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80" yWindow="2445" windowWidth="19440" windowHeight="9480" tabRatio="942" activeTab="4"/>
  </bookViews>
  <sheets>
    <sheet name="Produit_Tarif_Stock" sheetId="2" r:id="rId1"/>
    <sheet name="Client_et_Prospect" sheetId="3" r:id="rId2"/>
    <sheet name="Offre" sheetId="9" r:id="rId3"/>
    <sheet name="Bon_de_commande" sheetId="16" r:id="rId4"/>
    <sheet name="Facture" sheetId="13" r:id="rId5"/>
    <sheet name="Bon_de_livraison" sheetId="11" r:id="rId6"/>
    <sheet name="Facture d'avoir" sheetId="15" r:id="rId7"/>
    <sheet name="Tarif général Elanéco" sheetId="19" r:id="rId8"/>
    <sheet name="Simulation de stock" sheetId="18" r:id="rId9"/>
    <sheet name="Listes" sheetId="10" r:id="rId10"/>
    <sheet name="Ziegler jusqu'à 200 kg" sheetId="21" r:id="rId11"/>
    <sheet name="Ziegler palette" sheetId="20" r:id="rId12"/>
  </sheets>
  <definedNames>
    <definedName name="_xlnm._FilterDatabase" localSheetId="0" hidden="1">Produit_Tarif_Stock!$A$3:$AI$9</definedName>
    <definedName name="_xlnm._FilterDatabase" localSheetId="7" hidden="1">'Tarif général Elanéco'!$A$3:$P$719</definedName>
    <definedName name="Civilité">Listes!$F$1:$F$5</definedName>
    <definedName name="Civilité_effective">Listes!$F$2:$F$5</definedName>
    <definedName name="Client_et_Prospect">Client_et_Prospect!$A$1:$N$9</definedName>
    <definedName name="État_archivage_facture">Listes!$C$1:$C$5</definedName>
    <definedName name="État_archivage_facture_avoir">Listes!$D$1:$D$4</definedName>
    <definedName name="État_archivage_facture_avoir_effectif">Listes!$D$2:$D$4</definedName>
    <definedName name="État_archivage_facture_effectif">Listes!$C$2:$C$5</definedName>
    <definedName name="Initiale">Listes!$A$1:$A$3</definedName>
    <definedName name="Initiale_effective">Listes!$A$2:$A$3</definedName>
    <definedName name="Numéro_de_Client">Client_et_Prospect!$A$4:$A$9</definedName>
    <definedName name="Numéro_de_produit" localSheetId="7">'Tarif général Elanéco'!$A$5:$A$5000</definedName>
    <definedName name="Numéro_de_produit">Produit_Tarif_Stock!$A$5:$A$922</definedName>
    <definedName name="Produit" localSheetId="7">'Tarif général Elanéco'!$A$1:$P$719</definedName>
    <definedName name="Produit">Produit_Tarif_Stock!$A$1:$AU$922</definedName>
    <definedName name="Type_de_client">Listes!$E$1:$E$4</definedName>
    <definedName name="Type_de_client_effectif">Listes!$E$2:$E$4</definedName>
    <definedName name="Type_de_montant_à_déduire">Listes!$B$1:$B$6</definedName>
    <definedName name="Type_de_montant_effectif">Listes!$B$2:$B$6</definedName>
    <definedName name="_xlnm.Print_Area" localSheetId="3">Bon_de_commande!$A$1:$N$69</definedName>
    <definedName name="_xlnm.Print_Area" localSheetId="5">Bon_de_livraison!$A$1:$N$69</definedName>
    <definedName name="_xlnm.Print_Area" localSheetId="4">Facture!$A$1:$N$94</definedName>
    <definedName name="_xlnm.Print_Area" localSheetId="6">'Facture d''avoir'!$A$1:$N$94</definedName>
    <definedName name="_xlnm.Print_Area" localSheetId="2">Offre!$A$1:$N$86</definedName>
    <definedName name="_xlnm.Print_Area" localSheetId="8">'Simulation de stock'!$A$1:$L$343</definedName>
    <definedName name="_xlnm.Print_Area" localSheetId="7">'Tarif général Elanéco'!$A:$P</definedName>
  </definedNames>
  <calcPr calcId="125725"/>
  <fileRecoveryPr repairLoad="1"/>
</workbook>
</file>

<file path=xl/calcChain.xml><?xml version="1.0" encoding="utf-8"?>
<calcChain xmlns="http://schemas.openxmlformats.org/spreadsheetml/2006/main">
  <c r="S2574" i="19"/>
  <c r="R2574"/>
  <c r="P2574"/>
  <c r="M2574"/>
  <c r="L2574"/>
  <c r="K2574"/>
  <c r="J2574"/>
  <c r="I2574"/>
  <c r="G2574"/>
  <c r="F2574"/>
  <c r="E2574"/>
  <c r="Q2574" s="1"/>
  <c r="D2574"/>
  <c r="C2574"/>
  <c r="B2574"/>
  <c r="S2573"/>
  <c r="R2573"/>
  <c r="P2573"/>
  <c r="M2573"/>
  <c r="L2573"/>
  <c r="K2573"/>
  <c r="J2573"/>
  <c r="I2573"/>
  <c r="G2573"/>
  <c r="F2573"/>
  <c r="E2573"/>
  <c r="Q2573" s="1"/>
  <c r="D2573"/>
  <c r="C2573"/>
  <c r="B2573"/>
  <c r="S2572"/>
  <c r="R2572"/>
  <c r="P2572"/>
  <c r="M2572"/>
  <c r="L2572"/>
  <c r="K2572"/>
  <c r="J2572"/>
  <c r="I2572"/>
  <c r="G2572"/>
  <c r="F2572"/>
  <c r="E2572"/>
  <c r="Q2572" s="1"/>
  <c r="D2572"/>
  <c r="C2572"/>
  <c r="B2572"/>
  <c r="S2571"/>
  <c r="R2571"/>
  <c r="P2571"/>
  <c r="M2571"/>
  <c r="L2571"/>
  <c r="K2571"/>
  <c r="J2571"/>
  <c r="I2571"/>
  <c r="G2571"/>
  <c r="F2571"/>
  <c r="E2571"/>
  <c r="Q2571" s="1"/>
  <c r="D2571"/>
  <c r="C2571"/>
  <c r="B2571"/>
  <c r="S2570"/>
  <c r="R2570"/>
  <c r="P2570"/>
  <c r="M2570"/>
  <c r="L2570"/>
  <c r="K2570"/>
  <c r="J2570"/>
  <c r="I2570"/>
  <c r="G2570"/>
  <c r="F2570"/>
  <c r="E2570"/>
  <c r="Q2570" s="1"/>
  <c r="D2570"/>
  <c r="C2570"/>
  <c r="B2570"/>
  <c r="S2569"/>
  <c r="R2569"/>
  <c r="P2569"/>
  <c r="M2569"/>
  <c r="L2569"/>
  <c r="K2569"/>
  <c r="J2569"/>
  <c r="I2569"/>
  <c r="G2569"/>
  <c r="F2569"/>
  <c r="E2569"/>
  <c r="Q2569" s="1"/>
  <c r="D2569"/>
  <c r="C2569"/>
  <c r="B2569"/>
  <c r="S2568"/>
  <c r="R2568"/>
  <c r="P2568"/>
  <c r="M2568"/>
  <c r="L2568"/>
  <c r="K2568"/>
  <c r="J2568"/>
  <c r="I2568"/>
  <c r="G2568"/>
  <c r="F2568"/>
  <c r="E2568"/>
  <c r="Q2568" s="1"/>
  <c r="D2568"/>
  <c r="C2568"/>
  <c r="B2568"/>
  <c r="S2567"/>
  <c r="R2567"/>
  <c r="P2567"/>
  <c r="M2567"/>
  <c r="L2567"/>
  <c r="K2567"/>
  <c r="J2567"/>
  <c r="I2567"/>
  <c r="G2567"/>
  <c r="F2567"/>
  <c r="E2567"/>
  <c r="Q2567" s="1"/>
  <c r="D2567"/>
  <c r="C2567"/>
  <c r="B2567"/>
  <c r="S2566"/>
  <c r="R2566"/>
  <c r="P2566"/>
  <c r="M2566"/>
  <c r="L2566"/>
  <c r="K2566"/>
  <c r="J2566"/>
  <c r="I2566"/>
  <c r="G2566"/>
  <c r="F2566"/>
  <c r="E2566"/>
  <c r="Q2566" s="1"/>
  <c r="D2566"/>
  <c r="C2566"/>
  <c r="B2566"/>
  <c r="S2565"/>
  <c r="R2565"/>
  <c r="P2565"/>
  <c r="M2565"/>
  <c r="L2565"/>
  <c r="K2565"/>
  <c r="J2565"/>
  <c r="I2565"/>
  <c r="G2565"/>
  <c r="F2565"/>
  <c r="E2565"/>
  <c r="Q2565" s="1"/>
  <c r="D2565"/>
  <c r="C2565"/>
  <c r="B2565"/>
  <c r="S2564"/>
  <c r="R2564"/>
  <c r="P2564"/>
  <c r="M2564"/>
  <c r="L2564"/>
  <c r="K2564"/>
  <c r="J2564"/>
  <c r="I2564"/>
  <c r="G2564"/>
  <c r="F2564"/>
  <c r="E2564"/>
  <c r="Q2564" s="1"/>
  <c r="D2564"/>
  <c r="C2564"/>
  <c r="B2564"/>
  <c r="S2563"/>
  <c r="R2563"/>
  <c r="P2563"/>
  <c r="M2563"/>
  <c r="L2563"/>
  <c r="K2563"/>
  <c r="J2563"/>
  <c r="I2563"/>
  <c r="G2563"/>
  <c r="F2563"/>
  <c r="E2563"/>
  <c r="Q2563" s="1"/>
  <c r="D2563"/>
  <c r="C2563"/>
  <c r="B2563"/>
  <c r="S2562"/>
  <c r="R2562"/>
  <c r="P2562"/>
  <c r="M2562"/>
  <c r="L2562"/>
  <c r="K2562"/>
  <c r="J2562"/>
  <c r="I2562"/>
  <c r="G2562"/>
  <c r="F2562"/>
  <c r="E2562"/>
  <c r="Q2562" s="1"/>
  <c r="D2562"/>
  <c r="C2562"/>
  <c r="B2562"/>
  <c r="S2561"/>
  <c r="R2561"/>
  <c r="P2561"/>
  <c r="M2561"/>
  <c r="L2561"/>
  <c r="K2561"/>
  <c r="J2561"/>
  <c r="I2561"/>
  <c r="G2561"/>
  <c r="F2561"/>
  <c r="E2561"/>
  <c r="Q2561" s="1"/>
  <c r="D2561"/>
  <c r="C2561"/>
  <c r="B2561"/>
  <c r="S2560"/>
  <c r="R2560"/>
  <c r="P2560"/>
  <c r="M2560"/>
  <c r="L2560"/>
  <c r="K2560"/>
  <c r="J2560"/>
  <c r="I2560"/>
  <c r="G2560"/>
  <c r="F2560"/>
  <c r="E2560"/>
  <c r="Q2560" s="1"/>
  <c r="D2560"/>
  <c r="C2560"/>
  <c r="B2560"/>
  <c r="S2559"/>
  <c r="R2559"/>
  <c r="P2559"/>
  <c r="M2559"/>
  <c r="L2559"/>
  <c r="K2559"/>
  <c r="J2559"/>
  <c r="I2559"/>
  <c r="G2559"/>
  <c r="F2559"/>
  <c r="E2559"/>
  <c r="Q2559" s="1"/>
  <c r="D2559"/>
  <c r="C2559"/>
  <c r="B2559"/>
  <c r="S2558"/>
  <c r="R2558"/>
  <c r="P2558"/>
  <c r="M2558"/>
  <c r="L2558"/>
  <c r="K2558"/>
  <c r="J2558"/>
  <c r="I2558"/>
  <c r="G2558"/>
  <c r="F2558"/>
  <c r="E2558"/>
  <c r="Q2558" s="1"/>
  <c r="D2558"/>
  <c r="C2558"/>
  <c r="B2558"/>
  <c r="S2557"/>
  <c r="R2557"/>
  <c r="P2557"/>
  <c r="M2557"/>
  <c r="L2557"/>
  <c r="K2557"/>
  <c r="J2557"/>
  <c r="I2557"/>
  <c r="G2557"/>
  <c r="F2557"/>
  <c r="E2557"/>
  <c r="Q2557" s="1"/>
  <c r="D2557"/>
  <c r="C2557"/>
  <c r="B2557"/>
  <c r="S2556"/>
  <c r="R2556"/>
  <c r="P2556"/>
  <c r="M2556"/>
  <c r="L2556"/>
  <c r="K2556"/>
  <c r="J2556"/>
  <c r="I2556"/>
  <c r="G2556"/>
  <c r="F2556"/>
  <c r="E2556"/>
  <c r="Q2556" s="1"/>
  <c r="D2556"/>
  <c r="C2556"/>
  <c r="B2556"/>
  <c r="S2555"/>
  <c r="R2555"/>
  <c r="P2555"/>
  <c r="M2555"/>
  <c r="L2555"/>
  <c r="K2555"/>
  <c r="J2555"/>
  <c r="I2555"/>
  <c r="G2555"/>
  <c r="F2555"/>
  <c r="E2555"/>
  <c r="Q2555" s="1"/>
  <c r="D2555"/>
  <c r="C2555"/>
  <c r="B2555"/>
  <c r="S2554"/>
  <c r="R2554"/>
  <c r="P2554"/>
  <c r="M2554"/>
  <c r="L2554"/>
  <c r="K2554"/>
  <c r="J2554"/>
  <c r="I2554"/>
  <c r="G2554"/>
  <c r="F2554"/>
  <c r="E2554"/>
  <c r="Q2554" s="1"/>
  <c r="D2554"/>
  <c r="C2554"/>
  <c r="B2554"/>
  <c r="S2553"/>
  <c r="R2553"/>
  <c r="P2553"/>
  <c r="M2553"/>
  <c r="L2553"/>
  <c r="K2553"/>
  <c r="J2553"/>
  <c r="I2553"/>
  <c r="G2553"/>
  <c r="F2553"/>
  <c r="E2553"/>
  <c r="Q2553" s="1"/>
  <c r="D2553"/>
  <c r="C2553"/>
  <c r="B2553"/>
  <c r="S2552"/>
  <c r="R2552"/>
  <c r="P2552"/>
  <c r="M2552"/>
  <c r="L2552"/>
  <c r="K2552"/>
  <c r="J2552"/>
  <c r="I2552"/>
  <c r="G2552"/>
  <c r="F2552"/>
  <c r="E2552"/>
  <c r="Q2552" s="1"/>
  <c r="D2552"/>
  <c r="C2552"/>
  <c r="B2552"/>
  <c r="S2551"/>
  <c r="R2551"/>
  <c r="P2551"/>
  <c r="M2551"/>
  <c r="L2551"/>
  <c r="K2551"/>
  <c r="J2551"/>
  <c r="I2551"/>
  <c r="G2551"/>
  <c r="F2551"/>
  <c r="E2551"/>
  <c r="Q2551" s="1"/>
  <c r="D2551"/>
  <c r="C2551"/>
  <c r="B2551"/>
  <c r="S2550"/>
  <c r="R2550"/>
  <c r="P2550"/>
  <c r="M2550"/>
  <c r="L2550"/>
  <c r="K2550"/>
  <c r="J2550"/>
  <c r="I2550"/>
  <c r="G2550"/>
  <c r="F2550"/>
  <c r="E2550"/>
  <c r="Q2550" s="1"/>
  <c r="D2550"/>
  <c r="C2550"/>
  <c r="B2550"/>
  <c r="S2549"/>
  <c r="R2549"/>
  <c r="P2549"/>
  <c r="M2549"/>
  <c r="L2549"/>
  <c r="K2549"/>
  <c r="J2549"/>
  <c r="I2549"/>
  <c r="G2549"/>
  <c r="F2549"/>
  <c r="E2549"/>
  <c r="Q2549" s="1"/>
  <c r="D2549"/>
  <c r="C2549"/>
  <c r="B2549"/>
  <c r="S2548"/>
  <c r="R2548"/>
  <c r="P2548"/>
  <c r="M2548"/>
  <c r="L2548"/>
  <c r="K2548"/>
  <c r="J2548"/>
  <c r="I2548"/>
  <c r="G2548"/>
  <c r="F2548"/>
  <c r="E2548"/>
  <c r="Q2548" s="1"/>
  <c r="D2548"/>
  <c r="C2548"/>
  <c r="B2548"/>
  <c r="S2547"/>
  <c r="R2547"/>
  <c r="P2547"/>
  <c r="M2547"/>
  <c r="L2547"/>
  <c r="K2547"/>
  <c r="J2547"/>
  <c r="I2547"/>
  <c r="G2547"/>
  <c r="F2547"/>
  <c r="E2547"/>
  <c r="Q2547" s="1"/>
  <c r="D2547"/>
  <c r="C2547"/>
  <c r="B2547"/>
  <c r="S2546"/>
  <c r="R2546"/>
  <c r="P2546"/>
  <c r="M2546"/>
  <c r="L2546"/>
  <c r="K2546"/>
  <c r="J2546"/>
  <c r="I2546"/>
  <c r="G2546"/>
  <c r="F2546"/>
  <c r="E2546"/>
  <c r="Q2546" s="1"/>
  <c r="D2546"/>
  <c r="C2546"/>
  <c r="B2546"/>
  <c r="S2545"/>
  <c r="R2545"/>
  <c r="P2545"/>
  <c r="M2545"/>
  <c r="L2545"/>
  <c r="K2545"/>
  <c r="J2545"/>
  <c r="I2545"/>
  <c r="G2545"/>
  <c r="F2545"/>
  <c r="E2545"/>
  <c r="Q2545" s="1"/>
  <c r="D2545"/>
  <c r="C2545"/>
  <c r="B2545"/>
  <c r="S2544"/>
  <c r="R2544"/>
  <c r="P2544"/>
  <c r="M2544"/>
  <c r="L2544"/>
  <c r="K2544"/>
  <c r="J2544"/>
  <c r="I2544"/>
  <c r="G2544"/>
  <c r="F2544"/>
  <c r="E2544"/>
  <c r="Q2544" s="1"/>
  <c r="D2544"/>
  <c r="C2544"/>
  <c r="B2544"/>
  <c r="S2543"/>
  <c r="R2543"/>
  <c r="P2543"/>
  <c r="M2543"/>
  <c r="L2543"/>
  <c r="K2543"/>
  <c r="J2543"/>
  <c r="I2543"/>
  <c r="G2543"/>
  <c r="F2543"/>
  <c r="E2543"/>
  <c r="Q2543" s="1"/>
  <c r="D2543"/>
  <c r="C2543"/>
  <c r="B2543"/>
  <c r="S2542"/>
  <c r="R2542"/>
  <c r="P2542"/>
  <c r="M2542"/>
  <c r="L2542"/>
  <c r="K2542"/>
  <c r="J2542"/>
  <c r="I2542"/>
  <c r="G2542"/>
  <c r="F2542"/>
  <c r="E2542"/>
  <c r="Q2542" s="1"/>
  <c r="D2542"/>
  <c r="C2542"/>
  <c r="B2542"/>
  <c r="S2541"/>
  <c r="R2541"/>
  <c r="P2541"/>
  <c r="M2541"/>
  <c r="L2541"/>
  <c r="K2541"/>
  <c r="J2541"/>
  <c r="I2541"/>
  <c r="G2541"/>
  <c r="F2541"/>
  <c r="E2541"/>
  <c r="Q2541" s="1"/>
  <c r="D2541"/>
  <c r="C2541"/>
  <c r="B2541"/>
  <c r="S2540"/>
  <c r="R2540"/>
  <c r="P2540"/>
  <c r="M2540"/>
  <c r="L2540"/>
  <c r="K2540"/>
  <c r="J2540"/>
  <c r="I2540"/>
  <c r="G2540"/>
  <c r="F2540"/>
  <c r="E2540"/>
  <c r="Q2540" s="1"/>
  <c r="D2540"/>
  <c r="C2540"/>
  <c r="B2540"/>
  <c r="S2539"/>
  <c r="R2539"/>
  <c r="P2539"/>
  <c r="M2539"/>
  <c r="L2539"/>
  <c r="K2539"/>
  <c r="J2539"/>
  <c r="I2539"/>
  <c r="G2539"/>
  <c r="F2539"/>
  <c r="E2539"/>
  <c r="Q2539" s="1"/>
  <c r="D2539"/>
  <c r="C2539"/>
  <c r="B2539"/>
  <c r="S2538"/>
  <c r="R2538"/>
  <c r="P2538"/>
  <c r="M2538"/>
  <c r="L2538"/>
  <c r="K2538"/>
  <c r="J2538"/>
  <c r="I2538"/>
  <c r="G2538"/>
  <c r="F2538"/>
  <c r="E2538"/>
  <c r="Q2538" s="1"/>
  <c r="D2538"/>
  <c r="C2538"/>
  <c r="B2538"/>
  <c r="S2537"/>
  <c r="R2537"/>
  <c r="P2537"/>
  <c r="M2537"/>
  <c r="L2537"/>
  <c r="K2537"/>
  <c r="J2537"/>
  <c r="I2537"/>
  <c r="G2537"/>
  <c r="F2537"/>
  <c r="E2537"/>
  <c r="Q2537" s="1"/>
  <c r="D2537"/>
  <c r="C2537"/>
  <c r="B2537"/>
  <c r="S2536"/>
  <c r="R2536"/>
  <c r="P2536"/>
  <c r="M2536"/>
  <c r="L2536"/>
  <c r="K2536"/>
  <c r="J2536"/>
  <c r="I2536"/>
  <c r="G2536"/>
  <c r="F2536"/>
  <c r="E2536"/>
  <c r="Q2536" s="1"/>
  <c r="D2536"/>
  <c r="C2536"/>
  <c r="B2536"/>
  <c r="S2535"/>
  <c r="R2535"/>
  <c r="P2535"/>
  <c r="M2535"/>
  <c r="L2535"/>
  <c r="K2535"/>
  <c r="J2535"/>
  <c r="I2535"/>
  <c r="G2535"/>
  <c r="F2535"/>
  <c r="E2535"/>
  <c r="Q2535" s="1"/>
  <c r="D2535"/>
  <c r="C2535"/>
  <c r="B2535"/>
  <c r="S2534"/>
  <c r="R2534"/>
  <c r="P2534"/>
  <c r="M2534"/>
  <c r="L2534"/>
  <c r="K2534"/>
  <c r="J2534"/>
  <c r="I2534"/>
  <c r="G2534"/>
  <c r="F2534"/>
  <c r="E2534"/>
  <c r="Q2534" s="1"/>
  <c r="D2534"/>
  <c r="C2534"/>
  <c r="B2534"/>
  <c r="S2533"/>
  <c r="R2533"/>
  <c r="P2533"/>
  <c r="M2533"/>
  <c r="L2533"/>
  <c r="K2533"/>
  <c r="J2533"/>
  <c r="I2533"/>
  <c r="G2533"/>
  <c r="F2533"/>
  <c r="E2533"/>
  <c r="Q2533" s="1"/>
  <c r="D2533"/>
  <c r="C2533"/>
  <c r="B2533"/>
  <c r="S2532"/>
  <c r="R2532"/>
  <c r="P2532"/>
  <c r="M2532"/>
  <c r="L2532"/>
  <c r="K2532"/>
  <c r="J2532"/>
  <c r="I2532"/>
  <c r="G2532"/>
  <c r="F2532"/>
  <c r="E2532"/>
  <c r="Q2532" s="1"/>
  <c r="D2532"/>
  <c r="C2532"/>
  <c r="B2532"/>
  <c r="S2531"/>
  <c r="R2531"/>
  <c r="P2531"/>
  <c r="M2531"/>
  <c r="L2531"/>
  <c r="K2531"/>
  <c r="J2531"/>
  <c r="I2531"/>
  <c r="G2531"/>
  <c r="F2531"/>
  <c r="E2531"/>
  <c r="Q2531" s="1"/>
  <c r="D2531"/>
  <c r="C2531"/>
  <c r="B2531"/>
  <c r="S2530"/>
  <c r="R2530"/>
  <c r="P2530"/>
  <c r="M2530"/>
  <c r="L2530"/>
  <c r="K2530"/>
  <c r="J2530"/>
  <c r="I2530"/>
  <c r="G2530"/>
  <c r="F2530"/>
  <c r="E2530"/>
  <c r="Q2530" s="1"/>
  <c r="D2530"/>
  <c r="C2530"/>
  <c r="B2530"/>
  <c r="S2529"/>
  <c r="R2529"/>
  <c r="P2529"/>
  <c r="M2529"/>
  <c r="L2529"/>
  <c r="K2529"/>
  <c r="J2529"/>
  <c r="I2529"/>
  <c r="G2529"/>
  <c r="F2529"/>
  <c r="E2529"/>
  <c r="Q2529" s="1"/>
  <c r="D2529"/>
  <c r="C2529"/>
  <c r="B2529"/>
  <c r="S2528"/>
  <c r="R2528"/>
  <c r="P2528"/>
  <c r="M2528"/>
  <c r="L2528"/>
  <c r="K2528"/>
  <c r="J2528"/>
  <c r="I2528"/>
  <c r="G2528"/>
  <c r="F2528"/>
  <c r="E2528"/>
  <c r="Q2528" s="1"/>
  <c r="D2528"/>
  <c r="C2528"/>
  <c r="B2528"/>
  <c r="S2527"/>
  <c r="R2527"/>
  <c r="P2527"/>
  <c r="M2527"/>
  <c r="L2527"/>
  <c r="K2527"/>
  <c r="J2527"/>
  <c r="I2527"/>
  <c r="G2527"/>
  <c r="F2527"/>
  <c r="E2527"/>
  <c r="Q2527" s="1"/>
  <c r="D2527"/>
  <c r="C2527"/>
  <c r="B2527"/>
  <c r="S2526"/>
  <c r="R2526"/>
  <c r="P2526"/>
  <c r="M2526"/>
  <c r="L2526"/>
  <c r="K2526"/>
  <c r="J2526"/>
  <c r="I2526"/>
  <c r="G2526"/>
  <c r="F2526"/>
  <c r="E2526"/>
  <c r="Q2526" s="1"/>
  <c r="D2526"/>
  <c r="C2526"/>
  <c r="B2526"/>
  <c r="S2525"/>
  <c r="R2525"/>
  <c r="P2525"/>
  <c r="M2525"/>
  <c r="L2525"/>
  <c r="K2525"/>
  <c r="J2525"/>
  <c r="I2525"/>
  <c r="G2525"/>
  <c r="F2525"/>
  <c r="E2525"/>
  <c r="Q2525" s="1"/>
  <c r="D2525"/>
  <c r="C2525"/>
  <c r="B2525"/>
  <c r="S2524"/>
  <c r="R2524"/>
  <c r="P2524"/>
  <c r="M2524"/>
  <c r="L2524"/>
  <c r="K2524"/>
  <c r="J2524"/>
  <c r="I2524"/>
  <c r="G2524"/>
  <c r="F2524"/>
  <c r="E2524"/>
  <c r="Q2524" s="1"/>
  <c r="D2524"/>
  <c r="C2524"/>
  <c r="B2524"/>
  <c r="S2523"/>
  <c r="R2523"/>
  <c r="P2523"/>
  <c r="M2523"/>
  <c r="L2523"/>
  <c r="K2523"/>
  <c r="J2523"/>
  <c r="I2523"/>
  <c r="G2523"/>
  <c r="F2523"/>
  <c r="E2523"/>
  <c r="Q2523" s="1"/>
  <c r="D2523"/>
  <c r="C2523"/>
  <c r="B2523"/>
  <c r="S2522"/>
  <c r="R2522"/>
  <c r="P2522"/>
  <c r="M2522"/>
  <c r="L2522"/>
  <c r="K2522"/>
  <c r="J2522"/>
  <c r="I2522"/>
  <c r="G2522"/>
  <c r="F2522"/>
  <c r="E2522"/>
  <c r="Q2522" s="1"/>
  <c r="D2522"/>
  <c r="C2522"/>
  <c r="B2522"/>
  <c r="S2521"/>
  <c r="R2521"/>
  <c r="P2521"/>
  <c r="M2521"/>
  <c r="L2521"/>
  <c r="K2521"/>
  <c r="J2521"/>
  <c r="I2521"/>
  <c r="G2521"/>
  <c r="F2521"/>
  <c r="E2521"/>
  <c r="Q2521" s="1"/>
  <c r="D2521"/>
  <c r="C2521"/>
  <c r="B2521"/>
  <c r="S2520"/>
  <c r="R2520"/>
  <c r="P2520"/>
  <c r="M2520"/>
  <c r="L2520"/>
  <c r="K2520"/>
  <c r="J2520"/>
  <c r="I2520"/>
  <c r="G2520"/>
  <c r="F2520"/>
  <c r="E2520"/>
  <c r="Q2520" s="1"/>
  <c r="D2520"/>
  <c r="C2520"/>
  <c r="B2520"/>
  <c r="S2519"/>
  <c r="R2519"/>
  <c r="P2519"/>
  <c r="M2519"/>
  <c r="L2519"/>
  <c r="K2519"/>
  <c r="J2519"/>
  <c r="I2519"/>
  <c r="G2519"/>
  <c r="F2519"/>
  <c r="E2519"/>
  <c r="Q2519" s="1"/>
  <c r="D2519"/>
  <c r="C2519"/>
  <c r="B2519"/>
  <c r="S2518"/>
  <c r="R2518"/>
  <c r="P2518"/>
  <c r="M2518"/>
  <c r="L2518"/>
  <c r="K2518"/>
  <c r="J2518"/>
  <c r="I2518"/>
  <c r="G2518"/>
  <c r="F2518"/>
  <c r="E2518"/>
  <c r="Q2518" s="1"/>
  <c r="D2518"/>
  <c r="C2518"/>
  <c r="B2518"/>
  <c r="S2517"/>
  <c r="R2517"/>
  <c r="P2517"/>
  <c r="M2517"/>
  <c r="L2517"/>
  <c r="K2517"/>
  <c r="J2517"/>
  <c r="I2517"/>
  <c r="G2517"/>
  <c r="F2517"/>
  <c r="E2517"/>
  <c r="Q2517" s="1"/>
  <c r="D2517"/>
  <c r="C2517"/>
  <c r="B2517"/>
  <c r="S2516"/>
  <c r="R2516"/>
  <c r="P2516"/>
  <c r="M2516"/>
  <c r="L2516"/>
  <c r="K2516"/>
  <c r="J2516"/>
  <c r="I2516"/>
  <c r="G2516"/>
  <c r="F2516"/>
  <c r="E2516"/>
  <c r="Q2516" s="1"/>
  <c r="D2516"/>
  <c r="C2516"/>
  <c r="B2516"/>
  <c r="S2515"/>
  <c r="R2515"/>
  <c r="P2515"/>
  <c r="M2515"/>
  <c r="L2515"/>
  <c r="K2515"/>
  <c r="J2515"/>
  <c r="I2515"/>
  <c r="G2515"/>
  <c r="F2515"/>
  <c r="E2515"/>
  <c r="Q2515" s="1"/>
  <c r="D2515"/>
  <c r="C2515"/>
  <c r="B2515"/>
  <c r="S2514"/>
  <c r="R2514"/>
  <c r="P2514"/>
  <c r="M2514"/>
  <c r="L2514"/>
  <c r="K2514"/>
  <c r="J2514"/>
  <c r="I2514"/>
  <c r="G2514"/>
  <c r="F2514"/>
  <c r="E2514"/>
  <c r="Q2514" s="1"/>
  <c r="D2514"/>
  <c r="C2514"/>
  <c r="B2514"/>
  <c r="S2513"/>
  <c r="R2513"/>
  <c r="P2513"/>
  <c r="M2513"/>
  <c r="L2513"/>
  <c r="K2513"/>
  <c r="J2513"/>
  <c r="I2513"/>
  <c r="G2513"/>
  <c r="F2513"/>
  <c r="E2513"/>
  <c r="Q2513" s="1"/>
  <c r="D2513"/>
  <c r="C2513"/>
  <c r="B2513"/>
  <c r="S2512"/>
  <c r="R2512"/>
  <c r="P2512"/>
  <c r="M2512"/>
  <c r="L2512"/>
  <c r="K2512"/>
  <c r="J2512"/>
  <c r="I2512"/>
  <c r="G2512"/>
  <c r="F2512"/>
  <c r="E2512"/>
  <c r="Q2512" s="1"/>
  <c r="D2512"/>
  <c r="C2512"/>
  <c r="B2512"/>
  <c r="S2511"/>
  <c r="R2511"/>
  <c r="P2511"/>
  <c r="M2511"/>
  <c r="L2511"/>
  <c r="K2511"/>
  <c r="J2511"/>
  <c r="I2511"/>
  <c r="G2511"/>
  <c r="F2511"/>
  <c r="E2511"/>
  <c r="Q2511" s="1"/>
  <c r="D2511"/>
  <c r="C2511"/>
  <c r="B2511"/>
  <c r="S2510"/>
  <c r="R2510"/>
  <c r="P2510"/>
  <c r="M2510"/>
  <c r="L2510"/>
  <c r="K2510"/>
  <c r="J2510"/>
  <c r="I2510"/>
  <c r="G2510"/>
  <c r="F2510"/>
  <c r="E2510"/>
  <c r="Q2510" s="1"/>
  <c r="D2510"/>
  <c r="C2510"/>
  <c r="B2510"/>
  <c r="S2509"/>
  <c r="R2509"/>
  <c r="P2509"/>
  <c r="M2509"/>
  <c r="L2509"/>
  <c r="K2509"/>
  <c r="J2509"/>
  <c r="I2509"/>
  <c r="G2509"/>
  <c r="F2509"/>
  <c r="E2509"/>
  <c r="Q2509" s="1"/>
  <c r="D2509"/>
  <c r="C2509"/>
  <c r="B2509"/>
  <c r="S2508"/>
  <c r="R2508"/>
  <c r="P2508"/>
  <c r="M2508"/>
  <c r="L2508"/>
  <c r="K2508"/>
  <c r="J2508"/>
  <c r="I2508"/>
  <c r="G2508"/>
  <c r="F2508"/>
  <c r="E2508"/>
  <c r="Q2508" s="1"/>
  <c r="D2508"/>
  <c r="C2508"/>
  <c r="B2508"/>
  <c r="S2507"/>
  <c r="R2507"/>
  <c r="P2507"/>
  <c r="M2507"/>
  <c r="L2507"/>
  <c r="K2507"/>
  <c r="J2507"/>
  <c r="I2507"/>
  <c r="G2507"/>
  <c r="F2507"/>
  <c r="E2507"/>
  <c r="Q2507" s="1"/>
  <c r="D2507"/>
  <c r="C2507"/>
  <c r="B2507"/>
  <c r="S2506"/>
  <c r="R2506"/>
  <c r="P2506"/>
  <c r="M2506"/>
  <c r="L2506"/>
  <c r="K2506"/>
  <c r="J2506"/>
  <c r="I2506"/>
  <c r="G2506"/>
  <c r="F2506"/>
  <c r="E2506"/>
  <c r="Q2506" s="1"/>
  <c r="D2506"/>
  <c r="C2506"/>
  <c r="B2506"/>
  <c r="S2505"/>
  <c r="R2505"/>
  <c r="P2505"/>
  <c r="M2505"/>
  <c r="L2505"/>
  <c r="K2505"/>
  <c r="J2505"/>
  <c r="I2505"/>
  <c r="G2505"/>
  <c r="F2505"/>
  <c r="E2505"/>
  <c r="Q2505" s="1"/>
  <c r="D2505"/>
  <c r="C2505"/>
  <c r="B2505"/>
  <c r="S2504"/>
  <c r="R2504"/>
  <c r="P2504"/>
  <c r="M2504"/>
  <c r="L2504"/>
  <c r="K2504"/>
  <c r="J2504"/>
  <c r="I2504"/>
  <c r="G2504"/>
  <c r="F2504"/>
  <c r="E2504"/>
  <c r="Q2504" s="1"/>
  <c r="D2504"/>
  <c r="C2504"/>
  <c r="B2504"/>
  <c r="S2503"/>
  <c r="R2503"/>
  <c r="P2503"/>
  <c r="M2503"/>
  <c r="L2503"/>
  <c r="K2503"/>
  <c r="J2503"/>
  <c r="I2503"/>
  <c r="G2503"/>
  <c r="F2503"/>
  <c r="E2503"/>
  <c r="Q2503" s="1"/>
  <c r="D2503"/>
  <c r="C2503"/>
  <c r="B2503"/>
  <c r="S2502"/>
  <c r="R2502"/>
  <c r="P2502"/>
  <c r="M2502"/>
  <c r="L2502"/>
  <c r="K2502"/>
  <c r="J2502"/>
  <c r="I2502"/>
  <c r="G2502"/>
  <c r="F2502"/>
  <c r="E2502"/>
  <c r="Q2502" s="1"/>
  <c r="D2502"/>
  <c r="C2502"/>
  <c r="B2502"/>
  <c r="S2501"/>
  <c r="R2501"/>
  <c r="P2501"/>
  <c r="M2501"/>
  <c r="L2501"/>
  <c r="K2501"/>
  <c r="J2501"/>
  <c r="I2501"/>
  <c r="G2501"/>
  <c r="F2501"/>
  <c r="E2501"/>
  <c r="Q2501" s="1"/>
  <c r="D2501"/>
  <c r="C2501"/>
  <c r="B2501"/>
  <c r="S2500"/>
  <c r="R2500"/>
  <c r="P2500"/>
  <c r="M2500"/>
  <c r="L2500"/>
  <c r="K2500"/>
  <c r="J2500"/>
  <c r="I2500"/>
  <c r="G2500"/>
  <c r="F2500"/>
  <c r="E2500"/>
  <c r="Q2500" s="1"/>
  <c r="D2500"/>
  <c r="C2500"/>
  <c r="B2500"/>
  <c r="S2499"/>
  <c r="R2499"/>
  <c r="P2499"/>
  <c r="M2499"/>
  <c r="L2499"/>
  <c r="K2499"/>
  <c r="J2499"/>
  <c r="I2499"/>
  <c r="G2499"/>
  <c r="F2499"/>
  <c r="E2499"/>
  <c r="Q2499" s="1"/>
  <c r="D2499"/>
  <c r="C2499"/>
  <c r="B2499"/>
  <c r="S2498"/>
  <c r="R2498"/>
  <c r="P2498"/>
  <c r="M2498"/>
  <c r="L2498"/>
  <c r="K2498"/>
  <c r="J2498"/>
  <c r="I2498"/>
  <c r="G2498"/>
  <c r="F2498"/>
  <c r="E2498"/>
  <c r="Q2498" s="1"/>
  <c r="D2498"/>
  <c r="C2498"/>
  <c r="B2498"/>
  <c r="S2497"/>
  <c r="R2497"/>
  <c r="P2497"/>
  <c r="M2497"/>
  <c r="L2497"/>
  <c r="K2497"/>
  <c r="J2497"/>
  <c r="I2497"/>
  <c r="G2497"/>
  <c r="F2497"/>
  <c r="E2497"/>
  <c r="Q2497" s="1"/>
  <c r="D2497"/>
  <c r="C2497"/>
  <c r="B2497"/>
  <c r="S2496"/>
  <c r="R2496"/>
  <c r="P2496"/>
  <c r="M2496"/>
  <c r="L2496"/>
  <c r="K2496"/>
  <c r="J2496"/>
  <c r="I2496"/>
  <c r="G2496"/>
  <c r="F2496"/>
  <c r="E2496"/>
  <c r="Q2496" s="1"/>
  <c r="D2496"/>
  <c r="C2496"/>
  <c r="B2496"/>
  <c r="S2495"/>
  <c r="R2495"/>
  <c r="P2495"/>
  <c r="M2495"/>
  <c r="L2495"/>
  <c r="K2495"/>
  <c r="J2495"/>
  <c r="I2495"/>
  <c r="G2495"/>
  <c r="F2495"/>
  <c r="E2495"/>
  <c r="Q2495" s="1"/>
  <c r="D2495"/>
  <c r="C2495"/>
  <c r="B2495"/>
  <c r="S2494"/>
  <c r="R2494"/>
  <c r="P2494"/>
  <c r="M2494"/>
  <c r="L2494"/>
  <c r="K2494"/>
  <c r="J2494"/>
  <c r="I2494"/>
  <c r="G2494"/>
  <c r="F2494"/>
  <c r="E2494"/>
  <c r="Q2494" s="1"/>
  <c r="D2494"/>
  <c r="C2494"/>
  <c r="B2494"/>
  <c r="S2493"/>
  <c r="R2493"/>
  <c r="P2493"/>
  <c r="M2493"/>
  <c r="L2493"/>
  <c r="K2493"/>
  <c r="J2493"/>
  <c r="I2493"/>
  <c r="G2493"/>
  <c r="F2493"/>
  <c r="E2493"/>
  <c r="Q2493" s="1"/>
  <c r="D2493"/>
  <c r="C2493"/>
  <c r="B2493"/>
  <c r="S2492"/>
  <c r="R2492"/>
  <c r="P2492"/>
  <c r="M2492"/>
  <c r="L2492"/>
  <c r="K2492"/>
  <c r="J2492"/>
  <c r="I2492"/>
  <c r="G2492"/>
  <c r="F2492"/>
  <c r="E2492"/>
  <c r="Q2492" s="1"/>
  <c r="D2492"/>
  <c r="C2492"/>
  <c r="B2492"/>
  <c r="S2491"/>
  <c r="R2491"/>
  <c r="P2491"/>
  <c r="M2491"/>
  <c r="L2491"/>
  <c r="K2491"/>
  <c r="J2491"/>
  <c r="I2491"/>
  <c r="G2491"/>
  <c r="F2491"/>
  <c r="E2491"/>
  <c r="Q2491" s="1"/>
  <c r="D2491"/>
  <c r="C2491"/>
  <c r="B2491"/>
  <c r="S2490"/>
  <c r="R2490"/>
  <c r="P2490"/>
  <c r="M2490"/>
  <c r="L2490"/>
  <c r="K2490"/>
  <c r="J2490"/>
  <c r="I2490"/>
  <c r="G2490"/>
  <c r="F2490"/>
  <c r="E2490"/>
  <c r="Q2490" s="1"/>
  <c r="D2490"/>
  <c r="C2490"/>
  <c r="B2490"/>
  <c r="S2489"/>
  <c r="R2489"/>
  <c r="P2489"/>
  <c r="M2489"/>
  <c r="L2489"/>
  <c r="K2489"/>
  <c r="J2489"/>
  <c r="I2489"/>
  <c r="G2489"/>
  <c r="F2489"/>
  <c r="E2489"/>
  <c r="Q2489" s="1"/>
  <c r="D2489"/>
  <c r="C2489"/>
  <c r="B2489"/>
  <c r="S2488"/>
  <c r="R2488"/>
  <c r="P2488"/>
  <c r="M2488"/>
  <c r="L2488"/>
  <c r="K2488"/>
  <c r="J2488"/>
  <c r="I2488"/>
  <c r="G2488"/>
  <c r="F2488"/>
  <c r="E2488"/>
  <c r="Q2488" s="1"/>
  <c r="D2488"/>
  <c r="C2488"/>
  <c r="B2488"/>
  <c r="S2487"/>
  <c r="R2487"/>
  <c r="P2487"/>
  <c r="M2487"/>
  <c r="L2487"/>
  <c r="K2487"/>
  <c r="J2487"/>
  <c r="I2487"/>
  <c r="G2487"/>
  <c r="F2487"/>
  <c r="E2487"/>
  <c r="Q2487" s="1"/>
  <c r="D2487"/>
  <c r="C2487"/>
  <c r="B2487"/>
  <c r="S2486"/>
  <c r="R2486"/>
  <c r="P2486"/>
  <c r="M2486"/>
  <c r="L2486"/>
  <c r="K2486"/>
  <c r="J2486"/>
  <c r="I2486"/>
  <c r="G2486"/>
  <c r="F2486"/>
  <c r="E2486"/>
  <c r="Q2486" s="1"/>
  <c r="D2486"/>
  <c r="C2486"/>
  <c r="B2486"/>
  <c r="S2485"/>
  <c r="R2485"/>
  <c r="P2485"/>
  <c r="M2485"/>
  <c r="L2485"/>
  <c r="K2485"/>
  <c r="J2485"/>
  <c r="I2485"/>
  <c r="G2485"/>
  <c r="F2485"/>
  <c r="E2485"/>
  <c r="Q2485" s="1"/>
  <c r="D2485"/>
  <c r="C2485"/>
  <c r="B2485"/>
  <c r="S2484"/>
  <c r="R2484"/>
  <c r="P2484"/>
  <c r="M2484"/>
  <c r="L2484"/>
  <c r="K2484"/>
  <c r="J2484"/>
  <c r="I2484"/>
  <c r="G2484"/>
  <c r="F2484"/>
  <c r="E2484"/>
  <c r="Q2484" s="1"/>
  <c r="D2484"/>
  <c r="C2484"/>
  <c r="B2484"/>
  <c r="S2483"/>
  <c r="R2483"/>
  <c r="P2483"/>
  <c r="M2483"/>
  <c r="L2483"/>
  <c r="K2483"/>
  <c r="J2483"/>
  <c r="I2483"/>
  <c r="G2483"/>
  <c r="F2483"/>
  <c r="E2483"/>
  <c r="Q2483" s="1"/>
  <c r="D2483"/>
  <c r="C2483"/>
  <c r="B2483"/>
  <c r="S2482"/>
  <c r="R2482"/>
  <c r="P2482"/>
  <c r="M2482"/>
  <c r="L2482"/>
  <c r="K2482"/>
  <c r="J2482"/>
  <c r="I2482"/>
  <c r="G2482"/>
  <c r="F2482"/>
  <c r="E2482"/>
  <c r="Q2482" s="1"/>
  <c r="D2482"/>
  <c r="C2482"/>
  <c r="B2482"/>
  <c r="S2481"/>
  <c r="R2481"/>
  <c r="P2481"/>
  <c r="M2481"/>
  <c r="L2481"/>
  <c r="K2481"/>
  <c r="J2481"/>
  <c r="I2481"/>
  <c r="G2481"/>
  <c r="F2481"/>
  <c r="E2481"/>
  <c r="Q2481" s="1"/>
  <c r="D2481"/>
  <c r="C2481"/>
  <c r="B2481"/>
  <c r="S2480"/>
  <c r="R2480"/>
  <c r="P2480"/>
  <c r="M2480"/>
  <c r="L2480"/>
  <c r="K2480"/>
  <c r="J2480"/>
  <c r="I2480"/>
  <c r="G2480"/>
  <c r="F2480"/>
  <c r="E2480"/>
  <c r="Q2480" s="1"/>
  <c r="D2480"/>
  <c r="C2480"/>
  <c r="B2480"/>
  <c r="S2479"/>
  <c r="R2479"/>
  <c r="P2479"/>
  <c r="M2479"/>
  <c r="L2479"/>
  <c r="K2479"/>
  <c r="J2479"/>
  <c r="I2479"/>
  <c r="G2479"/>
  <c r="F2479"/>
  <c r="E2479"/>
  <c r="Q2479" s="1"/>
  <c r="D2479"/>
  <c r="C2479"/>
  <c r="B2479"/>
  <c r="S2478"/>
  <c r="R2478"/>
  <c r="P2478"/>
  <c r="M2478"/>
  <c r="L2478"/>
  <c r="K2478"/>
  <c r="J2478"/>
  <c r="I2478"/>
  <c r="G2478"/>
  <c r="F2478"/>
  <c r="E2478"/>
  <c r="Q2478" s="1"/>
  <c r="D2478"/>
  <c r="C2478"/>
  <c r="B2478"/>
  <c r="S2477"/>
  <c r="R2477"/>
  <c r="P2477"/>
  <c r="M2477"/>
  <c r="L2477"/>
  <c r="K2477"/>
  <c r="J2477"/>
  <c r="I2477"/>
  <c r="G2477"/>
  <c r="F2477"/>
  <c r="E2477"/>
  <c r="Q2477" s="1"/>
  <c r="D2477"/>
  <c r="C2477"/>
  <c r="B2477"/>
  <c r="S2476"/>
  <c r="R2476"/>
  <c r="P2476"/>
  <c r="M2476"/>
  <c r="L2476"/>
  <c r="K2476"/>
  <c r="J2476"/>
  <c r="I2476"/>
  <c r="G2476"/>
  <c r="F2476"/>
  <c r="E2476"/>
  <c r="Q2476" s="1"/>
  <c r="D2476"/>
  <c r="C2476"/>
  <c r="B2476"/>
  <c r="S2475"/>
  <c r="R2475"/>
  <c r="P2475"/>
  <c r="M2475"/>
  <c r="L2475"/>
  <c r="K2475"/>
  <c r="J2475"/>
  <c r="I2475"/>
  <c r="G2475"/>
  <c r="F2475"/>
  <c r="E2475"/>
  <c r="Q2475" s="1"/>
  <c r="D2475"/>
  <c r="C2475"/>
  <c r="B2475"/>
  <c r="S2474"/>
  <c r="R2474"/>
  <c r="P2474"/>
  <c r="M2474"/>
  <c r="L2474"/>
  <c r="K2474"/>
  <c r="J2474"/>
  <c r="I2474"/>
  <c r="G2474"/>
  <c r="F2474"/>
  <c r="E2474"/>
  <c r="Q2474" s="1"/>
  <c r="D2474"/>
  <c r="C2474"/>
  <c r="B2474"/>
  <c r="S2473"/>
  <c r="R2473"/>
  <c r="P2473"/>
  <c r="M2473"/>
  <c r="L2473"/>
  <c r="K2473"/>
  <c r="J2473"/>
  <c r="I2473"/>
  <c r="G2473"/>
  <c r="F2473"/>
  <c r="E2473"/>
  <c r="Q2473" s="1"/>
  <c r="D2473"/>
  <c r="C2473"/>
  <c r="B2473"/>
  <c r="S2472"/>
  <c r="R2472"/>
  <c r="P2472"/>
  <c r="M2472"/>
  <c r="L2472"/>
  <c r="K2472"/>
  <c r="J2472"/>
  <c r="I2472"/>
  <c r="G2472"/>
  <c r="F2472"/>
  <c r="E2472"/>
  <c r="Q2472" s="1"/>
  <c r="D2472"/>
  <c r="C2472"/>
  <c r="B2472"/>
  <c r="S2471"/>
  <c r="R2471"/>
  <c r="P2471"/>
  <c r="M2471"/>
  <c r="L2471"/>
  <c r="K2471"/>
  <c r="J2471"/>
  <c r="I2471"/>
  <c r="G2471"/>
  <c r="F2471"/>
  <c r="E2471"/>
  <c r="Q2471" s="1"/>
  <c r="D2471"/>
  <c r="C2471"/>
  <c r="B2471"/>
  <c r="S2470"/>
  <c r="R2470"/>
  <c r="P2470"/>
  <c r="M2470"/>
  <c r="L2470"/>
  <c r="K2470"/>
  <c r="J2470"/>
  <c r="I2470"/>
  <c r="G2470"/>
  <c r="F2470"/>
  <c r="E2470"/>
  <c r="Q2470" s="1"/>
  <c r="D2470"/>
  <c r="C2470"/>
  <c r="B2470"/>
  <c r="S2469"/>
  <c r="R2469"/>
  <c r="P2469"/>
  <c r="M2469"/>
  <c r="L2469"/>
  <c r="K2469"/>
  <c r="J2469"/>
  <c r="I2469"/>
  <c r="G2469"/>
  <c r="F2469"/>
  <c r="E2469"/>
  <c r="Q2469" s="1"/>
  <c r="D2469"/>
  <c r="C2469"/>
  <c r="B2469"/>
  <c r="S2468"/>
  <c r="R2468"/>
  <c r="P2468"/>
  <c r="M2468"/>
  <c r="L2468"/>
  <c r="K2468"/>
  <c r="J2468"/>
  <c r="I2468"/>
  <c r="G2468"/>
  <c r="F2468"/>
  <c r="E2468"/>
  <c r="Q2468" s="1"/>
  <c r="D2468"/>
  <c r="C2468"/>
  <c r="B2468"/>
  <c r="S2467"/>
  <c r="R2467"/>
  <c r="P2467"/>
  <c r="M2467"/>
  <c r="L2467"/>
  <c r="K2467"/>
  <c r="J2467"/>
  <c r="I2467"/>
  <c r="G2467"/>
  <c r="F2467"/>
  <c r="E2467"/>
  <c r="Q2467" s="1"/>
  <c r="D2467"/>
  <c r="C2467"/>
  <c r="B2467"/>
  <c r="S2466"/>
  <c r="R2466"/>
  <c r="P2466"/>
  <c r="M2466"/>
  <c r="L2466"/>
  <c r="K2466"/>
  <c r="J2466"/>
  <c r="I2466"/>
  <c r="G2466"/>
  <c r="F2466"/>
  <c r="E2466"/>
  <c r="Q2466" s="1"/>
  <c r="D2466"/>
  <c r="C2466"/>
  <c r="B2466"/>
  <c r="S2465"/>
  <c r="R2465"/>
  <c r="P2465"/>
  <c r="M2465"/>
  <c r="L2465"/>
  <c r="K2465"/>
  <c r="J2465"/>
  <c r="I2465"/>
  <c r="G2465"/>
  <c r="F2465"/>
  <c r="E2465"/>
  <c r="Q2465" s="1"/>
  <c r="D2465"/>
  <c r="C2465"/>
  <c r="B2465"/>
  <c r="S2464"/>
  <c r="R2464"/>
  <c r="P2464"/>
  <c r="M2464"/>
  <c r="L2464"/>
  <c r="K2464"/>
  <c r="J2464"/>
  <c r="I2464"/>
  <c r="G2464"/>
  <c r="F2464"/>
  <c r="E2464"/>
  <c r="Q2464" s="1"/>
  <c r="D2464"/>
  <c r="C2464"/>
  <c r="B2464"/>
  <c r="S2463"/>
  <c r="R2463"/>
  <c r="P2463"/>
  <c r="M2463"/>
  <c r="L2463"/>
  <c r="K2463"/>
  <c r="J2463"/>
  <c r="I2463"/>
  <c r="G2463"/>
  <c r="F2463"/>
  <c r="E2463"/>
  <c r="Q2463" s="1"/>
  <c r="D2463"/>
  <c r="C2463"/>
  <c r="B2463"/>
  <c r="S2462"/>
  <c r="R2462"/>
  <c r="P2462"/>
  <c r="M2462"/>
  <c r="L2462"/>
  <c r="K2462"/>
  <c r="J2462"/>
  <c r="I2462"/>
  <c r="G2462"/>
  <c r="F2462"/>
  <c r="E2462"/>
  <c r="Q2462" s="1"/>
  <c r="D2462"/>
  <c r="C2462"/>
  <c r="B2462"/>
  <c r="S2461"/>
  <c r="R2461"/>
  <c r="P2461"/>
  <c r="M2461"/>
  <c r="L2461"/>
  <c r="K2461"/>
  <c r="J2461"/>
  <c r="I2461"/>
  <c r="G2461"/>
  <c r="F2461"/>
  <c r="E2461"/>
  <c r="Q2461" s="1"/>
  <c r="D2461"/>
  <c r="C2461"/>
  <c r="B2461"/>
  <c r="S2460"/>
  <c r="R2460"/>
  <c r="P2460"/>
  <c r="M2460"/>
  <c r="L2460"/>
  <c r="K2460"/>
  <c r="J2460"/>
  <c r="I2460"/>
  <c r="G2460"/>
  <c r="F2460"/>
  <c r="E2460"/>
  <c r="Q2460" s="1"/>
  <c r="D2460"/>
  <c r="C2460"/>
  <c r="B2460"/>
  <c r="S2459"/>
  <c r="R2459"/>
  <c r="P2459"/>
  <c r="M2459"/>
  <c r="L2459"/>
  <c r="K2459"/>
  <c r="J2459"/>
  <c r="I2459"/>
  <c r="G2459"/>
  <c r="F2459"/>
  <c r="E2459"/>
  <c r="Q2459" s="1"/>
  <c r="D2459"/>
  <c r="C2459"/>
  <c r="B2459"/>
  <c r="S2458"/>
  <c r="R2458"/>
  <c r="P2458"/>
  <c r="M2458"/>
  <c r="L2458"/>
  <c r="K2458"/>
  <c r="J2458"/>
  <c r="I2458"/>
  <c r="G2458"/>
  <c r="F2458"/>
  <c r="E2458"/>
  <c r="Q2458" s="1"/>
  <c r="D2458"/>
  <c r="C2458"/>
  <c r="B2458"/>
  <c r="S2457"/>
  <c r="R2457"/>
  <c r="P2457"/>
  <c r="M2457"/>
  <c r="L2457"/>
  <c r="K2457"/>
  <c r="J2457"/>
  <c r="I2457"/>
  <c r="G2457"/>
  <c r="F2457"/>
  <c r="E2457"/>
  <c r="Q2457" s="1"/>
  <c r="D2457"/>
  <c r="C2457"/>
  <c r="B2457"/>
  <c r="S2456"/>
  <c r="R2456"/>
  <c r="P2456"/>
  <c r="M2456"/>
  <c r="L2456"/>
  <c r="K2456"/>
  <c r="J2456"/>
  <c r="I2456"/>
  <c r="G2456"/>
  <c r="F2456"/>
  <c r="E2456"/>
  <c r="Q2456" s="1"/>
  <c r="D2456"/>
  <c r="C2456"/>
  <c r="B2456"/>
  <c r="S2455"/>
  <c r="R2455"/>
  <c r="P2455"/>
  <c r="M2455"/>
  <c r="L2455"/>
  <c r="K2455"/>
  <c r="J2455"/>
  <c r="I2455"/>
  <c r="G2455"/>
  <c r="F2455"/>
  <c r="E2455"/>
  <c r="Q2455" s="1"/>
  <c r="D2455"/>
  <c r="C2455"/>
  <c r="B2455"/>
  <c r="S2454"/>
  <c r="R2454"/>
  <c r="P2454"/>
  <c r="M2454"/>
  <c r="L2454"/>
  <c r="K2454"/>
  <c r="J2454"/>
  <c r="I2454"/>
  <c r="G2454"/>
  <c r="F2454"/>
  <c r="E2454"/>
  <c r="Q2454" s="1"/>
  <c r="D2454"/>
  <c r="C2454"/>
  <c r="B2454"/>
  <c r="S2453"/>
  <c r="R2453"/>
  <c r="P2453"/>
  <c r="M2453"/>
  <c r="L2453"/>
  <c r="K2453"/>
  <c r="J2453"/>
  <c r="I2453"/>
  <c r="G2453"/>
  <c r="F2453"/>
  <c r="E2453"/>
  <c r="Q2453" s="1"/>
  <c r="D2453"/>
  <c r="C2453"/>
  <c r="B2453"/>
  <c r="S2452"/>
  <c r="R2452"/>
  <c r="P2452"/>
  <c r="M2452"/>
  <c r="L2452"/>
  <c r="K2452"/>
  <c r="J2452"/>
  <c r="I2452"/>
  <c r="G2452"/>
  <c r="F2452"/>
  <c r="E2452"/>
  <c r="Q2452" s="1"/>
  <c r="D2452"/>
  <c r="C2452"/>
  <c r="B2452"/>
  <c r="S2451"/>
  <c r="R2451"/>
  <c r="P2451"/>
  <c r="M2451"/>
  <c r="L2451"/>
  <c r="K2451"/>
  <c r="J2451"/>
  <c r="I2451"/>
  <c r="G2451"/>
  <c r="F2451"/>
  <c r="E2451"/>
  <c r="Q2451" s="1"/>
  <c r="D2451"/>
  <c r="C2451"/>
  <c r="B2451"/>
  <c r="S2450"/>
  <c r="R2450"/>
  <c r="P2450"/>
  <c r="M2450"/>
  <c r="L2450"/>
  <c r="K2450"/>
  <c r="J2450"/>
  <c r="I2450"/>
  <c r="G2450"/>
  <c r="F2450"/>
  <c r="E2450"/>
  <c r="Q2450" s="1"/>
  <c r="D2450"/>
  <c r="C2450"/>
  <c r="B2450"/>
  <c r="S2449"/>
  <c r="R2449"/>
  <c r="P2449"/>
  <c r="M2449"/>
  <c r="L2449"/>
  <c r="K2449"/>
  <c r="J2449"/>
  <c r="I2449"/>
  <c r="G2449"/>
  <c r="F2449"/>
  <c r="E2449"/>
  <c r="Q2449" s="1"/>
  <c r="D2449"/>
  <c r="C2449"/>
  <c r="B2449"/>
  <c r="S2448"/>
  <c r="R2448"/>
  <c r="P2448"/>
  <c r="M2448"/>
  <c r="L2448"/>
  <c r="K2448"/>
  <c r="J2448"/>
  <c r="I2448"/>
  <c r="G2448"/>
  <c r="F2448"/>
  <c r="E2448"/>
  <c r="Q2448" s="1"/>
  <c r="D2448"/>
  <c r="C2448"/>
  <c r="B2448"/>
  <c r="S2447"/>
  <c r="R2447"/>
  <c r="P2447"/>
  <c r="M2447"/>
  <c r="L2447"/>
  <c r="K2447"/>
  <c r="J2447"/>
  <c r="I2447"/>
  <c r="G2447"/>
  <c r="F2447"/>
  <c r="E2447"/>
  <c r="Q2447" s="1"/>
  <c r="D2447"/>
  <c r="C2447"/>
  <c r="B2447"/>
  <c r="S2446"/>
  <c r="R2446"/>
  <c r="P2446"/>
  <c r="M2446"/>
  <c r="L2446"/>
  <c r="K2446"/>
  <c r="J2446"/>
  <c r="I2446"/>
  <c r="G2446"/>
  <c r="F2446"/>
  <c r="E2446"/>
  <c r="Q2446" s="1"/>
  <c r="D2446"/>
  <c r="C2446"/>
  <c r="B2446"/>
  <c r="S2445"/>
  <c r="R2445"/>
  <c r="P2445"/>
  <c r="M2445"/>
  <c r="L2445"/>
  <c r="K2445"/>
  <c r="J2445"/>
  <c r="I2445"/>
  <c r="G2445"/>
  <c r="F2445"/>
  <c r="E2445"/>
  <c r="Q2445" s="1"/>
  <c r="D2445"/>
  <c r="C2445"/>
  <c r="B2445"/>
  <c r="S2444"/>
  <c r="R2444"/>
  <c r="P2444"/>
  <c r="M2444"/>
  <c r="L2444"/>
  <c r="K2444"/>
  <c r="J2444"/>
  <c r="I2444"/>
  <c r="G2444"/>
  <c r="F2444"/>
  <c r="E2444"/>
  <c r="Q2444" s="1"/>
  <c r="D2444"/>
  <c r="C2444"/>
  <c r="B2444"/>
  <c r="S2443"/>
  <c r="R2443"/>
  <c r="P2443"/>
  <c r="M2443"/>
  <c r="L2443"/>
  <c r="K2443"/>
  <c r="J2443"/>
  <c r="I2443"/>
  <c r="G2443"/>
  <c r="F2443"/>
  <c r="E2443"/>
  <c r="Q2443" s="1"/>
  <c r="D2443"/>
  <c r="C2443"/>
  <c r="B2443"/>
  <c r="S2442"/>
  <c r="R2442"/>
  <c r="P2442"/>
  <c r="M2442"/>
  <c r="L2442"/>
  <c r="K2442"/>
  <c r="J2442"/>
  <c r="I2442"/>
  <c r="G2442"/>
  <c r="F2442"/>
  <c r="E2442"/>
  <c r="Q2442" s="1"/>
  <c r="D2442"/>
  <c r="C2442"/>
  <c r="B2442"/>
  <c r="S2441"/>
  <c r="R2441"/>
  <c r="P2441"/>
  <c r="M2441"/>
  <c r="L2441"/>
  <c r="K2441"/>
  <c r="J2441"/>
  <c r="I2441"/>
  <c r="G2441"/>
  <c r="F2441"/>
  <c r="E2441"/>
  <c r="Q2441" s="1"/>
  <c r="D2441"/>
  <c r="C2441"/>
  <c r="B2441"/>
  <c r="S2440"/>
  <c r="R2440"/>
  <c r="P2440"/>
  <c r="M2440"/>
  <c r="L2440"/>
  <c r="K2440"/>
  <c r="J2440"/>
  <c r="I2440"/>
  <c r="G2440"/>
  <c r="F2440"/>
  <c r="E2440"/>
  <c r="Q2440" s="1"/>
  <c r="D2440"/>
  <c r="C2440"/>
  <c r="B2440"/>
  <c r="S2439"/>
  <c r="R2439"/>
  <c r="P2439"/>
  <c r="M2439"/>
  <c r="L2439"/>
  <c r="K2439"/>
  <c r="J2439"/>
  <c r="I2439"/>
  <c r="G2439"/>
  <c r="F2439"/>
  <c r="E2439"/>
  <c r="Q2439" s="1"/>
  <c r="D2439"/>
  <c r="C2439"/>
  <c r="B2439"/>
  <c r="S2438"/>
  <c r="R2438"/>
  <c r="P2438"/>
  <c r="M2438"/>
  <c r="L2438"/>
  <c r="K2438"/>
  <c r="J2438"/>
  <c r="I2438"/>
  <c r="G2438"/>
  <c r="F2438"/>
  <c r="E2438"/>
  <c r="Q2438" s="1"/>
  <c r="D2438"/>
  <c r="C2438"/>
  <c r="B2438"/>
  <c r="S2437"/>
  <c r="R2437"/>
  <c r="P2437"/>
  <c r="M2437"/>
  <c r="L2437"/>
  <c r="K2437"/>
  <c r="J2437"/>
  <c r="I2437"/>
  <c r="G2437"/>
  <c r="F2437"/>
  <c r="E2437"/>
  <c r="Q2437" s="1"/>
  <c r="D2437"/>
  <c r="C2437"/>
  <c r="B2437"/>
  <c r="S2436"/>
  <c r="R2436"/>
  <c r="P2436"/>
  <c r="M2436"/>
  <c r="L2436"/>
  <c r="K2436"/>
  <c r="J2436"/>
  <c r="I2436"/>
  <c r="G2436"/>
  <c r="F2436"/>
  <c r="E2436"/>
  <c r="Q2436" s="1"/>
  <c r="D2436"/>
  <c r="C2436"/>
  <c r="B2436"/>
  <c r="S2435"/>
  <c r="R2435"/>
  <c r="P2435"/>
  <c r="M2435"/>
  <c r="L2435"/>
  <c r="K2435"/>
  <c r="J2435"/>
  <c r="I2435"/>
  <c r="G2435"/>
  <c r="F2435"/>
  <c r="E2435"/>
  <c r="Q2435" s="1"/>
  <c r="D2435"/>
  <c r="C2435"/>
  <c r="B2435"/>
  <c r="S2434"/>
  <c r="R2434"/>
  <c r="P2434"/>
  <c r="M2434"/>
  <c r="L2434"/>
  <c r="K2434"/>
  <c r="J2434"/>
  <c r="I2434"/>
  <c r="G2434"/>
  <c r="F2434"/>
  <c r="E2434"/>
  <c r="Q2434" s="1"/>
  <c r="D2434"/>
  <c r="C2434"/>
  <c r="B2434"/>
  <c r="S2433"/>
  <c r="R2433"/>
  <c r="P2433"/>
  <c r="M2433"/>
  <c r="L2433"/>
  <c r="K2433"/>
  <c r="J2433"/>
  <c r="I2433"/>
  <c r="G2433"/>
  <c r="F2433"/>
  <c r="E2433"/>
  <c r="Q2433" s="1"/>
  <c r="D2433"/>
  <c r="C2433"/>
  <c r="B2433"/>
  <c r="S2432"/>
  <c r="R2432"/>
  <c r="P2432"/>
  <c r="M2432"/>
  <c r="L2432"/>
  <c r="K2432"/>
  <c r="J2432"/>
  <c r="I2432"/>
  <c r="G2432"/>
  <c r="F2432"/>
  <c r="E2432"/>
  <c r="Q2432" s="1"/>
  <c r="D2432"/>
  <c r="C2432"/>
  <c r="B2432"/>
  <c r="S2431"/>
  <c r="R2431"/>
  <c r="P2431"/>
  <c r="M2431"/>
  <c r="L2431"/>
  <c r="K2431"/>
  <c r="J2431"/>
  <c r="I2431"/>
  <c r="G2431"/>
  <c r="F2431"/>
  <c r="E2431"/>
  <c r="Q2431" s="1"/>
  <c r="D2431"/>
  <c r="C2431"/>
  <c r="B2431"/>
  <c r="S2430"/>
  <c r="R2430"/>
  <c r="P2430"/>
  <c r="M2430"/>
  <c r="L2430"/>
  <c r="K2430"/>
  <c r="J2430"/>
  <c r="I2430"/>
  <c r="G2430"/>
  <c r="F2430"/>
  <c r="E2430"/>
  <c r="Q2430" s="1"/>
  <c r="D2430"/>
  <c r="C2430"/>
  <c r="B2430"/>
  <c r="S2429"/>
  <c r="R2429"/>
  <c r="P2429"/>
  <c r="M2429"/>
  <c r="L2429"/>
  <c r="K2429"/>
  <c r="J2429"/>
  <c r="I2429"/>
  <c r="G2429"/>
  <c r="F2429"/>
  <c r="E2429"/>
  <c r="Q2429" s="1"/>
  <c r="D2429"/>
  <c r="C2429"/>
  <c r="B2429"/>
  <c r="S2428"/>
  <c r="R2428"/>
  <c r="P2428"/>
  <c r="M2428"/>
  <c r="L2428"/>
  <c r="K2428"/>
  <c r="J2428"/>
  <c r="I2428"/>
  <c r="G2428"/>
  <c r="F2428"/>
  <c r="E2428"/>
  <c r="Q2428" s="1"/>
  <c r="D2428"/>
  <c r="C2428"/>
  <c r="B2428"/>
  <c r="S2427"/>
  <c r="R2427"/>
  <c r="P2427"/>
  <c r="M2427"/>
  <c r="L2427"/>
  <c r="K2427"/>
  <c r="J2427"/>
  <c r="I2427"/>
  <c r="G2427"/>
  <c r="F2427"/>
  <c r="E2427"/>
  <c r="Q2427" s="1"/>
  <c r="D2427"/>
  <c r="C2427"/>
  <c r="B2427"/>
  <c r="S2426"/>
  <c r="R2426"/>
  <c r="P2426"/>
  <c r="M2426"/>
  <c r="L2426"/>
  <c r="K2426"/>
  <c r="J2426"/>
  <c r="I2426"/>
  <c r="G2426"/>
  <c r="F2426"/>
  <c r="E2426"/>
  <c r="Q2426" s="1"/>
  <c r="D2426"/>
  <c r="C2426"/>
  <c r="B2426"/>
  <c r="S2425"/>
  <c r="R2425"/>
  <c r="P2425"/>
  <c r="M2425"/>
  <c r="L2425"/>
  <c r="K2425"/>
  <c r="J2425"/>
  <c r="I2425"/>
  <c r="G2425"/>
  <c r="F2425"/>
  <c r="E2425"/>
  <c r="Q2425" s="1"/>
  <c r="D2425"/>
  <c r="C2425"/>
  <c r="B2425"/>
  <c r="S2424"/>
  <c r="R2424"/>
  <c r="P2424"/>
  <c r="M2424"/>
  <c r="L2424"/>
  <c r="K2424"/>
  <c r="J2424"/>
  <c r="I2424"/>
  <c r="G2424"/>
  <c r="F2424"/>
  <c r="E2424"/>
  <c r="Q2424" s="1"/>
  <c r="D2424"/>
  <c r="C2424"/>
  <c r="B2424"/>
  <c r="S2423"/>
  <c r="R2423"/>
  <c r="P2423"/>
  <c r="M2423"/>
  <c r="L2423"/>
  <c r="K2423"/>
  <c r="J2423"/>
  <c r="I2423"/>
  <c r="G2423"/>
  <c r="F2423"/>
  <c r="E2423"/>
  <c r="Q2423" s="1"/>
  <c r="D2423"/>
  <c r="C2423"/>
  <c r="B2423"/>
  <c r="S2422"/>
  <c r="R2422"/>
  <c r="P2422"/>
  <c r="M2422"/>
  <c r="L2422"/>
  <c r="K2422"/>
  <c r="J2422"/>
  <c r="I2422"/>
  <c r="G2422"/>
  <c r="F2422"/>
  <c r="E2422"/>
  <c r="Q2422" s="1"/>
  <c r="D2422"/>
  <c r="C2422"/>
  <c r="B2422"/>
  <c r="S2421"/>
  <c r="R2421"/>
  <c r="P2421"/>
  <c r="M2421"/>
  <c r="L2421"/>
  <c r="K2421"/>
  <c r="J2421"/>
  <c r="I2421"/>
  <c r="G2421"/>
  <c r="F2421"/>
  <c r="E2421"/>
  <c r="Q2421" s="1"/>
  <c r="D2421"/>
  <c r="C2421"/>
  <c r="B2421"/>
  <c r="S2420"/>
  <c r="R2420"/>
  <c r="P2420"/>
  <c r="M2420"/>
  <c r="L2420"/>
  <c r="K2420"/>
  <c r="J2420"/>
  <c r="I2420"/>
  <c r="G2420"/>
  <c r="F2420"/>
  <c r="E2420"/>
  <c r="Q2420" s="1"/>
  <c r="D2420"/>
  <c r="C2420"/>
  <c r="B2420"/>
  <c r="S2419"/>
  <c r="R2419"/>
  <c r="P2419"/>
  <c r="M2419"/>
  <c r="L2419"/>
  <c r="K2419"/>
  <c r="J2419"/>
  <c r="I2419"/>
  <c r="G2419"/>
  <c r="F2419"/>
  <c r="E2419"/>
  <c r="Q2419" s="1"/>
  <c r="D2419"/>
  <c r="C2419"/>
  <c r="B2419"/>
  <c r="S2418"/>
  <c r="R2418"/>
  <c r="P2418"/>
  <c r="M2418"/>
  <c r="L2418"/>
  <c r="K2418"/>
  <c r="J2418"/>
  <c r="I2418"/>
  <c r="G2418"/>
  <c r="F2418"/>
  <c r="E2418"/>
  <c r="Q2418" s="1"/>
  <c r="D2418"/>
  <c r="C2418"/>
  <c r="B2418"/>
  <c r="S2417"/>
  <c r="R2417"/>
  <c r="P2417"/>
  <c r="M2417"/>
  <c r="L2417"/>
  <c r="K2417"/>
  <c r="J2417"/>
  <c r="I2417"/>
  <c r="G2417"/>
  <c r="F2417"/>
  <c r="E2417"/>
  <c r="Q2417" s="1"/>
  <c r="D2417"/>
  <c r="C2417"/>
  <c r="B2417"/>
  <c r="S2416"/>
  <c r="R2416"/>
  <c r="P2416"/>
  <c r="M2416"/>
  <c r="L2416"/>
  <c r="K2416"/>
  <c r="J2416"/>
  <c r="I2416"/>
  <c r="G2416"/>
  <c r="F2416"/>
  <c r="E2416"/>
  <c r="Q2416" s="1"/>
  <c r="D2416"/>
  <c r="C2416"/>
  <c r="B2416"/>
  <c r="S2415"/>
  <c r="R2415"/>
  <c r="P2415"/>
  <c r="M2415"/>
  <c r="L2415"/>
  <c r="K2415"/>
  <c r="J2415"/>
  <c r="I2415"/>
  <c r="G2415"/>
  <c r="F2415"/>
  <c r="E2415"/>
  <c r="Q2415" s="1"/>
  <c r="D2415"/>
  <c r="C2415"/>
  <c r="B2415"/>
  <c r="S2414"/>
  <c r="R2414"/>
  <c r="P2414"/>
  <c r="M2414"/>
  <c r="L2414"/>
  <c r="K2414"/>
  <c r="J2414"/>
  <c r="I2414"/>
  <c r="G2414"/>
  <c r="F2414"/>
  <c r="E2414"/>
  <c r="Q2414" s="1"/>
  <c r="D2414"/>
  <c r="C2414"/>
  <c r="B2414"/>
  <c r="S2413"/>
  <c r="R2413"/>
  <c r="P2413"/>
  <c r="M2413"/>
  <c r="L2413"/>
  <c r="K2413"/>
  <c r="J2413"/>
  <c r="I2413"/>
  <c r="G2413"/>
  <c r="F2413"/>
  <c r="E2413"/>
  <c r="Q2413" s="1"/>
  <c r="D2413"/>
  <c r="C2413"/>
  <c r="B2413"/>
  <c r="S2412"/>
  <c r="R2412"/>
  <c r="P2412"/>
  <c r="M2412"/>
  <c r="L2412"/>
  <c r="K2412"/>
  <c r="J2412"/>
  <c r="I2412"/>
  <c r="G2412"/>
  <c r="F2412"/>
  <c r="E2412"/>
  <c r="Q2412" s="1"/>
  <c r="D2412"/>
  <c r="C2412"/>
  <c r="B2412"/>
  <c r="S2411"/>
  <c r="R2411"/>
  <c r="P2411"/>
  <c r="M2411"/>
  <c r="L2411"/>
  <c r="K2411"/>
  <c r="J2411"/>
  <c r="I2411"/>
  <c r="G2411"/>
  <c r="F2411"/>
  <c r="E2411"/>
  <c r="Q2411" s="1"/>
  <c r="D2411"/>
  <c r="C2411"/>
  <c r="B2411"/>
  <c r="S2410"/>
  <c r="R2410"/>
  <c r="P2410"/>
  <c r="M2410"/>
  <c r="L2410"/>
  <c r="K2410"/>
  <c r="J2410"/>
  <c r="I2410"/>
  <c r="G2410"/>
  <c r="F2410"/>
  <c r="E2410"/>
  <c r="Q2410" s="1"/>
  <c r="D2410"/>
  <c r="C2410"/>
  <c r="B2410"/>
  <c r="S2409"/>
  <c r="R2409"/>
  <c r="P2409"/>
  <c r="M2409"/>
  <c r="L2409"/>
  <c r="K2409"/>
  <c r="J2409"/>
  <c r="I2409"/>
  <c r="G2409"/>
  <c r="F2409"/>
  <c r="E2409"/>
  <c r="Q2409" s="1"/>
  <c r="D2409"/>
  <c r="C2409"/>
  <c r="B2409"/>
  <c r="S2408"/>
  <c r="R2408"/>
  <c r="P2408"/>
  <c r="M2408"/>
  <c r="L2408"/>
  <c r="K2408"/>
  <c r="J2408"/>
  <c r="I2408"/>
  <c r="G2408"/>
  <c r="F2408"/>
  <c r="E2408"/>
  <c r="Q2408" s="1"/>
  <c r="D2408"/>
  <c r="C2408"/>
  <c r="B2408"/>
  <c r="S2407"/>
  <c r="R2407"/>
  <c r="P2407"/>
  <c r="M2407"/>
  <c r="L2407"/>
  <c r="K2407"/>
  <c r="J2407"/>
  <c r="I2407"/>
  <c r="G2407"/>
  <c r="F2407"/>
  <c r="E2407"/>
  <c r="Q2407" s="1"/>
  <c r="D2407"/>
  <c r="C2407"/>
  <c r="B2407"/>
  <c r="S2406"/>
  <c r="R2406"/>
  <c r="P2406"/>
  <c r="M2406"/>
  <c r="L2406"/>
  <c r="K2406"/>
  <c r="J2406"/>
  <c r="I2406"/>
  <c r="G2406"/>
  <c r="F2406"/>
  <c r="E2406"/>
  <c r="Q2406" s="1"/>
  <c r="D2406"/>
  <c r="C2406"/>
  <c r="B2406"/>
  <c r="S2405"/>
  <c r="R2405"/>
  <c r="P2405"/>
  <c r="M2405"/>
  <c r="L2405"/>
  <c r="K2405"/>
  <c r="J2405"/>
  <c r="I2405"/>
  <c r="G2405"/>
  <c r="F2405"/>
  <c r="E2405"/>
  <c r="Q2405" s="1"/>
  <c r="D2405"/>
  <c r="C2405"/>
  <c r="B2405"/>
  <c r="S2404"/>
  <c r="R2404"/>
  <c r="P2404"/>
  <c r="M2404"/>
  <c r="L2404"/>
  <c r="K2404"/>
  <c r="J2404"/>
  <c r="I2404"/>
  <c r="G2404"/>
  <c r="F2404"/>
  <c r="E2404"/>
  <c r="Q2404" s="1"/>
  <c r="D2404"/>
  <c r="C2404"/>
  <c r="B2404"/>
  <c r="S2403"/>
  <c r="R2403"/>
  <c r="P2403"/>
  <c r="M2403"/>
  <c r="L2403"/>
  <c r="K2403"/>
  <c r="J2403"/>
  <c r="I2403"/>
  <c r="G2403"/>
  <c r="F2403"/>
  <c r="E2403"/>
  <c r="Q2403" s="1"/>
  <c r="D2403"/>
  <c r="C2403"/>
  <c r="B2403"/>
  <c r="S2402"/>
  <c r="R2402"/>
  <c r="P2402"/>
  <c r="M2402"/>
  <c r="L2402"/>
  <c r="K2402"/>
  <c r="J2402"/>
  <c r="I2402"/>
  <c r="G2402"/>
  <c r="F2402"/>
  <c r="E2402"/>
  <c r="Q2402" s="1"/>
  <c r="D2402"/>
  <c r="C2402"/>
  <c r="B2402"/>
  <c r="S2401"/>
  <c r="R2401"/>
  <c r="P2401"/>
  <c r="M2401"/>
  <c r="L2401"/>
  <c r="K2401"/>
  <c r="J2401"/>
  <c r="I2401"/>
  <c r="G2401"/>
  <c r="F2401"/>
  <c r="E2401"/>
  <c r="Q2401" s="1"/>
  <c r="D2401"/>
  <c r="C2401"/>
  <c r="B2401"/>
  <c r="S2400"/>
  <c r="R2400"/>
  <c r="P2400"/>
  <c r="M2400"/>
  <c r="L2400"/>
  <c r="K2400"/>
  <c r="J2400"/>
  <c r="I2400"/>
  <c r="G2400"/>
  <c r="F2400"/>
  <c r="E2400"/>
  <c r="Q2400" s="1"/>
  <c r="D2400"/>
  <c r="C2400"/>
  <c r="B2400"/>
  <c r="S2399"/>
  <c r="R2399"/>
  <c r="P2399"/>
  <c r="M2399"/>
  <c r="L2399"/>
  <c r="K2399"/>
  <c r="J2399"/>
  <c r="I2399"/>
  <c r="G2399"/>
  <c r="F2399"/>
  <c r="E2399"/>
  <c r="Q2399" s="1"/>
  <c r="D2399"/>
  <c r="C2399"/>
  <c r="B2399"/>
  <c r="S2398"/>
  <c r="R2398"/>
  <c r="P2398"/>
  <c r="M2398"/>
  <c r="L2398"/>
  <c r="K2398"/>
  <c r="J2398"/>
  <c r="I2398"/>
  <c r="G2398"/>
  <c r="F2398"/>
  <c r="E2398"/>
  <c r="Q2398" s="1"/>
  <c r="D2398"/>
  <c r="C2398"/>
  <c r="B2398"/>
  <c r="S2397"/>
  <c r="R2397"/>
  <c r="P2397"/>
  <c r="M2397"/>
  <c r="L2397"/>
  <c r="K2397"/>
  <c r="J2397"/>
  <c r="I2397"/>
  <c r="G2397"/>
  <c r="F2397"/>
  <c r="E2397"/>
  <c r="Q2397" s="1"/>
  <c r="D2397"/>
  <c r="C2397"/>
  <c r="B2397"/>
  <c r="S2396"/>
  <c r="R2396"/>
  <c r="P2396"/>
  <c r="M2396"/>
  <c r="L2396"/>
  <c r="K2396"/>
  <c r="J2396"/>
  <c r="I2396"/>
  <c r="G2396"/>
  <c r="F2396"/>
  <c r="E2396"/>
  <c r="Q2396" s="1"/>
  <c r="D2396"/>
  <c r="C2396"/>
  <c r="B2396"/>
  <c r="S2395"/>
  <c r="R2395"/>
  <c r="P2395"/>
  <c r="M2395"/>
  <c r="L2395"/>
  <c r="K2395"/>
  <c r="J2395"/>
  <c r="I2395"/>
  <c r="G2395"/>
  <c r="F2395"/>
  <c r="E2395"/>
  <c r="Q2395" s="1"/>
  <c r="D2395"/>
  <c r="C2395"/>
  <c r="B2395"/>
  <c r="S2394"/>
  <c r="R2394"/>
  <c r="P2394"/>
  <c r="M2394"/>
  <c r="L2394"/>
  <c r="K2394"/>
  <c r="J2394"/>
  <c r="I2394"/>
  <c r="G2394"/>
  <c r="F2394"/>
  <c r="E2394"/>
  <c r="Q2394" s="1"/>
  <c r="D2394"/>
  <c r="C2394"/>
  <c r="B2394"/>
  <c r="S2393"/>
  <c r="R2393"/>
  <c r="P2393"/>
  <c r="M2393"/>
  <c r="L2393"/>
  <c r="K2393"/>
  <c r="J2393"/>
  <c r="I2393"/>
  <c r="G2393"/>
  <c r="F2393"/>
  <c r="E2393"/>
  <c r="Q2393" s="1"/>
  <c r="D2393"/>
  <c r="C2393"/>
  <c r="B2393"/>
  <c r="S2392"/>
  <c r="R2392"/>
  <c r="P2392"/>
  <c r="M2392"/>
  <c r="L2392"/>
  <c r="K2392"/>
  <c r="J2392"/>
  <c r="I2392"/>
  <c r="G2392"/>
  <c r="F2392"/>
  <c r="E2392"/>
  <c r="Q2392" s="1"/>
  <c r="D2392"/>
  <c r="C2392"/>
  <c r="B2392"/>
  <c r="S2391"/>
  <c r="R2391"/>
  <c r="P2391"/>
  <c r="M2391"/>
  <c r="L2391"/>
  <c r="K2391"/>
  <c r="J2391"/>
  <c r="I2391"/>
  <c r="G2391"/>
  <c r="F2391"/>
  <c r="E2391"/>
  <c r="Q2391" s="1"/>
  <c r="D2391"/>
  <c r="C2391"/>
  <c r="B2391"/>
  <c r="S2390"/>
  <c r="R2390"/>
  <c r="P2390"/>
  <c r="M2390"/>
  <c r="L2390"/>
  <c r="K2390"/>
  <c r="J2390"/>
  <c r="I2390"/>
  <c r="G2390"/>
  <c r="F2390"/>
  <c r="E2390"/>
  <c r="Q2390" s="1"/>
  <c r="D2390"/>
  <c r="C2390"/>
  <c r="B2390"/>
  <c r="S2389"/>
  <c r="R2389"/>
  <c r="P2389"/>
  <c r="M2389"/>
  <c r="L2389"/>
  <c r="K2389"/>
  <c r="J2389"/>
  <c r="I2389"/>
  <c r="G2389"/>
  <c r="F2389"/>
  <c r="E2389"/>
  <c r="Q2389" s="1"/>
  <c r="D2389"/>
  <c r="C2389"/>
  <c r="B2389"/>
  <c r="S2388"/>
  <c r="R2388"/>
  <c r="P2388"/>
  <c r="M2388"/>
  <c r="L2388"/>
  <c r="K2388"/>
  <c r="J2388"/>
  <c r="I2388"/>
  <c r="G2388"/>
  <c r="F2388"/>
  <c r="E2388"/>
  <c r="Q2388" s="1"/>
  <c r="D2388"/>
  <c r="C2388"/>
  <c r="B2388"/>
  <c r="S2387"/>
  <c r="R2387"/>
  <c r="P2387"/>
  <c r="M2387"/>
  <c r="L2387"/>
  <c r="K2387"/>
  <c r="J2387"/>
  <c r="I2387"/>
  <c r="G2387"/>
  <c r="F2387"/>
  <c r="E2387"/>
  <c r="Q2387" s="1"/>
  <c r="D2387"/>
  <c r="C2387"/>
  <c r="B2387"/>
  <c r="S2386"/>
  <c r="R2386"/>
  <c r="P2386"/>
  <c r="M2386"/>
  <c r="L2386"/>
  <c r="K2386"/>
  <c r="J2386"/>
  <c r="I2386"/>
  <c r="G2386"/>
  <c r="F2386"/>
  <c r="E2386"/>
  <c r="Q2386" s="1"/>
  <c r="D2386"/>
  <c r="C2386"/>
  <c r="B2386"/>
  <c r="S2385"/>
  <c r="R2385"/>
  <c r="P2385"/>
  <c r="M2385"/>
  <c r="L2385"/>
  <c r="K2385"/>
  <c r="J2385"/>
  <c r="I2385"/>
  <c r="G2385"/>
  <c r="F2385"/>
  <c r="E2385"/>
  <c r="Q2385" s="1"/>
  <c r="D2385"/>
  <c r="C2385"/>
  <c r="B2385"/>
  <c r="S2384"/>
  <c r="R2384"/>
  <c r="P2384"/>
  <c r="M2384"/>
  <c r="L2384"/>
  <c r="K2384"/>
  <c r="J2384"/>
  <c r="I2384"/>
  <c r="G2384"/>
  <c r="F2384"/>
  <c r="E2384"/>
  <c r="Q2384" s="1"/>
  <c r="D2384"/>
  <c r="C2384"/>
  <c r="B2384"/>
  <c r="S2383"/>
  <c r="R2383"/>
  <c r="P2383"/>
  <c r="M2383"/>
  <c r="L2383"/>
  <c r="K2383"/>
  <c r="J2383"/>
  <c r="I2383"/>
  <c r="G2383"/>
  <c r="F2383"/>
  <c r="E2383"/>
  <c r="Q2383" s="1"/>
  <c r="D2383"/>
  <c r="C2383"/>
  <c r="B2383"/>
  <c r="S2382"/>
  <c r="R2382"/>
  <c r="P2382"/>
  <c r="M2382"/>
  <c r="L2382"/>
  <c r="K2382"/>
  <c r="J2382"/>
  <c r="I2382"/>
  <c r="G2382"/>
  <c r="F2382"/>
  <c r="E2382"/>
  <c r="Q2382" s="1"/>
  <c r="D2382"/>
  <c r="C2382"/>
  <c r="B2382"/>
  <c r="S2381"/>
  <c r="R2381"/>
  <c r="P2381"/>
  <c r="M2381"/>
  <c r="L2381"/>
  <c r="K2381"/>
  <c r="J2381"/>
  <c r="I2381"/>
  <c r="G2381"/>
  <c r="F2381"/>
  <c r="E2381"/>
  <c r="Q2381" s="1"/>
  <c r="D2381"/>
  <c r="C2381"/>
  <c r="B2381"/>
  <c r="S2380"/>
  <c r="R2380"/>
  <c r="P2380"/>
  <c r="M2380"/>
  <c r="L2380"/>
  <c r="K2380"/>
  <c r="J2380"/>
  <c r="I2380"/>
  <c r="G2380"/>
  <c r="F2380"/>
  <c r="E2380"/>
  <c r="Q2380" s="1"/>
  <c r="D2380"/>
  <c r="C2380"/>
  <c r="B2380"/>
  <c r="S2379"/>
  <c r="R2379"/>
  <c r="P2379"/>
  <c r="M2379"/>
  <c r="L2379"/>
  <c r="K2379"/>
  <c r="J2379"/>
  <c r="I2379"/>
  <c r="G2379"/>
  <c r="F2379"/>
  <c r="E2379"/>
  <c r="Q2379" s="1"/>
  <c r="D2379"/>
  <c r="C2379"/>
  <c r="B2379"/>
  <c r="S2378"/>
  <c r="R2378"/>
  <c r="P2378"/>
  <c r="M2378"/>
  <c r="L2378"/>
  <c r="K2378"/>
  <c r="J2378"/>
  <c r="I2378"/>
  <c r="G2378"/>
  <c r="F2378"/>
  <c r="E2378"/>
  <c r="Q2378" s="1"/>
  <c r="D2378"/>
  <c r="C2378"/>
  <c r="B2378"/>
  <c r="S2377"/>
  <c r="R2377"/>
  <c r="P2377"/>
  <c r="M2377"/>
  <c r="L2377"/>
  <c r="K2377"/>
  <c r="J2377"/>
  <c r="I2377"/>
  <c r="G2377"/>
  <c r="F2377"/>
  <c r="E2377"/>
  <c r="Q2377" s="1"/>
  <c r="D2377"/>
  <c r="C2377"/>
  <c r="B2377"/>
  <c r="S2376"/>
  <c r="R2376"/>
  <c r="P2376"/>
  <c r="M2376"/>
  <c r="L2376"/>
  <c r="K2376"/>
  <c r="J2376"/>
  <c r="I2376"/>
  <c r="G2376"/>
  <c r="F2376"/>
  <c r="E2376"/>
  <c r="Q2376" s="1"/>
  <c r="D2376"/>
  <c r="C2376"/>
  <c r="B2376"/>
  <c r="S2375"/>
  <c r="R2375"/>
  <c r="P2375"/>
  <c r="M2375"/>
  <c r="L2375"/>
  <c r="K2375"/>
  <c r="J2375"/>
  <c r="I2375"/>
  <c r="G2375"/>
  <c r="F2375"/>
  <c r="E2375"/>
  <c r="Q2375" s="1"/>
  <c r="D2375"/>
  <c r="C2375"/>
  <c r="B2375"/>
  <c r="S2374"/>
  <c r="R2374"/>
  <c r="P2374"/>
  <c r="M2374"/>
  <c r="L2374"/>
  <c r="K2374"/>
  <c r="J2374"/>
  <c r="I2374"/>
  <c r="G2374"/>
  <c r="F2374"/>
  <c r="E2374"/>
  <c r="Q2374" s="1"/>
  <c r="D2374"/>
  <c r="C2374"/>
  <c r="B2374"/>
  <c r="S2373"/>
  <c r="R2373"/>
  <c r="P2373"/>
  <c r="M2373"/>
  <c r="L2373"/>
  <c r="K2373"/>
  <c r="J2373"/>
  <c r="I2373"/>
  <c r="G2373"/>
  <c r="F2373"/>
  <c r="E2373"/>
  <c r="Q2373" s="1"/>
  <c r="D2373"/>
  <c r="C2373"/>
  <c r="B2373"/>
  <c r="S2372"/>
  <c r="R2372"/>
  <c r="P2372"/>
  <c r="M2372"/>
  <c r="L2372"/>
  <c r="K2372"/>
  <c r="J2372"/>
  <c r="I2372"/>
  <c r="G2372"/>
  <c r="F2372"/>
  <c r="E2372"/>
  <c r="Q2372" s="1"/>
  <c r="D2372"/>
  <c r="C2372"/>
  <c r="B2372"/>
  <c r="S2371"/>
  <c r="R2371"/>
  <c r="P2371"/>
  <c r="M2371"/>
  <c r="L2371"/>
  <c r="K2371"/>
  <c r="J2371"/>
  <c r="I2371"/>
  <c r="G2371"/>
  <c r="F2371"/>
  <c r="E2371"/>
  <c r="Q2371" s="1"/>
  <c r="D2371"/>
  <c r="C2371"/>
  <c r="B2371"/>
  <c r="S2370"/>
  <c r="R2370"/>
  <c r="P2370"/>
  <c r="M2370"/>
  <c r="L2370"/>
  <c r="K2370"/>
  <c r="J2370"/>
  <c r="I2370"/>
  <c r="G2370"/>
  <c r="F2370"/>
  <c r="E2370"/>
  <c r="Q2370" s="1"/>
  <c r="D2370"/>
  <c r="C2370"/>
  <c r="B2370"/>
  <c r="S2369"/>
  <c r="R2369"/>
  <c r="P2369"/>
  <c r="M2369"/>
  <c r="L2369"/>
  <c r="K2369"/>
  <c r="J2369"/>
  <c r="I2369"/>
  <c r="G2369"/>
  <c r="F2369"/>
  <c r="E2369"/>
  <c r="Q2369" s="1"/>
  <c r="D2369"/>
  <c r="C2369"/>
  <c r="B2369"/>
  <c r="S2368"/>
  <c r="R2368"/>
  <c r="P2368"/>
  <c r="M2368"/>
  <c r="L2368"/>
  <c r="K2368"/>
  <c r="J2368"/>
  <c r="I2368"/>
  <c r="G2368"/>
  <c r="F2368"/>
  <c r="E2368"/>
  <c r="Q2368" s="1"/>
  <c r="D2368"/>
  <c r="C2368"/>
  <c r="B2368"/>
  <c r="S2367"/>
  <c r="R2367"/>
  <c r="P2367"/>
  <c r="M2367"/>
  <c r="L2367"/>
  <c r="K2367"/>
  <c r="J2367"/>
  <c r="I2367"/>
  <c r="G2367"/>
  <c r="F2367"/>
  <c r="E2367"/>
  <c r="Q2367" s="1"/>
  <c r="D2367"/>
  <c r="C2367"/>
  <c r="B2367"/>
  <c r="S2366"/>
  <c r="R2366"/>
  <c r="P2366"/>
  <c r="M2366"/>
  <c r="L2366"/>
  <c r="K2366"/>
  <c r="J2366"/>
  <c r="I2366"/>
  <c r="G2366"/>
  <c r="F2366"/>
  <c r="E2366"/>
  <c r="Q2366" s="1"/>
  <c r="D2366"/>
  <c r="C2366"/>
  <c r="B2366"/>
  <c r="S2365"/>
  <c r="R2365"/>
  <c r="P2365"/>
  <c r="M2365"/>
  <c r="L2365"/>
  <c r="K2365"/>
  <c r="J2365"/>
  <c r="I2365"/>
  <c r="G2365"/>
  <c r="F2365"/>
  <c r="E2365"/>
  <c r="Q2365" s="1"/>
  <c r="D2365"/>
  <c r="C2365"/>
  <c r="B2365"/>
  <c r="S2364"/>
  <c r="R2364"/>
  <c r="P2364"/>
  <c r="M2364"/>
  <c r="L2364"/>
  <c r="K2364"/>
  <c r="J2364"/>
  <c r="I2364"/>
  <c r="G2364"/>
  <c r="F2364"/>
  <c r="E2364"/>
  <c r="Q2364" s="1"/>
  <c r="D2364"/>
  <c r="C2364"/>
  <c r="B2364"/>
  <c r="S2363"/>
  <c r="R2363"/>
  <c r="P2363"/>
  <c r="M2363"/>
  <c r="L2363"/>
  <c r="K2363"/>
  <c r="J2363"/>
  <c r="I2363"/>
  <c r="G2363"/>
  <c r="F2363"/>
  <c r="E2363"/>
  <c r="Q2363" s="1"/>
  <c r="D2363"/>
  <c r="C2363"/>
  <c r="B2363"/>
  <c r="S2362"/>
  <c r="R2362"/>
  <c r="P2362"/>
  <c r="M2362"/>
  <c r="L2362"/>
  <c r="K2362"/>
  <c r="J2362"/>
  <c r="I2362"/>
  <c r="G2362"/>
  <c r="F2362"/>
  <c r="E2362"/>
  <c r="Q2362" s="1"/>
  <c r="D2362"/>
  <c r="C2362"/>
  <c r="B2362"/>
  <c r="S2361"/>
  <c r="R2361"/>
  <c r="P2361"/>
  <c r="M2361"/>
  <c r="L2361"/>
  <c r="K2361"/>
  <c r="J2361"/>
  <c r="I2361"/>
  <c r="G2361"/>
  <c r="F2361"/>
  <c r="E2361"/>
  <c r="Q2361" s="1"/>
  <c r="D2361"/>
  <c r="C2361"/>
  <c r="B2361"/>
  <c r="S2360"/>
  <c r="R2360"/>
  <c r="P2360"/>
  <c r="M2360"/>
  <c r="L2360"/>
  <c r="K2360"/>
  <c r="J2360"/>
  <c r="I2360"/>
  <c r="G2360"/>
  <c r="F2360"/>
  <c r="E2360"/>
  <c r="Q2360" s="1"/>
  <c r="D2360"/>
  <c r="C2360"/>
  <c r="B2360"/>
  <c r="S2359"/>
  <c r="R2359"/>
  <c r="P2359"/>
  <c r="M2359"/>
  <c r="L2359"/>
  <c r="K2359"/>
  <c r="J2359"/>
  <c r="I2359"/>
  <c r="G2359"/>
  <c r="F2359"/>
  <c r="E2359"/>
  <c r="Q2359" s="1"/>
  <c r="D2359"/>
  <c r="C2359"/>
  <c r="B2359"/>
  <c r="S2358"/>
  <c r="R2358"/>
  <c r="P2358"/>
  <c r="M2358"/>
  <c r="L2358"/>
  <c r="K2358"/>
  <c r="J2358"/>
  <c r="I2358"/>
  <c r="G2358"/>
  <c r="F2358"/>
  <c r="E2358"/>
  <c r="Q2358" s="1"/>
  <c r="D2358"/>
  <c r="C2358"/>
  <c r="B2358"/>
  <c r="S2357"/>
  <c r="R2357"/>
  <c r="P2357"/>
  <c r="M2357"/>
  <c r="L2357"/>
  <c r="K2357"/>
  <c r="J2357"/>
  <c r="I2357"/>
  <c r="G2357"/>
  <c r="F2357"/>
  <c r="E2357"/>
  <c r="Q2357" s="1"/>
  <c r="D2357"/>
  <c r="C2357"/>
  <c r="B2357"/>
  <c r="S2356"/>
  <c r="R2356"/>
  <c r="P2356"/>
  <c r="M2356"/>
  <c r="L2356"/>
  <c r="K2356"/>
  <c r="J2356"/>
  <c r="I2356"/>
  <c r="G2356"/>
  <c r="F2356"/>
  <c r="E2356"/>
  <c r="Q2356" s="1"/>
  <c r="D2356"/>
  <c r="C2356"/>
  <c r="B2356"/>
  <c r="S2355"/>
  <c r="R2355"/>
  <c r="P2355"/>
  <c r="M2355"/>
  <c r="L2355"/>
  <c r="K2355"/>
  <c r="J2355"/>
  <c r="I2355"/>
  <c r="G2355"/>
  <c r="F2355"/>
  <c r="E2355"/>
  <c r="Q2355" s="1"/>
  <c r="D2355"/>
  <c r="C2355"/>
  <c r="B2355"/>
  <c r="S2354"/>
  <c r="R2354"/>
  <c r="P2354"/>
  <c r="M2354"/>
  <c r="L2354"/>
  <c r="K2354"/>
  <c r="J2354"/>
  <c r="I2354"/>
  <c r="G2354"/>
  <c r="F2354"/>
  <c r="E2354"/>
  <c r="Q2354" s="1"/>
  <c r="D2354"/>
  <c r="C2354"/>
  <c r="B2354"/>
  <c r="S2353"/>
  <c r="R2353"/>
  <c r="P2353"/>
  <c r="M2353"/>
  <c r="L2353"/>
  <c r="K2353"/>
  <c r="J2353"/>
  <c r="I2353"/>
  <c r="G2353"/>
  <c r="F2353"/>
  <c r="E2353"/>
  <c r="Q2353" s="1"/>
  <c r="D2353"/>
  <c r="C2353"/>
  <c r="B2353"/>
  <c r="S2352"/>
  <c r="R2352"/>
  <c r="P2352"/>
  <c r="M2352"/>
  <c r="L2352"/>
  <c r="K2352"/>
  <c r="J2352"/>
  <c r="I2352"/>
  <c r="G2352"/>
  <c r="F2352"/>
  <c r="E2352"/>
  <c r="Q2352" s="1"/>
  <c r="D2352"/>
  <c r="C2352"/>
  <c r="B2352"/>
  <c r="S2351"/>
  <c r="R2351"/>
  <c r="P2351"/>
  <c r="M2351"/>
  <c r="L2351"/>
  <c r="K2351"/>
  <c r="J2351"/>
  <c r="I2351"/>
  <c r="G2351"/>
  <c r="F2351"/>
  <c r="E2351"/>
  <c r="Q2351" s="1"/>
  <c r="D2351"/>
  <c r="C2351"/>
  <c r="B2351"/>
  <c r="S2350"/>
  <c r="R2350"/>
  <c r="P2350"/>
  <c r="M2350"/>
  <c r="L2350"/>
  <c r="K2350"/>
  <c r="J2350"/>
  <c r="I2350"/>
  <c r="G2350"/>
  <c r="F2350"/>
  <c r="E2350"/>
  <c r="Q2350" s="1"/>
  <c r="D2350"/>
  <c r="C2350"/>
  <c r="B2350"/>
  <c r="S2349"/>
  <c r="R2349"/>
  <c r="P2349"/>
  <c r="M2349"/>
  <c r="L2349"/>
  <c r="K2349"/>
  <c r="J2349"/>
  <c r="I2349"/>
  <c r="G2349"/>
  <c r="F2349"/>
  <c r="E2349"/>
  <c r="Q2349" s="1"/>
  <c r="D2349"/>
  <c r="C2349"/>
  <c r="B2349"/>
  <c r="S2348"/>
  <c r="R2348"/>
  <c r="P2348"/>
  <c r="M2348"/>
  <c r="L2348"/>
  <c r="K2348"/>
  <c r="J2348"/>
  <c r="I2348"/>
  <c r="G2348"/>
  <c r="F2348"/>
  <c r="E2348"/>
  <c r="Q2348" s="1"/>
  <c r="D2348"/>
  <c r="C2348"/>
  <c r="B2348"/>
  <c r="S2347"/>
  <c r="R2347"/>
  <c r="P2347"/>
  <c r="M2347"/>
  <c r="L2347"/>
  <c r="K2347"/>
  <c r="J2347"/>
  <c r="I2347"/>
  <c r="G2347"/>
  <c r="F2347"/>
  <c r="E2347"/>
  <c r="Q2347" s="1"/>
  <c r="D2347"/>
  <c r="C2347"/>
  <c r="B2347"/>
  <c r="S2346"/>
  <c r="R2346"/>
  <c r="P2346"/>
  <c r="M2346"/>
  <c r="L2346"/>
  <c r="K2346"/>
  <c r="J2346"/>
  <c r="I2346"/>
  <c r="G2346"/>
  <c r="F2346"/>
  <c r="E2346"/>
  <c r="Q2346" s="1"/>
  <c r="D2346"/>
  <c r="C2346"/>
  <c r="B2346"/>
  <c r="S2345"/>
  <c r="R2345"/>
  <c r="P2345"/>
  <c r="M2345"/>
  <c r="L2345"/>
  <c r="K2345"/>
  <c r="J2345"/>
  <c r="I2345"/>
  <c r="G2345"/>
  <c r="F2345"/>
  <c r="E2345"/>
  <c r="Q2345" s="1"/>
  <c r="D2345"/>
  <c r="C2345"/>
  <c r="B2345"/>
  <c r="S2344"/>
  <c r="R2344"/>
  <c r="P2344"/>
  <c r="M2344"/>
  <c r="L2344"/>
  <c r="K2344"/>
  <c r="J2344"/>
  <c r="I2344"/>
  <c r="G2344"/>
  <c r="F2344"/>
  <c r="E2344"/>
  <c r="Q2344" s="1"/>
  <c r="D2344"/>
  <c r="C2344"/>
  <c r="B2344"/>
  <c r="S2343"/>
  <c r="R2343"/>
  <c r="P2343"/>
  <c r="M2343"/>
  <c r="L2343"/>
  <c r="K2343"/>
  <c r="J2343"/>
  <c r="I2343"/>
  <c r="G2343"/>
  <c r="F2343"/>
  <c r="E2343"/>
  <c r="Q2343" s="1"/>
  <c r="D2343"/>
  <c r="C2343"/>
  <c r="B2343"/>
  <c r="S2342"/>
  <c r="R2342"/>
  <c r="P2342"/>
  <c r="M2342"/>
  <c r="L2342"/>
  <c r="K2342"/>
  <c r="J2342"/>
  <c r="I2342"/>
  <c r="G2342"/>
  <c r="F2342"/>
  <c r="E2342"/>
  <c r="Q2342" s="1"/>
  <c r="D2342"/>
  <c r="C2342"/>
  <c r="B2342"/>
  <c r="S2341"/>
  <c r="R2341"/>
  <c r="P2341"/>
  <c r="M2341"/>
  <c r="L2341"/>
  <c r="K2341"/>
  <c r="J2341"/>
  <c r="I2341"/>
  <c r="G2341"/>
  <c r="F2341"/>
  <c r="E2341"/>
  <c r="Q2341" s="1"/>
  <c r="D2341"/>
  <c r="C2341"/>
  <c r="B2341"/>
  <c r="S2340"/>
  <c r="R2340"/>
  <c r="P2340"/>
  <c r="M2340"/>
  <c r="L2340"/>
  <c r="K2340"/>
  <c r="J2340"/>
  <c r="I2340"/>
  <c r="G2340"/>
  <c r="F2340"/>
  <c r="E2340"/>
  <c r="Q2340" s="1"/>
  <c r="D2340"/>
  <c r="C2340"/>
  <c r="B2340"/>
  <c r="S2339"/>
  <c r="R2339"/>
  <c r="P2339"/>
  <c r="M2339"/>
  <c r="L2339"/>
  <c r="K2339"/>
  <c r="J2339"/>
  <c r="I2339"/>
  <c r="G2339"/>
  <c r="F2339"/>
  <c r="E2339"/>
  <c r="Q2339" s="1"/>
  <c r="D2339"/>
  <c r="C2339"/>
  <c r="B2339"/>
  <c r="S2338"/>
  <c r="R2338"/>
  <c r="P2338"/>
  <c r="M2338"/>
  <c r="L2338"/>
  <c r="K2338"/>
  <c r="J2338"/>
  <c r="I2338"/>
  <c r="G2338"/>
  <c r="F2338"/>
  <c r="E2338"/>
  <c r="Q2338" s="1"/>
  <c r="D2338"/>
  <c r="C2338"/>
  <c r="B2338"/>
  <c r="S2337"/>
  <c r="R2337"/>
  <c r="P2337"/>
  <c r="M2337"/>
  <c r="L2337"/>
  <c r="K2337"/>
  <c r="J2337"/>
  <c r="I2337"/>
  <c r="G2337"/>
  <c r="F2337"/>
  <c r="E2337"/>
  <c r="Q2337" s="1"/>
  <c r="D2337"/>
  <c r="C2337"/>
  <c r="B2337"/>
  <c r="S2336"/>
  <c r="R2336"/>
  <c r="P2336"/>
  <c r="M2336"/>
  <c r="L2336"/>
  <c r="K2336"/>
  <c r="J2336"/>
  <c r="I2336"/>
  <c r="G2336"/>
  <c r="F2336"/>
  <c r="E2336"/>
  <c r="Q2336" s="1"/>
  <c r="D2336"/>
  <c r="C2336"/>
  <c r="B2336"/>
  <c r="S2335"/>
  <c r="R2335"/>
  <c r="P2335"/>
  <c r="M2335"/>
  <c r="L2335"/>
  <c r="K2335"/>
  <c r="J2335"/>
  <c r="I2335"/>
  <c r="G2335"/>
  <c r="F2335"/>
  <c r="E2335"/>
  <c r="Q2335" s="1"/>
  <c r="D2335"/>
  <c r="C2335"/>
  <c r="B2335"/>
  <c r="S2334"/>
  <c r="R2334"/>
  <c r="P2334"/>
  <c r="M2334"/>
  <c r="L2334"/>
  <c r="K2334"/>
  <c r="J2334"/>
  <c r="I2334"/>
  <c r="G2334"/>
  <c r="F2334"/>
  <c r="E2334"/>
  <c r="Q2334" s="1"/>
  <c r="D2334"/>
  <c r="C2334"/>
  <c r="B2334"/>
  <c r="S2333"/>
  <c r="R2333"/>
  <c r="P2333"/>
  <c r="M2333"/>
  <c r="L2333"/>
  <c r="K2333"/>
  <c r="J2333"/>
  <c r="I2333"/>
  <c r="G2333"/>
  <c r="F2333"/>
  <c r="E2333"/>
  <c r="Q2333" s="1"/>
  <c r="D2333"/>
  <c r="C2333"/>
  <c r="B2333"/>
  <c r="S2332"/>
  <c r="R2332"/>
  <c r="P2332"/>
  <c r="M2332"/>
  <c r="L2332"/>
  <c r="K2332"/>
  <c r="J2332"/>
  <c r="I2332"/>
  <c r="G2332"/>
  <c r="F2332"/>
  <c r="E2332"/>
  <c r="Q2332" s="1"/>
  <c r="D2332"/>
  <c r="C2332"/>
  <c r="B2332"/>
  <c r="S2331"/>
  <c r="R2331"/>
  <c r="P2331"/>
  <c r="M2331"/>
  <c r="L2331"/>
  <c r="K2331"/>
  <c r="J2331"/>
  <c r="I2331"/>
  <c r="G2331"/>
  <c r="F2331"/>
  <c r="E2331"/>
  <c r="Q2331" s="1"/>
  <c r="D2331"/>
  <c r="C2331"/>
  <c r="B2331"/>
  <c r="S2330"/>
  <c r="R2330"/>
  <c r="P2330"/>
  <c r="M2330"/>
  <c r="L2330"/>
  <c r="K2330"/>
  <c r="J2330"/>
  <c r="I2330"/>
  <c r="G2330"/>
  <c r="F2330"/>
  <c r="E2330"/>
  <c r="Q2330" s="1"/>
  <c r="D2330"/>
  <c r="C2330"/>
  <c r="B2330"/>
  <c r="S2329"/>
  <c r="R2329"/>
  <c r="P2329"/>
  <c r="M2329"/>
  <c r="L2329"/>
  <c r="K2329"/>
  <c r="J2329"/>
  <c r="I2329"/>
  <c r="G2329"/>
  <c r="F2329"/>
  <c r="E2329"/>
  <c r="Q2329" s="1"/>
  <c r="D2329"/>
  <c r="C2329"/>
  <c r="B2329"/>
  <c r="S2328"/>
  <c r="R2328"/>
  <c r="P2328"/>
  <c r="M2328"/>
  <c r="L2328"/>
  <c r="K2328"/>
  <c r="J2328"/>
  <c r="I2328"/>
  <c r="G2328"/>
  <c r="F2328"/>
  <c r="E2328"/>
  <c r="Q2328" s="1"/>
  <c r="D2328"/>
  <c r="C2328"/>
  <c r="B2328"/>
  <c r="S2327"/>
  <c r="R2327"/>
  <c r="P2327"/>
  <c r="M2327"/>
  <c r="L2327"/>
  <c r="K2327"/>
  <c r="J2327"/>
  <c r="I2327"/>
  <c r="G2327"/>
  <c r="F2327"/>
  <c r="E2327"/>
  <c r="Q2327" s="1"/>
  <c r="D2327"/>
  <c r="C2327"/>
  <c r="B2327"/>
  <c r="S2326"/>
  <c r="R2326"/>
  <c r="P2326"/>
  <c r="M2326"/>
  <c r="L2326"/>
  <c r="K2326"/>
  <c r="J2326"/>
  <c r="I2326"/>
  <c r="G2326"/>
  <c r="F2326"/>
  <c r="E2326"/>
  <c r="Q2326" s="1"/>
  <c r="D2326"/>
  <c r="C2326"/>
  <c r="B2326"/>
  <c r="S2325"/>
  <c r="R2325"/>
  <c r="P2325"/>
  <c r="M2325"/>
  <c r="L2325"/>
  <c r="K2325"/>
  <c r="J2325"/>
  <c r="I2325"/>
  <c r="G2325"/>
  <c r="F2325"/>
  <c r="E2325"/>
  <c r="Q2325" s="1"/>
  <c r="D2325"/>
  <c r="C2325"/>
  <c r="B2325"/>
  <c r="S2324"/>
  <c r="R2324"/>
  <c r="P2324"/>
  <c r="M2324"/>
  <c r="L2324"/>
  <c r="K2324"/>
  <c r="J2324"/>
  <c r="I2324"/>
  <c r="G2324"/>
  <c r="F2324"/>
  <c r="E2324"/>
  <c r="Q2324" s="1"/>
  <c r="D2324"/>
  <c r="C2324"/>
  <c r="B2324"/>
  <c r="S2323"/>
  <c r="R2323"/>
  <c r="P2323"/>
  <c r="M2323"/>
  <c r="L2323"/>
  <c r="K2323"/>
  <c r="J2323"/>
  <c r="I2323"/>
  <c r="G2323"/>
  <c r="F2323"/>
  <c r="E2323"/>
  <c r="Q2323" s="1"/>
  <c r="D2323"/>
  <c r="C2323"/>
  <c r="B2323"/>
  <c r="S2322"/>
  <c r="R2322"/>
  <c r="P2322"/>
  <c r="M2322"/>
  <c r="L2322"/>
  <c r="K2322"/>
  <c r="J2322"/>
  <c r="I2322"/>
  <c r="G2322"/>
  <c r="F2322"/>
  <c r="E2322"/>
  <c r="Q2322" s="1"/>
  <c r="D2322"/>
  <c r="C2322"/>
  <c r="B2322"/>
  <c r="S2321"/>
  <c r="R2321"/>
  <c r="P2321"/>
  <c r="M2321"/>
  <c r="L2321"/>
  <c r="K2321"/>
  <c r="J2321"/>
  <c r="I2321"/>
  <c r="G2321"/>
  <c r="F2321"/>
  <c r="E2321"/>
  <c r="Q2321" s="1"/>
  <c r="D2321"/>
  <c r="C2321"/>
  <c r="B2321"/>
  <c r="S2320"/>
  <c r="R2320"/>
  <c r="P2320"/>
  <c r="M2320"/>
  <c r="L2320"/>
  <c r="K2320"/>
  <c r="J2320"/>
  <c r="I2320"/>
  <c r="G2320"/>
  <c r="F2320"/>
  <c r="E2320"/>
  <c r="Q2320" s="1"/>
  <c r="D2320"/>
  <c r="C2320"/>
  <c r="B2320"/>
  <c r="S2319"/>
  <c r="R2319"/>
  <c r="P2319"/>
  <c r="M2319"/>
  <c r="L2319"/>
  <c r="K2319"/>
  <c r="J2319"/>
  <c r="I2319"/>
  <c r="G2319"/>
  <c r="F2319"/>
  <c r="E2319"/>
  <c r="Q2319" s="1"/>
  <c r="D2319"/>
  <c r="C2319"/>
  <c r="B2319"/>
  <c r="S2318"/>
  <c r="R2318"/>
  <c r="P2318"/>
  <c r="M2318"/>
  <c r="L2318"/>
  <c r="K2318"/>
  <c r="J2318"/>
  <c r="I2318"/>
  <c r="G2318"/>
  <c r="F2318"/>
  <c r="E2318"/>
  <c r="Q2318" s="1"/>
  <c r="D2318"/>
  <c r="C2318"/>
  <c r="B2318"/>
  <c r="S2317"/>
  <c r="R2317"/>
  <c r="P2317"/>
  <c r="M2317"/>
  <c r="L2317"/>
  <c r="K2317"/>
  <c r="J2317"/>
  <c r="I2317"/>
  <c r="G2317"/>
  <c r="F2317"/>
  <c r="E2317"/>
  <c r="Q2317" s="1"/>
  <c r="D2317"/>
  <c r="C2317"/>
  <c r="B2317"/>
  <c r="S2316"/>
  <c r="R2316"/>
  <c r="P2316"/>
  <c r="M2316"/>
  <c r="L2316"/>
  <c r="K2316"/>
  <c r="J2316"/>
  <c r="I2316"/>
  <c r="G2316"/>
  <c r="F2316"/>
  <c r="E2316"/>
  <c r="Q2316" s="1"/>
  <c r="D2316"/>
  <c r="C2316"/>
  <c r="B2316"/>
  <c r="S2315"/>
  <c r="R2315"/>
  <c r="P2315"/>
  <c r="M2315"/>
  <c r="L2315"/>
  <c r="K2315"/>
  <c r="J2315"/>
  <c r="I2315"/>
  <c r="G2315"/>
  <c r="F2315"/>
  <c r="E2315"/>
  <c r="Q2315" s="1"/>
  <c r="D2315"/>
  <c r="C2315"/>
  <c r="B2315"/>
  <c r="S2314"/>
  <c r="R2314"/>
  <c r="P2314"/>
  <c r="M2314"/>
  <c r="L2314"/>
  <c r="K2314"/>
  <c r="J2314"/>
  <c r="I2314"/>
  <c r="G2314"/>
  <c r="F2314"/>
  <c r="E2314"/>
  <c r="Q2314" s="1"/>
  <c r="D2314"/>
  <c r="C2314"/>
  <c r="B2314"/>
  <c r="S2313"/>
  <c r="R2313"/>
  <c r="P2313"/>
  <c r="M2313"/>
  <c r="L2313"/>
  <c r="K2313"/>
  <c r="J2313"/>
  <c r="I2313"/>
  <c r="G2313"/>
  <c r="F2313"/>
  <c r="E2313"/>
  <c r="Q2313" s="1"/>
  <c r="D2313"/>
  <c r="C2313"/>
  <c r="B2313"/>
  <c r="S2312"/>
  <c r="R2312"/>
  <c r="P2312"/>
  <c r="M2312"/>
  <c r="L2312"/>
  <c r="K2312"/>
  <c r="J2312"/>
  <c r="I2312"/>
  <c r="G2312"/>
  <c r="F2312"/>
  <c r="E2312"/>
  <c r="Q2312" s="1"/>
  <c r="D2312"/>
  <c r="C2312"/>
  <c r="B2312"/>
  <c r="S2311"/>
  <c r="R2311"/>
  <c r="P2311"/>
  <c r="M2311"/>
  <c r="L2311"/>
  <c r="K2311"/>
  <c r="J2311"/>
  <c r="I2311"/>
  <c r="G2311"/>
  <c r="F2311"/>
  <c r="E2311"/>
  <c r="Q2311" s="1"/>
  <c r="D2311"/>
  <c r="C2311"/>
  <c r="B2311"/>
  <c r="S2310"/>
  <c r="R2310"/>
  <c r="P2310"/>
  <c r="M2310"/>
  <c r="L2310"/>
  <c r="K2310"/>
  <c r="J2310"/>
  <c r="I2310"/>
  <c r="G2310"/>
  <c r="F2310"/>
  <c r="E2310"/>
  <c r="Q2310" s="1"/>
  <c r="D2310"/>
  <c r="C2310"/>
  <c r="B2310"/>
  <c r="S2309"/>
  <c r="R2309"/>
  <c r="P2309"/>
  <c r="M2309"/>
  <c r="L2309"/>
  <c r="K2309"/>
  <c r="J2309"/>
  <c r="I2309"/>
  <c r="G2309"/>
  <c r="F2309"/>
  <c r="E2309"/>
  <c r="Q2309" s="1"/>
  <c r="D2309"/>
  <c r="C2309"/>
  <c r="B2309"/>
  <c r="S2308"/>
  <c r="R2308"/>
  <c r="P2308"/>
  <c r="M2308"/>
  <c r="L2308"/>
  <c r="K2308"/>
  <c r="J2308"/>
  <c r="I2308"/>
  <c r="G2308"/>
  <c r="F2308"/>
  <c r="E2308"/>
  <c r="Q2308" s="1"/>
  <c r="D2308"/>
  <c r="C2308"/>
  <c r="B2308"/>
  <c r="S2307"/>
  <c r="R2307"/>
  <c r="P2307"/>
  <c r="M2307"/>
  <c r="L2307"/>
  <c r="K2307"/>
  <c r="J2307"/>
  <c r="I2307"/>
  <c r="G2307"/>
  <c r="F2307"/>
  <c r="E2307"/>
  <c r="Q2307" s="1"/>
  <c r="D2307"/>
  <c r="C2307"/>
  <c r="B2307"/>
  <c r="S2306"/>
  <c r="R2306"/>
  <c r="P2306"/>
  <c r="M2306"/>
  <c r="L2306"/>
  <c r="K2306"/>
  <c r="J2306"/>
  <c r="I2306"/>
  <c r="G2306"/>
  <c r="F2306"/>
  <c r="E2306"/>
  <c r="Q2306" s="1"/>
  <c r="D2306"/>
  <c r="C2306"/>
  <c r="B2306"/>
  <c r="S2305"/>
  <c r="R2305"/>
  <c r="P2305"/>
  <c r="M2305"/>
  <c r="L2305"/>
  <c r="K2305"/>
  <c r="J2305"/>
  <c r="I2305"/>
  <c r="G2305"/>
  <c r="F2305"/>
  <c r="E2305"/>
  <c r="Q2305" s="1"/>
  <c r="D2305"/>
  <c r="C2305"/>
  <c r="B2305"/>
  <c r="S2304"/>
  <c r="R2304"/>
  <c r="P2304"/>
  <c r="M2304"/>
  <c r="L2304"/>
  <c r="K2304"/>
  <c r="J2304"/>
  <c r="I2304"/>
  <c r="G2304"/>
  <c r="F2304"/>
  <c r="E2304"/>
  <c r="Q2304" s="1"/>
  <c r="D2304"/>
  <c r="C2304"/>
  <c r="B2304"/>
  <c r="S2303"/>
  <c r="R2303"/>
  <c r="P2303"/>
  <c r="M2303"/>
  <c r="L2303"/>
  <c r="K2303"/>
  <c r="J2303"/>
  <c r="I2303"/>
  <c r="G2303"/>
  <c r="F2303"/>
  <c r="E2303"/>
  <c r="Q2303" s="1"/>
  <c r="D2303"/>
  <c r="C2303"/>
  <c r="B2303"/>
  <c r="S2302"/>
  <c r="R2302"/>
  <c r="P2302"/>
  <c r="M2302"/>
  <c r="L2302"/>
  <c r="K2302"/>
  <c r="J2302"/>
  <c r="I2302"/>
  <c r="G2302"/>
  <c r="F2302"/>
  <c r="E2302"/>
  <c r="Q2302" s="1"/>
  <c r="D2302"/>
  <c r="C2302"/>
  <c r="B2302"/>
  <c r="S2301"/>
  <c r="R2301"/>
  <c r="P2301"/>
  <c r="M2301"/>
  <c r="L2301"/>
  <c r="K2301"/>
  <c r="J2301"/>
  <c r="I2301"/>
  <c r="G2301"/>
  <c r="F2301"/>
  <c r="E2301"/>
  <c r="Q2301" s="1"/>
  <c r="D2301"/>
  <c r="C2301"/>
  <c r="B2301"/>
  <c r="S2300"/>
  <c r="R2300"/>
  <c r="P2300"/>
  <c r="M2300"/>
  <c r="L2300"/>
  <c r="K2300"/>
  <c r="J2300"/>
  <c r="I2300"/>
  <c r="G2300"/>
  <c r="F2300"/>
  <c r="E2300"/>
  <c r="Q2300" s="1"/>
  <c r="D2300"/>
  <c r="C2300"/>
  <c r="B2300"/>
  <c r="S2299"/>
  <c r="R2299"/>
  <c r="P2299"/>
  <c r="M2299"/>
  <c r="L2299"/>
  <c r="K2299"/>
  <c r="J2299"/>
  <c r="I2299"/>
  <c r="G2299"/>
  <c r="F2299"/>
  <c r="E2299"/>
  <c r="Q2299" s="1"/>
  <c r="D2299"/>
  <c r="C2299"/>
  <c r="B2299"/>
  <c r="S2298"/>
  <c r="R2298"/>
  <c r="P2298"/>
  <c r="M2298"/>
  <c r="L2298"/>
  <c r="K2298"/>
  <c r="J2298"/>
  <c r="I2298"/>
  <c r="G2298"/>
  <c r="F2298"/>
  <c r="E2298"/>
  <c r="Q2298" s="1"/>
  <c r="D2298"/>
  <c r="C2298"/>
  <c r="B2298"/>
  <c r="S2297"/>
  <c r="R2297"/>
  <c r="P2297"/>
  <c r="M2297"/>
  <c r="L2297"/>
  <c r="K2297"/>
  <c r="J2297"/>
  <c r="I2297"/>
  <c r="G2297"/>
  <c r="F2297"/>
  <c r="E2297"/>
  <c r="Q2297" s="1"/>
  <c r="D2297"/>
  <c r="C2297"/>
  <c r="B2297"/>
  <c r="S2296"/>
  <c r="R2296"/>
  <c r="P2296"/>
  <c r="M2296"/>
  <c r="L2296"/>
  <c r="K2296"/>
  <c r="J2296"/>
  <c r="I2296"/>
  <c r="G2296"/>
  <c r="F2296"/>
  <c r="E2296"/>
  <c r="Q2296" s="1"/>
  <c r="D2296"/>
  <c r="C2296"/>
  <c r="B2296"/>
  <c r="S2295"/>
  <c r="R2295"/>
  <c r="P2295"/>
  <c r="M2295"/>
  <c r="L2295"/>
  <c r="K2295"/>
  <c r="J2295"/>
  <c r="I2295"/>
  <c r="G2295"/>
  <c r="F2295"/>
  <c r="E2295"/>
  <c r="Q2295" s="1"/>
  <c r="D2295"/>
  <c r="C2295"/>
  <c r="B2295"/>
  <c r="S2294"/>
  <c r="R2294"/>
  <c r="P2294"/>
  <c r="M2294"/>
  <c r="L2294"/>
  <c r="K2294"/>
  <c r="J2294"/>
  <c r="I2294"/>
  <c r="G2294"/>
  <c r="F2294"/>
  <c r="E2294"/>
  <c r="Q2294" s="1"/>
  <c r="D2294"/>
  <c r="C2294"/>
  <c r="B2294"/>
  <c r="S2293"/>
  <c r="R2293"/>
  <c r="P2293"/>
  <c r="M2293"/>
  <c r="L2293"/>
  <c r="K2293"/>
  <c r="J2293"/>
  <c r="I2293"/>
  <c r="G2293"/>
  <c r="F2293"/>
  <c r="E2293"/>
  <c r="Q2293" s="1"/>
  <c r="D2293"/>
  <c r="C2293"/>
  <c r="B2293"/>
  <c r="S2292"/>
  <c r="R2292"/>
  <c r="P2292"/>
  <c r="M2292"/>
  <c r="L2292"/>
  <c r="K2292"/>
  <c r="J2292"/>
  <c r="I2292"/>
  <c r="G2292"/>
  <c r="F2292"/>
  <c r="E2292"/>
  <c r="Q2292" s="1"/>
  <c r="D2292"/>
  <c r="C2292"/>
  <c r="B2292"/>
  <c r="S2291"/>
  <c r="R2291"/>
  <c r="P2291"/>
  <c r="M2291"/>
  <c r="L2291"/>
  <c r="K2291"/>
  <c r="J2291"/>
  <c r="I2291"/>
  <c r="G2291"/>
  <c r="F2291"/>
  <c r="E2291"/>
  <c r="Q2291" s="1"/>
  <c r="D2291"/>
  <c r="C2291"/>
  <c r="B2291"/>
  <c r="S2290"/>
  <c r="R2290"/>
  <c r="P2290"/>
  <c r="M2290"/>
  <c r="L2290"/>
  <c r="K2290"/>
  <c r="J2290"/>
  <c r="I2290"/>
  <c r="G2290"/>
  <c r="F2290"/>
  <c r="E2290"/>
  <c r="Q2290" s="1"/>
  <c r="D2290"/>
  <c r="C2290"/>
  <c r="B2290"/>
  <c r="S2289"/>
  <c r="R2289"/>
  <c r="P2289"/>
  <c r="M2289"/>
  <c r="L2289"/>
  <c r="K2289"/>
  <c r="J2289"/>
  <c r="I2289"/>
  <c r="G2289"/>
  <c r="F2289"/>
  <c r="E2289"/>
  <c r="Q2289" s="1"/>
  <c r="D2289"/>
  <c r="C2289"/>
  <c r="B2289"/>
  <c r="S2288"/>
  <c r="R2288"/>
  <c r="P2288"/>
  <c r="M2288"/>
  <c r="L2288"/>
  <c r="K2288"/>
  <c r="J2288"/>
  <c r="I2288"/>
  <c r="G2288"/>
  <c r="F2288"/>
  <c r="E2288"/>
  <c r="Q2288" s="1"/>
  <c r="D2288"/>
  <c r="C2288"/>
  <c r="B2288"/>
  <c r="S2287"/>
  <c r="R2287"/>
  <c r="P2287"/>
  <c r="M2287"/>
  <c r="L2287"/>
  <c r="K2287"/>
  <c r="J2287"/>
  <c r="I2287"/>
  <c r="G2287"/>
  <c r="F2287"/>
  <c r="E2287"/>
  <c r="Q2287" s="1"/>
  <c r="D2287"/>
  <c r="C2287"/>
  <c r="B2287"/>
  <c r="S2286"/>
  <c r="R2286"/>
  <c r="P2286"/>
  <c r="M2286"/>
  <c r="L2286"/>
  <c r="K2286"/>
  <c r="J2286"/>
  <c r="I2286"/>
  <c r="G2286"/>
  <c r="F2286"/>
  <c r="E2286"/>
  <c r="Q2286" s="1"/>
  <c r="D2286"/>
  <c r="C2286"/>
  <c r="B2286"/>
  <c r="S2285"/>
  <c r="R2285"/>
  <c r="P2285"/>
  <c r="M2285"/>
  <c r="L2285"/>
  <c r="K2285"/>
  <c r="J2285"/>
  <c r="I2285"/>
  <c r="G2285"/>
  <c r="F2285"/>
  <c r="E2285"/>
  <c r="Q2285" s="1"/>
  <c r="D2285"/>
  <c r="C2285"/>
  <c r="B2285"/>
  <c r="S2284"/>
  <c r="R2284"/>
  <c r="P2284"/>
  <c r="M2284"/>
  <c r="L2284"/>
  <c r="K2284"/>
  <c r="J2284"/>
  <c r="I2284"/>
  <c r="G2284"/>
  <c r="F2284"/>
  <c r="E2284"/>
  <c r="Q2284" s="1"/>
  <c r="D2284"/>
  <c r="C2284"/>
  <c r="B2284"/>
  <c r="S2283"/>
  <c r="R2283"/>
  <c r="P2283"/>
  <c r="M2283"/>
  <c r="L2283"/>
  <c r="K2283"/>
  <c r="J2283"/>
  <c r="I2283"/>
  <c r="G2283"/>
  <c r="F2283"/>
  <c r="E2283"/>
  <c r="Q2283" s="1"/>
  <c r="D2283"/>
  <c r="C2283"/>
  <c r="B2283"/>
  <c r="S2282"/>
  <c r="R2282"/>
  <c r="P2282"/>
  <c r="M2282"/>
  <c r="L2282"/>
  <c r="K2282"/>
  <c r="J2282"/>
  <c r="I2282"/>
  <c r="G2282"/>
  <c r="F2282"/>
  <c r="E2282"/>
  <c r="Q2282" s="1"/>
  <c r="D2282"/>
  <c r="C2282"/>
  <c r="B2282"/>
  <c r="S2281"/>
  <c r="R2281"/>
  <c r="P2281"/>
  <c r="M2281"/>
  <c r="L2281"/>
  <c r="K2281"/>
  <c r="J2281"/>
  <c r="I2281"/>
  <c r="G2281"/>
  <c r="F2281"/>
  <c r="E2281"/>
  <c r="Q2281" s="1"/>
  <c r="D2281"/>
  <c r="C2281"/>
  <c r="B2281"/>
  <c r="S2280"/>
  <c r="R2280"/>
  <c r="P2280"/>
  <c r="M2280"/>
  <c r="L2280"/>
  <c r="K2280"/>
  <c r="J2280"/>
  <c r="I2280"/>
  <c r="G2280"/>
  <c r="F2280"/>
  <c r="E2280"/>
  <c r="Q2280" s="1"/>
  <c r="D2280"/>
  <c r="C2280"/>
  <c r="B2280"/>
  <c r="S2279"/>
  <c r="R2279"/>
  <c r="P2279"/>
  <c r="M2279"/>
  <c r="L2279"/>
  <c r="K2279"/>
  <c r="J2279"/>
  <c r="I2279"/>
  <c r="G2279"/>
  <c r="F2279"/>
  <c r="E2279"/>
  <c r="Q2279" s="1"/>
  <c r="D2279"/>
  <c r="C2279"/>
  <c r="B2279"/>
  <c r="S2278"/>
  <c r="R2278"/>
  <c r="P2278"/>
  <c r="M2278"/>
  <c r="L2278"/>
  <c r="K2278"/>
  <c r="J2278"/>
  <c r="I2278"/>
  <c r="G2278"/>
  <c r="F2278"/>
  <c r="E2278"/>
  <c r="Q2278" s="1"/>
  <c r="D2278"/>
  <c r="C2278"/>
  <c r="B2278"/>
  <c r="S2277"/>
  <c r="R2277"/>
  <c r="P2277"/>
  <c r="M2277"/>
  <c r="L2277"/>
  <c r="K2277"/>
  <c r="J2277"/>
  <c r="I2277"/>
  <c r="G2277"/>
  <c r="F2277"/>
  <c r="E2277"/>
  <c r="Q2277" s="1"/>
  <c r="D2277"/>
  <c r="C2277"/>
  <c r="B2277"/>
  <c r="S2276"/>
  <c r="R2276"/>
  <c r="P2276"/>
  <c r="M2276"/>
  <c r="L2276"/>
  <c r="K2276"/>
  <c r="J2276"/>
  <c r="I2276"/>
  <c r="G2276"/>
  <c r="F2276"/>
  <c r="E2276"/>
  <c r="Q2276" s="1"/>
  <c r="D2276"/>
  <c r="C2276"/>
  <c r="B2276"/>
  <c r="S2275"/>
  <c r="R2275"/>
  <c r="P2275"/>
  <c r="M2275"/>
  <c r="L2275"/>
  <c r="K2275"/>
  <c r="J2275"/>
  <c r="I2275"/>
  <c r="G2275"/>
  <c r="F2275"/>
  <c r="E2275"/>
  <c r="Q2275" s="1"/>
  <c r="D2275"/>
  <c r="C2275"/>
  <c r="B2275"/>
  <c r="S2274"/>
  <c r="R2274"/>
  <c r="P2274"/>
  <c r="M2274"/>
  <c r="L2274"/>
  <c r="K2274"/>
  <c r="J2274"/>
  <c r="I2274"/>
  <c r="G2274"/>
  <c r="F2274"/>
  <c r="E2274"/>
  <c r="Q2274" s="1"/>
  <c r="D2274"/>
  <c r="C2274"/>
  <c r="B2274"/>
  <c r="S2273"/>
  <c r="R2273"/>
  <c r="P2273"/>
  <c r="M2273"/>
  <c r="L2273"/>
  <c r="K2273"/>
  <c r="J2273"/>
  <c r="I2273"/>
  <c r="G2273"/>
  <c r="F2273"/>
  <c r="E2273"/>
  <c r="Q2273" s="1"/>
  <c r="D2273"/>
  <c r="C2273"/>
  <c r="B2273"/>
  <c r="S2272"/>
  <c r="R2272"/>
  <c r="P2272"/>
  <c r="M2272"/>
  <c r="L2272"/>
  <c r="K2272"/>
  <c r="J2272"/>
  <c r="I2272"/>
  <c r="G2272"/>
  <c r="F2272"/>
  <c r="E2272"/>
  <c r="Q2272" s="1"/>
  <c r="D2272"/>
  <c r="C2272"/>
  <c r="B2272"/>
  <c r="S2271"/>
  <c r="R2271"/>
  <c r="P2271"/>
  <c r="M2271"/>
  <c r="L2271"/>
  <c r="K2271"/>
  <c r="J2271"/>
  <c r="I2271"/>
  <c r="G2271"/>
  <c r="F2271"/>
  <c r="E2271"/>
  <c r="Q2271" s="1"/>
  <c r="D2271"/>
  <c r="C2271"/>
  <c r="B2271"/>
  <c r="S2270"/>
  <c r="R2270"/>
  <c r="P2270"/>
  <c r="M2270"/>
  <c r="L2270"/>
  <c r="K2270"/>
  <c r="J2270"/>
  <c r="I2270"/>
  <c r="G2270"/>
  <c r="F2270"/>
  <c r="E2270"/>
  <c r="Q2270" s="1"/>
  <c r="D2270"/>
  <c r="C2270"/>
  <c r="B2270"/>
  <c r="S2269"/>
  <c r="R2269"/>
  <c r="P2269"/>
  <c r="M2269"/>
  <c r="L2269"/>
  <c r="K2269"/>
  <c r="J2269"/>
  <c r="I2269"/>
  <c r="G2269"/>
  <c r="F2269"/>
  <c r="E2269"/>
  <c r="Q2269" s="1"/>
  <c r="D2269"/>
  <c r="C2269"/>
  <c r="B2269"/>
  <c r="S2268"/>
  <c r="R2268"/>
  <c r="P2268"/>
  <c r="M2268"/>
  <c r="L2268"/>
  <c r="K2268"/>
  <c r="J2268"/>
  <c r="I2268"/>
  <c r="G2268"/>
  <c r="F2268"/>
  <c r="E2268"/>
  <c r="Q2268" s="1"/>
  <c r="D2268"/>
  <c r="C2268"/>
  <c r="B2268"/>
  <c r="S2267"/>
  <c r="R2267"/>
  <c r="P2267"/>
  <c r="M2267"/>
  <c r="L2267"/>
  <c r="K2267"/>
  <c r="J2267"/>
  <c r="I2267"/>
  <c r="G2267"/>
  <c r="F2267"/>
  <c r="E2267"/>
  <c r="Q2267" s="1"/>
  <c r="D2267"/>
  <c r="C2267"/>
  <c r="B2267"/>
  <c r="S2266"/>
  <c r="R2266"/>
  <c r="P2266"/>
  <c r="M2266"/>
  <c r="L2266"/>
  <c r="K2266"/>
  <c r="J2266"/>
  <c r="I2266"/>
  <c r="G2266"/>
  <c r="F2266"/>
  <c r="E2266"/>
  <c r="Q2266" s="1"/>
  <c r="D2266"/>
  <c r="C2266"/>
  <c r="B2266"/>
  <c r="S2265"/>
  <c r="R2265"/>
  <c r="P2265"/>
  <c r="M2265"/>
  <c r="L2265"/>
  <c r="K2265"/>
  <c r="J2265"/>
  <c r="I2265"/>
  <c r="G2265"/>
  <c r="F2265"/>
  <c r="E2265"/>
  <c r="Q2265" s="1"/>
  <c r="D2265"/>
  <c r="C2265"/>
  <c r="B2265"/>
  <c r="S2264"/>
  <c r="R2264"/>
  <c r="P2264"/>
  <c r="M2264"/>
  <c r="L2264"/>
  <c r="K2264"/>
  <c r="J2264"/>
  <c r="I2264"/>
  <c r="G2264"/>
  <c r="F2264"/>
  <c r="E2264"/>
  <c r="Q2264" s="1"/>
  <c r="D2264"/>
  <c r="C2264"/>
  <c r="B2264"/>
  <c r="S2263"/>
  <c r="R2263"/>
  <c r="P2263"/>
  <c r="M2263"/>
  <c r="L2263"/>
  <c r="K2263"/>
  <c r="J2263"/>
  <c r="I2263"/>
  <c r="G2263"/>
  <c r="F2263"/>
  <c r="E2263"/>
  <c r="Q2263" s="1"/>
  <c r="D2263"/>
  <c r="C2263"/>
  <c r="B2263"/>
  <c r="S2262"/>
  <c r="R2262"/>
  <c r="P2262"/>
  <c r="M2262"/>
  <c r="L2262"/>
  <c r="K2262"/>
  <c r="J2262"/>
  <c r="I2262"/>
  <c r="G2262"/>
  <c r="F2262"/>
  <c r="E2262"/>
  <c r="Q2262" s="1"/>
  <c r="D2262"/>
  <c r="C2262"/>
  <c r="B2262"/>
  <c r="S2261"/>
  <c r="R2261"/>
  <c r="P2261"/>
  <c r="M2261"/>
  <c r="L2261"/>
  <c r="K2261"/>
  <c r="J2261"/>
  <c r="I2261"/>
  <c r="G2261"/>
  <c r="F2261"/>
  <c r="E2261"/>
  <c r="Q2261" s="1"/>
  <c r="D2261"/>
  <c r="C2261"/>
  <c r="B2261"/>
  <c r="S2260"/>
  <c r="R2260"/>
  <c r="P2260"/>
  <c r="M2260"/>
  <c r="L2260"/>
  <c r="K2260"/>
  <c r="J2260"/>
  <c r="I2260"/>
  <c r="G2260"/>
  <c r="F2260"/>
  <c r="E2260"/>
  <c r="Q2260" s="1"/>
  <c r="D2260"/>
  <c r="C2260"/>
  <c r="B2260"/>
  <c r="S2259"/>
  <c r="R2259"/>
  <c r="P2259"/>
  <c r="M2259"/>
  <c r="L2259"/>
  <c r="K2259"/>
  <c r="J2259"/>
  <c r="I2259"/>
  <c r="G2259"/>
  <c r="F2259"/>
  <c r="E2259"/>
  <c r="Q2259" s="1"/>
  <c r="D2259"/>
  <c r="C2259"/>
  <c r="B2259"/>
  <c r="S2258"/>
  <c r="R2258"/>
  <c r="P2258"/>
  <c r="M2258"/>
  <c r="L2258"/>
  <c r="K2258"/>
  <c r="J2258"/>
  <c r="I2258"/>
  <c r="G2258"/>
  <c r="F2258"/>
  <c r="E2258"/>
  <c r="Q2258" s="1"/>
  <c r="D2258"/>
  <c r="C2258"/>
  <c r="B2258"/>
  <c r="S2257"/>
  <c r="R2257"/>
  <c r="P2257"/>
  <c r="M2257"/>
  <c r="L2257"/>
  <c r="K2257"/>
  <c r="J2257"/>
  <c r="I2257"/>
  <c r="G2257"/>
  <c r="F2257"/>
  <c r="E2257"/>
  <c r="Q2257" s="1"/>
  <c r="D2257"/>
  <c r="C2257"/>
  <c r="B2257"/>
  <c r="S2256"/>
  <c r="R2256"/>
  <c r="P2256"/>
  <c r="M2256"/>
  <c r="L2256"/>
  <c r="K2256"/>
  <c r="J2256"/>
  <c r="I2256"/>
  <c r="G2256"/>
  <c r="F2256"/>
  <c r="E2256"/>
  <c r="Q2256" s="1"/>
  <c r="D2256"/>
  <c r="C2256"/>
  <c r="B2256"/>
  <c r="S2255"/>
  <c r="R2255"/>
  <c r="P2255"/>
  <c r="M2255"/>
  <c r="L2255"/>
  <c r="K2255"/>
  <c r="J2255"/>
  <c r="I2255"/>
  <c r="G2255"/>
  <c r="F2255"/>
  <c r="E2255"/>
  <c r="Q2255" s="1"/>
  <c r="D2255"/>
  <c r="C2255"/>
  <c r="B2255"/>
  <c r="S2254"/>
  <c r="R2254"/>
  <c r="P2254"/>
  <c r="M2254"/>
  <c r="L2254"/>
  <c r="K2254"/>
  <c r="J2254"/>
  <c r="I2254"/>
  <c r="G2254"/>
  <c r="F2254"/>
  <c r="E2254"/>
  <c r="Q2254" s="1"/>
  <c r="D2254"/>
  <c r="C2254"/>
  <c r="B2254"/>
  <c r="S2253"/>
  <c r="R2253"/>
  <c r="P2253"/>
  <c r="M2253"/>
  <c r="L2253"/>
  <c r="K2253"/>
  <c r="J2253"/>
  <c r="I2253"/>
  <c r="G2253"/>
  <c r="F2253"/>
  <c r="E2253"/>
  <c r="Q2253" s="1"/>
  <c r="D2253"/>
  <c r="C2253"/>
  <c r="B2253"/>
  <c r="S2252"/>
  <c r="R2252"/>
  <c r="P2252"/>
  <c r="M2252"/>
  <c r="L2252"/>
  <c r="K2252"/>
  <c r="J2252"/>
  <c r="I2252"/>
  <c r="G2252"/>
  <c r="F2252"/>
  <c r="E2252"/>
  <c r="Q2252" s="1"/>
  <c r="D2252"/>
  <c r="C2252"/>
  <c r="B2252"/>
  <c r="S2251"/>
  <c r="R2251"/>
  <c r="P2251"/>
  <c r="M2251"/>
  <c r="L2251"/>
  <c r="K2251"/>
  <c r="J2251"/>
  <c r="I2251"/>
  <c r="G2251"/>
  <c r="F2251"/>
  <c r="E2251"/>
  <c r="Q2251" s="1"/>
  <c r="D2251"/>
  <c r="C2251"/>
  <c r="B2251"/>
  <c r="S2250"/>
  <c r="R2250"/>
  <c r="P2250"/>
  <c r="M2250"/>
  <c r="L2250"/>
  <c r="K2250"/>
  <c r="J2250"/>
  <c r="I2250"/>
  <c r="G2250"/>
  <c r="F2250"/>
  <c r="E2250"/>
  <c r="Q2250" s="1"/>
  <c r="D2250"/>
  <c r="C2250"/>
  <c r="B2250"/>
  <c r="S2249"/>
  <c r="R2249"/>
  <c r="P2249"/>
  <c r="M2249"/>
  <c r="L2249"/>
  <c r="K2249"/>
  <c r="J2249"/>
  <c r="I2249"/>
  <c r="G2249"/>
  <c r="F2249"/>
  <c r="E2249"/>
  <c r="Q2249" s="1"/>
  <c r="D2249"/>
  <c r="C2249"/>
  <c r="B2249"/>
  <c r="S2248"/>
  <c r="R2248"/>
  <c r="P2248"/>
  <c r="M2248"/>
  <c r="L2248"/>
  <c r="K2248"/>
  <c r="J2248"/>
  <c r="I2248"/>
  <c r="G2248"/>
  <c r="F2248"/>
  <c r="E2248"/>
  <c r="Q2248" s="1"/>
  <c r="D2248"/>
  <c r="C2248"/>
  <c r="B2248"/>
  <c r="S2247"/>
  <c r="R2247"/>
  <c r="P2247"/>
  <c r="M2247"/>
  <c r="L2247"/>
  <c r="K2247"/>
  <c r="J2247"/>
  <c r="I2247"/>
  <c r="G2247"/>
  <c r="F2247"/>
  <c r="E2247"/>
  <c r="Q2247" s="1"/>
  <c r="D2247"/>
  <c r="C2247"/>
  <c r="B2247"/>
  <c r="S2246"/>
  <c r="R2246"/>
  <c r="P2246"/>
  <c r="M2246"/>
  <c r="L2246"/>
  <c r="K2246"/>
  <c r="J2246"/>
  <c r="I2246"/>
  <c r="G2246"/>
  <c r="F2246"/>
  <c r="E2246"/>
  <c r="Q2246" s="1"/>
  <c r="D2246"/>
  <c r="C2246"/>
  <c r="B2246"/>
  <c r="S2245"/>
  <c r="R2245"/>
  <c r="P2245"/>
  <c r="M2245"/>
  <c r="L2245"/>
  <c r="K2245"/>
  <c r="J2245"/>
  <c r="I2245"/>
  <c r="G2245"/>
  <c r="F2245"/>
  <c r="E2245"/>
  <c r="Q2245" s="1"/>
  <c r="D2245"/>
  <c r="C2245"/>
  <c r="B2245"/>
  <c r="S2244"/>
  <c r="R2244"/>
  <c r="P2244"/>
  <c r="M2244"/>
  <c r="L2244"/>
  <c r="K2244"/>
  <c r="J2244"/>
  <c r="I2244"/>
  <c r="G2244"/>
  <c r="F2244"/>
  <c r="E2244"/>
  <c r="Q2244" s="1"/>
  <c r="D2244"/>
  <c r="C2244"/>
  <c r="B2244"/>
  <c r="S2243"/>
  <c r="R2243"/>
  <c r="P2243"/>
  <c r="M2243"/>
  <c r="L2243"/>
  <c r="K2243"/>
  <c r="J2243"/>
  <c r="I2243"/>
  <c r="G2243"/>
  <c r="F2243"/>
  <c r="E2243"/>
  <c r="Q2243" s="1"/>
  <c r="D2243"/>
  <c r="C2243"/>
  <c r="B2243"/>
  <c r="S2242"/>
  <c r="R2242"/>
  <c r="P2242"/>
  <c r="M2242"/>
  <c r="L2242"/>
  <c r="K2242"/>
  <c r="J2242"/>
  <c r="I2242"/>
  <c r="G2242"/>
  <c r="F2242"/>
  <c r="E2242"/>
  <c r="Q2242" s="1"/>
  <c r="D2242"/>
  <c r="C2242"/>
  <c r="B2242"/>
  <c r="S2241"/>
  <c r="R2241"/>
  <c r="P2241"/>
  <c r="M2241"/>
  <c r="L2241"/>
  <c r="K2241"/>
  <c r="J2241"/>
  <c r="I2241"/>
  <c r="G2241"/>
  <c r="F2241"/>
  <c r="E2241"/>
  <c r="Q2241" s="1"/>
  <c r="D2241"/>
  <c r="C2241"/>
  <c r="B2241"/>
  <c r="S2240"/>
  <c r="R2240"/>
  <c r="P2240"/>
  <c r="M2240"/>
  <c r="L2240"/>
  <c r="K2240"/>
  <c r="J2240"/>
  <c r="I2240"/>
  <c r="G2240"/>
  <c r="F2240"/>
  <c r="E2240"/>
  <c r="Q2240" s="1"/>
  <c r="D2240"/>
  <c r="C2240"/>
  <c r="B2240"/>
  <c r="S2239"/>
  <c r="R2239"/>
  <c r="P2239"/>
  <c r="M2239"/>
  <c r="L2239"/>
  <c r="K2239"/>
  <c r="J2239"/>
  <c r="I2239"/>
  <c r="G2239"/>
  <c r="F2239"/>
  <c r="E2239"/>
  <c r="Q2239" s="1"/>
  <c r="D2239"/>
  <c r="C2239"/>
  <c r="B2239"/>
  <c r="S2238"/>
  <c r="R2238"/>
  <c r="P2238"/>
  <c r="M2238"/>
  <c r="L2238"/>
  <c r="K2238"/>
  <c r="J2238"/>
  <c r="I2238"/>
  <c r="G2238"/>
  <c r="F2238"/>
  <c r="E2238"/>
  <c r="Q2238" s="1"/>
  <c r="D2238"/>
  <c r="C2238"/>
  <c r="B2238"/>
  <c r="S2237"/>
  <c r="R2237"/>
  <c r="P2237"/>
  <c r="M2237"/>
  <c r="L2237"/>
  <c r="K2237"/>
  <c r="J2237"/>
  <c r="I2237"/>
  <c r="G2237"/>
  <c r="F2237"/>
  <c r="E2237"/>
  <c r="Q2237" s="1"/>
  <c r="D2237"/>
  <c r="C2237"/>
  <c r="B2237"/>
  <c r="S2236"/>
  <c r="R2236"/>
  <c r="P2236"/>
  <c r="M2236"/>
  <c r="L2236"/>
  <c r="K2236"/>
  <c r="J2236"/>
  <c r="I2236"/>
  <c r="G2236"/>
  <c r="F2236"/>
  <c r="E2236"/>
  <c r="Q2236" s="1"/>
  <c r="D2236"/>
  <c r="C2236"/>
  <c r="B2236"/>
  <c r="S2235"/>
  <c r="R2235"/>
  <c r="P2235"/>
  <c r="M2235"/>
  <c r="L2235"/>
  <c r="K2235"/>
  <c r="J2235"/>
  <c r="I2235"/>
  <c r="G2235"/>
  <c r="F2235"/>
  <c r="E2235"/>
  <c r="Q2235" s="1"/>
  <c r="D2235"/>
  <c r="C2235"/>
  <c r="B2235"/>
  <c r="S2234"/>
  <c r="R2234"/>
  <c r="P2234"/>
  <c r="M2234"/>
  <c r="L2234"/>
  <c r="K2234"/>
  <c r="J2234"/>
  <c r="I2234"/>
  <c r="G2234"/>
  <c r="F2234"/>
  <c r="E2234"/>
  <c r="Q2234" s="1"/>
  <c r="D2234"/>
  <c r="C2234"/>
  <c r="B2234"/>
  <c r="S2233"/>
  <c r="R2233"/>
  <c r="P2233"/>
  <c r="M2233"/>
  <c r="L2233"/>
  <c r="K2233"/>
  <c r="J2233"/>
  <c r="I2233"/>
  <c r="G2233"/>
  <c r="F2233"/>
  <c r="E2233"/>
  <c r="Q2233" s="1"/>
  <c r="D2233"/>
  <c r="C2233"/>
  <c r="B2233"/>
  <c r="S2232"/>
  <c r="R2232"/>
  <c r="P2232"/>
  <c r="M2232"/>
  <c r="L2232"/>
  <c r="K2232"/>
  <c r="J2232"/>
  <c r="I2232"/>
  <c r="G2232"/>
  <c r="F2232"/>
  <c r="E2232"/>
  <c r="Q2232" s="1"/>
  <c r="D2232"/>
  <c r="C2232"/>
  <c r="B2232"/>
  <c r="S2231"/>
  <c r="R2231"/>
  <c r="P2231"/>
  <c r="M2231"/>
  <c r="L2231"/>
  <c r="K2231"/>
  <c r="J2231"/>
  <c r="I2231"/>
  <c r="G2231"/>
  <c r="F2231"/>
  <c r="E2231"/>
  <c r="Q2231" s="1"/>
  <c r="D2231"/>
  <c r="C2231"/>
  <c r="B2231"/>
  <c r="S2230"/>
  <c r="R2230"/>
  <c r="P2230"/>
  <c r="M2230"/>
  <c r="L2230"/>
  <c r="K2230"/>
  <c r="J2230"/>
  <c r="I2230"/>
  <c r="G2230"/>
  <c r="F2230"/>
  <c r="E2230"/>
  <c r="Q2230" s="1"/>
  <c r="D2230"/>
  <c r="C2230"/>
  <c r="B2230"/>
  <c r="S2229"/>
  <c r="R2229"/>
  <c r="P2229"/>
  <c r="M2229"/>
  <c r="L2229"/>
  <c r="K2229"/>
  <c r="J2229"/>
  <c r="I2229"/>
  <c r="G2229"/>
  <c r="F2229"/>
  <c r="E2229"/>
  <c r="Q2229" s="1"/>
  <c r="D2229"/>
  <c r="C2229"/>
  <c r="B2229"/>
  <c r="S2228"/>
  <c r="R2228"/>
  <c r="P2228"/>
  <c r="M2228"/>
  <c r="L2228"/>
  <c r="K2228"/>
  <c r="J2228"/>
  <c r="I2228"/>
  <c r="G2228"/>
  <c r="F2228"/>
  <c r="E2228"/>
  <c r="Q2228" s="1"/>
  <c r="D2228"/>
  <c r="C2228"/>
  <c r="B2228"/>
  <c r="S2227"/>
  <c r="R2227"/>
  <c r="P2227"/>
  <c r="M2227"/>
  <c r="L2227"/>
  <c r="K2227"/>
  <c r="J2227"/>
  <c r="I2227"/>
  <c r="G2227"/>
  <c r="F2227"/>
  <c r="E2227"/>
  <c r="Q2227" s="1"/>
  <c r="D2227"/>
  <c r="C2227"/>
  <c r="B2227"/>
  <c r="S2226"/>
  <c r="R2226"/>
  <c r="P2226"/>
  <c r="M2226"/>
  <c r="L2226"/>
  <c r="K2226"/>
  <c r="J2226"/>
  <c r="I2226"/>
  <c r="G2226"/>
  <c r="F2226"/>
  <c r="E2226"/>
  <c r="Q2226" s="1"/>
  <c r="D2226"/>
  <c r="C2226"/>
  <c r="B2226"/>
  <c r="S2225"/>
  <c r="R2225"/>
  <c r="P2225"/>
  <c r="M2225"/>
  <c r="L2225"/>
  <c r="K2225"/>
  <c r="J2225"/>
  <c r="I2225"/>
  <c r="G2225"/>
  <c r="F2225"/>
  <c r="E2225"/>
  <c r="Q2225" s="1"/>
  <c r="D2225"/>
  <c r="C2225"/>
  <c r="B2225"/>
  <c r="S2224"/>
  <c r="R2224"/>
  <c r="P2224"/>
  <c r="M2224"/>
  <c r="L2224"/>
  <c r="K2224"/>
  <c r="J2224"/>
  <c r="I2224"/>
  <c r="G2224"/>
  <c r="F2224"/>
  <c r="E2224"/>
  <c r="Q2224" s="1"/>
  <c r="D2224"/>
  <c r="C2224"/>
  <c r="B2224"/>
  <c r="S2223"/>
  <c r="R2223"/>
  <c r="P2223"/>
  <c r="M2223"/>
  <c r="L2223"/>
  <c r="K2223"/>
  <c r="J2223"/>
  <c r="I2223"/>
  <c r="G2223"/>
  <c r="F2223"/>
  <c r="E2223"/>
  <c r="Q2223" s="1"/>
  <c r="D2223"/>
  <c r="C2223"/>
  <c r="B2223"/>
  <c r="S2222"/>
  <c r="R2222"/>
  <c r="P2222"/>
  <c r="M2222"/>
  <c r="L2222"/>
  <c r="K2222"/>
  <c r="J2222"/>
  <c r="I2222"/>
  <c r="G2222"/>
  <c r="F2222"/>
  <c r="E2222"/>
  <c r="Q2222" s="1"/>
  <c r="D2222"/>
  <c r="C2222"/>
  <c r="B2222"/>
  <c r="S2221"/>
  <c r="R2221"/>
  <c r="P2221"/>
  <c r="M2221"/>
  <c r="L2221"/>
  <c r="K2221"/>
  <c r="J2221"/>
  <c r="I2221"/>
  <c r="G2221"/>
  <c r="F2221"/>
  <c r="E2221"/>
  <c r="Q2221" s="1"/>
  <c r="D2221"/>
  <c r="C2221"/>
  <c r="B2221"/>
  <c r="S2220"/>
  <c r="R2220"/>
  <c r="P2220"/>
  <c r="M2220"/>
  <c r="L2220"/>
  <c r="K2220"/>
  <c r="J2220"/>
  <c r="I2220"/>
  <c r="G2220"/>
  <c r="F2220"/>
  <c r="E2220"/>
  <c r="Q2220" s="1"/>
  <c r="D2220"/>
  <c r="C2220"/>
  <c r="B2220"/>
  <c r="S2219"/>
  <c r="R2219"/>
  <c r="P2219"/>
  <c r="M2219"/>
  <c r="L2219"/>
  <c r="K2219"/>
  <c r="J2219"/>
  <c r="I2219"/>
  <c r="G2219"/>
  <c r="F2219"/>
  <c r="E2219"/>
  <c r="Q2219" s="1"/>
  <c r="D2219"/>
  <c r="C2219"/>
  <c r="B2219"/>
  <c r="S2218"/>
  <c r="R2218"/>
  <c r="P2218"/>
  <c r="M2218"/>
  <c r="L2218"/>
  <c r="K2218"/>
  <c r="J2218"/>
  <c r="I2218"/>
  <c r="G2218"/>
  <c r="F2218"/>
  <c r="E2218"/>
  <c r="Q2218" s="1"/>
  <c r="D2218"/>
  <c r="C2218"/>
  <c r="B2218"/>
  <c r="S2217"/>
  <c r="R2217"/>
  <c r="P2217"/>
  <c r="M2217"/>
  <c r="L2217"/>
  <c r="K2217"/>
  <c r="J2217"/>
  <c r="I2217"/>
  <c r="G2217"/>
  <c r="F2217"/>
  <c r="E2217"/>
  <c r="Q2217" s="1"/>
  <c r="D2217"/>
  <c r="C2217"/>
  <c r="B2217"/>
  <c r="S2216"/>
  <c r="R2216"/>
  <c r="P2216"/>
  <c r="M2216"/>
  <c r="L2216"/>
  <c r="K2216"/>
  <c r="J2216"/>
  <c r="I2216"/>
  <c r="G2216"/>
  <c r="F2216"/>
  <c r="E2216"/>
  <c r="Q2216" s="1"/>
  <c r="D2216"/>
  <c r="C2216"/>
  <c r="B2216"/>
  <c r="S2215"/>
  <c r="R2215"/>
  <c r="P2215"/>
  <c r="M2215"/>
  <c r="L2215"/>
  <c r="K2215"/>
  <c r="J2215"/>
  <c r="I2215"/>
  <c r="G2215"/>
  <c r="F2215"/>
  <c r="E2215"/>
  <c r="Q2215" s="1"/>
  <c r="D2215"/>
  <c r="C2215"/>
  <c r="B2215"/>
  <c r="S2214"/>
  <c r="R2214"/>
  <c r="P2214"/>
  <c r="M2214"/>
  <c r="L2214"/>
  <c r="K2214"/>
  <c r="J2214"/>
  <c r="I2214"/>
  <c r="G2214"/>
  <c r="F2214"/>
  <c r="E2214"/>
  <c r="Q2214" s="1"/>
  <c r="D2214"/>
  <c r="C2214"/>
  <c r="B2214"/>
  <c r="S2213"/>
  <c r="R2213"/>
  <c r="P2213"/>
  <c r="M2213"/>
  <c r="L2213"/>
  <c r="K2213"/>
  <c r="J2213"/>
  <c r="I2213"/>
  <c r="G2213"/>
  <c r="F2213"/>
  <c r="E2213"/>
  <c r="Q2213" s="1"/>
  <c r="D2213"/>
  <c r="C2213"/>
  <c r="B2213"/>
  <c r="S2212"/>
  <c r="R2212"/>
  <c r="P2212"/>
  <c r="M2212"/>
  <c r="L2212"/>
  <c r="K2212"/>
  <c r="J2212"/>
  <c r="I2212"/>
  <c r="G2212"/>
  <c r="F2212"/>
  <c r="E2212"/>
  <c r="Q2212" s="1"/>
  <c r="D2212"/>
  <c r="C2212"/>
  <c r="B2212"/>
  <c r="S2211"/>
  <c r="R2211"/>
  <c r="P2211"/>
  <c r="M2211"/>
  <c r="L2211"/>
  <c r="K2211"/>
  <c r="J2211"/>
  <c r="I2211"/>
  <c r="G2211"/>
  <c r="F2211"/>
  <c r="E2211"/>
  <c r="Q2211" s="1"/>
  <c r="D2211"/>
  <c r="C2211"/>
  <c r="B2211"/>
  <c r="S2210"/>
  <c r="R2210"/>
  <c r="P2210"/>
  <c r="M2210"/>
  <c r="L2210"/>
  <c r="K2210"/>
  <c r="J2210"/>
  <c r="I2210"/>
  <c r="G2210"/>
  <c r="F2210"/>
  <c r="E2210"/>
  <c r="Q2210" s="1"/>
  <c r="D2210"/>
  <c r="C2210"/>
  <c r="B2210"/>
  <c r="S2209"/>
  <c r="R2209"/>
  <c r="P2209"/>
  <c r="M2209"/>
  <c r="L2209"/>
  <c r="K2209"/>
  <c r="J2209"/>
  <c r="I2209"/>
  <c r="G2209"/>
  <c r="F2209"/>
  <c r="E2209"/>
  <c r="Q2209" s="1"/>
  <c r="D2209"/>
  <c r="C2209"/>
  <c r="B2209"/>
  <c r="S2208"/>
  <c r="R2208"/>
  <c r="P2208"/>
  <c r="M2208"/>
  <c r="L2208"/>
  <c r="K2208"/>
  <c r="J2208"/>
  <c r="I2208"/>
  <c r="G2208"/>
  <c r="F2208"/>
  <c r="E2208"/>
  <c r="Q2208" s="1"/>
  <c r="D2208"/>
  <c r="C2208"/>
  <c r="B2208"/>
  <c r="S2207"/>
  <c r="R2207"/>
  <c r="P2207"/>
  <c r="M2207"/>
  <c r="L2207"/>
  <c r="K2207"/>
  <c r="J2207"/>
  <c r="I2207"/>
  <c r="G2207"/>
  <c r="F2207"/>
  <c r="E2207"/>
  <c r="Q2207" s="1"/>
  <c r="D2207"/>
  <c r="C2207"/>
  <c r="B2207"/>
  <c r="S2206"/>
  <c r="R2206"/>
  <c r="P2206"/>
  <c r="M2206"/>
  <c r="L2206"/>
  <c r="K2206"/>
  <c r="J2206"/>
  <c r="I2206"/>
  <c r="G2206"/>
  <c r="F2206"/>
  <c r="E2206"/>
  <c r="Q2206" s="1"/>
  <c r="D2206"/>
  <c r="C2206"/>
  <c r="B2206"/>
  <c r="S2205"/>
  <c r="R2205"/>
  <c r="P2205"/>
  <c r="M2205"/>
  <c r="L2205"/>
  <c r="K2205"/>
  <c r="J2205"/>
  <c r="I2205"/>
  <c r="G2205"/>
  <c r="F2205"/>
  <c r="E2205"/>
  <c r="Q2205" s="1"/>
  <c r="D2205"/>
  <c r="C2205"/>
  <c r="B2205"/>
  <c r="S2204"/>
  <c r="R2204"/>
  <c r="P2204"/>
  <c r="M2204"/>
  <c r="L2204"/>
  <c r="K2204"/>
  <c r="J2204"/>
  <c r="I2204"/>
  <c r="G2204"/>
  <c r="F2204"/>
  <c r="E2204"/>
  <c r="Q2204" s="1"/>
  <c r="D2204"/>
  <c r="C2204"/>
  <c r="B2204"/>
  <c r="S2203"/>
  <c r="R2203"/>
  <c r="P2203"/>
  <c r="M2203"/>
  <c r="L2203"/>
  <c r="K2203"/>
  <c r="J2203"/>
  <c r="I2203"/>
  <c r="G2203"/>
  <c r="F2203"/>
  <c r="E2203"/>
  <c r="Q2203" s="1"/>
  <c r="D2203"/>
  <c r="C2203"/>
  <c r="B2203"/>
  <c r="S2202"/>
  <c r="R2202"/>
  <c r="P2202"/>
  <c r="M2202"/>
  <c r="L2202"/>
  <c r="K2202"/>
  <c r="J2202"/>
  <c r="I2202"/>
  <c r="G2202"/>
  <c r="F2202"/>
  <c r="E2202"/>
  <c r="Q2202" s="1"/>
  <c r="D2202"/>
  <c r="C2202"/>
  <c r="B2202"/>
  <c r="S2201"/>
  <c r="R2201"/>
  <c r="P2201"/>
  <c r="M2201"/>
  <c r="L2201"/>
  <c r="K2201"/>
  <c r="J2201"/>
  <c r="I2201"/>
  <c r="G2201"/>
  <c r="F2201"/>
  <c r="E2201"/>
  <c r="Q2201" s="1"/>
  <c r="D2201"/>
  <c r="C2201"/>
  <c r="B2201"/>
  <c r="S2200"/>
  <c r="R2200"/>
  <c r="P2200"/>
  <c r="M2200"/>
  <c r="L2200"/>
  <c r="K2200"/>
  <c r="J2200"/>
  <c r="I2200"/>
  <c r="G2200"/>
  <c r="F2200"/>
  <c r="E2200"/>
  <c r="Q2200" s="1"/>
  <c r="D2200"/>
  <c r="C2200"/>
  <c r="B2200"/>
  <c r="S2199"/>
  <c r="R2199"/>
  <c r="P2199"/>
  <c r="M2199"/>
  <c r="L2199"/>
  <c r="K2199"/>
  <c r="J2199"/>
  <c r="I2199"/>
  <c r="G2199"/>
  <c r="F2199"/>
  <c r="E2199"/>
  <c r="Q2199" s="1"/>
  <c r="D2199"/>
  <c r="C2199"/>
  <c r="B2199"/>
  <c r="S2198"/>
  <c r="R2198"/>
  <c r="P2198"/>
  <c r="M2198"/>
  <c r="L2198"/>
  <c r="K2198"/>
  <c r="J2198"/>
  <c r="I2198"/>
  <c r="G2198"/>
  <c r="F2198"/>
  <c r="E2198"/>
  <c r="Q2198" s="1"/>
  <c r="D2198"/>
  <c r="C2198"/>
  <c r="B2198"/>
  <c r="S2197"/>
  <c r="R2197"/>
  <c r="P2197"/>
  <c r="M2197"/>
  <c r="L2197"/>
  <c r="K2197"/>
  <c r="J2197"/>
  <c r="I2197"/>
  <c r="G2197"/>
  <c r="F2197"/>
  <c r="E2197"/>
  <c r="Q2197" s="1"/>
  <c r="D2197"/>
  <c r="C2197"/>
  <c r="B2197"/>
  <c r="S2196"/>
  <c r="R2196"/>
  <c r="P2196"/>
  <c r="M2196"/>
  <c r="L2196"/>
  <c r="K2196"/>
  <c r="J2196"/>
  <c r="I2196"/>
  <c r="G2196"/>
  <c r="F2196"/>
  <c r="E2196"/>
  <c r="Q2196" s="1"/>
  <c r="D2196"/>
  <c r="C2196"/>
  <c r="B2196"/>
  <c r="S2195"/>
  <c r="R2195"/>
  <c r="P2195"/>
  <c r="M2195"/>
  <c r="L2195"/>
  <c r="K2195"/>
  <c r="J2195"/>
  <c r="I2195"/>
  <c r="G2195"/>
  <c r="F2195"/>
  <c r="E2195"/>
  <c r="Q2195" s="1"/>
  <c r="D2195"/>
  <c r="C2195"/>
  <c r="B2195"/>
  <c r="S2194"/>
  <c r="R2194"/>
  <c r="P2194"/>
  <c r="M2194"/>
  <c r="L2194"/>
  <c r="K2194"/>
  <c r="J2194"/>
  <c r="I2194"/>
  <c r="G2194"/>
  <c r="F2194"/>
  <c r="E2194"/>
  <c r="Q2194" s="1"/>
  <c r="D2194"/>
  <c r="C2194"/>
  <c r="B2194"/>
  <c r="S2193"/>
  <c r="R2193"/>
  <c r="P2193"/>
  <c r="M2193"/>
  <c r="L2193"/>
  <c r="K2193"/>
  <c r="J2193"/>
  <c r="I2193"/>
  <c r="G2193"/>
  <c r="F2193"/>
  <c r="E2193"/>
  <c r="Q2193" s="1"/>
  <c r="D2193"/>
  <c r="C2193"/>
  <c r="B2193"/>
  <c r="S2192"/>
  <c r="R2192"/>
  <c r="P2192"/>
  <c r="M2192"/>
  <c r="L2192"/>
  <c r="K2192"/>
  <c r="J2192"/>
  <c r="I2192"/>
  <c r="G2192"/>
  <c r="F2192"/>
  <c r="E2192"/>
  <c r="Q2192" s="1"/>
  <c r="D2192"/>
  <c r="C2192"/>
  <c r="B2192"/>
  <c r="S2191"/>
  <c r="R2191"/>
  <c r="P2191"/>
  <c r="M2191"/>
  <c r="L2191"/>
  <c r="K2191"/>
  <c r="J2191"/>
  <c r="I2191"/>
  <c r="G2191"/>
  <c r="F2191"/>
  <c r="E2191"/>
  <c r="Q2191" s="1"/>
  <c r="D2191"/>
  <c r="C2191"/>
  <c r="B2191"/>
  <c r="S2190"/>
  <c r="R2190"/>
  <c r="P2190"/>
  <c r="M2190"/>
  <c r="L2190"/>
  <c r="K2190"/>
  <c r="J2190"/>
  <c r="I2190"/>
  <c r="G2190"/>
  <c r="F2190"/>
  <c r="E2190"/>
  <c r="Q2190" s="1"/>
  <c r="D2190"/>
  <c r="C2190"/>
  <c r="B2190"/>
  <c r="S2189"/>
  <c r="R2189"/>
  <c r="P2189"/>
  <c r="M2189"/>
  <c r="L2189"/>
  <c r="K2189"/>
  <c r="J2189"/>
  <c r="I2189"/>
  <c r="G2189"/>
  <c r="F2189"/>
  <c r="E2189"/>
  <c r="Q2189" s="1"/>
  <c r="D2189"/>
  <c r="C2189"/>
  <c r="B2189"/>
  <c r="S2188"/>
  <c r="R2188"/>
  <c r="P2188"/>
  <c r="M2188"/>
  <c r="L2188"/>
  <c r="K2188"/>
  <c r="J2188"/>
  <c r="I2188"/>
  <c r="G2188"/>
  <c r="F2188"/>
  <c r="E2188"/>
  <c r="Q2188" s="1"/>
  <c r="D2188"/>
  <c r="C2188"/>
  <c r="B2188"/>
  <c r="S2187"/>
  <c r="R2187"/>
  <c r="P2187"/>
  <c r="M2187"/>
  <c r="L2187"/>
  <c r="K2187"/>
  <c r="J2187"/>
  <c r="I2187"/>
  <c r="G2187"/>
  <c r="F2187"/>
  <c r="E2187"/>
  <c r="Q2187" s="1"/>
  <c r="D2187"/>
  <c r="C2187"/>
  <c r="B2187"/>
  <c r="S2186"/>
  <c r="R2186"/>
  <c r="P2186"/>
  <c r="M2186"/>
  <c r="L2186"/>
  <c r="K2186"/>
  <c r="J2186"/>
  <c r="I2186"/>
  <c r="G2186"/>
  <c r="F2186"/>
  <c r="E2186"/>
  <c r="Q2186" s="1"/>
  <c r="D2186"/>
  <c r="C2186"/>
  <c r="B2186"/>
  <c r="S2185"/>
  <c r="R2185"/>
  <c r="P2185"/>
  <c r="M2185"/>
  <c r="L2185"/>
  <c r="K2185"/>
  <c r="J2185"/>
  <c r="I2185"/>
  <c r="G2185"/>
  <c r="F2185"/>
  <c r="E2185"/>
  <c r="Q2185" s="1"/>
  <c r="D2185"/>
  <c r="C2185"/>
  <c r="B2185"/>
  <c r="S2184"/>
  <c r="R2184"/>
  <c r="P2184"/>
  <c r="M2184"/>
  <c r="L2184"/>
  <c r="K2184"/>
  <c r="J2184"/>
  <c r="I2184"/>
  <c r="G2184"/>
  <c r="F2184"/>
  <c r="E2184"/>
  <c r="Q2184" s="1"/>
  <c r="D2184"/>
  <c r="C2184"/>
  <c r="B2184"/>
  <c r="S2183"/>
  <c r="R2183"/>
  <c r="P2183"/>
  <c r="M2183"/>
  <c r="L2183"/>
  <c r="K2183"/>
  <c r="J2183"/>
  <c r="I2183"/>
  <c r="G2183"/>
  <c r="F2183"/>
  <c r="E2183"/>
  <c r="Q2183" s="1"/>
  <c r="D2183"/>
  <c r="C2183"/>
  <c r="B2183"/>
  <c r="S2182"/>
  <c r="R2182"/>
  <c r="P2182"/>
  <c r="M2182"/>
  <c r="L2182"/>
  <c r="K2182"/>
  <c r="J2182"/>
  <c r="I2182"/>
  <c r="G2182"/>
  <c r="F2182"/>
  <c r="E2182"/>
  <c r="Q2182" s="1"/>
  <c r="D2182"/>
  <c r="C2182"/>
  <c r="B2182"/>
  <c r="S2181"/>
  <c r="R2181"/>
  <c r="P2181"/>
  <c r="M2181"/>
  <c r="L2181"/>
  <c r="K2181"/>
  <c r="J2181"/>
  <c r="I2181"/>
  <c r="G2181"/>
  <c r="F2181"/>
  <c r="E2181"/>
  <c r="Q2181" s="1"/>
  <c r="D2181"/>
  <c r="C2181"/>
  <c r="B2181"/>
  <c r="S2180"/>
  <c r="R2180"/>
  <c r="P2180"/>
  <c r="M2180"/>
  <c r="L2180"/>
  <c r="K2180"/>
  <c r="J2180"/>
  <c r="I2180"/>
  <c r="G2180"/>
  <c r="F2180"/>
  <c r="E2180"/>
  <c r="Q2180" s="1"/>
  <c r="D2180"/>
  <c r="C2180"/>
  <c r="B2180"/>
  <c r="S2179"/>
  <c r="R2179"/>
  <c r="P2179"/>
  <c r="M2179"/>
  <c r="L2179"/>
  <c r="K2179"/>
  <c r="J2179"/>
  <c r="I2179"/>
  <c r="G2179"/>
  <c r="F2179"/>
  <c r="E2179"/>
  <c r="Q2179" s="1"/>
  <c r="D2179"/>
  <c r="C2179"/>
  <c r="B2179"/>
  <c r="S2178"/>
  <c r="R2178"/>
  <c r="P2178"/>
  <c r="M2178"/>
  <c r="L2178"/>
  <c r="K2178"/>
  <c r="J2178"/>
  <c r="I2178"/>
  <c r="G2178"/>
  <c r="F2178"/>
  <c r="E2178"/>
  <c r="Q2178" s="1"/>
  <c r="D2178"/>
  <c r="C2178"/>
  <c r="B2178"/>
  <c r="S2177"/>
  <c r="R2177"/>
  <c r="P2177"/>
  <c r="M2177"/>
  <c r="L2177"/>
  <c r="K2177"/>
  <c r="J2177"/>
  <c r="I2177"/>
  <c r="G2177"/>
  <c r="F2177"/>
  <c r="E2177"/>
  <c r="Q2177" s="1"/>
  <c r="D2177"/>
  <c r="C2177"/>
  <c r="B2177"/>
  <c r="S2176"/>
  <c r="R2176"/>
  <c r="P2176"/>
  <c r="M2176"/>
  <c r="L2176"/>
  <c r="K2176"/>
  <c r="J2176"/>
  <c r="I2176"/>
  <c r="G2176"/>
  <c r="F2176"/>
  <c r="E2176"/>
  <c r="Q2176" s="1"/>
  <c r="D2176"/>
  <c r="C2176"/>
  <c r="B2176"/>
  <c r="S2175"/>
  <c r="R2175"/>
  <c r="P2175"/>
  <c r="M2175"/>
  <c r="L2175"/>
  <c r="K2175"/>
  <c r="J2175"/>
  <c r="I2175"/>
  <c r="G2175"/>
  <c r="F2175"/>
  <c r="E2175"/>
  <c r="Q2175" s="1"/>
  <c r="D2175"/>
  <c r="C2175"/>
  <c r="B2175"/>
  <c r="S2174"/>
  <c r="R2174"/>
  <c r="P2174"/>
  <c r="M2174"/>
  <c r="L2174"/>
  <c r="K2174"/>
  <c r="J2174"/>
  <c r="I2174"/>
  <c r="G2174"/>
  <c r="F2174"/>
  <c r="E2174"/>
  <c r="Q2174" s="1"/>
  <c r="D2174"/>
  <c r="C2174"/>
  <c r="B2174"/>
  <c r="S2173"/>
  <c r="R2173"/>
  <c r="P2173"/>
  <c r="M2173"/>
  <c r="L2173"/>
  <c r="K2173"/>
  <c r="J2173"/>
  <c r="I2173"/>
  <c r="G2173"/>
  <c r="F2173"/>
  <c r="E2173"/>
  <c r="Q2173" s="1"/>
  <c r="D2173"/>
  <c r="C2173"/>
  <c r="B2173"/>
  <c r="S2172"/>
  <c r="R2172"/>
  <c r="P2172"/>
  <c r="M2172"/>
  <c r="L2172"/>
  <c r="K2172"/>
  <c r="J2172"/>
  <c r="I2172"/>
  <c r="G2172"/>
  <c r="F2172"/>
  <c r="E2172"/>
  <c r="Q2172" s="1"/>
  <c r="D2172"/>
  <c r="C2172"/>
  <c r="B2172"/>
  <c r="S2171"/>
  <c r="R2171"/>
  <c r="P2171"/>
  <c r="M2171"/>
  <c r="L2171"/>
  <c r="K2171"/>
  <c r="J2171"/>
  <c r="I2171"/>
  <c r="G2171"/>
  <c r="F2171"/>
  <c r="E2171"/>
  <c r="Q2171" s="1"/>
  <c r="D2171"/>
  <c r="C2171"/>
  <c r="B2171"/>
  <c r="S2170"/>
  <c r="R2170"/>
  <c r="P2170"/>
  <c r="M2170"/>
  <c r="L2170"/>
  <c r="K2170"/>
  <c r="J2170"/>
  <c r="I2170"/>
  <c r="G2170"/>
  <c r="F2170"/>
  <c r="E2170"/>
  <c r="Q2170" s="1"/>
  <c r="D2170"/>
  <c r="C2170"/>
  <c r="B2170"/>
  <c r="S2169"/>
  <c r="R2169"/>
  <c r="P2169"/>
  <c r="M2169"/>
  <c r="L2169"/>
  <c r="K2169"/>
  <c r="J2169"/>
  <c r="I2169"/>
  <c r="G2169"/>
  <c r="F2169"/>
  <c r="E2169"/>
  <c r="Q2169" s="1"/>
  <c r="D2169"/>
  <c r="C2169"/>
  <c r="B2169"/>
  <c r="S2168"/>
  <c r="R2168"/>
  <c r="P2168"/>
  <c r="M2168"/>
  <c r="L2168"/>
  <c r="K2168"/>
  <c r="J2168"/>
  <c r="I2168"/>
  <c r="G2168"/>
  <c r="F2168"/>
  <c r="E2168"/>
  <c r="Q2168" s="1"/>
  <c r="D2168"/>
  <c r="C2168"/>
  <c r="B2168"/>
  <c r="S2167"/>
  <c r="R2167"/>
  <c r="P2167"/>
  <c r="M2167"/>
  <c r="L2167"/>
  <c r="K2167"/>
  <c r="J2167"/>
  <c r="I2167"/>
  <c r="G2167"/>
  <c r="F2167"/>
  <c r="E2167"/>
  <c r="Q2167" s="1"/>
  <c r="D2167"/>
  <c r="C2167"/>
  <c r="B2167"/>
  <c r="S2166"/>
  <c r="R2166"/>
  <c r="P2166"/>
  <c r="M2166"/>
  <c r="L2166"/>
  <c r="K2166"/>
  <c r="J2166"/>
  <c r="I2166"/>
  <c r="G2166"/>
  <c r="F2166"/>
  <c r="E2166"/>
  <c r="Q2166" s="1"/>
  <c r="D2166"/>
  <c r="C2166"/>
  <c r="B2166"/>
  <c r="S2165"/>
  <c r="R2165"/>
  <c r="P2165"/>
  <c r="M2165"/>
  <c r="L2165"/>
  <c r="K2165"/>
  <c r="J2165"/>
  <c r="I2165"/>
  <c r="G2165"/>
  <c r="F2165"/>
  <c r="E2165"/>
  <c r="Q2165" s="1"/>
  <c r="D2165"/>
  <c r="C2165"/>
  <c r="B2165"/>
  <c r="S2164"/>
  <c r="R2164"/>
  <c r="P2164"/>
  <c r="M2164"/>
  <c r="L2164"/>
  <c r="K2164"/>
  <c r="J2164"/>
  <c r="I2164"/>
  <c r="G2164"/>
  <c r="F2164"/>
  <c r="E2164"/>
  <c r="Q2164" s="1"/>
  <c r="D2164"/>
  <c r="C2164"/>
  <c r="B2164"/>
  <c r="S2163"/>
  <c r="R2163"/>
  <c r="P2163"/>
  <c r="M2163"/>
  <c r="L2163"/>
  <c r="K2163"/>
  <c r="J2163"/>
  <c r="I2163"/>
  <c r="G2163"/>
  <c r="F2163"/>
  <c r="E2163"/>
  <c r="Q2163" s="1"/>
  <c r="D2163"/>
  <c r="C2163"/>
  <c r="B2163"/>
  <c r="S2162"/>
  <c r="R2162"/>
  <c r="P2162"/>
  <c r="M2162"/>
  <c r="L2162"/>
  <c r="K2162"/>
  <c r="J2162"/>
  <c r="I2162"/>
  <c r="G2162"/>
  <c r="F2162"/>
  <c r="E2162"/>
  <c r="Q2162" s="1"/>
  <c r="D2162"/>
  <c r="C2162"/>
  <c r="B2162"/>
  <c r="S2161"/>
  <c r="R2161"/>
  <c r="P2161"/>
  <c r="M2161"/>
  <c r="L2161"/>
  <c r="K2161"/>
  <c r="J2161"/>
  <c r="I2161"/>
  <c r="G2161"/>
  <c r="F2161"/>
  <c r="E2161"/>
  <c r="Q2161" s="1"/>
  <c r="D2161"/>
  <c r="C2161"/>
  <c r="B2161"/>
  <c r="S2160"/>
  <c r="R2160"/>
  <c r="P2160"/>
  <c r="M2160"/>
  <c r="L2160"/>
  <c r="K2160"/>
  <c r="J2160"/>
  <c r="I2160"/>
  <c r="G2160"/>
  <c r="F2160"/>
  <c r="E2160"/>
  <c r="Q2160" s="1"/>
  <c r="D2160"/>
  <c r="C2160"/>
  <c r="B2160"/>
  <c r="S2159"/>
  <c r="R2159"/>
  <c r="P2159"/>
  <c r="M2159"/>
  <c r="L2159"/>
  <c r="K2159"/>
  <c r="J2159"/>
  <c r="I2159"/>
  <c r="G2159"/>
  <c r="F2159"/>
  <c r="E2159"/>
  <c r="Q2159" s="1"/>
  <c r="D2159"/>
  <c r="C2159"/>
  <c r="B2159"/>
  <c r="S2158"/>
  <c r="R2158"/>
  <c r="P2158"/>
  <c r="M2158"/>
  <c r="L2158"/>
  <c r="K2158"/>
  <c r="J2158"/>
  <c r="I2158"/>
  <c r="G2158"/>
  <c r="F2158"/>
  <c r="E2158"/>
  <c r="Q2158" s="1"/>
  <c r="D2158"/>
  <c r="C2158"/>
  <c r="B2158"/>
  <c r="S2157"/>
  <c r="R2157"/>
  <c r="P2157"/>
  <c r="M2157"/>
  <c r="L2157"/>
  <c r="K2157"/>
  <c r="J2157"/>
  <c r="I2157"/>
  <c r="G2157"/>
  <c r="F2157"/>
  <c r="E2157"/>
  <c r="Q2157" s="1"/>
  <c r="D2157"/>
  <c r="C2157"/>
  <c r="B2157"/>
  <c r="S2156"/>
  <c r="R2156"/>
  <c r="P2156"/>
  <c r="M2156"/>
  <c r="L2156"/>
  <c r="K2156"/>
  <c r="J2156"/>
  <c r="I2156"/>
  <c r="G2156"/>
  <c r="F2156"/>
  <c r="E2156"/>
  <c r="Q2156" s="1"/>
  <c r="D2156"/>
  <c r="C2156"/>
  <c r="B2156"/>
  <c r="S2155"/>
  <c r="R2155"/>
  <c r="P2155"/>
  <c r="M2155"/>
  <c r="L2155"/>
  <c r="K2155"/>
  <c r="J2155"/>
  <c r="I2155"/>
  <c r="G2155"/>
  <c r="F2155"/>
  <c r="E2155"/>
  <c r="Q2155" s="1"/>
  <c r="D2155"/>
  <c r="C2155"/>
  <c r="B2155"/>
  <c r="S2154"/>
  <c r="R2154"/>
  <c r="P2154"/>
  <c r="M2154"/>
  <c r="L2154"/>
  <c r="K2154"/>
  <c r="J2154"/>
  <c r="I2154"/>
  <c r="G2154"/>
  <c r="F2154"/>
  <c r="E2154"/>
  <c r="Q2154" s="1"/>
  <c r="D2154"/>
  <c r="C2154"/>
  <c r="B2154"/>
  <c r="S2153"/>
  <c r="R2153"/>
  <c r="P2153"/>
  <c r="M2153"/>
  <c r="L2153"/>
  <c r="K2153"/>
  <c r="J2153"/>
  <c r="I2153"/>
  <c r="G2153"/>
  <c r="F2153"/>
  <c r="E2153"/>
  <c r="Q2153" s="1"/>
  <c r="D2153"/>
  <c r="C2153"/>
  <c r="B2153"/>
  <c r="S2152"/>
  <c r="R2152"/>
  <c r="P2152"/>
  <c r="M2152"/>
  <c r="L2152"/>
  <c r="K2152"/>
  <c r="J2152"/>
  <c r="I2152"/>
  <c r="G2152"/>
  <c r="F2152"/>
  <c r="E2152"/>
  <c r="Q2152" s="1"/>
  <c r="D2152"/>
  <c r="C2152"/>
  <c r="B2152"/>
  <c r="S2151"/>
  <c r="R2151"/>
  <c r="P2151"/>
  <c r="M2151"/>
  <c r="L2151"/>
  <c r="K2151"/>
  <c r="J2151"/>
  <c r="I2151"/>
  <c r="G2151"/>
  <c r="F2151"/>
  <c r="E2151"/>
  <c r="Q2151" s="1"/>
  <c r="D2151"/>
  <c r="C2151"/>
  <c r="B2151"/>
  <c r="S2150"/>
  <c r="R2150"/>
  <c r="P2150"/>
  <c r="M2150"/>
  <c r="L2150"/>
  <c r="K2150"/>
  <c r="J2150"/>
  <c r="I2150"/>
  <c r="G2150"/>
  <c r="F2150"/>
  <c r="E2150"/>
  <c r="Q2150" s="1"/>
  <c r="D2150"/>
  <c r="C2150"/>
  <c r="B2150"/>
  <c r="S2149"/>
  <c r="R2149"/>
  <c r="P2149"/>
  <c r="M2149"/>
  <c r="L2149"/>
  <c r="K2149"/>
  <c r="J2149"/>
  <c r="I2149"/>
  <c r="G2149"/>
  <c r="F2149"/>
  <c r="E2149"/>
  <c r="Q2149" s="1"/>
  <c r="D2149"/>
  <c r="C2149"/>
  <c r="B2149"/>
  <c r="S2148"/>
  <c r="R2148"/>
  <c r="P2148"/>
  <c r="M2148"/>
  <c r="L2148"/>
  <c r="K2148"/>
  <c r="J2148"/>
  <c r="I2148"/>
  <c r="G2148"/>
  <c r="F2148"/>
  <c r="E2148"/>
  <c r="Q2148" s="1"/>
  <c r="D2148"/>
  <c r="C2148"/>
  <c r="B2148"/>
  <c r="S2147"/>
  <c r="R2147"/>
  <c r="P2147"/>
  <c r="M2147"/>
  <c r="L2147"/>
  <c r="K2147"/>
  <c r="J2147"/>
  <c r="I2147"/>
  <c r="G2147"/>
  <c r="F2147"/>
  <c r="E2147"/>
  <c r="Q2147" s="1"/>
  <c r="D2147"/>
  <c r="C2147"/>
  <c r="B2147"/>
  <c r="S2146"/>
  <c r="R2146"/>
  <c r="P2146"/>
  <c r="M2146"/>
  <c r="L2146"/>
  <c r="K2146"/>
  <c r="J2146"/>
  <c r="I2146"/>
  <c r="G2146"/>
  <c r="F2146"/>
  <c r="E2146"/>
  <c r="Q2146" s="1"/>
  <c r="D2146"/>
  <c r="C2146"/>
  <c r="B2146"/>
  <c r="S2145"/>
  <c r="R2145"/>
  <c r="P2145"/>
  <c r="M2145"/>
  <c r="L2145"/>
  <c r="K2145"/>
  <c r="J2145"/>
  <c r="I2145"/>
  <c r="G2145"/>
  <c r="F2145"/>
  <c r="E2145"/>
  <c r="Q2145" s="1"/>
  <c r="D2145"/>
  <c r="C2145"/>
  <c r="B2145"/>
  <c r="S2144"/>
  <c r="R2144"/>
  <c r="P2144"/>
  <c r="M2144"/>
  <c r="L2144"/>
  <c r="K2144"/>
  <c r="J2144"/>
  <c r="I2144"/>
  <c r="G2144"/>
  <c r="F2144"/>
  <c r="E2144"/>
  <c r="Q2144" s="1"/>
  <c r="D2144"/>
  <c r="C2144"/>
  <c r="B2144"/>
  <c r="S2143"/>
  <c r="R2143"/>
  <c r="P2143"/>
  <c r="M2143"/>
  <c r="L2143"/>
  <c r="K2143"/>
  <c r="J2143"/>
  <c r="I2143"/>
  <c r="G2143"/>
  <c r="F2143"/>
  <c r="E2143"/>
  <c r="Q2143" s="1"/>
  <c r="D2143"/>
  <c r="C2143"/>
  <c r="B2143"/>
  <c r="S2142"/>
  <c r="R2142"/>
  <c r="P2142"/>
  <c r="M2142"/>
  <c r="L2142"/>
  <c r="K2142"/>
  <c r="J2142"/>
  <c r="I2142"/>
  <c r="G2142"/>
  <c r="F2142"/>
  <c r="E2142"/>
  <c r="Q2142" s="1"/>
  <c r="D2142"/>
  <c r="C2142"/>
  <c r="B2142"/>
  <c r="S2141"/>
  <c r="R2141"/>
  <c r="P2141"/>
  <c r="M2141"/>
  <c r="L2141"/>
  <c r="K2141"/>
  <c r="J2141"/>
  <c r="I2141"/>
  <c r="G2141"/>
  <c r="F2141"/>
  <c r="E2141"/>
  <c r="Q2141" s="1"/>
  <c r="D2141"/>
  <c r="C2141"/>
  <c r="B2141"/>
  <c r="S2140"/>
  <c r="R2140"/>
  <c r="P2140"/>
  <c r="M2140"/>
  <c r="L2140"/>
  <c r="K2140"/>
  <c r="J2140"/>
  <c r="I2140"/>
  <c r="G2140"/>
  <c r="F2140"/>
  <c r="E2140"/>
  <c r="Q2140" s="1"/>
  <c r="D2140"/>
  <c r="C2140"/>
  <c r="B2140"/>
  <c r="S2139"/>
  <c r="R2139"/>
  <c r="P2139"/>
  <c r="M2139"/>
  <c r="L2139"/>
  <c r="K2139"/>
  <c r="J2139"/>
  <c r="I2139"/>
  <c r="G2139"/>
  <c r="F2139"/>
  <c r="E2139"/>
  <c r="Q2139" s="1"/>
  <c r="D2139"/>
  <c r="C2139"/>
  <c r="B2139"/>
  <c r="S2138"/>
  <c r="R2138"/>
  <c r="P2138"/>
  <c r="M2138"/>
  <c r="L2138"/>
  <c r="K2138"/>
  <c r="J2138"/>
  <c r="I2138"/>
  <c r="G2138"/>
  <c r="F2138"/>
  <c r="E2138"/>
  <c r="Q2138" s="1"/>
  <c r="D2138"/>
  <c r="C2138"/>
  <c r="B2138"/>
  <c r="S2137"/>
  <c r="R2137"/>
  <c r="P2137"/>
  <c r="M2137"/>
  <c r="L2137"/>
  <c r="K2137"/>
  <c r="J2137"/>
  <c r="I2137"/>
  <c r="G2137"/>
  <c r="F2137"/>
  <c r="E2137"/>
  <c r="Q2137" s="1"/>
  <c r="D2137"/>
  <c r="C2137"/>
  <c r="B2137"/>
  <c r="S2136"/>
  <c r="R2136"/>
  <c r="P2136"/>
  <c r="M2136"/>
  <c r="L2136"/>
  <c r="K2136"/>
  <c r="J2136"/>
  <c r="I2136"/>
  <c r="G2136"/>
  <c r="F2136"/>
  <c r="E2136"/>
  <c r="Q2136" s="1"/>
  <c r="D2136"/>
  <c r="C2136"/>
  <c r="B2136"/>
  <c r="S2135"/>
  <c r="R2135"/>
  <c r="P2135"/>
  <c r="M2135"/>
  <c r="L2135"/>
  <c r="K2135"/>
  <c r="J2135"/>
  <c r="I2135"/>
  <c r="G2135"/>
  <c r="F2135"/>
  <c r="E2135"/>
  <c r="Q2135" s="1"/>
  <c r="D2135"/>
  <c r="C2135"/>
  <c r="B2135"/>
  <c r="S2134"/>
  <c r="R2134"/>
  <c r="P2134"/>
  <c r="M2134"/>
  <c r="L2134"/>
  <c r="K2134"/>
  <c r="J2134"/>
  <c r="I2134"/>
  <c r="G2134"/>
  <c r="F2134"/>
  <c r="E2134"/>
  <c r="Q2134" s="1"/>
  <c r="D2134"/>
  <c r="C2134"/>
  <c r="B2134"/>
  <c r="S2133"/>
  <c r="R2133"/>
  <c r="P2133"/>
  <c r="M2133"/>
  <c r="L2133"/>
  <c r="K2133"/>
  <c r="J2133"/>
  <c r="I2133"/>
  <c r="G2133"/>
  <c r="F2133"/>
  <c r="E2133"/>
  <c r="Q2133" s="1"/>
  <c r="D2133"/>
  <c r="C2133"/>
  <c r="B2133"/>
  <c r="S2132"/>
  <c r="R2132"/>
  <c r="P2132"/>
  <c r="M2132"/>
  <c r="L2132"/>
  <c r="K2132"/>
  <c r="J2132"/>
  <c r="I2132"/>
  <c r="G2132"/>
  <c r="F2132"/>
  <c r="E2132"/>
  <c r="Q2132" s="1"/>
  <c r="D2132"/>
  <c r="C2132"/>
  <c r="B2132"/>
  <c r="S2131"/>
  <c r="R2131"/>
  <c r="P2131"/>
  <c r="M2131"/>
  <c r="L2131"/>
  <c r="K2131"/>
  <c r="J2131"/>
  <c r="I2131"/>
  <c r="G2131"/>
  <c r="F2131"/>
  <c r="E2131"/>
  <c r="Q2131" s="1"/>
  <c r="D2131"/>
  <c r="C2131"/>
  <c r="B2131"/>
  <c r="S2130"/>
  <c r="R2130"/>
  <c r="P2130"/>
  <c r="M2130"/>
  <c r="L2130"/>
  <c r="K2130"/>
  <c r="J2130"/>
  <c r="I2130"/>
  <c r="G2130"/>
  <c r="F2130"/>
  <c r="E2130"/>
  <c r="Q2130" s="1"/>
  <c r="D2130"/>
  <c r="C2130"/>
  <c r="B2130"/>
  <c r="S2129"/>
  <c r="R2129"/>
  <c r="P2129"/>
  <c r="M2129"/>
  <c r="L2129"/>
  <c r="K2129"/>
  <c r="J2129"/>
  <c r="I2129"/>
  <c r="G2129"/>
  <c r="F2129"/>
  <c r="E2129"/>
  <c r="Q2129" s="1"/>
  <c r="D2129"/>
  <c r="C2129"/>
  <c r="B2129"/>
  <c r="S2128"/>
  <c r="R2128"/>
  <c r="P2128"/>
  <c r="M2128"/>
  <c r="L2128"/>
  <c r="K2128"/>
  <c r="J2128"/>
  <c r="I2128"/>
  <c r="G2128"/>
  <c r="F2128"/>
  <c r="E2128"/>
  <c r="Q2128" s="1"/>
  <c r="D2128"/>
  <c r="C2128"/>
  <c r="B2128"/>
  <c r="S2127"/>
  <c r="R2127"/>
  <c r="P2127"/>
  <c r="M2127"/>
  <c r="L2127"/>
  <c r="K2127"/>
  <c r="J2127"/>
  <c r="I2127"/>
  <c r="G2127"/>
  <c r="F2127"/>
  <c r="E2127"/>
  <c r="Q2127" s="1"/>
  <c r="D2127"/>
  <c r="C2127"/>
  <c r="B2127"/>
  <c r="S2126"/>
  <c r="R2126"/>
  <c r="P2126"/>
  <c r="M2126"/>
  <c r="L2126"/>
  <c r="K2126"/>
  <c r="J2126"/>
  <c r="I2126"/>
  <c r="G2126"/>
  <c r="F2126"/>
  <c r="E2126"/>
  <c r="Q2126" s="1"/>
  <c r="D2126"/>
  <c r="C2126"/>
  <c r="B2126"/>
  <c r="S2125"/>
  <c r="R2125"/>
  <c r="P2125"/>
  <c r="M2125"/>
  <c r="L2125"/>
  <c r="K2125"/>
  <c r="J2125"/>
  <c r="I2125"/>
  <c r="G2125"/>
  <c r="F2125"/>
  <c r="E2125"/>
  <c r="Q2125" s="1"/>
  <c r="D2125"/>
  <c r="C2125"/>
  <c r="B2125"/>
  <c r="S2124"/>
  <c r="R2124"/>
  <c r="P2124"/>
  <c r="M2124"/>
  <c r="L2124"/>
  <c r="K2124"/>
  <c r="J2124"/>
  <c r="I2124"/>
  <c r="G2124"/>
  <c r="F2124"/>
  <c r="E2124"/>
  <c r="Q2124" s="1"/>
  <c r="D2124"/>
  <c r="C2124"/>
  <c r="B2124"/>
  <c r="S2123"/>
  <c r="R2123"/>
  <c r="P2123"/>
  <c r="M2123"/>
  <c r="L2123"/>
  <c r="K2123"/>
  <c r="J2123"/>
  <c r="I2123"/>
  <c r="G2123"/>
  <c r="F2123"/>
  <c r="E2123"/>
  <c r="Q2123" s="1"/>
  <c r="D2123"/>
  <c r="C2123"/>
  <c r="B2123"/>
  <c r="S2122"/>
  <c r="R2122"/>
  <c r="P2122"/>
  <c r="M2122"/>
  <c r="L2122"/>
  <c r="K2122"/>
  <c r="J2122"/>
  <c r="I2122"/>
  <c r="G2122"/>
  <c r="F2122"/>
  <c r="E2122"/>
  <c r="Q2122" s="1"/>
  <c r="D2122"/>
  <c r="C2122"/>
  <c r="B2122"/>
  <c r="S2121"/>
  <c r="R2121"/>
  <c r="P2121"/>
  <c r="M2121"/>
  <c r="L2121"/>
  <c r="K2121"/>
  <c r="J2121"/>
  <c r="I2121"/>
  <c r="G2121"/>
  <c r="F2121"/>
  <c r="E2121"/>
  <c r="Q2121" s="1"/>
  <c r="D2121"/>
  <c r="C2121"/>
  <c r="B2121"/>
  <c r="S2120"/>
  <c r="R2120"/>
  <c r="P2120"/>
  <c r="M2120"/>
  <c r="L2120"/>
  <c r="K2120"/>
  <c r="J2120"/>
  <c r="I2120"/>
  <c r="G2120"/>
  <c r="F2120"/>
  <c r="E2120"/>
  <c r="Q2120" s="1"/>
  <c r="D2120"/>
  <c r="C2120"/>
  <c r="B2120"/>
  <c r="S2119"/>
  <c r="R2119"/>
  <c r="P2119"/>
  <c r="M2119"/>
  <c r="L2119"/>
  <c r="K2119"/>
  <c r="J2119"/>
  <c r="I2119"/>
  <c r="G2119"/>
  <c r="F2119"/>
  <c r="E2119"/>
  <c r="Q2119" s="1"/>
  <c r="D2119"/>
  <c r="C2119"/>
  <c r="B2119"/>
  <c r="S2118"/>
  <c r="R2118"/>
  <c r="P2118"/>
  <c r="M2118"/>
  <c r="L2118"/>
  <c r="K2118"/>
  <c r="J2118"/>
  <c r="I2118"/>
  <c r="G2118"/>
  <c r="F2118"/>
  <c r="E2118"/>
  <c r="Q2118" s="1"/>
  <c r="D2118"/>
  <c r="C2118"/>
  <c r="B2118"/>
  <c r="S2117"/>
  <c r="R2117"/>
  <c r="P2117"/>
  <c r="M2117"/>
  <c r="L2117"/>
  <c r="K2117"/>
  <c r="J2117"/>
  <c r="I2117"/>
  <c r="G2117"/>
  <c r="F2117"/>
  <c r="E2117"/>
  <c r="Q2117" s="1"/>
  <c r="D2117"/>
  <c r="C2117"/>
  <c r="B2117"/>
  <c r="S2116"/>
  <c r="R2116"/>
  <c r="P2116"/>
  <c r="M2116"/>
  <c r="L2116"/>
  <c r="K2116"/>
  <c r="J2116"/>
  <c r="I2116"/>
  <c r="G2116"/>
  <c r="F2116"/>
  <c r="E2116"/>
  <c r="Q2116" s="1"/>
  <c r="D2116"/>
  <c r="C2116"/>
  <c r="B2116"/>
  <c r="S2115"/>
  <c r="R2115"/>
  <c r="P2115"/>
  <c r="M2115"/>
  <c r="L2115"/>
  <c r="K2115"/>
  <c r="J2115"/>
  <c r="I2115"/>
  <c r="G2115"/>
  <c r="F2115"/>
  <c r="E2115"/>
  <c r="Q2115" s="1"/>
  <c r="D2115"/>
  <c r="C2115"/>
  <c r="B2115"/>
  <c r="S2114"/>
  <c r="R2114"/>
  <c r="P2114"/>
  <c r="M2114"/>
  <c r="L2114"/>
  <c r="K2114"/>
  <c r="J2114"/>
  <c r="I2114"/>
  <c r="G2114"/>
  <c r="F2114"/>
  <c r="E2114"/>
  <c r="Q2114" s="1"/>
  <c r="D2114"/>
  <c r="C2114"/>
  <c r="B2114"/>
  <c r="S2113"/>
  <c r="R2113"/>
  <c r="P2113"/>
  <c r="M2113"/>
  <c r="L2113"/>
  <c r="K2113"/>
  <c r="J2113"/>
  <c r="I2113"/>
  <c r="G2113"/>
  <c r="F2113"/>
  <c r="E2113"/>
  <c r="Q2113" s="1"/>
  <c r="D2113"/>
  <c r="C2113"/>
  <c r="B2113"/>
  <c r="S2112"/>
  <c r="R2112"/>
  <c r="P2112"/>
  <c r="M2112"/>
  <c r="L2112"/>
  <c r="K2112"/>
  <c r="J2112"/>
  <c r="I2112"/>
  <c r="G2112"/>
  <c r="F2112"/>
  <c r="E2112"/>
  <c r="Q2112" s="1"/>
  <c r="D2112"/>
  <c r="C2112"/>
  <c r="B2112"/>
  <c r="S2111"/>
  <c r="R2111"/>
  <c r="P2111"/>
  <c r="M2111"/>
  <c r="L2111"/>
  <c r="K2111"/>
  <c r="J2111"/>
  <c r="I2111"/>
  <c r="G2111"/>
  <c r="F2111"/>
  <c r="E2111"/>
  <c r="Q2111" s="1"/>
  <c r="D2111"/>
  <c r="C2111"/>
  <c r="B2111"/>
  <c r="S2110"/>
  <c r="R2110"/>
  <c r="P2110"/>
  <c r="M2110"/>
  <c r="L2110"/>
  <c r="K2110"/>
  <c r="J2110"/>
  <c r="I2110"/>
  <c r="G2110"/>
  <c r="F2110"/>
  <c r="E2110"/>
  <c r="Q2110" s="1"/>
  <c r="D2110"/>
  <c r="C2110"/>
  <c r="B2110"/>
  <c r="S2109"/>
  <c r="R2109"/>
  <c r="P2109"/>
  <c r="M2109"/>
  <c r="L2109"/>
  <c r="K2109"/>
  <c r="J2109"/>
  <c r="I2109"/>
  <c r="G2109"/>
  <c r="F2109"/>
  <c r="E2109"/>
  <c r="Q2109" s="1"/>
  <c r="D2109"/>
  <c r="C2109"/>
  <c r="B2109"/>
  <c r="S2108"/>
  <c r="R2108"/>
  <c r="P2108"/>
  <c r="M2108"/>
  <c r="L2108"/>
  <c r="K2108"/>
  <c r="J2108"/>
  <c r="I2108"/>
  <c r="G2108"/>
  <c r="F2108"/>
  <c r="E2108"/>
  <c r="Q2108" s="1"/>
  <c r="D2108"/>
  <c r="C2108"/>
  <c r="B2108"/>
  <c r="S2107"/>
  <c r="R2107"/>
  <c r="P2107"/>
  <c r="M2107"/>
  <c r="L2107"/>
  <c r="K2107"/>
  <c r="J2107"/>
  <c r="I2107"/>
  <c r="G2107"/>
  <c r="F2107"/>
  <c r="E2107"/>
  <c r="Q2107" s="1"/>
  <c r="D2107"/>
  <c r="C2107"/>
  <c r="B2107"/>
  <c r="S2106"/>
  <c r="R2106"/>
  <c r="P2106"/>
  <c r="M2106"/>
  <c r="L2106"/>
  <c r="K2106"/>
  <c r="J2106"/>
  <c r="I2106"/>
  <c r="G2106"/>
  <c r="F2106"/>
  <c r="E2106"/>
  <c r="Q2106" s="1"/>
  <c r="D2106"/>
  <c r="C2106"/>
  <c r="B2106"/>
  <c r="S2105"/>
  <c r="R2105"/>
  <c r="P2105"/>
  <c r="M2105"/>
  <c r="L2105"/>
  <c r="K2105"/>
  <c r="J2105"/>
  <c r="I2105"/>
  <c r="G2105"/>
  <c r="F2105"/>
  <c r="E2105"/>
  <c r="Q2105" s="1"/>
  <c r="D2105"/>
  <c r="C2105"/>
  <c r="B2105"/>
  <c r="S2104"/>
  <c r="R2104"/>
  <c r="P2104"/>
  <c r="M2104"/>
  <c r="L2104"/>
  <c r="K2104"/>
  <c r="J2104"/>
  <c r="I2104"/>
  <c r="G2104"/>
  <c r="F2104"/>
  <c r="E2104"/>
  <c r="Q2104" s="1"/>
  <c r="D2104"/>
  <c r="C2104"/>
  <c r="B2104"/>
  <c r="S2103"/>
  <c r="R2103"/>
  <c r="P2103"/>
  <c r="M2103"/>
  <c r="L2103"/>
  <c r="K2103"/>
  <c r="J2103"/>
  <c r="I2103"/>
  <c r="G2103"/>
  <c r="F2103"/>
  <c r="E2103"/>
  <c r="Q2103" s="1"/>
  <c r="D2103"/>
  <c r="C2103"/>
  <c r="B2103"/>
  <c r="S2102"/>
  <c r="R2102"/>
  <c r="P2102"/>
  <c r="M2102"/>
  <c r="L2102"/>
  <c r="K2102"/>
  <c r="J2102"/>
  <c r="I2102"/>
  <c r="G2102"/>
  <c r="F2102"/>
  <c r="E2102"/>
  <c r="Q2102" s="1"/>
  <c r="D2102"/>
  <c r="C2102"/>
  <c r="B2102"/>
  <c r="S2101"/>
  <c r="R2101"/>
  <c r="P2101"/>
  <c r="M2101"/>
  <c r="L2101"/>
  <c r="K2101"/>
  <c r="J2101"/>
  <c r="I2101"/>
  <c r="G2101"/>
  <c r="F2101"/>
  <c r="E2101"/>
  <c r="Q2101" s="1"/>
  <c r="D2101"/>
  <c r="C2101"/>
  <c r="B2101"/>
  <c r="S2100"/>
  <c r="R2100"/>
  <c r="P2100"/>
  <c r="M2100"/>
  <c r="L2100"/>
  <c r="K2100"/>
  <c r="J2100"/>
  <c r="I2100"/>
  <c r="G2100"/>
  <c r="F2100"/>
  <c r="E2100"/>
  <c r="Q2100" s="1"/>
  <c r="D2100"/>
  <c r="C2100"/>
  <c r="B2100"/>
  <c r="S2099"/>
  <c r="R2099"/>
  <c r="P2099"/>
  <c r="M2099"/>
  <c r="L2099"/>
  <c r="K2099"/>
  <c r="J2099"/>
  <c r="I2099"/>
  <c r="G2099"/>
  <c r="F2099"/>
  <c r="E2099"/>
  <c r="Q2099" s="1"/>
  <c r="D2099"/>
  <c r="C2099"/>
  <c r="B2099"/>
  <c r="S2098"/>
  <c r="R2098"/>
  <c r="P2098"/>
  <c r="M2098"/>
  <c r="L2098"/>
  <c r="K2098"/>
  <c r="J2098"/>
  <c r="I2098"/>
  <c r="G2098"/>
  <c r="F2098"/>
  <c r="E2098"/>
  <c r="Q2098" s="1"/>
  <c r="D2098"/>
  <c r="C2098"/>
  <c r="B2098"/>
  <c r="S2097"/>
  <c r="R2097"/>
  <c r="P2097"/>
  <c r="M2097"/>
  <c r="L2097"/>
  <c r="K2097"/>
  <c r="J2097"/>
  <c r="I2097"/>
  <c r="G2097"/>
  <c r="F2097"/>
  <c r="E2097"/>
  <c r="Q2097" s="1"/>
  <c r="D2097"/>
  <c r="C2097"/>
  <c r="B2097"/>
  <c r="S2096"/>
  <c r="R2096"/>
  <c r="P2096"/>
  <c r="M2096"/>
  <c r="L2096"/>
  <c r="K2096"/>
  <c r="J2096"/>
  <c r="I2096"/>
  <c r="G2096"/>
  <c r="F2096"/>
  <c r="E2096"/>
  <c r="Q2096" s="1"/>
  <c r="D2096"/>
  <c r="C2096"/>
  <c r="B2096"/>
  <c r="S2095"/>
  <c r="R2095"/>
  <c r="P2095"/>
  <c r="M2095"/>
  <c r="L2095"/>
  <c r="K2095"/>
  <c r="J2095"/>
  <c r="I2095"/>
  <c r="G2095"/>
  <c r="F2095"/>
  <c r="E2095"/>
  <c r="Q2095" s="1"/>
  <c r="D2095"/>
  <c r="C2095"/>
  <c r="B2095"/>
  <c r="S2094"/>
  <c r="R2094"/>
  <c r="P2094"/>
  <c r="M2094"/>
  <c r="L2094"/>
  <c r="K2094"/>
  <c r="J2094"/>
  <c r="I2094"/>
  <c r="G2094"/>
  <c r="F2094"/>
  <c r="E2094"/>
  <c r="Q2094" s="1"/>
  <c r="D2094"/>
  <c r="C2094"/>
  <c r="B2094"/>
  <c r="S2093"/>
  <c r="R2093"/>
  <c r="P2093"/>
  <c r="M2093"/>
  <c r="L2093"/>
  <c r="K2093"/>
  <c r="J2093"/>
  <c r="I2093"/>
  <c r="G2093"/>
  <c r="F2093"/>
  <c r="E2093"/>
  <c r="Q2093" s="1"/>
  <c r="D2093"/>
  <c r="C2093"/>
  <c r="B2093"/>
  <c r="S2092"/>
  <c r="R2092"/>
  <c r="P2092"/>
  <c r="M2092"/>
  <c r="L2092"/>
  <c r="K2092"/>
  <c r="J2092"/>
  <c r="I2092"/>
  <c r="G2092"/>
  <c r="F2092"/>
  <c r="E2092"/>
  <c r="Q2092" s="1"/>
  <c r="D2092"/>
  <c r="C2092"/>
  <c r="B2092"/>
  <c r="S2091"/>
  <c r="R2091"/>
  <c r="P2091"/>
  <c r="M2091"/>
  <c r="L2091"/>
  <c r="K2091"/>
  <c r="J2091"/>
  <c r="I2091"/>
  <c r="G2091"/>
  <c r="F2091"/>
  <c r="E2091"/>
  <c r="Q2091" s="1"/>
  <c r="D2091"/>
  <c r="C2091"/>
  <c r="B2091"/>
  <c r="S2090"/>
  <c r="R2090"/>
  <c r="P2090"/>
  <c r="M2090"/>
  <c r="L2090"/>
  <c r="K2090"/>
  <c r="J2090"/>
  <c r="I2090"/>
  <c r="G2090"/>
  <c r="F2090"/>
  <c r="E2090"/>
  <c r="Q2090" s="1"/>
  <c r="D2090"/>
  <c r="C2090"/>
  <c r="B2090"/>
  <c r="S2089"/>
  <c r="R2089"/>
  <c r="P2089"/>
  <c r="M2089"/>
  <c r="L2089"/>
  <c r="K2089"/>
  <c r="J2089"/>
  <c r="I2089"/>
  <c r="G2089"/>
  <c r="F2089"/>
  <c r="E2089"/>
  <c r="Q2089" s="1"/>
  <c r="D2089"/>
  <c r="C2089"/>
  <c r="B2089"/>
  <c r="S2088"/>
  <c r="R2088"/>
  <c r="P2088"/>
  <c r="M2088"/>
  <c r="L2088"/>
  <c r="K2088"/>
  <c r="J2088"/>
  <c r="I2088"/>
  <c r="G2088"/>
  <c r="F2088"/>
  <c r="E2088"/>
  <c r="Q2088" s="1"/>
  <c r="D2088"/>
  <c r="C2088"/>
  <c r="B2088"/>
  <c r="S2087"/>
  <c r="R2087"/>
  <c r="P2087"/>
  <c r="M2087"/>
  <c r="L2087"/>
  <c r="K2087"/>
  <c r="J2087"/>
  <c r="I2087"/>
  <c r="G2087"/>
  <c r="F2087"/>
  <c r="E2087"/>
  <c r="Q2087" s="1"/>
  <c r="D2087"/>
  <c r="C2087"/>
  <c r="B2087"/>
  <c r="S2086"/>
  <c r="R2086"/>
  <c r="P2086"/>
  <c r="M2086"/>
  <c r="L2086"/>
  <c r="K2086"/>
  <c r="J2086"/>
  <c r="I2086"/>
  <c r="G2086"/>
  <c r="F2086"/>
  <c r="E2086"/>
  <c r="Q2086" s="1"/>
  <c r="D2086"/>
  <c r="C2086"/>
  <c r="B2086"/>
  <c r="S2085"/>
  <c r="R2085"/>
  <c r="P2085"/>
  <c r="M2085"/>
  <c r="L2085"/>
  <c r="K2085"/>
  <c r="J2085"/>
  <c r="I2085"/>
  <c r="G2085"/>
  <c r="F2085"/>
  <c r="E2085"/>
  <c r="Q2085" s="1"/>
  <c r="D2085"/>
  <c r="C2085"/>
  <c r="B2085"/>
  <c r="S2084"/>
  <c r="R2084"/>
  <c r="P2084"/>
  <c r="M2084"/>
  <c r="L2084"/>
  <c r="K2084"/>
  <c r="J2084"/>
  <c r="I2084"/>
  <c r="G2084"/>
  <c r="F2084"/>
  <c r="E2084"/>
  <c r="Q2084" s="1"/>
  <c r="D2084"/>
  <c r="C2084"/>
  <c r="B2084"/>
  <c r="S2083"/>
  <c r="R2083"/>
  <c r="P2083"/>
  <c r="M2083"/>
  <c r="L2083"/>
  <c r="K2083"/>
  <c r="J2083"/>
  <c r="I2083"/>
  <c r="G2083"/>
  <c r="F2083"/>
  <c r="E2083"/>
  <c r="Q2083" s="1"/>
  <c r="D2083"/>
  <c r="C2083"/>
  <c r="B2083"/>
  <c r="S2082"/>
  <c r="R2082"/>
  <c r="P2082"/>
  <c r="M2082"/>
  <c r="L2082"/>
  <c r="K2082"/>
  <c r="J2082"/>
  <c r="I2082"/>
  <c r="G2082"/>
  <c r="F2082"/>
  <c r="E2082"/>
  <c r="Q2082" s="1"/>
  <c r="D2082"/>
  <c r="C2082"/>
  <c r="B2082"/>
  <c r="S2081"/>
  <c r="R2081"/>
  <c r="P2081"/>
  <c r="M2081"/>
  <c r="L2081"/>
  <c r="K2081"/>
  <c r="J2081"/>
  <c r="I2081"/>
  <c r="G2081"/>
  <c r="F2081"/>
  <c r="E2081"/>
  <c r="Q2081" s="1"/>
  <c r="D2081"/>
  <c r="C2081"/>
  <c r="B2081"/>
  <c r="S2080"/>
  <c r="R2080"/>
  <c r="P2080"/>
  <c r="M2080"/>
  <c r="L2080"/>
  <c r="K2080"/>
  <c r="J2080"/>
  <c r="I2080"/>
  <c r="G2080"/>
  <c r="F2080"/>
  <c r="E2080"/>
  <c r="Q2080" s="1"/>
  <c r="D2080"/>
  <c r="C2080"/>
  <c r="B2080"/>
  <c r="S2079"/>
  <c r="R2079"/>
  <c r="P2079"/>
  <c r="M2079"/>
  <c r="L2079"/>
  <c r="K2079"/>
  <c r="J2079"/>
  <c r="I2079"/>
  <c r="G2079"/>
  <c r="F2079"/>
  <c r="E2079"/>
  <c r="Q2079" s="1"/>
  <c r="D2079"/>
  <c r="C2079"/>
  <c r="B2079"/>
  <c r="S2078"/>
  <c r="R2078"/>
  <c r="P2078"/>
  <c r="M2078"/>
  <c r="L2078"/>
  <c r="K2078"/>
  <c r="J2078"/>
  <c r="I2078"/>
  <c r="G2078"/>
  <c r="F2078"/>
  <c r="E2078"/>
  <c r="Q2078" s="1"/>
  <c r="D2078"/>
  <c r="C2078"/>
  <c r="B2078"/>
  <c r="S2077"/>
  <c r="R2077"/>
  <c r="P2077"/>
  <c r="M2077"/>
  <c r="L2077"/>
  <c r="K2077"/>
  <c r="J2077"/>
  <c r="I2077"/>
  <c r="G2077"/>
  <c r="F2077"/>
  <c r="E2077"/>
  <c r="Q2077" s="1"/>
  <c r="D2077"/>
  <c r="C2077"/>
  <c r="B2077"/>
  <c r="S2076"/>
  <c r="R2076"/>
  <c r="P2076"/>
  <c r="M2076"/>
  <c r="L2076"/>
  <c r="K2076"/>
  <c r="J2076"/>
  <c r="I2076"/>
  <c r="G2076"/>
  <c r="F2076"/>
  <c r="E2076"/>
  <c r="Q2076" s="1"/>
  <c r="D2076"/>
  <c r="C2076"/>
  <c r="B2076"/>
  <c r="S2075"/>
  <c r="R2075"/>
  <c r="P2075"/>
  <c r="M2075"/>
  <c r="L2075"/>
  <c r="K2075"/>
  <c r="J2075"/>
  <c r="I2075"/>
  <c r="G2075"/>
  <c r="F2075"/>
  <c r="E2075"/>
  <c r="Q2075" s="1"/>
  <c r="D2075"/>
  <c r="C2075"/>
  <c r="B2075"/>
  <c r="S2074"/>
  <c r="R2074"/>
  <c r="P2074"/>
  <c r="M2074"/>
  <c r="L2074"/>
  <c r="K2074"/>
  <c r="J2074"/>
  <c r="I2074"/>
  <c r="G2074"/>
  <c r="F2074"/>
  <c r="E2074"/>
  <c r="Q2074" s="1"/>
  <c r="D2074"/>
  <c r="C2074"/>
  <c r="B2074"/>
  <c r="S2073"/>
  <c r="R2073"/>
  <c r="P2073"/>
  <c r="M2073"/>
  <c r="L2073"/>
  <c r="K2073"/>
  <c r="J2073"/>
  <c r="I2073"/>
  <c r="G2073"/>
  <c r="F2073"/>
  <c r="E2073"/>
  <c r="Q2073" s="1"/>
  <c r="D2073"/>
  <c r="C2073"/>
  <c r="B2073"/>
  <c r="S2072"/>
  <c r="R2072"/>
  <c r="P2072"/>
  <c r="M2072"/>
  <c r="L2072"/>
  <c r="K2072"/>
  <c r="J2072"/>
  <c r="I2072"/>
  <c r="G2072"/>
  <c r="F2072"/>
  <c r="E2072"/>
  <c r="Q2072" s="1"/>
  <c r="D2072"/>
  <c r="C2072"/>
  <c r="B2072"/>
  <c r="S2071"/>
  <c r="R2071"/>
  <c r="P2071"/>
  <c r="M2071"/>
  <c r="L2071"/>
  <c r="K2071"/>
  <c r="J2071"/>
  <c r="I2071"/>
  <c r="G2071"/>
  <c r="F2071"/>
  <c r="E2071"/>
  <c r="Q2071" s="1"/>
  <c r="D2071"/>
  <c r="C2071"/>
  <c r="B2071"/>
  <c r="S2070"/>
  <c r="R2070"/>
  <c r="P2070"/>
  <c r="M2070"/>
  <c r="L2070"/>
  <c r="K2070"/>
  <c r="J2070"/>
  <c r="I2070"/>
  <c r="G2070"/>
  <c r="F2070"/>
  <c r="E2070"/>
  <c r="Q2070" s="1"/>
  <c r="D2070"/>
  <c r="C2070"/>
  <c r="B2070"/>
  <c r="S2069"/>
  <c r="R2069"/>
  <c r="P2069"/>
  <c r="M2069"/>
  <c r="L2069"/>
  <c r="K2069"/>
  <c r="J2069"/>
  <c r="I2069"/>
  <c r="G2069"/>
  <c r="F2069"/>
  <c r="E2069"/>
  <c r="Q2069" s="1"/>
  <c r="D2069"/>
  <c r="C2069"/>
  <c r="B2069"/>
  <c r="S2068"/>
  <c r="R2068"/>
  <c r="P2068"/>
  <c r="M2068"/>
  <c r="L2068"/>
  <c r="K2068"/>
  <c r="J2068"/>
  <c r="I2068"/>
  <c r="G2068"/>
  <c r="F2068"/>
  <c r="E2068"/>
  <c r="Q2068" s="1"/>
  <c r="D2068"/>
  <c r="C2068"/>
  <c r="B2068"/>
  <c r="S2067"/>
  <c r="R2067"/>
  <c r="P2067"/>
  <c r="M2067"/>
  <c r="L2067"/>
  <c r="K2067"/>
  <c r="J2067"/>
  <c r="I2067"/>
  <c r="G2067"/>
  <c r="F2067"/>
  <c r="E2067"/>
  <c r="Q2067" s="1"/>
  <c r="D2067"/>
  <c r="C2067"/>
  <c r="B2067"/>
  <c r="S2066"/>
  <c r="R2066"/>
  <c r="P2066"/>
  <c r="M2066"/>
  <c r="L2066"/>
  <c r="K2066"/>
  <c r="J2066"/>
  <c r="I2066"/>
  <c r="G2066"/>
  <c r="F2066"/>
  <c r="E2066"/>
  <c r="Q2066" s="1"/>
  <c r="D2066"/>
  <c r="C2066"/>
  <c r="B2066"/>
  <c r="S2065"/>
  <c r="R2065"/>
  <c r="P2065"/>
  <c r="M2065"/>
  <c r="L2065"/>
  <c r="K2065"/>
  <c r="J2065"/>
  <c r="I2065"/>
  <c r="G2065"/>
  <c r="F2065"/>
  <c r="E2065"/>
  <c r="Q2065" s="1"/>
  <c r="D2065"/>
  <c r="C2065"/>
  <c r="B2065"/>
  <c r="S2064"/>
  <c r="R2064"/>
  <c r="P2064"/>
  <c r="M2064"/>
  <c r="L2064"/>
  <c r="K2064"/>
  <c r="J2064"/>
  <c r="I2064"/>
  <c r="G2064"/>
  <c r="F2064"/>
  <c r="E2064"/>
  <c r="Q2064" s="1"/>
  <c r="D2064"/>
  <c r="C2064"/>
  <c r="B2064"/>
  <c r="S2063"/>
  <c r="R2063"/>
  <c r="P2063"/>
  <c r="M2063"/>
  <c r="L2063"/>
  <c r="K2063"/>
  <c r="J2063"/>
  <c r="I2063"/>
  <c r="G2063"/>
  <c r="F2063"/>
  <c r="E2063"/>
  <c r="Q2063" s="1"/>
  <c r="D2063"/>
  <c r="C2063"/>
  <c r="B2063"/>
  <c r="S2062"/>
  <c r="R2062"/>
  <c r="P2062"/>
  <c r="M2062"/>
  <c r="L2062"/>
  <c r="K2062"/>
  <c r="J2062"/>
  <c r="I2062"/>
  <c r="G2062"/>
  <c r="F2062"/>
  <c r="E2062"/>
  <c r="Q2062" s="1"/>
  <c r="D2062"/>
  <c r="C2062"/>
  <c r="B2062"/>
  <c r="S2061"/>
  <c r="R2061"/>
  <c r="P2061"/>
  <c r="M2061"/>
  <c r="L2061"/>
  <c r="K2061"/>
  <c r="J2061"/>
  <c r="I2061"/>
  <c r="G2061"/>
  <c r="F2061"/>
  <c r="E2061"/>
  <c r="Q2061" s="1"/>
  <c r="D2061"/>
  <c r="C2061"/>
  <c r="B2061"/>
  <c r="S2060"/>
  <c r="R2060"/>
  <c r="P2060"/>
  <c r="M2060"/>
  <c r="L2060"/>
  <c r="K2060"/>
  <c r="J2060"/>
  <c r="I2060"/>
  <c r="G2060"/>
  <c r="F2060"/>
  <c r="E2060"/>
  <c r="Q2060" s="1"/>
  <c r="D2060"/>
  <c r="C2060"/>
  <c r="B2060"/>
  <c r="S2059"/>
  <c r="R2059"/>
  <c r="P2059"/>
  <c r="M2059"/>
  <c r="L2059"/>
  <c r="K2059"/>
  <c r="J2059"/>
  <c r="I2059"/>
  <c r="G2059"/>
  <c r="F2059"/>
  <c r="E2059"/>
  <c r="Q2059" s="1"/>
  <c r="D2059"/>
  <c r="C2059"/>
  <c r="B2059"/>
  <c r="S2058"/>
  <c r="R2058"/>
  <c r="P2058"/>
  <c r="M2058"/>
  <c r="L2058"/>
  <c r="K2058"/>
  <c r="J2058"/>
  <c r="I2058"/>
  <c r="G2058"/>
  <c r="F2058"/>
  <c r="E2058"/>
  <c r="Q2058" s="1"/>
  <c r="D2058"/>
  <c r="C2058"/>
  <c r="B2058"/>
  <c r="S2057"/>
  <c r="R2057"/>
  <c r="P2057"/>
  <c r="M2057"/>
  <c r="L2057"/>
  <c r="K2057"/>
  <c r="J2057"/>
  <c r="I2057"/>
  <c r="G2057"/>
  <c r="F2057"/>
  <c r="E2057"/>
  <c r="Q2057" s="1"/>
  <c r="D2057"/>
  <c r="C2057"/>
  <c r="B2057"/>
  <c r="S2056"/>
  <c r="R2056"/>
  <c r="P2056"/>
  <c r="M2056"/>
  <c r="L2056"/>
  <c r="K2056"/>
  <c r="J2056"/>
  <c r="I2056"/>
  <c r="G2056"/>
  <c r="F2056"/>
  <c r="E2056"/>
  <c r="Q2056" s="1"/>
  <c r="D2056"/>
  <c r="C2056"/>
  <c r="B2056"/>
  <c r="S2055"/>
  <c r="R2055"/>
  <c r="P2055"/>
  <c r="M2055"/>
  <c r="L2055"/>
  <c r="K2055"/>
  <c r="J2055"/>
  <c r="I2055"/>
  <c r="G2055"/>
  <c r="F2055"/>
  <c r="E2055"/>
  <c r="Q2055" s="1"/>
  <c r="D2055"/>
  <c r="C2055"/>
  <c r="B2055"/>
  <c r="S2054"/>
  <c r="R2054"/>
  <c r="P2054"/>
  <c r="M2054"/>
  <c r="L2054"/>
  <c r="K2054"/>
  <c r="J2054"/>
  <c r="I2054"/>
  <c r="G2054"/>
  <c r="F2054"/>
  <c r="E2054"/>
  <c r="Q2054" s="1"/>
  <c r="D2054"/>
  <c r="C2054"/>
  <c r="B2054"/>
  <c r="S2053"/>
  <c r="R2053"/>
  <c r="P2053"/>
  <c r="M2053"/>
  <c r="L2053"/>
  <c r="K2053"/>
  <c r="J2053"/>
  <c r="I2053"/>
  <c r="G2053"/>
  <c r="F2053"/>
  <c r="E2053"/>
  <c r="Q2053" s="1"/>
  <c r="D2053"/>
  <c r="C2053"/>
  <c r="B2053"/>
  <c r="S2052"/>
  <c r="R2052"/>
  <c r="P2052"/>
  <c r="M2052"/>
  <c r="L2052"/>
  <c r="K2052"/>
  <c r="J2052"/>
  <c r="I2052"/>
  <c r="G2052"/>
  <c r="F2052"/>
  <c r="E2052"/>
  <c r="Q2052" s="1"/>
  <c r="D2052"/>
  <c r="C2052"/>
  <c r="B2052"/>
  <c r="S2051"/>
  <c r="R2051"/>
  <c r="P2051"/>
  <c r="M2051"/>
  <c r="L2051"/>
  <c r="K2051"/>
  <c r="J2051"/>
  <c r="I2051"/>
  <c r="G2051"/>
  <c r="F2051"/>
  <c r="E2051"/>
  <c r="Q2051" s="1"/>
  <c r="D2051"/>
  <c r="C2051"/>
  <c r="B2051"/>
  <c r="S2050"/>
  <c r="R2050"/>
  <c r="P2050"/>
  <c r="M2050"/>
  <c r="L2050"/>
  <c r="K2050"/>
  <c r="J2050"/>
  <c r="I2050"/>
  <c r="G2050"/>
  <c r="F2050"/>
  <c r="E2050"/>
  <c r="Q2050" s="1"/>
  <c r="D2050"/>
  <c r="C2050"/>
  <c r="B2050"/>
  <c r="S2049"/>
  <c r="R2049"/>
  <c r="P2049"/>
  <c r="M2049"/>
  <c r="L2049"/>
  <c r="K2049"/>
  <c r="J2049"/>
  <c r="I2049"/>
  <c r="G2049"/>
  <c r="F2049"/>
  <c r="E2049"/>
  <c r="Q2049" s="1"/>
  <c r="D2049"/>
  <c r="C2049"/>
  <c r="B2049"/>
  <c r="S2048"/>
  <c r="R2048"/>
  <c r="P2048"/>
  <c r="M2048"/>
  <c r="L2048"/>
  <c r="K2048"/>
  <c r="J2048"/>
  <c r="I2048"/>
  <c r="G2048"/>
  <c r="F2048"/>
  <c r="E2048"/>
  <c r="Q2048" s="1"/>
  <c r="D2048"/>
  <c r="C2048"/>
  <c r="B2048"/>
  <c r="S2047"/>
  <c r="R2047"/>
  <c r="P2047"/>
  <c r="M2047"/>
  <c r="L2047"/>
  <c r="K2047"/>
  <c r="J2047"/>
  <c r="I2047"/>
  <c r="G2047"/>
  <c r="F2047"/>
  <c r="E2047"/>
  <c r="Q2047" s="1"/>
  <c r="D2047"/>
  <c r="C2047"/>
  <c r="B2047"/>
  <c r="S2046"/>
  <c r="R2046"/>
  <c r="P2046"/>
  <c r="M2046"/>
  <c r="L2046"/>
  <c r="K2046"/>
  <c r="J2046"/>
  <c r="I2046"/>
  <c r="G2046"/>
  <c r="F2046"/>
  <c r="E2046"/>
  <c r="Q2046" s="1"/>
  <c r="D2046"/>
  <c r="C2046"/>
  <c r="B2046"/>
  <c r="S2045"/>
  <c r="R2045"/>
  <c r="P2045"/>
  <c r="M2045"/>
  <c r="L2045"/>
  <c r="K2045"/>
  <c r="J2045"/>
  <c r="I2045"/>
  <c r="G2045"/>
  <c r="F2045"/>
  <c r="E2045"/>
  <c r="Q2045" s="1"/>
  <c r="D2045"/>
  <c r="C2045"/>
  <c r="B2045"/>
  <c r="S2044"/>
  <c r="R2044"/>
  <c r="P2044"/>
  <c r="M2044"/>
  <c r="L2044"/>
  <c r="K2044"/>
  <c r="J2044"/>
  <c r="I2044"/>
  <c r="G2044"/>
  <c r="F2044"/>
  <c r="E2044"/>
  <c r="Q2044" s="1"/>
  <c r="D2044"/>
  <c r="C2044"/>
  <c r="B2044"/>
  <c r="S2043"/>
  <c r="R2043"/>
  <c r="P2043"/>
  <c r="M2043"/>
  <c r="L2043"/>
  <c r="K2043"/>
  <c r="J2043"/>
  <c r="I2043"/>
  <c r="G2043"/>
  <c r="F2043"/>
  <c r="E2043"/>
  <c r="Q2043" s="1"/>
  <c r="D2043"/>
  <c r="C2043"/>
  <c r="B2043"/>
  <c r="S2042"/>
  <c r="R2042"/>
  <c r="P2042"/>
  <c r="M2042"/>
  <c r="L2042"/>
  <c r="K2042"/>
  <c r="J2042"/>
  <c r="I2042"/>
  <c r="G2042"/>
  <c r="F2042"/>
  <c r="E2042"/>
  <c r="Q2042" s="1"/>
  <c r="D2042"/>
  <c r="C2042"/>
  <c r="B2042"/>
  <c r="S2041"/>
  <c r="R2041"/>
  <c r="P2041"/>
  <c r="M2041"/>
  <c r="L2041"/>
  <c r="K2041"/>
  <c r="J2041"/>
  <c r="I2041"/>
  <c r="G2041"/>
  <c r="F2041"/>
  <c r="E2041"/>
  <c r="Q2041" s="1"/>
  <c r="D2041"/>
  <c r="C2041"/>
  <c r="B2041"/>
  <c r="S2040"/>
  <c r="R2040"/>
  <c r="P2040"/>
  <c r="M2040"/>
  <c r="L2040"/>
  <c r="K2040"/>
  <c r="J2040"/>
  <c r="I2040"/>
  <c r="G2040"/>
  <c r="F2040"/>
  <c r="E2040"/>
  <c r="Q2040" s="1"/>
  <c r="D2040"/>
  <c r="C2040"/>
  <c r="B2040"/>
  <c r="S2039"/>
  <c r="R2039"/>
  <c r="P2039"/>
  <c r="M2039"/>
  <c r="L2039"/>
  <c r="K2039"/>
  <c r="J2039"/>
  <c r="I2039"/>
  <c r="G2039"/>
  <c r="F2039"/>
  <c r="E2039"/>
  <c r="Q2039" s="1"/>
  <c r="D2039"/>
  <c r="C2039"/>
  <c r="B2039"/>
  <c r="S2038"/>
  <c r="R2038"/>
  <c r="P2038"/>
  <c r="M2038"/>
  <c r="L2038"/>
  <c r="K2038"/>
  <c r="J2038"/>
  <c r="I2038"/>
  <c r="G2038"/>
  <c r="F2038"/>
  <c r="E2038"/>
  <c r="Q2038" s="1"/>
  <c r="D2038"/>
  <c r="C2038"/>
  <c r="B2038"/>
  <c r="S2037"/>
  <c r="R2037"/>
  <c r="P2037"/>
  <c r="M2037"/>
  <c r="L2037"/>
  <c r="K2037"/>
  <c r="J2037"/>
  <c r="I2037"/>
  <c r="G2037"/>
  <c r="F2037"/>
  <c r="E2037"/>
  <c r="Q2037" s="1"/>
  <c r="D2037"/>
  <c r="C2037"/>
  <c r="B2037"/>
  <c r="S2036"/>
  <c r="R2036"/>
  <c r="P2036"/>
  <c r="M2036"/>
  <c r="L2036"/>
  <c r="K2036"/>
  <c r="J2036"/>
  <c r="I2036"/>
  <c r="G2036"/>
  <c r="F2036"/>
  <c r="E2036"/>
  <c r="Q2036" s="1"/>
  <c r="D2036"/>
  <c r="C2036"/>
  <c r="B2036"/>
  <c r="S2035"/>
  <c r="R2035"/>
  <c r="P2035"/>
  <c r="M2035"/>
  <c r="L2035"/>
  <c r="K2035"/>
  <c r="J2035"/>
  <c r="I2035"/>
  <c r="G2035"/>
  <c r="F2035"/>
  <c r="E2035"/>
  <c r="Q2035" s="1"/>
  <c r="D2035"/>
  <c r="C2035"/>
  <c r="B2035"/>
  <c r="S2034"/>
  <c r="R2034"/>
  <c r="P2034"/>
  <c r="M2034"/>
  <c r="L2034"/>
  <c r="K2034"/>
  <c r="J2034"/>
  <c r="I2034"/>
  <c r="G2034"/>
  <c r="F2034"/>
  <c r="E2034"/>
  <c r="Q2034" s="1"/>
  <c r="D2034"/>
  <c r="C2034"/>
  <c r="B2034"/>
  <c r="S2033"/>
  <c r="R2033"/>
  <c r="P2033"/>
  <c r="M2033"/>
  <c r="L2033"/>
  <c r="K2033"/>
  <c r="J2033"/>
  <c r="I2033"/>
  <c r="G2033"/>
  <c r="F2033"/>
  <c r="E2033"/>
  <c r="Q2033" s="1"/>
  <c r="D2033"/>
  <c r="C2033"/>
  <c r="B2033"/>
  <c r="S2032"/>
  <c r="R2032"/>
  <c r="P2032"/>
  <c r="M2032"/>
  <c r="L2032"/>
  <c r="K2032"/>
  <c r="J2032"/>
  <c r="I2032"/>
  <c r="G2032"/>
  <c r="F2032"/>
  <c r="E2032"/>
  <c r="Q2032" s="1"/>
  <c r="D2032"/>
  <c r="C2032"/>
  <c r="B2032"/>
  <c r="S2031"/>
  <c r="R2031"/>
  <c r="P2031"/>
  <c r="M2031"/>
  <c r="L2031"/>
  <c r="K2031"/>
  <c r="J2031"/>
  <c r="I2031"/>
  <c r="G2031"/>
  <c r="F2031"/>
  <c r="E2031"/>
  <c r="Q2031" s="1"/>
  <c r="D2031"/>
  <c r="C2031"/>
  <c r="B2031"/>
  <c r="S2030"/>
  <c r="R2030"/>
  <c r="P2030"/>
  <c r="M2030"/>
  <c r="L2030"/>
  <c r="K2030"/>
  <c r="J2030"/>
  <c r="I2030"/>
  <c r="G2030"/>
  <c r="F2030"/>
  <c r="E2030"/>
  <c r="Q2030" s="1"/>
  <c r="D2030"/>
  <c r="C2030"/>
  <c r="B2030"/>
  <c r="S2029"/>
  <c r="R2029"/>
  <c r="P2029"/>
  <c r="M2029"/>
  <c r="L2029"/>
  <c r="K2029"/>
  <c r="J2029"/>
  <c r="I2029"/>
  <c r="G2029"/>
  <c r="F2029"/>
  <c r="E2029"/>
  <c r="Q2029" s="1"/>
  <c r="D2029"/>
  <c r="C2029"/>
  <c r="B2029"/>
  <c r="S2028"/>
  <c r="R2028"/>
  <c r="P2028"/>
  <c r="M2028"/>
  <c r="L2028"/>
  <c r="K2028"/>
  <c r="J2028"/>
  <c r="I2028"/>
  <c r="G2028"/>
  <c r="F2028"/>
  <c r="E2028"/>
  <c r="Q2028" s="1"/>
  <c r="D2028"/>
  <c r="C2028"/>
  <c r="B2028"/>
  <c r="S2027"/>
  <c r="R2027"/>
  <c r="P2027"/>
  <c r="M2027"/>
  <c r="L2027"/>
  <c r="K2027"/>
  <c r="J2027"/>
  <c r="I2027"/>
  <c r="G2027"/>
  <c r="F2027"/>
  <c r="E2027"/>
  <c r="Q2027" s="1"/>
  <c r="D2027"/>
  <c r="C2027"/>
  <c r="B2027"/>
  <c r="S2026"/>
  <c r="R2026"/>
  <c r="P2026"/>
  <c r="M2026"/>
  <c r="L2026"/>
  <c r="K2026"/>
  <c r="J2026"/>
  <c r="I2026"/>
  <c r="G2026"/>
  <c r="F2026"/>
  <c r="E2026"/>
  <c r="Q2026" s="1"/>
  <c r="D2026"/>
  <c r="C2026"/>
  <c r="B2026"/>
  <c r="S2025"/>
  <c r="R2025"/>
  <c r="P2025"/>
  <c r="M2025"/>
  <c r="L2025"/>
  <c r="K2025"/>
  <c r="J2025"/>
  <c r="I2025"/>
  <c r="G2025"/>
  <c r="F2025"/>
  <c r="E2025"/>
  <c r="Q2025" s="1"/>
  <c r="D2025"/>
  <c r="C2025"/>
  <c r="B2025"/>
  <c r="S2024"/>
  <c r="R2024"/>
  <c r="P2024"/>
  <c r="M2024"/>
  <c r="L2024"/>
  <c r="K2024"/>
  <c r="J2024"/>
  <c r="I2024"/>
  <c r="G2024"/>
  <c r="F2024"/>
  <c r="E2024"/>
  <c r="Q2024" s="1"/>
  <c r="D2024"/>
  <c r="C2024"/>
  <c r="B2024"/>
  <c r="S2023"/>
  <c r="R2023"/>
  <c r="P2023"/>
  <c r="M2023"/>
  <c r="L2023"/>
  <c r="K2023"/>
  <c r="J2023"/>
  <c r="I2023"/>
  <c r="G2023"/>
  <c r="F2023"/>
  <c r="E2023"/>
  <c r="Q2023" s="1"/>
  <c r="D2023"/>
  <c r="C2023"/>
  <c r="B2023"/>
  <c r="S2022"/>
  <c r="R2022"/>
  <c r="P2022"/>
  <c r="M2022"/>
  <c r="L2022"/>
  <c r="K2022"/>
  <c r="J2022"/>
  <c r="I2022"/>
  <c r="G2022"/>
  <c r="F2022"/>
  <c r="E2022"/>
  <c r="Q2022" s="1"/>
  <c r="D2022"/>
  <c r="C2022"/>
  <c r="B2022"/>
  <c r="S2021"/>
  <c r="R2021"/>
  <c r="P2021"/>
  <c r="M2021"/>
  <c r="L2021"/>
  <c r="K2021"/>
  <c r="J2021"/>
  <c r="I2021"/>
  <c r="G2021"/>
  <c r="F2021"/>
  <c r="E2021"/>
  <c r="Q2021" s="1"/>
  <c r="D2021"/>
  <c r="C2021"/>
  <c r="B2021"/>
  <c r="S2020"/>
  <c r="R2020"/>
  <c r="P2020"/>
  <c r="M2020"/>
  <c r="L2020"/>
  <c r="K2020"/>
  <c r="J2020"/>
  <c r="I2020"/>
  <c r="G2020"/>
  <c r="F2020"/>
  <c r="E2020"/>
  <c r="Q2020" s="1"/>
  <c r="D2020"/>
  <c r="C2020"/>
  <c r="B2020"/>
  <c r="S2019"/>
  <c r="R2019"/>
  <c r="P2019"/>
  <c r="M2019"/>
  <c r="L2019"/>
  <c r="K2019"/>
  <c r="J2019"/>
  <c r="I2019"/>
  <c r="G2019"/>
  <c r="F2019"/>
  <c r="E2019"/>
  <c r="Q2019" s="1"/>
  <c r="D2019"/>
  <c r="C2019"/>
  <c r="B2019"/>
  <c r="S2018"/>
  <c r="R2018"/>
  <c r="P2018"/>
  <c r="M2018"/>
  <c r="L2018"/>
  <c r="K2018"/>
  <c r="J2018"/>
  <c r="I2018"/>
  <c r="G2018"/>
  <c r="F2018"/>
  <c r="E2018"/>
  <c r="Q2018" s="1"/>
  <c r="D2018"/>
  <c r="C2018"/>
  <c r="B2018"/>
  <c r="S2017"/>
  <c r="R2017"/>
  <c r="P2017"/>
  <c r="M2017"/>
  <c r="L2017"/>
  <c r="K2017"/>
  <c r="J2017"/>
  <c r="I2017"/>
  <c r="G2017"/>
  <c r="F2017"/>
  <c r="E2017"/>
  <c r="Q2017" s="1"/>
  <c r="D2017"/>
  <c r="C2017"/>
  <c r="B2017"/>
  <c r="S2016"/>
  <c r="R2016"/>
  <c r="P2016"/>
  <c r="M2016"/>
  <c r="L2016"/>
  <c r="K2016"/>
  <c r="J2016"/>
  <c r="I2016"/>
  <c r="G2016"/>
  <c r="F2016"/>
  <c r="E2016"/>
  <c r="Q2016" s="1"/>
  <c r="D2016"/>
  <c r="C2016"/>
  <c r="B2016"/>
  <c r="S2015"/>
  <c r="R2015"/>
  <c r="P2015"/>
  <c r="M2015"/>
  <c r="L2015"/>
  <c r="K2015"/>
  <c r="J2015"/>
  <c r="I2015"/>
  <c r="G2015"/>
  <c r="F2015"/>
  <c r="E2015"/>
  <c r="Q2015" s="1"/>
  <c r="D2015"/>
  <c r="C2015"/>
  <c r="B2015"/>
  <c r="S2014"/>
  <c r="R2014"/>
  <c r="P2014"/>
  <c r="M2014"/>
  <c r="L2014"/>
  <c r="K2014"/>
  <c r="J2014"/>
  <c r="I2014"/>
  <c r="G2014"/>
  <c r="F2014"/>
  <c r="E2014"/>
  <c r="Q2014" s="1"/>
  <c r="D2014"/>
  <c r="C2014"/>
  <c r="B2014"/>
  <c r="S2013"/>
  <c r="R2013"/>
  <c r="P2013"/>
  <c r="M2013"/>
  <c r="L2013"/>
  <c r="K2013"/>
  <c r="J2013"/>
  <c r="I2013"/>
  <c r="G2013"/>
  <c r="F2013"/>
  <c r="E2013"/>
  <c r="Q2013" s="1"/>
  <c r="D2013"/>
  <c r="C2013"/>
  <c r="B2013"/>
  <c r="S2012"/>
  <c r="R2012"/>
  <c r="P2012"/>
  <c r="M2012"/>
  <c r="L2012"/>
  <c r="K2012"/>
  <c r="J2012"/>
  <c r="I2012"/>
  <c r="G2012"/>
  <c r="F2012"/>
  <c r="E2012"/>
  <c r="Q2012" s="1"/>
  <c r="D2012"/>
  <c r="C2012"/>
  <c r="B2012"/>
  <c r="S2011"/>
  <c r="R2011"/>
  <c r="P2011"/>
  <c r="M2011"/>
  <c r="L2011"/>
  <c r="K2011"/>
  <c r="J2011"/>
  <c r="I2011"/>
  <c r="G2011"/>
  <c r="F2011"/>
  <c r="E2011"/>
  <c r="Q2011" s="1"/>
  <c r="D2011"/>
  <c r="C2011"/>
  <c r="B2011"/>
  <c r="S2010"/>
  <c r="R2010"/>
  <c r="P2010"/>
  <c r="M2010"/>
  <c r="L2010"/>
  <c r="K2010"/>
  <c r="J2010"/>
  <c r="I2010"/>
  <c r="G2010"/>
  <c r="F2010"/>
  <c r="E2010"/>
  <c r="Q2010" s="1"/>
  <c r="D2010"/>
  <c r="C2010"/>
  <c r="B2010"/>
  <c r="S2009"/>
  <c r="R2009"/>
  <c r="P2009"/>
  <c r="M2009"/>
  <c r="L2009"/>
  <c r="K2009"/>
  <c r="J2009"/>
  <c r="I2009"/>
  <c r="G2009"/>
  <c r="F2009"/>
  <c r="E2009"/>
  <c r="Q2009" s="1"/>
  <c r="D2009"/>
  <c r="C2009"/>
  <c r="B2009"/>
  <c r="S2008"/>
  <c r="R2008"/>
  <c r="P2008"/>
  <c r="M2008"/>
  <c r="L2008"/>
  <c r="K2008"/>
  <c r="J2008"/>
  <c r="I2008"/>
  <c r="G2008"/>
  <c r="F2008"/>
  <c r="E2008"/>
  <c r="Q2008" s="1"/>
  <c r="D2008"/>
  <c r="C2008"/>
  <c r="B2008"/>
  <c r="S2007"/>
  <c r="R2007"/>
  <c r="P2007"/>
  <c r="M2007"/>
  <c r="L2007"/>
  <c r="K2007"/>
  <c r="J2007"/>
  <c r="I2007"/>
  <c r="G2007"/>
  <c r="F2007"/>
  <c r="E2007"/>
  <c r="Q2007" s="1"/>
  <c r="D2007"/>
  <c r="C2007"/>
  <c r="B2007"/>
  <c r="S2006"/>
  <c r="R2006"/>
  <c r="P2006"/>
  <c r="M2006"/>
  <c r="L2006"/>
  <c r="K2006"/>
  <c r="J2006"/>
  <c r="I2006"/>
  <c r="G2006"/>
  <c r="F2006"/>
  <c r="E2006"/>
  <c r="Q2006" s="1"/>
  <c r="D2006"/>
  <c r="C2006"/>
  <c r="B2006"/>
  <c r="S2005"/>
  <c r="R2005"/>
  <c r="P2005"/>
  <c r="M2005"/>
  <c r="L2005"/>
  <c r="K2005"/>
  <c r="J2005"/>
  <c r="I2005"/>
  <c r="G2005"/>
  <c r="F2005"/>
  <c r="E2005"/>
  <c r="Q2005" s="1"/>
  <c r="D2005"/>
  <c r="C2005"/>
  <c r="B2005"/>
  <c r="S2004"/>
  <c r="R2004"/>
  <c r="P2004"/>
  <c r="M2004"/>
  <c r="L2004"/>
  <c r="K2004"/>
  <c r="J2004"/>
  <c r="I2004"/>
  <c r="G2004"/>
  <c r="F2004"/>
  <c r="E2004"/>
  <c r="Q2004" s="1"/>
  <c r="D2004"/>
  <c r="C2004"/>
  <c r="B2004"/>
  <c r="S2003"/>
  <c r="R2003"/>
  <c r="P2003"/>
  <c r="M2003"/>
  <c r="L2003"/>
  <c r="K2003"/>
  <c r="J2003"/>
  <c r="I2003"/>
  <c r="G2003"/>
  <c r="F2003"/>
  <c r="E2003"/>
  <c r="Q2003" s="1"/>
  <c r="D2003"/>
  <c r="C2003"/>
  <c r="B2003"/>
  <c r="S2002"/>
  <c r="R2002"/>
  <c r="P2002"/>
  <c r="M2002"/>
  <c r="L2002"/>
  <c r="K2002"/>
  <c r="J2002"/>
  <c r="I2002"/>
  <c r="G2002"/>
  <c r="F2002"/>
  <c r="E2002"/>
  <c r="Q2002" s="1"/>
  <c r="D2002"/>
  <c r="C2002"/>
  <c r="B2002"/>
  <c r="S2001"/>
  <c r="R2001"/>
  <c r="P2001"/>
  <c r="M2001"/>
  <c r="L2001"/>
  <c r="K2001"/>
  <c r="J2001"/>
  <c r="I2001"/>
  <c r="G2001"/>
  <c r="F2001"/>
  <c r="E2001"/>
  <c r="Q2001" s="1"/>
  <c r="D2001"/>
  <c r="C2001"/>
  <c r="B2001"/>
  <c r="S2000"/>
  <c r="R2000"/>
  <c r="P2000"/>
  <c r="M2000"/>
  <c r="L2000"/>
  <c r="K2000"/>
  <c r="J2000"/>
  <c r="I2000"/>
  <c r="G2000"/>
  <c r="F2000"/>
  <c r="E2000"/>
  <c r="Q2000" s="1"/>
  <c r="D2000"/>
  <c r="C2000"/>
  <c r="B2000"/>
  <c r="S1999"/>
  <c r="R1999"/>
  <c r="P1999"/>
  <c r="M1999"/>
  <c r="L1999"/>
  <c r="K1999"/>
  <c r="J1999"/>
  <c r="I1999"/>
  <c r="G1999"/>
  <c r="F1999"/>
  <c r="E1999"/>
  <c r="Q1999" s="1"/>
  <c r="D1999"/>
  <c r="C1999"/>
  <c r="B1999"/>
  <c r="S1998"/>
  <c r="R1998"/>
  <c r="P1998"/>
  <c r="M1998"/>
  <c r="L1998"/>
  <c r="K1998"/>
  <c r="J1998"/>
  <c r="I1998"/>
  <c r="G1998"/>
  <c r="F1998"/>
  <c r="E1998"/>
  <c r="Q1998" s="1"/>
  <c r="D1998"/>
  <c r="C1998"/>
  <c r="B1998"/>
  <c r="S1997"/>
  <c r="R1997"/>
  <c r="P1997"/>
  <c r="M1997"/>
  <c r="L1997"/>
  <c r="K1997"/>
  <c r="J1997"/>
  <c r="I1997"/>
  <c r="G1997"/>
  <c r="F1997"/>
  <c r="E1997"/>
  <c r="Q1997" s="1"/>
  <c r="D1997"/>
  <c r="C1997"/>
  <c r="B1997"/>
  <c r="S1996"/>
  <c r="R1996"/>
  <c r="P1996"/>
  <c r="M1996"/>
  <c r="L1996"/>
  <c r="K1996"/>
  <c r="J1996"/>
  <c r="I1996"/>
  <c r="G1996"/>
  <c r="F1996"/>
  <c r="E1996"/>
  <c r="Q1996" s="1"/>
  <c r="D1996"/>
  <c r="C1996"/>
  <c r="B1996"/>
  <c r="S1995"/>
  <c r="R1995"/>
  <c r="P1995"/>
  <c r="M1995"/>
  <c r="L1995"/>
  <c r="K1995"/>
  <c r="J1995"/>
  <c r="I1995"/>
  <c r="G1995"/>
  <c r="F1995"/>
  <c r="E1995"/>
  <c r="Q1995" s="1"/>
  <c r="D1995"/>
  <c r="C1995"/>
  <c r="B1995"/>
  <c r="S1994"/>
  <c r="R1994"/>
  <c r="P1994"/>
  <c r="M1994"/>
  <c r="L1994"/>
  <c r="K1994"/>
  <c r="J1994"/>
  <c r="I1994"/>
  <c r="G1994"/>
  <c r="F1994"/>
  <c r="E1994"/>
  <c r="Q1994" s="1"/>
  <c r="D1994"/>
  <c r="C1994"/>
  <c r="B1994"/>
  <c r="S1993"/>
  <c r="R1993"/>
  <c r="P1993"/>
  <c r="M1993"/>
  <c r="L1993"/>
  <c r="K1993"/>
  <c r="J1993"/>
  <c r="I1993"/>
  <c r="G1993"/>
  <c r="F1993"/>
  <c r="E1993"/>
  <c r="Q1993" s="1"/>
  <c r="D1993"/>
  <c r="C1993"/>
  <c r="B1993"/>
  <c r="S1992"/>
  <c r="R1992"/>
  <c r="P1992"/>
  <c r="M1992"/>
  <c r="L1992"/>
  <c r="K1992"/>
  <c r="J1992"/>
  <c r="I1992"/>
  <c r="G1992"/>
  <c r="F1992"/>
  <c r="E1992"/>
  <c r="Q1992" s="1"/>
  <c r="D1992"/>
  <c r="C1992"/>
  <c r="B1992"/>
  <c r="S1991"/>
  <c r="R1991"/>
  <c r="P1991"/>
  <c r="M1991"/>
  <c r="L1991"/>
  <c r="K1991"/>
  <c r="J1991"/>
  <c r="I1991"/>
  <c r="G1991"/>
  <c r="F1991"/>
  <c r="E1991"/>
  <c r="Q1991" s="1"/>
  <c r="D1991"/>
  <c r="C1991"/>
  <c r="B1991"/>
  <c r="S1990"/>
  <c r="R1990"/>
  <c r="P1990"/>
  <c r="M1990"/>
  <c r="L1990"/>
  <c r="K1990"/>
  <c r="J1990"/>
  <c r="I1990"/>
  <c r="G1990"/>
  <c r="F1990"/>
  <c r="E1990"/>
  <c r="Q1990" s="1"/>
  <c r="D1990"/>
  <c r="C1990"/>
  <c r="B1990"/>
  <c r="S1989"/>
  <c r="R1989"/>
  <c r="P1989"/>
  <c r="M1989"/>
  <c r="L1989"/>
  <c r="K1989"/>
  <c r="J1989"/>
  <c r="I1989"/>
  <c r="G1989"/>
  <c r="F1989"/>
  <c r="E1989"/>
  <c r="Q1989" s="1"/>
  <c r="D1989"/>
  <c r="C1989"/>
  <c r="B1989"/>
  <c r="S1988"/>
  <c r="R1988"/>
  <c r="P1988"/>
  <c r="M1988"/>
  <c r="L1988"/>
  <c r="K1988"/>
  <c r="J1988"/>
  <c r="I1988"/>
  <c r="G1988"/>
  <c r="F1988"/>
  <c r="E1988"/>
  <c r="Q1988" s="1"/>
  <c r="D1988"/>
  <c r="C1988"/>
  <c r="B1988"/>
  <c r="S1987"/>
  <c r="R1987"/>
  <c r="P1987"/>
  <c r="M1987"/>
  <c r="L1987"/>
  <c r="K1987"/>
  <c r="J1987"/>
  <c r="I1987"/>
  <c r="G1987"/>
  <c r="F1987"/>
  <c r="E1987"/>
  <c r="Q1987" s="1"/>
  <c r="D1987"/>
  <c r="C1987"/>
  <c r="B1987"/>
  <c r="S1986"/>
  <c r="R1986"/>
  <c r="P1986"/>
  <c r="M1986"/>
  <c r="L1986"/>
  <c r="K1986"/>
  <c r="J1986"/>
  <c r="I1986"/>
  <c r="G1986"/>
  <c r="F1986"/>
  <c r="E1986"/>
  <c r="Q1986" s="1"/>
  <c r="D1986"/>
  <c r="C1986"/>
  <c r="B1986"/>
  <c r="S1985"/>
  <c r="R1985"/>
  <c r="P1985"/>
  <c r="M1985"/>
  <c r="L1985"/>
  <c r="K1985"/>
  <c r="J1985"/>
  <c r="I1985"/>
  <c r="G1985"/>
  <c r="F1985"/>
  <c r="E1985"/>
  <c r="Q1985" s="1"/>
  <c r="D1985"/>
  <c r="C1985"/>
  <c r="B1985"/>
  <c r="S1984"/>
  <c r="R1984"/>
  <c r="P1984"/>
  <c r="M1984"/>
  <c r="L1984"/>
  <c r="K1984"/>
  <c r="J1984"/>
  <c r="I1984"/>
  <c r="G1984"/>
  <c r="F1984"/>
  <c r="E1984"/>
  <c r="Q1984" s="1"/>
  <c r="D1984"/>
  <c r="C1984"/>
  <c r="B1984"/>
  <c r="S1983"/>
  <c r="R1983"/>
  <c r="P1983"/>
  <c r="M1983"/>
  <c r="L1983"/>
  <c r="K1983"/>
  <c r="J1983"/>
  <c r="I1983"/>
  <c r="G1983"/>
  <c r="F1983"/>
  <c r="E1983"/>
  <c r="Q1983" s="1"/>
  <c r="D1983"/>
  <c r="C1983"/>
  <c r="B1983"/>
  <c r="S1982"/>
  <c r="R1982"/>
  <c r="P1982"/>
  <c r="M1982"/>
  <c r="L1982"/>
  <c r="K1982"/>
  <c r="J1982"/>
  <c r="I1982"/>
  <c r="G1982"/>
  <c r="F1982"/>
  <c r="E1982"/>
  <c r="Q1982" s="1"/>
  <c r="D1982"/>
  <c r="C1982"/>
  <c r="B1982"/>
  <c r="S1981"/>
  <c r="R1981"/>
  <c r="P1981"/>
  <c r="M1981"/>
  <c r="L1981"/>
  <c r="K1981"/>
  <c r="J1981"/>
  <c r="I1981"/>
  <c r="G1981"/>
  <c r="F1981"/>
  <c r="E1981"/>
  <c r="Q1981" s="1"/>
  <c r="D1981"/>
  <c r="C1981"/>
  <c r="B1981"/>
  <c r="S1980"/>
  <c r="R1980"/>
  <c r="P1980"/>
  <c r="M1980"/>
  <c r="L1980"/>
  <c r="K1980"/>
  <c r="J1980"/>
  <c r="I1980"/>
  <c r="G1980"/>
  <c r="F1980"/>
  <c r="E1980"/>
  <c r="Q1980" s="1"/>
  <c r="D1980"/>
  <c r="C1980"/>
  <c r="B1980"/>
  <c r="S1979"/>
  <c r="R1979"/>
  <c r="P1979"/>
  <c r="M1979"/>
  <c r="L1979"/>
  <c r="K1979"/>
  <c r="J1979"/>
  <c r="I1979"/>
  <c r="G1979"/>
  <c r="F1979"/>
  <c r="E1979"/>
  <c r="Q1979" s="1"/>
  <c r="D1979"/>
  <c r="C1979"/>
  <c r="B1979"/>
  <c r="S1978"/>
  <c r="R1978"/>
  <c r="P1978"/>
  <c r="M1978"/>
  <c r="L1978"/>
  <c r="K1978"/>
  <c r="J1978"/>
  <c r="I1978"/>
  <c r="G1978"/>
  <c r="F1978"/>
  <c r="E1978"/>
  <c r="Q1978" s="1"/>
  <c r="D1978"/>
  <c r="C1978"/>
  <c r="B1978"/>
  <c r="S1977"/>
  <c r="R1977"/>
  <c r="P1977"/>
  <c r="M1977"/>
  <c r="L1977"/>
  <c r="K1977"/>
  <c r="J1977"/>
  <c r="I1977"/>
  <c r="G1977"/>
  <c r="F1977"/>
  <c r="E1977"/>
  <c r="Q1977" s="1"/>
  <c r="D1977"/>
  <c r="C1977"/>
  <c r="B1977"/>
  <c r="S1976"/>
  <c r="R1976"/>
  <c r="P1976"/>
  <c r="M1976"/>
  <c r="L1976"/>
  <c r="K1976"/>
  <c r="J1976"/>
  <c r="I1976"/>
  <c r="G1976"/>
  <c r="F1976"/>
  <c r="E1976"/>
  <c r="Q1976" s="1"/>
  <c r="D1976"/>
  <c r="C1976"/>
  <c r="B1976"/>
  <c r="S1975"/>
  <c r="R1975"/>
  <c r="P1975"/>
  <c r="M1975"/>
  <c r="L1975"/>
  <c r="K1975"/>
  <c r="J1975"/>
  <c r="I1975"/>
  <c r="G1975"/>
  <c r="F1975"/>
  <c r="E1975"/>
  <c r="Q1975" s="1"/>
  <c r="D1975"/>
  <c r="C1975"/>
  <c r="B1975"/>
  <c r="S1974"/>
  <c r="R1974"/>
  <c r="P1974"/>
  <c r="M1974"/>
  <c r="L1974"/>
  <c r="K1974"/>
  <c r="J1974"/>
  <c r="I1974"/>
  <c r="G1974"/>
  <c r="F1974"/>
  <c r="E1974"/>
  <c r="Q1974" s="1"/>
  <c r="D1974"/>
  <c r="C1974"/>
  <c r="B1974"/>
  <c r="S1973"/>
  <c r="R1973"/>
  <c r="P1973"/>
  <c r="M1973"/>
  <c r="L1973"/>
  <c r="K1973"/>
  <c r="J1973"/>
  <c r="I1973"/>
  <c r="G1973"/>
  <c r="F1973"/>
  <c r="E1973"/>
  <c r="Q1973" s="1"/>
  <c r="D1973"/>
  <c r="C1973"/>
  <c r="B1973"/>
  <c r="S1972"/>
  <c r="R1972"/>
  <c r="P1972"/>
  <c r="M1972"/>
  <c r="L1972"/>
  <c r="K1972"/>
  <c r="J1972"/>
  <c r="I1972"/>
  <c r="G1972"/>
  <c r="F1972"/>
  <c r="E1972"/>
  <c r="Q1972" s="1"/>
  <c r="D1972"/>
  <c r="C1972"/>
  <c r="B1972"/>
  <c r="S1971"/>
  <c r="R1971"/>
  <c r="P1971"/>
  <c r="M1971"/>
  <c r="L1971"/>
  <c r="K1971"/>
  <c r="J1971"/>
  <c r="I1971"/>
  <c r="G1971"/>
  <c r="F1971"/>
  <c r="E1971"/>
  <c r="Q1971" s="1"/>
  <c r="D1971"/>
  <c r="C1971"/>
  <c r="B1971"/>
  <c r="S1970"/>
  <c r="R1970"/>
  <c r="P1970"/>
  <c r="M1970"/>
  <c r="L1970"/>
  <c r="K1970"/>
  <c r="J1970"/>
  <c r="I1970"/>
  <c r="G1970"/>
  <c r="F1970"/>
  <c r="E1970"/>
  <c r="Q1970" s="1"/>
  <c r="D1970"/>
  <c r="C1970"/>
  <c r="B1970"/>
  <c r="S1969"/>
  <c r="R1969"/>
  <c r="P1969"/>
  <c r="M1969"/>
  <c r="L1969"/>
  <c r="K1969"/>
  <c r="J1969"/>
  <c r="I1969"/>
  <c r="G1969"/>
  <c r="F1969"/>
  <c r="E1969"/>
  <c r="Q1969" s="1"/>
  <c r="D1969"/>
  <c r="C1969"/>
  <c r="B1969"/>
  <c r="S1968"/>
  <c r="R1968"/>
  <c r="P1968"/>
  <c r="M1968"/>
  <c r="L1968"/>
  <c r="K1968"/>
  <c r="J1968"/>
  <c r="I1968"/>
  <c r="G1968"/>
  <c r="F1968"/>
  <c r="E1968"/>
  <c r="Q1968" s="1"/>
  <c r="D1968"/>
  <c r="C1968"/>
  <c r="B1968"/>
  <c r="S1967"/>
  <c r="R1967"/>
  <c r="P1967"/>
  <c r="M1967"/>
  <c r="L1967"/>
  <c r="K1967"/>
  <c r="J1967"/>
  <c r="I1967"/>
  <c r="G1967"/>
  <c r="F1967"/>
  <c r="E1967"/>
  <c r="Q1967" s="1"/>
  <c r="D1967"/>
  <c r="C1967"/>
  <c r="B1967"/>
  <c r="S1966"/>
  <c r="R1966"/>
  <c r="P1966"/>
  <c r="M1966"/>
  <c r="L1966"/>
  <c r="K1966"/>
  <c r="J1966"/>
  <c r="I1966"/>
  <c r="G1966"/>
  <c r="F1966"/>
  <c r="E1966"/>
  <c r="Q1966" s="1"/>
  <c r="D1966"/>
  <c r="C1966"/>
  <c r="B1966"/>
  <c r="S1965"/>
  <c r="R1965"/>
  <c r="P1965"/>
  <c r="M1965"/>
  <c r="L1965"/>
  <c r="K1965"/>
  <c r="J1965"/>
  <c r="I1965"/>
  <c r="G1965"/>
  <c r="F1965"/>
  <c r="E1965"/>
  <c r="Q1965" s="1"/>
  <c r="D1965"/>
  <c r="C1965"/>
  <c r="B1965"/>
  <c r="S1964"/>
  <c r="R1964"/>
  <c r="P1964"/>
  <c r="M1964"/>
  <c r="L1964"/>
  <c r="K1964"/>
  <c r="J1964"/>
  <c r="I1964"/>
  <c r="G1964"/>
  <c r="F1964"/>
  <c r="E1964"/>
  <c r="Q1964" s="1"/>
  <c r="D1964"/>
  <c r="C1964"/>
  <c r="B1964"/>
  <c r="S1963"/>
  <c r="R1963"/>
  <c r="P1963"/>
  <c r="M1963"/>
  <c r="L1963"/>
  <c r="K1963"/>
  <c r="J1963"/>
  <c r="I1963"/>
  <c r="G1963"/>
  <c r="F1963"/>
  <c r="E1963"/>
  <c r="Q1963" s="1"/>
  <c r="D1963"/>
  <c r="C1963"/>
  <c r="B1963"/>
  <c r="S1962"/>
  <c r="R1962"/>
  <c r="P1962"/>
  <c r="M1962"/>
  <c r="L1962"/>
  <c r="K1962"/>
  <c r="J1962"/>
  <c r="I1962"/>
  <c r="G1962"/>
  <c r="F1962"/>
  <c r="E1962"/>
  <c r="Q1962" s="1"/>
  <c r="D1962"/>
  <c r="C1962"/>
  <c r="B1962"/>
  <c r="S1961"/>
  <c r="R1961"/>
  <c r="P1961"/>
  <c r="M1961"/>
  <c r="L1961"/>
  <c r="K1961"/>
  <c r="J1961"/>
  <c r="I1961"/>
  <c r="G1961"/>
  <c r="F1961"/>
  <c r="E1961"/>
  <c r="Q1961" s="1"/>
  <c r="D1961"/>
  <c r="C1961"/>
  <c r="B1961"/>
  <c r="S1960"/>
  <c r="R1960"/>
  <c r="P1960"/>
  <c r="M1960"/>
  <c r="L1960"/>
  <c r="K1960"/>
  <c r="J1960"/>
  <c r="I1960"/>
  <c r="G1960"/>
  <c r="F1960"/>
  <c r="E1960"/>
  <c r="Q1960" s="1"/>
  <c r="D1960"/>
  <c r="C1960"/>
  <c r="B1960"/>
  <c r="S1959"/>
  <c r="R1959"/>
  <c r="P1959"/>
  <c r="M1959"/>
  <c r="L1959"/>
  <c r="K1959"/>
  <c r="J1959"/>
  <c r="I1959"/>
  <c r="G1959"/>
  <c r="F1959"/>
  <c r="E1959"/>
  <c r="Q1959" s="1"/>
  <c r="D1959"/>
  <c r="C1959"/>
  <c r="B1959"/>
  <c r="S1958"/>
  <c r="R1958"/>
  <c r="P1958"/>
  <c r="M1958"/>
  <c r="L1958"/>
  <c r="K1958"/>
  <c r="J1958"/>
  <c r="I1958"/>
  <c r="G1958"/>
  <c r="F1958"/>
  <c r="E1958"/>
  <c r="Q1958" s="1"/>
  <c r="D1958"/>
  <c r="C1958"/>
  <c r="B1958"/>
  <c r="S1957"/>
  <c r="R1957"/>
  <c r="P1957"/>
  <c r="M1957"/>
  <c r="L1957"/>
  <c r="K1957"/>
  <c r="J1957"/>
  <c r="I1957"/>
  <c r="G1957"/>
  <c r="F1957"/>
  <c r="E1957"/>
  <c r="Q1957" s="1"/>
  <c r="D1957"/>
  <c r="C1957"/>
  <c r="B1957"/>
  <c r="S1956"/>
  <c r="R1956"/>
  <c r="P1956"/>
  <c r="M1956"/>
  <c r="L1956"/>
  <c r="K1956"/>
  <c r="J1956"/>
  <c r="I1956"/>
  <c r="G1956"/>
  <c r="F1956"/>
  <c r="E1956"/>
  <c r="Q1956" s="1"/>
  <c r="D1956"/>
  <c r="C1956"/>
  <c r="B1956"/>
  <c r="S1955"/>
  <c r="R1955"/>
  <c r="P1955"/>
  <c r="M1955"/>
  <c r="L1955"/>
  <c r="K1955"/>
  <c r="J1955"/>
  <c r="I1955"/>
  <c r="G1955"/>
  <c r="F1955"/>
  <c r="E1955"/>
  <c r="Q1955" s="1"/>
  <c r="D1955"/>
  <c r="C1955"/>
  <c r="B1955"/>
  <c r="S1954"/>
  <c r="R1954"/>
  <c r="P1954"/>
  <c r="M1954"/>
  <c r="L1954"/>
  <c r="K1954"/>
  <c r="J1954"/>
  <c r="I1954"/>
  <c r="G1954"/>
  <c r="F1954"/>
  <c r="E1954"/>
  <c r="Q1954" s="1"/>
  <c r="D1954"/>
  <c r="C1954"/>
  <c r="B1954"/>
  <c r="S1953"/>
  <c r="R1953"/>
  <c r="P1953"/>
  <c r="M1953"/>
  <c r="L1953"/>
  <c r="K1953"/>
  <c r="J1953"/>
  <c r="I1953"/>
  <c r="G1953"/>
  <c r="F1953"/>
  <c r="E1953"/>
  <c r="Q1953" s="1"/>
  <c r="D1953"/>
  <c r="C1953"/>
  <c r="B1953"/>
  <c r="S1952"/>
  <c r="R1952"/>
  <c r="P1952"/>
  <c r="M1952"/>
  <c r="L1952"/>
  <c r="K1952"/>
  <c r="J1952"/>
  <c r="I1952"/>
  <c r="G1952"/>
  <c r="F1952"/>
  <c r="E1952"/>
  <c r="Q1952" s="1"/>
  <c r="D1952"/>
  <c r="C1952"/>
  <c r="B1952"/>
  <c r="S1951"/>
  <c r="R1951"/>
  <c r="P1951"/>
  <c r="M1951"/>
  <c r="L1951"/>
  <c r="K1951"/>
  <c r="J1951"/>
  <c r="I1951"/>
  <c r="G1951"/>
  <c r="F1951"/>
  <c r="E1951"/>
  <c r="Q1951" s="1"/>
  <c r="D1951"/>
  <c r="C1951"/>
  <c r="B1951"/>
  <c r="S1950"/>
  <c r="R1950"/>
  <c r="P1950"/>
  <c r="M1950"/>
  <c r="L1950"/>
  <c r="K1950"/>
  <c r="J1950"/>
  <c r="I1950"/>
  <c r="G1950"/>
  <c r="F1950"/>
  <c r="E1950"/>
  <c r="Q1950" s="1"/>
  <c r="D1950"/>
  <c r="C1950"/>
  <c r="B1950"/>
  <c r="S1949"/>
  <c r="R1949"/>
  <c r="P1949"/>
  <c r="M1949"/>
  <c r="L1949"/>
  <c r="K1949"/>
  <c r="J1949"/>
  <c r="I1949"/>
  <c r="G1949"/>
  <c r="F1949"/>
  <c r="E1949"/>
  <c r="Q1949" s="1"/>
  <c r="D1949"/>
  <c r="C1949"/>
  <c r="B1949"/>
  <c r="S1948"/>
  <c r="R1948"/>
  <c r="P1948"/>
  <c r="M1948"/>
  <c r="L1948"/>
  <c r="K1948"/>
  <c r="J1948"/>
  <c r="I1948"/>
  <c r="G1948"/>
  <c r="F1948"/>
  <c r="E1948"/>
  <c r="Q1948" s="1"/>
  <c r="D1948"/>
  <c r="C1948"/>
  <c r="B1948"/>
  <c r="S1947"/>
  <c r="R1947"/>
  <c r="P1947"/>
  <c r="M1947"/>
  <c r="L1947"/>
  <c r="K1947"/>
  <c r="J1947"/>
  <c r="I1947"/>
  <c r="G1947"/>
  <c r="F1947"/>
  <c r="E1947"/>
  <c r="Q1947" s="1"/>
  <c r="D1947"/>
  <c r="C1947"/>
  <c r="B1947"/>
  <c r="S1946"/>
  <c r="R1946"/>
  <c r="P1946"/>
  <c r="M1946"/>
  <c r="L1946"/>
  <c r="K1946"/>
  <c r="J1946"/>
  <c r="I1946"/>
  <c r="G1946"/>
  <c r="F1946"/>
  <c r="E1946"/>
  <c r="Q1946" s="1"/>
  <c r="D1946"/>
  <c r="C1946"/>
  <c r="B1946"/>
  <c r="S1945"/>
  <c r="R1945"/>
  <c r="P1945"/>
  <c r="M1945"/>
  <c r="L1945"/>
  <c r="K1945"/>
  <c r="J1945"/>
  <c r="I1945"/>
  <c r="G1945"/>
  <c r="F1945"/>
  <c r="E1945"/>
  <c r="Q1945" s="1"/>
  <c r="D1945"/>
  <c r="C1945"/>
  <c r="B1945"/>
  <c r="S1944"/>
  <c r="R1944"/>
  <c r="P1944"/>
  <c r="M1944"/>
  <c r="L1944"/>
  <c r="K1944"/>
  <c r="J1944"/>
  <c r="I1944"/>
  <c r="G1944"/>
  <c r="F1944"/>
  <c r="E1944"/>
  <c r="Q1944" s="1"/>
  <c r="D1944"/>
  <c r="C1944"/>
  <c r="B1944"/>
  <c r="S1943"/>
  <c r="R1943"/>
  <c r="P1943"/>
  <c r="M1943"/>
  <c r="L1943"/>
  <c r="K1943"/>
  <c r="J1943"/>
  <c r="I1943"/>
  <c r="G1943"/>
  <c r="F1943"/>
  <c r="E1943"/>
  <c r="Q1943" s="1"/>
  <c r="D1943"/>
  <c r="C1943"/>
  <c r="B1943"/>
  <c r="S1942"/>
  <c r="R1942"/>
  <c r="P1942"/>
  <c r="M1942"/>
  <c r="L1942"/>
  <c r="K1942"/>
  <c r="J1942"/>
  <c r="I1942"/>
  <c r="G1942"/>
  <c r="F1942"/>
  <c r="E1942"/>
  <c r="Q1942" s="1"/>
  <c r="D1942"/>
  <c r="C1942"/>
  <c r="B1942"/>
  <c r="S1941"/>
  <c r="R1941"/>
  <c r="P1941"/>
  <c r="M1941"/>
  <c r="L1941"/>
  <c r="K1941"/>
  <c r="J1941"/>
  <c r="I1941"/>
  <c r="G1941"/>
  <c r="F1941"/>
  <c r="E1941"/>
  <c r="Q1941" s="1"/>
  <c r="D1941"/>
  <c r="C1941"/>
  <c r="B1941"/>
  <c r="S1940"/>
  <c r="R1940"/>
  <c r="P1940"/>
  <c r="M1940"/>
  <c r="L1940"/>
  <c r="K1940"/>
  <c r="J1940"/>
  <c r="I1940"/>
  <c r="G1940"/>
  <c r="F1940"/>
  <c r="E1940"/>
  <c r="Q1940" s="1"/>
  <c r="D1940"/>
  <c r="C1940"/>
  <c r="B1940"/>
  <c r="S1939"/>
  <c r="R1939"/>
  <c r="P1939"/>
  <c r="M1939"/>
  <c r="L1939"/>
  <c r="K1939"/>
  <c r="J1939"/>
  <c r="I1939"/>
  <c r="G1939"/>
  <c r="F1939"/>
  <c r="E1939"/>
  <c r="Q1939" s="1"/>
  <c r="D1939"/>
  <c r="C1939"/>
  <c r="B1939"/>
  <c r="S1938"/>
  <c r="R1938"/>
  <c r="P1938"/>
  <c r="M1938"/>
  <c r="L1938"/>
  <c r="K1938"/>
  <c r="J1938"/>
  <c r="I1938"/>
  <c r="G1938"/>
  <c r="F1938"/>
  <c r="E1938"/>
  <c r="Q1938" s="1"/>
  <c r="D1938"/>
  <c r="C1938"/>
  <c r="B1938"/>
  <c r="S1937"/>
  <c r="R1937"/>
  <c r="P1937"/>
  <c r="M1937"/>
  <c r="L1937"/>
  <c r="K1937"/>
  <c r="J1937"/>
  <c r="I1937"/>
  <c r="G1937"/>
  <c r="F1937"/>
  <c r="E1937"/>
  <c r="Q1937" s="1"/>
  <c r="D1937"/>
  <c r="C1937"/>
  <c r="B1937"/>
  <c r="S1936"/>
  <c r="R1936"/>
  <c r="P1936"/>
  <c r="M1936"/>
  <c r="L1936"/>
  <c r="K1936"/>
  <c r="J1936"/>
  <c r="I1936"/>
  <c r="G1936"/>
  <c r="F1936"/>
  <c r="E1936"/>
  <c r="Q1936" s="1"/>
  <c r="D1936"/>
  <c r="C1936"/>
  <c r="B1936"/>
  <c r="S1935"/>
  <c r="R1935"/>
  <c r="P1935"/>
  <c r="M1935"/>
  <c r="L1935"/>
  <c r="K1935"/>
  <c r="J1935"/>
  <c r="I1935"/>
  <c r="G1935"/>
  <c r="F1935"/>
  <c r="E1935"/>
  <c r="Q1935" s="1"/>
  <c r="D1935"/>
  <c r="C1935"/>
  <c r="B1935"/>
  <c r="S1934"/>
  <c r="R1934"/>
  <c r="P1934"/>
  <c r="M1934"/>
  <c r="L1934"/>
  <c r="K1934"/>
  <c r="J1934"/>
  <c r="I1934"/>
  <c r="G1934"/>
  <c r="F1934"/>
  <c r="E1934"/>
  <c r="Q1934" s="1"/>
  <c r="D1934"/>
  <c r="C1934"/>
  <c r="B1934"/>
  <c r="S1933"/>
  <c r="R1933"/>
  <c r="P1933"/>
  <c r="M1933"/>
  <c r="L1933"/>
  <c r="K1933"/>
  <c r="J1933"/>
  <c r="I1933"/>
  <c r="G1933"/>
  <c r="F1933"/>
  <c r="E1933"/>
  <c r="Q1933" s="1"/>
  <c r="D1933"/>
  <c r="C1933"/>
  <c r="B1933"/>
  <c r="S1932"/>
  <c r="R1932"/>
  <c r="P1932"/>
  <c r="M1932"/>
  <c r="L1932"/>
  <c r="K1932"/>
  <c r="J1932"/>
  <c r="I1932"/>
  <c r="G1932"/>
  <c r="F1932"/>
  <c r="E1932"/>
  <c r="Q1932" s="1"/>
  <c r="D1932"/>
  <c r="C1932"/>
  <c r="B1932"/>
  <c r="S1931"/>
  <c r="R1931"/>
  <c r="P1931"/>
  <c r="M1931"/>
  <c r="L1931"/>
  <c r="K1931"/>
  <c r="J1931"/>
  <c r="I1931"/>
  <c r="G1931"/>
  <c r="F1931"/>
  <c r="E1931"/>
  <c r="Q1931" s="1"/>
  <c r="D1931"/>
  <c r="C1931"/>
  <c r="B1931"/>
  <c r="S1930"/>
  <c r="R1930"/>
  <c r="P1930"/>
  <c r="M1930"/>
  <c r="L1930"/>
  <c r="K1930"/>
  <c r="J1930"/>
  <c r="I1930"/>
  <c r="G1930"/>
  <c r="F1930"/>
  <c r="E1930"/>
  <c r="Q1930" s="1"/>
  <c r="D1930"/>
  <c r="C1930"/>
  <c r="B1930"/>
  <c r="S1929"/>
  <c r="R1929"/>
  <c r="P1929"/>
  <c r="M1929"/>
  <c r="L1929"/>
  <c r="K1929"/>
  <c r="J1929"/>
  <c r="I1929"/>
  <c r="G1929"/>
  <c r="F1929"/>
  <c r="E1929"/>
  <c r="Q1929" s="1"/>
  <c r="D1929"/>
  <c r="C1929"/>
  <c r="B1929"/>
  <c r="S1928"/>
  <c r="R1928"/>
  <c r="P1928"/>
  <c r="M1928"/>
  <c r="L1928"/>
  <c r="K1928"/>
  <c r="J1928"/>
  <c r="I1928"/>
  <c r="G1928"/>
  <c r="F1928"/>
  <c r="E1928"/>
  <c r="Q1928" s="1"/>
  <c r="D1928"/>
  <c r="C1928"/>
  <c r="B1928"/>
  <c r="S1927"/>
  <c r="R1927"/>
  <c r="P1927"/>
  <c r="M1927"/>
  <c r="L1927"/>
  <c r="K1927"/>
  <c r="J1927"/>
  <c r="I1927"/>
  <c r="G1927"/>
  <c r="F1927"/>
  <c r="E1927"/>
  <c r="Q1927" s="1"/>
  <c r="D1927"/>
  <c r="C1927"/>
  <c r="B1927"/>
  <c r="S1926"/>
  <c r="R1926"/>
  <c r="P1926"/>
  <c r="M1926"/>
  <c r="L1926"/>
  <c r="K1926"/>
  <c r="J1926"/>
  <c r="I1926"/>
  <c r="G1926"/>
  <c r="F1926"/>
  <c r="E1926"/>
  <c r="Q1926" s="1"/>
  <c r="D1926"/>
  <c r="C1926"/>
  <c r="B1926"/>
  <c r="S1925"/>
  <c r="R1925"/>
  <c r="P1925"/>
  <c r="M1925"/>
  <c r="L1925"/>
  <c r="K1925"/>
  <c r="J1925"/>
  <c r="I1925"/>
  <c r="G1925"/>
  <c r="F1925"/>
  <c r="E1925"/>
  <c r="Q1925" s="1"/>
  <c r="D1925"/>
  <c r="C1925"/>
  <c r="B1925"/>
  <c r="S1924"/>
  <c r="R1924"/>
  <c r="P1924"/>
  <c r="M1924"/>
  <c r="L1924"/>
  <c r="K1924"/>
  <c r="J1924"/>
  <c r="I1924"/>
  <c r="G1924"/>
  <c r="F1924"/>
  <c r="E1924"/>
  <c r="Q1924" s="1"/>
  <c r="D1924"/>
  <c r="C1924"/>
  <c r="B1924"/>
  <c r="S1923"/>
  <c r="R1923"/>
  <c r="P1923"/>
  <c r="M1923"/>
  <c r="L1923"/>
  <c r="K1923"/>
  <c r="J1923"/>
  <c r="I1923"/>
  <c r="G1923"/>
  <c r="F1923"/>
  <c r="E1923"/>
  <c r="Q1923" s="1"/>
  <c r="D1923"/>
  <c r="C1923"/>
  <c r="B1923"/>
  <c r="S1922"/>
  <c r="R1922"/>
  <c r="P1922"/>
  <c r="M1922"/>
  <c r="L1922"/>
  <c r="K1922"/>
  <c r="J1922"/>
  <c r="I1922"/>
  <c r="G1922"/>
  <c r="F1922"/>
  <c r="E1922"/>
  <c r="Q1922" s="1"/>
  <c r="D1922"/>
  <c r="C1922"/>
  <c r="B1922"/>
  <c r="S1921"/>
  <c r="R1921"/>
  <c r="P1921"/>
  <c r="M1921"/>
  <c r="L1921"/>
  <c r="K1921"/>
  <c r="J1921"/>
  <c r="I1921"/>
  <c r="G1921"/>
  <c r="F1921"/>
  <c r="E1921"/>
  <c r="Q1921" s="1"/>
  <c r="D1921"/>
  <c r="C1921"/>
  <c r="B1921"/>
  <c r="S1920"/>
  <c r="R1920"/>
  <c r="P1920"/>
  <c r="M1920"/>
  <c r="L1920"/>
  <c r="K1920"/>
  <c r="J1920"/>
  <c r="I1920"/>
  <c r="G1920"/>
  <c r="F1920"/>
  <c r="E1920"/>
  <c r="Q1920" s="1"/>
  <c r="D1920"/>
  <c r="C1920"/>
  <c r="B1920"/>
  <c r="S1919"/>
  <c r="R1919"/>
  <c r="P1919"/>
  <c r="M1919"/>
  <c r="L1919"/>
  <c r="K1919"/>
  <c r="J1919"/>
  <c r="I1919"/>
  <c r="G1919"/>
  <c r="F1919"/>
  <c r="E1919"/>
  <c r="Q1919" s="1"/>
  <c r="D1919"/>
  <c r="C1919"/>
  <c r="B1919"/>
  <c r="S1918"/>
  <c r="R1918"/>
  <c r="P1918"/>
  <c r="M1918"/>
  <c r="L1918"/>
  <c r="K1918"/>
  <c r="J1918"/>
  <c r="I1918"/>
  <c r="G1918"/>
  <c r="F1918"/>
  <c r="E1918"/>
  <c r="Q1918" s="1"/>
  <c r="D1918"/>
  <c r="C1918"/>
  <c r="B1918"/>
  <c r="S1917"/>
  <c r="R1917"/>
  <c r="P1917"/>
  <c r="M1917"/>
  <c r="L1917"/>
  <c r="K1917"/>
  <c r="J1917"/>
  <c r="I1917"/>
  <c r="G1917"/>
  <c r="F1917"/>
  <c r="E1917"/>
  <c r="Q1917" s="1"/>
  <c r="D1917"/>
  <c r="C1917"/>
  <c r="B1917"/>
  <c r="S1916"/>
  <c r="R1916"/>
  <c r="P1916"/>
  <c r="M1916"/>
  <c r="L1916"/>
  <c r="K1916"/>
  <c r="J1916"/>
  <c r="I1916"/>
  <c r="G1916"/>
  <c r="F1916"/>
  <c r="E1916"/>
  <c r="Q1916" s="1"/>
  <c r="D1916"/>
  <c r="C1916"/>
  <c r="B1916"/>
  <c r="S1915"/>
  <c r="R1915"/>
  <c r="P1915"/>
  <c r="M1915"/>
  <c r="L1915"/>
  <c r="K1915"/>
  <c r="J1915"/>
  <c r="I1915"/>
  <c r="G1915"/>
  <c r="F1915"/>
  <c r="E1915"/>
  <c r="Q1915" s="1"/>
  <c r="D1915"/>
  <c r="C1915"/>
  <c r="B1915"/>
  <c r="S1914"/>
  <c r="R1914"/>
  <c r="P1914"/>
  <c r="M1914"/>
  <c r="L1914"/>
  <c r="K1914"/>
  <c r="J1914"/>
  <c r="I1914"/>
  <c r="G1914"/>
  <c r="F1914"/>
  <c r="E1914"/>
  <c r="Q1914" s="1"/>
  <c r="D1914"/>
  <c r="C1914"/>
  <c r="B1914"/>
  <c r="S1913"/>
  <c r="R1913"/>
  <c r="P1913"/>
  <c r="M1913"/>
  <c r="L1913"/>
  <c r="K1913"/>
  <c r="J1913"/>
  <c r="I1913"/>
  <c r="G1913"/>
  <c r="F1913"/>
  <c r="E1913"/>
  <c r="Q1913" s="1"/>
  <c r="D1913"/>
  <c r="C1913"/>
  <c r="B1913"/>
  <c r="S1912"/>
  <c r="R1912"/>
  <c r="P1912"/>
  <c r="M1912"/>
  <c r="L1912"/>
  <c r="K1912"/>
  <c r="J1912"/>
  <c r="I1912"/>
  <c r="G1912"/>
  <c r="F1912"/>
  <c r="E1912"/>
  <c r="Q1912" s="1"/>
  <c r="D1912"/>
  <c r="C1912"/>
  <c r="B1912"/>
  <c r="S1911"/>
  <c r="R1911"/>
  <c r="P1911"/>
  <c r="M1911"/>
  <c r="L1911"/>
  <c r="K1911"/>
  <c r="J1911"/>
  <c r="I1911"/>
  <c r="G1911"/>
  <c r="F1911"/>
  <c r="E1911"/>
  <c r="Q1911" s="1"/>
  <c r="D1911"/>
  <c r="C1911"/>
  <c r="B1911"/>
  <c r="S1910"/>
  <c r="R1910"/>
  <c r="P1910"/>
  <c r="M1910"/>
  <c r="L1910"/>
  <c r="K1910"/>
  <c r="J1910"/>
  <c r="I1910"/>
  <c r="G1910"/>
  <c r="F1910"/>
  <c r="E1910"/>
  <c r="Q1910" s="1"/>
  <c r="D1910"/>
  <c r="C1910"/>
  <c r="B1910"/>
  <c r="S1909"/>
  <c r="R1909"/>
  <c r="P1909"/>
  <c r="M1909"/>
  <c r="L1909"/>
  <c r="K1909"/>
  <c r="J1909"/>
  <c r="I1909"/>
  <c r="G1909"/>
  <c r="F1909"/>
  <c r="E1909"/>
  <c r="Q1909" s="1"/>
  <c r="D1909"/>
  <c r="C1909"/>
  <c r="B1909"/>
  <c r="S1908"/>
  <c r="R1908"/>
  <c r="P1908"/>
  <c r="M1908"/>
  <c r="L1908"/>
  <c r="K1908"/>
  <c r="J1908"/>
  <c r="I1908"/>
  <c r="G1908"/>
  <c r="F1908"/>
  <c r="E1908"/>
  <c r="Q1908" s="1"/>
  <c r="D1908"/>
  <c r="C1908"/>
  <c r="B1908"/>
  <c r="S1907"/>
  <c r="R1907"/>
  <c r="P1907"/>
  <c r="M1907"/>
  <c r="L1907"/>
  <c r="K1907"/>
  <c r="J1907"/>
  <c r="I1907"/>
  <c r="G1907"/>
  <c r="F1907"/>
  <c r="E1907"/>
  <c r="Q1907" s="1"/>
  <c r="D1907"/>
  <c r="C1907"/>
  <c r="B1907"/>
  <c r="S1906"/>
  <c r="R1906"/>
  <c r="P1906"/>
  <c r="M1906"/>
  <c r="L1906"/>
  <c r="K1906"/>
  <c r="J1906"/>
  <c r="I1906"/>
  <c r="G1906"/>
  <c r="F1906"/>
  <c r="E1906"/>
  <c r="Q1906" s="1"/>
  <c r="D1906"/>
  <c r="C1906"/>
  <c r="B1906"/>
  <c r="S1905"/>
  <c r="R1905"/>
  <c r="P1905"/>
  <c r="M1905"/>
  <c r="L1905"/>
  <c r="K1905"/>
  <c r="J1905"/>
  <c r="I1905"/>
  <c r="G1905"/>
  <c r="F1905"/>
  <c r="E1905"/>
  <c r="Q1905" s="1"/>
  <c r="D1905"/>
  <c r="C1905"/>
  <c r="B1905"/>
  <c r="S1904"/>
  <c r="R1904"/>
  <c r="P1904"/>
  <c r="M1904"/>
  <c r="L1904"/>
  <c r="K1904"/>
  <c r="J1904"/>
  <c r="I1904"/>
  <c r="G1904"/>
  <c r="F1904"/>
  <c r="E1904"/>
  <c r="Q1904" s="1"/>
  <c r="D1904"/>
  <c r="C1904"/>
  <c r="B1904"/>
  <c r="S1903"/>
  <c r="R1903"/>
  <c r="P1903"/>
  <c r="M1903"/>
  <c r="L1903"/>
  <c r="K1903"/>
  <c r="J1903"/>
  <c r="I1903"/>
  <c r="G1903"/>
  <c r="F1903"/>
  <c r="E1903"/>
  <c r="Q1903" s="1"/>
  <c r="D1903"/>
  <c r="C1903"/>
  <c r="B1903"/>
  <c r="S1902"/>
  <c r="R1902"/>
  <c r="P1902"/>
  <c r="M1902"/>
  <c r="L1902"/>
  <c r="K1902"/>
  <c r="J1902"/>
  <c r="I1902"/>
  <c r="G1902"/>
  <c r="F1902"/>
  <c r="E1902"/>
  <c r="Q1902" s="1"/>
  <c r="D1902"/>
  <c r="C1902"/>
  <c r="B1902"/>
  <c r="S1901"/>
  <c r="R1901"/>
  <c r="P1901"/>
  <c r="M1901"/>
  <c r="L1901"/>
  <c r="K1901"/>
  <c r="J1901"/>
  <c r="I1901"/>
  <c r="G1901"/>
  <c r="F1901"/>
  <c r="E1901"/>
  <c r="Q1901" s="1"/>
  <c r="D1901"/>
  <c r="C1901"/>
  <c r="B1901"/>
  <c r="S1900"/>
  <c r="R1900"/>
  <c r="P1900"/>
  <c r="M1900"/>
  <c r="L1900"/>
  <c r="K1900"/>
  <c r="J1900"/>
  <c r="I1900"/>
  <c r="G1900"/>
  <c r="F1900"/>
  <c r="E1900"/>
  <c r="Q1900" s="1"/>
  <c r="D1900"/>
  <c r="C1900"/>
  <c r="B1900"/>
  <c r="S1899"/>
  <c r="R1899"/>
  <c r="P1899"/>
  <c r="M1899"/>
  <c r="L1899"/>
  <c r="K1899"/>
  <c r="J1899"/>
  <c r="I1899"/>
  <c r="G1899"/>
  <c r="F1899"/>
  <c r="E1899"/>
  <c r="Q1899" s="1"/>
  <c r="D1899"/>
  <c r="C1899"/>
  <c r="B1899"/>
  <c r="S1898"/>
  <c r="R1898"/>
  <c r="P1898"/>
  <c r="M1898"/>
  <c r="L1898"/>
  <c r="K1898"/>
  <c r="J1898"/>
  <c r="I1898"/>
  <c r="G1898"/>
  <c r="F1898"/>
  <c r="E1898"/>
  <c r="Q1898" s="1"/>
  <c r="D1898"/>
  <c r="C1898"/>
  <c r="B1898"/>
  <c r="S1897"/>
  <c r="R1897"/>
  <c r="P1897"/>
  <c r="M1897"/>
  <c r="L1897"/>
  <c r="K1897"/>
  <c r="J1897"/>
  <c r="I1897"/>
  <c r="G1897"/>
  <c r="F1897"/>
  <c r="E1897"/>
  <c r="Q1897" s="1"/>
  <c r="D1897"/>
  <c r="C1897"/>
  <c r="B1897"/>
  <c r="S1896"/>
  <c r="R1896"/>
  <c r="P1896"/>
  <c r="M1896"/>
  <c r="L1896"/>
  <c r="K1896"/>
  <c r="J1896"/>
  <c r="I1896"/>
  <c r="G1896"/>
  <c r="F1896"/>
  <c r="E1896"/>
  <c r="Q1896" s="1"/>
  <c r="D1896"/>
  <c r="C1896"/>
  <c r="B1896"/>
  <c r="S1895"/>
  <c r="R1895"/>
  <c r="P1895"/>
  <c r="M1895"/>
  <c r="L1895"/>
  <c r="K1895"/>
  <c r="J1895"/>
  <c r="I1895"/>
  <c r="G1895"/>
  <c r="F1895"/>
  <c r="E1895"/>
  <c r="Q1895" s="1"/>
  <c r="D1895"/>
  <c r="C1895"/>
  <c r="B1895"/>
  <c r="S1894"/>
  <c r="R1894"/>
  <c r="P1894"/>
  <c r="M1894"/>
  <c r="L1894"/>
  <c r="K1894"/>
  <c r="J1894"/>
  <c r="I1894"/>
  <c r="G1894"/>
  <c r="F1894"/>
  <c r="E1894"/>
  <c r="Q1894" s="1"/>
  <c r="D1894"/>
  <c r="C1894"/>
  <c r="B1894"/>
  <c r="S1893"/>
  <c r="R1893"/>
  <c r="P1893"/>
  <c r="M1893"/>
  <c r="L1893"/>
  <c r="K1893"/>
  <c r="J1893"/>
  <c r="I1893"/>
  <c r="G1893"/>
  <c r="F1893"/>
  <c r="E1893"/>
  <c r="Q1893" s="1"/>
  <c r="D1893"/>
  <c r="C1893"/>
  <c r="B1893"/>
  <c r="S1892"/>
  <c r="R1892"/>
  <c r="P1892"/>
  <c r="M1892"/>
  <c r="L1892"/>
  <c r="K1892"/>
  <c r="J1892"/>
  <c r="I1892"/>
  <c r="G1892"/>
  <c r="F1892"/>
  <c r="E1892"/>
  <c r="Q1892" s="1"/>
  <c r="D1892"/>
  <c r="C1892"/>
  <c r="B1892"/>
  <c r="S1891"/>
  <c r="R1891"/>
  <c r="P1891"/>
  <c r="M1891"/>
  <c r="L1891"/>
  <c r="K1891"/>
  <c r="J1891"/>
  <c r="I1891"/>
  <c r="G1891"/>
  <c r="F1891"/>
  <c r="E1891"/>
  <c r="Q1891" s="1"/>
  <c r="D1891"/>
  <c r="C1891"/>
  <c r="B1891"/>
  <c r="S1890"/>
  <c r="R1890"/>
  <c r="P1890"/>
  <c r="M1890"/>
  <c r="L1890"/>
  <c r="K1890"/>
  <c r="J1890"/>
  <c r="I1890"/>
  <c r="G1890"/>
  <c r="F1890"/>
  <c r="E1890"/>
  <c r="Q1890" s="1"/>
  <c r="D1890"/>
  <c r="C1890"/>
  <c r="B1890"/>
  <c r="S1889"/>
  <c r="R1889"/>
  <c r="P1889"/>
  <c r="M1889"/>
  <c r="L1889"/>
  <c r="K1889"/>
  <c r="J1889"/>
  <c r="I1889"/>
  <c r="G1889"/>
  <c r="F1889"/>
  <c r="E1889"/>
  <c r="Q1889" s="1"/>
  <c r="D1889"/>
  <c r="C1889"/>
  <c r="B1889"/>
  <c r="S1888"/>
  <c r="R1888"/>
  <c r="P1888"/>
  <c r="M1888"/>
  <c r="L1888"/>
  <c r="K1888"/>
  <c r="J1888"/>
  <c r="I1888"/>
  <c r="G1888"/>
  <c r="F1888"/>
  <c r="E1888"/>
  <c r="Q1888" s="1"/>
  <c r="D1888"/>
  <c r="C1888"/>
  <c r="B1888"/>
  <c r="S1887"/>
  <c r="R1887"/>
  <c r="P1887"/>
  <c r="M1887"/>
  <c r="L1887"/>
  <c r="K1887"/>
  <c r="J1887"/>
  <c r="I1887"/>
  <c r="G1887"/>
  <c r="F1887"/>
  <c r="E1887"/>
  <c r="Q1887" s="1"/>
  <c r="D1887"/>
  <c r="C1887"/>
  <c r="B1887"/>
  <c r="S1886"/>
  <c r="R1886"/>
  <c r="P1886"/>
  <c r="M1886"/>
  <c r="L1886"/>
  <c r="K1886"/>
  <c r="J1886"/>
  <c r="I1886"/>
  <c r="G1886"/>
  <c r="F1886"/>
  <c r="E1886"/>
  <c r="Q1886" s="1"/>
  <c r="D1886"/>
  <c r="C1886"/>
  <c r="B1886"/>
  <c r="S1885"/>
  <c r="R1885"/>
  <c r="P1885"/>
  <c r="M1885"/>
  <c r="L1885"/>
  <c r="K1885"/>
  <c r="J1885"/>
  <c r="I1885"/>
  <c r="G1885"/>
  <c r="F1885"/>
  <c r="E1885"/>
  <c r="Q1885" s="1"/>
  <c r="D1885"/>
  <c r="C1885"/>
  <c r="B1885"/>
  <c r="S1884"/>
  <c r="R1884"/>
  <c r="P1884"/>
  <c r="M1884"/>
  <c r="L1884"/>
  <c r="K1884"/>
  <c r="J1884"/>
  <c r="I1884"/>
  <c r="G1884"/>
  <c r="F1884"/>
  <c r="E1884"/>
  <c r="Q1884" s="1"/>
  <c r="D1884"/>
  <c r="C1884"/>
  <c r="B1884"/>
  <c r="S1883"/>
  <c r="R1883"/>
  <c r="P1883"/>
  <c r="M1883"/>
  <c r="L1883"/>
  <c r="K1883"/>
  <c r="J1883"/>
  <c r="I1883"/>
  <c r="G1883"/>
  <c r="F1883"/>
  <c r="E1883"/>
  <c r="Q1883" s="1"/>
  <c r="D1883"/>
  <c r="C1883"/>
  <c r="B1883"/>
  <c r="S1882"/>
  <c r="R1882"/>
  <c r="P1882"/>
  <c r="M1882"/>
  <c r="L1882"/>
  <c r="K1882"/>
  <c r="J1882"/>
  <c r="I1882"/>
  <c r="G1882"/>
  <c r="F1882"/>
  <c r="E1882"/>
  <c r="Q1882" s="1"/>
  <c r="D1882"/>
  <c r="C1882"/>
  <c r="B1882"/>
  <c r="S1881"/>
  <c r="R1881"/>
  <c r="P1881"/>
  <c r="M1881"/>
  <c r="L1881"/>
  <c r="K1881"/>
  <c r="J1881"/>
  <c r="I1881"/>
  <c r="G1881"/>
  <c r="F1881"/>
  <c r="E1881"/>
  <c r="Q1881" s="1"/>
  <c r="D1881"/>
  <c r="C1881"/>
  <c r="B1881"/>
  <c r="S1880"/>
  <c r="R1880"/>
  <c r="P1880"/>
  <c r="M1880"/>
  <c r="L1880"/>
  <c r="K1880"/>
  <c r="J1880"/>
  <c r="I1880"/>
  <c r="G1880"/>
  <c r="F1880"/>
  <c r="E1880"/>
  <c r="Q1880" s="1"/>
  <c r="D1880"/>
  <c r="C1880"/>
  <c r="B1880"/>
  <c r="S1879"/>
  <c r="R1879"/>
  <c r="P1879"/>
  <c r="M1879"/>
  <c r="L1879"/>
  <c r="K1879"/>
  <c r="J1879"/>
  <c r="I1879"/>
  <c r="G1879"/>
  <c r="F1879"/>
  <c r="E1879"/>
  <c r="Q1879" s="1"/>
  <c r="D1879"/>
  <c r="C1879"/>
  <c r="B1879"/>
  <c r="S1878"/>
  <c r="R1878"/>
  <c r="P1878"/>
  <c r="M1878"/>
  <c r="L1878"/>
  <c r="K1878"/>
  <c r="J1878"/>
  <c r="I1878"/>
  <c r="G1878"/>
  <c r="F1878"/>
  <c r="E1878"/>
  <c r="Q1878" s="1"/>
  <c r="D1878"/>
  <c r="C1878"/>
  <c r="B1878"/>
  <c r="S1877"/>
  <c r="R1877"/>
  <c r="P1877"/>
  <c r="M1877"/>
  <c r="L1877"/>
  <c r="K1877"/>
  <c r="J1877"/>
  <c r="I1877"/>
  <c r="G1877"/>
  <c r="F1877"/>
  <c r="E1877"/>
  <c r="Q1877" s="1"/>
  <c r="D1877"/>
  <c r="C1877"/>
  <c r="B1877"/>
  <c r="S1876"/>
  <c r="R1876"/>
  <c r="P1876"/>
  <c r="M1876"/>
  <c r="L1876"/>
  <c r="K1876"/>
  <c r="J1876"/>
  <c r="I1876"/>
  <c r="G1876"/>
  <c r="F1876"/>
  <c r="E1876"/>
  <c r="Q1876" s="1"/>
  <c r="D1876"/>
  <c r="C1876"/>
  <c r="B1876"/>
  <c r="S1875"/>
  <c r="R1875"/>
  <c r="P1875"/>
  <c r="M1875"/>
  <c r="L1875"/>
  <c r="K1875"/>
  <c r="J1875"/>
  <c r="I1875"/>
  <c r="G1875"/>
  <c r="F1875"/>
  <c r="E1875"/>
  <c r="Q1875" s="1"/>
  <c r="D1875"/>
  <c r="C1875"/>
  <c r="B1875"/>
  <c r="S1874"/>
  <c r="R1874"/>
  <c r="P1874"/>
  <c r="M1874"/>
  <c r="L1874"/>
  <c r="K1874"/>
  <c r="J1874"/>
  <c r="I1874"/>
  <c r="G1874"/>
  <c r="F1874"/>
  <c r="E1874"/>
  <c r="Q1874" s="1"/>
  <c r="D1874"/>
  <c r="C1874"/>
  <c r="B1874"/>
  <c r="S1873"/>
  <c r="R1873"/>
  <c r="P1873"/>
  <c r="M1873"/>
  <c r="L1873"/>
  <c r="K1873"/>
  <c r="J1873"/>
  <c r="I1873"/>
  <c r="G1873"/>
  <c r="F1873"/>
  <c r="E1873"/>
  <c r="Q1873" s="1"/>
  <c r="D1873"/>
  <c r="C1873"/>
  <c r="B1873"/>
  <c r="S1872"/>
  <c r="R1872"/>
  <c r="P1872"/>
  <c r="M1872"/>
  <c r="L1872"/>
  <c r="K1872"/>
  <c r="J1872"/>
  <c r="I1872"/>
  <c r="G1872"/>
  <c r="F1872"/>
  <c r="E1872"/>
  <c r="Q1872" s="1"/>
  <c r="D1872"/>
  <c r="C1872"/>
  <c r="B1872"/>
  <c r="S1871"/>
  <c r="R1871"/>
  <c r="P1871"/>
  <c r="M1871"/>
  <c r="L1871"/>
  <c r="K1871"/>
  <c r="J1871"/>
  <c r="I1871"/>
  <c r="G1871"/>
  <c r="F1871"/>
  <c r="E1871"/>
  <c r="Q1871" s="1"/>
  <c r="D1871"/>
  <c r="C1871"/>
  <c r="B1871"/>
  <c r="S1870"/>
  <c r="R1870"/>
  <c r="P1870"/>
  <c r="M1870"/>
  <c r="L1870"/>
  <c r="K1870"/>
  <c r="J1870"/>
  <c r="I1870"/>
  <c r="G1870"/>
  <c r="F1870"/>
  <c r="E1870"/>
  <c r="Q1870" s="1"/>
  <c r="D1870"/>
  <c r="C1870"/>
  <c r="B1870"/>
  <c r="S1869"/>
  <c r="R1869"/>
  <c r="P1869"/>
  <c r="M1869"/>
  <c r="L1869"/>
  <c r="K1869"/>
  <c r="J1869"/>
  <c r="I1869"/>
  <c r="G1869"/>
  <c r="F1869"/>
  <c r="E1869"/>
  <c r="Q1869" s="1"/>
  <c r="D1869"/>
  <c r="C1869"/>
  <c r="B1869"/>
  <c r="S1868"/>
  <c r="R1868"/>
  <c r="P1868"/>
  <c r="M1868"/>
  <c r="L1868"/>
  <c r="K1868"/>
  <c r="J1868"/>
  <c r="I1868"/>
  <c r="G1868"/>
  <c r="F1868"/>
  <c r="E1868"/>
  <c r="Q1868" s="1"/>
  <c r="D1868"/>
  <c r="C1868"/>
  <c r="B1868"/>
  <c r="S1867"/>
  <c r="R1867"/>
  <c r="P1867"/>
  <c r="M1867"/>
  <c r="L1867"/>
  <c r="K1867"/>
  <c r="J1867"/>
  <c r="I1867"/>
  <c r="G1867"/>
  <c r="F1867"/>
  <c r="E1867"/>
  <c r="Q1867" s="1"/>
  <c r="D1867"/>
  <c r="C1867"/>
  <c r="B1867"/>
  <c r="S1866"/>
  <c r="R1866"/>
  <c r="P1866"/>
  <c r="M1866"/>
  <c r="L1866"/>
  <c r="K1866"/>
  <c r="J1866"/>
  <c r="I1866"/>
  <c r="G1866"/>
  <c r="F1866"/>
  <c r="E1866"/>
  <c r="Q1866" s="1"/>
  <c r="D1866"/>
  <c r="C1866"/>
  <c r="B1866"/>
  <c r="S1865"/>
  <c r="R1865"/>
  <c r="P1865"/>
  <c r="M1865"/>
  <c r="L1865"/>
  <c r="K1865"/>
  <c r="J1865"/>
  <c r="I1865"/>
  <c r="G1865"/>
  <c r="F1865"/>
  <c r="E1865"/>
  <c r="Q1865" s="1"/>
  <c r="D1865"/>
  <c r="C1865"/>
  <c r="B1865"/>
  <c r="S1864"/>
  <c r="R1864"/>
  <c r="P1864"/>
  <c r="M1864"/>
  <c r="L1864"/>
  <c r="K1864"/>
  <c r="J1864"/>
  <c r="I1864"/>
  <c r="G1864"/>
  <c r="F1864"/>
  <c r="E1864"/>
  <c r="Q1864" s="1"/>
  <c r="D1864"/>
  <c r="C1864"/>
  <c r="B1864"/>
  <c r="S1863"/>
  <c r="R1863"/>
  <c r="P1863"/>
  <c r="M1863"/>
  <c r="L1863"/>
  <c r="K1863"/>
  <c r="J1863"/>
  <c r="I1863"/>
  <c r="G1863"/>
  <c r="F1863"/>
  <c r="E1863"/>
  <c r="Q1863" s="1"/>
  <c r="D1863"/>
  <c r="C1863"/>
  <c r="B1863"/>
  <c r="S1862"/>
  <c r="R1862"/>
  <c r="P1862"/>
  <c r="M1862"/>
  <c r="L1862"/>
  <c r="K1862"/>
  <c r="J1862"/>
  <c r="I1862"/>
  <c r="G1862"/>
  <c r="F1862"/>
  <c r="E1862"/>
  <c r="Q1862" s="1"/>
  <c r="D1862"/>
  <c r="C1862"/>
  <c r="B1862"/>
  <c r="S1861"/>
  <c r="R1861"/>
  <c r="P1861"/>
  <c r="M1861"/>
  <c r="L1861"/>
  <c r="K1861"/>
  <c r="J1861"/>
  <c r="I1861"/>
  <c r="G1861"/>
  <c r="F1861"/>
  <c r="E1861"/>
  <c r="Q1861" s="1"/>
  <c r="D1861"/>
  <c r="C1861"/>
  <c r="B1861"/>
  <c r="S1860"/>
  <c r="R1860"/>
  <c r="P1860"/>
  <c r="M1860"/>
  <c r="L1860"/>
  <c r="K1860"/>
  <c r="J1860"/>
  <c r="I1860"/>
  <c r="G1860"/>
  <c r="F1860"/>
  <c r="E1860"/>
  <c r="Q1860" s="1"/>
  <c r="D1860"/>
  <c r="C1860"/>
  <c r="B1860"/>
  <c r="S1859"/>
  <c r="R1859"/>
  <c r="P1859"/>
  <c r="M1859"/>
  <c r="L1859"/>
  <c r="K1859"/>
  <c r="J1859"/>
  <c r="I1859"/>
  <c r="G1859"/>
  <c r="F1859"/>
  <c r="E1859"/>
  <c r="Q1859" s="1"/>
  <c r="D1859"/>
  <c r="C1859"/>
  <c r="B1859"/>
  <c r="S1858"/>
  <c r="R1858"/>
  <c r="P1858"/>
  <c r="M1858"/>
  <c r="L1858"/>
  <c r="K1858"/>
  <c r="J1858"/>
  <c r="I1858"/>
  <c r="G1858"/>
  <c r="F1858"/>
  <c r="E1858"/>
  <c r="Q1858" s="1"/>
  <c r="D1858"/>
  <c r="C1858"/>
  <c r="B1858"/>
  <c r="S1857"/>
  <c r="R1857"/>
  <c r="P1857"/>
  <c r="M1857"/>
  <c r="L1857"/>
  <c r="K1857"/>
  <c r="J1857"/>
  <c r="I1857"/>
  <c r="G1857"/>
  <c r="F1857"/>
  <c r="E1857"/>
  <c r="Q1857" s="1"/>
  <c r="D1857"/>
  <c r="C1857"/>
  <c r="B1857"/>
  <c r="S1856"/>
  <c r="R1856"/>
  <c r="P1856"/>
  <c r="M1856"/>
  <c r="L1856"/>
  <c r="K1856"/>
  <c r="J1856"/>
  <c r="I1856"/>
  <c r="G1856"/>
  <c r="F1856"/>
  <c r="E1856"/>
  <c r="Q1856" s="1"/>
  <c r="D1856"/>
  <c r="C1856"/>
  <c r="B1856"/>
  <c r="S1855"/>
  <c r="R1855"/>
  <c r="P1855"/>
  <c r="M1855"/>
  <c r="L1855"/>
  <c r="K1855"/>
  <c r="J1855"/>
  <c r="I1855"/>
  <c r="G1855"/>
  <c r="F1855"/>
  <c r="E1855"/>
  <c r="Q1855" s="1"/>
  <c r="D1855"/>
  <c r="C1855"/>
  <c r="B1855"/>
  <c r="S1854"/>
  <c r="R1854"/>
  <c r="P1854"/>
  <c r="M1854"/>
  <c r="L1854"/>
  <c r="K1854"/>
  <c r="J1854"/>
  <c r="I1854"/>
  <c r="G1854"/>
  <c r="F1854"/>
  <c r="E1854"/>
  <c r="Q1854" s="1"/>
  <c r="D1854"/>
  <c r="C1854"/>
  <c r="B1854"/>
  <c r="S1853"/>
  <c r="R1853"/>
  <c r="P1853"/>
  <c r="M1853"/>
  <c r="L1853"/>
  <c r="K1853"/>
  <c r="J1853"/>
  <c r="I1853"/>
  <c r="G1853"/>
  <c r="F1853"/>
  <c r="E1853"/>
  <c r="Q1853" s="1"/>
  <c r="D1853"/>
  <c r="C1853"/>
  <c r="B1853"/>
  <c r="S1852"/>
  <c r="R1852"/>
  <c r="P1852"/>
  <c r="M1852"/>
  <c r="L1852"/>
  <c r="K1852"/>
  <c r="J1852"/>
  <c r="I1852"/>
  <c r="G1852"/>
  <c r="F1852"/>
  <c r="E1852"/>
  <c r="Q1852" s="1"/>
  <c r="D1852"/>
  <c r="C1852"/>
  <c r="B1852"/>
  <c r="S1851"/>
  <c r="R1851"/>
  <c r="P1851"/>
  <c r="M1851"/>
  <c r="L1851"/>
  <c r="K1851"/>
  <c r="J1851"/>
  <c r="I1851"/>
  <c r="G1851"/>
  <c r="F1851"/>
  <c r="E1851"/>
  <c r="Q1851" s="1"/>
  <c r="D1851"/>
  <c r="C1851"/>
  <c r="B1851"/>
  <c r="S1850"/>
  <c r="R1850"/>
  <c r="P1850"/>
  <c r="M1850"/>
  <c r="L1850"/>
  <c r="K1850"/>
  <c r="J1850"/>
  <c r="I1850"/>
  <c r="G1850"/>
  <c r="F1850"/>
  <c r="E1850"/>
  <c r="Q1850" s="1"/>
  <c r="D1850"/>
  <c r="C1850"/>
  <c r="B1850"/>
  <c r="S1849"/>
  <c r="R1849"/>
  <c r="P1849"/>
  <c r="M1849"/>
  <c r="L1849"/>
  <c r="K1849"/>
  <c r="J1849"/>
  <c r="I1849"/>
  <c r="G1849"/>
  <c r="F1849"/>
  <c r="E1849"/>
  <c r="Q1849" s="1"/>
  <c r="D1849"/>
  <c r="C1849"/>
  <c r="B1849"/>
  <c r="S1848"/>
  <c r="R1848"/>
  <c r="P1848"/>
  <c r="M1848"/>
  <c r="L1848"/>
  <c r="K1848"/>
  <c r="J1848"/>
  <c r="I1848"/>
  <c r="G1848"/>
  <c r="F1848"/>
  <c r="E1848"/>
  <c r="Q1848" s="1"/>
  <c r="D1848"/>
  <c r="C1848"/>
  <c r="B1848"/>
  <c r="S1847"/>
  <c r="R1847"/>
  <c r="P1847"/>
  <c r="M1847"/>
  <c r="L1847"/>
  <c r="K1847"/>
  <c r="J1847"/>
  <c r="I1847"/>
  <c r="G1847"/>
  <c r="F1847"/>
  <c r="E1847"/>
  <c r="Q1847" s="1"/>
  <c r="D1847"/>
  <c r="C1847"/>
  <c r="B1847"/>
  <c r="S1846"/>
  <c r="R1846"/>
  <c r="P1846"/>
  <c r="M1846"/>
  <c r="L1846"/>
  <c r="K1846"/>
  <c r="J1846"/>
  <c r="I1846"/>
  <c r="G1846"/>
  <c r="F1846"/>
  <c r="E1846"/>
  <c r="Q1846" s="1"/>
  <c r="D1846"/>
  <c r="C1846"/>
  <c r="B1846"/>
  <c r="S1845"/>
  <c r="R1845"/>
  <c r="P1845"/>
  <c r="M1845"/>
  <c r="L1845"/>
  <c r="K1845"/>
  <c r="J1845"/>
  <c r="I1845"/>
  <c r="G1845"/>
  <c r="F1845"/>
  <c r="E1845"/>
  <c r="Q1845" s="1"/>
  <c r="D1845"/>
  <c r="C1845"/>
  <c r="B1845"/>
  <c r="S1844"/>
  <c r="R1844"/>
  <c r="P1844"/>
  <c r="M1844"/>
  <c r="L1844"/>
  <c r="K1844"/>
  <c r="J1844"/>
  <c r="I1844"/>
  <c r="G1844"/>
  <c r="F1844"/>
  <c r="E1844"/>
  <c r="Q1844" s="1"/>
  <c r="D1844"/>
  <c r="C1844"/>
  <c r="B1844"/>
  <c r="S1843"/>
  <c r="R1843"/>
  <c r="P1843"/>
  <c r="M1843"/>
  <c r="L1843"/>
  <c r="K1843"/>
  <c r="J1843"/>
  <c r="I1843"/>
  <c r="G1843"/>
  <c r="F1843"/>
  <c r="E1843"/>
  <c r="Q1843" s="1"/>
  <c r="D1843"/>
  <c r="C1843"/>
  <c r="B1843"/>
  <c r="S1842"/>
  <c r="R1842"/>
  <c r="P1842"/>
  <c r="M1842"/>
  <c r="L1842"/>
  <c r="K1842"/>
  <c r="J1842"/>
  <c r="I1842"/>
  <c r="G1842"/>
  <c r="F1842"/>
  <c r="E1842"/>
  <c r="Q1842" s="1"/>
  <c r="D1842"/>
  <c r="C1842"/>
  <c r="B1842"/>
  <c r="S1841"/>
  <c r="R1841"/>
  <c r="P1841"/>
  <c r="M1841"/>
  <c r="L1841"/>
  <c r="K1841"/>
  <c r="J1841"/>
  <c r="I1841"/>
  <c r="G1841"/>
  <c r="F1841"/>
  <c r="E1841"/>
  <c r="Q1841" s="1"/>
  <c r="D1841"/>
  <c r="C1841"/>
  <c r="B1841"/>
  <c r="S1840"/>
  <c r="R1840"/>
  <c r="P1840"/>
  <c r="M1840"/>
  <c r="L1840"/>
  <c r="K1840"/>
  <c r="J1840"/>
  <c r="I1840"/>
  <c r="G1840"/>
  <c r="F1840"/>
  <c r="E1840"/>
  <c r="Q1840" s="1"/>
  <c r="D1840"/>
  <c r="C1840"/>
  <c r="B1840"/>
  <c r="S1839"/>
  <c r="R1839"/>
  <c r="P1839"/>
  <c r="M1839"/>
  <c r="L1839"/>
  <c r="K1839"/>
  <c r="J1839"/>
  <c r="I1839"/>
  <c r="G1839"/>
  <c r="F1839"/>
  <c r="E1839"/>
  <c r="Q1839" s="1"/>
  <c r="D1839"/>
  <c r="C1839"/>
  <c r="B1839"/>
  <c r="S1838"/>
  <c r="R1838"/>
  <c r="P1838"/>
  <c r="M1838"/>
  <c r="L1838"/>
  <c r="K1838"/>
  <c r="J1838"/>
  <c r="I1838"/>
  <c r="G1838"/>
  <c r="F1838"/>
  <c r="E1838"/>
  <c r="Q1838" s="1"/>
  <c r="D1838"/>
  <c r="C1838"/>
  <c r="B1838"/>
  <c r="S1837"/>
  <c r="R1837"/>
  <c r="P1837"/>
  <c r="M1837"/>
  <c r="L1837"/>
  <c r="K1837"/>
  <c r="J1837"/>
  <c r="I1837"/>
  <c r="G1837"/>
  <c r="F1837"/>
  <c r="E1837"/>
  <c r="Q1837" s="1"/>
  <c r="D1837"/>
  <c r="C1837"/>
  <c r="B1837"/>
  <c r="S1836"/>
  <c r="R1836"/>
  <c r="P1836"/>
  <c r="M1836"/>
  <c r="L1836"/>
  <c r="K1836"/>
  <c r="J1836"/>
  <c r="I1836"/>
  <c r="G1836"/>
  <c r="F1836"/>
  <c r="E1836"/>
  <c r="Q1836" s="1"/>
  <c r="D1836"/>
  <c r="C1836"/>
  <c r="B1836"/>
  <c r="S1835"/>
  <c r="R1835"/>
  <c r="P1835"/>
  <c r="M1835"/>
  <c r="L1835"/>
  <c r="K1835"/>
  <c r="J1835"/>
  <c r="I1835"/>
  <c r="G1835"/>
  <c r="F1835"/>
  <c r="E1835"/>
  <c r="Q1835" s="1"/>
  <c r="D1835"/>
  <c r="C1835"/>
  <c r="B1835"/>
  <c r="S1834"/>
  <c r="R1834"/>
  <c r="P1834"/>
  <c r="M1834"/>
  <c r="L1834"/>
  <c r="K1834"/>
  <c r="J1834"/>
  <c r="I1834"/>
  <c r="G1834"/>
  <c r="F1834"/>
  <c r="E1834"/>
  <c r="Q1834" s="1"/>
  <c r="D1834"/>
  <c r="C1834"/>
  <c r="B1834"/>
  <c r="S1833"/>
  <c r="R1833"/>
  <c r="P1833"/>
  <c r="M1833"/>
  <c r="L1833"/>
  <c r="K1833"/>
  <c r="J1833"/>
  <c r="I1833"/>
  <c r="G1833"/>
  <c r="F1833"/>
  <c r="E1833"/>
  <c r="Q1833" s="1"/>
  <c r="D1833"/>
  <c r="C1833"/>
  <c r="B1833"/>
  <c r="S1832"/>
  <c r="R1832"/>
  <c r="P1832"/>
  <c r="M1832"/>
  <c r="L1832"/>
  <c r="K1832"/>
  <c r="J1832"/>
  <c r="I1832"/>
  <c r="G1832"/>
  <c r="F1832"/>
  <c r="E1832"/>
  <c r="Q1832" s="1"/>
  <c r="D1832"/>
  <c r="C1832"/>
  <c r="B1832"/>
  <c r="S1831"/>
  <c r="R1831"/>
  <c r="P1831"/>
  <c r="M1831"/>
  <c r="L1831"/>
  <c r="K1831"/>
  <c r="J1831"/>
  <c r="I1831"/>
  <c r="G1831"/>
  <c r="F1831"/>
  <c r="E1831"/>
  <c r="Q1831" s="1"/>
  <c r="D1831"/>
  <c r="C1831"/>
  <c r="B1831"/>
  <c r="S1830"/>
  <c r="R1830"/>
  <c r="P1830"/>
  <c r="M1830"/>
  <c r="L1830"/>
  <c r="K1830"/>
  <c r="J1830"/>
  <c r="I1830"/>
  <c r="G1830"/>
  <c r="F1830"/>
  <c r="E1830"/>
  <c r="Q1830" s="1"/>
  <c r="D1830"/>
  <c r="C1830"/>
  <c r="B1830"/>
  <c r="S1829"/>
  <c r="R1829"/>
  <c r="P1829"/>
  <c r="M1829"/>
  <c r="L1829"/>
  <c r="K1829"/>
  <c r="J1829"/>
  <c r="I1829"/>
  <c r="G1829"/>
  <c r="F1829"/>
  <c r="E1829"/>
  <c r="Q1829" s="1"/>
  <c r="D1829"/>
  <c r="C1829"/>
  <c r="B1829"/>
  <c r="S1828"/>
  <c r="R1828"/>
  <c r="P1828"/>
  <c r="M1828"/>
  <c r="L1828"/>
  <c r="K1828"/>
  <c r="J1828"/>
  <c r="I1828"/>
  <c r="G1828"/>
  <c r="F1828"/>
  <c r="E1828"/>
  <c r="Q1828" s="1"/>
  <c r="D1828"/>
  <c r="C1828"/>
  <c r="B1828"/>
  <c r="S1827"/>
  <c r="R1827"/>
  <c r="P1827"/>
  <c r="M1827"/>
  <c r="L1827"/>
  <c r="K1827"/>
  <c r="J1827"/>
  <c r="I1827"/>
  <c r="G1827"/>
  <c r="F1827"/>
  <c r="E1827"/>
  <c r="Q1827" s="1"/>
  <c r="D1827"/>
  <c r="C1827"/>
  <c r="B1827"/>
  <c r="S1826"/>
  <c r="R1826"/>
  <c r="P1826"/>
  <c r="M1826"/>
  <c r="L1826"/>
  <c r="K1826"/>
  <c r="J1826"/>
  <c r="I1826"/>
  <c r="G1826"/>
  <c r="F1826"/>
  <c r="E1826"/>
  <c r="Q1826" s="1"/>
  <c r="D1826"/>
  <c r="C1826"/>
  <c r="B1826"/>
  <c r="S1825"/>
  <c r="R1825"/>
  <c r="P1825"/>
  <c r="M1825"/>
  <c r="L1825"/>
  <c r="K1825"/>
  <c r="J1825"/>
  <c r="I1825"/>
  <c r="G1825"/>
  <c r="F1825"/>
  <c r="E1825"/>
  <c r="Q1825" s="1"/>
  <c r="D1825"/>
  <c r="C1825"/>
  <c r="B1825"/>
  <c r="S1824"/>
  <c r="R1824"/>
  <c r="P1824"/>
  <c r="M1824"/>
  <c r="L1824"/>
  <c r="K1824"/>
  <c r="J1824"/>
  <c r="I1824"/>
  <c r="G1824"/>
  <c r="F1824"/>
  <c r="E1824"/>
  <c r="Q1824" s="1"/>
  <c r="D1824"/>
  <c r="C1824"/>
  <c r="B1824"/>
  <c r="S1823"/>
  <c r="R1823"/>
  <c r="P1823"/>
  <c r="M1823"/>
  <c r="L1823"/>
  <c r="K1823"/>
  <c r="J1823"/>
  <c r="I1823"/>
  <c r="G1823"/>
  <c r="F1823"/>
  <c r="E1823"/>
  <c r="Q1823" s="1"/>
  <c r="D1823"/>
  <c r="C1823"/>
  <c r="B1823"/>
  <c r="S1822"/>
  <c r="R1822"/>
  <c r="P1822"/>
  <c r="M1822"/>
  <c r="L1822"/>
  <c r="K1822"/>
  <c r="J1822"/>
  <c r="I1822"/>
  <c r="G1822"/>
  <c r="F1822"/>
  <c r="E1822"/>
  <c r="Q1822" s="1"/>
  <c r="D1822"/>
  <c r="C1822"/>
  <c r="B1822"/>
  <c r="S1821"/>
  <c r="R1821"/>
  <c r="P1821"/>
  <c r="M1821"/>
  <c r="L1821"/>
  <c r="K1821"/>
  <c r="J1821"/>
  <c r="I1821"/>
  <c r="G1821"/>
  <c r="F1821"/>
  <c r="E1821"/>
  <c r="Q1821" s="1"/>
  <c r="D1821"/>
  <c r="C1821"/>
  <c r="B1821"/>
  <c r="S1820"/>
  <c r="R1820"/>
  <c r="P1820"/>
  <c r="M1820"/>
  <c r="L1820"/>
  <c r="K1820"/>
  <c r="J1820"/>
  <c r="I1820"/>
  <c r="G1820"/>
  <c r="F1820"/>
  <c r="E1820"/>
  <c r="Q1820" s="1"/>
  <c r="D1820"/>
  <c r="C1820"/>
  <c r="B1820"/>
  <c r="S1819"/>
  <c r="R1819"/>
  <c r="P1819"/>
  <c r="M1819"/>
  <c r="L1819"/>
  <c r="K1819"/>
  <c r="J1819"/>
  <c r="I1819"/>
  <c r="G1819"/>
  <c r="F1819"/>
  <c r="E1819"/>
  <c r="Q1819" s="1"/>
  <c r="D1819"/>
  <c r="C1819"/>
  <c r="B1819"/>
  <c r="S1818"/>
  <c r="R1818"/>
  <c r="P1818"/>
  <c r="M1818"/>
  <c r="L1818"/>
  <c r="K1818"/>
  <c r="J1818"/>
  <c r="I1818"/>
  <c r="G1818"/>
  <c r="F1818"/>
  <c r="E1818"/>
  <c r="Q1818" s="1"/>
  <c r="D1818"/>
  <c r="C1818"/>
  <c r="B1818"/>
  <c r="S1817"/>
  <c r="R1817"/>
  <c r="P1817"/>
  <c r="M1817"/>
  <c r="L1817"/>
  <c r="K1817"/>
  <c r="J1817"/>
  <c r="I1817"/>
  <c r="G1817"/>
  <c r="F1817"/>
  <c r="E1817"/>
  <c r="Q1817" s="1"/>
  <c r="D1817"/>
  <c r="C1817"/>
  <c r="B1817"/>
  <c r="S1816"/>
  <c r="R1816"/>
  <c r="P1816"/>
  <c r="M1816"/>
  <c r="L1816"/>
  <c r="K1816"/>
  <c r="J1816"/>
  <c r="I1816"/>
  <c r="G1816"/>
  <c r="F1816"/>
  <c r="E1816"/>
  <c r="Q1816" s="1"/>
  <c r="D1816"/>
  <c r="C1816"/>
  <c r="B1816"/>
  <c r="S1815"/>
  <c r="R1815"/>
  <c r="P1815"/>
  <c r="M1815"/>
  <c r="L1815"/>
  <c r="K1815"/>
  <c r="J1815"/>
  <c r="I1815"/>
  <c r="G1815"/>
  <c r="F1815"/>
  <c r="E1815"/>
  <c r="Q1815" s="1"/>
  <c r="D1815"/>
  <c r="C1815"/>
  <c r="B1815"/>
  <c r="S1814"/>
  <c r="R1814"/>
  <c r="P1814"/>
  <c r="M1814"/>
  <c r="L1814"/>
  <c r="K1814"/>
  <c r="J1814"/>
  <c r="I1814"/>
  <c r="G1814"/>
  <c r="F1814"/>
  <c r="E1814"/>
  <c r="Q1814" s="1"/>
  <c r="D1814"/>
  <c r="C1814"/>
  <c r="B1814"/>
  <c r="S1813"/>
  <c r="R1813"/>
  <c r="P1813"/>
  <c r="M1813"/>
  <c r="L1813"/>
  <c r="K1813"/>
  <c r="J1813"/>
  <c r="I1813"/>
  <c r="G1813"/>
  <c r="F1813"/>
  <c r="E1813"/>
  <c r="Q1813" s="1"/>
  <c r="D1813"/>
  <c r="C1813"/>
  <c r="B1813"/>
  <c r="S1812"/>
  <c r="R1812"/>
  <c r="P1812"/>
  <c r="M1812"/>
  <c r="L1812"/>
  <c r="K1812"/>
  <c r="J1812"/>
  <c r="I1812"/>
  <c r="G1812"/>
  <c r="F1812"/>
  <c r="E1812"/>
  <c r="Q1812" s="1"/>
  <c r="D1812"/>
  <c r="C1812"/>
  <c r="B1812"/>
  <c r="S1811"/>
  <c r="R1811"/>
  <c r="P1811"/>
  <c r="M1811"/>
  <c r="L1811"/>
  <c r="K1811"/>
  <c r="J1811"/>
  <c r="I1811"/>
  <c r="G1811"/>
  <c r="F1811"/>
  <c r="E1811"/>
  <c r="Q1811" s="1"/>
  <c r="D1811"/>
  <c r="C1811"/>
  <c r="B1811"/>
  <c r="S1810"/>
  <c r="R1810"/>
  <c r="P1810"/>
  <c r="M1810"/>
  <c r="L1810"/>
  <c r="K1810"/>
  <c r="J1810"/>
  <c r="I1810"/>
  <c r="G1810"/>
  <c r="F1810"/>
  <c r="E1810"/>
  <c r="Q1810" s="1"/>
  <c r="D1810"/>
  <c r="C1810"/>
  <c r="B1810"/>
  <c r="S1809"/>
  <c r="R1809"/>
  <c r="P1809"/>
  <c r="M1809"/>
  <c r="L1809"/>
  <c r="K1809"/>
  <c r="J1809"/>
  <c r="I1809"/>
  <c r="G1809"/>
  <c r="F1809"/>
  <c r="E1809"/>
  <c r="Q1809" s="1"/>
  <c r="D1809"/>
  <c r="C1809"/>
  <c r="B1809"/>
  <c r="S1808"/>
  <c r="R1808"/>
  <c r="P1808"/>
  <c r="M1808"/>
  <c r="L1808"/>
  <c r="K1808"/>
  <c r="J1808"/>
  <c r="I1808"/>
  <c r="G1808"/>
  <c r="F1808"/>
  <c r="E1808"/>
  <c r="Q1808" s="1"/>
  <c r="D1808"/>
  <c r="C1808"/>
  <c r="B1808"/>
  <c r="S1807"/>
  <c r="R1807"/>
  <c r="P1807"/>
  <c r="M1807"/>
  <c r="L1807"/>
  <c r="K1807"/>
  <c r="J1807"/>
  <c r="I1807"/>
  <c r="G1807"/>
  <c r="F1807"/>
  <c r="E1807"/>
  <c r="Q1807" s="1"/>
  <c r="D1807"/>
  <c r="C1807"/>
  <c r="B1807"/>
  <c r="S1806"/>
  <c r="R1806"/>
  <c r="P1806"/>
  <c r="M1806"/>
  <c r="L1806"/>
  <c r="K1806"/>
  <c r="J1806"/>
  <c r="I1806"/>
  <c r="G1806"/>
  <c r="F1806"/>
  <c r="E1806"/>
  <c r="Q1806" s="1"/>
  <c r="D1806"/>
  <c r="C1806"/>
  <c r="B1806"/>
  <c r="S1805"/>
  <c r="R1805"/>
  <c r="P1805"/>
  <c r="M1805"/>
  <c r="L1805"/>
  <c r="K1805"/>
  <c r="J1805"/>
  <c r="I1805"/>
  <c r="G1805"/>
  <c r="F1805"/>
  <c r="E1805"/>
  <c r="Q1805" s="1"/>
  <c r="D1805"/>
  <c r="C1805"/>
  <c r="B1805"/>
  <c r="S1804"/>
  <c r="R1804"/>
  <c r="P1804"/>
  <c r="M1804"/>
  <c r="L1804"/>
  <c r="K1804"/>
  <c r="J1804"/>
  <c r="I1804"/>
  <c r="G1804"/>
  <c r="F1804"/>
  <c r="E1804"/>
  <c r="Q1804" s="1"/>
  <c r="D1804"/>
  <c r="C1804"/>
  <c r="B1804"/>
  <c r="S1803"/>
  <c r="R1803"/>
  <c r="P1803"/>
  <c r="M1803"/>
  <c r="L1803"/>
  <c r="K1803"/>
  <c r="J1803"/>
  <c r="I1803"/>
  <c r="G1803"/>
  <c r="F1803"/>
  <c r="E1803"/>
  <c r="Q1803" s="1"/>
  <c r="D1803"/>
  <c r="C1803"/>
  <c r="B1803"/>
  <c r="S1802"/>
  <c r="R1802"/>
  <c r="P1802"/>
  <c r="M1802"/>
  <c r="L1802"/>
  <c r="K1802"/>
  <c r="J1802"/>
  <c r="I1802"/>
  <c r="G1802"/>
  <c r="F1802"/>
  <c r="E1802"/>
  <c r="Q1802" s="1"/>
  <c r="D1802"/>
  <c r="C1802"/>
  <c r="B1802"/>
  <c r="S1801"/>
  <c r="R1801"/>
  <c r="P1801"/>
  <c r="M1801"/>
  <c r="L1801"/>
  <c r="K1801"/>
  <c r="J1801"/>
  <c r="I1801"/>
  <c r="G1801"/>
  <c r="F1801"/>
  <c r="E1801"/>
  <c r="Q1801" s="1"/>
  <c r="D1801"/>
  <c r="C1801"/>
  <c r="B1801"/>
  <c r="S1800"/>
  <c r="R1800"/>
  <c r="P1800"/>
  <c r="M1800"/>
  <c r="L1800"/>
  <c r="K1800"/>
  <c r="J1800"/>
  <c r="I1800"/>
  <c r="G1800"/>
  <c r="F1800"/>
  <c r="E1800"/>
  <c r="Q1800" s="1"/>
  <c r="D1800"/>
  <c r="C1800"/>
  <c r="B1800"/>
  <c r="S1799"/>
  <c r="R1799"/>
  <c r="P1799"/>
  <c r="M1799"/>
  <c r="L1799"/>
  <c r="K1799"/>
  <c r="J1799"/>
  <c r="I1799"/>
  <c r="G1799"/>
  <c r="F1799"/>
  <c r="E1799"/>
  <c r="Q1799" s="1"/>
  <c r="D1799"/>
  <c r="C1799"/>
  <c r="B1799"/>
  <c r="S1798"/>
  <c r="R1798"/>
  <c r="P1798"/>
  <c r="M1798"/>
  <c r="L1798"/>
  <c r="K1798"/>
  <c r="J1798"/>
  <c r="I1798"/>
  <c r="G1798"/>
  <c r="F1798"/>
  <c r="E1798"/>
  <c r="Q1798" s="1"/>
  <c r="D1798"/>
  <c r="C1798"/>
  <c r="B1798"/>
  <c r="S1797"/>
  <c r="R1797"/>
  <c r="P1797"/>
  <c r="M1797"/>
  <c r="L1797"/>
  <c r="K1797"/>
  <c r="J1797"/>
  <c r="I1797"/>
  <c r="G1797"/>
  <c r="F1797"/>
  <c r="E1797"/>
  <c r="Q1797" s="1"/>
  <c r="D1797"/>
  <c r="C1797"/>
  <c r="B1797"/>
  <c r="S1796"/>
  <c r="R1796"/>
  <c r="P1796"/>
  <c r="M1796"/>
  <c r="L1796"/>
  <c r="K1796"/>
  <c r="J1796"/>
  <c r="I1796"/>
  <c r="G1796"/>
  <c r="F1796"/>
  <c r="E1796"/>
  <c r="Q1796" s="1"/>
  <c r="D1796"/>
  <c r="C1796"/>
  <c r="B1796"/>
  <c r="S1795"/>
  <c r="R1795"/>
  <c r="P1795"/>
  <c r="M1795"/>
  <c r="L1795"/>
  <c r="K1795"/>
  <c r="J1795"/>
  <c r="I1795"/>
  <c r="G1795"/>
  <c r="F1795"/>
  <c r="E1795"/>
  <c r="Q1795" s="1"/>
  <c r="D1795"/>
  <c r="C1795"/>
  <c r="B1795"/>
  <c r="S1794"/>
  <c r="R1794"/>
  <c r="P1794"/>
  <c r="M1794"/>
  <c r="L1794"/>
  <c r="K1794"/>
  <c r="J1794"/>
  <c r="I1794"/>
  <c r="G1794"/>
  <c r="F1794"/>
  <c r="E1794"/>
  <c r="Q1794" s="1"/>
  <c r="D1794"/>
  <c r="C1794"/>
  <c r="B1794"/>
  <c r="S1793"/>
  <c r="R1793"/>
  <c r="P1793"/>
  <c r="M1793"/>
  <c r="L1793"/>
  <c r="K1793"/>
  <c r="J1793"/>
  <c r="I1793"/>
  <c r="G1793"/>
  <c r="F1793"/>
  <c r="E1793"/>
  <c r="Q1793" s="1"/>
  <c r="D1793"/>
  <c r="C1793"/>
  <c r="B1793"/>
  <c r="S1792"/>
  <c r="R1792"/>
  <c r="P1792"/>
  <c r="M1792"/>
  <c r="L1792"/>
  <c r="K1792"/>
  <c r="J1792"/>
  <c r="I1792"/>
  <c r="G1792"/>
  <c r="F1792"/>
  <c r="E1792"/>
  <c r="Q1792" s="1"/>
  <c r="D1792"/>
  <c r="C1792"/>
  <c r="B1792"/>
  <c r="S1791"/>
  <c r="R1791"/>
  <c r="P1791"/>
  <c r="M1791"/>
  <c r="L1791"/>
  <c r="K1791"/>
  <c r="J1791"/>
  <c r="I1791"/>
  <c r="G1791"/>
  <c r="F1791"/>
  <c r="E1791"/>
  <c r="Q1791" s="1"/>
  <c r="D1791"/>
  <c r="C1791"/>
  <c r="B1791"/>
  <c r="S1790"/>
  <c r="R1790"/>
  <c r="P1790"/>
  <c r="M1790"/>
  <c r="L1790"/>
  <c r="K1790"/>
  <c r="J1790"/>
  <c r="I1790"/>
  <c r="G1790"/>
  <c r="F1790"/>
  <c r="E1790"/>
  <c r="Q1790" s="1"/>
  <c r="D1790"/>
  <c r="C1790"/>
  <c r="B1790"/>
  <c r="S1789"/>
  <c r="R1789"/>
  <c r="P1789"/>
  <c r="M1789"/>
  <c r="L1789"/>
  <c r="K1789"/>
  <c r="J1789"/>
  <c r="I1789"/>
  <c r="G1789"/>
  <c r="F1789"/>
  <c r="E1789"/>
  <c r="Q1789" s="1"/>
  <c r="D1789"/>
  <c r="C1789"/>
  <c r="B1789"/>
  <c r="S1788"/>
  <c r="R1788"/>
  <c r="P1788"/>
  <c r="M1788"/>
  <c r="L1788"/>
  <c r="K1788"/>
  <c r="J1788"/>
  <c r="I1788"/>
  <c r="G1788"/>
  <c r="F1788"/>
  <c r="E1788"/>
  <c r="Q1788" s="1"/>
  <c r="D1788"/>
  <c r="C1788"/>
  <c r="B1788"/>
  <c r="S1787"/>
  <c r="R1787"/>
  <c r="P1787"/>
  <c r="M1787"/>
  <c r="L1787"/>
  <c r="K1787"/>
  <c r="J1787"/>
  <c r="I1787"/>
  <c r="G1787"/>
  <c r="F1787"/>
  <c r="E1787"/>
  <c r="Q1787" s="1"/>
  <c r="D1787"/>
  <c r="C1787"/>
  <c r="B1787"/>
  <c r="S1786"/>
  <c r="R1786"/>
  <c r="P1786"/>
  <c r="M1786"/>
  <c r="L1786"/>
  <c r="K1786"/>
  <c r="J1786"/>
  <c r="I1786"/>
  <c r="G1786"/>
  <c r="F1786"/>
  <c r="E1786"/>
  <c r="Q1786" s="1"/>
  <c r="D1786"/>
  <c r="C1786"/>
  <c r="B1786"/>
  <c r="S1785"/>
  <c r="R1785"/>
  <c r="P1785"/>
  <c r="M1785"/>
  <c r="L1785"/>
  <c r="K1785"/>
  <c r="J1785"/>
  <c r="I1785"/>
  <c r="G1785"/>
  <c r="F1785"/>
  <c r="E1785"/>
  <c r="Q1785" s="1"/>
  <c r="D1785"/>
  <c r="C1785"/>
  <c r="B1785"/>
  <c r="S1784"/>
  <c r="R1784"/>
  <c r="P1784"/>
  <c r="M1784"/>
  <c r="L1784"/>
  <c r="K1784"/>
  <c r="J1784"/>
  <c r="I1784"/>
  <c r="G1784"/>
  <c r="F1784"/>
  <c r="E1784"/>
  <c r="Q1784" s="1"/>
  <c r="D1784"/>
  <c r="C1784"/>
  <c r="B1784"/>
  <c r="S1783"/>
  <c r="R1783"/>
  <c r="P1783"/>
  <c r="M1783"/>
  <c r="L1783"/>
  <c r="K1783"/>
  <c r="J1783"/>
  <c r="I1783"/>
  <c r="G1783"/>
  <c r="F1783"/>
  <c r="E1783"/>
  <c r="Q1783" s="1"/>
  <c r="D1783"/>
  <c r="C1783"/>
  <c r="B1783"/>
  <c r="S1782"/>
  <c r="R1782"/>
  <c r="P1782"/>
  <c r="M1782"/>
  <c r="L1782"/>
  <c r="K1782"/>
  <c r="J1782"/>
  <c r="I1782"/>
  <c r="G1782"/>
  <c r="F1782"/>
  <c r="E1782"/>
  <c r="Q1782" s="1"/>
  <c r="D1782"/>
  <c r="C1782"/>
  <c r="B1782"/>
  <c r="S1781"/>
  <c r="R1781"/>
  <c r="P1781"/>
  <c r="M1781"/>
  <c r="L1781"/>
  <c r="K1781"/>
  <c r="J1781"/>
  <c r="I1781"/>
  <c r="G1781"/>
  <c r="F1781"/>
  <c r="E1781"/>
  <c r="Q1781" s="1"/>
  <c r="D1781"/>
  <c r="C1781"/>
  <c r="B1781"/>
  <c r="S1780"/>
  <c r="R1780"/>
  <c r="P1780"/>
  <c r="M1780"/>
  <c r="L1780"/>
  <c r="K1780"/>
  <c r="J1780"/>
  <c r="I1780"/>
  <c r="G1780"/>
  <c r="F1780"/>
  <c r="E1780"/>
  <c r="Q1780" s="1"/>
  <c r="D1780"/>
  <c r="C1780"/>
  <c r="B1780"/>
  <c r="S1779"/>
  <c r="R1779"/>
  <c r="P1779"/>
  <c r="M1779"/>
  <c r="L1779"/>
  <c r="K1779"/>
  <c r="J1779"/>
  <c r="I1779"/>
  <c r="G1779"/>
  <c r="F1779"/>
  <c r="E1779"/>
  <c r="Q1779" s="1"/>
  <c r="D1779"/>
  <c r="C1779"/>
  <c r="B1779"/>
  <c r="S1778"/>
  <c r="R1778"/>
  <c r="P1778"/>
  <c r="M1778"/>
  <c r="L1778"/>
  <c r="K1778"/>
  <c r="J1778"/>
  <c r="I1778"/>
  <c r="G1778"/>
  <c r="F1778"/>
  <c r="E1778"/>
  <c r="Q1778" s="1"/>
  <c r="D1778"/>
  <c r="C1778"/>
  <c r="B1778"/>
  <c r="S1777"/>
  <c r="R1777"/>
  <c r="P1777"/>
  <c r="M1777"/>
  <c r="L1777"/>
  <c r="K1777"/>
  <c r="J1777"/>
  <c r="I1777"/>
  <c r="G1777"/>
  <c r="F1777"/>
  <c r="E1777"/>
  <c r="Q1777" s="1"/>
  <c r="D1777"/>
  <c r="C1777"/>
  <c r="B1777"/>
  <c r="S1776"/>
  <c r="R1776"/>
  <c r="P1776"/>
  <c r="M1776"/>
  <c r="L1776"/>
  <c r="K1776"/>
  <c r="J1776"/>
  <c r="I1776"/>
  <c r="G1776"/>
  <c r="F1776"/>
  <c r="E1776"/>
  <c r="Q1776" s="1"/>
  <c r="D1776"/>
  <c r="C1776"/>
  <c r="B1776"/>
  <c r="S1775"/>
  <c r="R1775"/>
  <c r="P1775"/>
  <c r="M1775"/>
  <c r="L1775"/>
  <c r="K1775"/>
  <c r="J1775"/>
  <c r="I1775"/>
  <c r="G1775"/>
  <c r="F1775"/>
  <c r="E1775"/>
  <c r="Q1775" s="1"/>
  <c r="D1775"/>
  <c r="C1775"/>
  <c r="B1775"/>
  <c r="S1774"/>
  <c r="R1774"/>
  <c r="P1774"/>
  <c r="M1774"/>
  <c r="L1774"/>
  <c r="K1774"/>
  <c r="J1774"/>
  <c r="I1774"/>
  <c r="G1774"/>
  <c r="F1774"/>
  <c r="E1774"/>
  <c r="Q1774" s="1"/>
  <c r="D1774"/>
  <c r="C1774"/>
  <c r="B1774"/>
  <c r="S1773"/>
  <c r="R1773"/>
  <c r="P1773"/>
  <c r="M1773"/>
  <c r="L1773"/>
  <c r="K1773"/>
  <c r="J1773"/>
  <c r="I1773"/>
  <c r="G1773"/>
  <c r="F1773"/>
  <c r="E1773"/>
  <c r="Q1773" s="1"/>
  <c r="D1773"/>
  <c r="C1773"/>
  <c r="B1773"/>
  <c r="S1772"/>
  <c r="R1772"/>
  <c r="P1772"/>
  <c r="M1772"/>
  <c r="L1772"/>
  <c r="K1772"/>
  <c r="J1772"/>
  <c r="I1772"/>
  <c r="G1772"/>
  <c r="F1772"/>
  <c r="E1772"/>
  <c r="Q1772" s="1"/>
  <c r="D1772"/>
  <c r="C1772"/>
  <c r="B1772"/>
  <c r="S1771"/>
  <c r="R1771"/>
  <c r="P1771"/>
  <c r="M1771"/>
  <c r="L1771"/>
  <c r="K1771"/>
  <c r="J1771"/>
  <c r="I1771"/>
  <c r="G1771"/>
  <c r="F1771"/>
  <c r="E1771"/>
  <c r="Q1771" s="1"/>
  <c r="D1771"/>
  <c r="C1771"/>
  <c r="B1771"/>
  <c r="S1770"/>
  <c r="R1770"/>
  <c r="P1770"/>
  <c r="M1770"/>
  <c r="L1770"/>
  <c r="K1770"/>
  <c r="J1770"/>
  <c r="I1770"/>
  <c r="G1770"/>
  <c r="F1770"/>
  <c r="E1770"/>
  <c r="Q1770" s="1"/>
  <c r="D1770"/>
  <c r="C1770"/>
  <c r="B1770"/>
  <c r="S1769"/>
  <c r="R1769"/>
  <c r="P1769"/>
  <c r="M1769"/>
  <c r="L1769"/>
  <c r="K1769"/>
  <c r="J1769"/>
  <c r="I1769"/>
  <c r="G1769"/>
  <c r="F1769"/>
  <c r="E1769"/>
  <c r="Q1769" s="1"/>
  <c r="D1769"/>
  <c r="C1769"/>
  <c r="B1769"/>
  <c r="S1768"/>
  <c r="R1768"/>
  <c r="P1768"/>
  <c r="M1768"/>
  <c r="L1768"/>
  <c r="K1768"/>
  <c r="J1768"/>
  <c r="I1768"/>
  <c r="G1768"/>
  <c r="F1768"/>
  <c r="E1768"/>
  <c r="Q1768" s="1"/>
  <c r="D1768"/>
  <c r="C1768"/>
  <c r="B1768"/>
  <c r="S1767"/>
  <c r="R1767"/>
  <c r="P1767"/>
  <c r="M1767"/>
  <c r="L1767"/>
  <c r="K1767"/>
  <c r="J1767"/>
  <c r="I1767"/>
  <c r="G1767"/>
  <c r="F1767"/>
  <c r="E1767"/>
  <c r="Q1767" s="1"/>
  <c r="D1767"/>
  <c r="C1767"/>
  <c r="B1767"/>
  <c r="S1766"/>
  <c r="R1766"/>
  <c r="P1766"/>
  <c r="M1766"/>
  <c r="L1766"/>
  <c r="K1766"/>
  <c r="J1766"/>
  <c r="I1766"/>
  <c r="G1766"/>
  <c r="F1766"/>
  <c r="E1766"/>
  <c r="Q1766" s="1"/>
  <c r="D1766"/>
  <c r="C1766"/>
  <c r="B1766"/>
  <c r="S1765"/>
  <c r="R1765"/>
  <c r="P1765"/>
  <c r="M1765"/>
  <c r="L1765"/>
  <c r="K1765"/>
  <c r="J1765"/>
  <c r="I1765"/>
  <c r="G1765"/>
  <c r="F1765"/>
  <c r="E1765"/>
  <c r="Q1765" s="1"/>
  <c r="D1765"/>
  <c r="C1765"/>
  <c r="B1765"/>
  <c r="S1764"/>
  <c r="R1764"/>
  <c r="P1764"/>
  <c r="M1764"/>
  <c r="L1764"/>
  <c r="K1764"/>
  <c r="J1764"/>
  <c r="I1764"/>
  <c r="G1764"/>
  <c r="F1764"/>
  <c r="E1764"/>
  <c r="Q1764" s="1"/>
  <c r="D1764"/>
  <c r="C1764"/>
  <c r="B1764"/>
  <c r="S1763"/>
  <c r="R1763"/>
  <c r="P1763"/>
  <c r="M1763"/>
  <c r="L1763"/>
  <c r="K1763"/>
  <c r="J1763"/>
  <c r="I1763"/>
  <c r="G1763"/>
  <c r="F1763"/>
  <c r="E1763"/>
  <c r="Q1763" s="1"/>
  <c r="D1763"/>
  <c r="C1763"/>
  <c r="B1763"/>
  <c r="S1762"/>
  <c r="R1762"/>
  <c r="P1762"/>
  <c r="M1762"/>
  <c r="L1762"/>
  <c r="K1762"/>
  <c r="J1762"/>
  <c r="I1762"/>
  <c r="G1762"/>
  <c r="F1762"/>
  <c r="E1762"/>
  <c r="Q1762" s="1"/>
  <c r="D1762"/>
  <c r="C1762"/>
  <c r="B1762"/>
  <c r="S1761"/>
  <c r="R1761"/>
  <c r="P1761"/>
  <c r="M1761"/>
  <c r="L1761"/>
  <c r="K1761"/>
  <c r="J1761"/>
  <c r="I1761"/>
  <c r="G1761"/>
  <c r="F1761"/>
  <c r="E1761"/>
  <c r="Q1761" s="1"/>
  <c r="D1761"/>
  <c r="C1761"/>
  <c r="B1761"/>
  <c r="S1760"/>
  <c r="R1760"/>
  <c r="P1760"/>
  <c r="M1760"/>
  <c r="L1760"/>
  <c r="K1760"/>
  <c r="J1760"/>
  <c r="I1760"/>
  <c r="G1760"/>
  <c r="F1760"/>
  <c r="E1760"/>
  <c r="Q1760" s="1"/>
  <c r="D1760"/>
  <c r="C1760"/>
  <c r="B1760"/>
  <c r="S1759"/>
  <c r="R1759"/>
  <c r="P1759"/>
  <c r="M1759"/>
  <c r="L1759"/>
  <c r="K1759"/>
  <c r="J1759"/>
  <c r="I1759"/>
  <c r="G1759"/>
  <c r="F1759"/>
  <c r="E1759"/>
  <c r="Q1759" s="1"/>
  <c r="D1759"/>
  <c r="C1759"/>
  <c r="B1759"/>
  <c r="S1758"/>
  <c r="R1758"/>
  <c r="P1758"/>
  <c r="M1758"/>
  <c r="L1758"/>
  <c r="K1758"/>
  <c r="J1758"/>
  <c r="I1758"/>
  <c r="G1758"/>
  <c r="F1758"/>
  <c r="E1758"/>
  <c r="Q1758" s="1"/>
  <c r="D1758"/>
  <c r="C1758"/>
  <c r="B1758"/>
  <c r="S1757"/>
  <c r="R1757"/>
  <c r="P1757"/>
  <c r="M1757"/>
  <c r="L1757"/>
  <c r="K1757"/>
  <c r="J1757"/>
  <c r="I1757"/>
  <c r="G1757"/>
  <c r="F1757"/>
  <c r="E1757"/>
  <c r="Q1757" s="1"/>
  <c r="D1757"/>
  <c r="C1757"/>
  <c r="B1757"/>
  <c r="S1756"/>
  <c r="R1756"/>
  <c r="P1756"/>
  <c r="M1756"/>
  <c r="L1756"/>
  <c r="K1756"/>
  <c r="J1756"/>
  <c r="I1756"/>
  <c r="G1756"/>
  <c r="F1756"/>
  <c r="E1756"/>
  <c r="Q1756" s="1"/>
  <c r="D1756"/>
  <c r="C1756"/>
  <c r="B1756"/>
  <c r="S1755"/>
  <c r="R1755"/>
  <c r="P1755"/>
  <c r="M1755"/>
  <c r="L1755"/>
  <c r="K1755"/>
  <c r="J1755"/>
  <c r="I1755"/>
  <c r="G1755"/>
  <c r="F1755"/>
  <c r="E1755"/>
  <c r="Q1755" s="1"/>
  <c r="D1755"/>
  <c r="C1755"/>
  <c r="B1755"/>
  <c r="S1754"/>
  <c r="R1754"/>
  <c r="P1754"/>
  <c r="M1754"/>
  <c r="L1754"/>
  <c r="K1754"/>
  <c r="J1754"/>
  <c r="I1754"/>
  <c r="G1754"/>
  <c r="F1754"/>
  <c r="E1754"/>
  <c r="Q1754" s="1"/>
  <c r="D1754"/>
  <c r="C1754"/>
  <c r="B1754"/>
  <c r="S1753"/>
  <c r="R1753"/>
  <c r="P1753"/>
  <c r="M1753"/>
  <c r="L1753"/>
  <c r="K1753"/>
  <c r="J1753"/>
  <c r="I1753"/>
  <c r="G1753"/>
  <c r="F1753"/>
  <c r="E1753"/>
  <c r="Q1753" s="1"/>
  <c r="D1753"/>
  <c r="C1753"/>
  <c r="B1753"/>
  <c r="S1752"/>
  <c r="R1752"/>
  <c r="P1752"/>
  <c r="M1752"/>
  <c r="L1752"/>
  <c r="K1752"/>
  <c r="J1752"/>
  <c r="I1752"/>
  <c r="G1752"/>
  <c r="F1752"/>
  <c r="E1752"/>
  <c r="Q1752" s="1"/>
  <c r="D1752"/>
  <c r="C1752"/>
  <c r="B1752"/>
  <c r="S1751"/>
  <c r="R1751"/>
  <c r="P1751"/>
  <c r="M1751"/>
  <c r="L1751"/>
  <c r="K1751"/>
  <c r="J1751"/>
  <c r="I1751"/>
  <c r="G1751"/>
  <c r="F1751"/>
  <c r="E1751"/>
  <c r="Q1751" s="1"/>
  <c r="D1751"/>
  <c r="C1751"/>
  <c r="B1751"/>
  <c r="S1750"/>
  <c r="R1750"/>
  <c r="P1750"/>
  <c r="M1750"/>
  <c r="L1750"/>
  <c r="K1750"/>
  <c r="J1750"/>
  <c r="I1750"/>
  <c r="G1750"/>
  <c r="F1750"/>
  <c r="E1750"/>
  <c r="Q1750" s="1"/>
  <c r="D1750"/>
  <c r="C1750"/>
  <c r="B1750"/>
  <c r="S1749"/>
  <c r="R1749"/>
  <c r="P1749"/>
  <c r="M1749"/>
  <c r="L1749"/>
  <c r="K1749"/>
  <c r="J1749"/>
  <c r="I1749"/>
  <c r="G1749"/>
  <c r="F1749"/>
  <c r="E1749"/>
  <c r="Q1749" s="1"/>
  <c r="D1749"/>
  <c r="C1749"/>
  <c r="B1749"/>
  <c r="S1748"/>
  <c r="R1748"/>
  <c r="P1748"/>
  <c r="M1748"/>
  <c r="L1748"/>
  <c r="K1748"/>
  <c r="J1748"/>
  <c r="I1748"/>
  <c r="G1748"/>
  <c r="F1748"/>
  <c r="E1748"/>
  <c r="Q1748" s="1"/>
  <c r="D1748"/>
  <c r="C1748"/>
  <c r="B1748"/>
  <c r="S1747"/>
  <c r="R1747"/>
  <c r="P1747"/>
  <c r="M1747"/>
  <c r="L1747"/>
  <c r="K1747"/>
  <c r="J1747"/>
  <c r="I1747"/>
  <c r="G1747"/>
  <c r="F1747"/>
  <c r="E1747"/>
  <c r="Q1747" s="1"/>
  <c r="D1747"/>
  <c r="C1747"/>
  <c r="B1747"/>
  <c r="S1746"/>
  <c r="R1746"/>
  <c r="P1746"/>
  <c r="M1746"/>
  <c r="L1746"/>
  <c r="K1746"/>
  <c r="J1746"/>
  <c r="I1746"/>
  <c r="G1746"/>
  <c r="F1746"/>
  <c r="E1746"/>
  <c r="Q1746" s="1"/>
  <c r="D1746"/>
  <c r="C1746"/>
  <c r="B1746"/>
  <c r="S1745"/>
  <c r="R1745"/>
  <c r="P1745"/>
  <c r="M1745"/>
  <c r="L1745"/>
  <c r="K1745"/>
  <c r="J1745"/>
  <c r="I1745"/>
  <c r="G1745"/>
  <c r="F1745"/>
  <c r="E1745"/>
  <c r="Q1745" s="1"/>
  <c r="D1745"/>
  <c r="C1745"/>
  <c r="B1745"/>
  <c r="S1744"/>
  <c r="R1744"/>
  <c r="P1744"/>
  <c r="M1744"/>
  <c r="L1744"/>
  <c r="K1744"/>
  <c r="J1744"/>
  <c r="I1744"/>
  <c r="G1744"/>
  <c r="F1744"/>
  <c r="E1744"/>
  <c r="Q1744" s="1"/>
  <c r="D1744"/>
  <c r="C1744"/>
  <c r="B1744"/>
  <c r="S1743"/>
  <c r="R1743"/>
  <c r="P1743"/>
  <c r="M1743"/>
  <c r="L1743"/>
  <c r="K1743"/>
  <c r="J1743"/>
  <c r="I1743"/>
  <c r="G1743"/>
  <c r="F1743"/>
  <c r="E1743"/>
  <c r="Q1743" s="1"/>
  <c r="D1743"/>
  <c r="C1743"/>
  <c r="B1743"/>
  <c r="S1742"/>
  <c r="R1742"/>
  <c r="P1742"/>
  <c r="M1742"/>
  <c r="L1742"/>
  <c r="K1742"/>
  <c r="J1742"/>
  <c r="I1742"/>
  <c r="G1742"/>
  <c r="F1742"/>
  <c r="E1742"/>
  <c r="Q1742" s="1"/>
  <c r="D1742"/>
  <c r="C1742"/>
  <c r="B1742"/>
  <c r="S1741"/>
  <c r="R1741"/>
  <c r="P1741"/>
  <c r="M1741"/>
  <c r="L1741"/>
  <c r="K1741"/>
  <c r="J1741"/>
  <c r="I1741"/>
  <c r="G1741"/>
  <c r="F1741"/>
  <c r="E1741"/>
  <c r="Q1741" s="1"/>
  <c r="D1741"/>
  <c r="C1741"/>
  <c r="B1741"/>
  <c r="S1740"/>
  <c r="R1740"/>
  <c r="P1740"/>
  <c r="M1740"/>
  <c r="L1740"/>
  <c r="K1740"/>
  <c r="J1740"/>
  <c r="I1740"/>
  <c r="G1740"/>
  <c r="F1740"/>
  <c r="E1740"/>
  <c r="Q1740" s="1"/>
  <c r="D1740"/>
  <c r="C1740"/>
  <c r="B1740"/>
  <c r="S1739"/>
  <c r="R1739"/>
  <c r="P1739"/>
  <c r="M1739"/>
  <c r="L1739"/>
  <c r="K1739"/>
  <c r="J1739"/>
  <c r="I1739"/>
  <c r="G1739"/>
  <c r="F1739"/>
  <c r="E1739"/>
  <c r="Q1739" s="1"/>
  <c r="D1739"/>
  <c r="C1739"/>
  <c r="B1739"/>
  <c r="S1738"/>
  <c r="R1738"/>
  <c r="P1738"/>
  <c r="M1738"/>
  <c r="L1738"/>
  <c r="K1738"/>
  <c r="J1738"/>
  <c r="I1738"/>
  <c r="G1738"/>
  <c r="F1738"/>
  <c r="E1738"/>
  <c r="Q1738" s="1"/>
  <c r="D1738"/>
  <c r="C1738"/>
  <c r="B1738"/>
  <c r="S1737"/>
  <c r="R1737"/>
  <c r="P1737"/>
  <c r="M1737"/>
  <c r="L1737"/>
  <c r="K1737"/>
  <c r="J1737"/>
  <c r="I1737"/>
  <c r="G1737"/>
  <c r="F1737"/>
  <c r="E1737"/>
  <c r="Q1737" s="1"/>
  <c r="D1737"/>
  <c r="C1737"/>
  <c r="B1737"/>
  <c r="S1736"/>
  <c r="R1736"/>
  <c r="P1736"/>
  <c r="M1736"/>
  <c r="L1736"/>
  <c r="K1736"/>
  <c r="J1736"/>
  <c r="I1736"/>
  <c r="G1736"/>
  <c r="F1736"/>
  <c r="E1736"/>
  <c r="Q1736" s="1"/>
  <c r="D1736"/>
  <c r="C1736"/>
  <c r="B1736"/>
  <c r="S1735"/>
  <c r="R1735"/>
  <c r="P1735"/>
  <c r="M1735"/>
  <c r="L1735"/>
  <c r="K1735"/>
  <c r="J1735"/>
  <c r="I1735"/>
  <c r="G1735"/>
  <c r="F1735"/>
  <c r="E1735"/>
  <c r="Q1735" s="1"/>
  <c r="D1735"/>
  <c r="C1735"/>
  <c r="B1735"/>
  <c r="S1734"/>
  <c r="R1734"/>
  <c r="P1734"/>
  <c r="M1734"/>
  <c r="L1734"/>
  <c r="K1734"/>
  <c r="J1734"/>
  <c r="I1734"/>
  <c r="G1734"/>
  <c r="F1734"/>
  <c r="E1734"/>
  <c r="Q1734" s="1"/>
  <c r="D1734"/>
  <c r="C1734"/>
  <c r="B1734"/>
  <c r="S1733"/>
  <c r="R1733"/>
  <c r="P1733"/>
  <c r="M1733"/>
  <c r="L1733"/>
  <c r="K1733"/>
  <c r="J1733"/>
  <c r="I1733"/>
  <c r="G1733"/>
  <c r="F1733"/>
  <c r="E1733"/>
  <c r="Q1733" s="1"/>
  <c r="D1733"/>
  <c r="C1733"/>
  <c r="B1733"/>
  <c r="S1732"/>
  <c r="R1732"/>
  <c r="P1732"/>
  <c r="M1732"/>
  <c r="L1732"/>
  <c r="K1732"/>
  <c r="J1732"/>
  <c r="I1732"/>
  <c r="G1732"/>
  <c r="F1732"/>
  <c r="E1732"/>
  <c r="Q1732" s="1"/>
  <c r="D1732"/>
  <c r="C1732"/>
  <c r="B1732"/>
  <c r="S1731"/>
  <c r="R1731"/>
  <c r="P1731"/>
  <c r="M1731"/>
  <c r="L1731"/>
  <c r="K1731"/>
  <c r="J1731"/>
  <c r="I1731"/>
  <c r="G1731"/>
  <c r="F1731"/>
  <c r="E1731"/>
  <c r="Q1731" s="1"/>
  <c r="D1731"/>
  <c r="C1731"/>
  <c r="B1731"/>
  <c r="S1730"/>
  <c r="R1730"/>
  <c r="P1730"/>
  <c r="M1730"/>
  <c r="L1730"/>
  <c r="K1730"/>
  <c r="J1730"/>
  <c r="I1730"/>
  <c r="G1730"/>
  <c r="F1730"/>
  <c r="E1730"/>
  <c r="Q1730" s="1"/>
  <c r="D1730"/>
  <c r="C1730"/>
  <c r="B1730"/>
  <c r="S1729"/>
  <c r="R1729"/>
  <c r="P1729"/>
  <c r="M1729"/>
  <c r="L1729"/>
  <c r="K1729"/>
  <c r="J1729"/>
  <c r="I1729"/>
  <c r="G1729"/>
  <c r="F1729"/>
  <c r="E1729"/>
  <c r="Q1729" s="1"/>
  <c r="D1729"/>
  <c r="C1729"/>
  <c r="B1729"/>
  <c r="S1728"/>
  <c r="R1728"/>
  <c r="P1728"/>
  <c r="M1728"/>
  <c r="L1728"/>
  <c r="K1728"/>
  <c r="J1728"/>
  <c r="I1728"/>
  <c r="G1728"/>
  <c r="F1728"/>
  <c r="E1728"/>
  <c r="Q1728" s="1"/>
  <c r="D1728"/>
  <c r="C1728"/>
  <c r="B1728"/>
  <c r="S1727"/>
  <c r="R1727"/>
  <c r="P1727"/>
  <c r="M1727"/>
  <c r="L1727"/>
  <c r="K1727"/>
  <c r="J1727"/>
  <c r="I1727"/>
  <c r="G1727"/>
  <c r="F1727"/>
  <c r="E1727"/>
  <c r="Q1727" s="1"/>
  <c r="D1727"/>
  <c r="C1727"/>
  <c r="B1727"/>
  <c r="S1726"/>
  <c r="R1726"/>
  <c r="P1726"/>
  <c r="M1726"/>
  <c r="L1726"/>
  <c r="K1726"/>
  <c r="J1726"/>
  <c r="I1726"/>
  <c r="G1726"/>
  <c r="F1726"/>
  <c r="E1726"/>
  <c r="Q1726" s="1"/>
  <c r="D1726"/>
  <c r="C1726"/>
  <c r="B1726"/>
  <c r="S1725"/>
  <c r="R1725"/>
  <c r="P1725"/>
  <c r="M1725"/>
  <c r="L1725"/>
  <c r="K1725"/>
  <c r="J1725"/>
  <c r="I1725"/>
  <c r="G1725"/>
  <c r="F1725"/>
  <c r="E1725"/>
  <c r="Q1725" s="1"/>
  <c r="D1725"/>
  <c r="C1725"/>
  <c r="B1725"/>
  <c r="S1724"/>
  <c r="R1724"/>
  <c r="P1724"/>
  <c r="M1724"/>
  <c r="L1724"/>
  <c r="K1724"/>
  <c r="J1724"/>
  <c r="I1724"/>
  <c r="G1724"/>
  <c r="F1724"/>
  <c r="E1724"/>
  <c r="Q1724" s="1"/>
  <c r="D1724"/>
  <c r="C1724"/>
  <c r="B1724"/>
  <c r="S1723"/>
  <c r="R1723"/>
  <c r="P1723"/>
  <c r="M1723"/>
  <c r="L1723"/>
  <c r="K1723"/>
  <c r="J1723"/>
  <c r="I1723"/>
  <c r="G1723"/>
  <c r="F1723"/>
  <c r="E1723"/>
  <c r="Q1723" s="1"/>
  <c r="D1723"/>
  <c r="C1723"/>
  <c r="B1723"/>
  <c r="S1722"/>
  <c r="R1722"/>
  <c r="P1722"/>
  <c r="M1722"/>
  <c r="L1722"/>
  <c r="K1722"/>
  <c r="J1722"/>
  <c r="I1722"/>
  <c r="G1722"/>
  <c r="F1722"/>
  <c r="E1722"/>
  <c r="Q1722" s="1"/>
  <c r="D1722"/>
  <c r="C1722"/>
  <c r="B1722"/>
  <c r="S1721"/>
  <c r="R1721"/>
  <c r="P1721"/>
  <c r="M1721"/>
  <c r="L1721"/>
  <c r="K1721"/>
  <c r="J1721"/>
  <c r="I1721"/>
  <c r="G1721"/>
  <c r="F1721"/>
  <c r="E1721"/>
  <c r="Q1721" s="1"/>
  <c r="D1721"/>
  <c r="C1721"/>
  <c r="B1721"/>
  <c r="S1720"/>
  <c r="R1720"/>
  <c r="P1720"/>
  <c r="M1720"/>
  <c r="L1720"/>
  <c r="K1720"/>
  <c r="J1720"/>
  <c r="I1720"/>
  <c r="G1720"/>
  <c r="F1720"/>
  <c r="E1720"/>
  <c r="Q1720" s="1"/>
  <c r="D1720"/>
  <c r="C1720"/>
  <c r="B1720"/>
  <c r="S1719"/>
  <c r="R1719"/>
  <c r="P1719"/>
  <c r="M1719"/>
  <c r="L1719"/>
  <c r="K1719"/>
  <c r="J1719"/>
  <c r="I1719"/>
  <c r="G1719"/>
  <c r="F1719"/>
  <c r="E1719"/>
  <c r="Q1719" s="1"/>
  <c r="D1719"/>
  <c r="C1719"/>
  <c r="B1719"/>
  <c r="S1718"/>
  <c r="R1718"/>
  <c r="P1718"/>
  <c r="M1718"/>
  <c r="L1718"/>
  <c r="K1718"/>
  <c r="J1718"/>
  <c r="I1718"/>
  <c r="G1718"/>
  <c r="F1718"/>
  <c r="E1718"/>
  <c r="Q1718" s="1"/>
  <c r="D1718"/>
  <c r="C1718"/>
  <c r="B1718"/>
  <c r="S1717"/>
  <c r="R1717"/>
  <c r="P1717"/>
  <c r="M1717"/>
  <c r="L1717"/>
  <c r="K1717"/>
  <c r="J1717"/>
  <c r="I1717"/>
  <c r="G1717"/>
  <c r="F1717"/>
  <c r="E1717"/>
  <c r="Q1717" s="1"/>
  <c r="D1717"/>
  <c r="C1717"/>
  <c r="B1717"/>
  <c r="S1716"/>
  <c r="R1716"/>
  <c r="P1716"/>
  <c r="M1716"/>
  <c r="L1716"/>
  <c r="K1716"/>
  <c r="J1716"/>
  <c r="I1716"/>
  <c r="G1716"/>
  <c r="F1716"/>
  <c r="E1716"/>
  <c r="Q1716" s="1"/>
  <c r="D1716"/>
  <c r="C1716"/>
  <c r="B1716"/>
  <c r="S1715"/>
  <c r="R1715"/>
  <c r="P1715"/>
  <c r="M1715"/>
  <c r="L1715"/>
  <c r="K1715"/>
  <c r="J1715"/>
  <c r="I1715"/>
  <c r="G1715"/>
  <c r="F1715"/>
  <c r="E1715"/>
  <c r="Q1715" s="1"/>
  <c r="D1715"/>
  <c r="C1715"/>
  <c r="B1715"/>
  <c r="S1714"/>
  <c r="R1714"/>
  <c r="P1714"/>
  <c r="M1714"/>
  <c r="L1714"/>
  <c r="K1714"/>
  <c r="J1714"/>
  <c r="I1714"/>
  <c r="G1714"/>
  <c r="F1714"/>
  <c r="E1714"/>
  <c r="Q1714" s="1"/>
  <c r="D1714"/>
  <c r="C1714"/>
  <c r="B1714"/>
  <c r="S1713"/>
  <c r="R1713"/>
  <c r="P1713"/>
  <c r="M1713"/>
  <c r="L1713"/>
  <c r="K1713"/>
  <c r="J1713"/>
  <c r="I1713"/>
  <c r="G1713"/>
  <c r="F1713"/>
  <c r="E1713"/>
  <c r="Q1713" s="1"/>
  <c r="D1713"/>
  <c r="C1713"/>
  <c r="B1713"/>
  <c r="S1712"/>
  <c r="R1712"/>
  <c r="P1712"/>
  <c r="M1712"/>
  <c r="L1712"/>
  <c r="K1712"/>
  <c r="J1712"/>
  <c r="I1712"/>
  <c r="G1712"/>
  <c r="F1712"/>
  <c r="E1712"/>
  <c r="Q1712" s="1"/>
  <c r="D1712"/>
  <c r="C1712"/>
  <c r="B1712"/>
  <c r="S1711"/>
  <c r="R1711"/>
  <c r="P1711"/>
  <c r="M1711"/>
  <c r="L1711"/>
  <c r="K1711"/>
  <c r="J1711"/>
  <c r="I1711"/>
  <c r="G1711"/>
  <c r="F1711"/>
  <c r="E1711"/>
  <c r="Q1711" s="1"/>
  <c r="D1711"/>
  <c r="C1711"/>
  <c r="B1711"/>
  <c r="S1710"/>
  <c r="R1710"/>
  <c r="P1710"/>
  <c r="M1710"/>
  <c r="L1710"/>
  <c r="K1710"/>
  <c r="J1710"/>
  <c r="I1710"/>
  <c r="G1710"/>
  <c r="F1710"/>
  <c r="E1710"/>
  <c r="Q1710" s="1"/>
  <c r="D1710"/>
  <c r="C1710"/>
  <c r="B1710"/>
  <c r="S1709"/>
  <c r="R1709"/>
  <c r="P1709"/>
  <c r="M1709"/>
  <c r="L1709"/>
  <c r="K1709"/>
  <c r="J1709"/>
  <c r="I1709"/>
  <c r="G1709"/>
  <c r="F1709"/>
  <c r="E1709"/>
  <c r="Q1709" s="1"/>
  <c r="D1709"/>
  <c r="C1709"/>
  <c r="B1709"/>
  <c r="S1708"/>
  <c r="R1708"/>
  <c r="P1708"/>
  <c r="M1708"/>
  <c r="L1708"/>
  <c r="K1708"/>
  <c r="J1708"/>
  <c r="I1708"/>
  <c r="G1708"/>
  <c r="F1708"/>
  <c r="E1708"/>
  <c r="Q1708" s="1"/>
  <c r="D1708"/>
  <c r="C1708"/>
  <c r="B1708"/>
  <c r="S1707"/>
  <c r="R1707"/>
  <c r="P1707"/>
  <c r="M1707"/>
  <c r="L1707"/>
  <c r="K1707"/>
  <c r="J1707"/>
  <c r="I1707"/>
  <c r="G1707"/>
  <c r="F1707"/>
  <c r="E1707"/>
  <c r="Q1707" s="1"/>
  <c r="D1707"/>
  <c r="C1707"/>
  <c r="B1707"/>
  <c r="S1706"/>
  <c r="R1706"/>
  <c r="P1706"/>
  <c r="M1706"/>
  <c r="L1706"/>
  <c r="K1706"/>
  <c r="J1706"/>
  <c r="I1706"/>
  <c r="G1706"/>
  <c r="F1706"/>
  <c r="E1706"/>
  <c r="Q1706" s="1"/>
  <c r="D1706"/>
  <c r="C1706"/>
  <c r="B1706"/>
  <c r="S1705"/>
  <c r="R1705"/>
  <c r="P1705"/>
  <c r="M1705"/>
  <c r="L1705"/>
  <c r="K1705"/>
  <c r="J1705"/>
  <c r="I1705"/>
  <c r="G1705"/>
  <c r="F1705"/>
  <c r="E1705"/>
  <c r="Q1705" s="1"/>
  <c r="D1705"/>
  <c r="C1705"/>
  <c r="B1705"/>
  <c r="S1704"/>
  <c r="R1704"/>
  <c r="P1704"/>
  <c r="M1704"/>
  <c r="L1704"/>
  <c r="K1704"/>
  <c r="J1704"/>
  <c r="I1704"/>
  <c r="G1704"/>
  <c r="F1704"/>
  <c r="E1704"/>
  <c r="Q1704" s="1"/>
  <c r="D1704"/>
  <c r="C1704"/>
  <c r="B1704"/>
  <c r="S1703"/>
  <c r="R1703"/>
  <c r="P1703"/>
  <c r="M1703"/>
  <c r="L1703"/>
  <c r="K1703"/>
  <c r="J1703"/>
  <c r="I1703"/>
  <c r="G1703"/>
  <c r="F1703"/>
  <c r="E1703"/>
  <c r="Q1703" s="1"/>
  <c r="D1703"/>
  <c r="C1703"/>
  <c r="B1703"/>
  <c r="S1702"/>
  <c r="R1702"/>
  <c r="P1702"/>
  <c r="M1702"/>
  <c r="L1702"/>
  <c r="K1702"/>
  <c r="J1702"/>
  <c r="I1702"/>
  <c r="G1702"/>
  <c r="F1702"/>
  <c r="E1702"/>
  <c r="Q1702" s="1"/>
  <c r="D1702"/>
  <c r="C1702"/>
  <c r="B1702"/>
  <c r="S1701"/>
  <c r="R1701"/>
  <c r="P1701"/>
  <c r="M1701"/>
  <c r="L1701"/>
  <c r="K1701"/>
  <c r="J1701"/>
  <c r="I1701"/>
  <c r="G1701"/>
  <c r="F1701"/>
  <c r="E1701"/>
  <c r="Q1701" s="1"/>
  <c r="D1701"/>
  <c r="C1701"/>
  <c r="B1701"/>
  <c r="S1700"/>
  <c r="R1700"/>
  <c r="P1700"/>
  <c r="M1700"/>
  <c r="L1700"/>
  <c r="K1700"/>
  <c r="J1700"/>
  <c r="I1700"/>
  <c r="G1700"/>
  <c r="F1700"/>
  <c r="E1700"/>
  <c r="Q1700" s="1"/>
  <c r="D1700"/>
  <c r="C1700"/>
  <c r="B1700"/>
  <c r="S1699"/>
  <c r="R1699"/>
  <c r="P1699"/>
  <c r="M1699"/>
  <c r="L1699"/>
  <c r="K1699"/>
  <c r="J1699"/>
  <c r="I1699"/>
  <c r="G1699"/>
  <c r="F1699"/>
  <c r="E1699"/>
  <c r="Q1699" s="1"/>
  <c r="D1699"/>
  <c r="C1699"/>
  <c r="B1699"/>
  <c r="S1698"/>
  <c r="R1698"/>
  <c r="P1698"/>
  <c r="M1698"/>
  <c r="L1698"/>
  <c r="K1698"/>
  <c r="J1698"/>
  <c r="I1698"/>
  <c r="G1698"/>
  <c r="F1698"/>
  <c r="E1698"/>
  <c r="Q1698" s="1"/>
  <c r="D1698"/>
  <c r="C1698"/>
  <c r="B1698"/>
  <c r="S1697"/>
  <c r="R1697"/>
  <c r="P1697"/>
  <c r="M1697"/>
  <c r="L1697"/>
  <c r="K1697"/>
  <c r="J1697"/>
  <c r="I1697"/>
  <c r="G1697"/>
  <c r="F1697"/>
  <c r="E1697"/>
  <c r="Q1697" s="1"/>
  <c r="D1697"/>
  <c r="C1697"/>
  <c r="B1697"/>
  <c r="S1696"/>
  <c r="R1696"/>
  <c r="P1696"/>
  <c r="M1696"/>
  <c r="L1696"/>
  <c r="K1696"/>
  <c r="J1696"/>
  <c r="I1696"/>
  <c r="G1696"/>
  <c r="F1696"/>
  <c r="E1696"/>
  <c r="Q1696" s="1"/>
  <c r="D1696"/>
  <c r="C1696"/>
  <c r="B1696"/>
  <c r="S1695"/>
  <c r="R1695"/>
  <c r="P1695"/>
  <c r="M1695"/>
  <c r="L1695"/>
  <c r="K1695"/>
  <c r="J1695"/>
  <c r="I1695"/>
  <c r="G1695"/>
  <c r="F1695"/>
  <c r="E1695"/>
  <c r="Q1695" s="1"/>
  <c r="D1695"/>
  <c r="C1695"/>
  <c r="B1695"/>
  <c r="S1694"/>
  <c r="R1694"/>
  <c r="P1694"/>
  <c r="M1694"/>
  <c r="L1694"/>
  <c r="K1694"/>
  <c r="J1694"/>
  <c r="I1694"/>
  <c r="G1694"/>
  <c r="F1694"/>
  <c r="E1694"/>
  <c r="Q1694" s="1"/>
  <c r="D1694"/>
  <c r="C1694"/>
  <c r="B1694"/>
  <c r="S1693"/>
  <c r="R1693"/>
  <c r="P1693"/>
  <c r="M1693"/>
  <c r="L1693"/>
  <c r="K1693"/>
  <c r="J1693"/>
  <c r="I1693"/>
  <c r="G1693"/>
  <c r="F1693"/>
  <c r="E1693"/>
  <c r="Q1693" s="1"/>
  <c r="D1693"/>
  <c r="C1693"/>
  <c r="B1693"/>
  <c r="S1692"/>
  <c r="R1692"/>
  <c r="P1692"/>
  <c r="M1692"/>
  <c r="L1692"/>
  <c r="K1692"/>
  <c r="J1692"/>
  <c r="I1692"/>
  <c r="G1692"/>
  <c r="F1692"/>
  <c r="E1692"/>
  <c r="Q1692" s="1"/>
  <c r="D1692"/>
  <c r="C1692"/>
  <c r="B1692"/>
  <c r="S1691"/>
  <c r="R1691"/>
  <c r="P1691"/>
  <c r="M1691"/>
  <c r="L1691"/>
  <c r="K1691"/>
  <c r="J1691"/>
  <c r="I1691"/>
  <c r="G1691"/>
  <c r="F1691"/>
  <c r="E1691"/>
  <c r="Q1691" s="1"/>
  <c r="D1691"/>
  <c r="C1691"/>
  <c r="B1691"/>
  <c r="S1690"/>
  <c r="R1690"/>
  <c r="P1690"/>
  <c r="M1690"/>
  <c r="L1690"/>
  <c r="K1690"/>
  <c r="J1690"/>
  <c r="I1690"/>
  <c r="G1690"/>
  <c r="F1690"/>
  <c r="E1690"/>
  <c r="Q1690" s="1"/>
  <c r="D1690"/>
  <c r="C1690"/>
  <c r="B1690"/>
  <c r="S1689"/>
  <c r="R1689"/>
  <c r="P1689"/>
  <c r="M1689"/>
  <c r="L1689"/>
  <c r="K1689"/>
  <c r="J1689"/>
  <c r="I1689"/>
  <c r="G1689"/>
  <c r="F1689"/>
  <c r="E1689"/>
  <c r="Q1689" s="1"/>
  <c r="D1689"/>
  <c r="C1689"/>
  <c r="B1689"/>
  <c r="S1688"/>
  <c r="R1688"/>
  <c r="P1688"/>
  <c r="M1688"/>
  <c r="L1688"/>
  <c r="K1688"/>
  <c r="J1688"/>
  <c r="I1688"/>
  <c r="G1688"/>
  <c r="F1688"/>
  <c r="E1688"/>
  <c r="Q1688" s="1"/>
  <c r="D1688"/>
  <c r="C1688"/>
  <c r="B1688"/>
  <c r="S1687"/>
  <c r="R1687"/>
  <c r="P1687"/>
  <c r="M1687"/>
  <c r="L1687"/>
  <c r="K1687"/>
  <c r="J1687"/>
  <c r="I1687"/>
  <c r="G1687"/>
  <c r="F1687"/>
  <c r="E1687"/>
  <c r="Q1687" s="1"/>
  <c r="D1687"/>
  <c r="C1687"/>
  <c r="B1687"/>
  <c r="S1686"/>
  <c r="R1686"/>
  <c r="P1686"/>
  <c r="M1686"/>
  <c r="L1686"/>
  <c r="K1686"/>
  <c r="J1686"/>
  <c r="I1686"/>
  <c r="G1686"/>
  <c r="F1686"/>
  <c r="E1686"/>
  <c r="Q1686" s="1"/>
  <c r="D1686"/>
  <c r="C1686"/>
  <c r="B1686"/>
  <c r="S1685"/>
  <c r="R1685"/>
  <c r="P1685"/>
  <c r="M1685"/>
  <c r="L1685"/>
  <c r="K1685"/>
  <c r="J1685"/>
  <c r="I1685"/>
  <c r="G1685"/>
  <c r="F1685"/>
  <c r="E1685"/>
  <c r="Q1685" s="1"/>
  <c r="D1685"/>
  <c r="C1685"/>
  <c r="B1685"/>
  <c r="S1684"/>
  <c r="R1684"/>
  <c r="P1684"/>
  <c r="M1684"/>
  <c r="L1684"/>
  <c r="K1684"/>
  <c r="J1684"/>
  <c r="I1684"/>
  <c r="G1684"/>
  <c r="F1684"/>
  <c r="E1684"/>
  <c r="Q1684" s="1"/>
  <c r="D1684"/>
  <c r="C1684"/>
  <c r="B1684"/>
  <c r="S1683"/>
  <c r="R1683"/>
  <c r="P1683"/>
  <c r="M1683"/>
  <c r="L1683"/>
  <c r="K1683"/>
  <c r="J1683"/>
  <c r="I1683"/>
  <c r="G1683"/>
  <c r="F1683"/>
  <c r="E1683"/>
  <c r="Q1683" s="1"/>
  <c r="D1683"/>
  <c r="C1683"/>
  <c r="B1683"/>
  <c r="S1682"/>
  <c r="R1682"/>
  <c r="P1682"/>
  <c r="M1682"/>
  <c r="L1682"/>
  <c r="K1682"/>
  <c r="J1682"/>
  <c r="I1682"/>
  <c r="G1682"/>
  <c r="F1682"/>
  <c r="E1682"/>
  <c r="Q1682" s="1"/>
  <c r="D1682"/>
  <c r="C1682"/>
  <c r="B1682"/>
  <c r="S1681"/>
  <c r="R1681"/>
  <c r="P1681"/>
  <c r="M1681"/>
  <c r="L1681"/>
  <c r="K1681"/>
  <c r="J1681"/>
  <c r="I1681"/>
  <c r="G1681"/>
  <c r="F1681"/>
  <c r="E1681"/>
  <c r="Q1681" s="1"/>
  <c r="D1681"/>
  <c r="C1681"/>
  <c r="B1681"/>
  <c r="S1680"/>
  <c r="R1680"/>
  <c r="P1680"/>
  <c r="M1680"/>
  <c r="L1680"/>
  <c r="K1680"/>
  <c r="J1680"/>
  <c r="I1680"/>
  <c r="G1680"/>
  <c r="F1680"/>
  <c r="E1680"/>
  <c r="Q1680" s="1"/>
  <c r="D1680"/>
  <c r="C1680"/>
  <c r="B1680"/>
  <c r="S1679"/>
  <c r="R1679"/>
  <c r="P1679"/>
  <c r="M1679"/>
  <c r="L1679"/>
  <c r="K1679"/>
  <c r="J1679"/>
  <c r="I1679"/>
  <c r="G1679"/>
  <c r="F1679"/>
  <c r="E1679"/>
  <c r="Q1679" s="1"/>
  <c r="D1679"/>
  <c r="C1679"/>
  <c r="B1679"/>
  <c r="S1678"/>
  <c r="R1678"/>
  <c r="P1678"/>
  <c r="M1678"/>
  <c r="L1678"/>
  <c r="K1678"/>
  <c r="J1678"/>
  <c r="I1678"/>
  <c r="G1678"/>
  <c r="F1678"/>
  <c r="E1678"/>
  <c r="Q1678" s="1"/>
  <c r="D1678"/>
  <c r="C1678"/>
  <c r="B1678"/>
  <c r="S1677"/>
  <c r="R1677"/>
  <c r="P1677"/>
  <c r="M1677"/>
  <c r="L1677"/>
  <c r="K1677"/>
  <c r="J1677"/>
  <c r="I1677"/>
  <c r="G1677"/>
  <c r="F1677"/>
  <c r="E1677"/>
  <c r="Q1677" s="1"/>
  <c r="D1677"/>
  <c r="C1677"/>
  <c r="B1677"/>
  <c r="S1676"/>
  <c r="R1676"/>
  <c r="P1676"/>
  <c r="M1676"/>
  <c r="L1676"/>
  <c r="K1676"/>
  <c r="J1676"/>
  <c r="I1676"/>
  <c r="G1676"/>
  <c r="F1676"/>
  <c r="E1676"/>
  <c r="Q1676" s="1"/>
  <c r="D1676"/>
  <c r="C1676"/>
  <c r="B1676"/>
  <c r="S1675"/>
  <c r="R1675"/>
  <c r="P1675"/>
  <c r="M1675"/>
  <c r="L1675"/>
  <c r="K1675"/>
  <c r="J1675"/>
  <c r="I1675"/>
  <c r="G1675"/>
  <c r="F1675"/>
  <c r="E1675"/>
  <c r="Q1675" s="1"/>
  <c r="D1675"/>
  <c r="C1675"/>
  <c r="B1675"/>
  <c r="S1674"/>
  <c r="R1674"/>
  <c r="P1674"/>
  <c r="M1674"/>
  <c r="L1674"/>
  <c r="K1674"/>
  <c r="J1674"/>
  <c r="I1674"/>
  <c r="G1674"/>
  <c r="F1674"/>
  <c r="E1674"/>
  <c r="Q1674" s="1"/>
  <c r="D1674"/>
  <c r="C1674"/>
  <c r="B1674"/>
  <c r="S1673"/>
  <c r="R1673"/>
  <c r="P1673"/>
  <c r="M1673"/>
  <c r="L1673"/>
  <c r="K1673"/>
  <c r="J1673"/>
  <c r="I1673"/>
  <c r="G1673"/>
  <c r="F1673"/>
  <c r="E1673"/>
  <c r="Q1673" s="1"/>
  <c r="D1673"/>
  <c r="C1673"/>
  <c r="B1673"/>
  <c r="S1672"/>
  <c r="R1672"/>
  <c r="P1672"/>
  <c r="M1672"/>
  <c r="L1672"/>
  <c r="K1672"/>
  <c r="J1672"/>
  <c r="I1672"/>
  <c r="G1672"/>
  <c r="F1672"/>
  <c r="E1672"/>
  <c r="Q1672" s="1"/>
  <c r="D1672"/>
  <c r="C1672"/>
  <c r="B1672"/>
  <c r="S1671"/>
  <c r="R1671"/>
  <c r="P1671"/>
  <c r="M1671"/>
  <c r="L1671"/>
  <c r="K1671"/>
  <c r="J1671"/>
  <c r="I1671"/>
  <c r="G1671"/>
  <c r="F1671"/>
  <c r="E1671"/>
  <c r="Q1671" s="1"/>
  <c r="D1671"/>
  <c r="C1671"/>
  <c r="B1671"/>
  <c r="S1670"/>
  <c r="R1670"/>
  <c r="P1670"/>
  <c r="M1670"/>
  <c r="L1670"/>
  <c r="K1670"/>
  <c r="J1670"/>
  <c r="I1670"/>
  <c r="G1670"/>
  <c r="F1670"/>
  <c r="E1670"/>
  <c r="Q1670" s="1"/>
  <c r="D1670"/>
  <c r="C1670"/>
  <c r="B1670"/>
  <c r="S1669"/>
  <c r="R1669"/>
  <c r="P1669"/>
  <c r="M1669"/>
  <c r="L1669"/>
  <c r="K1669"/>
  <c r="J1669"/>
  <c r="I1669"/>
  <c r="G1669"/>
  <c r="F1669"/>
  <c r="E1669"/>
  <c r="Q1669" s="1"/>
  <c r="D1669"/>
  <c r="C1669"/>
  <c r="B1669"/>
  <c r="S1668"/>
  <c r="R1668"/>
  <c r="P1668"/>
  <c r="M1668"/>
  <c r="L1668"/>
  <c r="K1668"/>
  <c r="J1668"/>
  <c r="I1668"/>
  <c r="G1668"/>
  <c r="F1668"/>
  <c r="E1668"/>
  <c r="Q1668" s="1"/>
  <c r="D1668"/>
  <c r="C1668"/>
  <c r="B1668"/>
  <c r="S1667"/>
  <c r="R1667"/>
  <c r="P1667"/>
  <c r="M1667"/>
  <c r="L1667"/>
  <c r="K1667"/>
  <c r="J1667"/>
  <c r="I1667"/>
  <c r="G1667"/>
  <c r="F1667"/>
  <c r="E1667"/>
  <c r="Q1667" s="1"/>
  <c r="D1667"/>
  <c r="C1667"/>
  <c r="B1667"/>
  <c r="S1666"/>
  <c r="R1666"/>
  <c r="P1666"/>
  <c r="M1666"/>
  <c r="L1666"/>
  <c r="K1666"/>
  <c r="J1666"/>
  <c r="I1666"/>
  <c r="G1666"/>
  <c r="F1666"/>
  <c r="E1666"/>
  <c r="Q1666" s="1"/>
  <c r="D1666"/>
  <c r="C1666"/>
  <c r="B1666"/>
  <c r="S1665"/>
  <c r="R1665"/>
  <c r="P1665"/>
  <c r="M1665"/>
  <c r="L1665"/>
  <c r="K1665"/>
  <c r="J1665"/>
  <c r="I1665"/>
  <c r="G1665"/>
  <c r="F1665"/>
  <c r="E1665"/>
  <c r="Q1665" s="1"/>
  <c r="D1665"/>
  <c r="C1665"/>
  <c r="B1665"/>
  <c r="S1664"/>
  <c r="R1664"/>
  <c r="P1664"/>
  <c r="M1664"/>
  <c r="L1664"/>
  <c r="K1664"/>
  <c r="J1664"/>
  <c r="I1664"/>
  <c r="G1664"/>
  <c r="F1664"/>
  <c r="E1664"/>
  <c r="Q1664" s="1"/>
  <c r="D1664"/>
  <c r="C1664"/>
  <c r="B1664"/>
  <c r="S1663"/>
  <c r="R1663"/>
  <c r="P1663"/>
  <c r="M1663"/>
  <c r="L1663"/>
  <c r="K1663"/>
  <c r="J1663"/>
  <c r="I1663"/>
  <c r="G1663"/>
  <c r="F1663"/>
  <c r="E1663"/>
  <c r="Q1663" s="1"/>
  <c r="D1663"/>
  <c r="C1663"/>
  <c r="B1663"/>
  <c r="S1662"/>
  <c r="R1662"/>
  <c r="P1662"/>
  <c r="M1662"/>
  <c r="L1662"/>
  <c r="K1662"/>
  <c r="J1662"/>
  <c r="I1662"/>
  <c r="G1662"/>
  <c r="F1662"/>
  <c r="E1662"/>
  <c r="Q1662" s="1"/>
  <c r="D1662"/>
  <c r="C1662"/>
  <c r="B1662"/>
  <c r="S1661"/>
  <c r="R1661"/>
  <c r="P1661"/>
  <c r="M1661"/>
  <c r="L1661"/>
  <c r="K1661"/>
  <c r="J1661"/>
  <c r="I1661"/>
  <c r="G1661"/>
  <c r="F1661"/>
  <c r="E1661"/>
  <c r="Q1661" s="1"/>
  <c r="D1661"/>
  <c r="C1661"/>
  <c r="B1661"/>
  <c r="S1660"/>
  <c r="R1660"/>
  <c r="P1660"/>
  <c r="M1660"/>
  <c r="L1660"/>
  <c r="K1660"/>
  <c r="J1660"/>
  <c r="I1660"/>
  <c r="G1660"/>
  <c r="F1660"/>
  <c r="E1660"/>
  <c r="Q1660" s="1"/>
  <c r="D1660"/>
  <c r="C1660"/>
  <c r="B1660"/>
  <c r="S1659"/>
  <c r="R1659"/>
  <c r="P1659"/>
  <c r="M1659"/>
  <c r="L1659"/>
  <c r="K1659"/>
  <c r="J1659"/>
  <c r="I1659"/>
  <c r="G1659"/>
  <c r="F1659"/>
  <c r="E1659"/>
  <c r="Q1659" s="1"/>
  <c r="D1659"/>
  <c r="C1659"/>
  <c r="B1659"/>
  <c r="S1658"/>
  <c r="R1658"/>
  <c r="P1658"/>
  <c r="M1658"/>
  <c r="L1658"/>
  <c r="K1658"/>
  <c r="J1658"/>
  <c r="I1658"/>
  <c r="G1658"/>
  <c r="F1658"/>
  <c r="E1658"/>
  <c r="Q1658" s="1"/>
  <c r="D1658"/>
  <c r="C1658"/>
  <c r="B1658"/>
  <c r="S1657"/>
  <c r="R1657"/>
  <c r="P1657"/>
  <c r="M1657"/>
  <c r="L1657"/>
  <c r="K1657"/>
  <c r="J1657"/>
  <c r="I1657"/>
  <c r="G1657"/>
  <c r="F1657"/>
  <c r="E1657"/>
  <c r="Q1657" s="1"/>
  <c r="D1657"/>
  <c r="C1657"/>
  <c r="B1657"/>
  <c r="S1656"/>
  <c r="R1656"/>
  <c r="P1656"/>
  <c r="M1656"/>
  <c r="L1656"/>
  <c r="K1656"/>
  <c r="J1656"/>
  <c r="I1656"/>
  <c r="G1656"/>
  <c r="F1656"/>
  <c r="E1656"/>
  <c r="Q1656" s="1"/>
  <c r="D1656"/>
  <c r="C1656"/>
  <c r="B1656"/>
  <c r="S1655"/>
  <c r="R1655"/>
  <c r="P1655"/>
  <c r="M1655"/>
  <c r="L1655"/>
  <c r="K1655"/>
  <c r="J1655"/>
  <c r="I1655"/>
  <c r="G1655"/>
  <c r="F1655"/>
  <c r="E1655"/>
  <c r="Q1655" s="1"/>
  <c r="D1655"/>
  <c r="C1655"/>
  <c r="B1655"/>
  <c r="S1654"/>
  <c r="R1654"/>
  <c r="P1654"/>
  <c r="M1654"/>
  <c r="L1654"/>
  <c r="K1654"/>
  <c r="J1654"/>
  <c r="I1654"/>
  <c r="G1654"/>
  <c r="F1654"/>
  <c r="E1654"/>
  <c r="Q1654" s="1"/>
  <c r="D1654"/>
  <c r="C1654"/>
  <c r="B1654"/>
  <c r="S1653"/>
  <c r="R1653"/>
  <c r="P1653"/>
  <c r="M1653"/>
  <c r="L1653"/>
  <c r="K1653"/>
  <c r="J1653"/>
  <c r="I1653"/>
  <c r="G1653"/>
  <c r="F1653"/>
  <c r="E1653"/>
  <c r="Q1653" s="1"/>
  <c r="D1653"/>
  <c r="C1653"/>
  <c r="B1653"/>
  <c r="S1652"/>
  <c r="R1652"/>
  <c r="P1652"/>
  <c r="M1652"/>
  <c r="L1652"/>
  <c r="K1652"/>
  <c r="J1652"/>
  <c r="I1652"/>
  <c r="G1652"/>
  <c r="F1652"/>
  <c r="E1652"/>
  <c r="Q1652" s="1"/>
  <c r="D1652"/>
  <c r="C1652"/>
  <c r="B1652"/>
  <c r="S1651"/>
  <c r="R1651"/>
  <c r="P1651"/>
  <c r="M1651"/>
  <c r="L1651"/>
  <c r="K1651"/>
  <c r="J1651"/>
  <c r="I1651"/>
  <c r="G1651"/>
  <c r="F1651"/>
  <c r="E1651"/>
  <c r="Q1651" s="1"/>
  <c r="D1651"/>
  <c r="C1651"/>
  <c r="B1651"/>
  <c r="S1650"/>
  <c r="R1650"/>
  <c r="P1650"/>
  <c r="M1650"/>
  <c r="L1650"/>
  <c r="K1650"/>
  <c r="J1650"/>
  <c r="I1650"/>
  <c r="G1650"/>
  <c r="F1650"/>
  <c r="E1650"/>
  <c r="Q1650" s="1"/>
  <c r="D1650"/>
  <c r="C1650"/>
  <c r="B1650"/>
  <c r="S1649"/>
  <c r="R1649"/>
  <c r="P1649"/>
  <c r="M1649"/>
  <c r="L1649"/>
  <c r="K1649"/>
  <c r="J1649"/>
  <c r="I1649"/>
  <c r="G1649"/>
  <c r="F1649"/>
  <c r="E1649"/>
  <c r="Q1649" s="1"/>
  <c r="D1649"/>
  <c r="C1649"/>
  <c r="B1649"/>
  <c r="S1648"/>
  <c r="R1648"/>
  <c r="P1648"/>
  <c r="M1648"/>
  <c r="L1648"/>
  <c r="K1648"/>
  <c r="J1648"/>
  <c r="I1648"/>
  <c r="G1648"/>
  <c r="F1648"/>
  <c r="E1648"/>
  <c r="Q1648" s="1"/>
  <c r="D1648"/>
  <c r="C1648"/>
  <c r="B1648"/>
  <c r="S1647"/>
  <c r="R1647"/>
  <c r="P1647"/>
  <c r="M1647"/>
  <c r="L1647"/>
  <c r="K1647"/>
  <c r="J1647"/>
  <c r="I1647"/>
  <c r="G1647"/>
  <c r="F1647"/>
  <c r="E1647"/>
  <c r="Q1647" s="1"/>
  <c r="D1647"/>
  <c r="C1647"/>
  <c r="B1647"/>
  <c r="S1646"/>
  <c r="R1646"/>
  <c r="P1646"/>
  <c r="M1646"/>
  <c r="L1646"/>
  <c r="K1646"/>
  <c r="J1646"/>
  <c r="I1646"/>
  <c r="G1646"/>
  <c r="F1646"/>
  <c r="E1646"/>
  <c r="Q1646" s="1"/>
  <c r="D1646"/>
  <c r="C1646"/>
  <c r="B1646"/>
  <c r="S1645"/>
  <c r="R1645"/>
  <c r="P1645"/>
  <c r="M1645"/>
  <c r="L1645"/>
  <c r="K1645"/>
  <c r="J1645"/>
  <c r="I1645"/>
  <c r="G1645"/>
  <c r="F1645"/>
  <c r="E1645"/>
  <c r="Q1645" s="1"/>
  <c r="D1645"/>
  <c r="C1645"/>
  <c r="B1645"/>
  <c r="S1644"/>
  <c r="R1644"/>
  <c r="P1644"/>
  <c r="M1644"/>
  <c r="L1644"/>
  <c r="K1644"/>
  <c r="J1644"/>
  <c r="I1644"/>
  <c r="G1644"/>
  <c r="F1644"/>
  <c r="E1644"/>
  <c r="Q1644" s="1"/>
  <c r="D1644"/>
  <c r="C1644"/>
  <c r="B1644"/>
  <c r="S1643"/>
  <c r="R1643"/>
  <c r="P1643"/>
  <c r="M1643"/>
  <c r="L1643"/>
  <c r="K1643"/>
  <c r="J1643"/>
  <c r="I1643"/>
  <c r="G1643"/>
  <c r="F1643"/>
  <c r="E1643"/>
  <c r="Q1643" s="1"/>
  <c r="D1643"/>
  <c r="C1643"/>
  <c r="B1643"/>
  <c r="S1642"/>
  <c r="R1642"/>
  <c r="P1642"/>
  <c r="M1642"/>
  <c r="L1642"/>
  <c r="K1642"/>
  <c r="J1642"/>
  <c r="I1642"/>
  <c r="G1642"/>
  <c r="F1642"/>
  <c r="E1642"/>
  <c r="Q1642" s="1"/>
  <c r="D1642"/>
  <c r="C1642"/>
  <c r="B1642"/>
  <c r="S1641"/>
  <c r="R1641"/>
  <c r="P1641"/>
  <c r="M1641"/>
  <c r="L1641"/>
  <c r="K1641"/>
  <c r="J1641"/>
  <c r="I1641"/>
  <c r="G1641"/>
  <c r="F1641"/>
  <c r="E1641"/>
  <c r="Q1641" s="1"/>
  <c r="D1641"/>
  <c r="C1641"/>
  <c r="B1641"/>
  <c r="S1640"/>
  <c r="R1640"/>
  <c r="P1640"/>
  <c r="M1640"/>
  <c r="L1640"/>
  <c r="K1640"/>
  <c r="J1640"/>
  <c r="I1640"/>
  <c r="G1640"/>
  <c r="F1640"/>
  <c r="E1640"/>
  <c r="Q1640" s="1"/>
  <c r="D1640"/>
  <c r="C1640"/>
  <c r="B1640"/>
  <c r="S1639"/>
  <c r="R1639"/>
  <c r="P1639"/>
  <c r="M1639"/>
  <c r="L1639"/>
  <c r="K1639"/>
  <c r="J1639"/>
  <c r="I1639"/>
  <c r="G1639"/>
  <c r="F1639"/>
  <c r="E1639"/>
  <c r="Q1639" s="1"/>
  <c r="D1639"/>
  <c r="C1639"/>
  <c r="B1639"/>
  <c r="S1638"/>
  <c r="R1638"/>
  <c r="P1638"/>
  <c r="M1638"/>
  <c r="L1638"/>
  <c r="K1638"/>
  <c r="J1638"/>
  <c r="I1638"/>
  <c r="G1638"/>
  <c r="F1638"/>
  <c r="E1638"/>
  <c r="Q1638" s="1"/>
  <c r="D1638"/>
  <c r="C1638"/>
  <c r="B1638"/>
  <c r="S1637"/>
  <c r="R1637"/>
  <c r="P1637"/>
  <c r="M1637"/>
  <c r="L1637"/>
  <c r="K1637"/>
  <c r="J1637"/>
  <c r="I1637"/>
  <c r="G1637"/>
  <c r="F1637"/>
  <c r="E1637"/>
  <c r="Q1637" s="1"/>
  <c r="D1637"/>
  <c r="C1637"/>
  <c r="B1637"/>
  <c r="S1636"/>
  <c r="R1636"/>
  <c r="P1636"/>
  <c r="M1636"/>
  <c r="L1636"/>
  <c r="K1636"/>
  <c r="J1636"/>
  <c r="I1636"/>
  <c r="G1636"/>
  <c r="F1636"/>
  <c r="E1636"/>
  <c r="Q1636" s="1"/>
  <c r="D1636"/>
  <c r="C1636"/>
  <c r="B1636"/>
  <c r="S1635"/>
  <c r="R1635"/>
  <c r="P1635"/>
  <c r="M1635"/>
  <c r="L1635"/>
  <c r="K1635"/>
  <c r="J1635"/>
  <c r="I1635"/>
  <c r="G1635"/>
  <c r="F1635"/>
  <c r="E1635"/>
  <c r="Q1635" s="1"/>
  <c r="D1635"/>
  <c r="C1635"/>
  <c r="B1635"/>
  <c r="S1634"/>
  <c r="R1634"/>
  <c r="P1634"/>
  <c r="M1634"/>
  <c r="L1634"/>
  <c r="K1634"/>
  <c r="J1634"/>
  <c r="I1634"/>
  <c r="G1634"/>
  <c r="F1634"/>
  <c r="E1634"/>
  <c r="Q1634" s="1"/>
  <c r="D1634"/>
  <c r="C1634"/>
  <c r="B1634"/>
  <c r="S1633"/>
  <c r="R1633"/>
  <c r="P1633"/>
  <c r="M1633"/>
  <c r="L1633"/>
  <c r="K1633"/>
  <c r="J1633"/>
  <c r="I1633"/>
  <c r="G1633"/>
  <c r="F1633"/>
  <c r="E1633"/>
  <c r="Q1633" s="1"/>
  <c r="D1633"/>
  <c r="C1633"/>
  <c r="B1633"/>
  <c r="S1632"/>
  <c r="R1632"/>
  <c r="P1632"/>
  <c r="M1632"/>
  <c r="L1632"/>
  <c r="K1632"/>
  <c r="J1632"/>
  <c r="I1632"/>
  <c r="G1632"/>
  <c r="F1632"/>
  <c r="E1632"/>
  <c r="Q1632" s="1"/>
  <c r="D1632"/>
  <c r="C1632"/>
  <c r="B1632"/>
  <c r="S1631"/>
  <c r="R1631"/>
  <c r="P1631"/>
  <c r="M1631"/>
  <c r="L1631"/>
  <c r="K1631"/>
  <c r="J1631"/>
  <c r="I1631"/>
  <c r="G1631"/>
  <c r="F1631"/>
  <c r="E1631"/>
  <c r="Q1631" s="1"/>
  <c r="D1631"/>
  <c r="C1631"/>
  <c r="B1631"/>
  <c r="S1630"/>
  <c r="R1630"/>
  <c r="P1630"/>
  <c r="M1630"/>
  <c r="L1630"/>
  <c r="K1630"/>
  <c r="J1630"/>
  <c r="I1630"/>
  <c r="G1630"/>
  <c r="F1630"/>
  <c r="E1630"/>
  <c r="Q1630" s="1"/>
  <c r="D1630"/>
  <c r="C1630"/>
  <c r="B1630"/>
  <c r="S1629"/>
  <c r="R1629"/>
  <c r="P1629"/>
  <c r="M1629"/>
  <c r="L1629"/>
  <c r="K1629"/>
  <c r="J1629"/>
  <c r="I1629"/>
  <c r="G1629"/>
  <c r="F1629"/>
  <c r="E1629"/>
  <c r="Q1629" s="1"/>
  <c r="D1629"/>
  <c r="C1629"/>
  <c r="B1629"/>
  <c r="S1628"/>
  <c r="R1628"/>
  <c r="P1628"/>
  <c r="M1628"/>
  <c r="L1628"/>
  <c r="K1628"/>
  <c r="J1628"/>
  <c r="I1628"/>
  <c r="G1628"/>
  <c r="F1628"/>
  <c r="E1628"/>
  <c r="Q1628" s="1"/>
  <c r="D1628"/>
  <c r="C1628"/>
  <c r="B1628"/>
  <c r="S1627"/>
  <c r="R1627"/>
  <c r="P1627"/>
  <c r="M1627"/>
  <c r="L1627"/>
  <c r="K1627"/>
  <c r="J1627"/>
  <c r="I1627"/>
  <c r="G1627"/>
  <c r="F1627"/>
  <c r="E1627"/>
  <c r="Q1627" s="1"/>
  <c r="D1627"/>
  <c r="C1627"/>
  <c r="B1627"/>
  <c r="S1626"/>
  <c r="R1626"/>
  <c r="P1626"/>
  <c r="M1626"/>
  <c r="L1626"/>
  <c r="K1626"/>
  <c r="J1626"/>
  <c r="I1626"/>
  <c r="G1626"/>
  <c r="F1626"/>
  <c r="E1626"/>
  <c r="Q1626" s="1"/>
  <c r="D1626"/>
  <c r="C1626"/>
  <c r="B1626"/>
  <c r="S1625"/>
  <c r="R1625"/>
  <c r="P1625"/>
  <c r="M1625"/>
  <c r="L1625"/>
  <c r="K1625"/>
  <c r="J1625"/>
  <c r="I1625"/>
  <c r="G1625"/>
  <c r="F1625"/>
  <c r="E1625"/>
  <c r="Q1625" s="1"/>
  <c r="D1625"/>
  <c r="C1625"/>
  <c r="B1625"/>
  <c r="S1624"/>
  <c r="R1624"/>
  <c r="P1624"/>
  <c r="M1624"/>
  <c r="L1624"/>
  <c r="K1624"/>
  <c r="J1624"/>
  <c r="I1624"/>
  <c r="G1624"/>
  <c r="F1624"/>
  <c r="E1624"/>
  <c r="Q1624" s="1"/>
  <c r="D1624"/>
  <c r="C1624"/>
  <c r="B1624"/>
  <c r="S1623"/>
  <c r="R1623"/>
  <c r="P1623"/>
  <c r="M1623"/>
  <c r="L1623"/>
  <c r="K1623"/>
  <c r="J1623"/>
  <c r="I1623"/>
  <c r="G1623"/>
  <c r="F1623"/>
  <c r="E1623"/>
  <c r="Q1623" s="1"/>
  <c r="D1623"/>
  <c r="C1623"/>
  <c r="B1623"/>
  <c r="S1622"/>
  <c r="R1622"/>
  <c r="P1622"/>
  <c r="M1622"/>
  <c r="L1622"/>
  <c r="K1622"/>
  <c r="J1622"/>
  <c r="I1622"/>
  <c r="G1622"/>
  <c r="F1622"/>
  <c r="E1622"/>
  <c r="Q1622" s="1"/>
  <c r="D1622"/>
  <c r="C1622"/>
  <c r="B1622"/>
  <c r="S1621"/>
  <c r="R1621"/>
  <c r="P1621"/>
  <c r="M1621"/>
  <c r="L1621"/>
  <c r="K1621"/>
  <c r="J1621"/>
  <c r="I1621"/>
  <c r="G1621"/>
  <c r="F1621"/>
  <c r="E1621"/>
  <c r="Q1621" s="1"/>
  <c r="D1621"/>
  <c r="C1621"/>
  <c r="B1621"/>
  <c r="S1620"/>
  <c r="R1620"/>
  <c r="P1620"/>
  <c r="M1620"/>
  <c r="L1620"/>
  <c r="K1620"/>
  <c r="J1620"/>
  <c r="I1620"/>
  <c r="G1620"/>
  <c r="F1620"/>
  <c r="E1620"/>
  <c r="Q1620" s="1"/>
  <c r="D1620"/>
  <c r="C1620"/>
  <c r="B1620"/>
  <c r="S1619"/>
  <c r="R1619"/>
  <c r="P1619"/>
  <c r="M1619"/>
  <c r="L1619"/>
  <c r="K1619"/>
  <c r="J1619"/>
  <c r="I1619"/>
  <c r="G1619"/>
  <c r="F1619"/>
  <c r="E1619"/>
  <c r="Q1619" s="1"/>
  <c r="D1619"/>
  <c r="C1619"/>
  <c r="B1619"/>
  <c r="S1618"/>
  <c r="R1618"/>
  <c r="P1618"/>
  <c r="M1618"/>
  <c r="L1618"/>
  <c r="K1618"/>
  <c r="J1618"/>
  <c r="I1618"/>
  <c r="G1618"/>
  <c r="F1618"/>
  <c r="E1618"/>
  <c r="Q1618" s="1"/>
  <c r="D1618"/>
  <c r="C1618"/>
  <c r="B1618"/>
  <c r="S1617"/>
  <c r="R1617"/>
  <c r="P1617"/>
  <c r="M1617"/>
  <c r="L1617"/>
  <c r="K1617"/>
  <c r="J1617"/>
  <c r="I1617"/>
  <c r="G1617"/>
  <c r="F1617"/>
  <c r="E1617"/>
  <c r="Q1617" s="1"/>
  <c r="D1617"/>
  <c r="C1617"/>
  <c r="B1617"/>
  <c r="S1616"/>
  <c r="R1616"/>
  <c r="P1616"/>
  <c r="M1616"/>
  <c r="L1616"/>
  <c r="K1616"/>
  <c r="J1616"/>
  <c r="I1616"/>
  <c r="G1616"/>
  <c r="F1616"/>
  <c r="E1616"/>
  <c r="Q1616" s="1"/>
  <c r="D1616"/>
  <c r="C1616"/>
  <c r="B1616"/>
  <c r="S1615"/>
  <c r="R1615"/>
  <c r="P1615"/>
  <c r="M1615"/>
  <c r="L1615"/>
  <c r="K1615"/>
  <c r="J1615"/>
  <c r="I1615"/>
  <c r="G1615"/>
  <c r="F1615"/>
  <c r="E1615"/>
  <c r="Q1615" s="1"/>
  <c r="D1615"/>
  <c r="C1615"/>
  <c r="B1615"/>
  <c r="S1614"/>
  <c r="R1614"/>
  <c r="P1614"/>
  <c r="M1614"/>
  <c r="L1614"/>
  <c r="K1614"/>
  <c r="J1614"/>
  <c r="I1614"/>
  <c r="G1614"/>
  <c r="F1614"/>
  <c r="E1614"/>
  <c r="Q1614" s="1"/>
  <c r="D1614"/>
  <c r="C1614"/>
  <c r="B1614"/>
  <c r="S1613"/>
  <c r="R1613"/>
  <c r="P1613"/>
  <c r="M1613"/>
  <c r="L1613"/>
  <c r="K1613"/>
  <c r="J1613"/>
  <c r="I1613"/>
  <c r="G1613"/>
  <c r="F1613"/>
  <c r="E1613"/>
  <c r="Q1613" s="1"/>
  <c r="D1613"/>
  <c r="C1613"/>
  <c r="B1613"/>
  <c r="S1612"/>
  <c r="R1612"/>
  <c r="P1612"/>
  <c r="M1612"/>
  <c r="L1612"/>
  <c r="K1612"/>
  <c r="J1612"/>
  <c r="I1612"/>
  <c r="G1612"/>
  <c r="F1612"/>
  <c r="E1612"/>
  <c r="Q1612" s="1"/>
  <c r="D1612"/>
  <c r="C1612"/>
  <c r="B1612"/>
  <c r="S1611"/>
  <c r="R1611"/>
  <c r="P1611"/>
  <c r="M1611"/>
  <c r="L1611"/>
  <c r="K1611"/>
  <c r="J1611"/>
  <c r="I1611"/>
  <c r="G1611"/>
  <c r="F1611"/>
  <c r="E1611"/>
  <c r="Q1611" s="1"/>
  <c r="D1611"/>
  <c r="C1611"/>
  <c r="B1611"/>
  <c r="S1610"/>
  <c r="R1610"/>
  <c r="P1610"/>
  <c r="M1610"/>
  <c r="L1610"/>
  <c r="K1610"/>
  <c r="J1610"/>
  <c r="I1610"/>
  <c r="G1610"/>
  <c r="F1610"/>
  <c r="E1610"/>
  <c r="Q1610" s="1"/>
  <c r="D1610"/>
  <c r="C1610"/>
  <c r="B1610"/>
  <c r="S1609"/>
  <c r="R1609"/>
  <c r="P1609"/>
  <c r="M1609"/>
  <c r="L1609"/>
  <c r="K1609"/>
  <c r="J1609"/>
  <c r="I1609"/>
  <c r="G1609"/>
  <c r="F1609"/>
  <c r="E1609"/>
  <c r="Q1609" s="1"/>
  <c r="D1609"/>
  <c r="C1609"/>
  <c r="B1609"/>
  <c r="S1608"/>
  <c r="R1608"/>
  <c r="P1608"/>
  <c r="M1608"/>
  <c r="L1608"/>
  <c r="K1608"/>
  <c r="J1608"/>
  <c r="I1608"/>
  <c r="G1608"/>
  <c r="F1608"/>
  <c r="E1608"/>
  <c r="Q1608" s="1"/>
  <c r="D1608"/>
  <c r="C1608"/>
  <c r="B1608"/>
  <c r="S1607"/>
  <c r="R1607"/>
  <c r="P1607"/>
  <c r="M1607"/>
  <c r="L1607"/>
  <c r="K1607"/>
  <c r="J1607"/>
  <c r="I1607"/>
  <c r="G1607"/>
  <c r="F1607"/>
  <c r="E1607"/>
  <c r="Q1607" s="1"/>
  <c r="D1607"/>
  <c r="C1607"/>
  <c r="B1607"/>
  <c r="S1606"/>
  <c r="R1606"/>
  <c r="P1606"/>
  <c r="M1606"/>
  <c r="L1606"/>
  <c r="K1606"/>
  <c r="J1606"/>
  <c r="I1606"/>
  <c r="G1606"/>
  <c r="F1606"/>
  <c r="E1606"/>
  <c r="Q1606" s="1"/>
  <c r="D1606"/>
  <c r="C1606"/>
  <c r="B1606"/>
  <c r="S1605"/>
  <c r="R1605"/>
  <c r="P1605"/>
  <c r="M1605"/>
  <c r="L1605"/>
  <c r="K1605"/>
  <c r="J1605"/>
  <c r="I1605"/>
  <c r="G1605"/>
  <c r="F1605"/>
  <c r="E1605"/>
  <c r="Q1605" s="1"/>
  <c r="D1605"/>
  <c r="C1605"/>
  <c r="B1605"/>
  <c r="S1604"/>
  <c r="R1604"/>
  <c r="P1604"/>
  <c r="M1604"/>
  <c r="L1604"/>
  <c r="K1604"/>
  <c r="J1604"/>
  <c r="I1604"/>
  <c r="G1604"/>
  <c r="F1604"/>
  <c r="E1604"/>
  <c r="Q1604" s="1"/>
  <c r="D1604"/>
  <c r="C1604"/>
  <c r="B1604"/>
  <c r="S1603"/>
  <c r="R1603"/>
  <c r="P1603"/>
  <c r="M1603"/>
  <c r="L1603"/>
  <c r="K1603"/>
  <c r="J1603"/>
  <c r="I1603"/>
  <c r="G1603"/>
  <c r="F1603"/>
  <c r="E1603"/>
  <c r="Q1603" s="1"/>
  <c r="D1603"/>
  <c r="C1603"/>
  <c r="B1603"/>
  <c r="S1602"/>
  <c r="R1602"/>
  <c r="P1602"/>
  <c r="M1602"/>
  <c r="L1602"/>
  <c r="K1602"/>
  <c r="J1602"/>
  <c r="I1602"/>
  <c r="G1602"/>
  <c r="F1602"/>
  <c r="E1602"/>
  <c r="Q1602" s="1"/>
  <c r="D1602"/>
  <c r="C1602"/>
  <c r="B1602"/>
  <c r="S1601"/>
  <c r="R1601"/>
  <c r="P1601"/>
  <c r="M1601"/>
  <c r="L1601"/>
  <c r="K1601"/>
  <c r="J1601"/>
  <c r="I1601"/>
  <c r="G1601"/>
  <c r="F1601"/>
  <c r="E1601"/>
  <c r="Q1601" s="1"/>
  <c r="D1601"/>
  <c r="C1601"/>
  <c r="B1601"/>
  <c r="S1600"/>
  <c r="R1600"/>
  <c r="P1600"/>
  <c r="M1600"/>
  <c r="L1600"/>
  <c r="K1600"/>
  <c r="J1600"/>
  <c r="I1600"/>
  <c r="G1600"/>
  <c r="F1600"/>
  <c r="E1600"/>
  <c r="Q1600" s="1"/>
  <c r="D1600"/>
  <c r="C1600"/>
  <c r="B1600"/>
  <c r="S1599"/>
  <c r="R1599"/>
  <c r="P1599"/>
  <c r="M1599"/>
  <c r="L1599"/>
  <c r="K1599"/>
  <c r="J1599"/>
  <c r="I1599"/>
  <c r="G1599"/>
  <c r="F1599"/>
  <c r="E1599"/>
  <c r="Q1599" s="1"/>
  <c r="D1599"/>
  <c r="C1599"/>
  <c r="B1599"/>
  <c r="S1598"/>
  <c r="R1598"/>
  <c r="P1598"/>
  <c r="M1598"/>
  <c r="L1598"/>
  <c r="K1598"/>
  <c r="J1598"/>
  <c r="I1598"/>
  <c r="G1598"/>
  <c r="F1598"/>
  <c r="E1598"/>
  <c r="Q1598" s="1"/>
  <c r="D1598"/>
  <c r="C1598"/>
  <c r="B1598"/>
  <c r="S1597"/>
  <c r="R1597"/>
  <c r="P1597"/>
  <c r="M1597"/>
  <c r="L1597"/>
  <c r="K1597"/>
  <c r="J1597"/>
  <c r="I1597"/>
  <c r="G1597"/>
  <c r="F1597"/>
  <c r="E1597"/>
  <c r="Q1597" s="1"/>
  <c r="D1597"/>
  <c r="C1597"/>
  <c r="B1597"/>
  <c r="S1596"/>
  <c r="R1596"/>
  <c r="P1596"/>
  <c r="M1596"/>
  <c r="L1596"/>
  <c r="K1596"/>
  <c r="J1596"/>
  <c r="I1596"/>
  <c r="G1596"/>
  <c r="F1596"/>
  <c r="E1596"/>
  <c r="Q1596" s="1"/>
  <c r="D1596"/>
  <c r="C1596"/>
  <c r="B1596"/>
  <c r="S1595"/>
  <c r="R1595"/>
  <c r="P1595"/>
  <c r="M1595"/>
  <c r="L1595"/>
  <c r="K1595"/>
  <c r="J1595"/>
  <c r="I1595"/>
  <c r="G1595"/>
  <c r="F1595"/>
  <c r="E1595"/>
  <c r="Q1595" s="1"/>
  <c r="D1595"/>
  <c r="C1595"/>
  <c r="B1595"/>
  <c r="S1594"/>
  <c r="R1594"/>
  <c r="P1594"/>
  <c r="M1594"/>
  <c r="L1594"/>
  <c r="K1594"/>
  <c r="J1594"/>
  <c r="I1594"/>
  <c r="G1594"/>
  <c r="F1594"/>
  <c r="E1594"/>
  <c r="Q1594" s="1"/>
  <c r="D1594"/>
  <c r="C1594"/>
  <c r="B1594"/>
  <c r="S1593"/>
  <c r="R1593"/>
  <c r="P1593"/>
  <c r="M1593"/>
  <c r="L1593"/>
  <c r="K1593"/>
  <c r="J1593"/>
  <c r="I1593"/>
  <c r="G1593"/>
  <c r="F1593"/>
  <c r="E1593"/>
  <c r="Q1593" s="1"/>
  <c r="D1593"/>
  <c r="C1593"/>
  <c r="B1593"/>
  <c r="S1592"/>
  <c r="R1592"/>
  <c r="P1592"/>
  <c r="M1592"/>
  <c r="L1592"/>
  <c r="K1592"/>
  <c r="J1592"/>
  <c r="I1592"/>
  <c r="G1592"/>
  <c r="F1592"/>
  <c r="E1592"/>
  <c r="Q1592" s="1"/>
  <c r="D1592"/>
  <c r="C1592"/>
  <c r="B1592"/>
  <c r="S1591"/>
  <c r="R1591"/>
  <c r="P1591"/>
  <c r="M1591"/>
  <c r="L1591"/>
  <c r="K1591"/>
  <c r="J1591"/>
  <c r="I1591"/>
  <c r="G1591"/>
  <c r="F1591"/>
  <c r="E1591"/>
  <c r="Q1591" s="1"/>
  <c r="D1591"/>
  <c r="C1591"/>
  <c r="B1591"/>
  <c r="S1590"/>
  <c r="R1590"/>
  <c r="P1590"/>
  <c r="M1590"/>
  <c r="L1590"/>
  <c r="K1590"/>
  <c r="J1590"/>
  <c r="I1590"/>
  <c r="G1590"/>
  <c r="F1590"/>
  <c r="E1590"/>
  <c r="Q1590" s="1"/>
  <c r="D1590"/>
  <c r="C1590"/>
  <c r="B1590"/>
  <c r="S1589"/>
  <c r="R1589"/>
  <c r="P1589"/>
  <c r="M1589"/>
  <c r="L1589"/>
  <c r="K1589"/>
  <c r="J1589"/>
  <c r="I1589"/>
  <c r="G1589"/>
  <c r="F1589"/>
  <c r="E1589"/>
  <c r="Q1589" s="1"/>
  <c r="D1589"/>
  <c r="C1589"/>
  <c r="B1589"/>
  <c r="S1588"/>
  <c r="R1588"/>
  <c r="P1588"/>
  <c r="M1588"/>
  <c r="L1588"/>
  <c r="K1588"/>
  <c r="J1588"/>
  <c r="I1588"/>
  <c r="G1588"/>
  <c r="F1588"/>
  <c r="E1588"/>
  <c r="Q1588" s="1"/>
  <c r="D1588"/>
  <c r="C1588"/>
  <c r="B1588"/>
  <c r="S1587"/>
  <c r="R1587"/>
  <c r="P1587"/>
  <c r="M1587"/>
  <c r="L1587"/>
  <c r="K1587"/>
  <c r="J1587"/>
  <c r="I1587"/>
  <c r="G1587"/>
  <c r="F1587"/>
  <c r="E1587"/>
  <c r="Q1587" s="1"/>
  <c r="D1587"/>
  <c r="C1587"/>
  <c r="B1587"/>
  <c r="S1586"/>
  <c r="R1586"/>
  <c r="P1586"/>
  <c r="M1586"/>
  <c r="L1586"/>
  <c r="K1586"/>
  <c r="J1586"/>
  <c r="I1586"/>
  <c r="G1586"/>
  <c r="F1586"/>
  <c r="E1586"/>
  <c r="Q1586" s="1"/>
  <c r="D1586"/>
  <c r="C1586"/>
  <c r="B1586"/>
  <c r="S1585"/>
  <c r="R1585"/>
  <c r="P1585"/>
  <c r="M1585"/>
  <c r="L1585"/>
  <c r="K1585"/>
  <c r="J1585"/>
  <c r="I1585"/>
  <c r="G1585"/>
  <c r="F1585"/>
  <c r="E1585"/>
  <c r="Q1585" s="1"/>
  <c r="D1585"/>
  <c r="C1585"/>
  <c r="B1585"/>
  <c r="S1584"/>
  <c r="R1584"/>
  <c r="P1584"/>
  <c r="M1584"/>
  <c r="L1584"/>
  <c r="K1584"/>
  <c r="J1584"/>
  <c r="I1584"/>
  <c r="G1584"/>
  <c r="F1584"/>
  <c r="E1584"/>
  <c r="Q1584" s="1"/>
  <c r="D1584"/>
  <c r="C1584"/>
  <c r="B1584"/>
  <c r="S1583"/>
  <c r="R1583"/>
  <c r="P1583"/>
  <c r="M1583"/>
  <c r="L1583"/>
  <c r="K1583"/>
  <c r="J1583"/>
  <c r="I1583"/>
  <c r="G1583"/>
  <c r="F1583"/>
  <c r="E1583"/>
  <c r="Q1583" s="1"/>
  <c r="D1583"/>
  <c r="C1583"/>
  <c r="B1583"/>
  <c r="S1582"/>
  <c r="R1582"/>
  <c r="P1582"/>
  <c r="M1582"/>
  <c r="L1582"/>
  <c r="K1582"/>
  <c r="J1582"/>
  <c r="I1582"/>
  <c r="G1582"/>
  <c r="F1582"/>
  <c r="E1582"/>
  <c r="Q1582" s="1"/>
  <c r="D1582"/>
  <c r="C1582"/>
  <c r="B1582"/>
  <c r="S1581"/>
  <c r="R1581"/>
  <c r="P1581"/>
  <c r="M1581"/>
  <c r="L1581"/>
  <c r="K1581"/>
  <c r="J1581"/>
  <c r="I1581"/>
  <c r="G1581"/>
  <c r="F1581"/>
  <c r="E1581"/>
  <c r="Q1581" s="1"/>
  <c r="D1581"/>
  <c r="C1581"/>
  <c r="B1581"/>
  <c r="S1580"/>
  <c r="R1580"/>
  <c r="P1580"/>
  <c r="M1580"/>
  <c r="L1580"/>
  <c r="K1580"/>
  <c r="J1580"/>
  <c r="I1580"/>
  <c r="G1580"/>
  <c r="F1580"/>
  <c r="E1580"/>
  <c r="Q1580" s="1"/>
  <c r="D1580"/>
  <c r="C1580"/>
  <c r="B1580"/>
  <c r="S1579"/>
  <c r="R1579"/>
  <c r="P1579"/>
  <c r="M1579"/>
  <c r="L1579"/>
  <c r="K1579"/>
  <c r="J1579"/>
  <c r="I1579"/>
  <c r="G1579"/>
  <c r="F1579"/>
  <c r="E1579"/>
  <c r="Q1579" s="1"/>
  <c r="D1579"/>
  <c r="C1579"/>
  <c r="B1579"/>
  <c r="S1578"/>
  <c r="R1578"/>
  <c r="P1578"/>
  <c r="M1578"/>
  <c r="L1578"/>
  <c r="K1578"/>
  <c r="J1578"/>
  <c r="I1578"/>
  <c r="G1578"/>
  <c r="F1578"/>
  <c r="E1578"/>
  <c r="Q1578" s="1"/>
  <c r="D1578"/>
  <c r="C1578"/>
  <c r="B1578"/>
  <c r="S1577"/>
  <c r="R1577"/>
  <c r="P1577"/>
  <c r="M1577"/>
  <c r="L1577"/>
  <c r="K1577"/>
  <c r="J1577"/>
  <c r="I1577"/>
  <c r="G1577"/>
  <c r="F1577"/>
  <c r="E1577"/>
  <c r="Q1577" s="1"/>
  <c r="D1577"/>
  <c r="C1577"/>
  <c r="B1577"/>
  <c r="S1576"/>
  <c r="R1576"/>
  <c r="P1576"/>
  <c r="M1576"/>
  <c r="L1576"/>
  <c r="K1576"/>
  <c r="J1576"/>
  <c r="I1576"/>
  <c r="G1576"/>
  <c r="F1576"/>
  <c r="E1576"/>
  <c r="Q1576" s="1"/>
  <c r="D1576"/>
  <c r="C1576"/>
  <c r="B1576"/>
  <c r="S1575"/>
  <c r="R1575"/>
  <c r="P1575"/>
  <c r="M1575"/>
  <c r="L1575"/>
  <c r="K1575"/>
  <c r="J1575"/>
  <c r="I1575"/>
  <c r="G1575"/>
  <c r="F1575"/>
  <c r="E1575"/>
  <c r="Q1575" s="1"/>
  <c r="D1575"/>
  <c r="C1575"/>
  <c r="B1575"/>
  <c r="S1574"/>
  <c r="R1574"/>
  <c r="P1574"/>
  <c r="M1574"/>
  <c r="L1574"/>
  <c r="K1574"/>
  <c r="J1574"/>
  <c r="I1574"/>
  <c r="G1574"/>
  <c r="F1574"/>
  <c r="E1574"/>
  <c r="Q1574" s="1"/>
  <c r="D1574"/>
  <c r="C1574"/>
  <c r="B1574"/>
  <c r="S1573"/>
  <c r="R1573"/>
  <c r="P1573"/>
  <c r="M1573"/>
  <c r="L1573"/>
  <c r="K1573"/>
  <c r="J1573"/>
  <c r="I1573"/>
  <c r="G1573"/>
  <c r="F1573"/>
  <c r="E1573"/>
  <c r="Q1573" s="1"/>
  <c r="D1573"/>
  <c r="C1573"/>
  <c r="B1573"/>
  <c r="S1572"/>
  <c r="R1572"/>
  <c r="P1572"/>
  <c r="M1572"/>
  <c r="L1572"/>
  <c r="K1572"/>
  <c r="J1572"/>
  <c r="I1572"/>
  <c r="G1572"/>
  <c r="F1572"/>
  <c r="E1572"/>
  <c r="Q1572" s="1"/>
  <c r="D1572"/>
  <c r="C1572"/>
  <c r="B1572"/>
  <c r="S1571"/>
  <c r="R1571"/>
  <c r="P1571"/>
  <c r="M1571"/>
  <c r="L1571"/>
  <c r="K1571"/>
  <c r="J1571"/>
  <c r="I1571"/>
  <c r="G1571"/>
  <c r="F1571"/>
  <c r="E1571"/>
  <c r="Q1571" s="1"/>
  <c r="D1571"/>
  <c r="C1571"/>
  <c r="B1571"/>
  <c r="S1570"/>
  <c r="R1570"/>
  <c r="P1570"/>
  <c r="M1570"/>
  <c r="L1570"/>
  <c r="K1570"/>
  <c r="J1570"/>
  <c r="I1570"/>
  <c r="G1570"/>
  <c r="F1570"/>
  <c r="E1570"/>
  <c r="Q1570" s="1"/>
  <c r="D1570"/>
  <c r="C1570"/>
  <c r="B1570"/>
  <c r="S1569"/>
  <c r="R1569"/>
  <c r="P1569"/>
  <c r="M1569"/>
  <c r="L1569"/>
  <c r="K1569"/>
  <c r="J1569"/>
  <c r="I1569"/>
  <c r="G1569"/>
  <c r="F1569"/>
  <c r="E1569"/>
  <c r="Q1569" s="1"/>
  <c r="D1569"/>
  <c r="C1569"/>
  <c r="B1569"/>
  <c r="S1568"/>
  <c r="R1568"/>
  <c r="P1568"/>
  <c r="M1568"/>
  <c r="L1568"/>
  <c r="K1568"/>
  <c r="J1568"/>
  <c r="I1568"/>
  <c r="G1568"/>
  <c r="F1568"/>
  <c r="E1568"/>
  <c r="Q1568" s="1"/>
  <c r="D1568"/>
  <c r="C1568"/>
  <c r="B1568"/>
  <c r="S1567"/>
  <c r="R1567"/>
  <c r="P1567"/>
  <c r="M1567"/>
  <c r="L1567"/>
  <c r="K1567"/>
  <c r="J1567"/>
  <c r="I1567"/>
  <c r="G1567"/>
  <c r="F1567"/>
  <c r="E1567"/>
  <c r="Q1567" s="1"/>
  <c r="D1567"/>
  <c r="C1567"/>
  <c r="B1567"/>
  <c r="S1566"/>
  <c r="R1566"/>
  <c r="P1566"/>
  <c r="M1566"/>
  <c r="L1566"/>
  <c r="K1566"/>
  <c r="J1566"/>
  <c r="I1566"/>
  <c r="G1566"/>
  <c r="F1566"/>
  <c r="E1566"/>
  <c r="Q1566" s="1"/>
  <c r="D1566"/>
  <c r="C1566"/>
  <c r="B1566"/>
  <c r="S1565"/>
  <c r="R1565"/>
  <c r="P1565"/>
  <c r="M1565"/>
  <c r="L1565"/>
  <c r="K1565"/>
  <c r="J1565"/>
  <c r="I1565"/>
  <c r="G1565"/>
  <c r="F1565"/>
  <c r="E1565"/>
  <c r="Q1565" s="1"/>
  <c r="D1565"/>
  <c r="C1565"/>
  <c r="B1565"/>
  <c r="S1564"/>
  <c r="R1564"/>
  <c r="P1564"/>
  <c r="M1564"/>
  <c r="L1564"/>
  <c r="K1564"/>
  <c r="J1564"/>
  <c r="I1564"/>
  <c r="G1564"/>
  <c r="F1564"/>
  <c r="E1564"/>
  <c r="Q1564" s="1"/>
  <c r="D1564"/>
  <c r="C1564"/>
  <c r="B1564"/>
  <c r="S1563"/>
  <c r="R1563"/>
  <c r="P1563"/>
  <c r="M1563"/>
  <c r="L1563"/>
  <c r="K1563"/>
  <c r="J1563"/>
  <c r="I1563"/>
  <c r="G1563"/>
  <c r="F1563"/>
  <c r="E1563"/>
  <c r="Q1563" s="1"/>
  <c r="D1563"/>
  <c r="C1563"/>
  <c r="B1563"/>
  <c r="S1562"/>
  <c r="R1562"/>
  <c r="P1562"/>
  <c r="M1562"/>
  <c r="L1562"/>
  <c r="K1562"/>
  <c r="J1562"/>
  <c r="I1562"/>
  <c r="G1562"/>
  <c r="F1562"/>
  <c r="E1562"/>
  <c r="Q1562" s="1"/>
  <c r="D1562"/>
  <c r="C1562"/>
  <c r="B1562"/>
  <c r="S1561"/>
  <c r="R1561"/>
  <c r="P1561"/>
  <c r="M1561"/>
  <c r="L1561"/>
  <c r="K1561"/>
  <c r="J1561"/>
  <c r="I1561"/>
  <c r="G1561"/>
  <c r="F1561"/>
  <c r="E1561"/>
  <c r="Q1561" s="1"/>
  <c r="D1561"/>
  <c r="C1561"/>
  <c r="B1561"/>
  <c r="S1560"/>
  <c r="R1560"/>
  <c r="P1560"/>
  <c r="M1560"/>
  <c r="L1560"/>
  <c r="K1560"/>
  <c r="J1560"/>
  <c r="I1560"/>
  <c r="G1560"/>
  <c r="F1560"/>
  <c r="E1560"/>
  <c r="Q1560" s="1"/>
  <c r="D1560"/>
  <c r="C1560"/>
  <c r="B1560"/>
  <c r="S1559"/>
  <c r="R1559"/>
  <c r="P1559"/>
  <c r="M1559"/>
  <c r="L1559"/>
  <c r="K1559"/>
  <c r="J1559"/>
  <c r="I1559"/>
  <c r="G1559"/>
  <c r="F1559"/>
  <c r="E1559"/>
  <c r="Q1559" s="1"/>
  <c r="D1559"/>
  <c r="C1559"/>
  <c r="B1559"/>
  <c r="S1558"/>
  <c r="R1558"/>
  <c r="P1558"/>
  <c r="M1558"/>
  <c r="L1558"/>
  <c r="K1558"/>
  <c r="J1558"/>
  <c r="I1558"/>
  <c r="G1558"/>
  <c r="F1558"/>
  <c r="E1558"/>
  <c r="Q1558" s="1"/>
  <c r="D1558"/>
  <c r="C1558"/>
  <c r="B1558"/>
  <c r="S1557"/>
  <c r="R1557"/>
  <c r="P1557"/>
  <c r="M1557"/>
  <c r="L1557"/>
  <c r="K1557"/>
  <c r="J1557"/>
  <c r="I1557"/>
  <c r="G1557"/>
  <c r="F1557"/>
  <c r="E1557"/>
  <c r="Q1557" s="1"/>
  <c r="D1557"/>
  <c r="C1557"/>
  <c r="B1557"/>
  <c r="S1556"/>
  <c r="R1556"/>
  <c r="P1556"/>
  <c r="M1556"/>
  <c r="L1556"/>
  <c r="K1556"/>
  <c r="J1556"/>
  <c r="I1556"/>
  <c r="G1556"/>
  <c r="F1556"/>
  <c r="E1556"/>
  <c r="Q1556" s="1"/>
  <c r="D1556"/>
  <c r="C1556"/>
  <c r="B1556"/>
  <c r="S1555"/>
  <c r="R1555"/>
  <c r="P1555"/>
  <c r="M1555"/>
  <c r="L1555"/>
  <c r="K1555"/>
  <c r="J1555"/>
  <c r="I1555"/>
  <c r="G1555"/>
  <c r="F1555"/>
  <c r="E1555"/>
  <c r="Q1555" s="1"/>
  <c r="D1555"/>
  <c r="C1555"/>
  <c r="B1555"/>
  <c r="S1554"/>
  <c r="R1554"/>
  <c r="P1554"/>
  <c r="M1554"/>
  <c r="L1554"/>
  <c r="K1554"/>
  <c r="J1554"/>
  <c r="I1554"/>
  <c r="G1554"/>
  <c r="F1554"/>
  <c r="E1554"/>
  <c r="Q1554" s="1"/>
  <c r="D1554"/>
  <c r="C1554"/>
  <c r="B1554"/>
  <c r="S1553"/>
  <c r="R1553"/>
  <c r="P1553"/>
  <c r="M1553"/>
  <c r="L1553"/>
  <c r="K1553"/>
  <c r="J1553"/>
  <c r="I1553"/>
  <c r="G1553"/>
  <c r="F1553"/>
  <c r="E1553"/>
  <c r="Q1553" s="1"/>
  <c r="D1553"/>
  <c r="C1553"/>
  <c r="B1553"/>
  <c r="S1552"/>
  <c r="R1552"/>
  <c r="P1552"/>
  <c r="M1552"/>
  <c r="L1552"/>
  <c r="K1552"/>
  <c r="J1552"/>
  <c r="I1552"/>
  <c r="G1552"/>
  <c r="F1552"/>
  <c r="E1552"/>
  <c r="Q1552" s="1"/>
  <c r="D1552"/>
  <c r="C1552"/>
  <c r="B1552"/>
  <c r="S1551"/>
  <c r="R1551"/>
  <c r="P1551"/>
  <c r="M1551"/>
  <c r="L1551"/>
  <c r="K1551"/>
  <c r="J1551"/>
  <c r="I1551"/>
  <c r="G1551"/>
  <c r="F1551"/>
  <c r="E1551"/>
  <c r="Q1551" s="1"/>
  <c r="D1551"/>
  <c r="C1551"/>
  <c r="B1551"/>
  <c r="S1550"/>
  <c r="R1550"/>
  <c r="P1550"/>
  <c r="M1550"/>
  <c r="L1550"/>
  <c r="K1550"/>
  <c r="J1550"/>
  <c r="I1550"/>
  <c r="G1550"/>
  <c r="F1550"/>
  <c r="E1550"/>
  <c r="Q1550" s="1"/>
  <c r="D1550"/>
  <c r="C1550"/>
  <c r="B1550"/>
  <c r="S1549"/>
  <c r="R1549"/>
  <c r="P1549"/>
  <c r="M1549"/>
  <c r="L1549"/>
  <c r="K1549"/>
  <c r="J1549"/>
  <c r="I1549"/>
  <c r="G1549"/>
  <c r="F1549"/>
  <c r="E1549"/>
  <c r="Q1549" s="1"/>
  <c r="D1549"/>
  <c r="C1549"/>
  <c r="B1549"/>
  <c r="S1548"/>
  <c r="R1548"/>
  <c r="P1548"/>
  <c r="M1548"/>
  <c r="L1548"/>
  <c r="K1548"/>
  <c r="J1548"/>
  <c r="I1548"/>
  <c r="G1548"/>
  <c r="F1548"/>
  <c r="E1548"/>
  <c r="Q1548" s="1"/>
  <c r="D1548"/>
  <c r="C1548"/>
  <c r="B1548"/>
  <c r="S1547"/>
  <c r="R1547"/>
  <c r="P1547"/>
  <c r="M1547"/>
  <c r="L1547"/>
  <c r="K1547"/>
  <c r="J1547"/>
  <c r="I1547"/>
  <c r="G1547"/>
  <c r="F1547"/>
  <c r="E1547"/>
  <c r="Q1547" s="1"/>
  <c r="D1547"/>
  <c r="C1547"/>
  <c r="B1547"/>
  <c r="S1546"/>
  <c r="R1546"/>
  <c r="P1546"/>
  <c r="M1546"/>
  <c r="L1546"/>
  <c r="K1546"/>
  <c r="J1546"/>
  <c r="I1546"/>
  <c r="G1546"/>
  <c r="F1546"/>
  <c r="E1546"/>
  <c r="Q1546" s="1"/>
  <c r="D1546"/>
  <c r="C1546"/>
  <c r="B1546"/>
  <c r="S1545"/>
  <c r="R1545"/>
  <c r="P1545"/>
  <c r="M1545"/>
  <c r="L1545"/>
  <c r="K1545"/>
  <c r="J1545"/>
  <c r="I1545"/>
  <c r="G1545"/>
  <c r="F1545"/>
  <c r="E1545"/>
  <c r="Q1545" s="1"/>
  <c r="D1545"/>
  <c r="C1545"/>
  <c r="B1545"/>
  <c r="S1544"/>
  <c r="R1544"/>
  <c r="P1544"/>
  <c r="M1544"/>
  <c r="L1544"/>
  <c r="K1544"/>
  <c r="J1544"/>
  <c r="I1544"/>
  <c r="G1544"/>
  <c r="F1544"/>
  <c r="E1544"/>
  <c r="Q1544" s="1"/>
  <c r="D1544"/>
  <c r="C1544"/>
  <c r="B1544"/>
  <c r="S1543"/>
  <c r="R1543"/>
  <c r="P1543"/>
  <c r="M1543"/>
  <c r="L1543"/>
  <c r="K1543"/>
  <c r="J1543"/>
  <c r="I1543"/>
  <c r="G1543"/>
  <c r="F1543"/>
  <c r="E1543"/>
  <c r="Q1543" s="1"/>
  <c r="D1543"/>
  <c r="C1543"/>
  <c r="B1543"/>
  <c r="S1542"/>
  <c r="R1542"/>
  <c r="P1542"/>
  <c r="M1542"/>
  <c r="L1542"/>
  <c r="K1542"/>
  <c r="J1542"/>
  <c r="I1542"/>
  <c r="G1542"/>
  <c r="F1542"/>
  <c r="E1542"/>
  <c r="Q1542" s="1"/>
  <c r="D1542"/>
  <c r="C1542"/>
  <c r="B1542"/>
  <c r="S1541"/>
  <c r="R1541"/>
  <c r="P1541"/>
  <c r="M1541"/>
  <c r="L1541"/>
  <c r="K1541"/>
  <c r="J1541"/>
  <c r="I1541"/>
  <c r="G1541"/>
  <c r="F1541"/>
  <c r="E1541"/>
  <c r="Q1541" s="1"/>
  <c r="D1541"/>
  <c r="C1541"/>
  <c r="B1541"/>
  <c r="S1540"/>
  <c r="R1540"/>
  <c r="P1540"/>
  <c r="M1540"/>
  <c r="L1540"/>
  <c r="K1540"/>
  <c r="J1540"/>
  <c r="I1540"/>
  <c r="G1540"/>
  <c r="F1540"/>
  <c r="E1540"/>
  <c r="Q1540" s="1"/>
  <c r="D1540"/>
  <c r="C1540"/>
  <c r="B1540"/>
  <c r="S1539"/>
  <c r="R1539"/>
  <c r="P1539"/>
  <c r="M1539"/>
  <c r="L1539"/>
  <c r="K1539"/>
  <c r="J1539"/>
  <c r="I1539"/>
  <c r="G1539"/>
  <c r="F1539"/>
  <c r="E1539"/>
  <c r="Q1539" s="1"/>
  <c r="D1539"/>
  <c r="C1539"/>
  <c r="B1539"/>
  <c r="S1538"/>
  <c r="R1538"/>
  <c r="P1538"/>
  <c r="M1538"/>
  <c r="L1538"/>
  <c r="K1538"/>
  <c r="J1538"/>
  <c r="I1538"/>
  <c r="G1538"/>
  <c r="F1538"/>
  <c r="E1538"/>
  <c r="Q1538" s="1"/>
  <c r="D1538"/>
  <c r="C1538"/>
  <c r="B1538"/>
  <c r="S1537"/>
  <c r="R1537"/>
  <c r="P1537"/>
  <c r="M1537"/>
  <c r="L1537"/>
  <c r="K1537"/>
  <c r="J1537"/>
  <c r="I1537"/>
  <c r="G1537"/>
  <c r="F1537"/>
  <c r="E1537"/>
  <c r="Q1537" s="1"/>
  <c r="D1537"/>
  <c r="C1537"/>
  <c r="B1537"/>
  <c r="S1536"/>
  <c r="R1536"/>
  <c r="P1536"/>
  <c r="M1536"/>
  <c r="L1536"/>
  <c r="K1536"/>
  <c r="J1536"/>
  <c r="I1536"/>
  <c r="G1536"/>
  <c r="F1536"/>
  <c r="E1536"/>
  <c r="Q1536" s="1"/>
  <c r="D1536"/>
  <c r="C1536"/>
  <c r="B1536"/>
  <c r="S1535"/>
  <c r="R1535"/>
  <c r="P1535"/>
  <c r="M1535"/>
  <c r="L1535"/>
  <c r="K1535"/>
  <c r="J1535"/>
  <c r="I1535"/>
  <c r="G1535"/>
  <c r="F1535"/>
  <c r="E1535"/>
  <c r="Q1535" s="1"/>
  <c r="D1535"/>
  <c r="C1535"/>
  <c r="B1535"/>
  <c r="S1534"/>
  <c r="R1534"/>
  <c r="P1534"/>
  <c r="M1534"/>
  <c r="L1534"/>
  <c r="K1534"/>
  <c r="J1534"/>
  <c r="I1534"/>
  <c r="G1534"/>
  <c r="F1534"/>
  <c r="E1534"/>
  <c r="Q1534" s="1"/>
  <c r="D1534"/>
  <c r="C1534"/>
  <c r="B1534"/>
  <c r="S1533"/>
  <c r="R1533"/>
  <c r="P1533"/>
  <c r="M1533"/>
  <c r="L1533"/>
  <c r="K1533"/>
  <c r="J1533"/>
  <c r="I1533"/>
  <c r="G1533"/>
  <c r="F1533"/>
  <c r="E1533"/>
  <c r="Q1533" s="1"/>
  <c r="D1533"/>
  <c r="C1533"/>
  <c r="B1533"/>
  <c r="S1532"/>
  <c r="R1532"/>
  <c r="P1532"/>
  <c r="M1532"/>
  <c r="L1532"/>
  <c r="K1532"/>
  <c r="J1532"/>
  <c r="I1532"/>
  <c r="G1532"/>
  <c r="F1532"/>
  <c r="E1532"/>
  <c r="Q1532" s="1"/>
  <c r="D1532"/>
  <c r="C1532"/>
  <c r="B1532"/>
  <c r="S1531"/>
  <c r="R1531"/>
  <c r="P1531"/>
  <c r="M1531"/>
  <c r="L1531"/>
  <c r="K1531"/>
  <c r="J1531"/>
  <c r="I1531"/>
  <c r="G1531"/>
  <c r="F1531"/>
  <c r="E1531"/>
  <c r="Q1531" s="1"/>
  <c r="D1531"/>
  <c r="C1531"/>
  <c r="B1531"/>
  <c r="S1530"/>
  <c r="R1530"/>
  <c r="P1530"/>
  <c r="M1530"/>
  <c r="L1530"/>
  <c r="K1530"/>
  <c r="J1530"/>
  <c r="I1530"/>
  <c r="G1530"/>
  <c r="F1530"/>
  <c r="E1530"/>
  <c r="Q1530" s="1"/>
  <c r="D1530"/>
  <c r="C1530"/>
  <c r="B1530"/>
  <c r="S1529"/>
  <c r="R1529"/>
  <c r="P1529"/>
  <c r="M1529"/>
  <c r="L1529"/>
  <c r="K1529"/>
  <c r="J1529"/>
  <c r="I1529"/>
  <c r="G1529"/>
  <c r="F1529"/>
  <c r="E1529"/>
  <c r="Q1529" s="1"/>
  <c r="D1529"/>
  <c r="C1529"/>
  <c r="B1529"/>
  <c r="S1528"/>
  <c r="R1528"/>
  <c r="P1528"/>
  <c r="M1528"/>
  <c r="L1528"/>
  <c r="K1528"/>
  <c r="J1528"/>
  <c r="I1528"/>
  <c r="G1528"/>
  <c r="F1528"/>
  <c r="E1528"/>
  <c r="Q1528" s="1"/>
  <c r="D1528"/>
  <c r="C1528"/>
  <c r="B1528"/>
  <c r="S1527"/>
  <c r="R1527"/>
  <c r="P1527"/>
  <c r="M1527"/>
  <c r="L1527"/>
  <c r="K1527"/>
  <c r="J1527"/>
  <c r="I1527"/>
  <c r="G1527"/>
  <c r="F1527"/>
  <c r="E1527"/>
  <c r="Q1527" s="1"/>
  <c r="D1527"/>
  <c r="C1527"/>
  <c r="B1527"/>
  <c r="S1526"/>
  <c r="R1526"/>
  <c r="P1526"/>
  <c r="M1526"/>
  <c r="L1526"/>
  <c r="K1526"/>
  <c r="J1526"/>
  <c r="I1526"/>
  <c r="G1526"/>
  <c r="F1526"/>
  <c r="E1526"/>
  <c r="Q1526" s="1"/>
  <c r="D1526"/>
  <c r="C1526"/>
  <c r="B1526"/>
  <c r="S1525"/>
  <c r="R1525"/>
  <c r="P1525"/>
  <c r="M1525"/>
  <c r="L1525"/>
  <c r="K1525"/>
  <c r="J1525"/>
  <c r="I1525"/>
  <c r="G1525"/>
  <c r="F1525"/>
  <c r="E1525"/>
  <c r="Q1525" s="1"/>
  <c r="D1525"/>
  <c r="C1525"/>
  <c r="B1525"/>
  <c r="S1524"/>
  <c r="R1524"/>
  <c r="P1524"/>
  <c r="M1524"/>
  <c r="L1524"/>
  <c r="K1524"/>
  <c r="J1524"/>
  <c r="I1524"/>
  <c r="G1524"/>
  <c r="F1524"/>
  <c r="E1524"/>
  <c r="Q1524" s="1"/>
  <c r="D1524"/>
  <c r="C1524"/>
  <c r="B1524"/>
  <c r="S1523"/>
  <c r="R1523"/>
  <c r="P1523"/>
  <c r="M1523"/>
  <c r="L1523"/>
  <c r="K1523"/>
  <c r="J1523"/>
  <c r="I1523"/>
  <c r="G1523"/>
  <c r="F1523"/>
  <c r="E1523"/>
  <c r="Q1523" s="1"/>
  <c r="D1523"/>
  <c r="C1523"/>
  <c r="B1523"/>
  <c r="S1522"/>
  <c r="R1522"/>
  <c r="P1522"/>
  <c r="M1522"/>
  <c r="L1522"/>
  <c r="K1522"/>
  <c r="J1522"/>
  <c r="I1522"/>
  <c r="G1522"/>
  <c r="F1522"/>
  <c r="E1522"/>
  <c r="Q1522" s="1"/>
  <c r="D1522"/>
  <c r="C1522"/>
  <c r="B1522"/>
  <c r="S1521"/>
  <c r="R1521"/>
  <c r="P1521"/>
  <c r="M1521"/>
  <c r="L1521"/>
  <c r="K1521"/>
  <c r="J1521"/>
  <c r="I1521"/>
  <c r="G1521"/>
  <c r="F1521"/>
  <c r="E1521"/>
  <c r="Q1521" s="1"/>
  <c r="D1521"/>
  <c r="C1521"/>
  <c r="B1521"/>
  <c r="S1520"/>
  <c r="R1520"/>
  <c r="P1520"/>
  <c r="M1520"/>
  <c r="L1520"/>
  <c r="K1520"/>
  <c r="J1520"/>
  <c r="I1520"/>
  <c r="G1520"/>
  <c r="F1520"/>
  <c r="E1520"/>
  <c r="Q1520" s="1"/>
  <c r="D1520"/>
  <c r="C1520"/>
  <c r="B1520"/>
  <c r="S1519"/>
  <c r="R1519"/>
  <c r="P1519"/>
  <c r="M1519"/>
  <c r="L1519"/>
  <c r="K1519"/>
  <c r="J1519"/>
  <c r="I1519"/>
  <c r="G1519"/>
  <c r="F1519"/>
  <c r="E1519"/>
  <c r="Q1519" s="1"/>
  <c r="D1519"/>
  <c r="C1519"/>
  <c r="B1519"/>
  <c r="S1518"/>
  <c r="R1518"/>
  <c r="P1518"/>
  <c r="M1518"/>
  <c r="L1518"/>
  <c r="K1518"/>
  <c r="J1518"/>
  <c r="I1518"/>
  <c r="G1518"/>
  <c r="F1518"/>
  <c r="E1518"/>
  <c r="Q1518" s="1"/>
  <c r="D1518"/>
  <c r="C1518"/>
  <c r="B1518"/>
  <c r="S1517"/>
  <c r="R1517"/>
  <c r="P1517"/>
  <c r="M1517"/>
  <c r="L1517"/>
  <c r="K1517"/>
  <c r="J1517"/>
  <c r="I1517"/>
  <c r="G1517"/>
  <c r="F1517"/>
  <c r="E1517"/>
  <c r="Q1517" s="1"/>
  <c r="D1517"/>
  <c r="C1517"/>
  <c r="B1517"/>
  <c r="S1516"/>
  <c r="R1516"/>
  <c r="P1516"/>
  <c r="M1516"/>
  <c r="L1516"/>
  <c r="K1516"/>
  <c r="J1516"/>
  <c r="I1516"/>
  <c r="G1516"/>
  <c r="F1516"/>
  <c r="E1516"/>
  <c r="Q1516" s="1"/>
  <c r="D1516"/>
  <c r="C1516"/>
  <c r="B1516"/>
  <c r="S1515"/>
  <c r="R1515"/>
  <c r="P1515"/>
  <c r="M1515"/>
  <c r="L1515"/>
  <c r="K1515"/>
  <c r="J1515"/>
  <c r="I1515"/>
  <c r="G1515"/>
  <c r="F1515"/>
  <c r="E1515"/>
  <c r="Q1515" s="1"/>
  <c r="D1515"/>
  <c r="C1515"/>
  <c r="B1515"/>
  <c r="S1514"/>
  <c r="R1514"/>
  <c r="P1514"/>
  <c r="M1514"/>
  <c r="L1514"/>
  <c r="K1514"/>
  <c r="J1514"/>
  <c r="I1514"/>
  <c r="G1514"/>
  <c r="F1514"/>
  <c r="E1514"/>
  <c r="Q1514" s="1"/>
  <c r="D1514"/>
  <c r="C1514"/>
  <c r="B1514"/>
  <c r="S1513"/>
  <c r="R1513"/>
  <c r="P1513"/>
  <c r="M1513"/>
  <c r="L1513"/>
  <c r="K1513"/>
  <c r="J1513"/>
  <c r="I1513"/>
  <c r="G1513"/>
  <c r="F1513"/>
  <c r="E1513"/>
  <c r="Q1513" s="1"/>
  <c r="D1513"/>
  <c r="C1513"/>
  <c r="B1513"/>
  <c r="S1512"/>
  <c r="R1512"/>
  <c r="P1512"/>
  <c r="M1512"/>
  <c r="L1512"/>
  <c r="K1512"/>
  <c r="J1512"/>
  <c r="I1512"/>
  <c r="G1512"/>
  <c r="F1512"/>
  <c r="E1512"/>
  <c r="Q1512" s="1"/>
  <c r="D1512"/>
  <c r="C1512"/>
  <c r="B1512"/>
  <c r="S1511"/>
  <c r="R1511"/>
  <c r="P1511"/>
  <c r="M1511"/>
  <c r="L1511"/>
  <c r="K1511"/>
  <c r="J1511"/>
  <c r="I1511"/>
  <c r="G1511"/>
  <c r="F1511"/>
  <c r="E1511"/>
  <c r="Q1511" s="1"/>
  <c r="D1511"/>
  <c r="C1511"/>
  <c r="B1511"/>
  <c r="S1510"/>
  <c r="R1510"/>
  <c r="P1510"/>
  <c r="M1510"/>
  <c r="L1510"/>
  <c r="K1510"/>
  <c r="J1510"/>
  <c r="I1510"/>
  <c r="G1510"/>
  <c r="F1510"/>
  <c r="E1510"/>
  <c r="Q1510" s="1"/>
  <c r="D1510"/>
  <c r="C1510"/>
  <c r="B1510"/>
  <c r="S1509"/>
  <c r="R1509"/>
  <c r="P1509"/>
  <c r="M1509"/>
  <c r="L1509"/>
  <c r="K1509"/>
  <c r="J1509"/>
  <c r="I1509"/>
  <c r="G1509"/>
  <c r="F1509"/>
  <c r="E1509"/>
  <c r="Q1509" s="1"/>
  <c r="D1509"/>
  <c r="C1509"/>
  <c r="B1509"/>
  <c r="S1508"/>
  <c r="R1508"/>
  <c r="P1508"/>
  <c r="M1508"/>
  <c r="L1508"/>
  <c r="K1508"/>
  <c r="J1508"/>
  <c r="I1508"/>
  <c r="G1508"/>
  <c r="F1508"/>
  <c r="E1508"/>
  <c r="Q1508" s="1"/>
  <c r="D1508"/>
  <c r="C1508"/>
  <c r="B1508"/>
  <c r="S1507"/>
  <c r="R1507"/>
  <c r="P1507"/>
  <c r="M1507"/>
  <c r="L1507"/>
  <c r="K1507"/>
  <c r="J1507"/>
  <c r="I1507"/>
  <c r="G1507"/>
  <c r="F1507"/>
  <c r="E1507"/>
  <c r="Q1507" s="1"/>
  <c r="D1507"/>
  <c r="C1507"/>
  <c r="B1507"/>
  <c r="S1506"/>
  <c r="R1506"/>
  <c r="P1506"/>
  <c r="M1506"/>
  <c r="L1506"/>
  <c r="K1506"/>
  <c r="J1506"/>
  <c r="I1506"/>
  <c r="G1506"/>
  <c r="F1506"/>
  <c r="E1506"/>
  <c r="Q1506" s="1"/>
  <c r="D1506"/>
  <c r="C1506"/>
  <c r="B1506"/>
  <c r="S1505"/>
  <c r="R1505"/>
  <c r="P1505"/>
  <c r="M1505"/>
  <c r="L1505"/>
  <c r="K1505"/>
  <c r="J1505"/>
  <c r="I1505"/>
  <c r="G1505"/>
  <c r="F1505"/>
  <c r="E1505"/>
  <c r="Q1505" s="1"/>
  <c r="D1505"/>
  <c r="C1505"/>
  <c r="B1505"/>
  <c r="S1504"/>
  <c r="R1504"/>
  <c r="P1504"/>
  <c r="M1504"/>
  <c r="L1504"/>
  <c r="K1504"/>
  <c r="J1504"/>
  <c r="I1504"/>
  <c r="G1504"/>
  <c r="F1504"/>
  <c r="E1504"/>
  <c r="Q1504" s="1"/>
  <c r="D1504"/>
  <c r="C1504"/>
  <c r="B1504"/>
  <c r="S1503"/>
  <c r="R1503"/>
  <c r="P1503"/>
  <c r="M1503"/>
  <c r="L1503"/>
  <c r="K1503"/>
  <c r="J1503"/>
  <c r="I1503"/>
  <c r="G1503"/>
  <c r="F1503"/>
  <c r="E1503"/>
  <c r="Q1503" s="1"/>
  <c r="D1503"/>
  <c r="C1503"/>
  <c r="B1503"/>
  <c r="S1502"/>
  <c r="R1502"/>
  <c r="P1502"/>
  <c r="M1502"/>
  <c r="L1502"/>
  <c r="K1502"/>
  <c r="J1502"/>
  <c r="I1502"/>
  <c r="G1502"/>
  <c r="F1502"/>
  <c r="E1502"/>
  <c r="Q1502" s="1"/>
  <c r="D1502"/>
  <c r="C1502"/>
  <c r="B1502"/>
  <c r="S1501"/>
  <c r="R1501"/>
  <c r="P1501"/>
  <c r="M1501"/>
  <c r="L1501"/>
  <c r="K1501"/>
  <c r="J1501"/>
  <c r="I1501"/>
  <c r="G1501"/>
  <c r="F1501"/>
  <c r="E1501"/>
  <c r="Q1501" s="1"/>
  <c r="D1501"/>
  <c r="C1501"/>
  <c r="B1501"/>
  <c r="S1500"/>
  <c r="R1500"/>
  <c r="P1500"/>
  <c r="M1500"/>
  <c r="L1500"/>
  <c r="K1500"/>
  <c r="J1500"/>
  <c r="I1500"/>
  <c r="G1500"/>
  <c r="F1500"/>
  <c r="E1500"/>
  <c r="Q1500" s="1"/>
  <c r="D1500"/>
  <c r="C1500"/>
  <c r="B1500"/>
  <c r="S1499"/>
  <c r="R1499"/>
  <c r="P1499"/>
  <c r="M1499"/>
  <c r="L1499"/>
  <c r="K1499"/>
  <c r="J1499"/>
  <c r="I1499"/>
  <c r="G1499"/>
  <c r="F1499"/>
  <c r="E1499"/>
  <c r="Q1499" s="1"/>
  <c r="D1499"/>
  <c r="C1499"/>
  <c r="B1499"/>
  <c r="S1498"/>
  <c r="R1498"/>
  <c r="P1498"/>
  <c r="M1498"/>
  <c r="L1498"/>
  <c r="K1498"/>
  <c r="J1498"/>
  <c r="I1498"/>
  <c r="G1498"/>
  <c r="F1498"/>
  <c r="E1498"/>
  <c r="Q1498" s="1"/>
  <c r="D1498"/>
  <c r="C1498"/>
  <c r="B1498"/>
  <c r="S1497"/>
  <c r="R1497"/>
  <c r="P1497"/>
  <c r="M1497"/>
  <c r="L1497"/>
  <c r="K1497"/>
  <c r="J1497"/>
  <c r="I1497"/>
  <c r="G1497"/>
  <c r="F1497"/>
  <c r="E1497"/>
  <c r="Q1497" s="1"/>
  <c r="D1497"/>
  <c r="C1497"/>
  <c r="B1497"/>
  <c r="S1496"/>
  <c r="R1496"/>
  <c r="P1496"/>
  <c r="M1496"/>
  <c r="L1496"/>
  <c r="K1496"/>
  <c r="J1496"/>
  <c r="I1496"/>
  <c r="G1496"/>
  <c r="F1496"/>
  <c r="E1496"/>
  <c r="Q1496" s="1"/>
  <c r="D1496"/>
  <c r="C1496"/>
  <c r="B1496"/>
  <c r="S1495"/>
  <c r="R1495"/>
  <c r="P1495"/>
  <c r="M1495"/>
  <c r="L1495"/>
  <c r="K1495"/>
  <c r="J1495"/>
  <c r="I1495"/>
  <c r="G1495"/>
  <c r="F1495"/>
  <c r="E1495"/>
  <c r="Q1495" s="1"/>
  <c r="D1495"/>
  <c r="C1495"/>
  <c r="B1495"/>
  <c r="S1494"/>
  <c r="R1494"/>
  <c r="P1494"/>
  <c r="M1494"/>
  <c r="L1494"/>
  <c r="K1494"/>
  <c r="J1494"/>
  <c r="I1494"/>
  <c r="G1494"/>
  <c r="F1494"/>
  <c r="E1494"/>
  <c r="Q1494" s="1"/>
  <c r="D1494"/>
  <c r="C1494"/>
  <c r="B1494"/>
  <c r="S1493"/>
  <c r="R1493"/>
  <c r="P1493"/>
  <c r="M1493"/>
  <c r="L1493"/>
  <c r="K1493"/>
  <c r="J1493"/>
  <c r="I1493"/>
  <c r="G1493"/>
  <c r="F1493"/>
  <c r="E1493"/>
  <c r="Q1493" s="1"/>
  <c r="D1493"/>
  <c r="C1493"/>
  <c r="B1493"/>
  <c r="S1492"/>
  <c r="R1492"/>
  <c r="P1492"/>
  <c r="M1492"/>
  <c r="L1492"/>
  <c r="K1492"/>
  <c r="J1492"/>
  <c r="I1492"/>
  <c r="G1492"/>
  <c r="F1492"/>
  <c r="E1492"/>
  <c r="Q1492" s="1"/>
  <c r="D1492"/>
  <c r="C1492"/>
  <c r="B1492"/>
  <c r="S1491"/>
  <c r="R1491"/>
  <c r="P1491"/>
  <c r="M1491"/>
  <c r="L1491"/>
  <c r="K1491"/>
  <c r="J1491"/>
  <c r="I1491"/>
  <c r="G1491"/>
  <c r="F1491"/>
  <c r="E1491"/>
  <c r="Q1491" s="1"/>
  <c r="D1491"/>
  <c r="C1491"/>
  <c r="B1491"/>
  <c r="S1490"/>
  <c r="R1490"/>
  <c r="P1490"/>
  <c r="M1490"/>
  <c r="L1490"/>
  <c r="K1490"/>
  <c r="J1490"/>
  <c r="I1490"/>
  <c r="G1490"/>
  <c r="F1490"/>
  <c r="E1490"/>
  <c r="Q1490" s="1"/>
  <c r="D1490"/>
  <c r="C1490"/>
  <c r="B1490"/>
  <c r="S1489"/>
  <c r="R1489"/>
  <c r="P1489"/>
  <c r="M1489"/>
  <c r="L1489"/>
  <c r="K1489"/>
  <c r="J1489"/>
  <c r="I1489"/>
  <c r="G1489"/>
  <c r="F1489"/>
  <c r="E1489"/>
  <c r="Q1489" s="1"/>
  <c r="D1489"/>
  <c r="C1489"/>
  <c r="B1489"/>
  <c r="S1488"/>
  <c r="R1488"/>
  <c r="P1488"/>
  <c r="M1488"/>
  <c r="L1488"/>
  <c r="K1488"/>
  <c r="J1488"/>
  <c r="I1488"/>
  <c r="G1488"/>
  <c r="F1488"/>
  <c r="E1488"/>
  <c r="Q1488" s="1"/>
  <c r="D1488"/>
  <c r="C1488"/>
  <c r="B1488"/>
  <c r="S1487"/>
  <c r="R1487"/>
  <c r="P1487"/>
  <c r="M1487"/>
  <c r="L1487"/>
  <c r="K1487"/>
  <c r="J1487"/>
  <c r="I1487"/>
  <c r="G1487"/>
  <c r="F1487"/>
  <c r="E1487"/>
  <c r="Q1487" s="1"/>
  <c r="D1487"/>
  <c r="C1487"/>
  <c r="B1487"/>
  <c r="S1486"/>
  <c r="R1486"/>
  <c r="P1486"/>
  <c r="M1486"/>
  <c r="L1486"/>
  <c r="K1486"/>
  <c r="J1486"/>
  <c r="I1486"/>
  <c r="G1486"/>
  <c r="F1486"/>
  <c r="E1486"/>
  <c r="Q1486" s="1"/>
  <c r="D1486"/>
  <c r="C1486"/>
  <c r="B1486"/>
  <c r="S1485"/>
  <c r="R1485"/>
  <c r="P1485"/>
  <c r="M1485"/>
  <c r="L1485"/>
  <c r="K1485"/>
  <c r="J1485"/>
  <c r="I1485"/>
  <c r="G1485"/>
  <c r="F1485"/>
  <c r="E1485"/>
  <c r="Q1485" s="1"/>
  <c r="D1485"/>
  <c r="C1485"/>
  <c r="B1485"/>
  <c r="S1484"/>
  <c r="R1484"/>
  <c r="P1484"/>
  <c r="M1484"/>
  <c r="L1484"/>
  <c r="K1484"/>
  <c r="J1484"/>
  <c r="I1484"/>
  <c r="G1484"/>
  <c r="F1484"/>
  <c r="E1484"/>
  <c r="Q1484" s="1"/>
  <c r="D1484"/>
  <c r="C1484"/>
  <c r="B1484"/>
  <c r="S1483"/>
  <c r="R1483"/>
  <c r="P1483"/>
  <c r="M1483"/>
  <c r="L1483"/>
  <c r="K1483"/>
  <c r="J1483"/>
  <c r="I1483"/>
  <c r="G1483"/>
  <c r="F1483"/>
  <c r="E1483"/>
  <c r="Q1483" s="1"/>
  <c r="D1483"/>
  <c r="C1483"/>
  <c r="B1483"/>
  <c r="S1482"/>
  <c r="R1482"/>
  <c r="P1482"/>
  <c r="M1482"/>
  <c r="L1482"/>
  <c r="K1482"/>
  <c r="J1482"/>
  <c r="I1482"/>
  <c r="G1482"/>
  <c r="F1482"/>
  <c r="E1482"/>
  <c r="Q1482" s="1"/>
  <c r="D1482"/>
  <c r="C1482"/>
  <c r="B1482"/>
  <c r="S1481"/>
  <c r="R1481"/>
  <c r="P1481"/>
  <c r="M1481"/>
  <c r="L1481"/>
  <c r="K1481"/>
  <c r="J1481"/>
  <c r="I1481"/>
  <c r="G1481"/>
  <c r="F1481"/>
  <c r="E1481"/>
  <c r="Q1481" s="1"/>
  <c r="D1481"/>
  <c r="C1481"/>
  <c r="B1481"/>
  <c r="S1480"/>
  <c r="R1480"/>
  <c r="P1480"/>
  <c r="M1480"/>
  <c r="L1480"/>
  <c r="K1480"/>
  <c r="J1480"/>
  <c r="I1480"/>
  <c r="G1480"/>
  <c r="F1480"/>
  <c r="E1480"/>
  <c r="Q1480" s="1"/>
  <c r="D1480"/>
  <c r="C1480"/>
  <c r="B1480"/>
  <c r="S1479"/>
  <c r="R1479"/>
  <c r="P1479"/>
  <c r="M1479"/>
  <c r="L1479"/>
  <c r="K1479"/>
  <c r="J1479"/>
  <c r="I1479"/>
  <c r="G1479"/>
  <c r="F1479"/>
  <c r="E1479"/>
  <c r="Q1479" s="1"/>
  <c r="D1479"/>
  <c r="C1479"/>
  <c r="B1479"/>
  <c r="S1478"/>
  <c r="R1478"/>
  <c r="P1478"/>
  <c r="M1478"/>
  <c r="L1478"/>
  <c r="K1478"/>
  <c r="J1478"/>
  <c r="I1478"/>
  <c r="G1478"/>
  <c r="F1478"/>
  <c r="E1478"/>
  <c r="Q1478" s="1"/>
  <c r="D1478"/>
  <c r="C1478"/>
  <c r="B1478"/>
  <c r="S1477"/>
  <c r="R1477"/>
  <c r="P1477"/>
  <c r="M1477"/>
  <c r="L1477"/>
  <c r="K1477"/>
  <c r="J1477"/>
  <c r="I1477"/>
  <c r="G1477"/>
  <c r="F1477"/>
  <c r="E1477"/>
  <c r="Q1477" s="1"/>
  <c r="D1477"/>
  <c r="C1477"/>
  <c r="B1477"/>
  <c r="S1476"/>
  <c r="R1476"/>
  <c r="P1476"/>
  <c r="M1476"/>
  <c r="L1476"/>
  <c r="K1476"/>
  <c r="J1476"/>
  <c r="I1476"/>
  <c r="G1476"/>
  <c r="F1476"/>
  <c r="E1476"/>
  <c r="Q1476" s="1"/>
  <c r="D1476"/>
  <c r="C1476"/>
  <c r="B1476"/>
  <c r="S1475"/>
  <c r="R1475"/>
  <c r="P1475"/>
  <c r="M1475"/>
  <c r="L1475"/>
  <c r="K1475"/>
  <c r="J1475"/>
  <c r="I1475"/>
  <c r="G1475"/>
  <c r="F1475"/>
  <c r="E1475"/>
  <c r="Q1475" s="1"/>
  <c r="D1475"/>
  <c r="C1475"/>
  <c r="B1475"/>
  <c r="S1474"/>
  <c r="R1474"/>
  <c r="P1474"/>
  <c r="M1474"/>
  <c r="L1474"/>
  <c r="K1474"/>
  <c r="J1474"/>
  <c r="I1474"/>
  <c r="G1474"/>
  <c r="F1474"/>
  <c r="E1474"/>
  <c r="Q1474" s="1"/>
  <c r="D1474"/>
  <c r="C1474"/>
  <c r="B1474"/>
  <c r="S1473"/>
  <c r="R1473"/>
  <c r="P1473"/>
  <c r="M1473"/>
  <c r="L1473"/>
  <c r="K1473"/>
  <c r="J1473"/>
  <c r="I1473"/>
  <c r="G1473"/>
  <c r="F1473"/>
  <c r="E1473"/>
  <c r="Q1473" s="1"/>
  <c r="D1473"/>
  <c r="C1473"/>
  <c r="B1473"/>
  <c r="S1472"/>
  <c r="R1472"/>
  <c r="P1472"/>
  <c r="M1472"/>
  <c r="L1472"/>
  <c r="K1472"/>
  <c r="J1472"/>
  <c r="I1472"/>
  <c r="G1472"/>
  <c r="F1472"/>
  <c r="E1472"/>
  <c r="Q1472" s="1"/>
  <c r="D1472"/>
  <c r="C1472"/>
  <c r="B1472"/>
  <c r="S1471"/>
  <c r="R1471"/>
  <c r="P1471"/>
  <c r="M1471"/>
  <c r="L1471"/>
  <c r="K1471"/>
  <c r="J1471"/>
  <c r="I1471"/>
  <c r="G1471"/>
  <c r="F1471"/>
  <c r="E1471"/>
  <c r="Q1471" s="1"/>
  <c r="D1471"/>
  <c r="C1471"/>
  <c r="B1471"/>
  <c r="S1470"/>
  <c r="R1470"/>
  <c r="P1470"/>
  <c r="M1470"/>
  <c r="L1470"/>
  <c r="K1470"/>
  <c r="J1470"/>
  <c r="I1470"/>
  <c r="G1470"/>
  <c r="F1470"/>
  <c r="E1470"/>
  <c r="Q1470" s="1"/>
  <c r="D1470"/>
  <c r="C1470"/>
  <c r="B1470"/>
  <c r="S1469"/>
  <c r="R1469"/>
  <c r="P1469"/>
  <c r="M1469"/>
  <c r="L1469"/>
  <c r="K1469"/>
  <c r="J1469"/>
  <c r="I1469"/>
  <c r="G1469"/>
  <c r="F1469"/>
  <c r="E1469"/>
  <c r="Q1469" s="1"/>
  <c r="D1469"/>
  <c r="C1469"/>
  <c r="B1469"/>
  <c r="S1468"/>
  <c r="R1468"/>
  <c r="P1468"/>
  <c r="M1468"/>
  <c r="L1468"/>
  <c r="K1468"/>
  <c r="J1468"/>
  <c r="I1468"/>
  <c r="G1468"/>
  <c r="F1468"/>
  <c r="E1468"/>
  <c r="Q1468" s="1"/>
  <c r="D1468"/>
  <c r="C1468"/>
  <c r="B1468"/>
  <c r="S1467"/>
  <c r="R1467"/>
  <c r="P1467"/>
  <c r="M1467"/>
  <c r="L1467"/>
  <c r="K1467"/>
  <c r="J1467"/>
  <c r="I1467"/>
  <c r="G1467"/>
  <c r="F1467"/>
  <c r="E1467"/>
  <c r="Q1467" s="1"/>
  <c r="D1467"/>
  <c r="C1467"/>
  <c r="B1467"/>
  <c r="S1466"/>
  <c r="R1466"/>
  <c r="P1466"/>
  <c r="M1466"/>
  <c r="L1466"/>
  <c r="K1466"/>
  <c r="J1466"/>
  <c r="I1466"/>
  <c r="G1466"/>
  <c r="F1466"/>
  <c r="E1466"/>
  <c r="Q1466" s="1"/>
  <c r="D1466"/>
  <c r="C1466"/>
  <c r="B1466"/>
  <c r="S1465"/>
  <c r="R1465"/>
  <c r="P1465"/>
  <c r="M1465"/>
  <c r="L1465"/>
  <c r="K1465"/>
  <c r="J1465"/>
  <c r="I1465"/>
  <c r="G1465"/>
  <c r="F1465"/>
  <c r="E1465"/>
  <c r="Q1465" s="1"/>
  <c r="D1465"/>
  <c r="C1465"/>
  <c r="B1465"/>
  <c r="S1464"/>
  <c r="R1464"/>
  <c r="P1464"/>
  <c r="M1464"/>
  <c r="L1464"/>
  <c r="K1464"/>
  <c r="J1464"/>
  <c r="I1464"/>
  <c r="G1464"/>
  <c r="F1464"/>
  <c r="E1464"/>
  <c r="Q1464" s="1"/>
  <c r="D1464"/>
  <c r="C1464"/>
  <c r="B1464"/>
  <c r="S1463"/>
  <c r="R1463"/>
  <c r="P1463"/>
  <c r="M1463"/>
  <c r="L1463"/>
  <c r="K1463"/>
  <c r="J1463"/>
  <c r="I1463"/>
  <c r="G1463"/>
  <c r="F1463"/>
  <c r="E1463"/>
  <c r="Q1463" s="1"/>
  <c r="D1463"/>
  <c r="C1463"/>
  <c r="B1463"/>
  <c r="S1462"/>
  <c r="R1462"/>
  <c r="P1462"/>
  <c r="M1462"/>
  <c r="L1462"/>
  <c r="K1462"/>
  <c r="J1462"/>
  <c r="I1462"/>
  <c r="G1462"/>
  <c r="F1462"/>
  <c r="E1462"/>
  <c r="Q1462" s="1"/>
  <c r="D1462"/>
  <c r="C1462"/>
  <c r="B1462"/>
  <c r="S1461"/>
  <c r="R1461"/>
  <c r="P1461"/>
  <c r="M1461"/>
  <c r="L1461"/>
  <c r="K1461"/>
  <c r="J1461"/>
  <c r="I1461"/>
  <c r="G1461"/>
  <c r="F1461"/>
  <c r="E1461"/>
  <c r="Q1461" s="1"/>
  <c r="D1461"/>
  <c r="C1461"/>
  <c r="B1461"/>
  <c r="S1460"/>
  <c r="R1460"/>
  <c r="P1460"/>
  <c r="M1460"/>
  <c r="L1460"/>
  <c r="K1460"/>
  <c r="J1460"/>
  <c r="I1460"/>
  <c r="G1460"/>
  <c r="F1460"/>
  <c r="E1460"/>
  <c r="Q1460" s="1"/>
  <c r="D1460"/>
  <c r="C1460"/>
  <c r="B1460"/>
  <c r="S1459"/>
  <c r="R1459"/>
  <c r="P1459"/>
  <c r="M1459"/>
  <c r="L1459"/>
  <c r="K1459"/>
  <c r="J1459"/>
  <c r="I1459"/>
  <c r="G1459"/>
  <c r="F1459"/>
  <c r="E1459"/>
  <c r="Q1459" s="1"/>
  <c r="D1459"/>
  <c r="C1459"/>
  <c r="B1459"/>
  <c r="S1458"/>
  <c r="R1458"/>
  <c r="P1458"/>
  <c r="M1458"/>
  <c r="L1458"/>
  <c r="K1458"/>
  <c r="J1458"/>
  <c r="I1458"/>
  <c r="G1458"/>
  <c r="F1458"/>
  <c r="E1458"/>
  <c r="Q1458" s="1"/>
  <c r="D1458"/>
  <c r="C1458"/>
  <c r="B1458"/>
  <c r="S1457"/>
  <c r="R1457"/>
  <c r="P1457"/>
  <c r="M1457"/>
  <c r="L1457"/>
  <c r="K1457"/>
  <c r="J1457"/>
  <c r="I1457"/>
  <c r="G1457"/>
  <c r="F1457"/>
  <c r="E1457"/>
  <c r="Q1457" s="1"/>
  <c r="D1457"/>
  <c r="C1457"/>
  <c r="B1457"/>
  <c r="S1456"/>
  <c r="R1456"/>
  <c r="P1456"/>
  <c r="M1456"/>
  <c r="L1456"/>
  <c r="K1456"/>
  <c r="J1456"/>
  <c r="I1456"/>
  <c r="G1456"/>
  <c r="F1456"/>
  <c r="E1456"/>
  <c r="Q1456" s="1"/>
  <c r="D1456"/>
  <c r="C1456"/>
  <c r="B1456"/>
  <c r="S1455"/>
  <c r="R1455"/>
  <c r="P1455"/>
  <c r="M1455"/>
  <c r="L1455"/>
  <c r="K1455"/>
  <c r="J1455"/>
  <c r="I1455"/>
  <c r="G1455"/>
  <c r="F1455"/>
  <c r="E1455"/>
  <c r="Q1455" s="1"/>
  <c r="D1455"/>
  <c r="C1455"/>
  <c r="B1455"/>
  <c r="S1454"/>
  <c r="R1454"/>
  <c r="P1454"/>
  <c r="M1454"/>
  <c r="L1454"/>
  <c r="K1454"/>
  <c r="J1454"/>
  <c r="I1454"/>
  <c r="G1454"/>
  <c r="F1454"/>
  <c r="E1454"/>
  <c r="Q1454" s="1"/>
  <c r="D1454"/>
  <c r="C1454"/>
  <c r="B1454"/>
  <c r="S1453"/>
  <c r="R1453"/>
  <c r="P1453"/>
  <c r="M1453"/>
  <c r="L1453"/>
  <c r="K1453"/>
  <c r="J1453"/>
  <c r="I1453"/>
  <c r="G1453"/>
  <c r="F1453"/>
  <c r="E1453"/>
  <c r="Q1453" s="1"/>
  <c r="D1453"/>
  <c r="C1453"/>
  <c r="B1453"/>
  <c r="S1452"/>
  <c r="R1452"/>
  <c r="P1452"/>
  <c r="M1452"/>
  <c r="L1452"/>
  <c r="K1452"/>
  <c r="J1452"/>
  <c r="I1452"/>
  <c r="G1452"/>
  <c r="F1452"/>
  <c r="E1452"/>
  <c r="Q1452" s="1"/>
  <c r="D1452"/>
  <c r="C1452"/>
  <c r="B1452"/>
  <c r="S1451"/>
  <c r="R1451"/>
  <c r="P1451"/>
  <c r="M1451"/>
  <c r="L1451"/>
  <c r="K1451"/>
  <c r="J1451"/>
  <c r="I1451"/>
  <c r="G1451"/>
  <c r="F1451"/>
  <c r="E1451"/>
  <c r="Q1451" s="1"/>
  <c r="D1451"/>
  <c r="C1451"/>
  <c r="B1451"/>
  <c r="S1450"/>
  <c r="R1450"/>
  <c r="P1450"/>
  <c r="M1450"/>
  <c r="L1450"/>
  <c r="K1450"/>
  <c r="J1450"/>
  <c r="I1450"/>
  <c r="G1450"/>
  <c r="F1450"/>
  <c r="E1450"/>
  <c r="Q1450" s="1"/>
  <c r="D1450"/>
  <c r="C1450"/>
  <c r="B1450"/>
  <c r="S1449"/>
  <c r="R1449"/>
  <c r="P1449"/>
  <c r="M1449"/>
  <c r="L1449"/>
  <c r="K1449"/>
  <c r="J1449"/>
  <c r="I1449"/>
  <c r="G1449"/>
  <c r="F1449"/>
  <c r="E1449"/>
  <c r="Q1449" s="1"/>
  <c r="D1449"/>
  <c r="C1449"/>
  <c r="B1449"/>
  <c r="S1448"/>
  <c r="R1448"/>
  <c r="P1448"/>
  <c r="M1448"/>
  <c r="L1448"/>
  <c r="K1448"/>
  <c r="J1448"/>
  <c r="I1448"/>
  <c r="G1448"/>
  <c r="F1448"/>
  <c r="E1448"/>
  <c r="Q1448" s="1"/>
  <c r="D1448"/>
  <c r="C1448"/>
  <c r="B1448"/>
  <c r="S1447"/>
  <c r="R1447"/>
  <c r="P1447"/>
  <c r="M1447"/>
  <c r="L1447"/>
  <c r="K1447"/>
  <c r="J1447"/>
  <c r="I1447"/>
  <c r="G1447"/>
  <c r="F1447"/>
  <c r="E1447"/>
  <c r="Q1447" s="1"/>
  <c r="D1447"/>
  <c r="C1447"/>
  <c r="B1447"/>
  <c r="S1446"/>
  <c r="R1446"/>
  <c r="P1446"/>
  <c r="M1446"/>
  <c r="L1446"/>
  <c r="K1446"/>
  <c r="J1446"/>
  <c r="I1446"/>
  <c r="G1446"/>
  <c r="F1446"/>
  <c r="E1446"/>
  <c r="Q1446" s="1"/>
  <c r="D1446"/>
  <c r="C1446"/>
  <c r="B1446"/>
  <c r="S1445"/>
  <c r="R1445"/>
  <c r="P1445"/>
  <c r="M1445"/>
  <c r="L1445"/>
  <c r="K1445"/>
  <c r="J1445"/>
  <c r="I1445"/>
  <c r="G1445"/>
  <c r="F1445"/>
  <c r="E1445"/>
  <c r="Q1445" s="1"/>
  <c r="D1445"/>
  <c r="C1445"/>
  <c r="B1445"/>
  <c r="S1444"/>
  <c r="R1444"/>
  <c r="P1444"/>
  <c r="M1444"/>
  <c r="L1444"/>
  <c r="K1444"/>
  <c r="J1444"/>
  <c r="I1444"/>
  <c r="G1444"/>
  <c r="F1444"/>
  <c r="E1444"/>
  <c r="Q1444" s="1"/>
  <c r="D1444"/>
  <c r="C1444"/>
  <c r="B1444"/>
  <c r="S1443"/>
  <c r="R1443"/>
  <c r="P1443"/>
  <c r="M1443"/>
  <c r="L1443"/>
  <c r="K1443"/>
  <c r="J1443"/>
  <c r="I1443"/>
  <c r="G1443"/>
  <c r="F1443"/>
  <c r="E1443"/>
  <c r="Q1443" s="1"/>
  <c r="D1443"/>
  <c r="C1443"/>
  <c r="B1443"/>
  <c r="S1442"/>
  <c r="R1442"/>
  <c r="P1442"/>
  <c r="M1442"/>
  <c r="L1442"/>
  <c r="K1442"/>
  <c r="J1442"/>
  <c r="I1442"/>
  <c r="G1442"/>
  <c r="F1442"/>
  <c r="E1442"/>
  <c r="Q1442" s="1"/>
  <c r="D1442"/>
  <c r="C1442"/>
  <c r="B1442"/>
  <c r="S1441"/>
  <c r="R1441"/>
  <c r="P1441"/>
  <c r="M1441"/>
  <c r="L1441"/>
  <c r="K1441"/>
  <c r="J1441"/>
  <c r="I1441"/>
  <c r="G1441"/>
  <c r="F1441"/>
  <c r="E1441"/>
  <c r="Q1441" s="1"/>
  <c r="D1441"/>
  <c r="C1441"/>
  <c r="B1441"/>
  <c r="S1440"/>
  <c r="R1440"/>
  <c r="P1440"/>
  <c r="M1440"/>
  <c r="L1440"/>
  <c r="K1440"/>
  <c r="J1440"/>
  <c r="I1440"/>
  <c r="G1440"/>
  <c r="F1440"/>
  <c r="E1440"/>
  <c r="Q1440" s="1"/>
  <c r="D1440"/>
  <c r="C1440"/>
  <c r="B1440"/>
  <c r="S1439"/>
  <c r="R1439"/>
  <c r="P1439"/>
  <c r="M1439"/>
  <c r="L1439"/>
  <c r="K1439"/>
  <c r="J1439"/>
  <c r="I1439"/>
  <c r="G1439"/>
  <c r="F1439"/>
  <c r="E1439"/>
  <c r="Q1439" s="1"/>
  <c r="D1439"/>
  <c r="C1439"/>
  <c r="B1439"/>
  <c r="S1438"/>
  <c r="R1438"/>
  <c r="P1438"/>
  <c r="M1438"/>
  <c r="L1438"/>
  <c r="K1438"/>
  <c r="J1438"/>
  <c r="I1438"/>
  <c r="G1438"/>
  <c r="F1438"/>
  <c r="E1438"/>
  <c r="Q1438" s="1"/>
  <c r="D1438"/>
  <c r="C1438"/>
  <c r="B1438"/>
  <c r="S1437"/>
  <c r="R1437"/>
  <c r="P1437"/>
  <c r="M1437"/>
  <c r="L1437"/>
  <c r="K1437"/>
  <c r="J1437"/>
  <c r="I1437"/>
  <c r="G1437"/>
  <c r="F1437"/>
  <c r="E1437"/>
  <c r="Q1437" s="1"/>
  <c r="D1437"/>
  <c r="C1437"/>
  <c r="B1437"/>
  <c r="S1436"/>
  <c r="R1436"/>
  <c r="P1436"/>
  <c r="M1436"/>
  <c r="L1436"/>
  <c r="K1436"/>
  <c r="J1436"/>
  <c r="I1436"/>
  <c r="G1436"/>
  <c r="F1436"/>
  <c r="E1436"/>
  <c r="Q1436" s="1"/>
  <c r="D1436"/>
  <c r="C1436"/>
  <c r="B1436"/>
  <c r="S1435"/>
  <c r="R1435"/>
  <c r="P1435"/>
  <c r="M1435"/>
  <c r="L1435"/>
  <c r="K1435"/>
  <c r="J1435"/>
  <c r="I1435"/>
  <c r="G1435"/>
  <c r="F1435"/>
  <c r="E1435"/>
  <c r="Q1435" s="1"/>
  <c r="D1435"/>
  <c r="C1435"/>
  <c r="B1435"/>
  <c r="S1434"/>
  <c r="R1434"/>
  <c r="P1434"/>
  <c r="M1434"/>
  <c r="L1434"/>
  <c r="K1434"/>
  <c r="J1434"/>
  <c r="I1434"/>
  <c r="G1434"/>
  <c r="F1434"/>
  <c r="E1434"/>
  <c r="Q1434" s="1"/>
  <c r="D1434"/>
  <c r="C1434"/>
  <c r="B1434"/>
  <c r="S1433"/>
  <c r="R1433"/>
  <c r="P1433"/>
  <c r="M1433"/>
  <c r="L1433"/>
  <c r="K1433"/>
  <c r="J1433"/>
  <c r="I1433"/>
  <c r="G1433"/>
  <c r="F1433"/>
  <c r="E1433"/>
  <c r="Q1433" s="1"/>
  <c r="D1433"/>
  <c r="C1433"/>
  <c r="B1433"/>
  <c r="S1432"/>
  <c r="R1432"/>
  <c r="P1432"/>
  <c r="M1432"/>
  <c r="L1432"/>
  <c r="K1432"/>
  <c r="J1432"/>
  <c r="I1432"/>
  <c r="G1432"/>
  <c r="F1432"/>
  <c r="E1432"/>
  <c r="Q1432" s="1"/>
  <c r="D1432"/>
  <c r="C1432"/>
  <c r="B1432"/>
  <c r="S1431"/>
  <c r="R1431"/>
  <c r="P1431"/>
  <c r="M1431"/>
  <c r="L1431"/>
  <c r="K1431"/>
  <c r="J1431"/>
  <c r="I1431"/>
  <c r="G1431"/>
  <c r="F1431"/>
  <c r="E1431"/>
  <c r="Q1431" s="1"/>
  <c r="D1431"/>
  <c r="C1431"/>
  <c r="B1431"/>
  <c r="S1430"/>
  <c r="R1430"/>
  <c r="P1430"/>
  <c r="M1430"/>
  <c r="L1430"/>
  <c r="K1430"/>
  <c r="J1430"/>
  <c r="I1430"/>
  <c r="G1430"/>
  <c r="F1430"/>
  <c r="E1430"/>
  <c r="Q1430" s="1"/>
  <c r="D1430"/>
  <c r="C1430"/>
  <c r="B1430"/>
  <c r="S1429"/>
  <c r="R1429"/>
  <c r="P1429"/>
  <c r="M1429"/>
  <c r="L1429"/>
  <c r="K1429"/>
  <c r="J1429"/>
  <c r="I1429"/>
  <c r="G1429"/>
  <c r="F1429"/>
  <c r="E1429"/>
  <c r="Q1429" s="1"/>
  <c r="D1429"/>
  <c r="C1429"/>
  <c r="B1429"/>
  <c r="S1428"/>
  <c r="R1428"/>
  <c r="P1428"/>
  <c r="M1428"/>
  <c r="L1428"/>
  <c r="K1428"/>
  <c r="J1428"/>
  <c r="I1428"/>
  <c r="G1428"/>
  <c r="F1428"/>
  <c r="E1428"/>
  <c r="Q1428" s="1"/>
  <c r="D1428"/>
  <c r="C1428"/>
  <c r="B1428"/>
  <c r="S1427"/>
  <c r="R1427"/>
  <c r="P1427"/>
  <c r="M1427"/>
  <c r="L1427"/>
  <c r="K1427"/>
  <c r="J1427"/>
  <c r="I1427"/>
  <c r="G1427"/>
  <c r="F1427"/>
  <c r="E1427"/>
  <c r="Q1427" s="1"/>
  <c r="D1427"/>
  <c r="C1427"/>
  <c r="B1427"/>
  <c r="S1426"/>
  <c r="R1426"/>
  <c r="P1426"/>
  <c r="M1426"/>
  <c r="L1426"/>
  <c r="K1426"/>
  <c r="J1426"/>
  <c r="I1426"/>
  <c r="G1426"/>
  <c r="F1426"/>
  <c r="E1426"/>
  <c r="Q1426" s="1"/>
  <c r="D1426"/>
  <c r="C1426"/>
  <c r="B1426"/>
  <c r="S1425"/>
  <c r="R1425"/>
  <c r="P1425"/>
  <c r="M1425"/>
  <c r="L1425"/>
  <c r="K1425"/>
  <c r="J1425"/>
  <c r="I1425"/>
  <c r="G1425"/>
  <c r="F1425"/>
  <c r="E1425"/>
  <c r="Q1425" s="1"/>
  <c r="D1425"/>
  <c r="C1425"/>
  <c r="B1425"/>
  <c r="S1424"/>
  <c r="R1424"/>
  <c r="P1424"/>
  <c r="M1424"/>
  <c r="L1424"/>
  <c r="K1424"/>
  <c r="J1424"/>
  <c r="I1424"/>
  <c r="G1424"/>
  <c r="F1424"/>
  <c r="E1424"/>
  <c r="Q1424" s="1"/>
  <c r="D1424"/>
  <c r="C1424"/>
  <c r="B1424"/>
  <c r="S1423"/>
  <c r="R1423"/>
  <c r="P1423"/>
  <c r="M1423"/>
  <c r="L1423"/>
  <c r="K1423"/>
  <c r="J1423"/>
  <c r="I1423"/>
  <c r="G1423"/>
  <c r="F1423"/>
  <c r="E1423"/>
  <c r="Q1423" s="1"/>
  <c r="D1423"/>
  <c r="C1423"/>
  <c r="B1423"/>
  <c r="S1422"/>
  <c r="R1422"/>
  <c r="P1422"/>
  <c r="M1422"/>
  <c r="L1422"/>
  <c r="K1422"/>
  <c r="J1422"/>
  <c r="I1422"/>
  <c r="G1422"/>
  <c r="F1422"/>
  <c r="E1422"/>
  <c r="Q1422" s="1"/>
  <c r="D1422"/>
  <c r="C1422"/>
  <c r="B1422"/>
  <c r="S1421"/>
  <c r="R1421"/>
  <c r="P1421"/>
  <c r="M1421"/>
  <c r="L1421"/>
  <c r="K1421"/>
  <c r="J1421"/>
  <c r="I1421"/>
  <c r="G1421"/>
  <c r="F1421"/>
  <c r="E1421"/>
  <c r="Q1421" s="1"/>
  <c r="D1421"/>
  <c r="C1421"/>
  <c r="B1421"/>
  <c r="S1420"/>
  <c r="R1420"/>
  <c r="P1420"/>
  <c r="M1420"/>
  <c r="L1420"/>
  <c r="K1420"/>
  <c r="J1420"/>
  <c r="I1420"/>
  <c r="G1420"/>
  <c r="F1420"/>
  <c r="E1420"/>
  <c r="Q1420" s="1"/>
  <c r="D1420"/>
  <c r="C1420"/>
  <c r="B1420"/>
  <c r="S1419"/>
  <c r="R1419"/>
  <c r="P1419"/>
  <c r="M1419"/>
  <c r="L1419"/>
  <c r="K1419"/>
  <c r="J1419"/>
  <c r="I1419"/>
  <c r="G1419"/>
  <c r="F1419"/>
  <c r="E1419"/>
  <c r="Q1419" s="1"/>
  <c r="D1419"/>
  <c r="C1419"/>
  <c r="B1419"/>
  <c r="S1418"/>
  <c r="R1418"/>
  <c r="P1418"/>
  <c r="M1418"/>
  <c r="L1418"/>
  <c r="K1418"/>
  <c r="J1418"/>
  <c r="I1418"/>
  <c r="G1418"/>
  <c r="F1418"/>
  <c r="E1418"/>
  <c r="Q1418" s="1"/>
  <c r="D1418"/>
  <c r="C1418"/>
  <c r="B1418"/>
  <c r="S1417"/>
  <c r="R1417"/>
  <c r="P1417"/>
  <c r="M1417"/>
  <c r="L1417"/>
  <c r="K1417"/>
  <c r="J1417"/>
  <c r="I1417"/>
  <c r="G1417"/>
  <c r="F1417"/>
  <c r="E1417"/>
  <c r="Q1417" s="1"/>
  <c r="D1417"/>
  <c r="C1417"/>
  <c r="B1417"/>
  <c r="S1416"/>
  <c r="R1416"/>
  <c r="P1416"/>
  <c r="M1416"/>
  <c r="L1416"/>
  <c r="K1416"/>
  <c r="J1416"/>
  <c r="I1416"/>
  <c r="G1416"/>
  <c r="F1416"/>
  <c r="E1416"/>
  <c r="Q1416" s="1"/>
  <c r="D1416"/>
  <c r="C1416"/>
  <c r="B1416"/>
  <c r="S1415"/>
  <c r="R1415"/>
  <c r="P1415"/>
  <c r="M1415"/>
  <c r="L1415"/>
  <c r="K1415"/>
  <c r="J1415"/>
  <c r="I1415"/>
  <c r="G1415"/>
  <c r="F1415"/>
  <c r="E1415"/>
  <c r="Q1415" s="1"/>
  <c r="D1415"/>
  <c r="C1415"/>
  <c r="B1415"/>
  <c r="S1414"/>
  <c r="R1414"/>
  <c r="P1414"/>
  <c r="M1414"/>
  <c r="L1414"/>
  <c r="K1414"/>
  <c r="J1414"/>
  <c r="I1414"/>
  <c r="G1414"/>
  <c r="F1414"/>
  <c r="E1414"/>
  <c r="Q1414" s="1"/>
  <c r="D1414"/>
  <c r="C1414"/>
  <c r="B1414"/>
  <c r="S1413"/>
  <c r="R1413"/>
  <c r="P1413"/>
  <c r="M1413"/>
  <c r="L1413"/>
  <c r="K1413"/>
  <c r="J1413"/>
  <c r="I1413"/>
  <c r="G1413"/>
  <c r="F1413"/>
  <c r="E1413"/>
  <c r="Q1413" s="1"/>
  <c r="D1413"/>
  <c r="C1413"/>
  <c r="B1413"/>
  <c r="S1412"/>
  <c r="R1412"/>
  <c r="P1412"/>
  <c r="M1412"/>
  <c r="L1412"/>
  <c r="K1412"/>
  <c r="J1412"/>
  <c r="I1412"/>
  <c r="G1412"/>
  <c r="F1412"/>
  <c r="E1412"/>
  <c r="Q1412" s="1"/>
  <c r="D1412"/>
  <c r="C1412"/>
  <c r="B1412"/>
  <c r="S1411"/>
  <c r="R1411"/>
  <c r="P1411"/>
  <c r="M1411"/>
  <c r="L1411"/>
  <c r="K1411"/>
  <c r="J1411"/>
  <c r="I1411"/>
  <c r="G1411"/>
  <c r="F1411"/>
  <c r="E1411"/>
  <c r="Q1411" s="1"/>
  <c r="D1411"/>
  <c r="C1411"/>
  <c r="B1411"/>
  <c r="S1410"/>
  <c r="R1410"/>
  <c r="P1410"/>
  <c r="M1410"/>
  <c r="L1410"/>
  <c r="K1410"/>
  <c r="J1410"/>
  <c r="I1410"/>
  <c r="G1410"/>
  <c r="F1410"/>
  <c r="E1410"/>
  <c r="Q1410" s="1"/>
  <c r="D1410"/>
  <c r="C1410"/>
  <c r="B1410"/>
  <c r="S1409"/>
  <c r="R1409"/>
  <c r="P1409"/>
  <c r="M1409"/>
  <c r="L1409"/>
  <c r="K1409"/>
  <c r="J1409"/>
  <c r="I1409"/>
  <c r="G1409"/>
  <c r="F1409"/>
  <c r="E1409"/>
  <c r="Q1409" s="1"/>
  <c r="D1409"/>
  <c r="C1409"/>
  <c r="B1409"/>
  <c r="S1408"/>
  <c r="R1408"/>
  <c r="P1408"/>
  <c r="M1408"/>
  <c r="L1408"/>
  <c r="K1408"/>
  <c r="J1408"/>
  <c r="I1408"/>
  <c r="G1408"/>
  <c r="F1408"/>
  <c r="E1408"/>
  <c r="Q1408" s="1"/>
  <c r="D1408"/>
  <c r="C1408"/>
  <c r="B1408"/>
  <c r="S1407"/>
  <c r="R1407"/>
  <c r="P1407"/>
  <c r="M1407"/>
  <c r="L1407"/>
  <c r="K1407"/>
  <c r="J1407"/>
  <c r="I1407"/>
  <c r="G1407"/>
  <c r="F1407"/>
  <c r="E1407"/>
  <c r="Q1407" s="1"/>
  <c r="D1407"/>
  <c r="C1407"/>
  <c r="B1407"/>
  <c r="S1406"/>
  <c r="R1406"/>
  <c r="P1406"/>
  <c r="M1406"/>
  <c r="L1406"/>
  <c r="K1406"/>
  <c r="J1406"/>
  <c r="I1406"/>
  <c r="G1406"/>
  <c r="F1406"/>
  <c r="E1406"/>
  <c r="Q1406" s="1"/>
  <c r="D1406"/>
  <c r="C1406"/>
  <c r="B1406"/>
  <c r="S1405"/>
  <c r="R1405"/>
  <c r="P1405"/>
  <c r="M1405"/>
  <c r="L1405"/>
  <c r="K1405"/>
  <c r="J1405"/>
  <c r="I1405"/>
  <c r="G1405"/>
  <c r="F1405"/>
  <c r="E1405"/>
  <c r="Q1405" s="1"/>
  <c r="D1405"/>
  <c r="C1405"/>
  <c r="B1405"/>
  <c r="S1404"/>
  <c r="R1404"/>
  <c r="P1404"/>
  <c r="M1404"/>
  <c r="L1404"/>
  <c r="K1404"/>
  <c r="J1404"/>
  <c r="I1404"/>
  <c r="G1404"/>
  <c r="F1404"/>
  <c r="E1404"/>
  <c r="Q1404" s="1"/>
  <c r="D1404"/>
  <c r="C1404"/>
  <c r="B1404"/>
  <c r="S1403"/>
  <c r="R1403"/>
  <c r="P1403"/>
  <c r="M1403"/>
  <c r="L1403"/>
  <c r="K1403"/>
  <c r="J1403"/>
  <c r="I1403"/>
  <c r="G1403"/>
  <c r="F1403"/>
  <c r="E1403"/>
  <c r="Q1403" s="1"/>
  <c r="D1403"/>
  <c r="C1403"/>
  <c r="B1403"/>
  <c r="S1402"/>
  <c r="R1402"/>
  <c r="P1402"/>
  <c r="M1402"/>
  <c r="L1402"/>
  <c r="K1402"/>
  <c r="J1402"/>
  <c r="I1402"/>
  <c r="G1402"/>
  <c r="F1402"/>
  <c r="E1402"/>
  <c r="Q1402" s="1"/>
  <c r="D1402"/>
  <c r="C1402"/>
  <c r="B1402"/>
  <c r="S1401"/>
  <c r="R1401"/>
  <c r="P1401"/>
  <c r="M1401"/>
  <c r="L1401"/>
  <c r="K1401"/>
  <c r="J1401"/>
  <c r="I1401"/>
  <c r="G1401"/>
  <c r="F1401"/>
  <c r="E1401"/>
  <c r="Q1401" s="1"/>
  <c r="D1401"/>
  <c r="C1401"/>
  <c r="B1401"/>
  <c r="S1400"/>
  <c r="R1400"/>
  <c r="P1400"/>
  <c r="M1400"/>
  <c r="L1400"/>
  <c r="K1400"/>
  <c r="J1400"/>
  <c r="I1400"/>
  <c r="G1400"/>
  <c r="F1400"/>
  <c r="E1400"/>
  <c r="Q1400" s="1"/>
  <c r="D1400"/>
  <c r="C1400"/>
  <c r="B1400"/>
  <c r="S1399"/>
  <c r="R1399"/>
  <c r="P1399"/>
  <c r="M1399"/>
  <c r="L1399"/>
  <c r="K1399"/>
  <c r="J1399"/>
  <c r="I1399"/>
  <c r="G1399"/>
  <c r="F1399"/>
  <c r="E1399"/>
  <c r="Q1399" s="1"/>
  <c r="D1399"/>
  <c r="C1399"/>
  <c r="B1399"/>
  <c r="S1398"/>
  <c r="R1398"/>
  <c r="P1398"/>
  <c r="M1398"/>
  <c r="L1398"/>
  <c r="K1398"/>
  <c r="J1398"/>
  <c r="I1398"/>
  <c r="G1398"/>
  <c r="F1398"/>
  <c r="E1398"/>
  <c r="Q1398" s="1"/>
  <c r="D1398"/>
  <c r="C1398"/>
  <c r="B1398"/>
  <c r="S1397"/>
  <c r="R1397"/>
  <c r="P1397"/>
  <c r="M1397"/>
  <c r="L1397"/>
  <c r="K1397"/>
  <c r="J1397"/>
  <c r="I1397"/>
  <c r="G1397"/>
  <c r="F1397"/>
  <c r="E1397"/>
  <c r="Q1397" s="1"/>
  <c r="D1397"/>
  <c r="C1397"/>
  <c r="B1397"/>
  <c r="S1396"/>
  <c r="R1396"/>
  <c r="P1396"/>
  <c r="M1396"/>
  <c r="L1396"/>
  <c r="K1396"/>
  <c r="J1396"/>
  <c r="I1396"/>
  <c r="G1396"/>
  <c r="F1396"/>
  <c r="E1396"/>
  <c r="Q1396" s="1"/>
  <c r="D1396"/>
  <c r="C1396"/>
  <c r="B1396"/>
  <c r="S1395"/>
  <c r="R1395"/>
  <c r="P1395"/>
  <c r="M1395"/>
  <c r="L1395"/>
  <c r="K1395"/>
  <c r="J1395"/>
  <c r="I1395"/>
  <c r="G1395"/>
  <c r="F1395"/>
  <c r="E1395"/>
  <c r="Q1395" s="1"/>
  <c r="D1395"/>
  <c r="C1395"/>
  <c r="B1395"/>
  <c r="S1394"/>
  <c r="R1394"/>
  <c r="P1394"/>
  <c r="M1394"/>
  <c r="L1394"/>
  <c r="K1394"/>
  <c r="J1394"/>
  <c r="I1394"/>
  <c r="G1394"/>
  <c r="F1394"/>
  <c r="E1394"/>
  <c r="Q1394" s="1"/>
  <c r="D1394"/>
  <c r="C1394"/>
  <c r="B1394"/>
  <c r="S1393"/>
  <c r="R1393"/>
  <c r="P1393"/>
  <c r="M1393"/>
  <c r="L1393"/>
  <c r="K1393"/>
  <c r="J1393"/>
  <c r="I1393"/>
  <c r="G1393"/>
  <c r="F1393"/>
  <c r="E1393"/>
  <c r="Q1393" s="1"/>
  <c r="D1393"/>
  <c r="C1393"/>
  <c r="B1393"/>
  <c r="S1392"/>
  <c r="R1392"/>
  <c r="P1392"/>
  <c r="M1392"/>
  <c r="L1392"/>
  <c r="K1392"/>
  <c r="J1392"/>
  <c r="I1392"/>
  <c r="G1392"/>
  <c r="F1392"/>
  <c r="E1392"/>
  <c r="Q1392" s="1"/>
  <c r="D1392"/>
  <c r="C1392"/>
  <c r="B1392"/>
  <c r="S1391"/>
  <c r="R1391"/>
  <c r="P1391"/>
  <c r="M1391"/>
  <c r="L1391"/>
  <c r="K1391"/>
  <c r="J1391"/>
  <c r="I1391"/>
  <c r="G1391"/>
  <c r="F1391"/>
  <c r="E1391"/>
  <c r="Q1391" s="1"/>
  <c r="D1391"/>
  <c r="C1391"/>
  <c r="B1391"/>
  <c r="S1390"/>
  <c r="R1390"/>
  <c r="P1390"/>
  <c r="M1390"/>
  <c r="L1390"/>
  <c r="K1390"/>
  <c r="J1390"/>
  <c r="I1390"/>
  <c r="G1390"/>
  <c r="F1390"/>
  <c r="E1390"/>
  <c r="Q1390" s="1"/>
  <c r="D1390"/>
  <c r="C1390"/>
  <c r="B1390"/>
  <c r="S1389"/>
  <c r="R1389"/>
  <c r="P1389"/>
  <c r="M1389"/>
  <c r="L1389"/>
  <c r="K1389"/>
  <c r="J1389"/>
  <c r="I1389"/>
  <c r="G1389"/>
  <c r="F1389"/>
  <c r="E1389"/>
  <c r="Q1389" s="1"/>
  <c r="D1389"/>
  <c r="C1389"/>
  <c r="B1389"/>
  <c r="S1388"/>
  <c r="R1388"/>
  <c r="P1388"/>
  <c r="M1388"/>
  <c r="L1388"/>
  <c r="K1388"/>
  <c r="J1388"/>
  <c r="I1388"/>
  <c r="G1388"/>
  <c r="F1388"/>
  <c r="E1388"/>
  <c r="Q1388" s="1"/>
  <c r="D1388"/>
  <c r="C1388"/>
  <c r="B1388"/>
  <c r="S1387"/>
  <c r="R1387"/>
  <c r="P1387"/>
  <c r="M1387"/>
  <c r="L1387"/>
  <c r="K1387"/>
  <c r="J1387"/>
  <c r="I1387"/>
  <c r="G1387"/>
  <c r="F1387"/>
  <c r="E1387"/>
  <c r="Q1387" s="1"/>
  <c r="D1387"/>
  <c r="C1387"/>
  <c r="B1387"/>
  <c r="S1386"/>
  <c r="R1386"/>
  <c r="P1386"/>
  <c r="M1386"/>
  <c r="L1386"/>
  <c r="K1386"/>
  <c r="J1386"/>
  <c r="I1386"/>
  <c r="G1386"/>
  <c r="F1386"/>
  <c r="E1386"/>
  <c r="Q1386" s="1"/>
  <c r="D1386"/>
  <c r="C1386"/>
  <c r="B1386"/>
  <c r="S1385"/>
  <c r="R1385"/>
  <c r="P1385"/>
  <c r="M1385"/>
  <c r="L1385"/>
  <c r="K1385"/>
  <c r="J1385"/>
  <c r="I1385"/>
  <c r="G1385"/>
  <c r="F1385"/>
  <c r="E1385"/>
  <c r="Q1385" s="1"/>
  <c r="D1385"/>
  <c r="C1385"/>
  <c r="B1385"/>
  <c r="S1384"/>
  <c r="R1384"/>
  <c r="P1384"/>
  <c r="M1384"/>
  <c r="L1384"/>
  <c r="K1384"/>
  <c r="J1384"/>
  <c r="I1384"/>
  <c r="G1384"/>
  <c r="F1384"/>
  <c r="E1384"/>
  <c r="Q1384" s="1"/>
  <c r="D1384"/>
  <c r="C1384"/>
  <c r="B1384"/>
  <c r="S1383"/>
  <c r="R1383"/>
  <c r="P1383"/>
  <c r="M1383"/>
  <c r="L1383"/>
  <c r="K1383"/>
  <c r="J1383"/>
  <c r="I1383"/>
  <c r="G1383"/>
  <c r="F1383"/>
  <c r="E1383"/>
  <c r="Q1383" s="1"/>
  <c r="D1383"/>
  <c r="C1383"/>
  <c r="B1383"/>
  <c r="S1382"/>
  <c r="R1382"/>
  <c r="P1382"/>
  <c r="M1382"/>
  <c r="L1382"/>
  <c r="K1382"/>
  <c r="J1382"/>
  <c r="I1382"/>
  <c r="G1382"/>
  <c r="F1382"/>
  <c r="E1382"/>
  <c r="Q1382" s="1"/>
  <c r="D1382"/>
  <c r="C1382"/>
  <c r="B1382"/>
  <c r="S1381"/>
  <c r="R1381"/>
  <c r="P1381"/>
  <c r="M1381"/>
  <c r="L1381"/>
  <c r="K1381"/>
  <c r="J1381"/>
  <c r="I1381"/>
  <c r="G1381"/>
  <c r="F1381"/>
  <c r="E1381"/>
  <c r="Q1381" s="1"/>
  <c r="D1381"/>
  <c r="C1381"/>
  <c r="B1381"/>
  <c r="S1380"/>
  <c r="R1380"/>
  <c r="P1380"/>
  <c r="M1380"/>
  <c r="L1380"/>
  <c r="K1380"/>
  <c r="J1380"/>
  <c r="I1380"/>
  <c r="G1380"/>
  <c r="F1380"/>
  <c r="E1380"/>
  <c r="Q1380" s="1"/>
  <c r="D1380"/>
  <c r="C1380"/>
  <c r="B1380"/>
  <c r="S1379"/>
  <c r="R1379"/>
  <c r="P1379"/>
  <c r="M1379"/>
  <c r="L1379"/>
  <c r="K1379"/>
  <c r="J1379"/>
  <c r="I1379"/>
  <c r="G1379"/>
  <c r="F1379"/>
  <c r="E1379"/>
  <c r="Q1379" s="1"/>
  <c r="D1379"/>
  <c r="C1379"/>
  <c r="B1379"/>
  <c r="S1378"/>
  <c r="R1378"/>
  <c r="P1378"/>
  <c r="M1378"/>
  <c r="L1378"/>
  <c r="K1378"/>
  <c r="J1378"/>
  <c r="I1378"/>
  <c r="G1378"/>
  <c r="F1378"/>
  <c r="E1378"/>
  <c r="Q1378" s="1"/>
  <c r="D1378"/>
  <c r="C1378"/>
  <c r="B1378"/>
  <c r="S1377"/>
  <c r="R1377"/>
  <c r="P1377"/>
  <c r="M1377"/>
  <c r="L1377"/>
  <c r="K1377"/>
  <c r="J1377"/>
  <c r="I1377"/>
  <c r="G1377"/>
  <c r="F1377"/>
  <c r="E1377"/>
  <c r="Q1377" s="1"/>
  <c r="D1377"/>
  <c r="C1377"/>
  <c r="B1377"/>
  <c r="S1376"/>
  <c r="R1376"/>
  <c r="P1376"/>
  <c r="M1376"/>
  <c r="L1376"/>
  <c r="K1376"/>
  <c r="J1376"/>
  <c r="I1376"/>
  <c r="G1376"/>
  <c r="F1376"/>
  <c r="E1376"/>
  <c r="Q1376" s="1"/>
  <c r="D1376"/>
  <c r="C1376"/>
  <c r="B1376"/>
  <c r="S1375"/>
  <c r="R1375"/>
  <c r="P1375"/>
  <c r="M1375"/>
  <c r="L1375"/>
  <c r="K1375"/>
  <c r="J1375"/>
  <c r="I1375"/>
  <c r="G1375"/>
  <c r="F1375"/>
  <c r="E1375"/>
  <c r="Q1375" s="1"/>
  <c r="D1375"/>
  <c r="C1375"/>
  <c r="B1375"/>
  <c r="S1374"/>
  <c r="R1374"/>
  <c r="P1374"/>
  <c r="M1374"/>
  <c r="L1374"/>
  <c r="K1374"/>
  <c r="J1374"/>
  <c r="I1374"/>
  <c r="G1374"/>
  <c r="F1374"/>
  <c r="E1374"/>
  <c r="Q1374" s="1"/>
  <c r="D1374"/>
  <c r="C1374"/>
  <c r="B1374"/>
  <c r="S1373"/>
  <c r="R1373"/>
  <c r="P1373"/>
  <c r="M1373"/>
  <c r="L1373"/>
  <c r="K1373"/>
  <c r="J1373"/>
  <c r="I1373"/>
  <c r="G1373"/>
  <c r="F1373"/>
  <c r="E1373"/>
  <c r="Q1373" s="1"/>
  <c r="D1373"/>
  <c r="C1373"/>
  <c r="B1373"/>
  <c r="S1372"/>
  <c r="R1372"/>
  <c r="P1372"/>
  <c r="M1372"/>
  <c r="L1372"/>
  <c r="K1372"/>
  <c r="J1372"/>
  <c r="I1372"/>
  <c r="G1372"/>
  <c r="F1372"/>
  <c r="E1372"/>
  <c r="Q1372" s="1"/>
  <c r="D1372"/>
  <c r="C1372"/>
  <c r="B1372"/>
  <c r="S1371"/>
  <c r="R1371"/>
  <c r="P1371"/>
  <c r="M1371"/>
  <c r="L1371"/>
  <c r="K1371"/>
  <c r="J1371"/>
  <c r="I1371"/>
  <c r="G1371"/>
  <c r="F1371"/>
  <c r="E1371"/>
  <c r="Q1371" s="1"/>
  <c r="D1371"/>
  <c r="C1371"/>
  <c r="B1371"/>
  <c r="S1370"/>
  <c r="R1370"/>
  <c r="P1370"/>
  <c r="M1370"/>
  <c r="L1370"/>
  <c r="K1370"/>
  <c r="J1370"/>
  <c r="I1370"/>
  <c r="G1370"/>
  <c r="F1370"/>
  <c r="E1370"/>
  <c r="Q1370" s="1"/>
  <c r="D1370"/>
  <c r="C1370"/>
  <c r="B1370"/>
  <c r="S1369"/>
  <c r="R1369"/>
  <c r="P1369"/>
  <c r="M1369"/>
  <c r="L1369"/>
  <c r="K1369"/>
  <c r="J1369"/>
  <c r="I1369"/>
  <c r="G1369"/>
  <c r="F1369"/>
  <c r="E1369"/>
  <c r="Q1369" s="1"/>
  <c r="D1369"/>
  <c r="C1369"/>
  <c r="B1369"/>
  <c r="S1368"/>
  <c r="R1368"/>
  <c r="P1368"/>
  <c r="M1368"/>
  <c r="L1368"/>
  <c r="K1368"/>
  <c r="J1368"/>
  <c r="I1368"/>
  <c r="G1368"/>
  <c r="F1368"/>
  <c r="E1368"/>
  <c r="Q1368" s="1"/>
  <c r="D1368"/>
  <c r="C1368"/>
  <c r="B1368"/>
  <c r="S1367"/>
  <c r="R1367"/>
  <c r="P1367"/>
  <c r="M1367"/>
  <c r="L1367"/>
  <c r="K1367"/>
  <c r="J1367"/>
  <c r="I1367"/>
  <c r="G1367"/>
  <c r="F1367"/>
  <c r="E1367"/>
  <c r="Q1367" s="1"/>
  <c r="D1367"/>
  <c r="C1367"/>
  <c r="B1367"/>
  <c r="S1366"/>
  <c r="R1366"/>
  <c r="P1366"/>
  <c r="M1366"/>
  <c r="L1366"/>
  <c r="K1366"/>
  <c r="J1366"/>
  <c r="I1366"/>
  <c r="G1366"/>
  <c r="F1366"/>
  <c r="E1366"/>
  <c r="Q1366" s="1"/>
  <c r="D1366"/>
  <c r="C1366"/>
  <c r="B1366"/>
  <c r="S1365"/>
  <c r="R1365"/>
  <c r="P1365"/>
  <c r="M1365"/>
  <c r="L1365"/>
  <c r="K1365"/>
  <c r="J1365"/>
  <c r="I1365"/>
  <c r="G1365"/>
  <c r="F1365"/>
  <c r="E1365"/>
  <c r="Q1365" s="1"/>
  <c r="D1365"/>
  <c r="C1365"/>
  <c r="B1365"/>
  <c r="S1364"/>
  <c r="R1364"/>
  <c r="P1364"/>
  <c r="M1364"/>
  <c r="L1364"/>
  <c r="K1364"/>
  <c r="J1364"/>
  <c r="I1364"/>
  <c r="G1364"/>
  <c r="F1364"/>
  <c r="E1364"/>
  <c r="Q1364" s="1"/>
  <c r="D1364"/>
  <c r="C1364"/>
  <c r="B1364"/>
  <c r="S1363"/>
  <c r="R1363"/>
  <c r="P1363"/>
  <c r="M1363"/>
  <c r="L1363"/>
  <c r="K1363"/>
  <c r="J1363"/>
  <c r="I1363"/>
  <c r="G1363"/>
  <c r="F1363"/>
  <c r="E1363"/>
  <c r="Q1363" s="1"/>
  <c r="D1363"/>
  <c r="C1363"/>
  <c r="B1363"/>
  <c r="S1362"/>
  <c r="R1362"/>
  <c r="P1362"/>
  <c r="M1362"/>
  <c r="L1362"/>
  <c r="K1362"/>
  <c r="J1362"/>
  <c r="I1362"/>
  <c r="G1362"/>
  <c r="F1362"/>
  <c r="E1362"/>
  <c r="Q1362" s="1"/>
  <c r="D1362"/>
  <c r="C1362"/>
  <c r="B1362"/>
  <c r="S1361"/>
  <c r="R1361"/>
  <c r="P1361"/>
  <c r="M1361"/>
  <c r="L1361"/>
  <c r="K1361"/>
  <c r="J1361"/>
  <c r="I1361"/>
  <c r="G1361"/>
  <c r="F1361"/>
  <c r="E1361"/>
  <c r="Q1361" s="1"/>
  <c r="D1361"/>
  <c r="C1361"/>
  <c r="B1361"/>
  <c r="S1360"/>
  <c r="R1360"/>
  <c r="P1360"/>
  <c r="M1360"/>
  <c r="L1360"/>
  <c r="K1360"/>
  <c r="J1360"/>
  <c r="I1360"/>
  <c r="G1360"/>
  <c r="F1360"/>
  <c r="E1360"/>
  <c r="Q1360" s="1"/>
  <c r="D1360"/>
  <c r="C1360"/>
  <c r="B1360"/>
  <c r="S1359"/>
  <c r="R1359"/>
  <c r="P1359"/>
  <c r="M1359"/>
  <c r="L1359"/>
  <c r="K1359"/>
  <c r="J1359"/>
  <c r="I1359"/>
  <c r="G1359"/>
  <c r="F1359"/>
  <c r="E1359"/>
  <c r="Q1359" s="1"/>
  <c r="D1359"/>
  <c r="C1359"/>
  <c r="B1359"/>
  <c r="S1358"/>
  <c r="R1358"/>
  <c r="P1358"/>
  <c r="M1358"/>
  <c r="L1358"/>
  <c r="K1358"/>
  <c r="J1358"/>
  <c r="I1358"/>
  <c r="G1358"/>
  <c r="F1358"/>
  <c r="E1358"/>
  <c r="Q1358" s="1"/>
  <c r="D1358"/>
  <c r="C1358"/>
  <c r="B1358"/>
  <c r="S1357"/>
  <c r="R1357"/>
  <c r="P1357"/>
  <c r="M1357"/>
  <c r="L1357"/>
  <c r="K1357"/>
  <c r="J1357"/>
  <c r="I1357"/>
  <c r="G1357"/>
  <c r="F1357"/>
  <c r="E1357"/>
  <c r="Q1357" s="1"/>
  <c r="D1357"/>
  <c r="C1357"/>
  <c r="B1357"/>
  <c r="S1356"/>
  <c r="R1356"/>
  <c r="P1356"/>
  <c r="M1356"/>
  <c r="L1356"/>
  <c r="K1356"/>
  <c r="J1356"/>
  <c r="I1356"/>
  <c r="G1356"/>
  <c r="F1356"/>
  <c r="E1356"/>
  <c r="Q1356" s="1"/>
  <c r="D1356"/>
  <c r="C1356"/>
  <c r="B1356"/>
  <c r="S1355"/>
  <c r="R1355"/>
  <c r="P1355"/>
  <c r="M1355"/>
  <c r="L1355"/>
  <c r="K1355"/>
  <c r="J1355"/>
  <c r="I1355"/>
  <c r="G1355"/>
  <c r="F1355"/>
  <c r="E1355"/>
  <c r="Q1355" s="1"/>
  <c r="D1355"/>
  <c r="C1355"/>
  <c r="B1355"/>
  <c r="S1354"/>
  <c r="R1354"/>
  <c r="P1354"/>
  <c r="M1354"/>
  <c r="L1354"/>
  <c r="K1354"/>
  <c r="J1354"/>
  <c r="I1354"/>
  <c r="G1354"/>
  <c r="F1354"/>
  <c r="E1354"/>
  <c r="Q1354" s="1"/>
  <c r="D1354"/>
  <c r="C1354"/>
  <c r="B1354"/>
  <c r="S1353"/>
  <c r="R1353"/>
  <c r="P1353"/>
  <c r="M1353"/>
  <c r="L1353"/>
  <c r="K1353"/>
  <c r="J1353"/>
  <c r="I1353"/>
  <c r="G1353"/>
  <c r="F1353"/>
  <c r="E1353"/>
  <c r="Q1353" s="1"/>
  <c r="D1353"/>
  <c r="C1353"/>
  <c r="B1353"/>
  <c r="S1352"/>
  <c r="R1352"/>
  <c r="P1352"/>
  <c r="M1352"/>
  <c r="L1352"/>
  <c r="K1352"/>
  <c r="J1352"/>
  <c r="I1352"/>
  <c r="G1352"/>
  <c r="F1352"/>
  <c r="E1352"/>
  <c r="Q1352" s="1"/>
  <c r="D1352"/>
  <c r="C1352"/>
  <c r="B1352"/>
  <c r="S1351"/>
  <c r="R1351"/>
  <c r="P1351"/>
  <c r="M1351"/>
  <c r="L1351"/>
  <c r="K1351"/>
  <c r="J1351"/>
  <c r="I1351"/>
  <c r="G1351"/>
  <c r="F1351"/>
  <c r="E1351"/>
  <c r="Q1351" s="1"/>
  <c r="D1351"/>
  <c r="C1351"/>
  <c r="B1351"/>
  <c r="S1350"/>
  <c r="R1350"/>
  <c r="P1350"/>
  <c r="M1350"/>
  <c r="L1350"/>
  <c r="K1350"/>
  <c r="J1350"/>
  <c r="I1350"/>
  <c r="G1350"/>
  <c r="F1350"/>
  <c r="E1350"/>
  <c r="Q1350" s="1"/>
  <c r="D1350"/>
  <c r="C1350"/>
  <c r="B1350"/>
  <c r="S1349"/>
  <c r="R1349"/>
  <c r="P1349"/>
  <c r="M1349"/>
  <c r="L1349"/>
  <c r="K1349"/>
  <c r="J1349"/>
  <c r="I1349"/>
  <c r="G1349"/>
  <c r="F1349"/>
  <c r="E1349"/>
  <c r="Q1349" s="1"/>
  <c r="D1349"/>
  <c r="C1349"/>
  <c r="B1349"/>
  <c r="S1348"/>
  <c r="R1348"/>
  <c r="P1348"/>
  <c r="M1348"/>
  <c r="L1348"/>
  <c r="K1348"/>
  <c r="J1348"/>
  <c r="I1348"/>
  <c r="G1348"/>
  <c r="F1348"/>
  <c r="E1348"/>
  <c r="Q1348" s="1"/>
  <c r="D1348"/>
  <c r="C1348"/>
  <c r="B1348"/>
  <c r="S1347"/>
  <c r="R1347"/>
  <c r="P1347"/>
  <c r="M1347"/>
  <c r="L1347"/>
  <c r="K1347"/>
  <c r="J1347"/>
  <c r="I1347"/>
  <c r="G1347"/>
  <c r="F1347"/>
  <c r="E1347"/>
  <c r="Q1347" s="1"/>
  <c r="D1347"/>
  <c r="C1347"/>
  <c r="B1347"/>
  <c r="S1346"/>
  <c r="R1346"/>
  <c r="P1346"/>
  <c r="M1346"/>
  <c r="L1346"/>
  <c r="K1346"/>
  <c r="J1346"/>
  <c r="I1346"/>
  <c r="G1346"/>
  <c r="F1346"/>
  <c r="E1346"/>
  <c r="Q1346" s="1"/>
  <c r="D1346"/>
  <c r="C1346"/>
  <c r="B1346"/>
  <c r="S1345"/>
  <c r="R1345"/>
  <c r="P1345"/>
  <c r="M1345"/>
  <c r="L1345"/>
  <c r="K1345"/>
  <c r="J1345"/>
  <c r="I1345"/>
  <c r="G1345"/>
  <c r="F1345"/>
  <c r="E1345"/>
  <c r="Q1345" s="1"/>
  <c r="D1345"/>
  <c r="C1345"/>
  <c r="B1345"/>
  <c r="S1344"/>
  <c r="R1344"/>
  <c r="P1344"/>
  <c r="M1344"/>
  <c r="L1344"/>
  <c r="K1344"/>
  <c r="J1344"/>
  <c r="I1344"/>
  <c r="G1344"/>
  <c r="F1344"/>
  <c r="E1344"/>
  <c r="Q1344" s="1"/>
  <c r="D1344"/>
  <c r="C1344"/>
  <c r="B1344"/>
  <c r="S1343"/>
  <c r="R1343"/>
  <c r="P1343"/>
  <c r="M1343"/>
  <c r="L1343"/>
  <c r="K1343"/>
  <c r="J1343"/>
  <c r="I1343"/>
  <c r="G1343"/>
  <c r="F1343"/>
  <c r="E1343"/>
  <c r="Q1343" s="1"/>
  <c r="D1343"/>
  <c r="C1343"/>
  <c r="B1343"/>
  <c r="S1342"/>
  <c r="R1342"/>
  <c r="P1342"/>
  <c r="M1342"/>
  <c r="L1342"/>
  <c r="K1342"/>
  <c r="J1342"/>
  <c r="I1342"/>
  <c r="G1342"/>
  <c r="F1342"/>
  <c r="E1342"/>
  <c r="Q1342" s="1"/>
  <c r="D1342"/>
  <c r="C1342"/>
  <c r="B1342"/>
  <c r="S1341"/>
  <c r="R1341"/>
  <c r="P1341"/>
  <c r="M1341"/>
  <c r="L1341"/>
  <c r="K1341"/>
  <c r="J1341"/>
  <c r="I1341"/>
  <c r="G1341"/>
  <c r="F1341"/>
  <c r="E1341"/>
  <c r="Q1341" s="1"/>
  <c r="D1341"/>
  <c r="C1341"/>
  <c r="B1341"/>
  <c r="S1340"/>
  <c r="R1340"/>
  <c r="P1340"/>
  <c r="M1340"/>
  <c r="L1340"/>
  <c r="K1340"/>
  <c r="J1340"/>
  <c r="I1340"/>
  <c r="G1340"/>
  <c r="F1340"/>
  <c r="E1340"/>
  <c r="Q1340" s="1"/>
  <c r="D1340"/>
  <c r="C1340"/>
  <c r="B1340"/>
  <c r="S1339"/>
  <c r="R1339"/>
  <c r="P1339"/>
  <c r="M1339"/>
  <c r="L1339"/>
  <c r="K1339"/>
  <c r="J1339"/>
  <c r="I1339"/>
  <c r="G1339"/>
  <c r="F1339"/>
  <c r="E1339"/>
  <c r="Q1339" s="1"/>
  <c r="D1339"/>
  <c r="C1339"/>
  <c r="B1339"/>
  <c r="S1338"/>
  <c r="R1338"/>
  <c r="P1338"/>
  <c r="M1338"/>
  <c r="L1338"/>
  <c r="K1338"/>
  <c r="J1338"/>
  <c r="I1338"/>
  <c r="G1338"/>
  <c r="F1338"/>
  <c r="E1338"/>
  <c r="Q1338" s="1"/>
  <c r="D1338"/>
  <c r="C1338"/>
  <c r="B1338"/>
  <c r="S1337"/>
  <c r="R1337"/>
  <c r="P1337"/>
  <c r="M1337"/>
  <c r="L1337"/>
  <c r="K1337"/>
  <c r="J1337"/>
  <c r="I1337"/>
  <c r="G1337"/>
  <c r="F1337"/>
  <c r="E1337"/>
  <c r="Q1337" s="1"/>
  <c r="D1337"/>
  <c r="C1337"/>
  <c r="B1337"/>
  <c r="S1336"/>
  <c r="R1336"/>
  <c r="P1336"/>
  <c r="M1336"/>
  <c r="L1336"/>
  <c r="K1336"/>
  <c r="J1336"/>
  <c r="I1336"/>
  <c r="G1336"/>
  <c r="F1336"/>
  <c r="E1336"/>
  <c r="Q1336" s="1"/>
  <c r="D1336"/>
  <c r="C1336"/>
  <c r="B1336"/>
  <c r="S1335"/>
  <c r="R1335"/>
  <c r="P1335"/>
  <c r="M1335"/>
  <c r="L1335"/>
  <c r="K1335"/>
  <c r="J1335"/>
  <c r="I1335"/>
  <c r="G1335"/>
  <c r="F1335"/>
  <c r="E1335"/>
  <c r="Q1335" s="1"/>
  <c r="D1335"/>
  <c r="C1335"/>
  <c r="B1335"/>
  <c r="S1334"/>
  <c r="R1334"/>
  <c r="P1334"/>
  <c r="M1334"/>
  <c r="L1334"/>
  <c r="K1334"/>
  <c r="J1334"/>
  <c r="I1334"/>
  <c r="G1334"/>
  <c r="F1334"/>
  <c r="E1334"/>
  <c r="Q1334" s="1"/>
  <c r="D1334"/>
  <c r="C1334"/>
  <c r="B1334"/>
  <c r="S1333"/>
  <c r="R1333"/>
  <c r="P1333"/>
  <c r="M1333"/>
  <c r="L1333"/>
  <c r="K1333"/>
  <c r="J1333"/>
  <c r="I1333"/>
  <c r="G1333"/>
  <c r="F1333"/>
  <c r="E1333"/>
  <c r="Q1333" s="1"/>
  <c r="D1333"/>
  <c r="C1333"/>
  <c r="B1333"/>
  <c r="S1332"/>
  <c r="R1332"/>
  <c r="P1332"/>
  <c r="M1332"/>
  <c r="L1332"/>
  <c r="K1332"/>
  <c r="J1332"/>
  <c r="I1332"/>
  <c r="G1332"/>
  <c r="F1332"/>
  <c r="E1332"/>
  <c r="Q1332" s="1"/>
  <c r="D1332"/>
  <c r="C1332"/>
  <c r="B1332"/>
  <c r="S1331"/>
  <c r="R1331"/>
  <c r="P1331"/>
  <c r="M1331"/>
  <c r="L1331"/>
  <c r="K1331"/>
  <c r="J1331"/>
  <c r="I1331"/>
  <c r="G1331"/>
  <c r="F1331"/>
  <c r="E1331"/>
  <c r="Q1331" s="1"/>
  <c r="D1331"/>
  <c r="C1331"/>
  <c r="B1331"/>
  <c r="S1330"/>
  <c r="R1330"/>
  <c r="P1330"/>
  <c r="M1330"/>
  <c r="L1330"/>
  <c r="K1330"/>
  <c r="J1330"/>
  <c r="I1330"/>
  <c r="G1330"/>
  <c r="F1330"/>
  <c r="E1330"/>
  <c r="Q1330" s="1"/>
  <c r="D1330"/>
  <c r="C1330"/>
  <c r="B1330"/>
  <c r="S1329"/>
  <c r="R1329"/>
  <c r="P1329"/>
  <c r="M1329"/>
  <c r="L1329"/>
  <c r="K1329"/>
  <c r="J1329"/>
  <c r="I1329"/>
  <c r="G1329"/>
  <c r="F1329"/>
  <c r="E1329"/>
  <c r="Q1329" s="1"/>
  <c r="D1329"/>
  <c r="C1329"/>
  <c r="B1329"/>
  <c r="S1328"/>
  <c r="R1328"/>
  <c r="P1328"/>
  <c r="M1328"/>
  <c r="L1328"/>
  <c r="K1328"/>
  <c r="J1328"/>
  <c r="I1328"/>
  <c r="G1328"/>
  <c r="F1328"/>
  <c r="E1328"/>
  <c r="Q1328" s="1"/>
  <c r="D1328"/>
  <c r="C1328"/>
  <c r="B1328"/>
  <c r="S1327"/>
  <c r="R1327"/>
  <c r="P1327"/>
  <c r="M1327"/>
  <c r="L1327"/>
  <c r="K1327"/>
  <c r="J1327"/>
  <c r="I1327"/>
  <c r="G1327"/>
  <c r="F1327"/>
  <c r="E1327"/>
  <c r="Q1327" s="1"/>
  <c r="D1327"/>
  <c r="C1327"/>
  <c r="B1327"/>
  <c r="S1326"/>
  <c r="R1326"/>
  <c r="P1326"/>
  <c r="M1326"/>
  <c r="L1326"/>
  <c r="K1326"/>
  <c r="J1326"/>
  <c r="I1326"/>
  <c r="G1326"/>
  <c r="F1326"/>
  <c r="E1326"/>
  <c r="Q1326" s="1"/>
  <c r="D1326"/>
  <c r="C1326"/>
  <c r="B1326"/>
  <c r="S1325"/>
  <c r="R1325"/>
  <c r="P1325"/>
  <c r="M1325"/>
  <c r="L1325"/>
  <c r="K1325"/>
  <c r="J1325"/>
  <c r="I1325"/>
  <c r="G1325"/>
  <c r="F1325"/>
  <c r="E1325"/>
  <c r="Q1325" s="1"/>
  <c r="D1325"/>
  <c r="C1325"/>
  <c r="B1325"/>
  <c r="S1324"/>
  <c r="R1324"/>
  <c r="P1324"/>
  <c r="M1324"/>
  <c r="L1324"/>
  <c r="K1324"/>
  <c r="J1324"/>
  <c r="I1324"/>
  <c r="G1324"/>
  <c r="F1324"/>
  <c r="E1324"/>
  <c r="Q1324" s="1"/>
  <c r="D1324"/>
  <c r="C1324"/>
  <c r="B1324"/>
  <c r="S1323"/>
  <c r="R1323"/>
  <c r="P1323"/>
  <c r="M1323"/>
  <c r="L1323"/>
  <c r="K1323"/>
  <c r="J1323"/>
  <c r="I1323"/>
  <c r="G1323"/>
  <c r="F1323"/>
  <c r="E1323"/>
  <c r="Q1323" s="1"/>
  <c r="D1323"/>
  <c r="C1323"/>
  <c r="B1323"/>
  <c r="S1322"/>
  <c r="R1322"/>
  <c r="P1322"/>
  <c r="M1322"/>
  <c r="L1322"/>
  <c r="K1322"/>
  <c r="J1322"/>
  <c r="I1322"/>
  <c r="G1322"/>
  <c r="F1322"/>
  <c r="E1322"/>
  <c r="Q1322" s="1"/>
  <c r="D1322"/>
  <c r="C1322"/>
  <c r="B1322"/>
  <c r="S1321"/>
  <c r="R1321"/>
  <c r="P1321"/>
  <c r="M1321"/>
  <c r="L1321"/>
  <c r="K1321"/>
  <c r="J1321"/>
  <c r="I1321"/>
  <c r="G1321"/>
  <c r="F1321"/>
  <c r="E1321"/>
  <c r="Q1321" s="1"/>
  <c r="D1321"/>
  <c r="C1321"/>
  <c r="B1321"/>
  <c r="S1320"/>
  <c r="R1320"/>
  <c r="P1320"/>
  <c r="M1320"/>
  <c r="L1320"/>
  <c r="K1320"/>
  <c r="J1320"/>
  <c r="I1320"/>
  <c r="G1320"/>
  <c r="F1320"/>
  <c r="E1320"/>
  <c r="Q1320" s="1"/>
  <c r="D1320"/>
  <c r="C1320"/>
  <c r="B1320"/>
  <c r="S1319"/>
  <c r="R1319"/>
  <c r="P1319"/>
  <c r="M1319"/>
  <c r="L1319"/>
  <c r="K1319"/>
  <c r="J1319"/>
  <c r="I1319"/>
  <c r="G1319"/>
  <c r="F1319"/>
  <c r="E1319"/>
  <c r="Q1319" s="1"/>
  <c r="D1319"/>
  <c r="C1319"/>
  <c r="B1319"/>
  <c r="S1318"/>
  <c r="R1318"/>
  <c r="P1318"/>
  <c r="M1318"/>
  <c r="L1318"/>
  <c r="K1318"/>
  <c r="J1318"/>
  <c r="I1318"/>
  <c r="G1318"/>
  <c r="F1318"/>
  <c r="E1318"/>
  <c r="Q1318" s="1"/>
  <c r="D1318"/>
  <c r="C1318"/>
  <c r="B1318"/>
  <c r="S1317"/>
  <c r="R1317"/>
  <c r="P1317"/>
  <c r="M1317"/>
  <c r="L1317"/>
  <c r="K1317"/>
  <c r="J1317"/>
  <c r="I1317"/>
  <c r="G1317"/>
  <c r="F1317"/>
  <c r="E1317"/>
  <c r="Q1317" s="1"/>
  <c r="D1317"/>
  <c r="C1317"/>
  <c r="B1317"/>
  <c r="S1316"/>
  <c r="R1316"/>
  <c r="P1316"/>
  <c r="M1316"/>
  <c r="L1316"/>
  <c r="K1316"/>
  <c r="J1316"/>
  <c r="I1316"/>
  <c r="G1316"/>
  <c r="F1316"/>
  <c r="E1316"/>
  <c r="Q1316" s="1"/>
  <c r="D1316"/>
  <c r="C1316"/>
  <c r="B1316"/>
  <c r="S1315"/>
  <c r="R1315"/>
  <c r="P1315"/>
  <c r="M1315"/>
  <c r="L1315"/>
  <c r="K1315"/>
  <c r="J1315"/>
  <c r="I1315"/>
  <c r="G1315"/>
  <c r="F1315"/>
  <c r="E1315"/>
  <c r="Q1315" s="1"/>
  <c r="D1315"/>
  <c r="C1315"/>
  <c r="B1315"/>
  <c r="S1314"/>
  <c r="R1314"/>
  <c r="P1314"/>
  <c r="M1314"/>
  <c r="L1314"/>
  <c r="K1314"/>
  <c r="J1314"/>
  <c r="I1314"/>
  <c r="G1314"/>
  <c r="F1314"/>
  <c r="E1314"/>
  <c r="Q1314" s="1"/>
  <c r="D1314"/>
  <c r="C1314"/>
  <c r="B1314"/>
  <c r="S1313"/>
  <c r="R1313"/>
  <c r="P1313"/>
  <c r="M1313"/>
  <c r="L1313"/>
  <c r="K1313"/>
  <c r="J1313"/>
  <c r="I1313"/>
  <c r="G1313"/>
  <c r="F1313"/>
  <c r="E1313"/>
  <c r="Q1313" s="1"/>
  <c r="D1313"/>
  <c r="C1313"/>
  <c r="B1313"/>
  <c r="S1312"/>
  <c r="R1312"/>
  <c r="P1312"/>
  <c r="M1312"/>
  <c r="L1312"/>
  <c r="K1312"/>
  <c r="J1312"/>
  <c r="I1312"/>
  <c r="G1312"/>
  <c r="F1312"/>
  <c r="E1312"/>
  <c r="Q1312" s="1"/>
  <c r="D1312"/>
  <c r="C1312"/>
  <c r="B1312"/>
  <c r="S1311"/>
  <c r="R1311"/>
  <c r="P1311"/>
  <c r="M1311"/>
  <c r="L1311"/>
  <c r="K1311"/>
  <c r="J1311"/>
  <c r="I1311"/>
  <c r="G1311"/>
  <c r="F1311"/>
  <c r="E1311"/>
  <c r="Q1311" s="1"/>
  <c r="D1311"/>
  <c r="C1311"/>
  <c r="B1311"/>
  <c r="S1310"/>
  <c r="R1310"/>
  <c r="P1310"/>
  <c r="M1310"/>
  <c r="L1310"/>
  <c r="K1310"/>
  <c r="J1310"/>
  <c r="I1310"/>
  <c r="G1310"/>
  <c r="F1310"/>
  <c r="E1310"/>
  <c r="Q1310" s="1"/>
  <c r="D1310"/>
  <c r="C1310"/>
  <c r="B1310"/>
  <c r="S1309"/>
  <c r="R1309"/>
  <c r="P1309"/>
  <c r="M1309"/>
  <c r="L1309"/>
  <c r="K1309"/>
  <c r="J1309"/>
  <c r="I1309"/>
  <c r="G1309"/>
  <c r="F1309"/>
  <c r="E1309"/>
  <c r="Q1309" s="1"/>
  <c r="D1309"/>
  <c r="C1309"/>
  <c r="B1309"/>
  <c r="S1308"/>
  <c r="R1308"/>
  <c r="P1308"/>
  <c r="M1308"/>
  <c r="L1308"/>
  <c r="K1308"/>
  <c r="J1308"/>
  <c r="I1308"/>
  <c r="G1308"/>
  <c r="F1308"/>
  <c r="E1308"/>
  <c r="Q1308" s="1"/>
  <c r="D1308"/>
  <c r="C1308"/>
  <c r="B1308"/>
  <c r="S1307"/>
  <c r="R1307"/>
  <c r="P1307"/>
  <c r="M1307"/>
  <c r="L1307"/>
  <c r="K1307"/>
  <c r="J1307"/>
  <c r="I1307"/>
  <c r="G1307"/>
  <c r="F1307"/>
  <c r="E1307"/>
  <c r="Q1307" s="1"/>
  <c r="D1307"/>
  <c r="C1307"/>
  <c r="B1307"/>
  <c r="S1306"/>
  <c r="R1306"/>
  <c r="P1306"/>
  <c r="M1306"/>
  <c r="L1306"/>
  <c r="K1306"/>
  <c r="J1306"/>
  <c r="I1306"/>
  <c r="G1306"/>
  <c r="F1306"/>
  <c r="E1306"/>
  <c r="Q1306" s="1"/>
  <c r="D1306"/>
  <c r="C1306"/>
  <c r="B1306"/>
  <c r="S1305"/>
  <c r="R1305"/>
  <c r="P1305"/>
  <c r="M1305"/>
  <c r="L1305"/>
  <c r="K1305"/>
  <c r="J1305"/>
  <c r="I1305"/>
  <c r="G1305"/>
  <c r="F1305"/>
  <c r="E1305"/>
  <c r="Q1305" s="1"/>
  <c r="D1305"/>
  <c r="C1305"/>
  <c r="B1305"/>
  <c r="S1304"/>
  <c r="R1304"/>
  <c r="P1304"/>
  <c r="M1304"/>
  <c r="L1304"/>
  <c r="K1304"/>
  <c r="J1304"/>
  <c r="I1304"/>
  <c r="G1304"/>
  <c r="F1304"/>
  <c r="E1304"/>
  <c r="Q1304" s="1"/>
  <c r="D1304"/>
  <c r="C1304"/>
  <c r="B1304"/>
  <c r="S1303"/>
  <c r="R1303"/>
  <c r="P1303"/>
  <c r="M1303"/>
  <c r="L1303"/>
  <c r="K1303"/>
  <c r="J1303"/>
  <c r="I1303"/>
  <c r="G1303"/>
  <c r="F1303"/>
  <c r="E1303"/>
  <c r="Q1303" s="1"/>
  <c r="D1303"/>
  <c r="C1303"/>
  <c r="B1303"/>
  <c r="S1302"/>
  <c r="R1302"/>
  <c r="P1302"/>
  <c r="M1302"/>
  <c r="L1302"/>
  <c r="K1302"/>
  <c r="J1302"/>
  <c r="I1302"/>
  <c r="G1302"/>
  <c r="F1302"/>
  <c r="E1302"/>
  <c r="Q1302" s="1"/>
  <c r="D1302"/>
  <c r="C1302"/>
  <c r="B1302"/>
  <c r="S1301"/>
  <c r="R1301"/>
  <c r="P1301"/>
  <c r="M1301"/>
  <c r="L1301"/>
  <c r="K1301"/>
  <c r="J1301"/>
  <c r="I1301"/>
  <c r="G1301"/>
  <c r="F1301"/>
  <c r="E1301"/>
  <c r="Q1301" s="1"/>
  <c r="D1301"/>
  <c r="C1301"/>
  <c r="B1301"/>
  <c r="S1300"/>
  <c r="R1300"/>
  <c r="P1300"/>
  <c r="M1300"/>
  <c r="L1300"/>
  <c r="K1300"/>
  <c r="J1300"/>
  <c r="I1300"/>
  <c r="G1300"/>
  <c r="F1300"/>
  <c r="E1300"/>
  <c r="Q1300" s="1"/>
  <c r="D1300"/>
  <c r="C1300"/>
  <c r="B1300"/>
  <c r="S1299"/>
  <c r="R1299"/>
  <c r="P1299"/>
  <c r="M1299"/>
  <c r="L1299"/>
  <c r="K1299"/>
  <c r="J1299"/>
  <c r="I1299"/>
  <c r="G1299"/>
  <c r="F1299"/>
  <c r="E1299"/>
  <c r="Q1299" s="1"/>
  <c r="D1299"/>
  <c r="C1299"/>
  <c r="B1299"/>
  <c r="S1298"/>
  <c r="R1298"/>
  <c r="P1298"/>
  <c r="M1298"/>
  <c r="L1298"/>
  <c r="K1298"/>
  <c r="J1298"/>
  <c r="I1298"/>
  <c r="G1298"/>
  <c r="F1298"/>
  <c r="E1298"/>
  <c r="Q1298" s="1"/>
  <c r="D1298"/>
  <c r="C1298"/>
  <c r="B1298"/>
  <c r="S1297"/>
  <c r="R1297"/>
  <c r="P1297"/>
  <c r="M1297"/>
  <c r="L1297"/>
  <c r="K1297"/>
  <c r="J1297"/>
  <c r="I1297"/>
  <c r="G1297"/>
  <c r="F1297"/>
  <c r="E1297"/>
  <c r="Q1297" s="1"/>
  <c r="D1297"/>
  <c r="C1297"/>
  <c r="B1297"/>
  <c r="S1296"/>
  <c r="R1296"/>
  <c r="P1296"/>
  <c r="M1296"/>
  <c r="L1296"/>
  <c r="K1296"/>
  <c r="J1296"/>
  <c r="I1296"/>
  <c r="G1296"/>
  <c r="F1296"/>
  <c r="E1296"/>
  <c r="Q1296" s="1"/>
  <c r="D1296"/>
  <c r="C1296"/>
  <c r="B1296"/>
  <c r="S1295"/>
  <c r="R1295"/>
  <c r="P1295"/>
  <c r="M1295"/>
  <c r="L1295"/>
  <c r="K1295"/>
  <c r="J1295"/>
  <c r="I1295"/>
  <c r="G1295"/>
  <c r="F1295"/>
  <c r="E1295"/>
  <c r="Q1295" s="1"/>
  <c r="D1295"/>
  <c r="C1295"/>
  <c r="B1295"/>
  <c r="S1294"/>
  <c r="R1294"/>
  <c r="P1294"/>
  <c r="M1294"/>
  <c r="L1294"/>
  <c r="K1294"/>
  <c r="J1294"/>
  <c r="I1294"/>
  <c r="G1294"/>
  <c r="F1294"/>
  <c r="E1294"/>
  <c r="Q1294" s="1"/>
  <c r="D1294"/>
  <c r="C1294"/>
  <c r="B1294"/>
  <c r="S1293"/>
  <c r="R1293"/>
  <c r="P1293"/>
  <c r="M1293"/>
  <c r="L1293"/>
  <c r="K1293"/>
  <c r="J1293"/>
  <c r="I1293"/>
  <c r="G1293"/>
  <c r="F1293"/>
  <c r="E1293"/>
  <c r="Q1293" s="1"/>
  <c r="D1293"/>
  <c r="C1293"/>
  <c r="B1293"/>
  <c r="S1292"/>
  <c r="R1292"/>
  <c r="P1292"/>
  <c r="M1292"/>
  <c r="L1292"/>
  <c r="K1292"/>
  <c r="J1292"/>
  <c r="I1292"/>
  <c r="G1292"/>
  <c r="F1292"/>
  <c r="E1292"/>
  <c r="Q1292" s="1"/>
  <c r="D1292"/>
  <c r="C1292"/>
  <c r="B1292"/>
  <c r="S1291"/>
  <c r="R1291"/>
  <c r="P1291"/>
  <c r="M1291"/>
  <c r="L1291"/>
  <c r="K1291"/>
  <c r="J1291"/>
  <c r="I1291"/>
  <c r="G1291"/>
  <c r="F1291"/>
  <c r="E1291"/>
  <c r="Q1291" s="1"/>
  <c r="D1291"/>
  <c r="C1291"/>
  <c r="B1291"/>
  <c r="S1290"/>
  <c r="R1290"/>
  <c r="P1290"/>
  <c r="M1290"/>
  <c r="L1290"/>
  <c r="K1290"/>
  <c r="J1290"/>
  <c r="I1290"/>
  <c r="G1290"/>
  <c r="F1290"/>
  <c r="E1290"/>
  <c r="Q1290" s="1"/>
  <c r="D1290"/>
  <c r="C1290"/>
  <c r="B1290"/>
  <c r="S1289"/>
  <c r="R1289"/>
  <c r="P1289"/>
  <c r="M1289"/>
  <c r="L1289"/>
  <c r="K1289"/>
  <c r="J1289"/>
  <c r="I1289"/>
  <c r="G1289"/>
  <c r="F1289"/>
  <c r="E1289"/>
  <c r="Q1289" s="1"/>
  <c r="D1289"/>
  <c r="C1289"/>
  <c r="B1289"/>
  <c r="S1288"/>
  <c r="R1288"/>
  <c r="P1288"/>
  <c r="M1288"/>
  <c r="L1288"/>
  <c r="K1288"/>
  <c r="J1288"/>
  <c r="I1288"/>
  <c r="G1288"/>
  <c r="F1288"/>
  <c r="E1288"/>
  <c r="Q1288" s="1"/>
  <c r="D1288"/>
  <c r="C1288"/>
  <c r="B1288"/>
  <c r="S1287"/>
  <c r="R1287"/>
  <c r="P1287"/>
  <c r="M1287"/>
  <c r="L1287"/>
  <c r="K1287"/>
  <c r="J1287"/>
  <c r="I1287"/>
  <c r="G1287"/>
  <c r="F1287"/>
  <c r="E1287"/>
  <c r="Q1287" s="1"/>
  <c r="D1287"/>
  <c r="C1287"/>
  <c r="B1287"/>
  <c r="S1286"/>
  <c r="R1286"/>
  <c r="P1286"/>
  <c r="M1286"/>
  <c r="L1286"/>
  <c r="K1286"/>
  <c r="J1286"/>
  <c r="I1286"/>
  <c r="G1286"/>
  <c r="F1286"/>
  <c r="E1286"/>
  <c r="Q1286" s="1"/>
  <c r="D1286"/>
  <c r="C1286"/>
  <c r="B1286"/>
  <c r="S1285"/>
  <c r="R1285"/>
  <c r="P1285"/>
  <c r="M1285"/>
  <c r="L1285"/>
  <c r="K1285"/>
  <c r="J1285"/>
  <c r="I1285"/>
  <c r="G1285"/>
  <c r="F1285"/>
  <c r="E1285"/>
  <c r="Q1285" s="1"/>
  <c r="D1285"/>
  <c r="C1285"/>
  <c r="B1285"/>
  <c r="S1284"/>
  <c r="R1284"/>
  <c r="P1284"/>
  <c r="M1284"/>
  <c r="L1284"/>
  <c r="K1284"/>
  <c r="J1284"/>
  <c r="I1284"/>
  <c r="G1284"/>
  <c r="F1284"/>
  <c r="E1284"/>
  <c r="Q1284" s="1"/>
  <c r="D1284"/>
  <c r="C1284"/>
  <c r="B1284"/>
  <c r="S1283"/>
  <c r="R1283"/>
  <c r="P1283"/>
  <c r="M1283"/>
  <c r="L1283"/>
  <c r="K1283"/>
  <c r="J1283"/>
  <c r="I1283"/>
  <c r="G1283"/>
  <c r="F1283"/>
  <c r="E1283"/>
  <c r="Q1283" s="1"/>
  <c r="D1283"/>
  <c r="C1283"/>
  <c r="B1283"/>
  <c r="S1282"/>
  <c r="R1282"/>
  <c r="P1282"/>
  <c r="M1282"/>
  <c r="L1282"/>
  <c r="K1282"/>
  <c r="J1282"/>
  <c r="I1282"/>
  <c r="G1282"/>
  <c r="F1282"/>
  <c r="E1282"/>
  <c r="Q1282" s="1"/>
  <c r="D1282"/>
  <c r="C1282"/>
  <c r="B1282"/>
  <c r="S1281"/>
  <c r="R1281"/>
  <c r="P1281"/>
  <c r="M1281"/>
  <c r="L1281"/>
  <c r="K1281"/>
  <c r="J1281"/>
  <c r="I1281"/>
  <c r="G1281"/>
  <c r="F1281"/>
  <c r="E1281"/>
  <c r="Q1281" s="1"/>
  <c r="D1281"/>
  <c r="C1281"/>
  <c r="B1281"/>
  <c r="S1280"/>
  <c r="R1280"/>
  <c r="P1280"/>
  <c r="M1280"/>
  <c r="L1280"/>
  <c r="K1280"/>
  <c r="J1280"/>
  <c r="I1280"/>
  <c r="G1280"/>
  <c r="F1280"/>
  <c r="E1280"/>
  <c r="Q1280" s="1"/>
  <c r="D1280"/>
  <c r="C1280"/>
  <c r="B1280"/>
  <c r="S1279"/>
  <c r="R1279"/>
  <c r="P1279"/>
  <c r="M1279"/>
  <c r="L1279"/>
  <c r="K1279"/>
  <c r="J1279"/>
  <c r="I1279"/>
  <c r="G1279"/>
  <c r="F1279"/>
  <c r="E1279"/>
  <c r="Q1279" s="1"/>
  <c r="D1279"/>
  <c r="C1279"/>
  <c r="B1279"/>
  <c r="S1278"/>
  <c r="R1278"/>
  <c r="P1278"/>
  <c r="M1278"/>
  <c r="L1278"/>
  <c r="K1278"/>
  <c r="J1278"/>
  <c r="I1278"/>
  <c r="G1278"/>
  <c r="F1278"/>
  <c r="E1278"/>
  <c r="Q1278" s="1"/>
  <c r="D1278"/>
  <c r="C1278"/>
  <c r="B1278"/>
  <c r="S1277"/>
  <c r="R1277"/>
  <c r="P1277"/>
  <c r="M1277"/>
  <c r="L1277"/>
  <c r="K1277"/>
  <c r="J1277"/>
  <c r="I1277"/>
  <c r="G1277"/>
  <c r="F1277"/>
  <c r="E1277"/>
  <c r="Q1277" s="1"/>
  <c r="D1277"/>
  <c r="C1277"/>
  <c r="B1277"/>
  <c r="S1276"/>
  <c r="R1276"/>
  <c r="P1276"/>
  <c r="M1276"/>
  <c r="L1276"/>
  <c r="K1276"/>
  <c r="J1276"/>
  <c r="I1276"/>
  <c r="G1276"/>
  <c r="F1276"/>
  <c r="E1276"/>
  <c r="Q1276" s="1"/>
  <c r="D1276"/>
  <c r="C1276"/>
  <c r="B1276"/>
  <c r="S1275"/>
  <c r="R1275"/>
  <c r="P1275"/>
  <c r="M1275"/>
  <c r="L1275"/>
  <c r="K1275"/>
  <c r="J1275"/>
  <c r="I1275"/>
  <c r="G1275"/>
  <c r="F1275"/>
  <c r="E1275"/>
  <c r="Q1275" s="1"/>
  <c r="D1275"/>
  <c r="C1275"/>
  <c r="B1275"/>
  <c r="S1274"/>
  <c r="R1274"/>
  <c r="P1274"/>
  <c r="M1274"/>
  <c r="L1274"/>
  <c r="K1274"/>
  <c r="J1274"/>
  <c r="I1274"/>
  <c r="G1274"/>
  <c r="F1274"/>
  <c r="E1274"/>
  <c r="Q1274" s="1"/>
  <c r="D1274"/>
  <c r="C1274"/>
  <c r="B1274"/>
  <c r="S1273"/>
  <c r="R1273"/>
  <c r="P1273"/>
  <c r="M1273"/>
  <c r="L1273"/>
  <c r="K1273"/>
  <c r="J1273"/>
  <c r="I1273"/>
  <c r="G1273"/>
  <c r="F1273"/>
  <c r="E1273"/>
  <c r="Q1273" s="1"/>
  <c r="D1273"/>
  <c r="C1273"/>
  <c r="B1273"/>
  <c r="S1272"/>
  <c r="R1272"/>
  <c r="P1272"/>
  <c r="M1272"/>
  <c r="L1272"/>
  <c r="K1272"/>
  <c r="J1272"/>
  <c r="I1272"/>
  <c r="G1272"/>
  <c r="F1272"/>
  <c r="E1272"/>
  <c r="Q1272" s="1"/>
  <c r="D1272"/>
  <c r="C1272"/>
  <c r="B1272"/>
  <c r="S1271"/>
  <c r="R1271"/>
  <c r="P1271"/>
  <c r="M1271"/>
  <c r="L1271"/>
  <c r="K1271"/>
  <c r="J1271"/>
  <c r="I1271"/>
  <c r="G1271"/>
  <c r="F1271"/>
  <c r="E1271"/>
  <c r="Q1271" s="1"/>
  <c r="D1271"/>
  <c r="C1271"/>
  <c r="B1271"/>
  <c r="S1270"/>
  <c r="R1270"/>
  <c r="P1270"/>
  <c r="M1270"/>
  <c r="L1270"/>
  <c r="K1270"/>
  <c r="J1270"/>
  <c r="I1270"/>
  <c r="G1270"/>
  <c r="F1270"/>
  <c r="E1270"/>
  <c r="Q1270" s="1"/>
  <c r="D1270"/>
  <c r="C1270"/>
  <c r="B1270"/>
  <c r="S1269"/>
  <c r="R1269"/>
  <c r="P1269"/>
  <c r="M1269"/>
  <c r="L1269"/>
  <c r="K1269"/>
  <c r="J1269"/>
  <c r="I1269"/>
  <c r="G1269"/>
  <c r="F1269"/>
  <c r="E1269"/>
  <c r="Q1269" s="1"/>
  <c r="D1269"/>
  <c r="C1269"/>
  <c r="B1269"/>
  <c r="S1268"/>
  <c r="R1268"/>
  <c r="P1268"/>
  <c r="M1268"/>
  <c r="L1268"/>
  <c r="K1268"/>
  <c r="J1268"/>
  <c r="I1268"/>
  <c r="G1268"/>
  <c r="F1268"/>
  <c r="E1268"/>
  <c r="Q1268" s="1"/>
  <c r="D1268"/>
  <c r="C1268"/>
  <c r="B1268"/>
  <c r="S1267"/>
  <c r="R1267"/>
  <c r="P1267"/>
  <c r="M1267"/>
  <c r="L1267"/>
  <c r="K1267"/>
  <c r="J1267"/>
  <c r="I1267"/>
  <c r="G1267"/>
  <c r="F1267"/>
  <c r="E1267"/>
  <c r="Q1267" s="1"/>
  <c r="D1267"/>
  <c r="C1267"/>
  <c r="B1267"/>
  <c r="S1266"/>
  <c r="R1266"/>
  <c r="P1266"/>
  <c r="M1266"/>
  <c r="L1266"/>
  <c r="K1266"/>
  <c r="J1266"/>
  <c r="I1266"/>
  <c r="G1266"/>
  <c r="F1266"/>
  <c r="E1266"/>
  <c r="Q1266" s="1"/>
  <c r="D1266"/>
  <c r="C1266"/>
  <c r="B1266"/>
  <c r="S1265"/>
  <c r="R1265"/>
  <c r="P1265"/>
  <c r="M1265"/>
  <c r="L1265"/>
  <c r="K1265"/>
  <c r="J1265"/>
  <c r="I1265"/>
  <c r="G1265"/>
  <c r="F1265"/>
  <c r="E1265"/>
  <c r="Q1265" s="1"/>
  <c r="D1265"/>
  <c r="C1265"/>
  <c r="B1265"/>
  <c r="S1264"/>
  <c r="R1264"/>
  <c r="P1264"/>
  <c r="M1264"/>
  <c r="L1264"/>
  <c r="K1264"/>
  <c r="J1264"/>
  <c r="I1264"/>
  <c r="G1264"/>
  <c r="F1264"/>
  <c r="E1264"/>
  <c r="Q1264" s="1"/>
  <c r="D1264"/>
  <c r="C1264"/>
  <c r="B1264"/>
  <c r="S1263"/>
  <c r="R1263"/>
  <c r="P1263"/>
  <c r="M1263"/>
  <c r="L1263"/>
  <c r="K1263"/>
  <c r="J1263"/>
  <c r="I1263"/>
  <c r="G1263"/>
  <c r="F1263"/>
  <c r="E1263"/>
  <c r="Q1263" s="1"/>
  <c r="D1263"/>
  <c r="C1263"/>
  <c r="B1263"/>
  <c r="S1262"/>
  <c r="R1262"/>
  <c r="P1262"/>
  <c r="M1262"/>
  <c r="L1262"/>
  <c r="K1262"/>
  <c r="J1262"/>
  <c r="I1262"/>
  <c r="G1262"/>
  <c r="F1262"/>
  <c r="E1262"/>
  <c r="Q1262" s="1"/>
  <c r="D1262"/>
  <c r="C1262"/>
  <c r="B1262"/>
  <c r="S1261"/>
  <c r="R1261"/>
  <c r="P1261"/>
  <c r="M1261"/>
  <c r="L1261"/>
  <c r="K1261"/>
  <c r="J1261"/>
  <c r="I1261"/>
  <c r="G1261"/>
  <c r="F1261"/>
  <c r="E1261"/>
  <c r="Q1261" s="1"/>
  <c r="D1261"/>
  <c r="C1261"/>
  <c r="B1261"/>
  <c r="S1260"/>
  <c r="R1260"/>
  <c r="P1260"/>
  <c r="M1260"/>
  <c r="L1260"/>
  <c r="K1260"/>
  <c r="J1260"/>
  <c r="I1260"/>
  <c r="G1260"/>
  <c r="F1260"/>
  <c r="E1260"/>
  <c r="Q1260" s="1"/>
  <c r="D1260"/>
  <c r="C1260"/>
  <c r="B1260"/>
  <c r="S1259"/>
  <c r="R1259"/>
  <c r="P1259"/>
  <c r="M1259"/>
  <c r="L1259"/>
  <c r="K1259"/>
  <c r="J1259"/>
  <c r="I1259"/>
  <c r="G1259"/>
  <c r="F1259"/>
  <c r="E1259"/>
  <c r="Q1259" s="1"/>
  <c r="D1259"/>
  <c r="C1259"/>
  <c r="B1259"/>
  <c r="S1258"/>
  <c r="R1258"/>
  <c r="P1258"/>
  <c r="M1258"/>
  <c r="L1258"/>
  <c r="K1258"/>
  <c r="J1258"/>
  <c r="I1258"/>
  <c r="G1258"/>
  <c r="F1258"/>
  <c r="E1258"/>
  <c r="Q1258" s="1"/>
  <c r="D1258"/>
  <c r="C1258"/>
  <c r="B1258"/>
  <c r="S1257"/>
  <c r="R1257"/>
  <c r="P1257"/>
  <c r="M1257"/>
  <c r="L1257"/>
  <c r="K1257"/>
  <c r="J1257"/>
  <c r="I1257"/>
  <c r="G1257"/>
  <c r="F1257"/>
  <c r="E1257"/>
  <c r="Q1257" s="1"/>
  <c r="D1257"/>
  <c r="C1257"/>
  <c r="B1257"/>
  <c r="S1256"/>
  <c r="R1256"/>
  <c r="P1256"/>
  <c r="M1256"/>
  <c r="L1256"/>
  <c r="K1256"/>
  <c r="J1256"/>
  <c r="I1256"/>
  <c r="G1256"/>
  <c r="F1256"/>
  <c r="E1256"/>
  <c r="Q1256" s="1"/>
  <c r="D1256"/>
  <c r="C1256"/>
  <c r="B1256"/>
  <c r="S1255"/>
  <c r="R1255"/>
  <c r="P1255"/>
  <c r="M1255"/>
  <c r="L1255"/>
  <c r="K1255"/>
  <c r="J1255"/>
  <c r="I1255"/>
  <c r="G1255"/>
  <c r="F1255"/>
  <c r="E1255"/>
  <c r="Q1255" s="1"/>
  <c r="D1255"/>
  <c r="C1255"/>
  <c r="B1255"/>
  <c r="S1254"/>
  <c r="R1254"/>
  <c r="P1254"/>
  <c r="M1254"/>
  <c r="L1254"/>
  <c r="K1254"/>
  <c r="J1254"/>
  <c r="I1254"/>
  <c r="G1254"/>
  <c r="F1254"/>
  <c r="E1254"/>
  <c r="Q1254" s="1"/>
  <c r="D1254"/>
  <c r="C1254"/>
  <c r="B1254"/>
  <c r="S1253"/>
  <c r="R1253"/>
  <c r="P1253"/>
  <c r="M1253"/>
  <c r="L1253"/>
  <c r="K1253"/>
  <c r="J1253"/>
  <c r="I1253"/>
  <c r="G1253"/>
  <c r="F1253"/>
  <c r="E1253"/>
  <c r="Q1253" s="1"/>
  <c r="D1253"/>
  <c r="C1253"/>
  <c r="B1253"/>
  <c r="S1252"/>
  <c r="R1252"/>
  <c r="P1252"/>
  <c r="M1252"/>
  <c r="L1252"/>
  <c r="K1252"/>
  <c r="J1252"/>
  <c r="I1252"/>
  <c r="G1252"/>
  <c r="F1252"/>
  <c r="E1252"/>
  <c r="Q1252" s="1"/>
  <c r="D1252"/>
  <c r="C1252"/>
  <c r="B1252"/>
  <c r="S1251"/>
  <c r="R1251"/>
  <c r="P1251"/>
  <c r="M1251"/>
  <c r="L1251"/>
  <c r="K1251"/>
  <c r="J1251"/>
  <c r="I1251"/>
  <c r="G1251"/>
  <c r="F1251"/>
  <c r="E1251"/>
  <c r="Q1251" s="1"/>
  <c r="D1251"/>
  <c r="C1251"/>
  <c r="B1251"/>
  <c r="S1250"/>
  <c r="R1250"/>
  <c r="P1250"/>
  <c r="M1250"/>
  <c r="L1250"/>
  <c r="K1250"/>
  <c r="J1250"/>
  <c r="I1250"/>
  <c r="G1250"/>
  <c r="F1250"/>
  <c r="E1250"/>
  <c r="Q1250" s="1"/>
  <c r="D1250"/>
  <c r="C1250"/>
  <c r="B1250"/>
  <c r="S1249"/>
  <c r="R1249"/>
  <c r="P1249"/>
  <c r="M1249"/>
  <c r="L1249"/>
  <c r="K1249"/>
  <c r="J1249"/>
  <c r="I1249"/>
  <c r="G1249"/>
  <c r="F1249"/>
  <c r="E1249"/>
  <c r="Q1249" s="1"/>
  <c r="D1249"/>
  <c r="C1249"/>
  <c r="B1249"/>
  <c r="S1248"/>
  <c r="R1248"/>
  <c r="P1248"/>
  <c r="M1248"/>
  <c r="L1248"/>
  <c r="K1248"/>
  <c r="J1248"/>
  <c r="I1248"/>
  <c r="G1248"/>
  <c r="F1248"/>
  <c r="E1248"/>
  <c r="Q1248" s="1"/>
  <c r="D1248"/>
  <c r="C1248"/>
  <c r="B1248"/>
  <c r="S1247"/>
  <c r="R1247"/>
  <c r="P1247"/>
  <c r="M1247"/>
  <c r="L1247"/>
  <c r="K1247"/>
  <c r="J1247"/>
  <c r="I1247"/>
  <c r="G1247"/>
  <c r="F1247"/>
  <c r="E1247"/>
  <c r="Q1247" s="1"/>
  <c r="D1247"/>
  <c r="C1247"/>
  <c r="B1247"/>
  <c r="S1246"/>
  <c r="R1246"/>
  <c r="P1246"/>
  <c r="M1246"/>
  <c r="L1246"/>
  <c r="K1246"/>
  <c r="J1246"/>
  <c r="I1246"/>
  <c r="G1246"/>
  <c r="F1246"/>
  <c r="E1246"/>
  <c r="Q1246" s="1"/>
  <c r="D1246"/>
  <c r="C1246"/>
  <c r="B1246"/>
  <c r="S1245"/>
  <c r="R1245"/>
  <c r="P1245"/>
  <c r="M1245"/>
  <c r="L1245"/>
  <c r="K1245"/>
  <c r="J1245"/>
  <c r="I1245"/>
  <c r="G1245"/>
  <c r="F1245"/>
  <c r="E1245"/>
  <c r="Q1245" s="1"/>
  <c r="D1245"/>
  <c r="C1245"/>
  <c r="B1245"/>
  <c r="S1244"/>
  <c r="R1244"/>
  <c r="P1244"/>
  <c r="M1244"/>
  <c r="L1244"/>
  <c r="K1244"/>
  <c r="J1244"/>
  <c r="I1244"/>
  <c r="G1244"/>
  <c r="F1244"/>
  <c r="E1244"/>
  <c r="Q1244" s="1"/>
  <c r="D1244"/>
  <c r="C1244"/>
  <c r="B1244"/>
  <c r="S1243"/>
  <c r="R1243"/>
  <c r="P1243"/>
  <c r="M1243"/>
  <c r="L1243"/>
  <c r="K1243"/>
  <c r="J1243"/>
  <c r="I1243"/>
  <c r="G1243"/>
  <c r="F1243"/>
  <c r="E1243"/>
  <c r="Q1243" s="1"/>
  <c r="D1243"/>
  <c r="C1243"/>
  <c r="B1243"/>
  <c r="S1242"/>
  <c r="R1242"/>
  <c r="P1242"/>
  <c r="M1242"/>
  <c r="L1242"/>
  <c r="K1242"/>
  <c r="J1242"/>
  <c r="I1242"/>
  <c r="G1242"/>
  <c r="F1242"/>
  <c r="E1242"/>
  <c r="Q1242" s="1"/>
  <c r="D1242"/>
  <c r="C1242"/>
  <c r="B1242"/>
  <c r="S1241"/>
  <c r="R1241"/>
  <c r="P1241"/>
  <c r="M1241"/>
  <c r="L1241"/>
  <c r="K1241"/>
  <c r="J1241"/>
  <c r="I1241"/>
  <c r="G1241"/>
  <c r="F1241"/>
  <c r="E1241"/>
  <c r="Q1241" s="1"/>
  <c r="D1241"/>
  <c r="C1241"/>
  <c r="B1241"/>
  <c r="S1240"/>
  <c r="R1240"/>
  <c r="P1240"/>
  <c r="M1240"/>
  <c r="L1240"/>
  <c r="K1240"/>
  <c r="J1240"/>
  <c r="I1240"/>
  <c r="G1240"/>
  <c r="F1240"/>
  <c r="E1240"/>
  <c r="Q1240" s="1"/>
  <c r="D1240"/>
  <c r="C1240"/>
  <c r="B1240"/>
  <c r="S1239"/>
  <c r="R1239"/>
  <c r="P1239"/>
  <c r="M1239"/>
  <c r="L1239"/>
  <c r="K1239"/>
  <c r="J1239"/>
  <c r="I1239"/>
  <c r="G1239"/>
  <c r="F1239"/>
  <c r="E1239"/>
  <c r="Q1239" s="1"/>
  <c r="D1239"/>
  <c r="C1239"/>
  <c r="B1239"/>
  <c r="S1238"/>
  <c r="R1238"/>
  <c r="P1238"/>
  <c r="M1238"/>
  <c r="L1238"/>
  <c r="K1238"/>
  <c r="J1238"/>
  <c r="I1238"/>
  <c r="G1238"/>
  <c r="F1238"/>
  <c r="E1238"/>
  <c r="Q1238" s="1"/>
  <c r="D1238"/>
  <c r="C1238"/>
  <c r="B1238"/>
  <c r="S1237"/>
  <c r="R1237"/>
  <c r="P1237"/>
  <c r="M1237"/>
  <c r="L1237"/>
  <c r="K1237"/>
  <c r="J1237"/>
  <c r="I1237"/>
  <c r="G1237"/>
  <c r="F1237"/>
  <c r="E1237"/>
  <c r="Q1237" s="1"/>
  <c r="D1237"/>
  <c r="C1237"/>
  <c r="B1237"/>
  <c r="S1236"/>
  <c r="R1236"/>
  <c r="P1236"/>
  <c r="M1236"/>
  <c r="L1236"/>
  <c r="K1236"/>
  <c r="J1236"/>
  <c r="I1236"/>
  <c r="G1236"/>
  <c r="F1236"/>
  <c r="E1236"/>
  <c r="Q1236" s="1"/>
  <c r="D1236"/>
  <c r="C1236"/>
  <c r="B1236"/>
  <c r="S1235"/>
  <c r="R1235"/>
  <c r="P1235"/>
  <c r="M1235"/>
  <c r="L1235"/>
  <c r="K1235"/>
  <c r="J1235"/>
  <c r="I1235"/>
  <c r="G1235"/>
  <c r="F1235"/>
  <c r="E1235"/>
  <c r="Q1235" s="1"/>
  <c r="D1235"/>
  <c r="C1235"/>
  <c r="B1235"/>
  <c r="S1234"/>
  <c r="R1234"/>
  <c r="P1234"/>
  <c r="M1234"/>
  <c r="L1234"/>
  <c r="K1234"/>
  <c r="J1234"/>
  <c r="I1234"/>
  <c r="G1234"/>
  <c r="F1234"/>
  <c r="E1234"/>
  <c r="Q1234" s="1"/>
  <c r="D1234"/>
  <c r="C1234"/>
  <c r="B1234"/>
  <c r="S1233"/>
  <c r="R1233"/>
  <c r="P1233"/>
  <c r="M1233"/>
  <c r="L1233"/>
  <c r="K1233"/>
  <c r="J1233"/>
  <c r="I1233"/>
  <c r="G1233"/>
  <c r="F1233"/>
  <c r="E1233"/>
  <c r="Q1233" s="1"/>
  <c r="D1233"/>
  <c r="C1233"/>
  <c r="B1233"/>
  <c r="S1232"/>
  <c r="R1232"/>
  <c r="P1232"/>
  <c r="M1232"/>
  <c r="L1232"/>
  <c r="K1232"/>
  <c r="J1232"/>
  <c r="I1232"/>
  <c r="G1232"/>
  <c r="F1232"/>
  <c r="E1232"/>
  <c r="Q1232" s="1"/>
  <c r="D1232"/>
  <c r="C1232"/>
  <c r="B1232"/>
  <c r="S1231"/>
  <c r="R1231"/>
  <c r="P1231"/>
  <c r="M1231"/>
  <c r="L1231"/>
  <c r="K1231"/>
  <c r="J1231"/>
  <c r="I1231"/>
  <c r="G1231"/>
  <c r="F1231"/>
  <c r="E1231"/>
  <c r="Q1231" s="1"/>
  <c r="D1231"/>
  <c r="C1231"/>
  <c r="B1231"/>
  <c r="S1230"/>
  <c r="R1230"/>
  <c r="P1230"/>
  <c r="M1230"/>
  <c r="L1230"/>
  <c r="K1230"/>
  <c r="J1230"/>
  <c r="I1230"/>
  <c r="G1230"/>
  <c r="F1230"/>
  <c r="E1230"/>
  <c r="Q1230" s="1"/>
  <c r="D1230"/>
  <c r="C1230"/>
  <c r="B1230"/>
  <c r="S1229"/>
  <c r="R1229"/>
  <c r="P1229"/>
  <c r="M1229"/>
  <c r="L1229"/>
  <c r="K1229"/>
  <c r="J1229"/>
  <c r="I1229"/>
  <c r="G1229"/>
  <c r="F1229"/>
  <c r="E1229"/>
  <c r="Q1229" s="1"/>
  <c r="D1229"/>
  <c r="C1229"/>
  <c r="B1229"/>
  <c r="S1228"/>
  <c r="R1228"/>
  <c r="P1228"/>
  <c r="M1228"/>
  <c r="L1228"/>
  <c r="K1228"/>
  <c r="J1228"/>
  <c r="I1228"/>
  <c r="G1228"/>
  <c r="F1228"/>
  <c r="E1228"/>
  <c r="Q1228" s="1"/>
  <c r="D1228"/>
  <c r="C1228"/>
  <c r="B1228"/>
  <c r="S1227"/>
  <c r="R1227"/>
  <c r="P1227"/>
  <c r="M1227"/>
  <c r="L1227"/>
  <c r="K1227"/>
  <c r="J1227"/>
  <c r="I1227"/>
  <c r="G1227"/>
  <c r="F1227"/>
  <c r="E1227"/>
  <c r="Q1227" s="1"/>
  <c r="D1227"/>
  <c r="C1227"/>
  <c r="B1227"/>
  <c r="S1226"/>
  <c r="R1226"/>
  <c r="P1226"/>
  <c r="M1226"/>
  <c r="L1226"/>
  <c r="K1226"/>
  <c r="J1226"/>
  <c r="I1226"/>
  <c r="G1226"/>
  <c r="F1226"/>
  <c r="E1226"/>
  <c r="Q1226" s="1"/>
  <c r="D1226"/>
  <c r="C1226"/>
  <c r="B1226"/>
  <c r="S1225"/>
  <c r="R1225"/>
  <c r="P1225"/>
  <c r="M1225"/>
  <c r="L1225"/>
  <c r="K1225"/>
  <c r="J1225"/>
  <c r="I1225"/>
  <c r="G1225"/>
  <c r="F1225"/>
  <c r="E1225"/>
  <c r="Q1225" s="1"/>
  <c r="D1225"/>
  <c r="C1225"/>
  <c r="B1225"/>
  <c r="S1224"/>
  <c r="R1224"/>
  <c r="P1224"/>
  <c r="M1224"/>
  <c r="L1224"/>
  <c r="K1224"/>
  <c r="J1224"/>
  <c r="I1224"/>
  <c r="G1224"/>
  <c r="F1224"/>
  <c r="E1224"/>
  <c r="Q1224" s="1"/>
  <c r="D1224"/>
  <c r="C1224"/>
  <c r="B1224"/>
  <c r="S1223"/>
  <c r="R1223"/>
  <c r="P1223"/>
  <c r="M1223"/>
  <c r="L1223"/>
  <c r="K1223"/>
  <c r="J1223"/>
  <c r="I1223"/>
  <c r="G1223"/>
  <c r="F1223"/>
  <c r="E1223"/>
  <c r="Q1223" s="1"/>
  <c r="D1223"/>
  <c r="C1223"/>
  <c r="B1223"/>
  <c r="S1222"/>
  <c r="R1222"/>
  <c r="P1222"/>
  <c r="M1222"/>
  <c r="L1222"/>
  <c r="K1222"/>
  <c r="J1222"/>
  <c r="I1222"/>
  <c r="G1222"/>
  <c r="F1222"/>
  <c r="E1222"/>
  <c r="Q1222" s="1"/>
  <c r="D1222"/>
  <c r="C1222"/>
  <c r="B1222"/>
  <c r="S1221"/>
  <c r="R1221"/>
  <c r="P1221"/>
  <c r="M1221"/>
  <c r="L1221"/>
  <c r="K1221"/>
  <c r="J1221"/>
  <c r="I1221"/>
  <c r="G1221"/>
  <c r="F1221"/>
  <c r="E1221"/>
  <c r="Q1221" s="1"/>
  <c r="D1221"/>
  <c r="C1221"/>
  <c r="B1221"/>
  <c r="S1220"/>
  <c r="R1220"/>
  <c r="P1220"/>
  <c r="M1220"/>
  <c r="L1220"/>
  <c r="K1220"/>
  <c r="J1220"/>
  <c r="I1220"/>
  <c r="G1220"/>
  <c r="F1220"/>
  <c r="E1220"/>
  <c r="Q1220" s="1"/>
  <c r="D1220"/>
  <c r="C1220"/>
  <c r="B1220"/>
  <c r="S1219"/>
  <c r="R1219"/>
  <c r="P1219"/>
  <c r="M1219"/>
  <c r="L1219"/>
  <c r="K1219"/>
  <c r="J1219"/>
  <c r="I1219"/>
  <c r="G1219"/>
  <c r="F1219"/>
  <c r="E1219"/>
  <c r="Q1219" s="1"/>
  <c r="D1219"/>
  <c r="C1219"/>
  <c r="B1219"/>
  <c r="S1218"/>
  <c r="R1218"/>
  <c r="P1218"/>
  <c r="M1218"/>
  <c r="L1218"/>
  <c r="K1218"/>
  <c r="J1218"/>
  <c r="I1218"/>
  <c r="G1218"/>
  <c r="F1218"/>
  <c r="E1218"/>
  <c r="Q1218" s="1"/>
  <c r="D1218"/>
  <c r="C1218"/>
  <c r="B1218"/>
  <c r="S1217"/>
  <c r="R1217"/>
  <c r="P1217"/>
  <c r="M1217"/>
  <c r="L1217"/>
  <c r="K1217"/>
  <c r="J1217"/>
  <c r="I1217"/>
  <c r="G1217"/>
  <c r="F1217"/>
  <c r="E1217"/>
  <c r="Q1217" s="1"/>
  <c r="D1217"/>
  <c r="C1217"/>
  <c r="B1217"/>
  <c r="S1216"/>
  <c r="R1216"/>
  <c r="P1216"/>
  <c r="M1216"/>
  <c r="L1216"/>
  <c r="K1216"/>
  <c r="J1216"/>
  <c r="I1216"/>
  <c r="G1216"/>
  <c r="F1216"/>
  <c r="E1216"/>
  <c r="Q1216" s="1"/>
  <c r="D1216"/>
  <c r="C1216"/>
  <c r="B1216"/>
  <c r="S1215"/>
  <c r="R1215"/>
  <c r="P1215"/>
  <c r="M1215"/>
  <c r="L1215"/>
  <c r="K1215"/>
  <c r="J1215"/>
  <c r="I1215"/>
  <c r="G1215"/>
  <c r="F1215"/>
  <c r="E1215"/>
  <c r="Q1215" s="1"/>
  <c r="D1215"/>
  <c r="C1215"/>
  <c r="B1215"/>
  <c r="S1214"/>
  <c r="R1214"/>
  <c r="P1214"/>
  <c r="M1214"/>
  <c r="L1214"/>
  <c r="K1214"/>
  <c r="J1214"/>
  <c r="I1214"/>
  <c r="G1214"/>
  <c r="F1214"/>
  <c r="E1214"/>
  <c r="Q1214" s="1"/>
  <c r="D1214"/>
  <c r="C1214"/>
  <c r="B1214"/>
  <c r="S1213"/>
  <c r="R1213"/>
  <c r="P1213"/>
  <c r="M1213"/>
  <c r="L1213"/>
  <c r="K1213"/>
  <c r="J1213"/>
  <c r="I1213"/>
  <c r="G1213"/>
  <c r="F1213"/>
  <c r="E1213"/>
  <c r="Q1213" s="1"/>
  <c r="D1213"/>
  <c r="C1213"/>
  <c r="B1213"/>
  <c r="S1212"/>
  <c r="R1212"/>
  <c r="P1212"/>
  <c r="M1212"/>
  <c r="L1212"/>
  <c r="K1212"/>
  <c r="J1212"/>
  <c r="I1212"/>
  <c r="G1212"/>
  <c r="F1212"/>
  <c r="E1212"/>
  <c r="Q1212" s="1"/>
  <c r="D1212"/>
  <c r="C1212"/>
  <c r="B1212"/>
  <c r="S1211"/>
  <c r="R1211"/>
  <c r="P1211"/>
  <c r="M1211"/>
  <c r="L1211"/>
  <c r="K1211"/>
  <c r="J1211"/>
  <c r="I1211"/>
  <c r="G1211"/>
  <c r="F1211"/>
  <c r="E1211"/>
  <c r="Q1211" s="1"/>
  <c r="D1211"/>
  <c r="C1211"/>
  <c r="B1211"/>
  <c r="S1210"/>
  <c r="R1210"/>
  <c r="P1210"/>
  <c r="M1210"/>
  <c r="L1210"/>
  <c r="K1210"/>
  <c r="J1210"/>
  <c r="I1210"/>
  <c r="G1210"/>
  <c r="F1210"/>
  <c r="E1210"/>
  <c r="Q1210" s="1"/>
  <c r="D1210"/>
  <c r="C1210"/>
  <c r="B1210"/>
  <c r="S1209"/>
  <c r="R1209"/>
  <c r="P1209"/>
  <c r="M1209"/>
  <c r="L1209"/>
  <c r="K1209"/>
  <c r="J1209"/>
  <c r="I1209"/>
  <c r="G1209"/>
  <c r="F1209"/>
  <c r="E1209"/>
  <c r="Q1209" s="1"/>
  <c r="D1209"/>
  <c r="C1209"/>
  <c r="B1209"/>
  <c r="S1208"/>
  <c r="R1208"/>
  <c r="P1208"/>
  <c r="M1208"/>
  <c r="L1208"/>
  <c r="K1208"/>
  <c r="J1208"/>
  <c r="I1208"/>
  <c r="G1208"/>
  <c r="F1208"/>
  <c r="E1208"/>
  <c r="Q1208" s="1"/>
  <c r="D1208"/>
  <c r="C1208"/>
  <c r="B1208"/>
  <c r="S1207"/>
  <c r="R1207"/>
  <c r="P1207"/>
  <c r="M1207"/>
  <c r="L1207"/>
  <c r="K1207"/>
  <c r="J1207"/>
  <c r="I1207"/>
  <c r="G1207"/>
  <c r="F1207"/>
  <c r="E1207"/>
  <c r="Q1207" s="1"/>
  <c r="D1207"/>
  <c r="C1207"/>
  <c r="B1207"/>
  <c r="S1206"/>
  <c r="R1206"/>
  <c r="P1206"/>
  <c r="M1206"/>
  <c r="L1206"/>
  <c r="K1206"/>
  <c r="J1206"/>
  <c r="I1206"/>
  <c r="G1206"/>
  <c r="F1206"/>
  <c r="E1206"/>
  <c r="Q1206" s="1"/>
  <c r="D1206"/>
  <c r="C1206"/>
  <c r="B1206"/>
  <c r="S1205"/>
  <c r="R1205"/>
  <c r="P1205"/>
  <c r="M1205"/>
  <c r="L1205"/>
  <c r="K1205"/>
  <c r="J1205"/>
  <c r="I1205"/>
  <c r="G1205"/>
  <c r="F1205"/>
  <c r="E1205"/>
  <c r="Q1205" s="1"/>
  <c r="D1205"/>
  <c r="C1205"/>
  <c r="B1205"/>
  <c r="S1204"/>
  <c r="R1204"/>
  <c r="P1204"/>
  <c r="M1204"/>
  <c r="L1204"/>
  <c r="K1204"/>
  <c r="J1204"/>
  <c r="I1204"/>
  <c r="G1204"/>
  <c r="F1204"/>
  <c r="E1204"/>
  <c r="Q1204" s="1"/>
  <c r="D1204"/>
  <c r="C1204"/>
  <c r="B1204"/>
  <c r="S1203"/>
  <c r="R1203"/>
  <c r="P1203"/>
  <c r="M1203"/>
  <c r="L1203"/>
  <c r="K1203"/>
  <c r="J1203"/>
  <c r="I1203"/>
  <c r="G1203"/>
  <c r="F1203"/>
  <c r="E1203"/>
  <c r="Q1203" s="1"/>
  <c r="D1203"/>
  <c r="C1203"/>
  <c r="B1203"/>
  <c r="S1202"/>
  <c r="R1202"/>
  <c r="P1202"/>
  <c r="M1202"/>
  <c r="L1202"/>
  <c r="K1202"/>
  <c r="J1202"/>
  <c r="I1202"/>
  <c r="G1202"/>
  <c r="F1202"/>
  <c r="E1202"/>
  <c r="Q1202" s="1"/>
  <c r="D1202"/>
  <c r="C1202"/>
  <c r="B1202"/>
  <c r="S1201"/>
  <c r="R1201"/>
  <c r="P1201"/>
  <c r="M1201"/>
  <c r="L1201"/>
  <c r="K1201"/>
  <c r="J1201"/>
  <c r="I1201"/>
  <c r="G1201"/>
  <c r="F1201"/>
  <c r="E1201"/>
  <c r="Q1201" s="1"/>
  <c r="D1201"/>
  <c r="C1201"/>
  <c r="B1201"/>
  <c r="S1200"/>
  <c r="R1200"/>
  <c r="P1200"/>
  <c r="M1200"/>
  <c r="L1200"/>
  <c r="K1200"/>
  <c r="J1200"/>
  <c r="I1200"/>
  <c r="G1200"/>
  <c r="F1200"/>
  <c r="E1200"/>
  <c r="Q1200" s="1"/>
  <c r="D1200"/>
  <c r="C1200"/>
  <c r="B1200"/>
  <c r="S1199"/>
  <c r="R1199"/>
  <c r="P1199"/>
  <c r="M1199"/>
  <c r="L1199"/>
  <c r="K1199"/>
  <c r="J1199"/>
  <c r="I1199"/>
  <c r="G1199"/>
  <c r="F1199"/>
  <c r="E1199"/>
  <c r="Q1199" s="1"/>
  <c r="D1199"/>
  <c r="C1199"/>
  <c r="B1199"/>
  <c r="S1198"/>
  <c r="R1198"/>
  <c r="P1198"/>
  <c r="M1198"/>
  <c r="L1198"/>
  <c r="K1198"/>
  <c r="J1198"/>
  <c r="I1198"/>
  <c r="G1198"/>
  <c r="F1198"/>
  <c r="E1198"/>
  <c r="Q1198" s="1"/>
  <c r="D1198"/>
  <c r="C1198"/>
  <c r="B1198"/>
  <c r="S1197"/>
  <c r="R1197"/>
  <c r="P1197"/>
  <c r="M1197"/>
  <c r="L1197"/>
  <c r="K1197"/>
  <c r="J1197"/>
  <c r="I1197"/>
  <c r="G1197"/>
  <c r="F1197"/>
  <c r="E1197"/>
  <c r="Q1197" s="1"/>
  <c r="D1197"/>
  <c r="C1197"/>
  <c r="B1197"/>
  <c r="S1196"/>
  <c r="R1196"/>
  <c r="P1196"/>
  <c r="M1196"/>
  <c r="L1196"/>
  <c r="K1196"/>
  <c r="J1196"/>
  <c r="I1196"/>
  <c r="G1196"/>
  <c r="F1196"/>
  <c r="E1196"/>
  <c r="Q1196" s="1"/>
  <c r="D1196"/>
  <c r="C1196"/>
  <c r="B1196"/>
  <c r="S1195"/>
  <c r="R1195"/>
  <c r="P1195"/>
  <c r="M1195"/>
  <c r="L1195"/>
  <c r="K1195"/>
  <c r="J1195"/>
  <c r="I1195"/>
  <c r="G1195"/>
  <c r="F1195"/>
  <c r="E1195"/>
  <c r="Q1195" s="1"/>
  <c r="D1195"/>
  <c r="C1195"/>
  <c r="B1195"/>
  <c r="S1194"/>
  <c r="R1194"/>
  <c r="P1194"/>
  <c r="M1194"/>
  <c r="L1194"/>
  <c r="K1194"/>
  <c r="J1194"/>
  <c r="I1194"/>
  <c r="G1194"/>
  <c r="F1194"/>
  <c r="E1194"/>
  <c r="Q1194" s="1"/>
  <c r="D1194"/>
  <c r="C1194"/>
  <c r="B1194"/>
  <c r="S1193"/>
  <c r="R1193"/>
  <c r="P1193"/>
  <c r="M1193"/>
  <c r="L1193"/>
  <c r="K1193"/>
  <c r="J1193"/>
  <c r="I1193"/>
  <c r="G1193"/>
  <c r="F1193"/>
  <c r="E1193"/>
  <c r="Q1193" s="1"/>
  <c r="D1193"/>
  <c r="C1193"/>
  <c r="B1193"/>
  <c r="S1192"/>
  <c r="R1192"/>
  <c r="P1192"/>
  <c r="M1192"/>
  <c r="L1192"/>
  <c r="K1192"/>
  <c r="J1192"/>
  <c r="I1192"/>
  <c r="G1192"/>
  <c r="F1192"/>
  <c r="E1192"/>
  <c r="Q1192" s="1"/>
  <c r="D1192"/>
  <c r="C1192"/>
  <c r="B1192"/>
  <c r="S1191"/>
  <c r="R1191"/>
  <c r="P1191"/>
  <c r="M1191"/>
  <c r="L1191"/>
  <c r="K1191"/>
  <c r="J1191"/>
  <c r="I1191"/>
  <c r="G1191"/>
  <c r="F1191"/>
  <c r="E1191"/>
  <c r="Q1191" s="1"/>
  <c r="D1191"/>
  <c r="C1191"/>
  <c r="B1191"/>
  <c r="S1190"/>
  <c r="R1190"/>
  <c r="P1190"/>
  <c r="M1190"/>
  <c r="L1190"/>
  <c r="K1190"/>
  <c r="J1190"/>
  <c r="I1190"/>
  <c r="G1190"/>
  <c r="F1190"/>
  <c r="E1190"/>
  <c r="Q1190" s="1"/>
  <c r="D1190"/>
  <c r="C1190"/>
  <c r="B1190"/>
  <c r="S1189"/>
  <c r="R1189"/>
  <c r="P1189"/>
  <c r="M1189"/>
  <c r="L1189"/>
  <c r="K1189"/>
  <c r="J1189"/>
  <c r="I1189"/>
  <c r="G1189"/>
  <c r="F1189"/>
  <c r="E1189"/>
  <c r="Q1189" s="1"/>
  <c r="D1189"/>
  <c r="C1189"/>
  <c r="B1189"/>
  <c r="S1188"/>
  <c r="R1188"/>
  <c r="P1188"/>
  <c r="M1188"/>
  <c r="L1188"/>
  <c r="K1188"/>
  <c r="J1188"/>
  <c r="I1188"/>
  <c r="G1188"/>
  <c r="F1188"/>
  <c r="E1188"/>
  <c r="Q1188" s="1"/>
  <c r="D1188"/>
  <c r="C1188"/>
  <c r="B1188"/>
  <c r="S1187"/>
  <c r="R1187"/>
  <c r="P1187"/>
  <c r="M1187"/>
  <c r="L1187"/>
  <c r="K1187"/>
  <c r="J1187"/>
  <c r="I1187"/>
  <c r="G1187"/>
  <c r="F1187"/>
  <c r="E1187"/>
  <c r="Q1187" s="1"/>
  <c r="D1187"/>
  <c r="C1187"/>
  <c r="B1187"/>
  <c r="S1186"/>
  <c r="R1186"/>
  <c r="P1186"/>
  <c r="M1186"/>
  <c r="L1186"/>
  <c r="K1186"/>
  <c r="J1186"/>
  <c r="I1186"/>
  <c r="G1186"/>
  <c r="F1186"/>
  <c r="E1186"/>
  <c r="Q1186" s="1"/>
  <c r="D1186"/>
  <c r="C1186"/>
  <c r="B1186"/>
  <c r="S1185"/>
  <c r="R1185"/>
  <c r="P1185"/>
  <c r="M1185"/>
  <c r="L1185"/>
  <c r="K1185"/>
  <c r="J1185"/>
  <c r="I1185"/>
  <c r="G1185"/>
  <c r="F1185"/>
  <c r="E1185"/>
  <c r="Q1185" s="1"/>
  <c r="D1185"/>
  <c r="C1185"/>
  <c r="B1185"/>
  <c r="S1184"/>
  <c r="R1184"/>
  <c r="P1184"/>
  <c r="M1184"/>
  <c r="L1184"/>
  <c r="K1184"/>
  <c r="J1184"/>
  <c r="I1184"/>
  <c r="G1184"/>
  <c r="F1184"/>
  <c r="E1184"/>
  <c r="Q1184" s="1"/>
  <c r="D1184"/>
  <c r="C1184"/>
  <c r="B1184"/>
  <c r="S1183"/>
  <c r="R1183"/>
  <c r="P1183"/>
  <c r="M1183"/>
  <c r="L1183"/>
  <c r="K1183"/>
  <c r="J1183"/>
  <c r="I1183"/>
  <c r="G1183"/>
  <c r="F1183"/>
  <c r="E1183"/>
  <c r="Q1183" s="1"/>
  <c r="D1183"/>
  <c r="C1183"/>
  <c r="B1183"/>
  <c r="S1182"/>
  <c r="R1182"/>
  <c r="P1182"/>
  <c r="M1182"/>
  <c r="L1182"/>
  <c r="K1182"/>
  <c r="J1182"/>
  <c r="I1182"/>
  <c r="G1182"/>
  <c r="F1182"/>
  <c r="E1182"/>
  <c r="Q1182" s="1"/>
  <c r="D1182"/>
  <c r="C1182"/>
  <c r="B1182"/>
  <c r="S1181"/>
  <c r="R1181"/>
  <c r="P1181"/>
  <c r="M1181"/>
  <c r="L1181"/>
  <c r="K1181"/>
  <c r="J1181"/>
  <c r="I1181"/>
  <c r="G1181"/>
  <c r="F1181"/>
  <c r="E1181"/>
  <c r="Q1181" s="1"/>
  <c r="D1181"/>
  <c r="C1181"/>
  <c r="B1181"/>
  <c r="S1180"/>
  <c r="R1180"/>
  <c r="P1180"/>
  <c r="M1180"/>
  <c r="L1180"/>
  <c r="K1180"/>
  <c r="J1180"/>
  <c r="I1180"/>
  <c r="G1180"/>
  <c r="F1180"/>
  <c r="E1180"/>
  <c r="Q1180" s="1"/>
  <c r="D1180"/>
  <c r="C1180"/>
  <c r="B1180"/>
  <c r="S1179"/>
  <c r="R1179"/>
  <c r="P1179"/>
  <c r="M1179"/>
  <c r="L1179"/>
  <c r="K1179"/>
  <c r="J1179"/>
  <c r="I1179"/>
  <c r="G1179"/>
  <c r="F1179"/>
  <c r="E1179"/>
  <c r="Q1179" s="1"/>
  <c r="D1179"/>
  <c r="C1179"/>
  <c r="B1179"/>
  <c r="S1178"/>
  <c r="R1178"/>
  <c r="P1178"/>
  <c r="M1178"/>
  <c r="L1178"/>
  <c r="K1178"/>
  <c r="J1178"/>
  <c r="I1178"/>
  <c r="G1178"/>
  <c r="F1178"/>
  <c r="E1178"/>
  <c r="Q1178" s="1"/>
  <c r="D1178"/>
  <c r="C1178"/>
  <c r="B1178"/>
  <c r="S1177"/>
  <c r="R1177"/>
  <c r="P1177"/>
  <c r="M1177"/>
  <c r="L1177"/>
  <c r="K1177"/>
  <c r="J1177"/>
  <c r="I1177"/>
  <c r="G1177"/>
  <c r="F1177"/>
  <c r="E1177"/>
  <c r="Q1177" s="1"/>
  <c r="D1177"/>
  <c r="C1177"/>
  <c r="B1177"/>
  <c r="S1176"/>
  <c r="R1176"/>
  <c r="P1176"/>
  <c r="M1176"/>
  <c r="L1176"/>
  <c r="K1176"/>
  <c r="J1176"/>
  <c r="I1176"/>
  <c r="G1176"/>
  <c r="F1176"/>
  <c r="E1176"/>
  <c r="Q1176" s="1"/>
  <c r="D1176"/>
  <c r="C1176"/>
  <c r="B1176"/>
  <c r="S1175"/>
  <c r="R1175"/>
  <c r="P1175"/>
  <c r="M1175"/>
  <c r="L1175"/>
  <c r="K1175"/>
  <c r="J1175"/>
  <c r="I1175"/>
  <c r="G1175"/>
  <c r="F1175"/>
  <c r="E1175"/>
  <c r="Q1175" s="1"/>
  <c r="D1175"/>
  <c r="C1175"/>
  <c r="B1175"/>
  <c r="S1174"/>
  <c r="R1174"/>
  <c r="P1174"/>
  <c r="M1174"/>
  <c r="L1174"/>
  <c r="K1174"/>
  <c r="J1174"/>
  <c r="I1174"/>
  <c r="G1174"/>
  <c r="F1174"/>
  <c r="E1174"/>
  <c r="Q1174" s="1"/>
  <c r="D1174"/>
  <c r="C1174"/>
  <c r="B1174"/>
  <c r="S1173"/>
  <c r="R1173"/>
  <c r="P1173"/>
  <c r="M1173"/>
  <c r="L1173"/>
  <c r="K1173"/>
  <c r="J1173"/>
  <c r="I1173"/>
  <c r="G1173"/>
  <c r="F1173"/>
  <c r="E1173"/>
  <c r="Q1173" s="1"/>
  <c r="D1173"/>
  <c r="C1173"/>
  <c r="B1173"/>
  <c r="S1172"/>
  <c r="R1172"/>
  <c r="P1172"/>
  <c r="M1172"/>
  <c r="L1172"/>
  <c r="K1172"/>
  <c r="J1172"/>
  <c r="I1172"/>
  <c r="G1172"/>
  <c r="F1172"/>
  <c r="E1172"/>
  <c r="Q1172" s="1"/>
  <c r="D1172"/>
  <c r="C1172"/>
  <c r="B1172"/>
  <c r="S1171"/>
  <c r="R1171"/>
  <c r="P1171"/>
  <c r="M1171"/>
  <c r="L1171"/>
  <c r="K1171"/>
  <c r="J1171"/>
  <c r="I1171"/>
  <c r="G1171"/>
  <c r="F1171"/>
  <c r="E1171"/>
  <c r="Q1171" s="1"/>
  <c r="D1171"/>
  <c r="C1171"/>
  <c r="B1171"/>
  <c r="S1170"/>
  <c r="R1170"/>
  <c r="P1170"/>
  <c r="M1170"/>
  <c r="L1170"/>
  <c r="K1170"/>
  <c r="J1170"/>
  <c r="I1170"/>
  <c r="G1170"/>
  <c r="F1170"/>
  <c r="E1170"/>
  <c r="Q1170" s="1"/>
  <c r="D1170"/>
  <c r="C1170"/>
  <c r="B1170"/>
  <c r="S1169"/>
  <c r="R1169"/>
  <c r="P1169"/>
  <c r="M1169"/>
  <c r="L1169"/>
  <c r="K1169"/>
  <c r="J1169"/>
  <c r="I1169"/>
  <c r="G1169"/>
  <c r="F1169"/>
  <c r="E1169"/>
  <c r="Q1169" s="1"/>
  <c r="D1169"/>
  <c r="C1169"/>
  <c r="B1169"/>
  <c r="S1168"/>
  <c r="R1168"/>
  <c r="P1168"/>
  <c r="M1168"/>
  <c r="L1168"/>
  <c r="K1168"/>
  <c r="J1168"/>
  <c r="I1168"/>
  <c r="G1168"/>
  <c r="F1168"/>
  <c r="E1168"/>
  <c r="Q1168" s="1"/>
  <c r="D1168"/>
  <c r="C1168"/>
  <c r="B1168"/>
  <c r="S1167"/>
  <c r="R1167"/>
  <c r="P1167"/>
  <c r="M1167"/>
  <c r="L1167"/>
  <c r="K1167"/>
  <c r="J1167"/>
  <c r="I1167"/>
  <c r="G1167"/>
  <c r="F1167"/>
  <c r="E1167"/>
  <c r="Q1167" s="1"/>
  <c r="D1167"/>
  <c r="C1167"/>
  <c r="B1167"/>
  <c r="S1166"/>
  <c r="R1166"/>
  <c r="P1166"/>
  <c r="M1166"/>
  <c r="L1166"/>
  <c r="K1166"/>
  <c r="J1166"/>
  <c r="I1166"/>
  <c r="G1166"/>
  <c r="F1166"/>
  <c r="E1166"/>
  <c r="Q1166" s="1"/>
  <c r="D1166"/>
  <c r="C1166"/>
  <c r="B1166"/>
  <c r="S1165"/>
  <c r="R1165"/>
  <c r="P1165"/>
  <c r="M1165"/>
  <c r="L1165"/>
  <c r="K1165"/>
  <c r="J1165"/>
  <c r="I1165"/>
  <c r="G1165"/>
  <c r="F1165"/>
  <c r="E1165"/>
  <c r="Q1165" s="1"/>
  <c r="D1165"/>
  <c r="C1165"/>
  <c r="B1165"/>
  <c r="S1164"/>
  <c r="R1164"/>
  <c r="P1164"/>
  <c r="M1164"/>
  <c r="L1164"/>
  <c r="K1164"/>
  <c r="J1164"/>
  <c r="I1164"/>
  <c r="G1164"/>
  <c r="F1164"/>
  <c r="E1164"/>
  <c r="Q1164" s="1"/>
  <c r="D1164"/>
  <c r="C1164"/>
  <c r="B1164"/>
  <c r="S1163"/>
  <c r="R1163"/>
  <c r="P1163"/>
  <c r="M1163"/>
  <c r="L1163"/>
  <c r="K1163"/>
  <c r="J1163"/>
  <c r="I1163"/>
  <c r="G1163"/>
  <c r="F1163"/>
  <c r="E1163"/>
  <c r="Q1163" s="1"/>
  <c r="D1163"/>
  <c r="C1163"/>
  <c r="B1163"/>
  <c r="S1162"/>
  <c r="R1162"/>
  <c r="P1162"/>
  <c r="M1162"/>
  <c r="L1162"/>
  <c r="K1162"/>
  <c r="J1162"/>
  <c r="I1162"/>
  <c r="G1162"/>
  <c r="F1162"/>
  <c r="E1162"/>
  <c r="Q1162" s="1"/>
  <c r="D1162"/>
  <c r="C1162"/>
  <c r="B1162"/>
  <c r="S1161"/>
  <c r="R1161"/>
  <c r="P1161"/>
  <c r="M1161"/>
  <c r="L1161"/>
  <c r="K1161"/>
  <c r="J1161"/>
  <c r="I1161"/>
  <c r="G1161"/>
  <c r="F1161"/>
  <c r="E1161"/>
  <c r="Q1161" s="1"/>
  <c r="D1161"/>
  <c r="C1161"/>
  <c r="B1161"/>
  <c r="S1160"/>
  <c r="R1160"/>
  <c r="P1160"/>
  <c r="M1160"/>
  <c r="L1160"/>
  <c r="K1160"/>
  <c r="J1160"/>
  <c r="I1160"/>
  <c r="G1160"/>
  <c r="F1160"/>
  <c r="E1160"/>
  <c r="Q1160" s="1"/>
  <c r="D1160"/>
  <c r="C1160"/>
  <c r="B1160"/>
  <c r="S1159"/>
  <c r="R1159"/>
  <c r="P1159"/>
  <c r="M1159"/>
  <c r="L1159"/>
  <c r="K1159"/>
  <c r="J1159"/>
  <c r="I1159"/>
  <c r="G1159"/>
  <c r="F1159"/>
  <c r="E1159"/>
  <c r="Q1159" s="1"/>
  <c r="D1159"/>
  <c r="C1159"/>
  <c r="B1159"/>
  <c r="S1158"/>
  <c r="R1158"/>
  <c r="P1158"/>
  <c r="M1158"/>
  <c r="L1158"/>
  <c r="K1158"/>
  <c r="J1158"/>
  <c r="I1158"/>
  <c r="G1158"/>
  <c r="F1158"/>
  <c r="E1158"/>
  <c r="Q1158" s="1"/>
  <c r="D1158"/>
  <c r="C1158"/>
  <c r="B1158"/>
  <c r="S1157"/>
  <c r="R1157"/>
  <c r="P1157"/>
  <c r="M1157"/>
  <c r="L1157"/>
  <c r="K1157"/>
  <c r="J1157"/>
  <c r="I1157"/>
  <c r="G1157"/>
  <c r="F1157"/>
  <c r="E1157"/>
  <c r="Q1157" s="1"/>
  <c r="D1157"/>
  <c r="C1157"/>
  <c r="B1157"/>
  <c r="S1156"/>
  <c r="R1156"/>
  <c r="P1156"/>
  <c r="M1156"/>
  <c r="L1156"/>
  <c r="K1156"/>
  <c r="J1156"/>
  <c r="I1156"/>
  <c r="G1156"/>
  <c r="F1156"/>
  <c r="E1156"/>
  <c r="Q1156" s="1"/>
  <c r="D1156"/>
  <c r="C1156"/>
  <c r="B1156"/>
  <c r="S1155"/>
  <c r="R1155"/>
  <c r="P1155"/>
  <c r="M1155"/>
  <c r="L1155"/>
  <c r="K1155"/>
  <c r="J1155"/>
  <c r="I1155"/>
  <c r="G1155"/>
  <c r="F1155"/>
  <c r="E1155"/>
  <c r="Q1155" s="1"/>
  <c r="D1155"/>
  <c r="C1155"/>
  <c r="B1155"/>
  <c r="S1154"/>
  <c r="R1154"/>
  <c r="P1154"/>
  <c r="M1154"/>
  <c r="L1154"/>
  <c r="K1154"/>
  <c r="J1154"/>
  <c r="I1154"/>
  <c r="G1154"/>
  <c r="F1154"/>
  <c r="E1154"/>
  <c r="Q1154" s="1"/>
  <c r="D1154"/>
  <c r="C1154"/>
  <c r="B1154"/>
  <c r="S1153"/>
  <c r="R1153"/>
  <c r="P1153"/>
  <c r="M1153"/>
  <c r="L1153"/>
  <c r="K1153"/>
  <c r="J1153"/>
  <c r="I1153"/>
  <c r="G1153"/>
  <c r="F1153"/>
  <c r="E1153"/>
  <c r="Q1153" s="1"/>
  <c r="D1153"/>
  <c r="C1153"/>
  <c r="B1153"/>
  <c r="S1152"/>
  <c r="R1152"/>
  <c r="P1152"/>
  <c r="M1152"/>
  <c r="L1152"/>
  <c r="K1152"/>
  <c r="J1152"/>
  <c r="I1152"/>
  <c r="G1152"/>
  <c r="F1152"/>
  <c r="E1152"/>
  <c r="Q1152" s="1"/>
  <c r="D1152"/>
  <c r="C1152"/>
  <c r="B1152"/>
  <c r="S1151"/>
  <c r="R1151"/>
  <c r="P1151"/>
  <c r="M1151"/>
  <c r="L1151"/>
  <c r="K1151"/>
  <c r="J1151"/>
  <c r="I1151"/>
  <c r="G1151"/>
  <c r="F1151"/>
  <c r="E1151"/>
  <c r="Q1151" s="1"/>
  <c r="D1151"/>
  <c r="C1151"/>
  <c r="B1151"/>
  <c r="S1150"/>
  <c r="R1150"/>
  <c r="P1150"/>
  <c r="M1150"/>
  <c r="L1150"/>
  <c r="K1150"/>
  <c r="J1150"/>
  <c r="I1150"/>
  <c r="G1150"/>
  <c r="F1150"/>
  <c r="E1150"/>
  <c r="Q1150" s="1"/>
  <c r="D1150"/>
  <c r="C1150"/>
  <c r="B1150"/>
  <c r="S1149"/>
  <c r="R1149"/>
  <c r="P1149"/>
  <c r="M1149"/>
  <c r="L1149"/>
  <c r="K1149"/>
  <c r="J1149"/>
  <c r="I1149"/>
  <c r="G1149"/>
  <c r="F1149"/>
  <c r="E1149"/>
  <c r="Q1149" s="1"/>
  <c r="D1149"/>
  <c r="C1149"/>
  <c r="B1149"/>
  <c r="S1148"/>
  <c r="R1148"/>
  <c r="P1148"/>
  <c r="M1148"/>
  <c r="L1148"/>
  <c r="K1148"/>
  <c r="J1148"/>
  <c r="I1148"/>
  <c r="G1148"/>
  <c r="F1148"/>
  <c r="E1148"/>
  <c r="Q1148" s="1"/>
  <c r="D1148"/>
  <c r="C1148"/>
  <c r="B1148"/>
  <c r="S1147"/>
  <c r="R1147"/>
  <c r="P1147"/>
  <c r="M1147"/>
  <c r="L1147"/>
  <c r="K1147"/>
  <c r="J1147"/>
  <c r="I1147"/>
  <c r="G1147"/>
  <c r="F1147"/>
  <c r="E1147"/>
  <c r="Q1147" s="1"/>
  <c r="D1147"/>
  <c r="C1147"/>
  <c r="B1147"/>
  <c r="S1146"/>
  <c r="R1146"/>
  <c r="P1146"/>
  <c r="M1146"/>
  <c r="L1146"/>
  <c r="K1146"/>
  <c r="J1146"/>
  <c r="I1146"/>
  <c r="G1146"/>
  <c r="F1146"/>
  <c r="E1146"/>
  <c r="Q1146" s="1"/>
  <c r="D1146"/>
  <c r="C1146"/>
  <c r="B1146"/>
  <c r="S1145"/>
  <c r="R1145"/>
  <c r="P1145"/>
  <c r="M1145"/>
  <c r="L1145"/>
  <c r="K1145"/>
  <c r="J1145"/>
  <c r="I1145"/>
  <c r="G1145"/>
  <c r="F1145"/>
  <c r="E1145"/>
  <c r="Q1145" s="1"/>
  <c r="D1145"/>
  <c r="C1145"/>
  <c r="B1145"/>
  <c r="S1144"/>
  <c r="R1144"/>
  <c r="P1144"/>
  <c r="M1144"/>
  <c r="L1144"/>
  <c r="K1144"/>
  <c r="J1144"/>
  <c r="I1144"/>
  <c r="G1144"/>
  <c r="F1144"/>
  <c r="E1144"/>
  <c r="Q1144" s="1"/>
  <c r="D1144"/>
  <c r="C1144"/>
  <c r="B1144"/>
  <c r="S1143"/>
  <c r="R1143"/>
  <c r="P1143"/>
  <c r="M1143"/>
  <c r="L1143"/>
  <c r="K1143"/>
  <c r="J1143"/>
  <c r="I1143"/>
  <c r="G1143"/>
  <c r="F1143"/>
  <c r="E1143"/>
  <c r="Q1143" s="1"/>
  <c r="D1143"/>
  <c r="C1143"/>
  <c r="B1143"/>
  <c r="S1142"/>
  <c r="R1142"/>
  <c r="P1142"/>
  <c r="M1142"/>
  <c r="L1142"/>
  <c r="K1142"/>
  <c r="J1142"/>
  <c r="I1142"/>
  <c r="G1142"/>
  <c r="F1142"/>
  <c r="E1142"/>
  <c r="Q1142" s="1"/>
  <c r="D1142"/>
  <c r="C1142"/>
  <c r="B1142"/>
  <c r="S1141"/>
  <c r="R1141"/>
  <c r="P1141"/>
  <c r="M1141"/>
  <c r="L1141"/>
  <c r="K1141"/>
  <c r="J1141"/>
  <c r="I1141"/>
  <c r="G1141"/>
  <c r="F1141"/>
  <c r="E1141"/>
  <c r="Q1141" s="1"/>
  <c r="D1141"/>
  <c r="C1141"/>
  <c r="B1141"/>
  <c r="S1140"/>
  <c r="R1140"/>
  <c r="P1140"/>
  <c r="M1140"/>
  <c r="L1140"/>
  <c r="K1140"/>
  <c r="J1140"/>
  <c r="I1140"/>
  <c r="G1140"/>
  <c r="F1140"/>
  <c r="E1140"/>
  <c r="Q1140" s="1"/>
  <c r="D1140"/>
  <c r="C1140"/>
  <c r="B1140"/>
  <c r="S1139"/>
  <c r="R1139"/>
  <c r="P1139"/>
  <c r="M1139"/>
  <c r="L1139"/>
  <c r="K1139"/>
  <c r="J1139"/>
  <c r="I1139"/>
  <c r="G1139"/>
  <c r="F1139"/>
  <c r="E1139"/>
  <c r="Q1139" s="1"/>
  <c r="D1139"/>
  <c r="C1139"/>
  <c r="B1139"/>
  <c r="S1138"/>
  <c r="R1138"/>
  <c r="P1138"/>
  <c r="M1138"/>
  <c r="L1138"/>
  <c r="K1138"/>
  <c r="J1138"/>
  <c r="I1138"/>
  <c r="G1138"/>
  <c r="F1138"/>
  <c r="E1138"/>
  <c r="Q1138" s="1"/>
  <c r="D1138"/>
  <c r="C1138"/>
  <c r="B1138"/>
  <c r="S1137"/>
  <c r="R1137"/>
  <c r="P1137"/>
  <c r="M1137"/>
  <c r="L1137"/>
  <c r="K1137"/>
  <c r="J1137"/>
  <c r="I1137"/>
  <c r="G1137"/>
  <c r="F1137"/>
  <c r="E1137"/>
  <c r="Q1137" s="1"/>
  <c r="D1137"/>
  <c r="C1137"/>
  <c r="B1137"/>
  <c r="S1136"/>
  <c r="R1136"/>
  <c r="P1136"/>
  <c r="M1136"/>
  <c r="L1136"/>
  <c r="K1136"/>
  <c r="J1136"/>
  <c r="I1136"/>
  <c r="G1136"/>
  <c r="F1136"/>
  <c r="E1136"/>
  <c r="Q1136" s="1"/>
  <c r="D1136"/>
  <c r="C1136"/>
  <c r="B1136"/>
  <c r="S1135"/>
  <c r="R1135"/>
  <c r="P1135"/>
  <c r="M1135"/>
  <c r="L1135"/>
  <c r="K1135"/>
  <c r="J1135"/>
  <c r="I1135"/>
  <c r="G1135"/>
  <c r="F1135"/>
  <c r="E1135"/>
  <c r="Q1135" s="1"/>
  <c r="D1135"/>
  <c r="C1135"/>
  <c r="B1135"/>
  <c r="S1134"/>
  <c r="R1134"/>
  <c r="P1134"/>
  <c r="M1134"/>
  <c r="L1134"/>
  <c r="K1134"/>
  <c r="J1134"/>
  <c r="I1134"/>
  <c r="G1134"/>
  <c r="F1134"/>
  <c r="E1134"/>
  <c r="Q1134" s="1"/>
  <c r="D1134"/>
  <c r="C1134"/>
  <c r="B1134"/>
  <c r="S1133"/>
  <c r="R1133"/>
  <c r="P1133"/>
  <c r="M1133"/>
  <c r="L1133"/>
  <c r="K1133"/>
  <c r="J1133"/>
  <c r="I1133"/>
  <c r="G1133"/>
  <c r="F1133"/>
  <c r="E1133"/>
  <c r="Q1133" s="1"/>
  <c r="D1133"/>
  <c r="C1133"/>
  <c r="B1133"/>
  <c r="S1132"/>
  <c r="R1132"/>
  <c r="P1132"/>
  <c r="M1132"/>
  <c r="L1132"/>
  <c r="K1132"/>
  <c r="J1132"/>
  <c r="I1132"/>
  <c r="G1132"/>
  <c r="F1132"/>
  <c r="E1132"/>
  <c r="Q1132" s="1"/>
  <c r="D1132"/>
  <c r="C1132"/>
  <c r="B1132"/>
  <c r="S1131"/>
  <c r="R1131"/>
  <c r="P1131"/>
  <c r="M1131"/>
  <c r="L1131"/>
  <c r="K1131"/>
  <c r="J1131"/>
  <c r="I1131"/>
  <c r="G1131"/>
  <c r="F1131"/>
  <c r="E1131"/>
  <c r="Q1131" s="1"/>
  <c r="D1131"/>
  <c r="C1131"/>
  <c r="B1131"/>
  <c r="S1130"/>
  <c r="R1130"/>
  <c r="P1130"/>
  <c r="M1130"/>
  <c r="L1130"/>
  <c r="K1130"/>
  <c r="J1130"/>
  <c r="I1130"/>
  <c r="G1130"/>
  <c r="F1130"/>
  <c r="E1130"/>
  <c r="Q1130" s="1"/>
  <c r="D1130"/>
  <c r="C1130"/>
  <c r="B1130"/>
  <c r="S1129"/>
  <c r="R1129"/>
  <c r="P1129"/>
  <c r="M1129"/>
  <c r="L1129"/>
  <c r="K1129"/>
  <c r="J1129"/>
  <c r="I1129"/>
  <c r="G1129"/>
  <c r="F1129"/>
  <c r="E1129"/>
  <c r="Q1129" s="1"/>
  <c r="D1129"/>
  <c r="C1129"/>
  <c r="B1129"/>
  <c r="S1128"/>
  <c r="R1128"/>
  <c r="P1128"/>
  <c r="M1128"/>
  <c r="L1128"/>
  <c r="K1128"/>
  <c r="J1128"/>
  <c r="I1128"/>
  <c r="G1128"/>
  <c r="F1128"/>
  <c r="E1128"/>
  <c r="Q1128" s="1"/>
  <c r="D1128"/>
  <c r="C1128"/>
  <c r="B1128"/>
  <c r="S1127"/>
  <c r="R1127"/>
  <c r="P1127"/>
  <c r="M1127"/>
  <c r="L1127"/>
  <c r="K1127"/>
  <c r="J1127"/>
  <c r="I1127"/>
  <c r="G1127"/>
  <c r="F1127"/>
  <c r="E1127"/>
  <c r="Q1127" s="1"/>
  <c r="D1127"/>
  <c r="C1127"/>
  <c r="B1127"/>
  <c r="S1126"/>
  <c r="R1126"/>
  <c r="P1126"/>
  <c r="M1126"/>
  <c r="L1126"/>
  <c r="K1126"/>
  <c r="J1126"/>
  <c r="I1126"/>
  <c r="G1126"/>
  <c r="F1126"/>
  <c r="E1126"/>
  <c r="Q1126" s="1"/>
  <c r="D1126"/>
  <c r="C1126"/>
  <c r="B1126"/>
  <c r="S1125"/>
  <c r="R1125"/>
  <c r="P1125"/>
  <c r="M1125"/>
  <c r="L1125"/>
  <c r="K1125"/>
  <c r="J1125"/>
  <c r="I1125"/>
  <c r="G1125"/>
  <c r="F1125"/>
  <c r="E1125"/>
  <c r="Q1125" s="1"/>
  <c r="D1125"/>
  <c r="C1125"/>
  <c r="B1125"/>
  <c r="S1124"/>
  <c r="R1124"/>
  <c r="P1124"/>
  <c r="M1124"/>
  <c r="L1124"/>
  <c r="K1124"/>
  <c r="J1124"/>
  <c r="I1124"/>
  <c r="G1124"/>
  <c r="F1124"/>
  <c r="E1124"/>
  <c r="Q1124" s="1"/>
  <c r="D1124"/>
  <c r="C1124"/>
  <c r="B1124"/>
  <c r="S1123"/>
  <c r="R1123"/>
  <c r="P1123"/>
  <c r="M1123"/>
  <c r="L1123"/>
  <c r="K1123"/>
  <c r="J1123"/>
  <c r="I1123"/>
  <c r="G1123"/>
  <c r="F1123"/>
  <c r="E1123"/>
  <c r="Q1123" s="1"/>
  <c r="D1123"/>
  <c r="C1123"/>
  <c r="B1123"/>
  <c r="S1122"/>
  <c r="R1122"/>
  <c r="P1122"/>
  <c r="M1122"/>
  <c r="L1122"/>
  <c r="K1122"/>
  <c r="J1122"/>
  <c r="I1122"/>
  <c r="G1122"/>
  <c r="F1122"/>
  <c r="E1122"/>
  <c r="Q1122" s="1"/>
  <c r="D1122"/>
  <c r="C1122"/>
  <c r="B1122"/>
  <c r="S1121"/>
  <c r="R1121"/>
  <c r="P1121"/>
  <c r="M1121"/>
  <c r="L1121"/>
  <c r="K1121"/>
  <c r="J1121"/>
  <c r="I1121"/>
  <c r="G1121"/>
  <c r="F1121"/>
  <c r="E1121"/>
  <c r="Q1121" s="1"/>
  <c r="D1121"/>
  <c r="C1121"/>
  <c r="B1121"/>
  <c r="S1120"/>
  <c r="R1120"/>
  <c r="P1120"/>
  <c r="M1120"/>
  <c r="L1120"/>
  <c r="K1120"/>
  <c r="J1120"/>
  <c r="I1120"/>
  <c r="G1120"/>
  <c r="F1120"/>
  <c r="E1120"/>
  <c r="Q1120" s="1"/>
  <c r="D1120"/>
  <c r="C1120"/>
  <c r="B1120"/>
  <c r="S1119"/>
  <c r="R1119"/>
  <c r="P1119"/>
  <c r="M1119"/>
  <c r="L1119"/>
  <c r="K1119"/>
  <c r="J1119"/>
  <c r="I1119"/>
  <c r="G1119"/>
  <c r="F1119"/>
  <c r="E1119"/>
  <c r="Q1119" s="1"/>
  <c r="D1119"/>
  <c r="C1119"/>
  <c r="B1119"/>
  <c r="S1118"/>
  <c r="R1118"/>
  <c r="P1118"/>
  <c r="M1118"/>
  <c r="L1118"/>
  <c r="K1118"/>
  <c r="J1118"/>
  <c r="I1118"/>
  <c r="G1118"/>
  <c r="F1118"/>
  <c r="E1118"/>
  <c r="Q1118" s="1"/>
  <c r="D1118"/>
  <c r="C1118"/>
  <c r="B1118"/>
  <c r="S1117"/>
  <c r="R1117"/>
  <c r="P1117"/>
  <c r="M1117"/>
  <c r="L1117"/>
  <c r="K1117"/>
  <c r="J1117"/>
  <c r="I1117"/>
  <c r="G1117"/>
  <c r="F1117"/>
  <c r="E1117"/>
  <c r="Q1117" s="1"/>
  <c r="D1117"/>
  <c r="C1117"/>
  <c r="B1117"/>
  <c r="S1116"/>
  <c r="R1116"/>
  <c r="P1116"/>
  <c r="M1116"/>
  <c r="L1116"/>
  <c r="K1116"/>
  <c r="J1116"/>
  <c r="I1116"/>
  <c r="G1116"/>
  <c r="F1116"/>
  <c r="E1116"/>
  <c r="Q1116" s="1"/>
  <c r="D1116"/>
  <c r="C1116"/>
  <c r="B1116"/>
  <c r="S1115"/>
  <c r="R1115"/>
  <c r="P1115"/>
  <c r="M1115"/>
  <c r="L1115"/>
  <c r="K1115"/>
  <c r="J1115"/>
  <c r="I1115"/>
  <c r="G1115"/>
  <c r="F1115"/>
  <c r="E1115"/>
  <c r="Q1115" s="1"/>
  <c r="D1115"/>
  <c r="C1115"/>
  <c r="B1115"/>
  <c r="S1114"/>
  <c r="R1114"/>
  <c r="P1114"/>
  <c r="M1114"/>
  <c r="L1114"/>
  <c r="K1114"/>
  <c r="J1114"/>
  <c r="I1114"/>
  <c r="G1114"/>
  <c r="F1114"/>
  <c r="E1114"/>
  <c r="Q1114" s="1"/>
  <c r="D1114"/>
  <c r="C1114"/>
  <c r="B1114"/>
  <c r="S1113"/>
  <c r="R1113"/>
  <c r="P1113"/>
  <c r="M1113"/>
  <c r="L1113"/>
  <c r="K1113"/>
  <c r="J1113"/>
  <c r="I1113"/>
  <c r="G1113"/>
  <c r="F1113"/>
  <c r="E1113"/>
  <c r="Q1113" s="1"/>
  <c r="D1113"/>
  <c r="C1113"/>
  <c r="B1113"/>
  <c r="S1112"/>
  <c r="R1112"/>
  <c r="P1112"/>
  <c r="M1112"/>
  <c r="L1112"/>
  <c r="K1112"/>
  <c r="J1112"/>
  <c r="I1112"/>
  <c r="G1112"/>
  <c r="F1112"/>
  <c r="E1112"/>
  <c r="Q1112" s="1"/>
  <c r="D1112"/>
  <c r="C1112"/>
  <c r="B1112"/>
  <c r="S1111"/>
  <c r="R1111"/>
  <c r="P1111"/>
  <c r="M1111"/>
  <c r="L1111"/>
  <c r="K1111"/>
  <c r="J1111"/>
  <c r="I1111"/>
  <c r="G1111"/>
  <c r="F1111"/>
  <c r="E1111"/>
  <c r="Q1111" s="1"/>
  <c r="D1111"/>
  <c r="C1111"/>
  <c r="B1111"/>
  <c r="S1110"/>
  <c r="R1110"/>
  <c r="P1110"/>
  <c r="M1110"/>
  <c r="L1110"/>
  <c r="K1110"/>
  <c r="J1110"/>
  <c r="I1110"/>
  <c r="G1110"/>
  <c r="F1110"/>
  <c r="E1110"/>
  <c r="Q1110" s="1"/>
  <c r="D1110"/>
  <c r="C1110"/>
  <c r="B1110"/>
  <c r="S1109"/>
  <c r="R1109"/>
  <c r="P1109"/>
  <c r="M1109"/>
  <c r="L1109"/>
  <c r="K1109"/>
  <c r="J1109"/>
  <c r="I1109"/>
  <c r="G1109"/>
  <c r="F1109"/>
  <c r="E1109"/>
  <c r="Q1109" s="1"/>
  <c r="D1109"/>
  <c r="C1109"/>
  <c r="B1109"/>
  <c r="S1108"/>
  <c r="R1108"/>
  <c r="P1108"/>
  <c r="M1108"/>
  <c r="L1108"/>
  <c r="K1108"/>
  <c r="J1108"/>
  <c r="I1108"/>
  <c r="G1108"/>
  <c r="F1108"/>
  <c r="E1108"/>
  <c r="Q1108" s="1"/>
  <c r="D1108"/>
  <c r="C1108"/>
  <c r="B1108"/>
  <c r="S1107"/>
  <c r="R1107"/>
  <c r="P1107"/>
  <c r="M1107"/>
  <c r="L1107"/>
  <c r="K1107"/>
  <c r="J1107"/>
  <c r="I1107"/>
  <c r="G1107"/>
  <c r="F1107"/>
  <c r="E1107"/>
  <c r="Q1107" s="1"/>
  <c r="D1107"/>
  <c r="C1107"/>
  <c r="B1107"/>
  <c r="S1106"/>
  <c r="R1106"/>
  <c r="P1106"/>
  <c r="M1106"/>
  <c r="L1106"/>
  <c r="K1106"/>
  <c r="J1106"/>
  <c r="I1106"/>
  <c r="G1106"/>
  <c r="F1106"/>
  <c r="E1106"/>
  <c r="Q1106" s="1"/>
  <c r="D1106"/>
  <c r="C1106"/>
  <c r="B1106"/>
  <c r="S1105"/>
  <c r="R1105"/>
  <c r="P1105"/>
  <c r="M1105"/>
  <c r="L1105"/>
  <c r="K1105"/>
  <c r="J1105"/>
  <c r="I1105"/>
  <c r="G1105"/>
  <c r="F1105"/>
  <c r="E1105"/>
  <c r="Q1105" s="1"/>
  <c r="D1105"/>
  <c r="C1105"/>
  <c r="B1105"/>
  <c r="S1104"/>
  <c r="R1104"/>
  <c r="P1104"/>
  <c r="M1104"/>
  <c r="L1104"/>
  <c r="K1104"/>
  <c r="J1104"/>
  <c r="I1104"/>
  <c r="G1104"/>
  <c r="F1104"/>
  <c r="E1104"/>
  <c r="Q1104" s="1"/>
  <c r="D1104"/>
  <c r="C1104"/>
  <c r="B1104"/>
  <c r="S1103"/>
  <c r="R1103"/>
  <c r="P1103"/>
  <c r="M1103"/>
  <c r="L1103"/>
  <c r="K1103"/>
  <c r="J1103"/>
  <c r="I1103"/>
  <c r="G1103"/>
  <c r="F1103"/>
  <c r="E1103"/>
  <c r="Q1103" s="1"/>
  <c r="D1103"/>
  <c r="C1103"/>
  <c r="B1103"/>
  <c r="S1102"/>
  <c r="R1102"/>
  <c r="P1102"/>
  <c r="M1102"/>
  <c r="L1102"/>
  <c r="K1102"/>
  <c r="J1102"/>
  <c r="I1102"/>
  <c r="G1102"/>
  <c r="F1102"/>
  <c r="E1102"/>
  <c r="Q1102" s="1"/>
  <c r="D1102"/>
  <c r="C1102"/>
  <c r="B1102"/>
  <c r="S1101"/>
  <c r="R1101"/>
  <c r="P1101"/>
  <c r="M1101"/>
  <c r="L1101"/>
  <c r="K1101"/>
  <c r="J1101"/>
  <c r="I1101"/>
  <c r="G1101"/>
  <c r="F1101"/>
  <c r="E1101"/>
  <c r="Q1101" s="1"/>
  <c r="D1101"/>
  <c r="C1101"/>
  <c r="B1101"/>
  <c r="S1100"/>
  <c r="R1100"/>
  <c r="P1100"/>
  <c r="M1100"/>
  <c r="L1100"/>
  <c r="K1100"/>
  <c r="J1100"/>
  <c r="I1100"/>
  <c r="G1100"/>
  <c r="F1100"/>
  <c r="E1100"/>
  <c r="Q1100" s="1"/>
  <c r="D1100"/>
  <c r="C1100"/>
  <c r="B1100"/>
  <c r="S1099"/>
  <c r="R1099"/>
  <c r="P1099"/>
  <c r="M1099"/>
  <c r="L1099"/>
  <c r="K1099"/>
  <c r="J1099"/>
  <c r="I1099"/>
  <c r="G1099"/>
  <c r="F1099"/>
  <c r="E1099"/>
  <c r="Q1099" s="1"/>
  <c r="D1099"/>
  <c r="C1099"/>
  <c r="B1099"/>
  <c r="S1098"/>
  <c r="R1098"/>
  <c r="P1098"/>
  <c r="M1098"/>
  <c r="L1098"/>
  <c r="K1098"/>
  <c r="J1098"/>
  <c r="I1098"/>
  <c r="G1098"/>
  <c r="F1098"/>
  <c r="E1098"/>
  <c r="Q1098" s="1"/>
  <c r="D1098"/>
  <c r="C1098"/>
  <c r="B1098"/>
  <c r="S1097"/>
  <c r="R1097"/>
  <c r="P1097"/>
  <c r="M1097"/>
  <c r="L1097"/>
  <c r="K1097"/>
  <c r="J1097"/>
  <c r="I1097"/>
  <c r="G1097"/>
  <c r="F1097"/>
  <c r="E1097"/>
  <c r="Q1097" s="1"/>
  <c r="D1097"/>
  <c r="C1097"/>
  <c r="B1097"/>
  <c r="S1096"/>
  <c r="R1096"/>
  <c r="P1096"/>
  <c r="M1096"/>
  <c r="L1096"/>
  <c r="K1096"/>
  <c r="J1096"/>
  <c r="I1096"/>
  <c r="G1096"/>
  <c r="F1096"/>
  <c r="E1096"/>
  <c r="Q1096" s="1"/>
  <c r="D1096"/>
  <c r="C1096"/>
  <c r="B1096"/>
  <c r="S1095"/>
  <c r="R1095"/>
  <c r="P1095"/>
  <c r="M1095"/>
  <c r="L1095"/>
  <c r="K1095"/>
  <c r="J1095"/>
  <c r="I1095"/>
  <c r="G1095"/>
  <c r="F1095"/>
  <c r="E1095"/>
  <c r="Q1095" s="1"/>
  <c r="D1095"/>
  <c r="C1095"/>
  <c r="B1095"/>
  <c r="S1094"/>
  <c r="R1094"/>
  <c r="P1094"/>
  <c r="M1094"/>
  <c r="L1094"/>
  <c r="K1094"/>
  <c r="J1094"/>
  <c r="I1094"/>
  <c r="G1094"/>
  <c r="F1094"/>
  <c r="E1094"/>
  <c r="Q1094" s="1"/>
  <c r="D1094"/>
  <c r="C1094"/>
  <c r="B1094"/>
  <c r="S1093"/>
  <c r="R1093"/>
  <c r="P1093"/>
  <c r="M1093"/>
  <c r="L1093"/>
  <c r="K1093"/>
  <c r="J1093"/>
  <c r="I1093"/>
  <c r="G1093"/>
  <c r="F1093"/>
  <c r="E1093"/>
  <c r="Q1093" s="1"/>
  <c r="D1093"/>
  <c r="C1093"/>
  <c r="B1093"/>
  <c r="S1092"/>
  <c r="R1092"/>
  <c r="P1092"/>
  <c r="M1092"/>
  <c r="L1092"/>
  <c r="K1092"/>
  <c r="J1092"/>
  <c r="I1092"/>
  <c r="G1092"/>
  <c r="F1092"/>
  <c r="E1092"/>
  <c r="Q1092" s="1"/>
  <c r="D1092"/>
  <c r="C1092"/>
  <c r="B1092"/>
  <c r="S1091"/>
  <c r="R1091"/>
  <c r="P1091"/>
  <c r="M1091"/>
  <c r="L1091"/>
  <c r="K1091"/>
  <c r="J1091"/>
  <c r="I1091"/>
  <c r="G1091"/>
  <c r="F1091"/>
  <c r="E1091"/>
  <c r="Q1091" s="1"/>
  <c r="D1091"/>
  <c r="C1091"/>
  <c r="B1091"/>
  <c r="S1090"/>
  <c r="R1090"/>
  <c r="P1090"/>
  <c r="M1090"/>
  <c r="L1090"/>
  <c r="K1090"/>
  <c r="J1090"/>
  <c r="I1090"/>
  <c r="G1090"/>
  <c r="F1090"/>
  <c r="E1090"/>
  <c r="Q1090" s="1"/>
  <c r="D1090"/>
  <c r="C1090"/>
  <c r="B1090"/>
  <c r="S1089"/>
  <c r="R1089"/>
  <c r="P1089"/>
  <c r="M1089"/>
  <c r="L1089"/>
  <c r="K1089"/>
  <c r="J1089"/>
  <c r="I1089"/>
  <c r="G1089"/>
  <c r="F1089"/>
  <c r="E1089"/>
  <c r="Q1089" s="1"/>
  <c r="D1089"/>
  <c r="C1089"/>
  <c r="B1089"/>
  <c r="S1088"/>
  <c r="R1088"/>
  <c r="P1088"/>
  <c r="M1088"/>
  <c r="L1088"/>
  <c r="K1088"/>
  <c r="J1088"/>
  <c r="I1088"/>
  <c r="G1088"/>
  <c r="F1088"/>
  <c r="E1088"/>
  <c r="Q1088" s="1"/>
  <c r="D1088"/>
  <c r="C1088"/>
  <c r="B1088"/>
  <c r="S1087"/>
  <c r="R1087"/>
  <c r="P1087"/>
  <c r="M1087"/>
  <c r="L1087"/>
  <c r="K1087"/>
  <c r="J1087"/>
  <c r="I1087"/>
  <c r="G1087"/>
  <c r="F1087"/>
  <c r="E1087"/>
  <c r="Q1087" s="1"/>
  <c r="D1087"/>
  <c r="C1087"/>
  <c r="B1087"/>
  <c r="S1086"/>
  <c r="R1086"/>
  <c r="P1086"/>
  <c r="M1086"/>
  <c r="L1086"/>
  <c r="K1086"/>
  <c r="J1086"/>
  <c r="I1086"/>
  <c r="G1086"/>
  <c r="F1086"/>
  <c r="E1086"/>
  <c r="Q1086" s="1"/>
  <c r="D1086"/>
  <c r="C1086"/>
  <c r="B1086"/>
  <c r="S1085"/>
  <c r="R1085"/>
  <c r="P1085"/>
  <c r="M1085"/>
  <c r="L1085"/>
  <c r="K1085"/>
  <c r="J1085"/>
  <c r="I1085"/>
  <c r="G1085"/>
  <c r="F1085"/>
  <c r="E1085"/>
  <c r="Q1085" s="1"/>
  <c r="D1085"/>
  <c r="C1085"/>
  <c r="B1085"/>
  <c r="S1084"/>
  <c r="R1084"/>
  <c r="P1084"/>
  <c r="M1084"/>
  <c r="L1084"/>
  <c r="K1084"/>
  <c r="J1084"/>
  <c r="I1084"/>
  <c r="G1084"/>
  <c r="F1084"/>
  <c r="E1084"/>
  <c r="Q1084" s="1"/>
  <c r="D1084"/>
  <c r="C1084"/>
  <c r="B1084"/>
  <c r="S1083"/>
  <c r="R1083"/>
  <c r="P1083"/>
  <c r="M1083"/>
  <c r="L1083"/>
  <c r="K1083"/>
  <c r="J1083"/>
  <c r="I1083"/>
  <c r="G1083"/>
  <c r="F1083"/>
  <c r="E1083"/>
  <c r="Q1083" s="1"/>
  <c r="D1083"/>
  <c r="C1083"/>
  <c r="B1083"/>
  <c r="S1082"/>
  <c r="R1082"/>
  <c r="P1082"/>
  <c r="M1082"/>
  <c r="L1082"/>
  <c r="K1082"/>
  <c r="J1082"/>
  <c r="I1082"/>
  <c r="G1082"/>
  <c r="F1082"/>
  <c r="E1082"/>
  <c r="Q1082" s="1"/>
  <c r="D1082"/>
  <c r="C1082"/>
  <c r="B1082"/>
  <c r="S1081"/>
  <c r="R1081"/>
  <c r="P1081"/>
  <c r="M1081"/>
  <c r="L1081"/>
  <c r="K1081"/>
  <c r="J1081"/>
  <c r="I1081"/>
  <c r="G1081"/>
  <c r="F1081"/>
  <c r="E1081"/>
  <c r="Q1081" s="1"/>
  <c r="D1081"/>
  <c r="C1081"/>
  <c r="B1081"/>
  <c r="S1080"/>
  <c r="R1080"/>
  <c r="P1080"/>
  <c r="M1080"/>
  <c r="L1080"/>
  <c r="K1080"/>
  <c r="J1080"/>
  <c r="I1080"/>
  <c r="G1080"/>
  <c r="F1080"/>
  <c r="E1080"/>
  <c r="Q1080" s="1"/>
  <c r="D1080"/>
  <c r="C1080"/>
  <c r="B1080"/>
  <c r="S1079"/>
  <c r="R1079"/>
  <c r="P1079"/>
  <c r="M1079"/>
  <c r="L1079"/>
  <c r="K1079"/>
  <c r="J1079"/>
  <c r="I1079"/>
  <c r="G1079"/>
  <c r="F1079"/>
  <c r="E1079"/>
  <c r="Q1079" s="1"/>
  <c r="D1079"/>
  <c r="C1079"/>
  <c r="B1079"/>
  <c r="S1078"/>
  <c r="R1078"/>
  <c r="P1078"/>
  <c r="M1078"/>
  <c r="L1078"/>
  <c r="K1078"/>
  <c r="J1078"/>
  <c r="I1078"/>
  <c r="G1078"/>
  <c r="F1078"/>
  <c r="E1078"/>
  <c r="Q1078" s="1"/>
  <c r="D1078"/>
  <c r="C1078"/>
  <c r="B1078"/>
  <c r="S1077"/>
  <c r="R1077"/>
  <c r="P1077"/>
  <c r="M1077"/>
  <c r="L1077"/>
  <c r="K1077"/>
  <c r="J1077"/>
  <c r="I1077"/>
  <c r="G1077"/>
  <c r="F1077"/>
  <c r="E1077"/>
  <c r="Q1077" s="1"/>
  <c r="D1077"/>
  <c r="C1077"/>
  <c r="B1077"/>
  <c r="S1076"/>
  <c r="R1076"/>
  <c r="P1076"/>
  <c r="M1076"/>
  <c r="L1076"/>
  <c r="K1076"/>
  <c r="J1076"/>
  <c r="I1076"/>
  <c r="G1076"/>
  <c r="F1076"/>
  <c r="E1076"/>
  <c r="Q1076" s="1"/>
  <c r="D1076"/>
  <c r="C1076"/>
  <c r="B1076"/>
  <c r="S1075"/>
  <c r="R1075"/>
  <c r="P1075"/>
  <c r="M1075"/>
  <c r="L1075"/>
  <c r="K1075"/>
  <c r="J1075"/>
  <c r="I1075"/>
  <c r="G1075"/>
  <c r="F1075"/>
  <c r="E1075"/>
  <c r="Q1075" s="1"/>
  <c r="D1075"/>
  <c r="C1075"/>
  <c r="B1075"/>
  <c r="S1074"/>
  <c r="R1074"/>
  <c r="P1074"/>
  <c r="M1074"/>
  <c r="L1074"/>
  <c r="K1074"/>
  <c r="J1074"/>
  <c r="I1074"/>
  <c r="G1074"/>
  <c r="F1074"/>
  <c r="E1074"/>
  <c r="Q1074" s="1"/>
  <c r="D1074"/>
  <c r="C1074"/>
  <c r="B1074"/>
  <c r="S1073"/>
  <c r="R1073"/>
  <c r="P1073"/>
  <c r="M1073"/>
  <c r="L1073"/>
  <c r="K1073"/>
  <c r="J1073"/>
  <c r="I1073"/>
  <c r="G1073"/>
  <c r="F1073"/>
  <c r="E1073"/>
  <c r="Q1073" s="1"/>
  <c r="D1073"/>
  <c r="C1073"/>
  <c r="B1073"/>
  <c r="S1072"/>
  <c r="R1072"/>
  <c r="P1072"/>
  <c r="M1072"/>
  <c r="L1072"/>
  <c r="K1072"/>
  <c r="J1072"/>
  <c r="I1072"/>
  <c r="G1072"/>
  <c r="F1072"/>
  <c r="E1072"/>
  <c r="Q1072" s="1"/>
  <c r="D1072"/>
  <c r="C1072"/>
  <c r="B1072"/>
  <c r="S1071"/>
  <c r="R1071"/>
  <c r="P1071"/>
  <c r="M1071"/>
  <c r="L1071"/>
  <c r="K1071"/>
  <c r="J1071"/>
  <c r="I1071"/>
  <c r="G1071"/>
  <c r="F1071"/>
  <c r="E1071"/>
  <c r="Q1071" s="1"/>
  <c r="D1071"/>
  <c r="C1071"/>
  <c r="B1071"/>
  <c r="S1070"/>
  <c r="R1070"/>
  <c r="P1070"/>
  <c r="M1070"/>
  <c r="L1070"/>
  <c r="K1070"/>
  <c r="J1070"/>
  <c r="I1070"/>
  <c r="G1070"/>
  <c r="F1070"/>
  <c r="E1070"/>
  <c r="Q1070" s="1"/>
  <c r="D1070"/>
  <c r="C1070"/>
  <c r="B1070"/>
  <c r="S1069"/>
  <c r="R1069"/>
  <c r="P1069"/>
  <c r="M1069"/>
  <c r="L1069"/>
  <c r="K1069"/>
  <c r="J1069"/>
  <c r="I1069"/>
  <c r="G1069"/>
  <c r="F1069"/>
  <c r="E1069"/>
  <c r="Q1069" s="1"/>
  <c r="D1069"/>
  <c r="C1069"/>
  <c r="B1069"/>
  <c r="S1068"/>
  <c r="R1068"/>
  <c r="P1068"/>
  <c r="M1068"/>
  <c r="L1068"/>
  <c r="K1068"/>
  <c r="J1068"/>
  <c r="I1068"/>
  <c r="G1068"/>
  <c r="F1068"/>
  <c r="E1068"/>
  <c r="Q1068" s="1"/>
  <c r="D1068"/>
  <c r="C1068"/>
  <c r="B1068"/>
  <c r="S1067"/>
  <c r="R1067"/>
  <c r="P1067"/>
  <c r="M1067"/>
  <c r="L1067"/>
  <c r="K1067"/>
  <c r="J1067"/>
  <c r="I1067"/>
  <c r="G1067"/>
  <c r="F1067"/>
  <c r="E1067"/>
  <c r="Q1067" s="1"/>
  <c r="D1067"/>
  <c r="C1067"/>
  <c r="B1067"/>
  <c r="S1066"/>
  <c r="R1066"/>
  <c r="P1066"/>
  <c r="M1066"/>
  <c r="L1066"/>
  <c r="K1066"/>
  <c r="J1066"/>
  <c r="I1066"/>
  <c r="G1066"/>
  <c r="F1066"/>
  <c r="E1066"/>
  <c r="Q1066" s="1"/>
  <c r="D1066"/>
  <c r="C1066"/>
  <c r="B1066"/>
  <c r="S1065"/>
  <c r="R1065"/>
  <c r="P1065"/>
  <c r="M1065"/>
  <c r="L1065"/>
  <c r="K1065"/>
  <c r="J1065"/>
  <c r="I1065"/>
  <c r="G1065"/>
  <c r="F1065"/>
  <c r="E1065"/>
  <c r="Q1065" s="1"/>
  <c r="D1065"/>
  <c r="C1065"/>
  <c r="B1065"/>
  <c r="S1064"/>
  <c r="R1064"/>
  <c r="P1064"/>
  <c r="M1064"/>
  <c r="L1064"/>
  <c r="K1064"/>
  <c r="J1064"/>
  <c r="I1064"/>
  <c r="G1064"/>
  <c r="F1064"/>
  <c r="E1064"/>
  <c r="Q1064" s="1"/>
  <c r="D1064"/>
  <c r="C1064"/>
  <c r="B1064"/>
  <c r="S1063"/>
  <c r="R1063"/>
  <c r="P1063"/>
  <c r="M1063"/>
  <c r="L1063"/>
  <c r="K1063"/>
  <c r="J1063"/>
  <c r="I1063"/>
  <c r="G1063"/>
  <c r="F1063"/>
  <c r="E1063"/>
  <c r="Q1063" s="1"/>
  <c r="D1063"/>
  <c r="C1063"/>
  <c r="B1063"/>
  <c r="S1062"/>
  <c r="R1062"/>
  <c r="P1062"/>
  <c r="M1062"/>
  <c r="L1062"/>
  <c r="K1062"/>
  <c r="J1062"/>
  <c r="I1062"/>
  <c r="G1062"/>
  <c r="F1062"/>
  <c r="E1062"/>
  <c r="Q1062" s="1"/>
  <c r="D1062"/>
  <c r="C1062"/>
  <c r="B1062"/>
  <c r="S1061"/>
  <c r="R1061"/>
  <c r="P1061"/>
  <c r="M1061"/>
  <c r="L1061"/>
  <c r="K1061"/>
  <c r="J1061"/>
  <c r="I1061"/>
  <c r="G1061"/>
  <c r="F1061"/>
  <c r="E1061"/>
  <c r="Q1061" s="1"/>
  <c r="D1061"/>
  <c r="C1061"/>
  <c r="B1061"/>
  <c r="S1060"/>
  <c r="R1060"/>
  <c r="P1060"/>
  <c r="M1060"/>
  <c r="L1060"/>
  <c r="K1060"/>
  <c r="J1060"/>
  <c r="I1060"/>
  <c r="G1060"/>
  <c r="F1060"/>
  <c r="E1060"/>
  <c r="Q1060" s="1"/>
  <c r="D1060"/>
  <c r="C1060"/>
  <c r="B1060"/>
  <c r="S1059"/>
  <c r="R1059"/>
  <c r="P1059"/>
  <c r="M1059"/>
  <c r="L1059"/>
  <c r="K1059"/>
  <c r="J1059"/>
  <c r="I1059"/>
  <c r="G1059"/>
  <c r="F1059"/>
  <c r="E1059"/>
  <c r="Q1059" s="1"/>
  <c r="D1059"/>
  <c r="C1059"/>
  <c r="B1059"/>
  <c r="S1058"/>
  <c r="R1058"/>
  <c r="P1058"/>
  <c r="M1058"/>
  <c r="L1058"/>
  <c r="K1058"/>
  <c r="J1058"/>
  <c r="I1058"/>
  <c r="G1058"/>
  <c r="F1058"/>
  <c r="E1058"/>
  <c r="Q1058" s="1"/>
  <c r="D1058"/>
  <c r="C1058"/>
  <c r="B1058"/>
  <c r="S1057"/>
  <c r="R1057"/>
  <c r="P1057"/>
  <c r="M1057"/>
  <c r="L1057"/>
  <c r="K1057"/>
  <c r="J1057"/>
  <c r="I1057"/>
  <c r="G1057"/>
  <c r="F1057"/>
  <c r="E1057"/>
  <c r="Q1057" s="1"/>
  <c r="D1057"/>
  <c r="C1057"/>
  <c r="B1057"/>
  <c r="S1056"/>
  <c r="R1056"/>
  <c r="P1056"/>
  <c r="M1056"/>
  <c r="L1056"/>
  <c r="K1056"/>
  <c r="J1056"/>
  <c r="I1056"/>
  <c r="G1056"/>
  <c r="F1056"/>
  <c r="E1056"/>
  <c r="Q1056" s="1"/>
  <c r="D1056"/>
  <c r="C1056"/>
  <c r="B1056"/>
  <c r="S1055"/>
  <c r="R1055"/>
  <c r="P1055"/>
  <c r="M1055"/>
  <c r="L1055"/>
  <c r="K1055"/>
  <c r="J1055"/>
  <c r="I1055"/>
  <c r="G1055"/>
  <c r="F1055"/>
  <c r="E1055"/>
  <c r="Q1055" s="1"/>
  <c r="D1055"/>
  <c r="C1055"/>
  <c r="B1055"/>
  <c r="S1054"/>
  <c r="R1054"/>
  <c r="P1054"/>
  <c r="M1054"/>
  <c r="L1054"/>
  <c r="K1054"/>
  <c r="J1054"/>
  <c r="I1054"/>
  <c r="G1054"/>
  <c r="F1054"/>
  <c r="E1054"/>
  <c r="Q1054" s="1"/>
  <c r="D1054"/>
  <c r="C1054"/>
  <c r="B1054"/>
  <c r="S1053"/>
  <c r="R1053"/>
  <c r="P1053"/>
  <c r="M1053"/>
  <c r="L1053"/>
  <c r="K1053"/>
  <c r="J1053"/>
  <c r="I1053"/>
  <c r="G1053"/>
  <c r="F1053"/>
  <c r="E1053"/>
  <c r="Q1053" s="1"/>
  <c r="D1053"/>
  <c r="C1053"/>
  <c r="B1053"/>
  <c r="S1052"/>
  <c r="R1052"/>
  <c r="P1052"/>
  <c r="M1052"/>
  <c r="L1052"/>
  <c r="K1052"/>
  <c r="J1052"/>
  <c r="I1052"/>
  <c r="G1052"/>
  <c r="F1052"/>
  <c r="E1052"/>
  <c r="Q1052" s="1"/>
  <c r="D1052"/>
  <c r="C1052"/>
  <c r="B1052"/>
  <c r="S1051"/>
  <c r="R1051"/>
  <c r="P1051"/>
  <c r="M1051"/>
  <c r="L1051"/>
  <c r="K1051"/>
  <c r="J1051"/>
  <c r="I1051"/>
  <c r="G1051"/>
  <c r="F1051"/>
  <c r="E1051"/>
  <c r="Q1051" s="1"/>
  <c r="D1051"/>
  <c r="C1051"/>
  <c r="B1051"/>
  <c r="S1050"/>
  <c r="R1050"/>
  <c r="P1050"/>
  <c r="M1050"/>
  <c r="L1050"/>
  <c r="K1050"/>
  <c r="J1050"/>
  <c r="I1050"/>
  <c r="G1050"/>
  <c r="F1050"/>
  <c r="E1050"/>
  <c r="Q1050" s="1"/>
  <c r="D1050"/>
  <c r="C1050"/>
  <c r="B1050"/>
  <c r="S1049"/>
  <c r="R1049"/>
  <c r="P1049"/>
  <c r="M1049"/>
  <c r="L1049"/>
  <c r="K1049"/>
  <c r="J1049"/>
  <c r="I1049"/>
  <c r="G1049"/>
  <c r="F1049"/>
  <c r="E1049"/>
  <c r="Q1049" s="1"/>
  <c r="D1049"/>
  <c r="C1049"/>
  <c r="B1049"/>
  <c r="S1048"/>
  <c r="R1048"/>
  <c r="P1048"/>
  <c r="M1048"/>
  <c r="L1048"/>
  <c r="K1048"/>
  <c r="J1048"/>
  <c r="I1048"/>
  <c r="G1048"/>
  <c r="F1048"/>
  <c r="E1048"/>
  <c r="Q1048" s="1"/>
  <c r="D1048"/>
  <c r="C1048"/>
  <c r="B1048"/>
  <c r="S1047"/>
  <c r="R1047"/>
  <c r="P1047"/>
  <c r="M1047"/>
  <c r="L1047"/>
  <c r="K1047"/>
  <c r="J1047"/>
  <c r="I1047"/>
  <c r="G1047"/>
  <c r="F1047"/>
  <c r="E1047"/>
  <c r="Q1047" s="1"/>
  <c r="D1047"/>
  <c r="C1047"/>
  <c r="B1047"/>
  <c r="S1046"/>
  <c r="R1046"/>
  <c r="P1046"/>
  <c r="M1046"/>
  <c r="L1046"/>
  <c r="K1046"/>
  <c r="J1046"/>
  <c r="I1046"/>
  <c r="G1046"/>
  <c r="F1046"/>
  <c r="E1046"/>
  <c r="Q1046" s="1"/>
  <c r="D1046"/>
  <c r="C1046"/>
  <c r="B1046"/>
  <c r="S1045"/>
  <c r="R1045"/>
  <c r="P1045"/>
  <c r="M1045"/>
  <c r="L1045"/>
  <c r="K1045"/>
  <c r="J1045"/>
  <c r="I1045"/>
  <c r="G1045"/>
  <c r="F1045"/>
  <c r="E1045"/>
  <c r="Q1045" s="1"/>
  <c r="D1045"/>
  <c r="C1045"/>
  <c r="B1045"/>
  <c r="S1044"/>
  <c r="R1044"/>
  <c r="P1044"/>
  <c r="M1044"/>
  <c r="L1044"/>
  <c r="K1044"/>
  <c r="J1044"/>
  <c r="I1044"/>
  <c r="G1044"/>
  <c r="F1044"/>
  <c r="E1044"/>
  <c r="Q1044" s="1"/>
  <c r="D1044"/>
  <c r="C1044"/>
  <c r="B1044"/>
  <c r="S1043"/>
  <c r="R1043"/>
  <c r="P1043"/>
  <c r="M1043"/>
  <c r="L1043"/>
  <c r="K1043"/>
  <c r="J1043"/>
  <c r="I1043"/>
  <c r="G1043"/>
  <c r="F1043"/>
  <c r="E1043"/>
  <c r="Q1043" s="1"/>
  <c r="D1043"/>
  <c r="C1043"/>
  <c r="B1043"/>
  <c r="S1042"/>
  <c r="R1042"/>
  <c r="P1042"/>
  <c r="M1042"/>
  <c r="L1042"/>
  <c r="K1042"/>
  <c r="J1042"/>
  <c r="I1042"/>
  <c r="G1042"/>
  <c r="F1042"/>
  <c r="E1042"/>
  <c r="Q1042" s="1"/>
  <c r="D1042"/>
  <c r="C1042"/>
  <c r="B1042"/>
  <c r="S1041"/>
  <c r="R1041"/>
  <c r="P1041"/>
  <c r="M1041"/>
  <c r="L1041"/>
  <c r="K1041"/>
  <c r="J1041"/>
  <c r="I1041"/>
  <c r="G1041"/>
  <c r="F1041"/>
  <c r="E1041"/>
  <c r="Q1041" s="1"/>
  <c r="D1041"/>
  <c r="C1041"/>
  <c r="B1041"/>
  <c r="S1040"/>
  <c r="R1040"/>
  <c r="P1040"/>
  <c r="M1040"/>
  <c r="L1040"/>
  <c r="K1040"/>
  <c r="J1040"/>
  <c r="I1040"/>
  <c r="G1040"/>
  <c r="F1040"/>
  <c r="E1040"/>
  <c r="Q1040" s="1"/>
  <c r="D1040"/>
  <c r="C1040"/>
  <c r="B1040"/>
  <c r="S1039"/>
  <c r="R1039"/>
  <c r="P1039"/>
  <c r="M1039"/>
  <c r="L1039"/>
  <c r="K1039"/>
  <c r="J1039"/>
  <c r="I1039"/>
  <c r="G1039"/>
  <c r="F1039"/>
  <c r="E1039"/>
  <c r="Q1039" s="1"/>
  <c r="D1039"/>
  <c r="C1039"/>
  <c r="B1039"/>
  <c r="S1038"/>
  <c r="R1038"/>
  <c r="P1038"/>
  <c r="M1038"/>
  <c r="L1038"/>
  <c r="K1038"/>
  <c r="J1038"/>
  <c r="I1038"/>
  <c r="G1038"/>
  <c r="F1038"/>
  <c r="E1038"/>
  <c r="Q1038" s="1"/>
  <c r="D1038"/>
  <c r="C1038"/>
  <c r="B1038"/>
  <c r="S1037"/>
  <c r="R1037"/>
  <c r="P1037"/>
  <c r="M1037"/>
  <c r="L1037"/>
  <c r="K1037"/>
  <c r="J1037"/>
  <c r="I1037"/>
  <c r="G1037"/>
  <c r="F1037"/>
  <c r="E1037"/>
  <c r="Q1037" s="1"/>
  <c r="D1037"/>
  <c r="C1037"/>
  <c r="B1037"/>
  <c r="S1036"/>
  <c r="R1036"/>
  <c r="P1036"/>
  <c r="M1036"/>
  <c r="L1036"/>
  <c r="K1036"/>
  <c r="J1036"/>
  <c r="I1036"/>
  <c r="G1036"/>
  <c r="F1036"/>
  <c r="E1036"/>
  <c r="Q1036" s="1"/>
  <c r="D1036"/>
  <c r="C1036"/>
  <c r="B1036"/>
  <c r="S1035"/>
  <c r="R1035"/>
  <c r="P1035"/>
  <c r="M1035"/>
  <c r="L1035"/>
  <c r="K1035"/>
  <c r="J1035"/>
  <c r="I1035"/>
  <c r="G1035"/>
  <c r="F1035"/>
  <c r="E1035"/>
  <c r="Q1035" s="1"/>
  <c r="D1035"/>
  <c r="C1035"/>
  <c r="B1035"/>
  <c r="S1034"/>
  <c r="R1034"/>
  <c r="P1034"/>
  <c r="M1034"/>
  <c r="L1034"/>
  <c r="K1034"/>
  <c r="J1034"/>
  <c r="I1034"/>
  <c r="G1034"/>
  <c r="F1034"/>
  <c r="E1034"/>
  <c r="Q1034" s="1"/>
  <c r="D1034"/>
  <c r="C1034"/>
  <c r="B1034"/>
  <c r="S1033"/>
  <c r="R1033"/>
  <c r="P1033"/>
  <c r="M1033"/>
  <c r="L1033"/>
  <c r="K1033"/>
  <c r="J1033"/>
  <c r="I1033"/>
  <c r="G1033"/>
  <c r="F1033"/>
  <c r="E1033"/>
  <c r="Q1033" s="1"/>
  <c r="D1033"/>
  <c r="C1033"/>
  <c r="B1033"/>
  <c r="S1032"/>
  <c r="R1032"/>
  <c r="P1032"/>
  <c r="M1032"/>
  <c r="L1032"/>
  <c r="K1032"/>
  <c r="J1032"/>
  <c r="I1032"/>
  <c r="G1032"/>
  <c r="F1032"/>
  <c r="E1032"/>
  <c r="Q1032" s="1"/>
  <c r="D1032"/>
  <c r="C1032"/>
  <c r="B1032"/>
  <c r="S1031"/>
  <c r="R1031"/>
  <c r="P1031"/>
  <c r="M1031"/>
  <c r="L1031"/>
  <c r="K1031"/>
  <c r="J1031"/>
  <c r="I1031"/>
  <c r="G1031"/>
  <c r="F1031"/>
  <c r="E1031"/>
  <c r="Q1031" s="1"/>
  <c r="D1031"/>
  <c r="C1031"/>
  <c r="B1031"/>
  <c r="S1030"/>
  <c r="R1030"/>
  <c r="P1030"/>
  <c r="M1030"/>
  <c r="L1030"/>
  <c r="K1030"/>
  <c r="J1030"/>
  <c r="I1030"/>
  <c r="G1030"/>
  <c r="F1030"/>
  <c r="E1030"/>
  <c r="Q1030" s="1"/>
  <c r="D1030"/>
  <c r="C1030"/>
  <c r="B1030"/>
  <c r="S1029"/>
  <c r="R1029"/>
  <c r="P1029"/>
  <c r="M1029"/>
  <c r="L1029"/>
  <c r="K1029"/>
  <c r="J1029"/>
  <c r="I1029"/>
  <c r="G1029"/>
  <c r="F1029"/>
  <c r="E1029"/>
  <c r="Q1029" s="1"/>
  <c r="D1029"/>
  <c r="C1029"/>
  <c r="B1029"/>
  <c r="S1028"/>
  <c r="R1028"/>
  <c r="P1028"/>
  <c r="M1028"/>
  <c r="L1028"/>
  <c r="K1028"/>
  <c r="J1028"/>
  <c r="I1028"/>
  <c r="G1028"/>
  <c r="F1028"/>
  <c r="E1028"/>
  <c r="Q1028" s="1"/>
  <c r="D1028"/>
  <c r="C1028"/>
  <c r="B1028"/>
  <c r="S1027"/>
  <c r="R1027"/>
  <c r="P1027"/>
  <c r="M1027"/>
  <c r="L1027"/>
  <c r="K1027"/>
  <c r="J1027"/>
  <c r="I1027"/>
  <c r="G1027"/>
  <c r="F1027"/>
  <c r="E1027"/>
  <c r="Q1027" s="1"/>
  <c r="D1027"/>
  <c r="C1027"/>
  <c r="B1027"/>
  <c r="S1026"/>
  <c r="R1026"/>
  <c r="P1026"/>
  <c r="M1026"/>
  <c r="L1026"/>
  <c r="K1026"/>
  <c r="J1026"/>
  <c r="I1026"/>
  <c r="G1026"/>
  <c r="F1026"/>
  <c r="E1026"/>
  <c r="Q1026" s="1"/>
  <c r="D1026"/>
  <c r="C1026"/>
  <c r="B1026"/>
  <c r="S1025"/>
  <c r="R1025"/>
  <c r="P1025"/>
  <c r="M1025"/>
  <c r="L1025"/>
  <c r="K1025"/>
  <c r="J1025"/>
  <c r="I1025"/>
  <c r="G1025"/>
  <c r="F1025"/>
  <c r="E1025"/>
  <c r="Q1025" s="1"/>
  <c r="D1025"/>
  <c r="C1025"/>
  <c r="B1025"/>
  <c r="S1024"/>
  <c r="R1024"/>
  <c r="P1024"/>
  <c r="M1024"/>
  <c r="L1024"/>
  <c r="K1024"/>
  <c r="J1024"/>
  <c r="I1024"/>
  <c r="G1024"/>
  <c r="F1024"/>
  <c r="E1024"/>
  <c r="Q1024" s="1"/>
  <c r="D1024"/>
  <c r="C1024"/>
  <c r="B1024"/>
  <c r="S1023"/>
  <c r="R1023"/>
  <c r="P1023"/>
  <c r="M1023"/>
  <c r="L1023"/>
  <c r="K1023"/>
  <c r="J1023"/>
  <c r="I1023"/>
  <c r="G1023"/>
  <c r="F1023"/>
  <c r="E1023"/>
  <c r="Q1023" s="1"/>
  <c r="D1023"/>
  <c r="C1023"/>
  <c r="B1023"/>
  <c r="S1022"/>
  <c r="R1022"/>
  <c r="P1022"/>
  <c r="M1022"/>
  <c r="L1022"/>
  <c r="K1022"/>
  <c r="J1022"/>
  <c r="I1022"/>
  <c r="G1022"/>
  <c r="F1022"/>
  <c r="E1022"/>
  <c r="Q1022" s="1"/>
  <c r="D1022"/>
  <c r="C1022"/>
  <c r="B1022"/>
  <c r="S1021"/>
  <c r="R1021"/>
  <c r="P1021"/>
  <c r="M1021"/>
  <c r="L1021"/>
  <c r="K1021"/>
  <c r="J1021"/>
  <c r="I1021"/>
  <c r="G1021"/>
  <c r="F1021"/>
  <c r="E1021"/>
  <c r="Q1021" s="1"/>
  <c r="D1021"/>
  <c r="C1021"/>
  <c r="B1021"/>
  <c r="S1020"/>
  <c r="R1020"/>
  <c r="P1020"/>
  <c r="M1020"/>
  <c r="L1020"/>
  <c r="K1020"/>
  <c r="J1020"/>
  <c r="I1020"/>
  <c r="G1020"/>
  <c r="F1020"/>
  <c r="E1020"/>
  <c r="Q1020" s="1"/>
  <c r="D1020"/>
  <c r="C1020"/>
  <c r="B1020"/>
  <c r="S1019"/>
  <c r="R1019"/>
  <c r="P1019"/>
  <c r="M1019"/>
  <c r="L1019"/>
  <c r="K1019"/>
  <c r="J1019"/>
  <c r="I1019"/>
  <c r="G1019"/>
  <c r="F1019"/>
  <c r="E1019"/>
  <c r="Q1019" s="1"/>
  <c r="D1019"/>
  <c r="C1019"/>
  <c r="B1019"/>
  <c r="S1018"/>
  <c r="R1018"/>
  <c r="P1018"/>
  <c r="M1018"/>
  <c r="L1018"/>
  <c r="K1018"/>
  <c r="J1018"/>
  <c r="I1018"/>
  <c r="G1018"/>
  <c r="F1018"/>
  <c r="E1018"/>
  <c r="Q1018" s="1"/>
  <c r="D1018"/>
  <c r="C1018"/>
  <c r="B1018"/>
  <c r="S1017"/>
  <c r="R1017"/>
  <c r="P1017"/>
  <c r="M1017"/>
  <c r="L1017"/>
  <c r="K1017"/>
  <c r="J1017"/>
  <c r="I1017"/>
  <c r="G1017"/>
  <c r="F1017"/>
  <c r="E1017"/>
  <c r="Q1017" s="1"/>
  <c r="D1017"/>
  <c r="C1017"/>
  <c r="B1017"/>
  <c r="S1016"/>
  <c r="R1016"/>
  <c r="P1016"/>
  <c r="M1016"/>
  <c r="L1016"/>
  <c r="K1016"/>
  <c r="J1016"/>
  <c r="I1016"/>
  <c r="G1016"/>
  <c r="F1016"/>
  <c r="E1016"/>
  <c r="Q1016" s="1"/>
  <c r="D1016"/>
  <c r="C1016"/>
  <c r="B1016"/>
  <c r="S1015"/>
  <c r="R1015"/>
  <c r="P1015"/>
  <c r="M1015"/>
  <c r="L1015"/>
  <c r="K1015"/>
  <c r="J1015"/>
  <c r="I1015"/>
  <c r="G1015"/>
  <c r="F1015"/>
  <c r="E1015"/>
  <c r="Q1015" s="1"/>
  <c r="D1015"/>
  <c r="C1015"/>
  <c r="B1015"/>
  <c r="S1014"/>
  <c r="R1014"/>
  <c r="P1014"/>
  <c r="M1014"/>
  <c r="L1014"/>
  <c r="K1014"/>
  <c r="J1014"/>
  <c r="I1014"/>
  <c r="G1014"/>
  <c r="F1014"/>
  <c r="E1014"/>
  <c r="Q1014" s="1"/>
  <c r="D1014"/>
  <c r="C1014"/>
  <c r="B1014"/>
  <c r="S1013"/>
  <c r="R1013"/>
  <c r="P1013"/>
  <c r="M1013"/>
  <c r="L1013"/>
  <c r="K1013"/>
  <c r="J1013"/>
  <c r="I1013"/>
  <c r="G1013"/>
  <c r="F1013"/>
  <c r="E1013"/>
  <c r="Q1013" s="1"/>
  <c r="D1013"/>
  <c r="C1013"/>
  <c r="B1013"/>
  <c r="S1012"/>
  <c r="R1012"/>
  <c r="P1012"/>
  <c r="M1012"/>
  <c r="L1012"/>
  <c r="K1012"/>
  <c r="J1012"/>
  <c r="I1012"/>
  <c r="G1012"/>
  <c r="F1012"/>
  <c r="E1012"/>
  <c r="Q1012" s="1"/>
  <c r="D1012"/>
  <c r="C1012"/>
  <c r="B1012"/>
  <c r="S1011"/>
  <c r="R1011"/>
  <c r="P1011"/>
  <c r="M1011"/>
  <c r="L1011"/>
  <c r="K1011"/>
  <c r="J1011"/>
  <c r="I1011"/>
  <c r="G1011"/>
  <c r="F1011"/>
  <c r="E1011"/>
  <c r="Q1011" s="1"/>
  <c r="D1011"/>
  <c r="C1011"/>
  <c r="B1011"/>
  <c r="S1010"/>
  <c r="R1010"/>
  <c r="P1010"/>
  <c r="M1010"/>
  <c r="L1010"/>
  <c r="K1010"/>
  <c r="J1010"/>
  <c r="I1010"/>
  <c r="G1010"/>
  <c r="F1010"/>
  <c r="E1010"/>
  <c r="Q1010" s="1"/>
  <c r="D1010"/>
  <c r="C1010"/>
  <c r="B1010"/>
  <c r="S1009"/>
  <c r="R1009"/>
  <c r="P1009"/>
  <c r="M1009"/>
  <c r="L1009"/>
  <c r="K1009"/>
  <c r="J1009"/>
  <c r="I1009"/>
  <c r="G1009"/>
  <c r="F1009"/>
  <c r="E1009"/>
  <c r="Q1009" s="1"/>
  <c r="D1009"/>
  <c r="C1009"/>
  <c r="B1009"/>
  <c r="S1008"/>
  <c r="R1008"/>
  <c r="P1008"/>
  <c r="M1008"/>
  <c r="L1008"/>
  <c r="K1008"/>
  <c r="J1008"/>
  <c r="I1008"/>
  <c r="G1008"/>
  <c r="F1008"/>
  <c r="E1008"/>
  <c r="Q1008" s="1"/>
  <c r="D1008"/>
  <c r="C1008"/>
  <c r="B1008"/>
  <c r="S1007"/>
  <c r="R1007"/>
  <c r="P1007"/>
  <c r="M1007"/>
  <c r="L1007"/>
  <c r="K1007"/>
  <c r="J1007"/>
  <c r="I1007"/>
  <c r="G1007"/>
  <c r="F1007"/>
  <c r="E1007"/>
  <c r="Q1007" s="1"/>
  <c r="D1007"/>
  <c r="C1007"/>
  <c r="B1007"/>
  <c r="S1006"/>
  <c r="R1006"/>
  <c r="P1006"/>
  <c r="M1006"/>
  <c r="L1006"/>
  <c r="K1006"/>
  <c r="J1006"/>
  <c r="I1006"/>
  <c r="G1006"/>
  <c r="F1006"/>
  <c r="E1006"/>
  <c r="Q1006" s="1"/>
  <c r="D1006"/>
  <c r="C1006"/>
  <c r="B1006"/>
  <c r="S1005"/>
  <c r="R1005"/>
  <c r="P1005"/>
  <c r="M1005"/>
  <c r="L1005"/>
  <c r="K1005"/>
  <c r="J1005"/>
  <c r="I1005"/>
  <c r="G1005"/>
  <c r="F1005"/>
  <c r="E1005"/>
  <c r="Q1005" s="1"/>
  <c r="D1005"/>
  <c r="C1005"/>
  <c r="B1005"/>
  <c r="S1004"/>
  <c r="R1004"/>
  <c r="P1004"/>
  <c r="M1004"/>
  <c r="L1004"/>
  <c r="K1004"/>
  <c r="J1004"/>
  <c r="I1004"/>
  <c r="G1004"/>
  <c r="F1004"/>
  <c r="E1004"/>
  <c r="Q1004" s="1"/>
  <c r="D1004"/>
  <c r="C1004"/>
  <c r="B1004"/>
  <c r="S1003"/>
  <c r="R1003"/>
  <c r="P1003"/>
  <c r="M1003"/>
  <c r="L1003"/>
  <c r="K1003"/>
  <c r="J1003"/>
  <c r="I1003"/>
  <c r="G1003"/>
  <c r="F1003"/>
  <c r="E1003"/>
  <c r="Q1003" s="1"/>
  <c r="D1003"/>
  <c r="C1003"/>
  <c r="B1003"/>
  <c r="S1002"/>
  <c r="R1002"/>
  <c r="P1002"/>
  <c r="M1002"/>
  <c r="L1002"/>
  <c r="K1002"/>
  <c r="J1002"/>
  <c r="I1002"/>
  <c r="G1002"/>
  <c r="F1002"/>
  <c r="E1002"/>
  <c r="Q1002" s="1"/>
  <c r="D1002"/>
  <c r="C1002"/>
  <c r="B1002"/>
  <c r="S1001"/>
  <c r="R1001"/>
  <c r="P1001"/>
  <c r="M1001"/>
  <c r="L1001"/>
  <c r="K1001"/>
  <c r="J1001"/>
  <c r="I1001"/>
  <c r="G1001"/>
  <c r="F1001"/>
  <c r="E1001"/>
  <c r="Q1001" s="1"/>
  <c r="D1001"/>
  <c r="C1001"/>
  <c r="B1001"/>
  <c r="S1000"/>
  <c r="R1000"/>
  <c r="P1000"/>
  <c r="M1000"/>
  <c r="L1000"/>
  <c r="K1000"/>
  <c r="J1000"/>
  <c r="I1000"/>
  <c r="G1000"/>
  <c r="F1000"/>
  <c r="E1000"/>
  <c r="Q1000" s="1"/>
  <c r="D1000"/>
  <c r="C1000"/>
  <c r="B1000"/>
  <c r="S999"/>
  <c r="R999"/>
  <c r="P999"/>
  <c r="M999"/>
  <c r="L999"/>
  <c r="K999"/>
  <c r="J999"/>
  <c r="I999"/>
  <c r="G999"/>
  <c r="F999"/>
  <c r="E999"/>
  <c r="Q999" s="1"/>
  <c r="D999"/>
  <c r="C999"/>
  <c r="B999"/>
  <c r="S998"/>
  <c r="R998"/>
  <c r="P998"/>
  <c r="M998"/>
  <c r="L998"/>
  <c r="K998"/>
  <c r="J998"/>
  <c r="I998"/>
  <c r="G998"/>
  <c r="F998"/>
  <c r="E998"/>
  <c r="Q998" s="1"/>
  <c r="D998"/>
  <c r="C998"/>
  <c r="B998"/>
  <c r="S997"/>
  <c r="R997"/>
  <c r="P997"/>
  <c r="M997"/>
  <c r="L997"/>
  <c r="K997"/>
  <c r="J997"/>
  <c r="I997"/>
  <c r="G997"/>
  <c r="F997"/>
  <c r="E997"/>
  <c r="Q997" s="1"/>
  <c r="D997"/>
  <c r="C997"/>
  <c r="B997"/>
  <c r="S996"/>
  <c r="R996"/>
  <c r="P996"/>
  <c r="M996"/>
  <c r="L996"/>
  <c r="K996"/>
  <c r="J996"/>
  <c r="I996"/>
  <c r="G996"/>
  <c r="F996"/>
  <c r="E996"/>
  <c r="Q996" s="1"/>
  <c r="D996"/>
  <c r="C996"/>
  <c r="B996"/>
  <c r="S995"/>
  <c r="R995"/>
  <c r="P995"/>
  <c r="M995"/>
  <c r="L995"/>
  <c r="K995"/>
  <c r="J995"/>
  <c r="I995"/>
  <c r="G995"/>
  <c r="F995"/>
  <c r="E995"/>
  <c r="Q995" s="1"/>
  <c r="D995"/>
  <c r="C995"/>
  <c r="B995"/>
  <c r="S994"/>
  <c r="R994"/>
  <c r="P994"/>
  <c r="M994"/>
  <c r="L994"/>
  <c r="K994"/>
  <c r="J994"/>
  <c r="I994"/>
  <c r="G994"/>
  <c r="F994"/>
  <c r="E994"/>
  <c r="Q994" s="1"/>
  <c r="D994"/>
  <c r="C994"/>
  <c r="B994"/>
  <c r="S993"/>
  <c r="R993"/>
  <c r="P993"/>
  <c r="M993"/>
  <c r="L993"/>
  <c r="K993"/>
  <c r="J993"/>
  <c r="I993"/>
  <c r="G993"/>
  <c r="F993"/>
  <c r="E993"/>
  <c r="Q993" s="1"/>
  <c r="D993"/>
  <c r="C993"/>
  <c r="B993"/>
  <c r="S992"/>
  <c r="R992"/>
  <c r="P992"/>
  <c r="M992"/>
  <c r="L992"/>
  <c r="K992"/>
  <c r="J992"/>
  <c r="I992"/>
  <c r="G992"/>
  <c r="F992"/>
  <c r="E992"/>
  <c r="Q992" s="1"/>
  <c r="D992"/>
  <c r="C992"/>
  <c r="B992"/>
  <c r="S991"/>
  <c r="R991"/>
  <c r="P991"/>
  <c r="M991"/>
  <c r="L991"/>
  <c r="K991"/>
  <c r="J991"/>
  <c r="I991"/>
  <c r="G991"/>
  <c r="F991"/>
  <c r="E991"/>
  <c r="Q991" s="1"/>
  <c r="D991"/>
  <c r="C991"/>
  <c r="B991"/>
  <c r="S990"/>
  <c r="R990"/>
  <c r="P990"/>
  <c r="M990"/>
  <c r="L990"/>
  <c r="K990"/>
  <c r="J990"/>
  <c r="I990"/>
  <c r="G990"/>
  <c r="F990"/>
  <c r="E990"/>
  <c r="Q990" s="1"/>
  <c r="D990"/>
  <c r="C990"/>
  <c r="B990"/>
  <c r="S989"/>
  <c r="R989"/>
  <c r="P989"/>
  <c r="M989"/>
  <c r="L989"/>
  <c r="K989"/>
  <c r="J989"/>
  <c r="I989"/>
  <c r="G989"/>
  <c r="F989"/>
  <c r="E989"/>
  <c r="Q989" s="1"/>
  <c r="D989"/>
  <c r="C989"/>
  <c r="B989"/>
  <c r="S988"/>
  <c r="R988"/>
  <c r="P988"/>
  <c r="M988"/>
  <c r="L988"/>
  <c r="K988"/>
  <c r="J988"/>
  <c r="I988"/>
  <c r="G988"/>
  <c r="F988"/>
  <c r="E988"/>
  <c r="Q988" s="1"/>
  <c r="D988"/>
  <c r="C988"/>
  <c r="B988"/>
  <c r="S987"/>
  <c r="R987"/>
  <c r="P987"/>
  <c r="M987"/>
  <c r="L987"/>
  <c r="K987"/>
  <c r="J987"/>
  <c r="I987"/>
  <c r="G987"/>
  <c r="F987"/>
  <c r="E987"/>
  <c r="Q987" s="1"/>
  <c r="D987"/>
  <c r="C987"/>
  <c r="B987"/>
  <c r="S986"/>
  <c r="R986"/>
  <c r="P986"/>
  <c r="M986"/>
  <c r="L986"/>
  <c r="K986"/>
  <c r="J986"/>
  <c r="I986"/>
  <c r="G986"/>
  <c r="F986"/>
  <c r="E986"/>
  <c r="Q986" s="1"/>
  <c r="D986"/>
  <c r="C986"/>
  <c r="B986"/>
  <c r="S985"/>
  <c r="R985"/>
  <c r="P985"/>
  <c r="M985"/>
  <c r="L985"/>
  <c r="K985"/>
  <c r="J985"/>
  <c r="I985"/>
  <c r="G985"/>
  <c r="F985"/>
  <c r="E985"/>
  <c r="Q985" s="1"/>
  <c r="D985"/>
  <c r="C985"/>
  <c r="B985"/>
  <c r="S984"/>
  <c r="R984"/>
  <c r="P984"/>
  <c r="M984"/>
  <c r="L984"/>
  <c r="K984"/>
  <c r="J984"/>
  <c r="I984"/>
  <c r="G984"/>
  <c r="F984"/>
  <c r="E984"/>
  <c r="Q984" s="1"/>
  <c r="D984"/>
  <c r="C984"/>
  <c r="B984"/>
  <c r="S983"/>
  <c r="R983"/>
  <c r="P983"/>
  <c r="M983"/>
  <c r="L983"/>
  <c r="K983"/>
  <c r="J983"/>
  <c r="I983"/>
  <c r="G983"/>
  <c r="F983"/>
  <c r="E983"/>
  <c r="Q983" s="1"/>
  <c r="D983"/>
  <c r="C983"/>
  <c r="B983"/>
  <c r="S982"/>
  <c r="R982"/>
  <c r="P982"/>
  <c r="M982"/>
  <c r="L982"/>
  <c r="K982"/>
  <c r="J982"/>
  <c r="I982"/>
  <c r="G982"/>
  <c r="F982"/>
  <c r="E982"/>
  <c r="Q982" s="1"/>
  <c r="D982"/>
  <c r="C982"/>
  <c r="B982"/>
  <c r="S981"/>
  <c r="R981"/>
  <c r="P981"/>
  <c r="M981"/>
  <c r="L981"/>
  <c r="K981"/>
  <c r="J981"/>
  <c r="I981"/>
  <c r="G981"/>
  <c r="F981"/>
  <c r="E981"/>
  <c r="Q981" s="1"/>
  <c r="D981"/>
  <c r="C981"/>
  <c r="B981"/>
  <c r="S980"/>
  <c r="R980"/>
  <c r="P980"/>
  <c r="M980"/>
  <c r="L980"/>
  <c r="K980"/>
  <c r="J980"/>
  <c r="I980"/>
  <c r="G980"/>
  <c r="F980"/>
  <c r="E980"/>
  <c r="Q980" s="1"/>
  <c r="D980"/>
  <c r="C980"/>
  <c r="B980"/>
  <c r="S979"/>
  <c r="R979"/>
  <c r="P979"/>
  <c r="M979"/>
  <c r="L979"/>
  <c r="K979"/>
  <c r="J979"/>
  <c r="I979"/>
  <c r="G979"/>
  <c r="F979"/>
  <c r="E979"/>
  <c r="Q979" s="1"/>
  <c r="D979"/>
  <c r="C979"/>
  <c r="B979"/>
  <c r="S978"/>
  <c r="R978"/>
  <c r="P978"/>
  <c r="M978"/>
  <c r="L978"/>
  <c r="K978"/>
  <c r="J978"/>
  <c r="I978"/>
  <c r="G978"/>
  <c r="F978"/>
  <c r="E978"/>
  <c r="Q978" s="1"/>
  <c r="D978"/>
  <c r="C978"/>
  <c r="B978"/>
  <c r="S977"/>
  <c r="R977"/>
  <c r="P977"/>
  <c r="M977"/>
  <c r="L977"/>
  <c r="K977"/>
  <c r="J977"/>
  <c r="I977"/>
  <c r="G977"/>
  <c r="F977"/>
  <c r="E977"/>
  <c r="Q977" s="1"/>
  <c r="D977"/>
  <c r="C977"/>
  <c r="B977"/>
  <c r="S976"/>
  <c r="R976"/>
  <c r="P976"/>
  <c r="M976"/>
  <c r="L976"/>
  <c r="K976"/>
  <c r="J976"/>
  <c r="I976"/>
  <c r="G976"/>
  <c r="F976"/>
  <c r="E976"/>
  <c r="Q976" s="1"/>
  <c r="D976"/>
  <c r="C976"/>
  <c r="B976"/>
  <c r="S975"/>
  <c r="R975"/>
  <c r="P975"/>
  <c r="M975"/>
  <c r="L975"/>
  <c r="K975"/>
  <c r="J975"/>
  <c r="I975"/>
  <c r="G975"/>
  <c r="F975"/>
  <c r="E975"/>
  <c r="Q975" s="1"/>
  <c r="D975"/>
  <c r="C975"/>
  <c r="B975"/>
  <c r="S974"/>
  <c r="R974"/>
  <c r="P974"/>
  <c r="M974"/>
  <c r="L974"/>
  <c r="K974"/>
  <c r="J974"/>
  <c r="I974"/>
  <c r="G974"/>
  <c r="F974"/>
  <c r="E974"/>
  <c r="Q974" s="1"/>
  <c r="D974"/>
  <c r="C974"/>
  <c r="B974"/>
  <c r="S973"/>
  <c r="R973"/>
  <c r="P973"/>
  <c r="M973"/>
  <c r="L973"/>
  <c r="K973"/>
  <c r="J973"/>
  <c r="I973"/>
  <c r="G973"/>
  <c r="F973"/>
  <c r="E973"/>
  <c r="Q973" s="1"/>
  <c r="D973"/>
  <c r="C973"/>
  <c r="B973"/>
  <c r="S972"/>
  <c r="R972"/>
  <c r="P972"/>
  <c r="M972"/>
  <c r="L972"/>
  <c r="K972"/>
  <c r="J972"/>
  <c r="I972"/>
  <c r="G972"/>
  <c r="F972"/>
  <c r="E972"/>
  <c r="Q972" s="1"/>
  <c r="D972"/>
  <c r="C972"/>
  <c r="B972"/>
  <c r="S971"/>
  <c r="R971"/>
  <c r="P971"/>
  <c r="M971"/>
  <c r="L971"/>
  <c r="K971"/>
  <c r="J971"/>
  <c r="I971"/>
  <c r="G971"/>
  <c r="F971"/>
  <c r="E971"/>
  <c r="Q971" s="1"/>
  <c r="D971"/>
  <c r="C971"/>
  <c r="B971"/>
  <c r="S970"/>
  <c r="R970"/>
  <c r="P970"/>
  <c r="M970"/>
  <c r="L970"/>
  <c r="K970"/>
  <c r="J970"/>
  <c r="I970"/>
  <c r="G970"/>
  <c r="F970"/>
  <c r="E970"/>
  <c r="Q970" s="1"/>
  <c r="D970"/>
  <c r="C970"/>
  <c r="B970"/>
  <c r="S969"/>
  <c r="R969"/>
  <c r="P969"/>
  <c r="M969"/>
  <c r="L969"/>
  <c r="K969"/>
  <c r="J969"/>
  <c r="I969"/>
  <c r="G969"/>
  <c r="F969"/>
  <c r="E969"/>
  <c r="Q969" s="1"/>
  <c r="D969"/>
  <c r="C969"/>
  <c r="B969"/>
  <c r="S968"/>
  <c r="R968"/>
  <c r="P968"/>
  <c r="M968"/>
  <c r="L968"/>
  <c r="K968"/>
  <c r="J968"/>
  <c r="I968"/>
  <c r="G968"/>
  <c r="F968"/>
  <c r="E968"/>
  <c r="Q968" s="1"/>
  <c r="D968"/>
  <c r="C968"/>
  <c r="B968"/>
  <c r="S967"/>
  <c r="R967"/>
  <c r="P967"/>
  <c r="M967"/>
  <c r="L967"/>
  <c r="K967"/>
  <c r="J967"/>
  <c r="I967"/>
  <c r="G967"/>
  <c r="F967"/>
  <c r="E967"/>
  <c r="Q967" s="1"/>
  <c r="D967"/>
  <c r="C967"/>
  <c r="B967"/>
  <c r="S966"/>
  <c r="R966"/>
  <c r="P966"/>
  <c r="M966"/>
  <c r="L966"/>
  <c r="K966"/>
  <c r="J966"/>
  <c r="I966"/>
  <c r="G966"/>
  <c r="F966"/>
  <c r="E966"/>
  <c r="Q966" s="1"/>
  <c r="D966"/>
  <c r="C966"/>
  <c r="B966"/>
  <c r="S965"/>
  <c r="R965"/>
  <c r="P965"/>
  <c r="M965"/>
  <c r="L965"/>
  <c r="K965"/>
  <c r="J965"/>
  <c r="I965"/>
  <c r="G965"/>
  <c r="F965"/>
  <c r="E965"/>
  <c r="Q965" s="1"/>
  <c r="D965"/>
  <c r="C965"/>
  <c r="B965"/>
  <c r="S964"/>
  <c r="R964"/>
  <c r="P964"/>
  <c r="M964"/>
  <c r="L964"/>
  <c r="K964"/>
  <c r="J964"/>
  <c r="I964"/>
  <c r="G964"/>
  <c r="F964"/>
  <c r="E964"/>
  <c r="Q964" s="1"/>
  <c r="D964"/>
  <c r="C964"/>
  <c r="B964"/>
  <c r="S963"/>
  <c r="R963"/>
  <c r="P963"/>
  <c r="M963"/>
  <c r="L963"/>
  <c r="K963"/>
  <c r="J963"/>
  <c r="I963"/>
  <c r="G963"/>
  <c r="F963"/>
  <c r="E963"/>
  <c r="Q963" s="1"/>
  <c r="D963"/>
  <c r="C963"/>
  <c r="B963"/>
  <c r="S962"/>
  <c r="R962"/>
  <c r="P962"/>
  <c r="M962"/>
  <c r="L962"/>
  <c r="K962"/>
  <c r="J962"/>
  <c r="I962"/>
  <c r="G962"/>
  <c r="F962"/>
  <c r="E962"/>
  <c r="Q962" s="1"/>
  <c r="D962"/>
  <c r="C962"/>
  <c r="B962"/>
  <c r="S961"/>
  <c r="R961"/>
  <c r="P961"/>
  <c r="M961"/>
  <c r="L961"/>
  <c r="K961"/>
  <c r="J961"/>
  <c r="I961"/>
  <c r="G961"/>
  <c r="F961"/>
  <c r="E961"/>
  <c r="Q961" s="1"/>
  <c r="D961"/>
  <c r="C961"/>
  <c r="B961"/>
  <c r="S960"/>
  <c r="R960"/>
  <c r="P960"/>
  <c r="M960"/>
  <c r="L960"/>
  <c r="K960"/>
  <c r="J960"/>
  <c r="I960"/>
  <c r="G960"/>
  <c r="F960"/>
  <c r="E960"/>
  <c r="Q960" s="1"/>
  <c r="D960"/>
  <c r="C960"/>
  <c r="B960"/>
  <c r="S959"/>
  <c r="R959"/>
  <c r="P959"/>
  <c r="M959"/>
  <c r="L959"/>
  <c r="K959"/>
  <c r="J959"/>
  <c r="I959"/>
  <c r="G959"/>
  <c r="F959"/>
  <c r="E959"/>
  <c r="Q959" s="1"/>
  <c r="D959"/>
  <c r="C959"/>
  <c r="B959"/>
  <c r="S958"/>
  <c r="R958"/>
  <c r="P958"/>
  <c r="M958"/>
  <c r="L958"/>
  <c r="K958"/>
  <c r="J958"/>
  <c r="I958"/>
  <c r="G958"/>
  <c r="F958"/>
  <c r="E958"/>
  <c r="Q958" s="1"/>
  <c r="D958"/>
  <c r="C958"/>
  <c r="B958"/>
  <c r="S957"/>
  <c r="R957"/>
  <c r="P957"/>
  <c r="M957"/>
  <c r="L957"/>
  <c r="K957"/>
  <c r="J957"/>
  <c r="I957"/>
  <c r="G957"/>
  <c r="F957"/>
  <c r="E957"/>
  <c r="Q957" s="1"/>
  <c r="D957"/>
  <c r="C957"/>
  <c r="B957"/>
  <c r="S956"/>
  <c r="R956"/>
  <c r="P956"/>
  <c r="M956"/>
  <c r="L956"/>
  <c r="K956"/>
  <c r="J956"/>
  <c r="I956"/>
  <c r="G956"/>
  <c r="F956"/>
  <c r="E956"/>
  <c r="Q956" s="1"/>
  <c r="D956"/>
  <c r="C956"/>
  <c r="B956"/>
  <c r="S955"/>
  <c r="R955"/>
  <c r="P955"/>
  <c r="M955"/>
  <c r="L955"/>
  <c r="K955"/>
  <c r="J955"/>
  <c r="I955"/>
  <c r="G955"/>
  <c r="F955"/>
  <c r="E955"/>
  <c r="Q955" s="1"/>
  <c r="D955"/>
  <c r="C955"/>
  <c r="B955"/>
  <c r="S954"/>
  <c r="R954"/>
  <c r="P954"/>
  <c r="M954"/>
  <c r="L954"/>
  <c r="K954"/>
  <c r="J954"/>
  <c r="I954"/>
  <c r="G954"/>
  <c r="F954"/>
  <c r="E954"/>
  <c r="Q954" s="1"/>
  <c r="D954"/>
  <c r="C954"/>
  <c r="B954"/>
  <c r="S953"/>
  <c r="R953"/>
  <c r="P953"/>
  <c r="M953"/>
  <c r="L953"/>
  <c r="K953"/>
  <c r="J953"/>
  <c r="I953"/>
  <c r="G953"/>
  <c r="F953"/>
  <c r="E953"/>
  <c r="Q953" s="1"/>
  <c r="D953"/>
  <c r="C953"/>
  <c r="B953"/>
  <c r="S952"/>
  <c r="R952"/>
  <c r="P952"/>
  <c r="M952"/>
  <c r="L952"/>
  <c r="K952"/>
  <c r="J952"/>
  <c r="I952"/>
  <c r="G952"/>
  <c r="F952"/>
  <c r="E952"/>
  <c r="Q952" s="1"/>
  <c r="D952"/>
  <c r="C952"/>
  <c r="B952"/>
  <c r="S951"/>
  <c r="R951"/>
  <c r="P951"/>
  <c r="M951"/>
  <c r="L951"/>
  <c r="K951"/>
  <c r="J951"/>
  <c r="I951"/>
  <c r="G951"/>
  <c r="F951"/>
  <c r="E951"/>
  <c r="Q951" s="1"/>
  <c r="D951"/>
  <c r="C951"/>
  <c r="B951"/>
  <c r="S950"/>
  <c r="R950"/>
  <c r="P950"/>
  <c r="M950"/>
  <c r="L950"/>
  <c r="K950"/>
  <c r="J950"/>
  <c r="I950"/>
  <c r="G950"/>
  <c r="F950"/>
  <c r="E950"/>
  <c r="Q950" s="1"/>
  <c r="D950"/>
  <c r="C950"/>
  <c r="B950"/>
  <c r="S949"/>
  <c r="R949"/>
  <c r="P949"/>
  <c r="M949"/>
  <c r="L949"/>
  <c r="K949"/>
  <c r="J949"/>
  <c r="I949"/>
  <c r="G949"/>
  <c r="F949"/>
  <c r="E949"/>
  <c r="Q949" s="1"/>
  <c r="D949"/>
  <c r="C949"/>
  <c r="B949"/>
  <c r="S948"/>
  <c r="R948"/>
  <c r="P948"/>
  <c r="M948"/>
  <c r="L948"/>
  <c r="K948"/>
  <c r="J948"/>
  <c r="I948"/>
  <c r="G948"/>
  <c r="F948"/>
  <c r="E948"/>
  <c r="Q948" s="1"/>
  <c r="D948"/>
  <c r="C948"/>
  <c r="B948"/>
  <c r="S947"/>
  <c r="R947"/>
  <c r="P947"/>
  <c r="M947"/>
  <c r="L947"/>
  <c r="K947"/>
  <c r="J947"/>
  <c r="I947"/>
  <c r="G947"/>
  <c r="F947"/>
  <c r="E947"/>
  <c r="Q947" s="1"/>
  <c r="D947"/>
  <c r="C947"/>
  <c r="B947"/>
  <c r="S946"/>
  <c r="R946"/>
  <c r="P946"/>
  <c r="M946"/>
  <c r="L946"/>
  <c r="K946"/>
  <c r="J946"/>
  <c r="I946"/>
  <c r="G946"/>
  <c r="F946"/>
  <c r="E946"/>
  <c r="Q946" s="1"/>
  <c r="D946"/>
  <c r="C946"/>
  <c r="B946"/>
  <c r="S945"/>
  <c r="R945"/>
  <c r="P945"/>
  <c r="M945"/>
  <c r="L945"/>
  <c r="K945"/>
  <c r="J945"/>
  <c r="I945"/>
  <c r="G945"/>
  <c r="F945"/>
  <c r="E945"/>
  <c r="Q945" s="1"/>
  <c r="D945"/>
  <c r="C945"/>
  <c r="B945"/>
  <c r="S944"/>
  <c r="R944"/>
  <c r="P944"/>
  <c r="M944"/>
  <c r="L944"/>
  <c r="K944"/>
  <c r="J944"/>
  <c r="I944"/>
  <c r="G944"/>
  <c r="F944"/>
  <c r="E944"/>
  <c r="Q944" s="1"/>
  <c r="D944"/>
  <c r="C944"/>
  <c r="B944"/>
  <c r="S943"/>
  <c r="R943"/>
  <c r="P943"/>
  <c r="M943"/>
  <c r="L943"/>
  <c r="K943"/>
  <c r="J943"/>
  <c r="I943"/>
  <c r="G943"/>
  <c r="F943"/>
  <c r="E943"/>
  <c r="Q943" s="1"/>
  <c r="D943"/>
  <c r="C943"/>
  <c r="B943"/>
  <c r="S942"/>
  <c r="R942"/>
  <c r="P942"/>
  <c r="M942"/>
  <c r="L942"/>
  <c r="K942"/>
  <c r="J942"/>
  <c r="I942"/>
  <c r="G942"/>
  <c r="F942"/>
  <c r="E942"/>
  <c r="Q942" s="1"/>
  <c r="D942"/>
  <c r="C942"/>
  <c r="B942"/>
  <c r="S941"/>
  <c r="R941"/>
  <c r="P941"/>
  <c r="M941"/>
  <c r="L941"/>
  <c r="K941"/>
  <c r="J941"/>
  <c r="I941"/>
  <c r="G941"/>
  <c r="F941"/>
  <c r="E941"/>
  <c r="Q941" s="1"/>
  <c r="D941"/>
  <c r="C941"/>
  <c r="B941"/>
  <c r="S940"/>
  <c r="R940"/>
  <c r="P940"/>
  <c r="M940"/>
  <c r="L940"/>
  <c r="K940"/>
  <c r="J940"/>
  <c r="I940"/>
  <c r="G940"/>
  <c r="F940"/>
  <c r="E940"/>
  <c r="Q940" s="1"/>
  <c r="D940"/>
  <c r="C940"/>
  <c r="B940"/>
  <c r="S939"/>
  <c r="R939"/>
  <c r="P939"/>
  <c r="M939"/>
  <c r="L939"/>
  <c r="K939"/>
  <c r="J939"/>
  <c r="I939"/>
  <c r="G939"/>
  <c r="F939"/>
  <c r="E939"/>
  <c r="Q939" s="1"/>
  <c r="D939"/>
  <c r="C939"/>
  <c r="B939"/>
  <c r="S938"/>
  <c r="R938"/>
  <c r="P938"/>
  <c r="M938"/>
  <c r="L938"/>
  <c r="K938"/>
  <c r="J938"/>
  <c r="I938"/>
  <c r="G938"/>
  <c r="F938"/>
  <c r="E938"/>
  <c r="Q938" s="1"/>
  <c r="D938"/>
  <c r="C938"/>
  <c r="B938"/>
  <c r="S937"/>
  <c r="R937"/>
  <c r="P937"/>
  <c r="M937"/>
  <c r="L937"/>
  <c r="K937"/>
  <c r="J937"/>
  <c r="I937"/>
  <c r="G937"/>
  <c r="F937"/>
  <c r="E937"/>
  <c r="Q937" s="1"/>
  <c r="D937"/>
  <c r="C937"/>
  <c r="B937"/>
  <c r="S936"/>
  <c r="R936"/>
  <c r="P936"/>
  <c r="M936"/>
  <c r="L936"/>
  <c r="K936"/>
  <c r="J936"/>
  <c r="I936"/>
  <c r="G936"/>
  <c r="F936"/>
  <c r="E936"/>
  <c r="Q936" s="1"/>
  <c r="D936"/>
  <c r="C936"/>
  <c r="B936"/>
  <c r="S935"/>
  <c r="R935"/>
  <c r="P935"/>
  <c r="M935"/>
  <c r="L935"/>
  <c r="K935"/>
  <c r="J935"/>
  <c r="I935"/>
  <c r="G935"/>
  <c r="F935"/>
  <c r="E935"/>
  <c r="Q935" s="1"/>
  <c r="D935"/>
  <c r="C935"/>
  <c r="B935"/>
  <c r="S934"/>
  <c r="R934"/>
  <c r="P934"/>
  <c r="M934"/>
  <c r="L934"/>
  <c r="K934"/>
  <c r="J934"/>
  <c r="I934"/>
  <c r="G934"/>
  <c r="F934"/>
  <c r="E934"/>
  <c r="Q934" s="1"/>
  <c r="D934"/>
  <c r="C934"/>
  <c r="B934"/>
  <c r="S933"/>
  <c r="R933"/>
  <c r="P933"/>
  <c r="M933"/>
  <c r="L933"/>
  <c r="K933"/>
  <c r="J933"/>
  <c r="I933"/>
  <c r="G933"/>
  <c r="F933"/>
  <c r="E933"/>
  <c r="Q933" s="1"/>
  <c r="D933"/>
  <c r="C933"/>
  <c r="B933"/>
  <c r="S932"/>
  <c r="R932"/>
  <c r="P932"/>
  <c r="M932"/>
  <c r="L932"/>
  <c r="K932"/>
  <c r="J932"/>
  <c r="I932"/>
  <c r="G932"/>
  <c r="F932"/>
  <c r="E932"/>
  <c r="Q932" s="1"/>
  <c r="D932"/>
  <c r="C932"/>
  <c r="B932"/>
  <c r="S931"/>
  <c r="R931"/>
  <c r="P931"/>
  <c r="M931"/>
  <c r="L931"/>
  <c r="K931"/>
  <c r="J931"/>
  <c r="I931"/>
  <c r="G931"/>
  <c r="F931"/>
  <c r="E931"/>
  <c r="Q931" s="1"/>
  <c r="D931"/>
  <c r="C931"/>
  <c r="B931"/>
  <c r="S930"/>
  <c r="R930"/>
  <c r="P930"/>
  <c r="M930"/>
  <c r="L930"/>
  <c r="K930"/>
  <c r="J930"/>
  <c r="I930"/>
  <c r="G930"/>
  <c r="F930"/>
  <c r="E930"/>
  <c r="Q930" s="1"/>
  <c r="D930"/>
  <c r="C930"/>
  <c r="B930"/>
  <c r="S929"/>
  <c r="R929"/>
  <c r="P929"/>
  <c r="M929"/>
  <c r="L929"/>
  <c r="K929"/>
  <c r="J929"/>
  <c r="I929"/>
  <c r="G929"/>
  <c r="F929"/>
  <c r="E929"/>
  <c r="Q929" s="1"/>
  <c r="D929"/>
  <c r="C929"/>
  <c r="B929"/>
  <c r="S928"/>
  <c r="R928"/>
  <c r="P928"/>
  <c r="M928"/>
  <c r="L928"/>
  <c r="K928"/>
  <c r="J928"/>
  <c r="I928"/>
  <c r="G928"/>
  <c r="F928"/>
  <c r="E928"/>
  <c r="Q928" s="1"/>
  <c r="D928"/>
  <c r="C928"/>
  <c r="B928"/>
  <c r="S927"/>
  <c r="R927"/>
  <c r="P927"/>
  <c r="M927"/>
  <c r="L927"/>
  <c r="K927"/>
  <c r="J927"/>
  <c r="I927"/>
  <c r="G927"/>
  <c r="F927"/>
  <c r="E927"/>
  <c r="Q927" s="1"/>
  <c r="D927"/>
  <c r="C927"/>
  <c r="B927"/>
  <c r="S926"/>
  <c r="R926"/>
  <c r="P926"/>
  <c r="M926"/>
  <c r="L926"/>
  <c r="K926"/>
  <c r="J926"/>
  <c r="I926"/>
  <c r="G926"/>
  <c r="F926"/>
  <c r="E926"/>
  <c r="Q926" s="1"/>
  <c r="D926"/>
  <c r="C926"/>
  <c r="B926"/>
  <c r="S925"/>
  <c r="R925"/>
  <c r="P925"/>
  <c r="M925"/>
  <c r="L925"/>
  <c r="K925"/>
  <c r="J925"/>
  <c r="I925"/>
  <c r="G925"/>
  <c r="F925"/>
  <c r="E925"/>
  <c r="Q925" s="1"/>
  <c r="D925"/>
  <c r="C925"/>
  <c r="B925"/>
  <c r="S924"/>
  <c r="R924"/>
  <c r="P924"/>
  <c r="M924"/>
  <c r="L924"/>
  <c r="K924"/>
  <c r="J924"/>
  <c r="I924"/>
  <c r="G924"/>
  <c r="F924"/>
  <c r="E924"/>
  <c r="Q924" s="1"/>
  <c r="D924"/>
  <c r="C924"/>
  <c r="B924"/>
  <c r="S923"/>
  <c r="R923"/>
  <c r="P923"/>
  <c r="M923"/>
  <c r="L923"/>
  <c r="K923"/>
  <c r="J923"/>
  <c r="I923"/>
  <c r="G923"/>
  <c r="F923"/>
  <c r="E923"/>
  <c r="Q923" s="1"/>
  <c r="D923"/>
  <c r="C923"/>
  <c r="B923"/>
  <c r="S922"/>
  <c r="R922"/>
  <c r="P922"/>
  <c r="M922"/>
  <c r="L922"/>
  <c r="K922"/>
  <c r="J922"/>
  <c r="I922"/>
  <c r="G922"/>
  <c r="F922"/>
  <c r="E922"/>
  <c r="Q922" s="1"/>
  <c r="D922"/>
  <c r="C922"/>
  <c r="B922"/>
  <c r="S921"/>
  <c r="R921"/>
  <c r="P921"/>
  <c r="M921"/>
  <c r="L921"/>
  <c r="K921"/>
  <c r="J921"/>
  <c r="I921"/>
  <c r="G921"/>
  <c r="F921"/>
  <c r="E921"/>
  <c r="Q921" s="1"/>
  <c r="D921"/>
  <c r="C921"/>
  <c r="B921"/>
  <c r="S920"/>
  <c r="R920"/>
  <c r="P920"/>
  <c r="M920"/>
  <c r="L920"/>
  <c r="K920"/>
  <c r="J920"/>
  <c r="I920"/>
  <c r="G920"/>
  <c r="F920"/>
  <c r="E920"/>
  <c r="Q920" s="1"/>
  <c r="D920"/>
  <c r="C920"/>
  <c r="B920"/>
  <c r="S919"/>
  <c r="R919"/>
  <c r="P919"/>
  <c r="M919"/>
  <c r="L919"/>
  <c r="K919"/>
  <c r="J919"/>
  <c r="I919"/>
  <c r="G919"/>
  <c r="F919"/>
  <c r="E919"/>
  <c r="Q919" s="1"/>
  <c r="D919"/>
  <c r="C919"/>
  <c r="B919"/>
  <c r="S918"/>
  <c r="R918"/>
  <c r="P918"/>
  <c r="M918"/>
  <c r="L918"/>
  <c r="K918"/>
  <c r="J918"/>
  <c r="I918"/>
  <c r="G918"/>
  <c r="F918"/>
  <c r="E918"/>
  <c r="Q918" s="1"/>
  <c r="D918"/>
  <c r="C918"/>
  <c r="B918"/>
  <c r="S917"/>
  <c r="R917"/>
  <c r="P917"/>
  <c r="M917"/>
  <c r="L917"/>
  <c r="K917"/>
  <c r="J917"/>
  <c r="I917"/>
  <c r="G917"/>
  <c r="F917"/>
  <c r="E917"/>
  <c r="Q917" s="1"/>
  <c r="D917"/>
  <c r="C917"/>
  <c r="B917"/>
  <c r="S916"/>
  <c r="R916"/>
  <c r="P916"/>
  <c r="M916"/>
  <c r="L916"/>
  <c r="K916"/>
  <c r="J916"/>
  <c r="I916"/>
  <c r="G916"/>
  <c r="F916"/>
  <c r="E916"/>
  <c r="Q916" s="1"/>
  <c r="D916"/>
  <c r="C916"/>
  <c r="B916"/>
  <c r="S915"/>
  <c r="R915"/>
  <c r="P915"/>
  <c r="M915"/>
  <c r="L915"/>
  <c r="K915"/>
  <c r="J915"/>
  <c r="I915"/>
  <c r="G915"/>
  <c r="F915"/>
  <c r="E915"/>
  <c r="Q915" s="1"/>
  <c r="D915"/>
  <c r="C915"/>
  <c r="B915"/>
  <c r="S914"/>
  <c r="R914"/>
  <c r="P914"/>
  <c r="M914"/>
  <c r="L914"/>
  <c r="K914"/>
  <c r="J914"/>
  <c r="I914"/>
  <c r="G914"/>
  <c r="F914"/>
  <c r="E914"/>
  <c r="Q914" s="1"/>
  <c r="D914"/>
  <c r="C914"/>
  <c r="B914"/>
  <c r="S913"/>
  <c r="R913"/>
  <c r="P913"/>
  <c r="M913"/>
  <c r="L913"/>
  <c r="K913"/>
  <c r="J913"/>
  <c r="I913"/>
  <c r="G913"/>
  <c r="F913"/>
  <c r="E913"/>
  <c r="Q913" s="1"/>
  <c r="D913"/>
  <c r="C913"/>
  <c r="B913"/>
  <c r="S912"/>
  <c r="R912"/>
  <c r="P912"/>
  <c r="M912"/>
  <c r="L912"/>
  <c r="K912"/>
  <c r="J912"/>
  <c r="I912"/>
  <c r="G912"/>
  <c r="F912"/>
  <c r="E912"/>
  <c r="Q912" s="1"/>
  <c r="D912"/>
  <c r="C912"/>
  <c r="B912"/>
  <c r="S911"/>
  <c r="R911"/>
  <c r="P911"/>
  <c r="M911"/>
  <c r="L911"/>
  <c r="K911"/>
  <c r="J911"/>
  <c r="I911"/>
  <c r="G911"/>
  <c r="F911"/>
  <c r="E911"/>
  <c r="Q911" s="1"/>
  <c r="D911"/>
  <c r="C911"/>
  <c r="B911"/>
  <c r="S910"/>
  <c r="R910"/>
  <c r="P910"/>
  <c r="M910"/>
  <c r="L910"/>
  <c r="K910"/>
  <c r="J910"/>
  <c r="I910"/>
  <c r="G910"/>
  <c r="F910"/>
  <c r="E910"/>
  <c r="Q910" s="1"/>
  <c r="D910"/>
  <c r="C910"/>
  <c r="B910"/>
  <c r="S909"/>
  <c r="R909"/>
  <c r="P909"/>
  <c r="M909"/>
  <c r="L909"/>
  <c r="K909"/>
  <c r="J909"/>
  <c r="I909"/>
  <c r="G909"/>
  <c r="F909"/>
  <c r="E909"/>
  <c r="Q909" s="1"/>
  <c r="D909"/>
  <c r="C909"/>
  <c r="B909"/>
  <c r="S908"/>
  <c r="R908"/>
  <c r="P908"/>
  <c r="M908"/>
  <c r="L908"/>
  <c r="K908"/>
  <c r="J908"/>
  <c r="I908"/>
  <c r="G908"/>
  <c r="F908"/>
  <c r="E908"/>
  <c r="Q908" s="1"/>
  <c r="D908"/>
  <c r="C908"/>
  <c r="B908"/>
  <c r="S907"/>
  <c r="R907"/>
  <c r="P907"/>
  <c r="M907"/>
  <c r="L907"/>
  <c r="K907"/>
  <c r="J907"/>
  <c r="I907"/>
  <c r="G907"/>
  <c r="F907"/>
  <c r="E907"/>
  <c r="Q907" s="1"/>
  <c r="D907"/>
  <c r="C907"/>
  <c r="B907"/>
  <c r="S906"/>
  <c r="R906"/>
  <c r="P906"/>
  <c r="M906"/>
  <c r="L906"/>
  <c r="K906"/>
  <c r="J906"/>
  <c r="I906"/>
  <c r="G906"/>
  <c r="F906"/>
  <c r="E906"/>
  <c r="Q906" s="1"/>
  <c r="D906"/>
  <c r="C906"/>
  <c r="B906"/>
  <c r="S905"/>
  <c r="R905"/>
  <c r="P905"/>
  <c r="M905"/>
  <c r="L905"/>
  <c r="K905"/>
  <c r="J905"/>
  <c r="I905"/>
  <c r="G905"/>
  <c r="F905"/>
  <c r="E905"/>
  <c r="Q905" s="1"/>
  <c r="D905"/>
  <c r="C905"/>
  <c r="B905"/>
  <c r="S904"/>
  <c r="R904"/>
  <c r="P904"/>
  <c r="M904"/>
  <c r="L904"/>
  <c r="K904"/>
  <c r="J904"/>
  <c r="I904"/>
  <c r="G904"/>
  <c r="F904"/>
  <c r="E904"/>
  <c r="Q904" s="1"/>
  <c r="D904"/>
  <c r="C904"/>
  <c r="B904"/>
  <c r="S903"/>
  <c r="R903"/>
  <c r="P903"/>
  <c r="M903"/>
  <c r="L903"/>
  <c r="K903"/>
  <c r="J903"/>
  <c r="I903"/>
  <c r="G903"/>
  <c r="F903"/>
  <c r="E903"/>
  <c r="Q903" s="1"/>
  <c r="D903"/>
  <c r="C903"/>
  <c r="B903"/>
  <c r="S902"/>
  <c r="R902"/>
  <c r="P902"/>
  <c r="M902"/>
  <c r="L902"/>
  <c r="K902"/>
  <c r="J902"/>
  <c r="I902"/>
  <c r="G902"/>
  <c r="F902"/>
  <c r="E902"/>
  <c r="Q902" s="1"/>
  <c r="D902"/>
  <c r="C902"/>
  <c r="B902"/>
  <c r="S901"/>
  <c r="R901"/>
  <c r="P901"/>
  <c r="M901"/>
  <c r="L901"/>
  <c r="K901"/>
  <c r="J901"/>
  <c r="I901"/>
  <c r="G901"/>
  <c r="F901"/>
  <c r="E901"/>
  <c r="Q901" s="1"/>
  <c r="D901"/>
  <c r="C901"/>
  <c r="B901"/>
  <c r="S900"/>
  <c r="R900"/>
  <c r="P900"/>
  <c r="M900"/>
  <c r="L900"/>
  <c r="K900"/>
  <c r="J900"/>
  <c r="I900"/>
  <c r="G900"/>
  <c r="F900"/>
  <c r="E900"/>
  <c r="Q900" s="1"/>
  <c r="D900"/>
  <c r="C900"/>
  <c r="B900"/>
  <c r="S899"/>
  <c r="R899"/>
  <c r="P899"/>
  <c r="M899"/>
  <c r="L899"/>
  <c r="K899"/>
  <c r="J899"/>
  <c r="I899"/>
  <c r="G899"/>
  <c r="F899"/>
  <c r="E899"/>
  <c r="Q899" s="1"/>
  <c r="D899"/>
  <c r="C899"/>
  <c r="B899"/>
  <c r="S898"/>
  <c r="R898"/>
  <c r="P898"/>
  <c r="M898"/>
  <c r="L898"/>
  <c r="K898"/>
  <c r="J898"/>
  <c r="I898"/>
  <c r="G898"/>
  <c r="F898"/>
  <c r="E898"/>
  <c r="Q898" s="1"/>
  <c r="D898"/>
  <c r="C898"/>
  <c r="B898"/>
  <c r="S897"/>
  <c r="R897"/>
  <c r="P897"/>
  <c r="M897"/>
  <c r="L897"/>
  <c r="K897"/>
  <c r="J897"/>
  <c r="I897"/>
  <c r="G897"/>
  <c r="F897"/>
  <c r="E897"/>
  <c r="Q897" s="1"/>
  <c r="D897"/>
  <c r="C897"/>
  <c r="B897"/>
  <c r="S896"/>
  <c r="R896"/>
  <c r="P896"/>
  <c r="M896"/>
  <c r="L896"/>
  <c r="K896"/>
  <c r="J896"/>
  <c r="I896"/>
  <c r="G896"/>
  <c r="F896"/>
  <c r="E896"/>
  <c r="Q896" s="1"/>
  <c r="D896"/>
  <c r="C896"/>
  <c r="B896"/>
  <c r="S895"/>
  <c r="R895"/>
  <c r="P895"/>
  <c r="M895"/>
  <c r="L895"/>
  <c r="K895"/>
  <c r="J895"/>
  <c r="I895"/>
  <c r="G895"/>
  <c r="F895"/>
  <c r="E895"/>
  <c r="Q895" s="1"/>
  <c r="D895"/>
  <c r="C895"/>
  <c r="B895"/>
  <c r="S894"/>
  <c r="R894"/>
  <c r="P894"/>
  <c r="M894"/>
  <c r="L894"/>
  <c r="K894"/>
  <c r="J894"/>
  <c r="I894"/>
  <c r="G894"/>
  <c r="F894"/>
  <c r="E894"/>
  <c r="Q894" s="1"/>
  <c r="D894"/>
  <c r="C894"/>
  <c r="B894"/>
  <c r="S893"/>
  <c r="R893"/>
  <c r="P893"/>
  <c r="M893"/>
  <c r="L893"/>
  <c r="K893"/>
  <c r="J893"/>
  <c r="I893"/>
  <c r="G893"/>
  <c r="F893"/>
  <c r="E893"/>
  <c r="Q893" s="1"/>
  <c r="D893"/>
  <c r="C893"/>
  <c r="B893"/>
  <c r="S892"/>
  <c r="R892"/>
  <c r="P892"/>
  <c r="M892"/>
  <c r="L892"/>
  <c r="K892"/>
  <c r="J892"/>
  <c r="I892"/>
  <c r="G892"/>
  <c r="F892"/>
  <c r="E892"/>
  <c r="Q892" s="1"/>
  <c r="D892"/>
  <c r="C892"/>
  <c r="B892"/>
  <c r="S891"/>
  <c r="R891"/>
  <c r="P891"/>
  <c r="M891"/>
  <c r="L891"/>
  <c r="K891"/>
  <c r="J891"/>
  <c r="I891"/>
  <c r="G891"/>
  <c r="F891"/>
  <c r="E891"/>
  <c r="Q891" s="1"/>
  <c r="D891"/>
  <c r="C891"/>
  <c r="B891"/>
  <c r="S890"/>
  <c r="R890"/>
  <c r="P890"/>
  <c r="M890"/>
  <c r="L890"/>
  <c r="K890"/>
  <c r="J890"/>
  <c r="I890"/>
  <c r="G890"/>
  <c r="F890"/>
  <c r="E890"/>
  <c r="Q890" s="1"/>
  <c r="D890"/>
  <c r="C890"/>
  <c r="B890"/>
  <c r="S889"/>
  <c r="R889"/>
  <c r="P889"/>
  <c r="M889"/>
  <c r="L889"/>
  <c r="K889"/>
  <c r="J889"/>
  <c r="I889"/>
  <c r="G889"/>
  <c r="F889"/>
  <c r="E889"/>
  <c r="Q889" s="1"/>
  <c r="D889"/>
  <c r="C889"/>
  <c r="B889"/>
  <c r="S888"/>
  <c r="R888"/>
  <c r="P888"/>
  <c r="M888"/>
  <c r="L888"/>
  <c r="K888"/>
  <c r="J888"/>
  <c r="I888"/>
  <c r="G888"/>
  <c r="F888"/>
  <c r="E888"/>
  <c r="Q888" s="1"/>
  <c r="D888"/>
  <c r="C888"/>
  <c r="B888"/>
  <c r="S887"/>
  <c r="R887"/>
  <c r="P887"/>
  <c r="M887"/>
  <c r="L887"/>
  <c r="K887"/>
  <c r="J887"/>
  <c r="I887"/>
  <c r="G887"/>
  <c r="F887"/>
  <c r="E887"/>
  <c r="Q887" s="1"/>
  <c r="D887"/>
  <c r="C887"/>
  <c r="B887"/>
  <c r="S886"/>
  <c r="R886"/>
  <c r="P886"/>
  <c r="M886"/>
  <c r="L886"/>
  <c r="K886"/>
  <c r="J886"/>
  <c r="I886"/>
  <c r="G886"/>
  <c r="F886"/>
  <c r="E886"/>
  <c r="Q886" s="1"/>
  <c r="D886"/>
  <c r="C886"/>
  <c r="B886"/>
  <c r="S885"/>
  <c r="R885"/>
  <c r="P885"/>
  <c r="M885"/>
  <c r="L885"/>
  <c r="K885"/>
  <c r="J885"/>
  <c r="I885"/>
  <c r="G885"/>
  <c r="F885"/>
  <c r="E885"/>
  <c r="Q885" s="1"/>
  <c r="D885"/>
  <c r="C885"/>
  <c r="B885"/>
  <c r="S884"/>
  <c r="R884"/>
  <c r="P884"/>
  <c r="M884"/>
  <c r="L884"/>
  <c r="K884"/>
  <c r="J884"/>
  <c r="I884"/>
  <c r="G884"/>
  <c r="F884"/>
  <c r="E884"/>
  <c r="Q884" s="1"/>
  <c r="D884"/>
  <c r="C884"/>
  <c r="B884"/>
  <c r="S883"/>
  <c r="R883"/>
  <c r="P883"/>
  <c r="M883"/>
  <c r="L883"/>
  <c r="K883"/>
  <c r="J883"/>
  <c r="I883"/>
  <c r="G883"/>
  <c r="F883"/>
  <c r="E883"/>
  <c r="Q883" s="1"/>
  <c r="D883"/>
  <c r="C883"/>
  <c r="B883"/>
  <c r="S882"/>
  <c r="R882"/>
  <c r="P882"/>
  <c r="M882"/>
  <c r="L882"/>
  <c r="K882"/>
  <c r="J882"/>
  <c r="I882"/>
  <c r="G882"/>
  <c r="F882"/>
  <c r="E882"/>
  <c r="Q882" s="1"/>
  <c r="D882"/>
  <c r="C882"/>
  <c r="B882"/>
  <c r="S881"/>
  <c r="R881"/>
  <c r="P881"/>
  <c r="M881"/>
  <c r="L881"/>
  <c r="K881"/>
  <c r="J881"/>
  <c r="I881"/>
  <c r="G881"/>
  <c r="F881"/>
  <c r="E881"/>
  <c r="Q881" s="1"/>
  <c r="D881"/>
  <c r="C881"/>
  <c r="B881"/>
  <c r="S880"/>
  <c r="R880"/>
  <c r="P880"/>
  <c r="M880"/>
  <c r="L880"/>
  <c r="K880"/>
  <c r="J880"/>
  <c r="I880"/>
  <c r="G880"/>
  <c r="F880"/>
  <c r="E880"/>
  <c r="Q880" s="1"/>
  <c r="D880"/>
  <c r="C880"/>
  <c r="B880"/>
  <c r="S879"/>
  <c r="R879"/>
  <c r="P879"/>
  <c r="M879"/>
  <c r="L879"/>
  <c r="K879"/>
  <c r="J879"/>
  <c r="I879"/>
  <c r="G879"/>
  <c r="F879"/>
  <c r="E879"/>
  <c r="Q879" s="1"/>
  <c r="D879"/>
  <c r="C879"/>
  <c r="B879"/>
  <c r="S878"/>
  <c r="R878"/>
  <c r="P878"/>
  <c r="M878"/>
  <c r="L878"/>
  <c r="K878"/>
  <c r="J878"/>
  <c r="I878"/>
  <c r="G878"/>
  <c r="F878"/>
  <c r="E878"/>
  <c r="Q878" s="1"/>
  <c r="D878"/>
  <c r="C878"/>
  <c r="B878"/>
  <c r="S877"/>
  <c r="R877"/>
  <c r="P877"/>
  <c r="M877"/>
  <c r="L877"/>
  <c r="K877"/>
  <c r="J877"/>
  <c r="I877"/>
  <c r="G877"/>
  <c r="F877"/>
  <c r="E877"/>
  <c r="Q877" s="1"/>
  <c r="D877"/>
  <c r="C877"/>
  <c r="B877"/>
  <c r="S876"/>
  <c r="R876"/>
  <c r="P876"/>
  <c r="M876"/>
  <c r="L876"/>
  <c r="K876"/>
  <c r="J876"/>
  <c r="I876"/>
  <c r="G876"/>
  <c r="F876"/>
  <c r="E876"/>
  <c r="Q876" s="1"/>
  <c r="D876"/>
  <c r="C876"/>
  <c r="B876"/>
  <c r="S875"/>
  <c r="R875"/>
  <c r="P875"/>
  <c r="M875"/>
  <c r="L875"/>
  <c r="K875"/>
  <c r="J875"/>
  <c r="I875"/>
  <c r="G875"/>
  <c r="F875"/>
  <c r="E875"/>
  <c r="Q875" s="1"/>
  <c r="D875"/>
  <c r="C875"/>
  <c r="B875"/>
  <c r="S874"/>
  <c r="R874"/>
  <c r="P874"/>
  <c r="M874"/>
  <c r="L874"/>
  <c r="K874"/>
  <c r="J874"/>
  <c r="I874"/>
  <c r="G874"/>
  <c r="F874"/>
  <c r="E874"/>
  <c r="Q874" s="1"/>
  <c r="D874"/>
  <c r="C874"/>
  <c r="B874"/>
  <c r="S873"/>
  <c r="R873"/>
  <c r="P873"/>
  <c r="M873"/>
  <c r="L873"/>
  <c r="K873"/>
  <c r="J873"/>
  <c r="I873"/>
  <c r="G873"/>
  <c r="F873"/>
  <c r="E873"/>
  <c r="Q873" s="1"/>
  <c r="D873"/>
  <c r="C873"/>
  <c r="B873"/>
  <c r="S872"/>
  <c r="R872"/>
  <c r="P872"/>
  <c r="M872"/>
  <c r="L872"/>
  <c r="K872"/>
  <c r="J872"/>
  <c r="I872"/>
  <c r="G872"/>
  <c r="F872"/>
  <c r="E872"/>
  <c r="Q872" s="1"/>
  <c r="D872"/>
  <c r="C872"/>
  <c r="B872"/>
  <c r="S871"/>
  <c r="R871"/>
  <c r="P871"/>
  <c r="M871"/>
  <c r="L871"/>
  <c r="K871"/>
  <c r="J871"/>
  <c r="I871"/>
  <c r="G871"/>
  <c r="F871"/>
  <c r="E871"/>
  <c r="Q871" s="1"/>
  <c r="D871"/>
  <c r="C871"/>
  <c r="B871"/>
  <c r="S870"/>
  <c r="R870"/>
  <c r="P870"/>
  <c r="M870"/>
  <c r="L870"/>
  <c r="K870"/>
  <c r="J870"/>
  <c r="I870"/>
  <c r="G870"/>
  <c r="F870"/>
  <c r="E870"/>
  <c r="Q870" s="1"/>
  <c r="D870"/>
  <c r="C870"/>
  <c r="B870"/>
  <c r="S869"/>
  <c r="R869"/>
  <c r="P869"/>
  <c r="M869"/>
  <c r="L869"/>
  <c r="K869"/>
  <c r="J869"/>
  <c r="I869"/>
  <c r="G869"/>
  <c r="F869"/>
  <c r="E869"/>
  <c r="Q869" s="1"/>
  <c r="D869"/>
  <c r="C869"/>
  <c r="B869"/>
  <c r="S868"/>
  <c r="R868"/>
  <c r="P868"/>
  <c r="M868"/>
  <c r="L868"/>
  <c r="K868"/>
  <c r="J868"/>
  <c r="I868"/>
  <c r="G868"/>
  <c r="F868"/>
  <c r="E868"/>
  <c r="Q868" s="1"/>
  <c r="D868"/>
  <c r="C868"/>
  <c r="B868"/>
  <c r="S867"/>
  <c r="R867"/>
  <c r="P867"/>
  <c r="M867"/>
  <c r="L867"/>
  <c r="K867"/>
  <c r="J867"/>
  <c r="I867"/>
  <c r="G867"/>
  <c r="F867"/>
  <c r="E867"/>
  <c r="Q867" s="1"/>
  <c r="D867"/>
  <c r="C867"/>
  <c r="B867"/>
  <c r="S866"/>
  <c r="R866"/>
  <c r="P866"/>
  <c r="M866"/>
  <c r="L866"/>
  <c r="K866"/>
  <c r="J866"/>
  <c r="I866"/>
  <c r="G866"/>
  <c r="F866"/>
  <c r="E866"/>
  <c r="Q866" s="1"/>
  <c r="D866"/>
  <c r="C866"/>
  <c r="B866"/>
  <c r="S865"/>
  <c r="R865"/>
  <c r="P865"/>
  <c r="M865"/>
  <c r="L865"/>
  <c r="K865"/>
  <c r="J865"/>
  <c r="I865"/>
  <c r="G865"/>
  <c r="F865"/>
  <c r="E865"/>
  <c r="Q865" s="1"/>
  <c r="D865"/>
  <c r="C865"/>
  <c r="B865"/>
  <c r="S864"/>
  <c r="R864"/>
  <c r="P864"/>
  <c r="M864"/>
  <c r="L864"/>
  <c r="K864"/>
  <c r="J864"/>
  <c r="I864"/>
  <c r="G864"/>
  <c r="F864"/>
  <c r="E864"/>
  <c r="Q864" s="1"/>
  <c r="D864"/>
  <c r="C864"/>
  <c r="B864"/>
  <c r="S863"/>
  <c r="R863"/>
  <c r="P863"/>
  <c r="M863"/>
  <c r="L863"/>
  <c r="K863"/>
  <c r="J863"/>
  <c r="I863"/>
  <c r="G863"/>
  <c r="F863"/>
  <c r="E863"/>
  <c r="Q863" s="1"/>
  <c r="D863"/>
  <c r="C863"/>
  <c r="B863"/>
  <c r="S862"/>
  <c r="R862"/>
  <c r="P862"/>
  <c r="M862"/>
  <c r="L862"/>
  <c r="K862"/>
  <c r="J862"/>
  <c r="I862"/>
  <c r="G862"/>
  <c r="F862"/>
  <c r="E862"/>
  <c r="Q862" s="1"/>
  <c r="D862"/>
  <c r="C862"/>
  <c r="B862"/>
  <c r="S861"/>
  <c r="R861"/>
  <c r="P861"/>
  <c r="M861"/>
  <c r="L861"/>
  <c r="K861"/>
  <c r="J861"/>
  <c r="I861"/>
  <c r="G861"/>
  <c r="F861"/>
  <c r="E861"/>
  <c r="Q861" s="1"/>
  <c r="D861"/>
  <c r="C861"/>
  <c r="B861"/>
  <c r="S860"/>
  <c r="R860"/>
  <c r="P860"/>
  <c r="M860"/>
  <c r="L860"/>
  <c r="K860"/>
  <c r="J860"/>
  <c r="I860"/>
  <c r="G860"/>
  <c r="F860"/>
  <c r="E860"/>
  <c r="Q860" s="1"/>
  <c r="D860"/>
  <c r="C860"/>
  <c r="B860"/>
  <c r="S859"/>
  <c r="R859"/>
  <c r="P859"/>
  <c r="M859"/>
  <c r="L859"/>
  <c r="K859"/>
  <c r="J859"/>
  <c r="I859"/>
  <c r="G859"/>
  <c r="F859"/>
  <c r="E859"/>
  <c r="Q859" s="1"/>
  <c r="D859"/>
  <c r="C859"/>
  <c r="B859"/>
  <c r="S858"/>
  <c r="R858"/>
  <c r="P858"/>
  <c r="M858"/>
  <c r="L858"/>
  <c r="K858"/>
  <c r="J858"/>
  <c r="I858"/>
  <c r="G858"/>
  <c r="F858"/>
  <c r="E858"/>
  <c r="Q858" s="1"/>
  <c r="D858"/>
  <c r="C858"/>
  <c r="B858"/>
  <c r="S857"/>
  <c r="R857"/>
  <c r="P857"/>
  <c r="M857"/>
  <c r="L857"/>
  <c r="K857"/>
  <c r="J857"/>
  <c r="I857"/>
  <c r="G857"/>
  <c r="F857"/>
  <c r="E857"/>
  <c r="Q857" s="1"/>
  <c r="D857"/>
  <c r="C857"/>
  <c r="B857"/>
  <c r="S856"/>
  <c r="R856"/>
  <c r="P856"/>
  <c r="M856"/>
  <c r="L856"/>
  <c r="K856"/>
  <c r="J856"/>
  <c r="I856"/>
  <c r="G856"/>
  <c r="F856"/>
  <c r="E856"/>
  <c r="Q856" s="1"/>
  <c r="D856"/>
  <c r="C856"/>
  <c r="B856"/>
  <c r="S855"/>
  <c r="R855"/>
  <c r="P855"/>
  <c r="M855"/>
  <c r="L855"/>
  <c r="K855"/>
  <c r="J855"/>
  <c r="I855"/>
  <c r="G855"/>
  <c r="F855"/>
  <c r="E855"/>
  <c r="Q855" s="1"/>
  <c r="D855"/>
  <c r="C855"/>
  <c r="B855"/>
  <c r="S854"/>
  <c r="R854"/>
  <c r="P854"/>
  <c r="M854"/>
  <c r="L854"/>
  <c r="K854"/>
  <c r="J854"/>
  <c r="I854"/>
  <c r="G854"/>
  <c r="F854"/>
  <c r="E854"/>
  <c r="Q854" s="1"/>
  <c r="D854"/>
  <c r="C854"/>
  <c r="B854"/>
  <c r="S853"/>
  <c r="R853"/>
  <c r="P853"/>
  <c r="M853"/>
  <c r="L853"/>
  <c r="K853"/>
  <c r="J853"/>
  <c r="I853"/>
  <c r="G853"/>
  <c r="F853"/>
  <c r="E853"/>
  <c r="Q853" s="1"/>
  <c r="D853"/>
  <c r="C853"/>
  <c r="B853"/>
  <c r="S852"/>
  <c r="R852"/>
  <c r="P852"/>
  <c r="M852"/>
  <c r="L852"/>
  <c r="K852"/>
  <c r="J852"/>
  <c r="I852"/>
  <c r="G852"/>
  <c r="F852"/>
  <c r="E852"/>
  <c r="Q852" s="1"/>
  <c r="D852"/>
  <c r="C852"/>
  <c r="B852"/>
  <c r="S851"/>
  <c r="R851"/>
  <c r="P851"/>
  <c r="M851"/>
  <c r="L851"/>
  <c r="K851"/>
  <c r="J851"/>
  <c r="I851"/>
  <c r="G851"/>
  <c r="F851"/>
  <c r="E851"/>
  <c r="Q851" s="1"/>
  <c r="D851"/>
  <c r="C851"/>
  <c r="B851"/>
  <c r="S850"/>
  <c r="R850"/>
  <c r="P850"/>
  <c r="M850"/>
  <c r="L850"/>
  <c r="K850"/>
  <c r="J850"/>
  <c r="I850"/>
  <c r="G850"/>
  <c r="F850"/>
  <c r="E850"/>
  <c r="Q850" s="1"/>
  <c r="D850"/>
  <c r="C850"/>
  <c r="B850"/>
  <c r="S849"/>
  <c r="R849"/>
  <c r="P849"/>
  <c r="M849"/>
  <c r="L849"/>
  <c r="K849"/>
  <c r="J849"/>
  <c r="I849"/>
  <c r="G849"/>
  <c r="F849"/>
  <c r="E849"/>
  <c r="Q849" s="1"/>
  <c r="D849"/>
  <c r="C849"/>
  <c r="B849"/>
  <c r="S848"/>
  <c r="R848"/>
  <c r="P848"/>
  <c r="M848"/>
  <c r="L848"/>
  <c r="K848"/>
  <c r="J848"/>
  <c r="I848"/>
  <c r="G848"/>
  <c r="F848"/>
  <c r="E848"/>
  <c r="Q848" s="1"/>
  <c r="D848"/>
  <c r="C848"/>
  <c r="B848"/>
  <c r="S847"/>
  <c r="R847"/>
  <c r="P847"/>
  <c r="M847"/>
  <c r="L847"/>
  <c r="K847"/>
  <c r="J847"/>
  <c r="I847"/>
  <c r="G847"/>
  <c r="F847"/>
  <c r="E847"/>
  <c r="Q847" s="1"/>
  <c r="D847"/>
  <c r="C847"/>
  <c r="B847"/>
  <c r="S846"/>
  <c r="R846"/>
  <c r="P846"/>
  <c r="M846"/>
  <c r="L846"/>
  <c r="K846"/>
  <c r="J846"/>
  <c r="I846"/>
  <c r="G846"/>
  <c r="F846"/>
  <c r="E846"/>
  <c r="Q846" s="1"/>
  <c r="D846"/>
  <c r="C846"/>
  <c r="B846"/>
  <c r="S845"/>
  <c r="R845"/>
  <c r="P845"/>
  <c r="M845"/>
  <c r="L845"/>
  <c r="K845"/>
  <c r="J845"/>
  <c r="I845"/>
  <c r="G845"/>
  <c r="F845"/>
  <c r="E845"/>
  <c r="Q845" s="1"/>
  <c r="D845"/>
  <c r="C845"/>
  <c r="B845"/>
  <c r="S844"/>
  <c r="R844"/>
  <c r="P844"/>
  <c r="M844"/>
  <c r="L844"/>
  <c r="K844"/>
  <c r="J844"/>
  <c r="I844"/>
  <c r="G844"/>
  <c r="F844"/>
  <c r="E844"/>
  <c r="Q844" s="1"/>
  <c r="D844"/>
  <c r="C844"/>
  <c r="B844"/>
  <c r="S843"/>
  <c r="R843"/>
  <c r="P843"/>
  <c r="M843"/>
  <c r="L843"/>
  <c r="K843"/>
  <c r="J843"/>
  <c r="I843"/>
  <c r="G843"/>
  <c r="F843"/>
  <c r="E843"/>
  <c r="Q843" s="1"/>
  <c r="D843"/>
  <c r="C843"/>
  <c r="B843"/>
  <c r="S842"/>
  <c r="R842"/>
  <c r="P842"/>
  <c r="M842"/>
  <c r="L842"/>
  <c r="K842"/>
  <c r="J842"/>
  <c r="I842"/>
  <c r="G842"/>
  <c r="F842"/>
  <c r="E842"/>
  <c r="Q842" s="1"/>
  <c r="D842"/>
  <c r="C842"/>
  <c r="B842"/>
  <c r="S841"/>
  <c r="R841"/>
  <c r="P841"/>
  <c r="M841"/>
  <c r="L841"/>
  <c r="K841"/>
  <c r="J841"/>
  <c r="I841"/>
  <c r="G841"/>
  <c r="F841"/>
  <c r="E841"/>
  <c r="Q841" s="1"/>
  <c r="D841"/>
  <c r="C841"/>
  <c r="B841"/>
  <c r="S840"/>
  <c r="R840"/>
  <c r="P840"/>
  <c r="M840"/>
  <c r="L840"/>
  <c r="K840"/>
  <c r="J840"/>
  <c r="I840"/>
  <c r="G840"/>
  <c r="F840"/>
  <c r="E840"/>
  <c r="Q840" s="1"/>
  <c r="D840"/>
  <c r="C840"/>
  <c r="B840"/>
  <c r="S839"/>
  <c r="R839"/>
  <c r="P839"/>
  <c r="M839"/>
  <c r="L839"/>
  <c r="K839"/>
  <c r="J839"/>
  <c r="I839"/>
  <c r="G839"/>
  <c r="F839"/>
  <c r="E839"/>
  <c r="Q839" s="1"/>
  <c r="D839"/>
  <c r="C839"/>
  <c r="B839"/>
  <c r="S838"/>
  <c r="R838"/>
  <c r="P838"/>
  <c r="M838"/>
  <c r="L838"/>
  <c r="K838"/>
  <c r="J838"/>
  <c r="I838"/>
  <c r="G838"/>
  <c r="F838"/>
  <c r="E838"/>
  <c r="Q838" s="1"/>
  <c r="D838"/>
  <c r="C838"/>
  <c r="B838"/>
  <c r="S837"/>
  <c r="R837"/>
  <c r="P837"/>
  <c r="M837"/>
  <c r="L837"/>
  <c r="K837"/>
  <c r="J837"/>
  <c r="I837"/>
  <c r="G837"/>
  <c r="F837"/>
  <c r="E837"/>
  <c r="Q837" s="1"/>
  <c r="D837"/>
  <c r="C837"/>
  <c r="B837"/>
  <c r="S836"/>
  <c r="R836"/>
  <c r="P836"/>
  <c r="M836"/>
  <c r="L836"/>
  <c r="K836"/>
  <c r="J836"/>
  <c r="I836"/>
  <c r="G836"/>
  <c r="F836"/>
  <c r="E836"/>
  <c r="Q836" s="1"/>
  <c r="D836"/>
  <c r="C836"/>
  <c r="B836"/>
  <c r="S835"/>
  <c r="R835"/>
  <c r="P835"/>
  <c r="M835"/>
  <c r="L835"/>
  <c r="K835"/>
  <c r="J835"/>
  <c r="I835"/>
  <c r="G835"/>
  <c r="F835"/>
  <c r="E835"/>
  <c r="Q835" s="1"/>
  <c r="D835"/>
  <c r="C835"/>
  <c r="B835"/>
  <c r="S834"/>
  <c r="R834"/>
  <c r="P834"/>
  <c r="M834"/>
  <c r="L834"/>
  <c r="K834"/>
  <c r="J834"/>
  <c r="I834"/>
  <c r="G834"/>
  <c r="F834"/>
  <c r="E834"/>
  <c r="Q834" s="1"/>
  <c r="D834"/>
  <c r="C834"/>
  <c r="B834"/>
  <c r="S833"/>
  <c r="R833"/>
  <c r="P833"/>
  <c r="M833"/>
  <c r="L833"/>
  <c r="K833"/>
  <c r="J833"/>
  <c r="I833"/>
  <c r="G833"/>
  <c r="F833"/>
  <c r="E833"/>
  <c r="Q833" s="1"/>
  <c r="D833"/>
  <c r="C833"/>
  <c r="B833"/>
  <c r="S832"/>
  <c r="R832"/>
  <c r="P832"/>
  <c r="M832"/>
  <c r="L832"/>
  <c r="K832"/>
  <c r="J832"/>
  <c r="I832"/>
  <c r="G832"/>
  <c r="F832"/>
  <c r="E832"/>
  <c r="Q832" s="1"/>
  <c r="D832"/>
  <c r="C832"/>
  <c r="B832"/>
  <c r="S831"/>
  <c r="R831"/>
  <c r="P831"/>
  <c r="M831"/>
  <c r="L831"/>
  <c r="K831"/>
  <c r="J831"/>
  <c r="I831"/>
  <c r="G831"/>
  <c r="F831"/>
  <c r="E831"/>
  <c r="Q831" s="1"/>
  <c r="D831"/>
  <c r="C831"/>
  <c r="B831"/>
  <c r="S830"/>
  <c r="R830"/>
  <c r="P830"/>
  <c r="M830"/>
  <c r="L830"/>
  <c r="K830"/>
  <c r="J830"/>
  <c r="I830"/>
  <c r="G830"/>
  <c r="F830"/>
  <c r="E830"/>
  <c r="Q830" s="1"/>
  <c r="D830"/>
  <c r="C830"/>
  <c r="B830"/>
  <c r="S829"/>
  <c r="R829"/>
  <c r="P829"/>
  <c r="M829"/>
  <c r="L829"/>
  <c r="K829"/>
  <c r="J829"/>
  <c r="I829"/>
  <c r="G829"/>
  <c r="F829"/>
  <c r="E829"/>
  <c r="Q829" s="1"/>
  <c r="D829"/>
  <c r="C829"/>
  <c r="B829"/>
  <c r="S828"/>
  <c r="R828"/>
  <c r="P828"/>
  <c r="M828"/>
  <c r="L828"/>
  <c r="K828"/>
  <c r="J828"/>
  <c r="I828"/>
  <c r="G828"/>
  <c r="F828"/>
  <c r="E828"/>
  <c r="Q828" s="1"/>
  <c r="D828"/>
  <c r="C828"/>
  <c r="B828"/>
  <c r="S827"/>
  <c r="R827"/>
  <c r="P827"/>
  <c r="M827"/>
  <c r="L827"/>
  <c r="K827"/>
  <c r="J827"/>
  <c r="I827"/>
  <c r="G827"/>
  <c r="F827"/>
  <c r="E827"/>
  <c r="Q827" s="1"/>
  <c r="D827"/>
  <c r="C827"/>
  <c r="B827"/>
  <c r="S826"/>
  <c r="R826"/>
  <c r="P826"/>
  <c r="M826"/>
  <c r="L826"/>
  <c r="K826"/>
  <c r="J826"/>
  <c r="I826"/>
  <c r="G826"/>
  <c r="F826"/>
  <c r="E826"/>
  <c r="Q826" s="1"/>
  <c r="D826"/>
  <c r="C826"/>
  <c r="B826"/>
  <c r="S825"/>
  <c r="R825"/>
  <c r="P825"/>
  <c r="M825"/>
  <c r="L825"/>
  <c r="K825"/>
  <c r="J825"/>
  <c r="I825"/>
  <c r="G825"/>
  <c r="F825"/>
  <c r="E825"/>
  <c r="Q825" s="1"/>
  <c r="D825"/>
  <c r="C825"/>
  <c r="B825"/>
  <c r="S824"/>
  <c r="R824"/>
  <c r="P824"/>
  <c r="M824"/>
  <c r="L824"/>
  <c r="K824"/>
  <c r="J824"/>
  <c r="I824"/>
  <c r="G824"/>
  <c r="F824"/>
  <c r="E824"/>
  <c r="Q824" s="1"/>
  <c r="D824"/>
  <c r="C824"/>
  <c r="B824"/>
  <c r="S823"/>
  <c r="R823"/>
  <c r="P823"/>
  <c r="M823"/>
  <c r="L823"/>
  <c r="K823"/>
  <c r="J823"/>
  <c r="I823"/>
  <c r="G823"/>
  <c r="F823"/>
  <c r="E823"/>
  <c r="Q823" s="1"/>
  <c r="D823"/>
  <c r="C823"/>
  <c r="B823"/>
  <c r="S822"/>
  <c r="R822"/>
  <c r="P822"/>
  <c r="M822"/>
  <c r="L822"/>
  <c r="K822"/>
  <c r="J822"/>
  <c r="I822"/>
  <c r="G822"/>
  <c r="F822"/>
  <c r="E822"/>
  <c r="Q822" s="1"/>
  <c r="D822"/>
  <c r="C822"/>
  <c r="B822"/>
  <c r="S821"/>
  <c r="R821"/>
  <c r="P821"/>
  <c r="M821"/>
  <c r="L821"/>
  <c r="K821"/>
  <c r="J821"/>
  <c r="I821"/>
  <c r="G821"/>
  <c r="F821"/>
  <c r="E821"/>
  <c r="Q821" s="1"/>
  <c r="D821"/>
  <c r="C821"/>
  <c r="B821"/>
  <c r="S820"/>
  <c r="R820"/>
  <c r="P820"/>
  <c r="M820"/>
  <c r="L820"/>
  <c r="K820"/>
  <c r="J820"/>
  <c r="I820"/>
  <c r="G820"/>
  <c r="F820"/>
  <c r="E820"/>
  <c r="Q820" s="1"/>
  <c r="D820"/>
  <c r="C820"/>
  <c r="B820"/>
  <c r="S819"/>
  <c r="R819"/>
  <c r="P819"/>
  <c r="M819"/>
  <c r="L819"/>
  <c r="K819"/>
  <c r="J819"/>
  <c r="I819"/>
  <c r="G819"/>
  <c r="F819"/>
  <c r="E819"/>
  <c r="Q819" s="1"/>
  <c r="D819"/>
  <c r="C819"/>
  <c r="B819"/>
  <c r="S818"/>
  <c r="R818"/>
  <c r="P818"/>
  <c r="M818"/>
  <c r="L818"/>
  <c r="K818"/>
  <c r="J818"/>
  <c r="I818"/>
  <c r="G818"/>
  <c r="F818"/>
  <c r="E818"/>
  <c r="Q818" s="1"/>
  <c r="D818"/>
  <c r="C818"/>
  <c r="B818"/>
  <c r="S817"/>
  <c r="R817"/>
  <c r="P817"/>
  <c r="M817"/>
  <c r="L817"/>
  <c r="K817"/>
  <c r="J817"/>
  <c r="I817"/>
  <c r="G817"/>
  <c r="F817"/>
  <c r="E817"/>
  <c r="Q817" s="1"/>
  <c r="D817"/>
  <c r="C817"/>
  <c r="B817"/>
  <c r="S816"/>
  <c r="R816"/>
  <c r="P816"/>
  <c r="M816"/>
  <c r="L816"/>
  <c r="K816"/>
  <c r="J816"/>
  <c r="I816"/>
  <c r="G816"/>
  <c r="F816"/>
  <c r="E816"/>
  <c r="Q816" s="1"/>
  <c r="D816"/>
  <c r="C816"/>
  <c r="B816"/>
  <c r="S815"/>
  <c r="R815"/>
  <c r="P815"/>
  <c r="M815"/>
  <c r="L815"/>
  <c r="K815"/>
  <c r="J815"/>
  <c r="I815"/>
  <c r="G815"/>
  <c r="F815"/>
  <c r="E815"/>
  <c r="Q815" s="1"/>
  <c r="D815"/>
  <c r="C815"/>
  <c r="B815"/>
  <c r="S814"/>
  <c r="R814"/>
  <c r="P814"/>
  <c r="M814"/>
  <c r="L814"/>
  <c r="K814"/>
  <c r="J814"/>
  <c r="I814"/>
  <c r="G814"/>
  <c r="F814"/>
  <c r="E814"/>
  <c r="Q814" s="1"/>
  <c r="D814"/>
  <c r="C814"/>
  <c r="B814"/>
  <c r="S813"/>
  <c r="R813"/>
  <c r="P813"/>
  <c r="M813"/>
  <c r="L813"/>
  <c r="K813"/>
  <c r="J813"/>
  <c r="I813"/>
  <c r="G813"/>
  <c r="F813"/>
  <c r="E813"/>
  <c r="Q813" s="1"/>
  <c r="D813"/>
  <c r="C813"/>
  <c r="B813"/>
  <c r="S812"/>
  <c r="R812"/>
  <c r="P812"/>
  <c r="M812"/>
  <c r="L812"/>
  <c r="K812"/>
  <c r="J812"/>
  <c r="I812"/>
  <c r="G812"/>
  <c r="F812"/>
  <c r="E812"/>
  <c r="Q812" s="1"/>
  <c r="D812"/>
  <c r="C812"/>
  <c r="B812"/>
  <c r="S811"/>
  <c r="R811"/>
  <c r="P811"/>
  <c r="M811"/>
  <c r="L811"/>
  <c r="K811"/>
  <c r="J811"/>
  <c r="I811"/>
  <c r="G811"/>
  <c r="F811"/>
  <c r="E811"/>
  <c r="Q811" s="1"/>
  <c r="D811"/>
  <c r="C811"/>
  <c r="B811"/>
  <c r="S810"/>
  <c r="R810"/>
  <c r="P810"/>
  <c r="M810"/>
  <c r="L810"/>
  <c r="K810"/>
  <c r="J810"/>
  <c r="I810"/>
  <c r="G810"/>
  <c r="F810"/>
  <c r="E810"/>
  <c r="Q810" s="1"/>
  <c r="D810"/>
  <c r="C810"/>
  <c r="B810"/>
  <c r="S809"/>
  <c r="R809"/>
  <c r="P809"/>
  <c r="M809"/>
  <c r="L809"/>
  <c r="K809"/>
  <c r="J809"/>
  <c r="I809"/>
  <c r="G809"/>
  <c r="F809"/>
  <c r="E809"/>
  <c r="Q809" s="1"/>
  <c r="D809"/>
  <c r="C809"/>
  <c r="B809"/>
  <c r="S808"/>
  <c r="R808"/>
  <c r="P808"/>
  <c r="M808"/>
  <c r="L808"/>
  <c r="K808"/>
  <c r="J808"/>
  <c r="I808"/>
  <c r="G808"/>
  <c r="F808"/>
  <c r="E808"/>
  <c r="Q808" s="1"/>
  <c r="D808"/>
  <c r="C808"/>
  <c r="B808"/>
  <c r="S807"/>
  <c r="R807"/>
  <c r="P807"/>
  <c r="M807"/>
  <c r="L807"/>
  <c r="K807"/>
  <c r="J807"/>
  <c r="I807"/>
  <c r="G807"/>
  <c r="F807"/>
  <c r="E807"/>
  <c r="Q807" s="1"/>
  <c r="D807"/>
  <c r="C807"/>
  <c r="B807"/>
  <c r="S806"/>
  <c r="R806"/>
  <c r="P806"/>
  <c r="M806"/>
  <c r="L806"/>
  <c r="K806"/>
  <c r="J806"/>
  <c r="I806"/>
  <c r="G806"/>
  <c r="F806"/>
  <c r="E806"/>
  <c r="Q806" s="1"/>
  <c r="D806"/>
  <c r="C806"/>
  <c r="B806"/>
  <c r="S805"/>
  <c r="R805"/>
  <c r="P805"/>
  <c r="M805"/>
  <c r="L805"/>
  <c r="K805"/>
  <c r="J805"/>
  <c r="I805"/>
  <c r="G805"/>
  <c r="F805"/>
  <c r="E805"/>
  <c r="Q805" s="1"/>
  <c r="D805"/>
  <c r="C805"/>
  <c r="B805"/>
  <c r="S804"/>
  <c r="R804"/>
  <c r="P804"/>
  <c r="M804"/>
  <c r="L804"/>
  <c r="K804"/>
  <c r="J804"/>
  <c r="I804"/>
  <c r="G804"/>
  <c r="F804"/>
  <c r="E804"/>
  <c r="Q804" s="1"/>
  <c r="D804"/>
  <c r="C804"/>
  <c r="B804"/>
  <c r="S803"/>
  <c r="R803"/>
  <c r="P803"/>
  <c r="M803"/>
  <c r="L803"/>
  <c r="K803"/>
  <c r="J803"/>
  <c r="I803"/>
  <c r="G803"/>
  <c r="F803"/>
  <c r="E803"/>
  <c r="Q803" s="1"/>
  <c r="D803"/>
  <c r="C803"/>
  <c r="B803"/>
  <c r="S802"/>
  <c r="R802"/>
  <c r="P802"/>
  <c r="M802"/>
  <c r="L802"/>
  <c r="K802"/>
  <c r="J802"/>
  <c r="I802"/>
  <c r="G802"/>
  <c r="F802"/>
  <c r="E802"/>
  <c r="Q802" s="1"/>
  <c r="D802"/>
  <c r="C802"/>
  <c r="B802"/>
  <c r="S801"/>
  <c r="R801"/>
  <c r="P801"/>
  <c r="M801"/>
  <c r="L801"/>
  <c r="K801"/>
  <c r="J801"/>
  <c r="I801"/>
  <c r="G801"/>
  <c r="F801"/>
  <c r="E801"/>
  <c r="Q801" s="1"/>
  <c r="D801"/>
  <c r="C801"/>
  <c r="B801"/>
  <c r="S800"/>
  <c r="R800"/>
  <c r="P800"/>
  <c r="M800"/>
  <c r="L800"/>
  <c r="K800"/>
  <c r="J800"/>
  <c r="I800"/>
  <c r="G800"/>
  <c r="F800"/>
  <c r="E800"/>
  <c r="Q800" s="1"/>
  <c r="D800"/>
  <c r="C800"/>
  <c r="B800"/>
  <c r="S799"/>
  <c r="R799"/>
  <c r="P799"/>
  <c r="M799"/>
  <c r="L799"/>
  <c r="K799"/>
  <c r="J799"/>
  <c r="I799"/>
  <c r="G799"/>
  <c r="F799"/>
  <c r="E799"/>
  <c r="Q799" s="1"/>
  <c r="D799"/>
  <c r="C799"/>
  <c r="B799"/>
  <c r="S798"/>
  <c r="R798"/>
  <c r="P798"/>
  <c r="M798"/>
  <c r="L798"/>
  <c r="K798"/>
  <c r="J798"/>
  <c r="I798"/>
  <c r="G798"/>
  <c r="F798"/>
  <c r="E798"/>
  <c r="Q798" s="1"/>
  <c r="D798"/>
  <c r="C798"/>
  <c r="B798"/>
  <c r="S797"/>
  <c r="R797"/>
  <c r="P797"/>
  <c r="M797"/>
  <c r="L797"/>
  <c r="K797"/>
  <c r="J797"/>
  <c r="I797"/>
  <c r="G797"/>
  <c r="F797"/>
  <c r="E797"/>
  <c r="Q797" s="1"/>
  <c r="D797"/>
  <c r="C797"/>
  <c r="B797"/>
  <c r="S796"/>
  <c r="R796"/>
  <c r="P796"/>
  <c r="M796"/>
  <c r="L796"/>
  <c r="K796"/>
  <c r="J796"/>
  <c r="I796"/>
  <c r="G796"/>
  <c r="F796"/>
  <c r="E796"/>
  <c r="Q796" s="1"/>
  <c r="D796"/>
  <c r="C796"/>
  <c r="B796"/>
  <c r="S795"/>
  <c r="R795"/>
  <c r="P795"/>
  <c r="M795"/>
  <c r="L795"/>
  <c r="K795"/>
  <c r="J795"/>
  <c r="I795"/>
  <c r="G795"/>
  <c r="F795"/>
  <c r="E795"/>
  <c r="Q795" s="1"/>
  <c r="D795"/>
  <c r="C795"/>
  <c r="B795"/>
  <c r="S794"/>
  <c r="R794"/>
  <c r="P794"/>
  <c r="M794"/>
  <c r="L794"/>
  <c r="K794"/>
  <c r="J794"/>
  <c r="I794"/>
  <c r="G794"/>
  <c r="F794"/>
  <c r="E794"/>
  <c r="Q794" s="1"/>
  <c r="D794"/>
  <c r="C794"/>
  <c r="B794"/>
  <c r="S793"/>
  <c r="R793"/>
  <c r="P793"/>
  <c r="M793"/>
  <c r="L793"/>
  <c r="K793"/>
  <c r="J793"/>
  <c r="I793"/>
  <c r="G793"/>
  <c r="F793"/>
  <c r="E793"/>
  <c r="Q793" s="1"/>
  <c r="D793"/>
  <c r="C793"/>
  <c r="B793"/>
  <c r="S792"/>
  <c r="R792"/>
  <c r="P792"/>
  <c r="M792"/>
  <c r="L792"/>
  <c r="K792"/>
  <c r="J792"/>
  <c r="I792"/>
  <c r="G792"/>
  <c r="F792"/>
  <c r="E792"/>
  <c r="Q792" s="1"/>
  <c r="D792"/>
  <c r="C792"/>
  <c r="B792"/>
  <c r="S791"/>
  <c r="R791"/>
  <c r="P791"/>
  <c r="M791"/>
  <c r="L791"/>
  <c r="K791"/>
  <c r="J791"/>
  <c r="I791"/>
  <c r="G791"/>
  <c r="F791"/>
  <c r="E791"/>
  <c r="Q791" s="1"/>
  <c r="D791"/>
  <c r="C791"/>
  <c r="B791"/>
  <c r="S790"/>
  <c r="R790"/>
  <c r="P790"/>
  <c r="M790"/>
  <c r="L790"/>
  <c r="K790"/>
  <c r="J790"/>
  <c r="I790"/>
  <c r="G790"/>
  <c r="F790"/>
  <c r="E790"/>
  <c r="Q790" s="1"/>
  <c r="D790"/>
  <c r="C790"/>
  <c r="B790"/>
  <c r="S789"/>
  <c r="R789"/>
  <c r="P789"/>
  <c r="M789"/>
  <c r="L789"/>
  <c r="K789"/>
  <c r="J789"/>
  <c r="I789"/>
  <c r="G789"/>
  <c r="F789"/>
  <c r="E789"/>
  <c r="Q789" s="1"/>
  <c r="D789"/>
  <c r="C789"/>
  <c r="B789"/>
  <c r="S788"/>
  <c r="R788"/>
  <c r="P788"/>
  <c r="M788"/>
  <c r="L788"/>
  <c r="K788"/>
  <c r="J788"/>
  <c r="I788"/>
  <c r="G788"/>
  <c r="F788"/>
  <c r="E788"/>
  <c r="Q788" s="1"/>
  <c r="D788"/>
  <c r="C788"/>
  <c r="B788"/>
  <c r="S787"/>
  <c r="R787"/>
  <c r="P787"/>
  <c r="M787"/>
  <c r="L787"/>
  <c r="K787"/>
  <c r="J787"/>
  <c r="I787"/>
  <c r="G787"/>
  <c r="F787"/>
  <c r="E787"/>
  <c r="Q787" s="1"/>
  <c r="D787"/>
  <c r="C787"/>
  <c r="B787"/>
  <c r="S786"/>
  <c r="R786"/>
  <c r="P786"/>
  <c r="M786"/>
  <c r="L786"/>
  <c r="K786"/>
  <c r="J786"/>
  <c r="I786"/>
  <c r="G786"/>
  <c r="F786"/>
  <c r="E786"/>
  <c r="Q786" s="1"/>
  <c r="D786"/>
  <c r="C786"/>
  <c r="B786"/>
  <c r="S785"/>
  <c r="R785"/>
  <c r="P785"/>
  <c r="M785"/>
  <c r="L785"/>
  <c r="K785"/>
  <c r="J785"/>
  <c r="I785"/>
  <c r="G785"/>
  <c r="F785"/>
  <c r="E785"/>
  <c r="Q785" s="1"/>
  <c r="D785"/>
  <c r="C785"/>
  <c r="B785"/>
  <c r="S784"/>
  <c r="R784"/>
  <c r="P784"/>
  <c r="M784"/>
  <c r="L784"/>
  <c r="K784"/>
  <c r="J784"/>
  <c r="I784"/>
  <c r="G784"/>
  <c r="F784"/>
  <c r="E784"/>
  <c r="Q784" s="1"/>
  <c r="D784"/>
  <c r="C784"/>
  <c r="B784"/>
  <c r="S783"/>
  <c r="R783"/>
  <c r="P783"/>
  <c r="M783"/>
  <c r="L783"/>
  <c r="K783"/>
  <c r="J783"/>
  <c r="I783"/>
  <c r="G783"/>
  <c r="F783"/>
  <c r="E783"/>
  <c r="Q783" s="1"/>
  <c r="D783"/>
  <c r="C783"/>
  <c r="B783"/>
  <c r="S782"/>
  <c r="R782"/>
  <c r="P782"/>
  <c r="M782"/>
  <c r="L782"/>
  <c r="K782"/>
  <c r="J782"/>
  <c r="I782"/>
  <c r="G782"/>
  <c r="F782"/>
  <c r="E782"/>
  <c r="Q782" s="1"/>
  <c r="D782"/>
  <c r="C782"/>
  <c r="B782"/>
  <c r="S781"/>
  <c r="R781"/>
  <c r="P781"/>
  <c r="M781"/>
  <c r="L781"/>
  <c r="K781"/>
  <c r="J781"/>
  <c r="I781"/>
  <c r="G781"/>
  <c r="F781"/>
  <c r="E781"/>
  <c r="Q781" s="1"/>
  <c r="D781"/>
  <c r="C781"/>
  <c r="B781"/>
  <c r="S780"/>
  <c r="R780"/>
  <c r="P780"/>
  <c r="M780"/>
  <c r="L780"/>
  <c r="K780"/>
  <c r="J780"/>
  <c r="I780"/>
  <c r="G780"/>
  <c r="F780"/>
  <c r="E780"/>
  <c r="Q780" s="1"/>
  <c r="D780"/>
  <c r="C780"/>
  <c r="B780"/>
  <c r="S779"/>
  <c r="R779"/>
  <c r="P779"/>
  <c r="M779"/>
  <c r="L779"/>
  <c r="K779"/>
  <c r="J779"/>
  <c r="I779"/>
  <c r="G779"/>
  <c r="F779"/>
  <c r="E779"/>
  <c r="Q779" s="1"/>
  <c r="D779"/>
  <c r="C779"/>
  <c r="B779"/>
  <c r="S778"/>
  <c r="R778"/>
  <c r="P778"/>
  <c r="M778"/>
  <c r="L778"/>
  <c r="K778"/>
  <c r="J778"/>
  <c r="I778"/>
  <c r="G778"/>
  <c r="F778"/>
  <c r="E778"/>
  <c r="Q778" s="1"/>
  <c r="D778"/>
  <c r="C778"/>
  <c r="B778"/>
  <c r="S777"/>
  <c r="R777"/>
  <c r="P777"/>
  <c r="M777"/>
  <c r="L777"/>
  <c r="K777"/>
  <c r="J777"/>
  <c r="I777"/>
  <c r="G777"/>
  <c r="F777"/>
  <c r="E777"/>
  <c r="Q777" s="1"/>
  <c r="D777"/>
  <c r="C777"/>
  <c r="B777"/>
  <c r="S776"/>
  <c r="R776"/>
  <c r="P776"/>
  <c r="M776"/>
  <c r="L776"/>
  <c r="K776"/>
  <c r="J776"/>
  <c r="I776"/>
  <c r="G776"/>
  <c r="F776"/>
  <c r="E776"/>
  <c r="Q776" s="1"/>
  <c r="D776"/>
  <c r="C776"/>
  <c r="B776"/>
  <c r="S775"/>
  <c r="R775"/>
  <c r="P775"/>
  <c r="M775"/>
  <c r="L775"/>
  <c r="K775"/>
  <c r="J775"/>
  <c r="I775"/>
  <c r="G775"/>
  <c r="F775"/>
  <c r="E775"/>
  <c r="Q775" s="1"/>
  <c r="D775"/>
  <c r="C775"/>
  <c r="B775"/>
  <c r="S774"/>
  <c r="R774"/>
  <c r="Q774"/>
  <c r="P774"/>
  <c r="M774"/>
  <c r="L774"/>
  <c r="K774"/>
  <c r="J774"/>
  <c r="I774"/>
  <c r="G774"/>
  <c r="F774"/>
  <c r="E774"/>
  <c r="D774"/>
  <c r="C774"/>
  <c r="B774"/>
  <c r="S773"/>
  <c r="R773"/>
  <c r="P773"/>
  <c r="M773"/>
  <c r="L773"/>
  <c r="K773"/>
  <c r="J773"/>
  <c r="I773"/>
  <c r="G773"/>
  <c r="F773"/>
  <c r="E773"/>
  <c r="Q773" s="1"/>
  <c r="D773"/>
  <c r="C773"/>
  <c r="B773"/>
  <c r="S772"/>
  <c r="R772"/>
  <c r="P772"/>
  <c r="M772"/>
  <c r="L772"/>
  <c r="K772"/>
  <c r="J772"/>
  <c r="I772"/>
  <c r="G772"/>
  <c r="F772"/>
  <c r="E772"/>
  <c r="Q772" s="1"/>
  <c r="D772"/>
  <c r="C772"/>
  <c r="B772"/>
  <c r="S771"/>
  <c r="R771"/>
  <c r="P771"/>
  <c r="M771"/>
  <c r="L771"/>
  <c r="K771"/>
  <c r="J771"/>
  <c r="I771"/>
  <c r="G771"/>
  <c r="F771"/>
  <c r="E771"/>
  <c r="Q771" s="1"/>
  <c r="D771"/>
  <c r="C771"/>
  <c r="B771"/>
  <c r="S770"/>
  <c r="R770"/>
  <c r="P770"/>
  <c r="M770"/>
  <c r="L770"/>
  <c r="K770"/>
  <c r="J770"/>
  <c r="I770"/>
  <c r="G770"/>
  <c r="F770"/>
  <c r="E770"/>
  <c r="Q770" s="1"/>
  <c r="D770"/>
  <c r="C770"/>
  <c r="B770"/>
  <c r="S769"/>
  <c r="R769"/>
  <c r="P769"/>
  <c r="M769"/>
  <c r="L769"/>
  <c r="K769"/>
  <c r="J769"/>
  <c r="I769"/>
  <c r="G769"/>
  <c r="F769"/>
  <c r="E769"/>
  <c r="Q769" s="1"/>
  <c r="D769"/>
  <c r="C769"/>
  <c r="B769"/>
  <c r="S768"/>
  <c r="R768"/>
  <c r="P768"/>
  <c r="M768"/>
  <c r="L768"/>
  <c r="K768"/>
  <c r="J768"/>
  <c r="I768"/>
  <c r="G768"/>
  <c r="F768"/>
  <c r="E768"/>
  <c r="Q768" s="1"/>
  <c r="D768"/>
  <c r="C768"/>
  <c r="B768"/>
  <c r="S767"/>
  <c r="R767"/>
  <c r="P767"/>
  <c r="M767"/>
  <c r="L767"/>
  <c r="K767"/>
  <c r="J767"/>
  <c r="I767"/>
  <c r="G767"/>
  <c r="F767"/>
  <c r="E767"/>
  <c r="Q767" s="1"/>
  <c r="D767"/>
  <c r="C767"/>
  <c r="B767"/>
  <c r="S766"/>
  <c r="R766"/>
  <c r="P766"/>
  <c r="M766"/>
  <c r="L766"/>
  <c r="K766"/>
  <c r="J766"/>
  <c r="I766"/>
  <c r="G766"/>
  <c r="F766"/>
  <c r="E766"/>
  <c r="Q766" s="1"/>
  <c r="D766"/>
  <c r="C766"/>
  <c r="B766"/>
  <c r="S765"/>
  <c r="R765"/>
  <c r="P765"/>
  <c r="M765"/>
  <c r="L765"/>
  <c r="K765"/>
  <c r="J765"/>
  <c r="I765"/>
  <c r="G765"/>
  <c r="F765"/>
  <c r="E765"/>
  <c r="Q765" s="1"/>
  <c r="D765"/>
  <c r="C765"/>
  <c r="B765"/>
  <c r="S764"/>
  <c r="R764"/>
  <c r="P764"/>
  <c r="M764"/>
  <c r="L764"/>
  <c r="K764"/>
  <c r="J764"/>
  <c r="I764"/>
  <c r="G764"/>
  <c r="F764"/>
  <c r="E764"/>
  <c r="Q764" s="1"/>
  <c r="D764"/>
  <c r="C764"/>
  <c r="B764"/>
  <c r="S763"/>
  <c r="R763"/>
  <c r="P763"/>
  <c r="M763"/>
  <c r="L763"/>
  <c r="K763"/>
  <c r="J763"/>
  <c r="I763"/>
  <c r="G763"/>
  <c r="F763"/>
  <c r="E763"/>
  <c r="Q763" s="1"/>
  <c r="D763"/>
  <c r="C763"/>
  <c r="B763"/>
  <c r="S762"/>
  <c r="R762"/>
  <c r="P762"/>
  <c r="M762"/>
  <c r="L762"/>
  <c r="K762"/>
  <c r="J762"/>
  <c r="I762"/>
  <c r="G762"/>
  <c r="F762"/>
  <c r="E762"/>
  <c r="Q762" s="1"/>
  <c r="D762"/>
  <c r="C762"/>
  <c r="B762"/>
  <c r="S761"/>
  <c r="R761"/>
  <c r="P761"/>
  <c r="M761"/>
  <c r="L761"/>
  <c r="K761"/>
  <c r="J761"/>
  <c r="I761"/>
  <c r="G761"/>
  <c r="F761"/>
  <c r="E761"/>
  <c r="Q761" s="1"/>
  <c r="D761"/>
  <c r="C761"/>
  <c r="B761"/>
  <c r="S760"/>
  <c r="R760"/>
  <c r="P760"/>
  <c r="M760"/>
  <c r="L760"/>
  <c r="K760"/>
  <c r="J760"/>
  <c r="I760"/>
  <c r="G760"/>
  <c r="F760"/>
  <c r="E760"/>
  <c r="Q760" s="1"/>
  <c r="D760"/>
  <c r="C760"/>
  <c r="B760"/>
  <c r="S759"/>
  <c r="R759"/>
  <c r="P759"/>
  <c r="M759"/>
  <c r="L759"/>
  <c r="K759"/>
  <c r="J759"/>
  <c r="I759"/>
  <c r="G759"/>
  <c r="F759"/>
  <c r="E759"/>
  <c r="Q759" s="1"/>
  <c r="D759"/>
  <c r="C759"/>
  <c r="B759"/>
  <c r="S758"/>
  <c r="R758"/>
  <c r="Q758"/>
  <c r="P758"/>
  <c r="M758"/>
  <c r="L758"/>
  <c r="K758"/>
  <c r="J758"/>
  <c r="I758"/>
  <c r="G758"/>
  <c r="F758"/>
  <c r="E758"/>
  <c r="D758"/>
  <c r="C758"/>
  <c r="B758"/>
  <c r="S757"/>
  <c r="R757"/>
  <c r="P757"/>
  <c r="M757"/>
  <c r="L757"/>
  <c r="K757"/>
  <c r="J757"/>
  <c r="I757"/>
  <c r="G757"/>
  <c r="F757"/>
  <c r="E757"/>
  <c r="Q757" s="1"/>
  <c r="D757"/>
  <c r="C757"/>
  <c r="B757"/>
  <c r="S756"/>
  <c r="R756"/>
  <c r="P756"/>
  <c r="M756"/>
  <c r="L756"/>
  <c r="K756"/>
  <c r="J756"/>
  <c r="I756"/>
  <c r="G756"/>
  <c r="F756"/>
  <c r="E756"/>
  <c r="Q756" s="1"/>
  <c r="D756"/>
  <c r="C756"/>
  <c r="B756"/>
  <c r="S755"/>
  <c r="R755"/>
  <c r="P755"/>
  <c r="M755"/>
  <c r="L755"/>
  <c r="K755"/>
  <c r="J755"/>
  <c r="I755"/>
  <c r="G755"/>
  <c r="F755"/>
  <c r="E755"/>
  <c r="Q755" s="1"/>
  <c r="D755"/>
  <c r="C755"/>
  <c r="B755"/>
  <c r="S754"/>
  <c r="R754"/>
  <c r="P754"/>
  <c r="M754"/>
  <c r="L754"/>
  <c r="K754"/>
  <c r="J754"/>
  <c r="I754"/>
  <c r="G754"/>
  <c r="F754"/>
  <c r="E754"/>
  <c r="Q754" s="1"/>
  <c r="D754"/>
  <c r="C754"/>
  <c r="B754"/>
  <c r="S753"/>
  <c r="R753"/>
  <c r="P753"/>
  <c r="M753"/>
  <c r="L753"/>
  <c r="K753"/>
  <c r="J753"/>
  <c r="I753"/>
  <c r="G753"/>
  <c r="F753"/>
  <c r="E753"/>
  <c r="Q753" s="1"/>
  <c r="D753"/>
  <c r="C753"/>
  <c r="B753"/>
  <c r="S752"/>
  <c r="R752"/>
  <c r="P752"/>
  <c r="M752"/>
  <c r="L752"/>
  <c r="K752"/>
  <c r="J752"/>
  <c r="I752"/>
  <c r="G752"/>
  <c r="F752"/>
  <c r="E752"/>
  <c r="Q752" s="1"/>
  <c r="D752"/>
  <c r="C752"/>
  <c r="B752"/>
  <c r="S751"/>
  <c r="R751"/>
  <c r="P751"/>
  <c r="M751"/>
  <c r="L751"/>
  <c r="K751"/>
  <c r="J751"/>
  <c r="I751"/>
  <c r="G751"/>
  <c r="F751"/>
  <c r="E751"/>
  <c r="Q751" s="1"/>
  <c r="D751"/>
  <c r="C751"/>
  <c r="B751"/>
  <c r="S750"/>
  <c r="R750"/>
  <c r="P750"/>
  <c r="M750"/>
  <c r="L750"/>
  <c r="K750"/>
  <c r="J750"/>
  <c r="I750"/>
  <c r="G750"/>
  <c r="F750"/>
  <c r="E750"/>
  <c r="Q750" s="1"/>
  <c r="D750"/>
  <c r="C750"/>
  <c r="B750"/>
  <c r="S749"/>
  <c r="R749"/>
  <c r="P749"/>
  <c r="M749"/>
  <c r="L749"/>
  <c r="K749"/>
  <c r="J749"/>
  <c r="I749"/>
  <c r="G749"/>
  <c r="F749"/>
  <c r="E749"/>
  <c r="Q749" s="1"/>
  <c r="D749"/>
  <c r="C749"/>
  <c r="B749"/>
  <c r="S748"/>
  <c r="R748"/>
  <c r="P748"/>
  <c r="M748"/>
  <c r="L748"/>
  <c r="K748"/>
  <c r="J748"/>
  <c r="I748"/>
  <c r="G748"/>
  <c r="F748"/>
  <c r="E748"/>
  <c r="Q748" s="1"/>
  <c r="D748"/>
  <c r="C748"/>
  <c r="B748"/>
  <c r="S747"/>
  <c r="R747"/>
  <c r="P747"/>
  <c r="M747"/>
  <c r="L747"/>
  <c r="K747"/>
  <c r="J747"/>
  <c r="I747"/>
  <c r="G747"/>
  <c r="F747"/>
  <c r="E747"/>
  <c r="Q747" s="1"/>
  <c r="D747"/>
  <c r="C747"/>
  <c r="B747"/>
  <c r="S746"/>
  <c r="R746"/>
  <c r="P746"/>
  <c r="M746"/>
  <c r="L746"/>
  <c r="K746"/>
  <c r="J746"/>
  <c r="I746"/>
  <c r="G746"/>
  <c r="F746"/>
  <c r="E746"/>
  <c r="Q746" s="1"/>
  <c r="D746"/>
  <c r="C746"/>
  <c r="B746"/>
  <c r="S745"/>
  <c r="R745"/>
  <c r="P745"/>
  <c r="M745"/>
  <c r="L745"/>
  <c r="K745"/>
  <c r="J745"/>
  <c r="I745"/>
  <c r="G745"/>
  <c r="F745"/>
  <c r="E745"/>
  <c r="Q745" s="1"/>
  <c r="D745"/>
  <c r="C745"/>
  <c r="B745"/>
  <c r="S744"/>
  <c r="R744"/>
  <c r="P744"/>
  <c r="M744"/>
  <c r="L744"/>
  <c r="K744"/>
  <c r="J744"/>
  <c r="I744"/>
  <c r="G744"/>
  <c r="F744"/>
  <c r="E744"/>
  <c r="Q744" s="1"/>
  <c r="D744"/>
  <c r="C744"/>
  <c r="B744"/>
  <c r="S743"/>
  <c r="R743"/>
  <c r="P743"/>
  <c r="M743"/>
  <c r="L743"/>
  <c r="K743"/>
  <c r="J743"/>
  <c r="I743"/>
  <c r="G743"/>
  <c r="F743"/>
  <c r="E743"/>
  <c r="Q743" s="1"/>
  <c r="D743"/>
  <c r="C743"/>
  <c r="B743"/>
  <c r="S742"/>
  <c r="R742"/>
  <c r="Q742"/>
  <c r="P742"/>
  <c r="M742"/>
  <c r="L742"/>
  <c r="K742"/>
  <c r="J742"/>
  <c r="I742"/>
  <c r="G742"/>
  <c r="F742"/>
  <c r="E742"/>
  <c r="D742"/>
  <c r="C742"/>
  <c r="B742"/>
  <c r="S741"/>
  <c r="R741"/>
  <c r="P741"/>
  <c r="M741"/>
  <c r="L741"/>
  <c r="K741"/>
  <c r="J741"/>
  <c r="I741"/>
  <c r="G741"/>
  <c r="F741"/>
  <c r="E741"/>
  <c r="Q741" s="1"/>
  <c r="D741"/>
  <c r="C741"/>
  <c r="B741"/>
  <c r="S740"/>
  <c r="R740"/>
  <c r="P740"/>
  <c r="M740"/>
  <c r="L740"/>
  <c r="K740"/>
  <c r="J740"/>
  <c r="I740"/>
  <c r="G740"/>
  <c r="F740"/>
  <c r="E740"/>
  <c r="Q740" s="1"/>
  <c r="D740"/>
  <c r="C740"/>
  <c r="B740"/>
  <c r="S739"/>
  <c r="R739"/>
  <c r="P739"/>
  <c r="M739"/>
  <c r="L739"/>
  <c r="K739"/>
  <c r="J739"/>
  <c r="I739"/>
  <c r="G739"/>
  <c r="F739"/>
  <c r="E739"/>
  <c r="Q739" s="1"/>
  <c r="D739"/>
  <c r="C739"/>
  <c r="B739"/>
  <c r="S738"/>
  <c r="R738"/>
  <c r="P738"/>
  <c r="M738"/>
  <c r="L738"/>
  <c r="K738"/>
  <c r="J738"/>
  <c r="I738"/>
  <c r="G738"/>
  <c r="F738"/>
  <c r="E738"/>
  <c r="Q738" s="1"/>
  <c r="D738"/>
  <c r="C738"/>
  <c r="B738"/>
  <c r="S737"/>
  <c r="R737"/>
  <c r="P737"/>
  <c r="M737"/>
  <c r="L737"/>
  <c r="K737"/>
  <c r="J737"/>
  <c r="I737"/>
  <c r="G737"/>
  <c r="F737"/>
  <c r="E737"/>
  <c r="Q737" s="1"/>
  <c r="D737"/>
  <c r="C737"/>
  <c r="B737"/>
  <c r="S736"/>
  <c r="R736"/>
  <c r="P736"/>
  <c r="M736"/>
  <c r="L736"/>
  <c r="K736"/>
  <c r="J736"/>
  <c r="I736"/>
  <c r="G736"/>
  <c r="F736"/>
  <c r="E736"/>
  <c r="Q736" s="1"/>
  <c r="D736"/>
  <c r="C736"/>
  <c r="B736"/>
  <c r="S735"/>
  <c r="R735"/>
  <c r="P735"/>
  <c r="M735"/>
  <c r="L735"/>
  <c r="K735"/>
  <c r="J735"/>
  <c r="I735"/>
  <c r="G735"/>
  <c r="F735"/>
  <c r="E735"/>
  <c r="Q735" s="1"/>
  <c r="D735"/>
  <c r="C735"/>
  <c r="B735"/>
  <c r="S734"/>
  <c r="R734"/>
  <c r="P734"/>
  <c r="M734"/>
  <c r="L734"/>
  <c r="K734"/>
  <c r="J734"/>
  <c r="I734"/>
  <c r="G734"/>
  <c r="F734"/>
  <c r="E734"/>
  <c r="Q734" s="1"/>
  <c r="D734"/>
  <c r="C734"/>
  <c r="B734"/>
  <c r="S733"/>
  <c r="R733"/>
  <c r="P733"/>
  <c r="M733"/>
  <c r="L733"/>
  <c r="K733"/>
  <c r="J733"/>
  <c r="I733"/>
  <c r="G733"/>
  <c r="F733"/>
  <c r="E733"/>
  <c r="Q733" s="1"/>
  <c r="D733"/>
  <c r="C733"/>
  <c r="B733"/>
  <c r="S732"/>
  <c r="R732"/>
  <c r="P732"/>
  <c r="M732"/>
  <c r="L732"/>
  <c r="K732"/>
  <c r="J732"/>
  <c r="I732"/>
  <c r="G732"/>
  <c r="F732"/>
  <c r="E732"/>
  <c r="Q732" s="1"/>
  <c r="D732"/>
  <c r="C732"/>
  <c r="B732"/>
  <c r="S731"/>
  <c r="R731"/>
  <c r="P731"/>
  <c r="M731"/>
  <c r="L731"/>
  <c r="K731"/>
  <c r="J731"/>
  <c r="I731"/>
  <c r="G731"/>
  <c r="F731"/>
  <c r="E731"/>
  <c r="Q731" s="1"/>
  <c r="D731"/>
  <c r="C731"/>
  <c r="B731"/>
  <c r="S730"/>
  <c r="R730"/>
  <c r="P730"/>
  <c r="M730"/>
  <c r="L730"/>
  <c r="K730"/>
  <c r="J730"/>
  <c r="I730"/>
  <c r="G730"/>
  <c r="F730"/>
  <c r="E730"/>
  <c r="Q730" s="1"/>
  <c r="D730"/>
  <c r="C730"/>
  <c r="B730"/>
  <c r="S729"/>
  <c r="R729"/>
  <c r="P729"/>
  <c r="M729"/>
  <c r="L729"/>
  <c r="K729"/>
  <c r="J729"/>
  <c r="I729"/>
  <c r="G729"/>
  <c r="F729"/>
  <c r="E729"/>
  <c r="Q729" s="1"/>
  <c r="D729"/>
  <c r="C729"/>
  <c r="B729"/>
  <c r="S728"/>
  <c r="R728"/>
  <c r="P728"/>
  <c r="M728"/>
  <c r="L728"/>
  <c r="K728"/>
  <c r="J728"/>
  <c r="I728"/>
  <c r="G728"/>
  <c r="F728"/>
  <c r="E728"/>
  <c r="Q728" s="1"/>
  <c r="D728"/>
  <c r="C728"/>
  <c r="B728"/>
  <c r="S727"/>
  <c r="R727"/>
  <c r="P727"/>
  <c r="M727"/>
  <c r="L727"/>
  <c r="K727"/>
  <c r="J727"/>
  <c r="I727"/>
  <c r="G727"/>
  <c r="F727"/>
  <c r="E727"/>
  <c r="Q727" s="1"/>
  <c r="D727"/>
  <c r="C727"/>
  <c r="B727"/>
  <c r="S726"/>
  <c r="R726"/>
  <c r="P726"/>
  <c r="M726"/>
  <c r="L726"/>
  <c r="K726"/>
  <c r="J726"/>
  <c r="I726"/>
  <c r="G726"/>
  <c r="F726"/>
  <c r="E726"/>
  <c r="Q726" s="1"/>
  <c r="D726"/>
  <c r="C726"/>
  <c r="B726"/>
  <c r="S725"/>
  <c r="R725"/>
  <c r="P725"/>
  <c r="M725"/>
  <c r="L725"/>
  <c r="K725"/>
  <c r="J725"/>
  <c r="I725"/>
  <c r="G725"/>
  <c r="F725"/>
  <c r="E725"/>
  <c r="Q725" s="1"/>
  <c r="D725"/>
  <c r="C725"/>
  <c r="B725"/>
  <c r="S724"/>
  <c r="R724"/>
  <c r="P724"/>
  <c r="M724"/>
  <c r="L724"/>
  <c r="K724"/>
  <c r="J724"/>
  <c r="I724"/>
  <c r="G724"/>
  <c r="F724"/>
  <c r="E724"/>
  <c r="Q724" s="1"/>
  <c r="D724"/>
  <c r="C724"/>
  <c r="B724"/>
  <c r="S723"/>
  <c r="R723"/>
  <c r="P723"/>
  <c r="M723"/>
  <c r="L723"/>
  <c r="K723"/>
  <c r="J723"/>
  <c r="I723"/>
  <c r="G723"/>
  <c r="F723"/>
  <c r="E723"/>
  <c r="Q723" s="1"/>
  <c r="D723"/>
  <c r="C723"/>
  <c r="B723"/>
  <c r="S722"/>
  <c r="R722"/>
  <c r="P722"/>
  <c r="M722"/>
  <c r="L722"/>
  <c r="K722"/>
  <c r="J722"/>
  <c r="I722"/>
  <c r="G722"/>
  <c r="F722"/>
  <c r="E722"/>
  <c r="Q722" s="1"/>
  <c r="D722"/>
  <c r="C722"/>
  <c r="B722"/>
  <c r="S721"/>
  <c r="R721"/>
  <c r="P721"/>
  <c r="M721"/>
  <c r="L721"/>
  <c r="K721"/>
  <c r="J721"/>
  <c r="I721"/>
  <c r="G721"/>
  <c r="F721"/>
  <c r="E721"/>
  <c r="Q721" s="1"/>
  <c r="D721"/>
  <c r="C721"/>
  <c r="B721"/>
  <c r="S720"/>
  <c r="R720"/>
  <c r="P720"/>
  <c r="M720"/>
  <c r="L720"/>
  <c r="K720"/>
  <c r="J720"/>
  <c r="I720"/>
  <c r="G720"/>
  <c r="F720"/>
  <c r="E720"/>
  <c r="Q720" s="1"/>
  <c r="D720"/>
  <c r="C720"/>
  <c r="B720"/>
  <c r="S719"/>
  <c r="R719"/>
  <c r="P719"/>
  <c r="M719"/>
  <c r="L719"/>
  <c r="K719"/>
  <c r="J719"/>
  <c r="I719"/>
  <c r="G719"/>
  <c r="F719"/>
  <c r="E719"/>
  <c r="Q719" s="1"/>
  <c r="D719"/>
  <c r="C719"/>
  <c r="B719"/>
  <c r="S718"/>
  <c r="R718"/>
  <c r="P718"/>
  <c r="M718"/>
  <c r="L718"/>
  <c r="K718"/>
  <c r="J718"/>
  <c r="I718"/>
  <c r="G718"/>
  <c r="F718"/>
  <c r="E718"/>
  <c r="Q718" s="1"/>
  <c r="D718"/>
  <c r="C718"/>
  <c r="B718"/>
  <c r="S717"/>
  <c r="R717"/>
  <c r="P717"/>
  <c r="M717"/>
  <c r="L717"/>
  <c r="K717"/>
  <c r="J717"/>
  <c r="I717"/>
  <c r="G717"/>
  <c r="F717"/>
  <c r="E717"/>
  <c r="Q717" s="1"/>
  <c r="D717"/>
  <c r="C717"/>
  <c r="B717"/>
  <c r="S716"/>
  <c r="R716"/>
  <c r="P716"/>
  <c r="M716"/>
  <c r="L716"/>
  <c r="K716"/>
  <c r="J716"/>
  <c r="I716"/>
  <c r="G716"/>
  <c r="F716"/>
  <c r="E716"/>
  <c r="Q716" s="1"/>
  <c r="D716"/>
  <c r="C716"/>
  <c r="B716"/>
  <c r="S715"/>
  <c r="R715"/>
  <c r="P715"/>
  <c r="M715"/>
  <c r="L715"/>
  <c r="K715"/>
  <c r="J715"/>
  <c r="I715"/>
  <c r="G715"/>
  <c r="F715"/>
  <c r="E715"/>
  <c r="Q715" s="1"/>
  <c r="D715"/>
  <c r="C715"/>
  <c r="B715"/>
  <c r="S714"/>
  <c r="R714"/>
  <c r="P714"/>
  <c r="M714"/>
  <c r="L714"/>
  <c r="K714"/>
  <c r="J714"/>
  <c r="I714"/>
  <c r="G714"/>
  <c r="F714"/>
  <c r="E714"/>
  <c r="Q714" s="1"/>
  <c r="D714"/>
  <c r="C714"/>
  <c r="B714"/>
  <c r="S713"/>
  <c r="R713"/>
  <c r="P713"/>
  <c r="M713"/>
  <c r="L713"/>
  <c r="K713"/>
  <c r="J713"/>
  <c r="I713"/>
  <c r="G713"/>
  <c r="F713"/>
  <c r="E713"/>
  <c r="Q713" s="1"/>
  <c r="D713"/>
  <c r="C713"/>
  <c r="B713"/>
  <c r="S712"/>
  <c r="R712"/>
  <c r="P712"/>
  <c r="M712"/>
  <c r="L712"/>
  <c r="K712"/>
  <c r="J712"/>
  <c r="I712"/>
  <c r="G712"/>
  <c r="F712"/>
  <c r="E712"/>
  <c r="Q712" s="1"/>
  <c r="D712"/>
  <c r="C712"/>
  <c r="B712"/>
  <c r="S711"/>
  <c r="R711"/>
  <c r="P711"/>
  <c r="M711"/>
  <c r="L711"/>
  <c r="K711"/>
  <c r="J711"/>
  <c r="I711"/>
  <c r="G711"/>
  <c r="F711"/>
  <c r="E711"/>
  <c r="Q711" s="1"/>
  <c r="D711"/>
  <c r="C711"/>
  <c r="B711"/>
  <c r="S710"/>
  <c r="R710"/>
  <c r="P710"/>
  <c r="M710"/>
  <c r="L710"/>
  <c r="K710"/>
  <c r="J710"/>
  <c r="I710"/>
  <c r="G710"/>
  <c r="F710"/>
  <c r="E710"/>
  <c r="Q710" s="1"/>
  <c r="D710"/>
  <c r="C710"/>
  <c r="B710"/>
  <c r="S709"/>
  <c r="R709"/>
  <c r="P709"/>
  <c r="M709"/>
  <c r="L709"/>
  <c r="K709"/>
  <c r="J709"/>
  <c r="I709"/>
  <c r="G709"/>
  <c r="F709"/>
  <c r="E709"/>
  <c r="Q709" s="1"/>
  <c r="D709"/>
  <c r="C709"/>
  <c r="B709"/>
  <c r="S708"/>
  <c r="R708"/>
  <c r="P708"/>
  <c r="M708"/>
  <c r="L708"/>
  <c r="K708"/>
  <c r="J708"/>
  <c r="I708"/>
  <c r="G708"/>
  <c r="F708"/>
  <c r="E708"/>
  <c r="Q708" s="1"/>
  <c r="D708"/>
  <c r="C708"/>
  <c r="B708"/>
  <c r="S707"/>
  <c r="R707"/>
  <c r="P707"/>
  <c r="M707"/>
  <c r="L707"/>
  <c r="K707"/>
  <c r="J707"/>
  <c r="I707"/>
  <c r="G707"/>
  <c r="F707"/>
  <c r="E707"/>
  <c r="Q707" s="1"/>
  <c r="D707"/>
  <c r="C707"/>
  <c r="B707"/>
  <c r="S706"/>
  <c r="R706"/>
  <c r="P706"/>
  <c r="M706"/>
  <c r="L706"/>
  <c r="K706"/>
  <c r="J706"/>
  <c r="I706"/>
  <c r="G706"/>
  <c r="F706"/>
  <c r="E706"/>
  <c r="Q706" s="1"/>
  <c r="D706"/>
  <c r="C706"/>
  <c r="B706"/>
  <c r="S705"/>
  <c r="R705"/>
  <c r="P705"/>
  <c r="M705"/>
  <c r="L705"/>
  <c r="K705"/>
  <c r="J705"/>
  <c r="I705"/>
  <c r="G705"/>
  <c r="F705"/>
  <c r="E705"/>
  <c r="Q705" s="1"/>
  <c r="D705"/>
  <c r="C705"/>
  <c r="B705"/>
  <c r="S704"/>
  <c r="R704"/>
  <c r="P704"/>
  <c r="M704"/>
  <c r="L704"/>
  <c r="K704"/>
  <c r="J704"/>
  <c r="I704"/>
  <c r="G704"/>
  <c r="F704"/>
  <c r="E704"/>
  <c r="Q704" s="1"/>
  <c r="D704"/>
  <c r="C704"/>
  <c r="B704"/>
  <c r="S703"/>
  <c r="R703"/>
  <c r="P703"/>
  <c r="M703"/>
  <c r="L703"/>
  <c r="K703"/>
  <c r="J703"/>
  <c r="I703"/>
  <c r="G703"/>
  <c r="F703"/>
  <c r="E703"/>
  <c r="Q703" s="1"/>
  <c r="D703"/>
  <c r="C703"/>
  <c r="B703"/>
  <c r="S702"/>
  <c r="R702"/>
  <c r="P702"/>
  <c r="M702"/>
  <c r="L702"/>
  <c r="K702"/>
  <c r="J702"/>
  <c r="I702"/>
  <c r="G702"/>
  <c r="F702"/>
  <c r="E702"/>
  <c r="Q702" s="1"/>
  <c r="D702"/>
  <c r="C702"/>
  <c r="B702"/>
  <c r="S701"/>
  <c r="R701"/>
  <c r="P701"/>
  <c r="M701"/>
  <c r="L701"/>
  <c r="K701"/>
  <c r="J701"/>
  <c r="I701"/>
  <c r="G701"/>
  <c r="F701"/>
  <c r="E701"/>
  <c r="Q701" s="1"/>
  <c r="D701"/>
  <c r="C701"/>
  <c r="B701"/>
  <c r="S700"/>
  <c r="R700"/>
  <c r="P700"/>
  <c r="M700"/>
  <c r="L700"/>
  <c r="K700"/>
  <c r="J700"/>
  <c r="I700"/>
  <c r="G700"/>
  <c r="F700"/>
  <c r="E700"/>
  <c r="Q700" s="1"/>
  <c r="D700"/>
  <c r="C700"/>
  <c r="B700"/>
  <c r="S699"/>
  <c r="R699"/>
  <c r="P699"/>
  <c r="M699"/>
  <c r="L699"/>
  <c r="K699"/>
  <c r="J699"/>
  <c r="I699"/>
  <c r="G699"/>
  <c r="F699"/>
  <c r="E699"/>
  <c r="Q699" s="1"/>
  <c r="D699"/>
  <c r="C699"/>
  <c r="B699"/>
  <c r="S698"/>
  <c r="R698"/>
  <c r="P698"/>
  <c r="M698"/>
  <c r="L698"/>
  <c r="K698"/>
  <c r="J698"/>
  <c r="I698"/>
  <c r="G698"/>
  <c r="F698"/>
  <c r="E698"/>
  <c r="Q698" s="1"/>
  <c r="D698"/>
  <c r="C698"/>
  <c r="B698"/>
  <c r="S697"/>
  <c r="R697"/>
  <c r="P697"/>
  <c r="M697"/>
  <c r="L697"/>
  <c r="K697"/>
  <c r="J697"/>
  <c r="I697"/>
  <c r="G697"/>
  <c r="F697"/>
  <c r="E697"/>
  <c r="Q697" s="1"/>
  <c r="D697"/>
  <c r="C697"/>
  <c r="B697"/>
  <c r="S696"/>
  <c r="R696"/>
  <c r="P696"/>
  <c r="M696"/>
  <c r="L696"/>
  <c r="K696"/>
  <c r="J696"/>
  <c r="I696"/>
  <c r="G696"/>
  <c r="F696"/>
  <c r="E696"/>
  <c r="Q696" s="1"/>
  <c r="D696"/>
  <c r="C696"/>
  <c r="B696"/>
  <c r="S695"/>
  <c r="R695"/>
  <c r="P695"/>
  <c r="M695"/>
  <c r="L695"/>
  <c r="K695"/>
  <c r="J695"/>
  <c r="I695"/>
  <c r="G695"/>
  <c r="F695"/>
  <c r="E695"/>
  <c r="Q695" s="1"/>
  <c r="D695"/>
  <c r="C695"/>
  <c r="B695"/>
  <c r="S694"/>
  <c r="R694"/>
  <c r="P694"/>
  <c r="M694"/>
  <c r="L694"/>
  <c r="K694"/>
  <c r="J694"/>
  <c r="I694"/>
  <c r="G694"/>
  <c r="F694"/>
  <c r="E694"/>
  <c r="Q694" s="1"/>
  <c r="D694"/>
  <c r="C694"/>
  <c r="B694"/>
  <c r="S693"/>
  <c r="R693"/>
  <c r="P693"/>
  <c r="M693"/>
  <c r="L693"/>
  <c r="K693"/>
  <c r="J693"/>
  <c r="I693"/>
  <c r="G693"/>
  <c r="F693"/>
  <c r="E693"/>
  <c r="Q693" s="1"/>
  <c r="D693"/>
  <c r="C693"/>
  <c r="B693"/>
  <c r="S692"/>
  <c r="R692"/>
  <c r="P692"/>
  <c r="M692"/>
  <c r="L692"/>
  <c r="K692"/>
  <c r="J692"/>
  <c r="I692"/>
  <c r="G692"/>
  <c r="F692"/>
  <c r="E692"/>
  <c r="Q692" s="1"/>
  <c r="D692"/>
  <c r="C692"/>
  <c r="B692"/>
  <c r="S691"/>
  <c r="R691"/>
  <c r="P691"/>
  <c r="M691"/>
  <c r="L691"/>
  <c r="K691"/>
  <c r="J691"/>
  <c r="I691"/>
  <c r="G691"/>
  <c r="F691"/>
  <c r="E691"/>
  <c r="Q691" s="1"/>
  <c r="D691"/>
  <c r="C691"/>
  <c r="B691"/>
  <c r="S690"/>
  <c r="R690"/>
  <c r="P690"/>
  <c r="M690"/>
  <c r="L690"/>
  <c r="K690"/>
  <c r="J690"/>
  <c r="I690"/>
  <c r="G690"/>
  <c r="F690"/>
  <c r="E690"/>
  <c r="Q690" s="1"/>
  <c r="D690"/>
  <c r="C690"/>
  <c r="B690"/>
  <c r="S689"/>
  <c r="R689"/>
  <c r="P689"/>
  <c r="M689"/>
  <c r="L689"/>
  <c r="K689"/>
  <c r="J689"/>
  <c r="I689"/>
  <c r="G689"/>
  <c r="F689"/>
  <c r="E689"/>
  <c r="Q689" s="1"/>
  <c r="D689"/>
  <c r="C689"/>
  <c r="B689"/>
  <c r="S688"/>
  <c r="R688"/>
  <c r="P688"/>
  <c r="M688"/>
  <c r="L688"/>
  <c r="K688"/>
  <c r="J688"/>
  <c r="I688"/>
  <c r="G688"/>
  <c r="F688"/>
  <c r="E688"/>
  <c r="Q688" s="1"/>
  <c r="D688"/>
  <c r="C688"/>
  <c r="B688"/>
  <c r="S687"/>
  <c r="R687"/>
  <c r="P687"/>
  <c r="M687"/>
  <c r="L687"/>
  <c r="K687"/>
  <c r="J687"/>
  <c r="I687"/>
  <c r="G687"/>
  <c r="F687"/>
  <c r="E687"/>
  <c r="Q687" s="1"/>
  <c r="D687"/>
  <c r="C687"/>
  <c r="B687"/>
  <c r="S686"/>
  <c r="R686"/>
  <c r="P686"/>
  <c r="M686"/>
  <c r="L686"/>
  <c r="K686"/>
  <c r="J686"/>
  <c r="I686"/>
  <c r="G686"/>
  <c r="F686"/>
  <c r="E686"/>
  <c r="Q686" s="1"/>
  <c r="D686"/>
  <c r="C686"/>
  <c r="B686"/>
  <c r="S685"/>
  <c r="R685"/>
  <c r="P685"/>
  <c r="M685"/>
  <c r="L685"/>
  <c r="K685"/>
  <c r="J685"/>
  <c r="I685"/>
  <c r="G685"/>
  <c r="F685"/>
  <c r="E685"/>
  <c r="Q685" s="1"/>
  <c r="D685"/>
  <c r="C685"/>
  <c r="B685"/>
  <c r="S684"/>
  <c r="R684"/>
  <c r="P684"/>
  <c r="M684"/>
  <c r="L684"/>
  <c r="K684"/>
  <c r="J684"/>
  <c r="I684"/>
  <c r="G684"/>
  <c r="F684"/>
  <c r="E684"/>
  <c r="Q684" s="1"/>
  <c r="D684"/>
  <c r="C684"/>
  <c r="B684"/>
  <c r="S683"/>
  <c r="R683"/>
  <c r="P683"/>
  <c r="M683"/>
  <c r="L683"/>
  <c r="K683"/>
  <c r="J683"/>
  <c r="I683"/>
  <c r="G683"/>
  <c r="F683"/>
  <c r="E683"/>
  <c r="Q683" s="1"/>
  <c r="D683"/>
  <c r="C683"/>
  <c r="B683"/>
  <c r="S682"/>
  <c r="R682"/>
  <c r="P682"/>
  <c r="M682"/>
  <c r="L682"/>
  <c r="K682"/>
  <c r="J682"/>
  <c r="I682"/>
  <c r="G682"/>
  <c r="F682"/>
  <c r="E682"/>
  <c r="Q682" s="1"/>
  <c r="D682"/>
  <c r="C682"/>
  <c r="B682"/>
  <c r="S681"/>
  <c r="R681"/>
  <c r="P681"/>
  <c r="M681"/>
  <c r="L681"/>
  <c r="K681"/>
  <c r="J681"/>
  <c r="I681"/>
  <c r="G681"/>
  <c r="F681"/>
  <c r="E681"/>
  <c r="Q681" s="1"/>
  <c r="D681"/>
  <c r="C681"/>
  <c r="B681"/>
  <c r="S680"/>
  <c r="R680"/>
  <c r="P680"/>
  <c r="M680"/>
  <c r="L680"/>
  <c r="K680"/>
  <c r="J680"/>
  <c r="I680"/>
  <c r="G680"/>
  <c r="F680"/>
  <c r="E680"/>
  <c r="Q680" s="1"/>
  <c r="D680"/>
  <c r="C680"/>
  <c r="B680"/>
  <c r="S679"/>
  <c r="R679"/>
  <c r="P679"/>
  <c r="M679"/>
  <c r="L679"/>
  <c r="K679"/>
  <c r="J679"/>
  <c r="I679"/>
  <c r="G679"/>
  <c r="F679"/>
  <c r="E679"/>
  <c r="Q679" s="1"/>
  <c r="D679"/>
  <c r="C679"/>
  <c r="B679"/>
  <c r="S678"/>
  <c r="R678"/>
  <c r="P678"/>
  <c r="M678"/>
  <c r="L678"/>
  <c r="K678"/>
  <c r="J678"/>
  <c r="I678"/>
  <c r="G678"/>
  <c r="F678"/>
  <c r="E678"/>
  <c r="Q678" s="1"/>
  <c r="D678"/>
  <c r="C678"/>
  <c r="B678"/>
  <c r="S677"/>
  <c r="R677"/>
  <c r="P677"/>
  <c r="M677"/>
  <c r="L677"/>
  <c r="K677"/>
  <c r="J677"/>
  <c r="I677"/>
  <c r="G677"/>
  <c r="F677"/>
  <c r="E677"/>
  <c r="Q677" s="1"/>
  <c r="D677"/>
  <c r="C677"/>
  <c r="B677"/>
  <c r="S676"/>
  <c r="R676"/>
  <c r="P676"/>
  <c r="M676"/>
  <c r="L676"/>
  <c r="K676"/>
  <c r="J676"/>
  <c r="I676"/>
  <c r="G676"/>
  <c r="F676"/>
  <c r="E676"/>
  <c r="Q676" s="1"/>
  <c r="D676"/>
  <c r="C676"/>
  <c r="B676"/>
  <c r="S675"/>
  <c r="R675"/>
  <c r="P675"/>
  <c r="M675"/>
  <c r="L675"/>
  <c r="K675"/>
  <c r="J675"/>
  <c r="I675"/>
  <c r="G675"/>
  <c r="F675"/>
  <c r="E675"/>
  <c r="Q675" s="1"/>
  <c r="D675"/>
  <c r="C675"/>
  <c r="B675"/>
  <c r="S674"/>
  <c r="R674"/>
  <c r="P674"/>
  <c r="M674"/>
  <c r="L674"/>
  <c r="K674"/>
  <c r="J674"/>
  <c r="I674"/>
  <c r="G674"/>
  <c r="F674"/>
  <c r="E674"/>
  <c r="Q674" s="1"/>
  <c r="D674"/>
  <c r="C674"/>
  <c r="B674"/>
  <c r="S673"/>
  <c r="R673"/>
  <c r="P673"/>
  <c r="M673"/>
  <c r="L673"/>
  <c r="K673"/>
  <c r="J673"/>
  <c r="I673"/>
  <c r="G673"/>
  <c r="F673"/>
  <c r="E673"/>
  <c r="Q673" s="1"/>
  <c r="D673"/>
  <c r="C673"/>
  <c r="B673"/>
  <c r="S672"/>
  <c r="R672"/>
  <c r="P672"/>
  <c r="M672"/>
  <c r="L672"/>
  <c r="K672"/>
  <c r="J672"/>
  <c r="I672"/>
  <c r="G672"/>
  <c r="F672"/>
  <c r="E672"/>
  <c r="Q672" s="1"/>
  <c r="D672"/>
  <c r="C672"/>
  <c r="B672"/>
  <c r="S671"/>
  <c r="R671"/>
  <c r="P671"/>
  <c r="M671"/>
  <c r="L671"/>
  <c r="K671"/>
  <c r="J671"/>
  <c r="I671"/>
  <c r="G671"/>
  <c r="F671"/>
  <c r="E671"/>
  <c r="Q671" s="1"/>
  <c r="D671"/>
  <c r="C671"/>
  <c r="B671"/>
  <c r="S670"/>
  <c r="R670"/>
  <c r="P670"/>
  <c r="M670"/>
  <c r="L670"/>
  <c r="K670"/>
  <c r="J670"/>
  <c r="I670"/>
  <c r="G670"/>
  <c r="F670"/>
  <c r="E670"/>
  <c r="Q670" s="1"/>
  <c r="D670"/>
  <c r="C670"/>
  <c r="B670"/>
  <c r="S669"/>
  <c r="R669"/>
  <c r="P669"/>
  <c r="M669"/>
  <c r="L669"/>
  <c r="K669"/>
  <c r="J669"/>
  <c r="I669"/>
  <c r="G669"/>
  <c r="F669"/>
  <c r="E669"/>
  <c r="Q669" s="1"/>
  <c r="D669"/>
  <c r="C669"/>
  <c r="B669"/>
  <c r="S668"/>
  <c r="R668"/>
  <c r="P668"/>
  <c r="M668"/>
  <c r="L668"/>
  <c r="K668"/>
  <c r="J668"/>
  <c r="I668"/>
  <c r="G668"/>
  <c r="F668"/>
  <c r="E668"/>
  <c r="Q668" s="1"/>
  <c r="D668"/>
  <c r="C668"/>
  <c r="B668"/>
  <c r="S667"/>
  <c r="R667"/>
  <c r="P667"/>
  <c r="M667"/>
  <c r="L667"/>
  <c r="K667"/>
  <c r="J667"/>
  <c r="I667"/>
  <c r="G667"/>
  <c r="F667"/>
  <c r="E667"/>
  <c r="Q667" s="1"/>
  <c r="D667"/>
  <c r="C667"/>
  <c r="B667"/>
  <c r="S666"/>
  <c r="R666"/>
  <c r="P666"/>
  <c r="M666"/>
  <c r="L666"/>
  <c r="K666"/>
  <c r="J666"/>
  <c r="I666"/>
  <c r="G666"/>
  <c r="F666"/>
  <c r="E666"/>
  <c r="Q666" s="1"/>
  <c r="D666"/>
  <c r="C666"/>
  <c r="B666"/>
  <c r="S665"/>
  <c r="R665"/>
  <c r="P665"/>
  <c r="M665"/>
  <c r="L665"/>
  <c r="K665"/>
  <c r="J665"/>
  <c r="I665"/>
  <c r="G665"/>
  <c r="F665"/>
  <c r="E665"/>
  <c r="Q665" s="1"/>
  <c r="D665"/>
  <c r="C665"/>
  <c r="B665"/>
  <c r="S664"/>
  <c r="R664"/>
  <c r="P664"/>
  <c r="M664"/>
  <c r="L664"/>
  <c r="K664"/>
  <c r="J664"/>
  <c r="I664"/>
  <c r="G664"/>
  <c r="F664"/>
  <c r="E664"/>
  <c r="Q664" s="1"/>
  <c r="D664"/>
  <c r="C664"/>
  <c r="B664"/>
  <c r="S663"/>
  <c r="R663"/>
  <c r="P663"/>
  <c r="M663"/>
  <c r="L663"/>
  <c r="K663"/>
  <c r="J663"/>
  <c r="I663"/>
  <c r="G663"/>
  <c r="F663"/>
  <c r="E663"/>
  <c r="Q663" s="1"/>
  <c r="D663"/>
  <c r="C663"/>
  <c r="B663"/>
  <c r="S662"/>
  <c r="R662"/>
  <c r="P662"/>
  <c r="M662"/>
  <c r="L662"/>
  <c r="K662"/>
  <c r="J662"/>
  <c r="I662"/>
  <c r="G662"/>
  <c r="F662"/>
  <c r="E662"/>
  <c r="Q662" s="1"/>
  <c r="D662"/>
  <c r="C662"/>
  <c r="B662"/>
  <c r="S661"/>
  <c r="R661"/>
  <c r="P661"/>
  <c r="M661"/>
  <c r="L661"/>
  <c r="K661"/>
  <c r="J661"/>
  <c r="I661"/>
  <c r="G661"/>
  <c r="F661"/>
  <c r="E661"/>
  <c r="Q661" s="1"/>
  <c r="D661"/>
  <c r="C661"/>
  <c r="B661"/>
  <c r="S660"/>
  <c r="R660"/>
  <c r="P660"/>
  <c r="M660"/>
  <c r="L660"/>
  <c r="K660"/>
  <c r="J660"/>
  <c r="I660"/>
  <c r="G660"/>
  <c r="F660"/>
  <c r="E660"/>
  <c r="Q660" s="1"/>
  <c r="D660"/>
  <c r="C660"/>
  <c r="B660"/>
  <c r="S659"/>
  <c r="R659"/>
  <c r="P659"/>
  <c r="M659"/>
  <c r="L659"/>
  <c r="K659"/>
  <c r="J659"/>
  <c r="I659"/>
  <c r="G659"/>
  <c r="F659"/>
  <c r="E659"/>
  <c r="Q659" s="1"/>
  <c r="D659"/>
  <c r="C659"/>
  <c r="B659"/>
  <c r="S658"/>
  <c r="R658"/>
  <c r="P658"/>
  <c r="M658"/>
  <c r="L658"/>
  <c r="K658"/>
  <c r="J658"/>
  <c r="I658"/>
  <c r="G658"/>
  <c r="F658"/>
  <c r="E658"/>
  <c r="Q658" s="1"/>
  <c r="D658"/>
  <c r="C658"/>
  <c r="B658"/>
  <c r="S657"/>
  <c r="R657"/>
  <c r="P657"/>
  <c r="M657"/>
  <c r="L657"/>
  <c r="K657"/>
  <c r="J657"/>
  <c r="I657"/>
  <c r="G657"/>
  <c r="F657"/>
  <c r="E657"/>
  <c r="Q657" s="1"/>
  <c r="D657"/>
  <c r="C657"/>
  <c r="B657"/>
  <c r="S656"/>
  <c r="R656"/>
  <c r="P656"/>
  <c r="M656"/>
  <c r="L656"/>
  <c r="K656"/>
  <c r="J656"/>
  <c r="I656"/>
  <c r="G656"/>
  <c r="F656"/>
  <c r="E656"/>
  <c r="Q656" s="1"/>
  <c r="D656"/>
  <c r="C656"/>
  <c r="B656"/>
  <c r="S655"/>
  <c r="R655"/>
  <c r="P655"/>
  <c r="M655"/>
  <c r="L655"/>
  <c r="K655"/>
  <c r="J655"/>
  <c r="I655"/>
  <c r="G655"/>
  <c r="F655"/>
  <c r="E655"/>
  <c r="Q655" s="1"/>
  <c r="D655"/>
  <c r="C655"/>
  <c r="B655"/>
  <c r="S654"/>
  <c r="R654"/>
  <c r="P654"/>
  <c r="M654"/>
  <c r="L654"/>
  <c r="K654"/>
  <c r="J654"/>
  <c r="I654"/>
  <c r="G654"/>
  <c r="F654"/>
  <c r="E654"/>
  <c r="Q654" s="1"/>
  <c r="D654"/>
  <c r="C654"/>
  <c r="B654"/>
  <c r="S653"/>
  <c r="R653"/>
  <c r="P653"/>
  <c r="M653"/>
  <c r="L653"/>
  <c r="K653"/>
  <c r="J653"/>
  <c r="I653"/>
  <c r="G653"/>
  <c r="F653"/>
  <c r="E653"/>
  <c r="Q653" s="1"/>
  <c r="D653"/>
  <c r="C653"/>
  <c r="B653"/>
  <c r="S652"/>
  <c r="R652"/>
  <c r="P652"/>
  <c r="M652"/>
  <c r="L652"/>
  <c r="K652"/>
  <c r="J652"/>
  <c r="I652"/>
  <c r="G652"/>
  <c r="F652"/>
  <c r="E652"/>
  <c r="Q652" s="1"/>
  <c r="D652"/>
  <c r="C652"/>
  <c r="B652"/>
  <c r="S651"/>
  <c r="R651"/>
  <c r="P651"/>
  <c r="M651"/>
  <c r="L651"/>
  <c r="K651"/>
  <c r="J651"/>
  <c r="I651"/>
  <c r="G651"/>
  <c r="F651"/>
  <c r="E651"/>
  <c r="Q651" s="1"/>
  <c r="D651"/>
  <c r="C651"/>
  <c r="B651"/>
  <c r="S650"/>
  <c r="R650"/>
  <c r="P650"/>
  <c r="M650"/>
  <c r="L650"/>
  <c r="K650"/>
  <c r="J650"/>
  <c r="I650"/>
  <c r="G650"/>
  <c r="F650"/>
  <c r="E650"/>
  <c r="Q650" s="1"/>
  <c r="D650"/>
  <c r="C650"/>
  <c r="B650"/>
  <c r="S649"/>
  <c r="R649"/>
  <c r="P649"/>
  <c r="M649"/>
  <c r="L649"/>
  <c r="K649"/>
  <c r="J649"/>
  <c r="I649"/>
  <c r="G649"/>
  <c r="F649"/>
  <c r="E649"/>
  <c r="Q649" s="1"/>
  <c r="D649"/>
  <c r="C649"/>
  <c r="B649"/>
  <c r="S648"/>
  <c r="R648"/>
  <c r="P648"/>
  <c r="M648"/>
  <c r="L648"/>
  <c r="K648"/>
  <c r="J648"/>
  <c r="I648"/>
  <c r="G648"/>
  <c r="F648"/>
  <c r="E648"/>
  <c r="Q648" s="1"/>
  <c r="D648"/>
  <c r="C648"/>
  <c r="B648"/>
  <c r="S647"/>
  <c r="R647"/>
  <c r="P647"/>
  <c r="M647"/>
  <c r="L647"/>
  <c r="K647"/>
  <c r="J647"/>
  <c r="I647"/>
  <c r="G647"/>
  <c r="F647"/>
  <c r="E647"/>
  <c r="Q647" s="1"/>
  <c r="D647"/>
  <c r="C647"/>
  <c r="B647"/>
  <c r="S646"/>
  <c r="R646"/>
  <c r="P646"/>
  <c r="M646"/>
  <c r="L646"/>
  <c r="K646"/>
  <c r="J646"/>
  <c r="I646"/>
  <c r="G646"/>
  <c r="F646"/>
  <c r="E646"/>
  <c r="Q646" s="1"/>
  <c r="D646"/>
  <c r="C646"/>
  <c r="B646"/>
  <c r="S645"/>
  <c r="R645"/>
  <c r="P645"/>
  <c r="M645"/>
  <c r="L645"/>
  <c r="K645"/>
  <c r="J645"/>
  <c r="I645"/>
  <c r="G645"/>
  <c r="F645"/>
  <c r="E645"/>
  <c r="Q645" s="1"/>
  <c r="D645"/>
  <c r="C645"/>
  <c r="B645"/>
  <c r="S644"/>
  <c r="R644"/>
  <c r="P644"/>
  <c r="M644"/>
  <c r="L644"/>
  <c r="K644"/>
  <c r="J644"/>
  <c r="I644"/>
  <c r="G644"/>
  <c r="F644"/>
  <c r="E644"/>
  <c r="Q644" s="1"/>
  <c r="D644"/>
  <c r="C644"/>
  <c r="B644"/>
  <c r="S643"/>
  <c r="R643"/>
  <c r="P643"/>
  <c r="M643"/>
  <c r="L643"/>
  <c r="K643"/>
  <c r="J643"/>
  <c r="I643"/>
  <c r="G643"/>
  <c r="F643"/>
  <c r="E643"/>
  <c r="Q643" s="1"/>
  <c r="D643"/>
  <c r="C643"/>
  <c r="B643"/>
  <c r="S642"/>
  <c r="R642"/>
  <c r="P642"/>
  <c r="M642"/>
  <c r="L642"/>
  <c r="K642"/>
  <c r="J642"/>
  <c r="I642"/>
  <c r="G642"/>
  <c r="F642"/>
  <c r="E642"/>
  <c r="Q642" s="1"/>
  <c r="D642"/>
  <c r="C642"/>
  <c r="B642"/>
  <c r="S641"/>
  <c r="R641"/>
  <c r="P641"/>
  <c r="M641"/>
  <c r="L641"/>
  <c r="K641"/>
  <c r="J641"/>
  <c r="I641"/>
  <c r="G641"/>
  <c r="F641"/>
  <c r="E641"/>
  <c r="Q641" s="1"/>
  <c r="D641"/>
  <c r="C641"/>
  <c r="B641"/>
  <c r="S640"/>
  <c r="R640"/>
  <c r="P640"/>
  <c r="M640"/>
  <c r="L640"/>
  <c r="K640"/>
  <c r="J640"/>
  <c r="I640"/>
  <c r="G640"/>
  <c r="F640"/>
  <c r="E640"/>
  <c r="Q640" s="1"/>
  <c r="D640"/>
  <c r="C640"/>
  <c r="B640"/>
  <c r="S639"/>
  <c r="R639"/>
  <c r="P639"/>
  <c r="M639"/>
  <c r="L639"/>
  <c r="K639"/>
  <c r="J639"/>
  <c r="I639"/>
  <c r="G639"/>
  <c r="F639"/>
  <c r="E639"/>
  <c r="Q639" s="1"/>
  <c r="D639"/>
  <c r="C639"/>
  <c r="B639"/>
  <c r="S638"/>
  <c r="R638"/>
  <c r="P638"/>
  <c r="M638"/>
  <c r="L638"/>
  <c r="K638"/>
  <c r="J638"/>
  <c r="I638"/>
  <c r="G638"/>
  <c r="F638"/>
  <c r="E638"/>
  <c r="Q638" s="1"/>
  <c r="D638"/>
  <c r="C638"/>
  <c r="B638"/>
  <c r="S637"/>
  <c r="R637"/>
  <c r="P637"/>
  <c r="M637"/>
  <c r="L637"/>
  <c r="K637"/>
  <c r="J637"/>
  <c r="I637"/>
  <c r="G637"/>
  <c r="F637"/>
  <c r="E637"/>
  <c r="Q637" s="1"/>
  <c r="D637"/>
  <c r="C637"/>
  <c r="B637"/>
  <c r="S636"/>
  <c r="R636"/>
  <c r="P636"/>
  <c r="M636"/>
  <c r="L636"/>
  <c r="K636"/>
  <c r="J636"/>
  <c r="I636"/>
  <c r="G636"/>
  <c r="F636"/>
  <c r="E636"/>
  <c r="Q636" s="1"/>
  <c r="D636"/>
  <c r="C636"/>
  <c r="B636"/>
  <c r="S635"/>
  <c r="R635"/>
  <c r="P635"/>
  <c r="M635"/>
  <c r="L635"/>
  <c r="K635"/>
  <c r="J635"/>
  <c r="I635"/>
  <c r="G635"/>
  <c r="F635"/>
  <c r="E635"/>
  <c r="Q635" s="1"/>
  <c r="D635"/>
  <c r="C635"/>
  <c r="B635"/>
  <c r="S634"/>
  <c r="R634"/>
  <c r="P634"/>
  <c r="M634"/>
  <c r="L634"/>
  <c r="K634"/>
  <c r="J634"/>
  <c r="I634"/>
  <c r="G634"/>
  <c r="F634"/>
  <c r="E634"/>
  <c r="Q634" s="1"/>
  <c r="D634"/>
  <c r="C634"/>
  <c r="B634"/>
  <c r="S633"/>
  <c r="R633"/>
  <c r="P633"/>
  <c r="M633"/>
  <c r="L633"/>
  <c r="K633"/>
  <c r="J633"/>
  <c r="I633"/>
  <c r="G633"/>
  <c r="F633"/>
  <c r="E633"/>
  <c r="Q633" s="1"/>
  <c r="D633"/>
  <c r="C633"/>
  <c r="B633"/>
  <c r="S632"/>
  <c r="R632"/>
  <c r="P632"/>
  <c r="M632"/>
  <c r="L632"/>
  <c r="K632"/>
  <c r="J632"/>
  <c r="I632"/>
  <c r="G632"/>
  <c r="F632"/>
  <c r="E632"/>
  <c r="Q632" s="1"/>
  <c r="D632"/>
  <c r="C632"/>
  <c r="B632"/>
  <c r="S631"/>
  <c r="R631"/>
  <c r="P631"/>
  <c r="M631"/>
  <c r="L631"/>
  <c r="K631"/>
  <c r="J631"/>
  <c r="I631"/>
  <c r="G631"/>
  <c r="F631"/>
  <c r="E631"/>
  <c r="Q631" s="1"/>
  <c r="D631"/>
  <c r="C631"/>
  <c r="B631"/>
  <c r="S630"/>
  <c r="R630"/>
  <c r="P630"/>
  <c r="M630"/>
  <c r="L630"/>
  <c r="K630"/>
  <c r="J630"/>
  <c r="I630"/>
  <c r="G630"/>
  <c r="F630"/>
  <c r="E630"/>
  <c r="Q630" s="1"/>
  <c r="D630"/>
  <c r="C630"/>
  <c r="B630"/>
  <c r="S629"/>
  <c r="R629"/>
  <c r="P629"/>
  <c r="M629"/>
  <c r="L629"/>
  <c r="K629"/>
  <c r="J629"/>
  <c r="I629"/>
  <c r="G629"/>
  <c r="F629"/>
  <c r="E629"/>
  <c r="Q629" s="1"/>
  <c r="D629"/>
  <c r="C629"/>
  <c r="B629"/>
  <c r="S628"/>
  <c r="R628"/>
  <c r="P628"/>
  <c r="M628"/>
  <c r="L628"/>
  <c r="K628"/>
  <c r="J628"/>
  <c r="I628"/>
  <c r="G628"/>
  <c r="F628"/>
  <c r="E628"/>
  <c r="Q628" s="1"/>
  <c r="D628"/>
  <c r="C628"/>
  <c r="B628"/>
  <c r="S627"/>
  <c r="R627"/>
  <c r="P627"/>
  <c r="M627"/>
  <c r="L627"/>
  <c r="K627"/>
  <c r="J627"/>
  <c r="I627"/>
  <c r="G627"/>
  <c r="F627"/>
  <c r="E627"/>
  <c r="Q627" s="1"/>
  <c r="D627"/>
  <c r="C627"/>
  <c r="B627"/>
  <c r="S626"/>
  <c r="R626"/>
  <c r="P626"/>
  <c r="M626"/>
  <c r="L626"/>
  <c r="K626"/>
  <c r="J626"/>
  <c r="I626"/>
  <c r="G626"/>
  <c r="F626"/>
  <c r="E626"/>
  <c r="Q626" s="1"/>
  <c r="D626"/>
  <c r="C626"/>
  <c r="B626"/>
  <c r="S625"/>
  <c r="R625"/>
  <c r="P625"/>
  <c r="M625"/>
  <c r="L625"/>
  <c r="K625"/>
  <c r="J625"/>
  <c r="I625"/>
  <c r="G625"/>
  <c r="F625"/>
  <c r="E625"/>
  <c r="Q625" s="1"/>
  <c r="D625"/>
  <c r="C625"/>
  <c r="B625"/>
  <c r="S624"/>
  <c r="R624"/>
  <c r="P624"/>
  <c r="M624"/>
  <c r="L624"/>
  <c r="K624"/>
  <c r="J624"/>
  <c r="I624"/>
  <c r="G624"/>
  <c r="F624"/>
  <c r="E624"/>
  <c r="Q624" s="1"/>
  <c r="D624"/>
  <c r="C624"/>
  <c r="B624"/>
  <c r="S623"/>
  <c r="R623"/>
  <c r="P623"/>
  <c r="M623"/>
  <c r="L623"/>
  <c r="K623"/>
  <c r="J623"/>
  <c r="I623"/>
  <c r="G623"/>
  <c r="F623"/>
  <c r="E623"/>
  <c r="Q623" s="1"/>
  <c r="D623"/>
  <c r="C623"/>
  <c r="B623"/>
  <c r="S622"/>
  <c r="R622"/>
  <c r="P622"/>
  <c r="M622"/>
  <c r="L622"/>
  <c r="K622"/>
  <c r="J622"/>
  <c r="I622"/>
  <c r="G622"/>
  <c r="F622"/>
  <c r="E622"/>
  <c r="Q622" s="1"/>
  <c r="D622"/>
  <c r="C622"/>
  <c r="B622"/>
  <c r="S621"/>
  <c r="R621"/>
  <c r="P621"/>
  <c r="M621"/>
  <c r="L621"/>
  <c r="K621"/>
  <c r="J621"/>
  <c r="I621"/>
  <c r="G621"/>
  <c r="F621"/>
  <c r="E621"/>
  <c r="Q621" s="1"/>
  <c r="D621"/>
  <c r="C621"/>
  <c r="B621"/>
  <c r="S620"/>
  <c r="R620"/>
  <c r="P620"/>
  <c r="M620"/>
  <c r="L620"/>
  <c r="K620"/>
  <c r="J620"/>
  <c r="I620"/>
  <c r="G620"/>
  <c r="F620"/>
  <c r="E620"/>
  <c r="Q620" s="1"/>
  <c r="D620"/>
  <c r="C620"/>
  <c r="B620"/>
  <c r="S619"/>
  <c r="R619"/>
  <c r="P619"/>
  <c r="M619"/>
  <c r="L619"/>
  <c r="K619"/>
  <c r="J619"/>
  <c r="I619"/>
  <c r="G619"/>
  <c r="F619"/>
  <c r="E619"/>
  <c r="Q619" s="1"/>
  <c r="D619"/>
  <c r="C619"/>
  <c r="B619"/>
  <c r="S618"/>
  <c r="R618"/>
  <c r="P618"/>
  <c r="M618"/>
  <c r="L618"/>
  <c r="K618"/>
  <c r="J618"/>
  <c r="I618"/>
  <c r="G618"/>
  <c r="F618"/>
  <c r="E618"/>
  <c r="Q618" s="1"/>
  <c r="D618"/>
  <c r="C618"/>
  <c r="B618"/>
  <c r="S617"/>
  <c r="R617"/>
  <c r="P617"/>
  <c r="M617"/>
  <c r="L617"/>
  <c r="K617"/>
  <c r="J617"/>
  <c r="I617"/>
  <c r="G617"/>
  <c r="F617"/>
  <c r="E617"/>
  <c r="Q617" s="1"/>
  <c r="D617"/>
  <c r="C617"/>
  <c r="B617"/>
  <c r="S616"/>
  <c r="R616"/>
  <c r="P616"/>
  <c r="M616"/>
  <c r="L616"/>
  <c r="K616"/>
  <c r="J616"/>
  <c r="I616"/>
  <c r="G616"/>
  <c r="F616"/>
  <c r="E616"/>
  <c r="Q616" s="1"/>
  <c r="D616"/>
  <c r="C616"/>
  <c r="B616"/>
  <c r="S615"/>
  <c r="R615"/>
  <c r="P615"/>
  <c r="M615"/>
  <c r="L615"/>
  <c r="K615"/>
  <c r="J615"/>
  <c r="I615"/>
  <c r="G615"/>
  <c r="F615"/>
  <c r="E615"/>
  <c r="Q615" s="1"/>
  <c r="D615"/>
  <c r="C615"/>
  <c r="B615"/>
  <c r="S614"/>
  <c r="R614"/>
  <c r="P614"/>
  <c r="M614"/>
  <c r="L614"/>
  <c r="K614"/>
  <c r="J614"/>
  <c r="I614"/>
  <c r="G614"/>
  <c r="F614"/>
  <c r="E614"/>
  <c r="Q614" s="1"/>
  <c r="D614"/>
  <c r="C614"/>
  <c r="B614"/>
  <c r="S613"/>
  <c r="R613"/>
  <c r="P613"/>
  <c r="M613"/>
  <c r="L613"/>
  <c r="K613"/>
  <c r="J613"/>
  <c r="I613"/>
  <c r="G613"/>
  <c r="F613"/>
  <c r="E613"/>
  <c r="Q613" s="1"/>
  <c r="D613"/>
  <c r="C613"/>
  <c r="B613"/>
  <c r="S612"/>
  <c r="R612"/>
  <c r="P612"/>
  <c r="M612"/>
  <c r="L612"/>
  <c r="K612"/>
  <c r="J612"/>
  <c r="I612"/>
  <c r="G612"/>
  <c r="F612"/>
  <c r="E612"/>
  <c r="Q612" s="1"/>
  <c r="D612"/>
  <c r="C612"/>
  <c r="B612"/>
  <c r="S611"/>
  <c r="R611"/>
  <c r="P611"/>
  <c r="M611"/>
  <c r="L611"/>
  <c r="K611"/>
  <c r="J611"/>
  <c r="I611"/>
  <c r="G611"/>
  <c r="F611"/>
  <c r="E611"/>
  <c r="Q611" s="1"/>
  <c r="D611"/>
  <c r="C611"/>
  <c r="B611"/>
  <c r="S610"/>
  <c r="R610"/>
  <c r="P610"/>
  <c r="M610"/>
  <c r="L610"/>
  <c r="K610"/>
  <c r="J610"/>
  <c r="I610"/>
  <c r="G610"/>
  <c r="F610"/>
  <c r="E610"/>
  <c r="Q610" s="1"/>
  <c r="D610"/>
  <c r="C610"/>
  <c r="B610"/>
  <c r="S609"/>
  <c r="R609"/>
  <c r="P609"/>
  <c r="M609"/>
  <c r="L609"/>
  <c r="K609"/>
  <c r="J609"/>
  <c r="I609"/>
  <c r="G609"/>
  <c r="F609"/>
  <c r="E609"/>
  <c r="Q609" s="1"/>
  <c r="D609"/>
  <c r="C609"/>
  <c r="B609"/>
  <c r="S608"/>
  <c r="R608"/>
  <c r="P608"/>
  <c r="M608"/>
  <c r="L608"/>
  <c r="K608"/>
  <c r="J608"/>
  <c r="I608"/>
  <c r="G608"/>
  <c r="F608"/>
  <c r="E608"/>
  <c r="Q608" s="1"/>
  <c r="D608"/>
  <c r="C608"/>
  <c r="B608"/>
  <c r="S607"/>
  <c r="R607"/>
  <c r="P607"/>
  <c r="M607"/>
  <c r="L607"/>
  <c r="K607"/>
  <c r="J607"/>
  <c r="I607"/>
  <c r="G607"/>
  <c r="F607"/>
  <c r="E607"/>
  <c r="Q607" s="1"/>
  <c r="D607"/>
  <c r="C607"/>
  <c r="B607"/>
  <c r="S606"/>
  <c r="R606"/>
  <c r="P606"/>
  <c r="M606"/>
  <c r="L606"/>
  <c r="K606"/>
  <c r="J606"/>
  <c r="I606"/>
  <c r="G606"/>
  <c r="F606"/>
  <c r="E606"/>
  <c r="Q606" s="1"/>
  <c r="D606"/>
  <c r="C606"/>
  <c r="B606"/>
  <c r="S605"/>
  <c r="R605"/>
  <c r="P605"/>
  <c r="M605"/>
  <c r="L605"/>
  <c r="K605"/>
  <c r="J605"/>
  <c r="I605"/>
  <c r="G605"/>
  <c r="F605"/>
  <c r="E605"/>
  <c r="Q605" s="1"/>
  <c r="D605"/>
  <c r="C605"/>
  <c r="B605"/>
  <c r="S604"/>
  <c r="R604"/>
  <c r="P604"/>
  <c r="M604"/>
  <c r="L604"/>
  <c r="K604"/>
  <c r="J604"/>
  <c r="I604"/>
  <c r="G604"/>
  <c r="F604"/>
  <c r="E604"/>
  <c r="Q604" s="1"/>
  <c r="D604"/>
  <c r="C604"/>
  <c r="B604"/>
  <c r="S603"/>
  <c r="R603"/>
  <c r="P603"/>
  <c r="M603"/>
  <c r="L603"/>
  <c r="K603"/>
  <c r="J603"/>
  <c r="I603"/>
  <c r="G603"/>
  <c r="F603"/>
  <c r="E603"/>
  <c r="Q603" s="1"/>
  <c r="D603"/>
  <c r="C603"/>
  <c r="B603"/>
  <c r="S602"/>
  <c r="R602"/>
  <c r="P602"/>
  <c r="M602"/>
  <c r="L602"/>
  <c r="K602"/>
  <c r="J602"/>
  <c r="I602"/>
  <c r="G602"/>
  <c r="F602"/>
  <c r="E602"/>
  <c r="Q602" s="1"/>
  <c r="D602"/>
  <c r="C602"/>
  <c r="B602"/>
  <c r="S601"/>
  <c r="R601"/>
  <c r="P601"/>
  <c r="M601"/>
  <c r="L601"/>
  <c r="K601"/>
  <c r="J601"/>
  <c r="I601"/>
  <c r="G601"/>
  <c r="F601"/>
  <c r="E601"/>
  <c r="Q601" s="1"/>
  <c r="D601"/>
  <c r="C601"/>
  <c r="B601"/>
  <c r="S600"/>
  <c r="R600"/>
  <c r="P600"/>
  <c r="M600"/>
  <c r="L600"/>
  <c r="K600"/>
  <c r="J600"/>
  <c r="I600"/>
  <c r="G600"/>
  <c r="F600"/>
  <c r="E600"/>
  <c r="Q600" s="1"/>
  <c r="D600"/>
  <c r="C600"/>
  <c r="B600"/>
  <c r="S599"/>
  <c r="R599"/>
  <c r="P599"/>
  <c r="M599"/>
  <c r="L599"/>
  <c r="K599"/>
  <c r="J599"/>
  <c r="I599"/>
  <c r="G599"/>
  <c r="F599"/>
  <c r="E599"/>
  <c r="Q599" s="1"/>
  <c r="D599"/>
  <c r="C599"/>
  <c r="B599"/>
  <c r="S598"/>
  <c r="R598"/>
  <c r="P598"/>
  <c r="M598"/>
  <c r="L598"/>
  <c r="K598"/>
  <c r="J598"/>
  <c r="I598"/>
  <c r="G598"/>
  <c r="F598"/>
  <c r="E598"/>
  <c r="Q598" s="1"/>
  <c r="D598"/>
  <c r="C598"/>
  <c r="B598"/>
  <c r="S597"/>
  <c r="R597"/>
  <c r="P597"/>
  <c r="M597"/>
  <c r="L597"/>
  <c r="K597"/>
  <c r="J597"/>
  <c r="I597"/>
  <c r="G597"/>
  <c r="F597"/>
  <c r="E597"/>
  <c r="Q597" s="1"/>
  <c r="D597"/>
  <c r="C597"/>
  <c r="B597"/>
  <c r="S596"/>
  <c r="R596"/>
  <c r="P596"/>
  <c r="M596"/>
  <c r="L596"/>
  <c r="K596"/>
  <c r="J596"/>
  <c r="I596"/>
  <c r="G596"/>
  <c r="F596"/>
  <c r="E596"/>
  <c r="Q596" s="1"/>
  <c r="D596"/>
  <c r="C596"/>
  <c r="B596"/>
  <c r="S595"/>
  <c r="R595"/>
  <c r="P595"/>
  <c r="M595"/>
  <c r="L595"/>
  <c r="K595"/>
  <c r="J595"/>
  <c r="I595"/>
  <c r="G595"/>
  <c r="F595"/>
  <c r="E595"/>
  <c r="Q595" s="1"/>
  <c r="D595"/>
  <c r="C595"/>
  <c r="B595"/>
  <c r="S594"/>
  <c r="R594"/>
  <c r="P594"/>
  <c r="M594"/>
  <c r="L594"/>
  <c r="K594"/>
  <c r="J594"/>
  <c r="I594"/>
  <c r="G594"/>
  <c r="F594"/>
  <c r="E594"/>
  <c r="Q594" s="1"/>
  <c r="D594"/>
  <c r="C594"/>
  <c r="B594"/>
  <c r="S593"/>
  <c r="R593"/>
  <c r="P593"/>
  <c r="M593"/>
  <c r="L593"/>
  <c r="K593"/>
  <c r="J593"/>
  <c r="I593"/>
  <c r="G593"/>
  <c r="F593"/>
  <c r="E593"/>
  <c r="Q593" s="1"/>
  <c r="D593"/>
  <c r="C593"/>
  <c r="B593"/>
  <c r="S592"/>
  <c r="R592"/>
  <c r="P592"/>
  <c r="M592"/>
  <c r="L592"/>
  <c r="K592"/>
  <c r="J592"/>
  <c r="I592"/>
  <c r="G592"/>
  <c r="F592"/>
  <c r="E592"/>
  <c r="Q592" s="1"/>
  <c r="D592"/>
  <c r="C592"/>
  <c r="B592"/>
  <c r="S591"/>
  <c r="R591"/>
  <c r="P591"/>
  <c r="M591"/>
  <c r="L591"/>
  <c r="K591"/>
  <c r="J591"/>
  <c r="I591"/>
  <c r="G591"/>
  <c r="F591"/>
  <c r="E591"/>
  <c r="Q591" s="1"/>
  <c r="D591"/>
  <c r="C591"/>
  <c r="B591"/>
  <c r="S590"/>
  <c r="R590"/>
  <c r="P590"/>
  <c r="M590"/>
  <c r="L590"/>
  <c r="K590"/>
  <c r="J590"/>
  <c r="I590"/>
  <c r="G590"/>
  <c r="F590"/>
  <c r="E590"/>
  <c r="Q590" s="1"/>
  <c r="D590"/>
  <c r="C590"/>
  <c r="B590"/>
  <c r="S589"/>
  <c r="R589"/>
  <c r="P589"/>
  <c r="M589"/>
  <c r="L589"/>
  <c r="K589"/>
  <c r="J589"/>
  <c r="I589"/>
  <c r="G589"/>
  <c r="F589"/>
  <c r="E589"/>
  <c r="Q589" s="1"/>
  <c r="D589"/>
  <c r="C589"/>
  <c r="B589"/>
  <c r="S588"/>
  <c r="R588"/>
  <c r="P588"/>
  <c r="M588"/>
  <c r="L588"/>
  <c r="K588"/>
  <c r="J588"/>
  <c r="I588"/>
  <c r="G588"/>
  <c r="F588"/>
  <c r="E588"/>
  <c r="Q588" s="1"/>
  <c r="D588"/>
  <c r="C588"/>
  <c r="B588"/>
  <c r="S587"/>
  <c r="R587"/>
  <c r="P587"/>
  <c r="M587"/>
  <c r="L587"/>
  <c r="K587"/>
  <c r="J587"/>
  <c r="I587"/>
  <c r="G587"/>
  <c r="F587"/>
  <c r="E587"/>
  <c r="Q587" s="1"/>
  <c r="D587"/>
  <c r="C587"/>
  <c r="B587"/>
  <c r="S586"/>
  <c r="R586"/>
  <c r="P586"/>
  <c r="M586"/>
  <c r="L586"/>
  <c r="K586"/>
  <c r="J586"/>
  <c r="I586"/>
  <c r="G586"/>
  <c r="F586"/>
  <c r="E586"/>
  <c r="Q586" s="1"/>
  <c r="D586"/>
  <c r="C586"/>
  <c r="B586"/>
  <c r="S585"/>
  <c r="R585"/>
  <c r="P585"/>
  <c r="M585"/>
  <c r="L585"/>
  <c r="K585"/>
  <c r="J585"/>
  <c r="I585"/>
  <c r="G585"/>
  <c r="F585"/>
  <c r="E585"/>
  <c r="Q585" s="1"/>
  <c r="D585"/>
  <c r="C585"/>
  <c r="B585"/>
  <c r="S584"/>
  <c r="R584"/>
  <c r="P584"/>
  <c r="M584"/>
  <c r="L584"/>
  <c r="K584"/>
  <c r="J584"/>
  <c r="I584"/>
  <c r="G584"/>
  <c r="F584"/>
  <c r="E584"/>
  <c r="Q584" s="1"/>
  <c r="D584"/>
  <c r="C584"/>
  <c r="B584"/>
  <c r="S583"/>
  <c r="R583"/>
  <c r="P583"/>
  <c r="M583"/>
  <c r="L583"/>
  <c r="K583"/>
  <c r="J583"/>
  <c r="I583"/>
  <c r="G583"/>
  <c r="F583"/>
  <c r="E583"/>
  <c r="Q583" s="1"/>
  <c r="D583"/>
  <c r="C583"/>
  <c r="B583"/>
  <c r="S582"/>
  <c r="R582"/>
  <c r="P582"/>
  <c r="M582"/>
  <c r="L582"/>
  <c r="K582"/>
  <c r="J582"/>
  <c r="I582"/>
  <c r="G582"/>
  <c r="F582"/>
  <c r="E582"/>
  <c r="Q582" s="1"/>
  <c r="D582"/>
  <c r="C582"/>
  <c r="B582"/>
  <c r="S581"/>
  <c r="R581"/>
  <c r="P581"/>
  <c r="M581"/>
  <c r="L581"/>
  <c r="K581"/>
  <c r="J581"/>
  <c r="I581"/>
  <c r="G581"/>
  <c r="F581"/>
  <c r="E581"/>
  <c r="Q581" s="1"/>
  <c r="D581"/>
  <c r="C581"/>
  <c r="B581"/>
  <c r="S580"/>
  <c r="R580"/>
  <c r="P580"/>
  <c r="M580"/>
  <c r="L580"/>
  <c r="K580"/>
  <c r="J580"/>
  <c r="I580"/>
  <c r="G580"/>
  <c r="F580"/>
  <c r="E580"/>
  <c r="Q580" s="1"/>
  <c r="D580"/>
  <c r="C580"/>
  <c r="B580"/>
  <c r="S579"/>
  <c r="R579"/>
  <c r="P579"/>
  <c r="M579"/>
  <c r="L579"/>
  <c r="K579"/>
  <c r="J579"/>
  <c r="I579"/>
  <c r="G579"/>
  <c r="F579"/>
  <c r="E579"/>
  <c r="Q579" s="1"/>
  <c r="D579"/>
  <c r="C579"/>
  <c r="B579"/>
  <c r="S578"/>
  <c r="R578"/>
  <c r="P578"/>
  <c r="M578"/>
  <c r="L578"/>
  <c r="K578"/>
  <c r="J578"/>
  <c r="I578"/>
  <c r="G578"/>
  <c r="F578"/>
  <c r="E578"/>
  <c r="Q578" s="1"/>
  <c r="D578"/>
  <c r="C578"/>
  <c r="B578"/>
  <c r="S577"/>
  <c r="R577"/>
  <c r="P577"/>
  <c r="M577"/>
  <c r="L577"/>
  <c r="K577"/>
  <c r="J577"/>
  <c r="I577"/>
  <c r="G577"/>
  <c r="F577"/>
  <c r="E577"/>
  <c r="Q577" s="1"/>
  <c r="D577"/>
  <c r="C577"/>
  <c r="B577"/>
  <c r="S576"/>
  <c r="R576"/>
  <c r="P576"/>
  <c r="M576"/>
  <c r="L576"/>
  <c r="K576"/>
  <c r="J576"/>
  <c r="I576"/>
  <c r="G576"/>
  <c r="F576"/>
  <c r="E576"/>
  <c r="Q576" s="1"/>
  <c r="D576"/>
  <c r="C576"/>
  <c r="B576"/>
  <c r="S575"/>
  <c r="R575"/>
  <c r="P575"/>
  <c r="M575"/>
  <c r="L575"/>
  <c r="K575"/>
  <c r="J575"/>
  <c r="I575"/>
  <c r="G575"/>
  <c r="F575"/>
  <c r="E575"/>
  <c r="Q575" s="1"/>
  <c r="D575"/>
  <c r="C575"/>
  <c r="B575"/>
  <c r="S574"/>
  <c r="R574"/>
  <c r="P574"/>
  <c r="M574"/>
  <c r="L574"/>
  <c r="K574"/>
  <c r="J574"/>
  <c r="I574"/>
  <c r="G574"/>
  <c r="F574"/>
  <c r="E574"/>
  <c r="Q574" s="1"/>
  <c r="D574"/>
  <c r="C574"/>
  <c r="B574"/>
  <c r="S573"/>
  <c r="R573"/>
  <c r="P573"/>
  <c r="M573"/>
  <c r="L573"/>
  <c r="K573"/>
  <c r="J573"/>
  <c r="I573"/>
  <c r="G573"/>
  <c r="F573"/>
  <c r="E573"/>
  <c r="Q573" s="1"/>
  <c r="D573"/>
  <c r="C573"/>
  <c r="B573"/>
  <c r="S572"/>
  <c r="R572"/>
  <c r="P572"/>
  <c r="M572"/>
  <c r="L572"/>
  <c r="K572"/>
  <c r="J572"/>
  <c r="I572"/>
  <c r="G572"/>
  <c r="F572"/>
  <c r="E572"/>
  <c r="Q572" s="1"/>
  <c r="D572"/>
  <c r="C572"/>
  <c r="B572"/>
  <c r="S571"/>
  <c r="R571"/>
  <c r="P571"/>
  <c r="M571"/>
  <c r="L571"/>
  <c r="K571"/>
  <c r="J571"/>
  <c r="I571"/>
  <c r="G571"/>
  <c r="F571"/>
  <c r="E571"/>
  <c r="Q571" s="1"/>
  <c r="D571"/>
  <c r="C571"/>
  <c r="B571"/>
  <c r="S570"/>
  <c r="R570"/>
  <c r="P570"/>
  <c r="M570"/>
  <c r="L570"/>
  <c r="K570"/>
  <c r="J570"/>
  <c r="I570"/>
  <c r="G570"/>
  <c r="F570"/>
  <c r="E570"/>
  <c r="Q570" s="1"/>
  <c r="D570"/>
  <c r="C570"/>
  <c r="B570"/>
  <c r="S569"/>
  <c r="R569"/>
  <c r="P569"/>
  <c r="M569"/>
  <c r="L569"/>
  <c r="K569"/>
  <c r="J569"/>
  <c r="I569"/>
  <c r="G569"/>
  <c r="F569"/>
  <c r="E569"/>
  <c r="Q569" s="1"/>
  <c r="D569"/>
  <c r="C569"/>
  <c r="B569"/>
  <c r="S568"/>
  <c r="R568"/>
  <c r="P568"/>
  <c r="M568"/>
  <c r="L568"/>
  <c r="K568"/>
  <c r="J568"/>
  <c r="I568"/>
  <c r="G568"/>
  <c r="F568"/>
  <c r="E568"/>
  <c r="Q568" s="1"/>
  <c r="D568"/>
  <c r="C568"/>
  <c r="B568"/>
  <c r="S567"/>
  <c r="R567"/>
  <c r="P567"/>
  <c r="M567"/>
  <c r="L567"/>
  <c r="K567"/>
  <c r="J567"/>
  <c r="I567"/>
  <c r="G567"/>
  <c r="F567"/>
  <c r="E567"/>
  <c r="Q567" s="1"/>
  <c r="D567"/>
  <c r="C567"/>
  <c r="B567"/>
  <c r="S566"/>
  <c r="R566"/>
  <c r="P566"/>
  <c r="M566"/>
  <c r="L566"/>
  <c r="K566"/>
  <c r="J566"/>
  <c r="I566"/>
  <c r="G566"/>
  <c r="F566"/>
  <c r="E566"/>
  <c r="Q566" s="1"/>
  <c r="D566"/>
  <c r="C566"/>
  <c r="B566"/>
  <c r="S565"/>
  <c r="R565"/>
  <c r="P565"/>
  <c r="M565"/>
  <c r="L565"/>
  <c r="K565"/>
  <c r="J565"/>
  <c r="I565"/>
  <c r="G565"/>
  <c r="F565"/>
  <c r="E565"/>
  <c r="Q565" s="1"/>
  <c r="D565"/>
  <c r="C565"/>
  <c r="B565"/>
  <c r="S564"/>
  <c r="R564"/>
  <c r="P564"/>
  <c r="M564"/>
  <c r="L564"/>
  <c r="K564"/>
  <c r="J564"/>
  <c r="I564"/>
  <c r="G564"/>
  <c r="F564"/>
  <c r="E564"/>
  <c r="Q564" s="1"/>
  <c r="D564"/>
  <c r="C564"/>
  <c r="B564"/>
  <c r="S563"/>
  <c r="R563"/>
  <c r="P563"/>
  <c r="M563"/>
  <c r="L563"/>
  <c r="K563"/>
  <c r="J563"/>
  <c r="I563"/>
  <c r="G563"/>
  <c r="F563"/>
  <c r="E563"/>
  <c r="Q563" s="1"/>
  <c r="D563"/>
  <c r="C563"/>
  <c r="B563"/>
  <c r="S562"/>
  <c r="R562"/>
  <c r="P562"/>
  <c r="M562"/>
  <c r="L562"/>
  <c r="K562"/>
  <c r="J562"/>
  <c r="I562"/>
  <c r="G562"/>
  <c r="F562"/>
  <c r="E562"/>
  <c r="Q562" s="1"/>
  <c r="D562"/>
  <c r="C562"/>
  <c r="B562"/>
  <c r="S561"/>
  <c r="R561"/>
  <c r="P561"/>
  <c r="M561"/>
  <c r="L561"/>
  <c r="K561"/>
  <c r="J561"/>
  <c r="I561"/>
  <c r="G561"/>
  <c r="F561"/>
  <c r="E561"/>
  <c r="Q561" s="1"/>
  <c r="D561"/>
  <c r="C561"/>
  <c r="B561"/>
  <c r="S560"/>
  <c r="R560"/>
  <c r="P560"/>
  <c r="M560"/>
  <c r="L560"/>
  <c r="K560"/>
  <c r="J560"/>
  <c r="I560"/>
  <c r="G560"/>
  <c r="F560"/>
  <c r="E560"/>
  <c r="Q560" s="1"/>
  <c r="D560"/>
  <c r="C560"/>
  <c r="B560"/>
  <c r="S559"/>
  <c r="R559"/>
  <c r="P559"/>
  <c r="M559"/>
  <c r="L559"/>
  <c r="K559"/>
  <c r="J559"/>
  <c r="I559"/>
  <c r="G559"/>
  <c r="F559"/>
  <c r="E559"/>
  <c r="Q559" s="1"/>
  <c r="D559"/>
  <c r="C559"/>
  <c r="B559"/>
  <c r="S558"/>
  <c r="R558"/>
  <c r="P558"/>
  <c r="M558"/>
  <c r="L558"/>
  <c r="K558"/>
  <c r="J558"/>
  <c r="I558"/>
  <c r="G558"/>
  <c r="F558"/>
  <c r="E558"/>
  <c r="Q558" s="1"/>
  <c r="D558"/>
  <c r="C558"/>
  <c r="B558"/>
  <c r="S557"/>
  <c r="R557"/>
  <c r="P557"/>
  <c r="M557"/>
  <c r="L557"/>
  <c r="K557"/>
  <c r="J557"/>
  <c r="I557"/>
  <c r="G557"/>
  <c r="F557"/>
  <c r="E557"/>
  <c r="Q557" s="1"/>
  <c r="D557"/>
  <c r="C557"/>
  <c r="B557"/>
  <c r="S556"/>
  <c r="R556"/>
  <c r="P556"/>
  <c r="M556"/>
  <c r="L556"/>
  <c r="K556"/>
  <c r="J556"/>
  <c r="I556"/>
  <c r="G556"/>
  <c r="F556"/>
  <c r="E556"/>
  <c r="Q556" s="1"/>
  <c r="D556"/>
  <c r="C556"/>
  <c r="B556"/>
  <c r="S555"/>
  <c r="R555"/>
  <c r="P555"/>
  <c r="M555"/>
  <c r="L555"/>
  <c r="K555"/>
  <c r="J555"/>
  <c r="I555"/>
  <c r="G555"/>
  <c r="F555"/>
  <c r="E555"/>
  <c r="Q555" s="1"/>
  <c r="D555"/>
  <c r="C555"/>
  <c r="B555"/>
  <c r="S554"/>
  <c r="R554"/>
  <c r="P554"/>
  <c r="M554"/>
  <c r="L554"/>
  <c r="K554"/>
  <c r="J554"/>
  <c r="I554"/>
  <c r="G554"/>
  <c r="F554"/>
  <c r="E554"/>
  <c r="Q554" s="1"/>
  <c r="D554"/>
  <c r="C554"/>
  <c r="B554"/>
  <c r="S553"/>
  <c r="R553"/>
  <c r="P553"/>
  <c r="M553"/>
  <c r="L553"/>
  <c r="K553"/>
  <c r="J553"/>
  <c r="I553"/>
  <c r="G553"/>
  <c r="F553"/>
  <c r="E553"/>
  <c r="Q553" s="1"/>
  <c r="D553"/>
  <c r="C553"/>
  <c r="B553"/>
  <c r="S552"/>
  <c r="R552"/>
  <c r="P552"/>
  <c r="M552"/>
  <c r="L552"/>
  <c r="K552"/>
  <c r="J552"/>
  <c r="I552"/>
  <c r="G552"/>
  <c r="F552"/>
  <c r="E552"/>
  <c r="Q552" s="1"/>
  <c r="D552"/>
  <c r="C552"/>
  <c r="B552"/>
  <c r="S551"/>
  <c r="R551"/>
  <c r="P551"/>
  <c r="M551"/>
  <c r="L551"/>
  <c r="K551"/>
  <c r="J551"/>
  <c r="I551"/>
  <c r="G551"/>
  <c r="F551"/>
  <c r="E551"/>
  <c r="Q551" s="1"/>
  <c r="D551"/>
  <c r="C551"/>
  <c r="B551"/>
  <c r="S550"/>
  <c r="R550"/>
  <c r="P550"/>
  <c r="M550"/>
  <c r="L550"/>
  <c r="K550"/>
  <c r="J550"/>
  <c r="I550"/>
  <c r="G550"/>
  <c r="F550"/>
  <c r="E550"/>
  <c r="Q550" s="1"/>
  <c r="D550"/>
  <c r="C550"/>
  <c r="B550"/>
  <c r="S549"/>
  <c r="R549"/>
  <c r="P549"/>
  <c r="M549"/>
  <c r="L549"/>
  <c r="K549"/>
  <c r="J549"/>
  <c r="I549"/>
  <c r="G549"/>
  <c r="F549"/>
  <c r="E549"/>
  <c r="Q549" s="1"/>
  <c r="D549"/>
  <c r="C549"/>
  <c r="B549"/>
  <c r="S548"/>
  <c r="R548"/>
  <c r="P548"/>
  <c r="M548"/>
  <c r="L548"/>
  <c r="K548"/>
  <c r="J548"/>
  <c r="I548"/>
  <c r="G548"/>
  <c r="F548"/>
  <c r="E548"/>
  <c r="Q548" s="1"/>
  <c r="D548"/>
  <c r="C548"/>
  <c r="B548"/>
  <c r="S547"/>
  <c r="R547"/>
  <c r="P547"/>
  <c r="M547"/>
  <c r="L547"/>
  <c r="K547"/>
  <c r="J547"/>
  <c r="I547"/>
  <c r="G547"/>
  <c r="F547"/>
  <c r="E547"/>
  <c r="Q547" s="1"/>
  <c r="D547"/>
  <c r="C547"/>
  <c r="B547"/>
  <c r="S546"/>
  <c r="R546"/>
  <c r="P546"/>
  <c r="M546"/>
  <c r="L546"/>
  <c r="K546"/>
  <c r="J546"/>
  <c r="I546"/>
  <c r="G546"/>
  <c r="F546"/>
  <c r="E546"/>
  <c r="Q546" s="1"/>
  <c r="D546"/>
  <c r="C546"/>
  <c r="B546"/>
  <c r="S545"/>
  <c r="R545"/>
  <c r="P545"/>
  <c r="M545"/>
  <c r="L545"/>
  <c r="K545"/>
  <c r="J545"/>
  <c r="I545"/>
  <c r="G545"/>
  <c r="F545"/>
  <c r="E545"/>
  <c r="Q545" s="1"/>
  <c r="D545"/>
  <c r="C545"/>
  <c r="B545"/>
  <c r="S544"/>
  <c r="R544"/>
  <c r="P544"/>
  <c r="M544"/>
  <c r="L544"/>
  <c r="K544"/>
  <c r="J544"/>
  <c r="I544"/>
  <c r="G544"/>
  <c r="F544"/>
  <c r="E544"/>
  <c r="Q544" s="1"/>
  <c r="D544"/>
  <c r="C544"/>
  <c r="B544"/>
  <c r="S543"/>
  <c r="R543"/>
  <c r="P543"/>
  <c r="M543"/>
  <c r="L543"/>
  <c r="K543"/>
  <c r="J543"/>
  <c r="I543"/>
  <c r="G543"/>
  <c r="F543"/>
  <c r="E543"/>
  <c r="Q543" s="1"/>
  <c r="D543"/>
  <c r="C543"/>
  <c r="B543"/>
  <c r="S542"/>
  <c r="R542"/>
  <c r="P542"/>
  <c r="M542"/>
  <c r="L542"/>
  <c r="K542"/>
  <c r="J542"/>
  <c r="I542"/>
  <c r="G542"/>
  <c r="F542"/>
  <c r="E542"/>
  <c r="Q542" s="1"/>
  <c r="D542"/>
  <c r="C542"/>
  <c r="B542"/>
  <c r="S541"/>
  <c r="R541"/>
  <c r="P541"/>
  <c r="M541"/>
  <c r="L541"/>
  <c r="K541"/>
  <c r="J541"/>
  <c r="I541"/>
  <c r="G541"/>
  <c r="F541"/>
  <c r="E541"/>
  <c r="Q541" s="1"/>
  <c r="D541"/>
  <c r="C541"/>
  <c r="B541"/>
  <c r="S540"/>
  <c r="R540"/>
  <c r="P540"/>
  <c r="M540"/>
  <c r="L540"/>
  <c r="K540"/>
  <c r="J540"/>
  <c r="I540"/>
  <c r="G540"/>
  <c r="F540"/>
  <c r="E540"/>
  <c r="Q540" s="1"/>
  <c r="D540"/>
  <c r="C540"/>
  <c r="B540"/>
  <c r="S539"/>
  <c r="R539"/>
  <c r="P539"/>
  <c r="M539"/>
  <c r="L539"/>
  <c r="K539"/>
  <c r="J539"/>
  <c r="I539"/>
  <c r="G539"/>
  <c r="F539"/>
  <c r="E539"/>
  <c r="Q539" s="1"/>
  <c r="D539"/>
  <c r="C539"/>
  <c r="B539"/>
  <c r="S538"/>
  <c r="R538"/>
  <c r="P538"/>
  <c r="M538"/>
  <c r="L538"/>
  <c r="K538"/>
  <c r="J538"/>
  <c r="I538"/>
  <c r="G538"/>
  <c r="F538"/>
  <c r="E538"/>
  <c r="Q538" s="1"/>
  <c r="D538"/>
  <c r="C538"/>
  <c r="B538"/>
  <c r="S537"/>
  <c r="R537"/>
  <c r="P537"/>
  <c r="M537"/>
  <c r="L537"/>
  <c r="K537"/>
  <c r="J537"/>
  <c r="I537"/>
  <c r="G537"/>
  <c r="F537"/>
  <c r="E537"/>
  <c r="Q537" s="1"/>
  <c r="D537"/>
  <c r="C537"/>
  <c r="B537"/>
  <c r="S536"/>
  <c r="R536"/>
  <c r="P536"/>
  <c r="M536"/>
  <c r="L536"/>
  <c r="K536"/>
  <c r="J536"/>
  <c r="I536"/>
  <c r="G536"/>
  <c r="F536"/>
  <c r="E536"/>
  <c r="Q536" s="1"/>
  <c r="D536"/>
  <c r="C536"/>
  <c r="B536"/>
  <c r="S535"/>
  <c r="R535"/>
  <c r="P535"/>
  <c r="M535"/>
  <c r="L535"/>
  <c r="K535"/>
  <c r="J535"/>
  <c r="I535"/>
  <c r="G535"/>
  <c r="F535"/>
  <c r="E535"/>
  <c r="Q535" s="1"/>
  <c r="D535"/>
  <c r="C535"/>
  <c r="B535"/>
  <c r="S534"/>
  <c r="R534"/>
  <c r="P534"/>
  <c r="M534"/>
  <c r="L534"/>
  <c r="K534"/>
  <c r="J534"/>
  <c r="I534"/>
  <c r="G534"/>
  <c r="F534"/>
  <c r="E534"/>
  <c r="Q534" s="1"/>
  <c r="D534"/>
  <c r="C534"/>
  <c r="B534"/>
  <c r="S533"/>
  <c r="R533"/>
  <c r="P533"/>
  <c r="M533"/>
  <c r="L533"/>
  <c r="K533"/>
  <c r="J533"/>
  <c r="I533"/>
  <c r="G533"/>
  <c r="F533"/>
  <c r="E533"/>
  <c r="Q533" s="1"/>
  <c r="D533"/>
  <c r="C533"/>
  <c r="B533"/>
  <c r="S532"/>
  <c r="R532"/>
  <c r="P532"/>
  <c r="M532"/>
  <c r="L532"/>
  <c r="K532"/>
  <c r="J532"/>
  <c r="I532"/>
  <c r="G532"/>
  <c r="F532"/>
  <c r="E532"/>
  <c r="Q532" s="1"/>
  <c r="D532"/>
  <c r="C532"/>
  <c r="B532"/>
  <c r="S531"/>
  <c r="R531"/>
  <c r="P531"/>
  <c r="M531"/>
  <c r="L531"/>
  <c r="K531"/>
  <c r="J531"/>
  <c r="I531"/>
  <c r="G531"/>
  <c r="F531"/>
  <c r="E531"/>
  <c r="Q531" s="1"/>
  <c r="D531"/>
  <c r="C531"/>
  <c r="B531"/>
  <c r="S530"/>
  <c r="R530"/>
  <c r="P530"/>
  <c r="M530"/>
  <c r="L530"/>
  <c r="K530"/>
  <c r="J530"/>
  <c r="I530"/>
  <c r="G530"/>
  <c r="F530"/>
  <c r="E530"/>
  <c r="Q530" s="1"/>
  <c r="D530"/>
  <c r="C530"/>
  <c r="B530"/>
  <c r="S529"/>
  <c r="R529"/>
  <c r="P529"/>
  <c r="M529"/>
  <c r="L529"/>
  <c r="K529"/>
  <c r="J529"/>
  <c r="I529"/>
  <c r="G529"/>
  <c r="F529"/>
  <c r="E529"/>
  <c r="Q529" s="1"/>
  <c r="D529"/>
  <c r="C529"/>
  <c r="B529"/>
  <c r="S528"/>
  <c r="R528"/>
  <c r="P528"/>
  <c r="M528"/>
  <c r="L528"/>
  <c r="K528"/>
  <c r="J528"/>
  <c r="I528"/>
  <c r="G528"/>
  <c r="F528"/>
  <c r="E528"/>
  <c r="Q528" s="1"/>
  <c r="D528"/>
  <c r="C528"/>
  <c r="B528"/>
  <c r="S527"/>
  <c r="R527"/>
  <c r="P527"/>
  <c r="M527"/>
  <c r="L527"/>
  <c r="K527"/>
  <c r="J527"/>
  <c r="I527"/>
  <c r="G527"/>
  <c r="F527"/>
  <c r="E527"/>
  <c r="Q527" s="1"/>
  <c r="D527"/>
  <c r="C527"/>
  <c r="B527"/>
  <c r="S526"/>
  <c r="R526"/>
  <c r="P526"/>
  <c r="M526"/>
  <c r="L526"/>
  <c r="K526"/>
  <c r="J526"/>
  <c r="I526"/>
  <c r="G526"/>
  <c r="F526"/>
  <c r="E526"/>
  <c r="Q526" s="1"/>
  <c r="D526"/>
  <c r="C526"/>
  <c r="B526"/>
  <c r="S525"/>
  <c r="R525"/>
  <c r="P525"/>
  <c r="M525"/>
  <c r="L525"/>
  <c r="K525"/>
  <c r="J525"/>
  <c r="I525"/>
  <c r="G525"/>
  <c r="F525"/>
  <c r="E525"/>
  <c r="Q525" s="1"/>
  <c r="D525"/>
  <c r="C525"/>
  <c r="B525"/>
  <c r="S524"/>
  <c r="R524"/>
  <c r="P524"/>
  <c r="M524"/>
  <c r="L524"/>
  <c r="K524"/>
  <c r="J524"/>
  <c r="I524"/>
  <c r="G524"/>
  <c r="F524"/>
  <c r="E524"/>
  <c r="Q524" s="1"/>
  <c r="D524"/>
  <c r="C524"/>
  <c r="B524"/>
  <c r="S523"/>
  <c r="R523"/>
  <c r="P523"/>
  <c r="M523"/>
  <c r="L523"/>
  <c r="K523"/>
  <c r="J523"/>
  <c r="I523"/>
  <c r="G523"/>
  <c r="F523"/>
  <c r="E523"/>
  <c r="Q523" s="1"/>
  <c r="D523"/>
  <c r="C523"/>
  <c r="B523"/>
  <c r="S522"/>
  <c r="R522"/>
  <c r="P522"/>
  <c r="M522"/>
  <c r="L522"/>
  <c r="K522"/>
  <c r="J522"/>
  <c r="I522"/>
  <c r="G522"/>
  <c r="F522"/>
  <c r="E522"/>
  <c r="Q522" s="1"/>
  <c r="D522"/>
  <c r="C522"/>
  <c r="B522"/>
  <c r="S521"/>
  <c r="R521"/>
  <c r="P521"/>
  <c r="M521"/>
  <c r="L521"/>
  <c r="K521"/>
  <c r="J521"/>
  <c r="I521"/>
  <c r="G521"/>
  <c r="F521"/>
  <c r="E521"/>
  <c r="Q521" s="1"/>
  <c r="D521"/>
  <c r="C521"/>
  <c r="B521"/>
  <c r="S520"/>
  <c r="R520"/>
  <c r="P520"/>
  <c r="M520"/>
  <c r="L520"/>
  <c r="K520"/>
  <c r="J520"/>
  <c r="I520"/>
  <c r="G520"/>
  <c r="F520"/>
  <c r="E520"/>
  <c r="Q520" s="1"/>
  <c r="D520"/>
  <c r="C520"/>
  <c r="B520"/>
  <c r="S519"/>
  <c r="R519"/>
  <c r="P519"/>
  <c r="M519"/>
  <c r="L519"/>
  <c r="K519"/>
  <c r="J519"/>
  <c r="I519"/>
  <c r="G519"/>
  <c r="F519"/>
  <c r="E519"/>
  <c r="Q519" s="1"/>
  <c r="D519"/>
  <c r="C519"/>
  <c r="B519"/>
  <c r="S518"/>
  <c r="R518"/>
  <c r="P518"/>
  <c r="M518"/>
  <c r="L518"/>
  <c r="K518"/>
  <c r="J518"/>
  <c r="I518"/>
  <c r="G518"/>
  <c r="F518"/>
  <c r="E518"/>
  <c r="Q518" s="1"/>
  <c r="D518"/>
  <c r="C518"/>
  <c r="B518"/>
  <c r="S517"/>
  <c r="R517"/>
  <c r="P517"/>
  <c r="M517"/>
  <c r="L517"/>
  <c r="K517"/>
  <c r="J517"/>
  <c r="I517"/>
  <c r="G517"/>
  <c r="F517"/>
  <c r="E517"/>
  <c r="Q517" s="1"/>
  <c r="D517"/>
  <c r="C517"/>
  <c r="B517"/>
  <c r="S516"/>
  <c r="R516"/>
  <c r="P516"/>
  <c r="M516"/>
  <c r="L516"/>
  <c r="K516"/>
  <c r="J516"/>
  <c r="I516"/>
  <c r="G516"/>
  <c r="F516"/>
  <c r="E516"/>
  <c r="Q516" s="1"/>
  <c r="D516"/>
  <c r="C516"/>
  <c r="B516"/>
  <c r="S515"/>
  <c r="R515"/>
  <c r="P515"/>
  <c r="M515"/>
  <c r="L515"/>
  <c r="K515"/>
  <c r="J515"/>
  <c r="I515"/>
  <c r="G515"/>
  <c r="F515"/>
  <c r="E515"/>
  <c r="Q515" s="1"/>
  <c r="D515"/>
  <c r="C515"/>
  <c r="B515"/>
  <c r="S514"/>
  <c r="R514"/>
  <c r="P514"/>
  <c r="M514"/>
  <c r="L514"/>
  <c r="K514"/>
  <c r="J514"/>
  <c r="I514"/>
  <c r="G514"/>
  <c r="F514"/>
  <c r="E514"/>
  <c r="Q514" s="1"/>
  <c r="D514"/>
  <c r="C514"/>
  <c r="B514"/>
  <c r="S513"/>
  <c r="R513"/>
  <c r="P513"/>
  <c r="M513"/>
  <c r="L513"/>
  <c r="K513"/>
  <c r="J513"/>
  <c r="I513"/>
  <c r="G513"/>
  <c r="F513"/>
  <c r="E513"/>
  <c r="Q513" s="1"/>
  <c r="D513"/>
  <c r="C513"/>
  <c r="B513"/>
  <c r="S512"/>
  <c r="R512"/>
  <c r="P512"/>
  <c r="M512"/>
  <c r="L512"/>
  <c r="K512"/>
  <c r="J512"/>
  <c r="I512"/>
  <c r="G512"/>
  <c r="F512"/>
  <c r="E512"/>
  <c r="Q512" s="1"/>
  <c r="D512"/>
  <c r="C512"/>
  <c r="B512"/>
  <c r="S511"/>
  <c r="R511"/>
  <c r="P511"/>
  <c r="M511"/>
  <c r="L511"/>
  <c r="K511"/>
  <c r="J511"/>
  <c r="I511"/>
  <c r="G511"/>
  <c r="F511"/>
  <c r="E511"/>
  <c r="Q511" s="1"/>
  <c r="D511"/>
  <c r="C511"/>
  <c r="B511"/>
  <c r="S510"/>
  <c r="R510"/>
  <c r="P510"/>
  <c r="M510"/>
  <c r="L510"/>
  <c r="K510"/>
  <c r="J510"/>
  <c r="I510"/>
  <c r="G510"/>
  <c r="F510"/>
  <c r="E510"/>
  <c r="Q510" s="1"/>
  <c r="D510"/>
  <c r="C510"/>
  <c r="B510"/>
  <c r="S509"/>
  <c r="R509"/>
  <c r="P509"/>
  <c r="M509"/>
  <c r="L509"/>
  <c r="K509"/>
  <c r="J509"/>
  <c r="I509"/>
  <c r="G509"/>
  <c r="F509"/>
  <c r="E509"/>
  <c r="Q509" s="1"/>
  <c r="D509"/>
  <c r="C509"/>
  <c r="B509"/>
  <c r="S508"/>
  <c r="R508"/>
  <c r="P508"/>
  <c r="M508"/>
  <c r="L508"/>
  <c r="K508"/>
  <c r="J508"/>
  <c r="I508"/>
  <c r="G508"/>
  <c r="F508"/>
  <c r="E508"/>
  <c r="Q508" s="1"/>
  <c r="D508"/>
  <c r="C508"/>
  <c r="B508"/>
  <c r="S507"/>
  <c r="R507"/>
  <c r="P507"/>
  <c r="M507"/>
  <c r="L507"/>
  <c r="K507"/>
  <c r="J507"/>
  <c r="I507"/>
  <c r="G507"/>
  <c r="F507"/>
  <c r="E507"/>
  <c r="Q507" s="1"/>
  <c r="D507"/>
  <c r="C507"/>
  <c r="B507"/>
  <c r="S506"/>
  <c r="R506"/>
  <c r="P506"/>
  <c r="M506"/>
  <c r="L506"/>
  <c r="K506"/>
  <c r="J506"/>
  <c r="I506"/>
  <c r="G506"/>
  <c r="F506"/>
  <c r="E506"/>
  <c r="Q506" s="1"/>
  <c r="D506"/>
  <c r="C506"/>
  <c r="B506"/>
  <c r="S505"/>
  <c r="R505"/>
  <c r="P505"/>
  <c r="M505"/>
  <c r="L505"/>
  <c r="K505"/>
  <c r="J505"/>
  <c r="I505"/>
  <c r="G505"/>
  <c r="F505"/>
  <c r="E505"/>
  <c r="Q505" s="1"/>
  <c r="D505"/>
  <c r="C505"/>
  <c r="B505"/>
  <c r="S504"/>
  <c r="R504"/>
  <c r="P504"/>
  <c r="M504"/>
  <c r="L504"/>
  <c r="K504"/>
  <c r="J504"/>
  <c r="I504"/>
  <c r="G504"/>
  <c r="F504"/>
  <c r="E504"/>
  <c r="Q504" s="1"/>
  <c r="D504"/>
  <c r="C504"/>
  <c r="B504"/>
  <c r="S503"/>
  <c r="R503"/>
  <c r="P503"/>
  <c r="M503"/>
  <c r="L503"/>
  <c r="K503"/>
  <c r="J503"/>
  <c r="I503"/>
  <c r="G503"/>
  <c r="F503"/>
  <c r="E503"/>
  <c r="Q503" s="1"/>
  <c r="D503"/>
  <c r="C503"/>
  <c r="B503"/>
  <c r="S502"/>
  <c r="R502"/>
  <c r="P502"/>
  <c r="M502"/>
  <c r="L502"/>
  <c r="K502"/>
  <c r="J502"/>
  <c r="I502"/>
  <c r="G502"/>
  <c r="F502"/>
  <c r="E502"/>
  <c r="Q502" s="1"/>
  <c r="D502"/>
  <c r="C502"/>
  <c r="B502"/>
  <c r="S501"/>
  <c r="R501"/>
  <c r="P501"/>
  <c r="M501"/>
  <c r="L501"/>
  <c r="K501"/>
  <c r="J501"/>
  <c r="I501"/>
  <c r="G501"/>
  <c r="F501"/>
  <c r="E501"/>
  <c r="Q501" s="1"/>
  <c r="D501"/>
  <c r="C501"/>
  <c r="B501"/>
  <c r="S500"/>
  <c r="R500"/>
  <c r="P500"/>
  <c r="M500"/>
  <c r="L500"/>
  <c r="K500"/>
  <c r="J500"/>
  <c r="I500"/>
  <c r="G500"/>
  <c r="F500"/>
  <c r="E500"/>
  <c r="Q500" s="1"/>
  <c r="D500"/>
  <c r="C500"/>
  <c r="B500"/>
  <c r="S499"/>
  <c r="R499"/>
  <c r="P499"/>
  <c r="M499"/>
  <c r="L499"/>
  <c r="K499"/>
  <c r="J499"/>
  <c r="I499"/>
  <c r="G499"/>
  <c r="F499"/>
  <c r="E499"/>
  <c r="Q499" s="1"/>
  <c r="D499"/>
  <c r="C499"/>
  <c r="B499"/>
  <c r="S498"/>
  <c r="R498"/>
  <c r="P498"/>
  <c r="M498"/>
  <c r="L498"/>
  <c r="K498"/>
  <c r="J498"/>
  <c r="I498"/>
  <c r="G498"/>
  <c r="F498"/>
  <c r="E498"/>
  <c r="Q498" s="1"/>
  <c r="D498"/>
  <c r="C498"/>
  <c r="B498"/>
  <c r="S497"/>
  <c r="R497"/>
  <c r="P497"/>
  <c r="M497"/>
  <c r="L497"/>
  <c r="K497"/>
  <c r="J497"/>
  <c r="I497"/>
  <c r="G497"/>
  <c r="F497"/>
  <c r="E497"/>
  <c r="Q497" s="1"/>
  <c r="D497"/>
  <c r="C497"/>
  <c r="B497"/>
  <c r="S496"/>
  <c r="R496"/>
  <c r="P496"/>
  <c r="M496"/>
  <c r="L496"/>
  <c r="K496"/>
  <c r="J496"/>
  <c r="I496"/>
  <c r="G496"/>
  <c r="F496"/>
  <c r="E496"/>
  <c r="Q496" s="1"/>
  <c r="D496"/>
  <c r="C496"/>
  <c r="B496"/>
  <c r="S495"/>
  <c r="R495"/>
  <c r="P495"/>
  <c r="M495"/>
  <c r="L495"/>
  <c r="K495"/>
  <c r="J495"/>
  <c r="I495"/>
  <c r="G495"/>
  <c r="F495"/>
  <c r="E495"/>
  <c r="Q495" s="1"/>
  <c r="D495"/>
  <c r="C495"/>
  <c r="B495"/>
  <c r="S494"/>
  <c r="R494"/>
  <c r="P494"/>
  <c r="M494"/>
  <c r="L494"/>
  <c r="K494"/>
  <c r="J494"/>
  <c r="I494"/>
  <c r="G494"/>
  <c r="F494"/>
  <c r="E494"/>
  <c r="Q494" s="1"/>
  <c r="D494"/>
  <c r="C494"/>
  <c r="B494"/>
  <c r="S493"/>
  <c r="R493"/>
  <c r="P493"/>
  <c r="M493"/>
  <c r="L493"/>
  <c r="K493"/>
  <c r="J493"/>
  <c r="I493"/>
  <c r="G493"/>
  <c r="F493"/>
  <c r="E493"/>
  <c r="Q493" s="1"/>
  <c r="D493"/>
  <c r="C493"/>
  <c r="B493"/>
  <c r="S492"/>
  <c r="R492"/>
  <c r="P492"/>
  <c r="M492"/>
  <c r="L492"/>
  <c r="K492"/>
  <c r="J492"/>
  <c r="I492"/>
  <c r="G492"/>
  <c r="F492"/>
  <c r="E492"/>
  <c r="Q492" s="1"/>
  <c r="D492"/>
  <c r="C492"/>
  <c r="B492"/>
  <c r="S491"/>
  <c r="R491"/>
  <c r="P491"/>
  <c r="M491"/>
  <c r="L491"/>
  <c r="K491"/>
  <c r="J491"/>
  <c r="I491"/>
  <c r="G491"/>
  <c r="F491"/>
  <c r="E491"/>
  <c r="Q491" s="1"/>
  <c r="D491"/>
  <c r="C491"/>
  <c r="B491"/>
  <c r="S490"/>
  <c r="R490"/>
  <c r="P490"/>
  <c r="M490"/>
  <c r="L490"/>
  <c r="K490"/>
  <c r="J490"/>
  <c r="I490"/>
  <c r="G490"/>
  <c r="F490"/>
  <c r="E490"/>
  <c r="Q490" s="1"/>
  <c r="D490"/>
  <c r="C490"/>
  <c r="B490"/>
  <c r="S489"/>
  <c r="R489"/>
  <c r="P489"/>
  <c r="M489"/>
  <c r="L489"/>
  <c r="K489"/>
  <c r="J489"/>
  <c r="I489"/>
  <c r="G489"/>
  <c r="F489"/>
  <c r="E489"/>
  <c r="Q489" s="1"/>
  <c r="D489"/>
  <c r="C489"/>
  <c r="B489"/>
  <c r="S488"/>
  <c r="R488"/>
  <c r="P488"/>
  <c r="M488"/>
  <c r="L488"/>
  <c r="K488"/>
  <c r="J488"/>
  <c r="I488"/>
  <c r="G488"/>
  <c r="F488"/>
  <c r="E488"/>
  <c r="Q488" s="1"/>
  <c r="D488"/>
  <c r="C488"/>
  <c r="B488"/>
  <c r="S487"/>
  <c r="R487"/>
  <c r="P487"/>
  <c r="M487"/>
  <c r="L487"/>
  <c r="K487"/>
  <c r="J487"/>
  <c r="I487"/>
  <c r="G487"/>
  <c r="F487"/>
  <c r="E487"/>
  <c r="Q487" s="1"/>
  <c r="D487"/>
  <c r="C487"/>
  <c r="B487"/>
  <c r="S486"/>
  <c r="R486"/>
  <c r="P486"/>
  <c r="M486"/>
  <c r="L486"/>
  <c r="K486"/>
  <c r="J486"/>
  <c r="I486"/>
  <c r="G486"/>
  <c r="F486"/>
  <c r="E486"/>
  <c r="Q486" s="1"/>
  <c r="D486"/>
  <c r="C486"/>
  <c r="B486"/>
  <c r="S485"/>
  <c r="R485"/>
  <c r="P485"/>
  <c r="M485"/>
  <c r="L485"/>
  <c r="K485"/>
  <c r="J485"/>
  <c r="I485"/>
  <c r="G485"/>
  <c r="F485"/>
  <c r="E485"/>
  <c r="Q485" s="1"/>
  <c r="D485"/>
  <c r="C485"/>
  <c r="B485"/>
  <c r="S484"/>
  <c r="R484"/>
  <c r="P484"/>
  <c r="M484"/>
  <c r="L484"/>
  <c r="K484"/>
  <c r="J484"/>
  <c r="I484"/>
  <c r="G484"/>
  <c r="F484"/>
  <c r="E484"/>
  <c r="Q484" s="1"/>
  <c r="D484"/>
  <c r="C484"/>
  <c r="B484"/>
  <c r="S483"/>
  <c r="R483"/>
  <c r="P483"/>
  <c r="M483"/>
  <c r="L483"/>
  <c r="K483"/>
  <c r="J483"/>
  <c r="I483"/>
  <c r="G483"/>
  <c r="F483"/>
  <c r="E483"/>
  <c r="Q483" s="1"/>
  <c r="D483"/>
  <c r="C483"/>
  <c r="B483"/>
  <c r="S482"/>
  <c r="R482"/>
  <c r="P482"/>
  <c r="M482"/>
  <c r="L482"/>
  <c r="K482"/>
  <c r="J482"/>
  <c r="I482"/>
  <c r="G482"/>
  <c r="F482"/>
  <c r="E482"/>
  <c r="Q482" s="1"/>
  <c r="D482"/>
  <c r="C482"/>
  <c r="B482"/>
  <c r="S481"/>
  <c r="R481"/>
  <c r="P481"/>
  <c r="M481"/>
  <c r="L481"/>
  <c r="K481"/>
  <c r="J481"/>
  <c r="I481"/>
  <c r="G481"/>
  <c r="F481"/>
  <c r="E481"/>
  <c r="Q481" s="1"/>
  <c r="D481"/>
  <c r="C481"/>
  <c r="B481"/>
  <c r="S480"/>
  <c r="R480"/>
  <c r="P480"/>
  <c r="M480"/>
  <c r="L480"/>
  <c r="K480"/>
  <c r="J480"/>
  <c r="I480"/>
  <c r="G480"/>
  <c r="F480"/>
  <c r="E480"/>
  <c r="Q480" s="1"/>
  <c r="D480"/>
  <c r="C480"/>
  <c r="B480"/>
  <c r="S479"/>
  <c r="R479"/>
  <c r="P479"/>
  <c r="M479"/>
  <c r="L479"/>
  <c r="K479"/>
  <c r="J479"/>
  <c r="I479"/>
  <c r="G479"/>
  <c r="F479"/>
  <c r="E479"/>
  <c r="Q479" s="1"/>
  <c r="D479"/>
  <c r="C479"/>
  <c r="B479"/>
  <c r="S478"/>
  <c r="R478"/>
  <c r="P478"/>
  <c r="M478"/>
  <c r="L478"/>
  <c r="K478"/>
  <c r="J478"/>
  <c r="I478"/>
  <c r="G478"/>
  <c r="F478"/>
  <c r="E478"/>
  <c r="Q478" s="1"/>
  <c r="D478"/>
  <c r="C478"/>
  <c r="B478"/>
  <c r="S477"/>
  <c r="R477"/>
  <c r="P477"/>
  <c r="M477"/>
  <c r="L477"/>
  <c r="K477"/>
  <c r="J477"/>
  <c r="I477"/>
  <c r="G477"/>
  <c r="F477"/>
  <c r="E477"/>
  <c r="Q477" s="1"/>
  <c r="D477"/>
  <c r="C477"/>
  <c r="B477"/>
  <c r="S476"/>
  <c r="R476"/>
  <c r="P476"/>
  <c r="M476"/>
  <c r="L476"/>
  <c r="K476"/>
  <c r="J476"/>
  <c r="I476"/>
  <c r="G476"/>
  <c r="F476"/>
  <c r="E476"/>
  <c r="Q476" s="1"/>
  <c r="D476"/>
  <c r="C476"/>
  <c r="B476"/>
  <c r="S475"/>
  <c r="R475"/>
  <c r="P475"/>
  <c r="M475"/>
  <c r="L475"/>
  <c r="K475"/>
  <c r="J475"/>
  <c r="I475"/>
  <c r="G475"/>
  <c r="F475"/>
  <c r="E475"/>
  <c r="Q475" s="1"/>
  <c r="D475"/>
  <c r="C475"/>
  <c r="B475"/>
  <c r="S474"/>
  <c r="R474"/>
  <c r="P474"/>
  <c r="M474"/>
  <c r="L474"/>
  <c r="K474"/>
  <c r="J474"/>
  <c r="I474"/>
  <c r="G474"/>
  <c r="F474"/>
  <c r="E474"/>
  <c r="Q474" s="1"/>
  <c r="D474"/>
  <c r="C474"/>
  <c r="B474"/>
  <c r="S473"/>
  <c r="R473"/>
  <c r="P473"/>
  <c r="M473"/>
  <c r="L473"/>
  <c r="K473"/>
  <c r="J473"/>
  <c r="I473"/>
  <c r="F473"/>
  <c r="D473"/>
  <c r="C473"/>
  <c r="B473"/>
  <c r="S472"/>
  <c r="R472"/>
  <c r="P472"/>
  <c r="M472"/>
  <c r="L472"/>
  <c r="K472"/>
  <c r="J472"/>
  <c r="I472"/>
  <c r="F472"/>
  <c r="D472"/>
  <c r="C472"/>
  <c r="B472"/>
  <c r="S471"/>
  <c r="R471"/>
  <c r="P471"/>
  <c r="M471"/>
  <c r="L471"/>
  <c r="K471"/>
  <c r="J471"/>
  <c r="I471"/>
  <c r="G471"/>
  <c r="F471"/>
  <c r="E471"/>
  <c r="Q471" s="1"/>
  <c r="D471"/>
  <c r="C471"/>
  <c r="B471"/>
  <c r="S470"/>
  <c r="R470"/>
  <c r="P470"/>
  <c r="M470"/>
  <c r="L470"/>
  <c r="K470"/>
  <c r="J470"/>
  <c r="I470"/>
  <c r="G470"/>
  <c r="F470"/>
  <c r="E470"/>
  <c r="Q470" s="1"/>
  <c r="D470"/>
  <c r="C470"/>
  <c r="B470"/>
  <c r="S469"/>
  <c r="R469"/>
  <c r="P469"/>
  <c r="M469"/>
  <c r="L469"/>
  <c r="K469"/>
  <c r="J469"/>
  <c r="I469"/>
  <c r="G469"/>
  <c r="F469"/>
  <c r="E469"/>
  <c r="Q469" s="1"/>
  <c r="D469"/>
  <c r="C469"/>
  <c r="B469"/>
  <c r="S468"/>
  <c r="R468"/>
  <c r="P468"/>
  <c r="M468"/>
  <c r="L468"/>
  <c r="K468"/>
  <c r="J468"/>
  <c r="I468"/>
  <c r="G468"/>
  <c r="F468"/>
  <c r="E468"/>
  <c r="Q468" s="1"/>
  <c r="D468"/>
  <c r="C468"/>
  <c r="B468"/>
  <c r="S467"/>
  <c r="R467"/>
  <c r="P467"/>
  <c r="M467"/>
  <c r="L467"/>
  <c r="K467"/>
  <c r="J467"/>
  <c r="I467"/>
  <c r="G467"/>
  <c r="F467"/>
  <c r="E467"/>
  <c r="Q467" s="1"/>
  <c r="D467"/>
  <c r="C467"/>
  <c r="B467"/>
  <c r="S466"/>
  <c r="R466"/>
  <c r="P466"/>
  <c r="M466"/>
  <c r="L466"/>
  <c r="K466"/>
  <c r="J466"/>
  <c r="I466"/>
  <c r="G466"/>
  <c r="F466"/>
  <c r="E466"/>
  <c r="Q466" s="1"/>
  <c r="D466"/>
  <c r="C466"/>
  <c r="B466"/>
  <c r="S465"/>
  <c r="R465"/>
  <c r="P465"/>
  <c r="M465"/>
  <c r="L465"/>
  <c r="K465"/>
  <c r="J465"/>
  <c r="I465"/>
  <c r="G465"/>
  <c r="F465"/>
  <c r="E465"/>
  <c r="Q465" s="1"/>
  <c r="D465"/>
  <c r="C465"/>
  <c r="B465"/>
  <c r="S464"/>
  <c r="R464"/>
  <c r="P464"/>
  <c r="M464"/>
  <c r="L464"/>
  <c r="K464"/>
  <c r="J464"/>
  <c r="I464"/>
  <c r="G464"/>
  <c r="F464"/>
  <c r="E464"/>
  <c r="Q464" s="1"/>
  <c r="D464"/>
  <c r="C464"/>
  <c r="B464"/>
  <c r="S463"/>
  <c r="R463"/>
  <c r="P463"/>
  <c r="M463"/>
  <c r="L463"/>
  <c r="K463"/>
  <c r="J463"/>
  <c r="I463"/>
  <c r="G463"/>
  <c r="F463"/>
  <c r="E463"/>
  <c r="Q463" s="1"/>
  <c r="D463"/>
  <c r="C463"/>
  <c r="B463"/>
  <c r="S462"/>
  <c r="R462"/>
  <c r="P462"/>
  <c r="M462"/>
  <c r="L462"/>
  <c r="K462"/>
  <c r="J462"/>
  <c r="I462"/>
  <c r="G462"/>
  <c r="F462"/>
  <c r="E462"/>
  <c r="Q462" s="1"/>
  <c r="D462"/>
  <c r="C462"/>
  <c r="B462"/>
  <c r="S461"/>
  <c r="R461"/>
  <c r="P461"/>
  <c r="M461"/>
  <c r="L461"/>
  <c r="K461"/>
  <c r="J461"/>
  <c r="I461"/>
  <c r="G461"/>
  <c r="F461"/>
  <c r="E461"/>
  <c r="Q461" s="1"/>
  <c r="D461"/>
  <c r="C461"/>
  <c r="B461"/>
  <c r="S460"/>
  <c r="R460"/>
  <c r="P460"/>
  <c r="M460"/>
  <c r="L460"/>
  <c r="K460"/>
  <c r="J460"/>
  <c r="I460"/>
  <c r="G460"/>
  <c r="F460"/>
  <c r="E460"/>
  <c r="Q460" s="1"/>
  <c r="D460"/>
  <c r="C460"/>
  <c r="B460"/>
  <c r="S459"/>
  <c r="R459"/>
  <c r="P459"/>
  <c r="M459"/>
  <c r="L459"/>
  <c r="K459"/>
  <c r="J459"/>
  <c r="I459"/>
  <c r="G459"/>
  <c r="F459"/>
  <c r="E459"/>
  <c r="Q459" s="1"/>
  <c r="D459"/>
  <c r="C459"/>
  <c r="B459"/>
  <c r="S458"/>
  <c r="R458"/>
  <c r="P458"/>
  <c r="M458"/>
  <c r="L458"/>
  <c r="K458"/>
  <c r="J458"/>
  <c r="I458"/>
  <c r="G458"/>
  <c r="F458"/>
  <c r="E458"/>
  <c r="Q458" s="1"/>
  <c r="D458"/>
  <c r="C458"/>
  <c r="B458"/>
  <c r="S457"/>
  <c r="R457"/>
  <c r="P457"/>
  <c r="M457"/>
  <c r="L457"/>
  <c r="K457"/>
  <c r="J457"/>
  <c r="I457"/>
  <c r="G457"/>
  <c r="F457"/>
  <c r="E457"/>
  <c r="Q457" s="1"/>
  <c r="D457"/>
  <c r="C457"/>
  <c r="B457"/>
  <c r="S456"/>
  <c r="R456"/>
  <c r="P456"/>
  <c r="M456"/>
  <c r="L456"/>
  <c r="K456"/>
  <c r="J456"/>
  <c r="I456"/>
  <c r="G456"/>
  <c r="F456"/>
  <c r="E456"/>
  <c r="Q456" s="1"/>
  <c r="D456"/>
  <c r="C456"/>
  <c r="B456"/>
  <c r="S455"/>
  <c r="R455"/>
  <c r="P455"/>
  <c r="M455"/>
  <c r="L455"/>
  <c r="K455"/>
  <c r="J455"/>
  <c r="I455"/>
  <c r="G455"/>
  <c r="F455"/>
  <c r="E455"/>
  <c r="Q455" s="1"/>
  <c r="D455"/>
  <c r="C455"/>
  <c r="B455"/>
  <c r="S454"/>
  <c r="R454"/>
  <c r="P454"/>
  <c r="M454"/>
  <c r="L454"/>
  <c r="K454"/>
  <c r="J454"/>
  <c r="I454"/>
  <c r="G454"/>
  <c r="F454"/>
  <c r="E454"/>
  <c r="Q454" s="1"/>
  <c r="D454"/>
  <c r="C454"/>
  <c r="B454"/>
  <c r="S453"/>
  <c r="R453"/>
  <c r="P453"/>
  <c r="M453"/>
  <c r="L453"/>
  <c r="K453"/>
  <c r="J453"/>
  <c r="I453"/>
  <c r="G453"/>
  <c r="F453"/>
  <c r="E453"/>
  <c r="Q453" s="1"/>
  <c r="D453"/>
  <c r="C453"/>
  <c r="B453"/>
  <c r="S452"/>
  <c r="R452"/>
  <c r="P452"/>
  <c r="M452"/>
  <c r="L452"/>
  <c r="K452"/>
  <c r="J452"/>
  <c r="I452"/>
  <c r="G452"/>
  <c r="F452"/>
  <c r="E452"/>
  <c r="Q452" s="1"/>
  <c r="D452"/>
  <c r="C452"/>
  <c r="B452"/>
  <c r="S451"/>
  <c r="R451"/>
  <c r="P451"/>
  <c r="M451"/>
  <c r="L451"/>
  <c r="K451"/>
  <c r="J451"/>
  <c r="I451"/>
  <c r="G451"/>
  <c r="F451"/>
  <c r="E451"/>
  <c r="Q451" s="1"/>
  <c r="D451"/>
  <c r="C451"/>
  <c r="B451"/>
  <c r="S450"/>
  <c r="R450"/>
  <c r="P450"/>
  <c r="M450"/>
  <c r="L450"/>
  <c r="K450"/>
  <c r="J450"/>
  <c r="I450"/>
  <c r="G450"/>
  <c r="F450"/>
  <c r="E450"/>
  <c r="Q450" s="1"/>
  <c r="D450"/>
  <c r="C450"/>
  <c r="B450"/>
  <c r="S449"/>
  <c r="R449"/>
  <c r="P449"/>
  <c r="M449"/>
  <c r="L449"/>
  <c r="K449"/>
  <c r="J449"/>
  <c r="I449"/>
  <c r="G449"/>
  <c r="F449"/>
  <c r="E449"/>
  <c r="Q449" s="1"/>
  <c r="D449"/>
  <c r="C449"/>
  <c r="B449"/>
  <c r="S448"/>
  <c r="R448"/>
  <c r="P448"/>
  <c r="M448"/>
  <c r="L448"/>
  <c r="K448"/>
  <c r="J448"/>
  <c r="I448"/>
  <c r="G448"/>
  <c r="F448"/>
  <c r="E448"/>
  <c r="Q448" s="1"/>
  <c r="D448"/>
  <c r="C448"/>
  <c r="B448"/>
  <c r="S447"/>
  <c r="R447"/>
  <c r="P447"/>
  <c r="M447"/>
  <c r="L447"/>
  <c r="K447"/>
  <c r="J447"/>
  <c r="I447"/>
  <c r="G447"/>
  <c r="F447"/>
  <c r="E447"/>
  <c r="Q447" s="1"/>
  <c r="D447"/>
  <c r="C447"/>
  <c r="B447"/>
  <c r="S446"/>
  <c r="R446"/>
  <c r="P446"/>
  <c r="M446"/>
  <c r="L446"/>
  <c r="K446"/>
  <c r="J446"/>
  <c r="I446"/>
  <c r="G446"/>
  <c r="F446"/>
  <c r="E446"/>
  <c r="Q446" s="1"/>
  <c r="D446"/>
  <c r="C446"/>
  <c r="B446"/>
  <c r="S445"/>
  <c r="R445"/>
  <c r="P445"/>
  <c r="M445"/>
  <c r="L445"/>
  <c r="K445"/>
  <c r="J445"/>
  <c r="I445"/>
  <c r="G445"/>
  <c r="F445"/>
  <c r="E445"/>
  <c r="Q445" s="1"/>
  <c r="D445"/>
  <c r="C445"/>
  <c r="B445"/>
  <c r="S444"/>
  <c r="R444"/>
  <c r="P444"/>
  <c r="M444"/>
  <c r="L444"/>
  <c r="K444"/>
  <c r="J444"/>
  <c r="I444"/>
  <c r="G444"/>
  <c r="F444"/>
  <c r="E444"/>
  <c r="Q444" s="1"/>
  <c r="D444"/>
  <c r="C444"/>
  <c r="B444"/>
  <c r="S443"/>
  <c r="R443"/>
  <c r="P443"/>
  <c r="M443"/>
  <c r="L443"/>
  <c r="K443"/>
  <c r="J443"/>
  <c r="I443"/>
  <c r="G443"/>
  <c r="F443"/>
  <c r="E443"/>
  <c r="Q443" s="1"/>
  <c r="D443"/>
  <c r="C443"/>
  <c r="B443"/>
  <c r="S442"/>
  <c r="R442"/>
  <c r="P442"/>
  <c r="M442"/>
  <c r="L442"/>
  <c r="K442"/>
  <c r="J442"/>
  <c r="I442"/>
  <c r="G442"/>
  <c r="F442"/>
  <c r="E442"/>
  <c r="Q442" s="1"/>
  <c r="D442"/>
  <c r="C442"/>
  <c r="B442"/>
  <c r="S441"/>
  <c r="R441"/>
  <c r="P441"/>
  <c r="M441"/>
  <c r="L441"/>
  <c r="K441"/>
  <c r="J441"/>
  <c r="I441"/>
  <c r="G441"/>
  <c r="F441"/>
  <c r="E441"/>
  <c r="Q441" s="1"/>
  <c r="D441"/>
  <c r="C441"/>
  <c r="B441"/>
  <c r="S440"/>
  <c r="R440"/>
  <c r="P440"/>
  <c r="M440"/>
  <c r="L440"/>
  <c r="K440"/>
  <c r="J440"/>
  <c r="I440"/>
  <c r="G440"/>
  <c r="F440"/>
  <c r="E440"/>
  <c r="Q440" s="1"/>
  <c r="D440"/>
  <c r="C440"/>
  <c r="B440"/>
  <c r="S439"/>
  <c r="R439"/>
  <c r="P439"/>
  <c r="M439"/>
  <c r="L439"/>
  <c r="K439"/>
  <c r="J439"/>
  <c r="I439"/>
  <c r="G439"/>
  <c r="F439"/>
  <c r="E439"/>
  <c r="Q439" s="1"/>
  <c r="D439"/>
  <c r="C439"/>
  <c r="B439"/>
  <c r="S438"/>
  <c r="R438"/>
  <c r="P438"/>
  <c r="M438"/>
  <c r="L438"/>
  <c r="K438"/>
  <c r="J438"/>
  <c r="I438"/>
  <c r="G438"/>
  <c r="F438"/>
  <c r="E438"/>
  <c r="Q438" s="1"/>
  <c r="D438"/>
  <c r="C438"/>
  <c r="B438"/>
  <c r="S437"/>
  <c r="R437"/>
  <c r="P437"/>
  <c r="M437"/>
  <c r="L437"/>
  <c r="K437"/>
  <c r="J437"/>
  <c r="I437"/>
  <c r="G437"/>
  <c r="F437"/>
  <c r="E437"/>
  <c r="Q437" s="1"/>
  <c r="D437"/>
  <c r="C437"/>
  <c r="B437"/>
  <c r="S436"/>
  <c r="R436"/>
  <c r="P436"/>
  <c r="M436"/>
  <c r="L436"/>
  <c r="K436"/>
  <c r="J436"/>
  <c r="I436"/>
  <c r="G436"/>
  <c r="F436"/>
  <c r="E436"/>
  <c r="Q436" s="1"/>
  <c r="D436"/>
  <c r="C436"/>
  <c r="B436"/>
  <c r="S435"/>
  <c r="R435"/>
  <c r="P435"/>
  <c r="M435"/>
  <c r="L435"/>
  <c r="K435"/>
  <c r="J435"/>
  <c r="I435"/>
  <c r="G435"/>
  <c r="F435"/>
  <c r="E435"/>
  <c r="Q435" s="1"/>
  <c r="D435"/>
  <c r="C435"/>
  <c r="B435"/>
  <c r="S434"/>
  <c r="R434"/>
  <c r="P434"/>
  <c r="M434"/>
  <c r="L434"/>
  <c r="K434"/>
  <c r="J434"/>
  <c r="I434"/>
  <c r="G434"/>
  <c r="F434"/>
  <c r="E434"/>
  <c r="Q434" s="1"/>
  <c r="D434"/>
  <c r="C434"/>
  <c r="B434"/>
  <c r="S433"/>
  <c r="R433"/>
  <c r="P433"/>
  <c r="M433"/>
  <c r="L433"/>
  <c r="K433"/>
  <c r="J433"/>
  <c r="I433"/>
  <c r="G433"/>
  <c r="F433"/>
  <c r="E433"/>
  <c r="Q433" s="1"/>
  <c r="D433"/>
  <c r="C433"/>
  <c r="B433"/>
  <c r="S432"/>
  <c r="R432"/>
  <c r="P432"/>
  <c r="M432"/>
  <c r="L432"/>
  <c r="K432"/>
  <c r="J432"/>
  <c r="I432"/>
  <c r="G432"/>
  <c r="F432"/>
  <c r="E432"/>
  <c r="Q432" s="1"/>
  <c r="D432"/>
  <c r="C432"/>
  <c r="B432"/>
  <c r="S431"/>
  <c r="R431"/>
  <c r="P431"/>
  <c r="M431"/>
  <c r="L431"/>
  <c r="K431"/>
  <c r="J431"/>
  <c r="I431"/>
  <c r="G431"/>
  <c r="F431"/>
  <c r="E431"/>
  <c r="Q431" s="1"/>
  <c r="D431"/>
  <c r="C431"/>
  <c r="B431"/>
  <c r="S430"/>
  <c r="R430"/>
  <c r="P430"/>
  <c r="M430"/>
  <c r="L430"/>
  <c r="K430"/>
  <c r="J430"/>
  <c r="I430"/>
  <c r="G430"/>
  <c r="F430"/>
  <c r="E430"/>
  <c r="Q430" s="1"/>
  <c r="D430"/>
  <c r="C430"/>
  <c r="B430"/>
  <c r="S429"/>
  <c r="R429"/>
  <c r="P429"/>
  <c r="M429"/>
  <c r="L429"/>
  <c r="K429"/>
  <c r="J429"/>
  <c r="I429"/>
  <c r="G429"/>
  <c r="F429"/>
  <c r="E429"/>
  <c r="Q429" s="1"/>
  <c r="D429"/>
  <c r="C429"/>
  <c r="B429"/>
  <c r="S428"/>
  <c r="R428"/>
  <c r="P428"/>
  <c r="M428"/>
  <c r="L428"/>
  <c r="K428"/>
  <c r="J428"/>
  <c r="I428"/>
  <c r="G428"/>
  <c r="F428"/>
  <c r="E428"/>
  <c r="Q428" s="1"/>
  <c r="D428"/>
  <c r="C428"/>
  <c r="B428"/>
  <c r="S427"/>
  <c r="R427"/>
  <c r="P427"/>
  <c r="M427"/>
  <c r="L427"/>
  <c r="K427"/>
  <c r="J427"/>
  <c r="I427"/>
  <c r="G427"/>
  <c r="F427"/>
  <c r="E427"/>
  <c r="Q427" s="1"/>
  <c r="D427"/>
  <c r="C427"/>
  <c r="B427"/>
  <c r="S426"/>
  <c r="R426"/>
  <c r="P426"/>
  <c r="M426"/>
  <c r="L426"/>
  <c r="K426"/>
  <c r="J426"/>
  <c r="I426"/>
  <c r="G426"/>
  <c r="F426"/>
  <c r="E426"/>
  <c r="Q426" s="1"/>
  <c r="D426"/>
  <c r="C426"/>
  <c r="B426"/>
  <c r="S425"/>
  <c r="R425"/>
  <c r="P425"/>
  <c r="M425"/>
  <c r="L425"/>
  <c r="K425"/>
  <c r="J425"/>
  <c r="I425"/>
  <c r="G425"/>
  <c r="F425"/>
  <c r="E425"/>
  <c r="Q425" s="1"/>
  <c r="D425"/>
  <c r="C425"/>
  <c r="B425"/>
  <c r="S424"/>
  <c r="R424"/>
  <c r="P424"/>
  <c r="M424"/>
  <c r="L424"/>
  <c r="K424"/>
  <c r="J424"/>
  <c r="I424"/>
  <c r="G424"/>
  <c r="F424"/>
  <c r="E424"/>
  <c r="Q424" s="1"/>
  <c r="D424"/>
  <c r="C424"/>
  <c r="B424"/>
  <c r="S423"/>
  <c r="R423"/>
  <c r="P423"/>
  <c r="M423"/>
  <c r="L423"/>
  <c r="K423"/>
  <c r="J423"/>
  <c r="I423"/>
  <c r="G423"/>
  <c r="F423"/>
  <c r="E423"/>
  <c r="Q423" s="1"/>
  <c r="D423"/>
  <c r="C423"/>
  <c r="B423"/>
  <c r="S422"/>
  <c r="R422"/>
  <c r="P422"/>
  <c r="M422"/>
  <c r="L422"/>
  <c r="K422"/>
  <c r="J422"/>
  <c r="I422"/>
  <c r="G422"/>
  <c r="F422"/>
  <c r="E422"/>
  <c r="Q422" s="1"/>
  <c r="D422"/>
  <c r="C422"/>
  <c r="B422"/>
  <c r="S421"/>
  <c r="R421"/>
  <c r="P421"/>
  <c r="M421"/>
  <c r="L421"/>
  <c r="K421"/>
  <c r="J421"/>
  <c r="I421"/>
  <c r="G421"/>
  <c r="F421"/>
  <c r="E421"/>
  <c r="Q421" s="1"/>
  <c r="D421"/>
  <c r="C421"/>
  <c r="B421"/>
  <c r="S420"/>
  <c r="R420"/>
  <c r="P420"/>
  <c r="M420"/>
  <c r="L420"/>
  <c r="K420"/>
  <c r="J420"/>
  <c r="I420"/>
  <c r="G420"/>
  <c r="F420"/>
  <c r="E420"/>
  <c r="Q420" s="1"/>
  <c r="D420"/>
  <c r="C420"/>
  <c r="B420"/>
  <c r="S419"/>
  <c r="R419"/>
  <c r="P419"/>
  <c r="M419"/>
  <c r="L419"/>
  <c r="K419"/>
  <c r="J419"/>
  <c r="I419"/>
  <c r="G419"/>
  <c r="F419"/>
  <c r="E419"/>
  <c r="Q419" s="1"/>
  <c r="D419"/>
  <c r="C419"/>
  <c r="B419"/>
  <c r="S418"/>
  <c r="R418"/>
  <c r="P418"/>
  <c r="M418"/>
  <c r="L418"/>
  <c r="K418"/>
  <c r="J418"/>
  <c r="I418"/>
  <c r="G418"/>
  <c r="F418"/>
  <c r="E418"/>
  <c r="Q418" s="1"/>
  <c r="D418"/>
  <c r="C418"/>
  <c r="B418"/>
  <c r="S417"/>
  <c r="R417"/>
  <c r="P417"/>
  <c r="M417"/>
  <c r="L417"/>
  <c r="K417"/>
  <c r="J417"/>
  <c r="I417"/>
  <c r="G417"/>
  <c r="F417"/>
  <c r="E417"/>
  <c r="Q417" s="1"/>
  <c r="D417"/>
  <c r="C417"/>
  <c r="B417"/>
  <c r="S416"/>
  <c r="R416"/>
  <c r="P416"/>
  <c r="M416"/>
  <c r="L416"/>
  <c r="K416"/>
  <c r="J416"/>
  <c r="I416"/>
  <c r="G416"/>
  <c r="F416"/>
  <c r="E416"/>
  <c r="Q416" s="1"/>
  <c r="D416"/>
  <c r="C416"/>
  <c r="B416"/>
  <c r="S415"/>
  <c r="R415"/>
  <c r="P415"/>
  <c r="M415"/>
  <c r="L415"/>
  <c r="K415"/>
  <c r="J415"/>
  <c r="I415"/>
  <c r="G415"/>
  <c r="F415"/>
  <c r="E415"/>
  <c r="Q415" s="1"/>
  <c r="D415"/>
  <c r="C415"/>
  <c r="B415"/>
  <c r="S414"/>
  <c r="R414"/>
  <c r="P414"/>
  <c r="M414"/>
  <c r="L414"/>
  <c r="K414"/>
  <c r="J414"/>
  <c r="I414"/>
  <c r="G414"/>
  <c r="F414"/>
  <c r="E414"/>
  <c r="Q414" s="1"/>
  <c r="D414"/>
  <c r="C414"/>
  <c r="B414"/>
  <c r="S413"/>
  <c r="R413"/>
  <c r="P413"/>
  <c r="M413"/>
  <c r="L413"/>
  <c r="K413"/>
  <c r="J413"/>
  <c r="I413"/>
  <c r="G413"/>
  <c r="F413"/>
  <c r="E413"/>
  <c r="Q413" s="1"/>
  <c r="D413"/>
  <c r="C413"/>
  <c r="B413"/>
  <c r="S412"/>
  <c r="R412"/>
  <c r="P412"/>
  <c r="M412"/>
  <c r="L412"/>
  <c r="K412"/>
  <c r="J412"/>
  <c r="I412"/>
  <c r="G412"/>
  <c r="F412"/>
  <c r="E412"/>
  <c r="Q412" s="1"/>
  <c r="D412"/>
  <c r="C412"/>
  <c r="B412"/>
  <c r="S411"/>
  <c r="R411"/>
  <c r="P411"/>
  <c r="M411"/>
  <c r="L411"/>
  <c r="K411"/>
  <c r="J411"/>
  <c r="I411"/>
  <c r="G411"/>
  <c r="F411"/>
  <c r="E411"/>
  <c r="Q411" s="1"/>
  <c r="D411"/>
  <c r="C411"/>
  <c r="B411"/>
  <c r="S410"/>
  <c r="R410"/>
  <c r="P410"/>
  <c r="M410"/>
  <c r="L410"/>
  <c r="K410"/>
  <c r="J410"/>
  <c r="I410"/>
  <c r="G410"/>
  <c r="F410"/>
  <c r="E410"/>
  <c r="Q410" s="1"/>
  <c r="D410"/>
  <c r="C410"/>
  <c r="B410"/>
  <c r="S409"/>
  <c r="R409"/>
  <c r="P409"/>
  <c r="M409"/>
  <c r="L409"/>
  <c r="K409"/>
  <c r="J409"/>
  <c r="I409"/>
  <c r="G409"/>
  <c r="F409"/>
  <c r="E409"/>
  <c r="Q409" s="1"/>
  <c r="D409"/>
  <c r="C409"/>
  <c r="B409"/>
  <c r="S408"/>
  <c r="R408"/>
  <c r="P408"/>
  <c r="M408"/>
  <c r="L408"/>
  <c r="K408"/>
  <c r="J408"/>
  <c r="I408"/>
  <c r="G408"/>
  <c r="F408"/>
  <c r="E408"/>
  <c r="Q408" s="1"/>
  <c r="D408"/>
  <c r="C408"/>
  <c r="B408"/>
  <c r="S407"/>
  <c r="R407"/>
  <c r="P407"/>
  <c r="M407"/>
  <c r="L407"/>
  <c r="K407"/>
  <c r="J407"/>
  <c r="I407"/>
  <c r="G407"/>
  <c r="F407"/>
  <c r="E407"/>
  <c r="Q407" s="1"/>
  <c r="D407"/>
  <c r="C407"/>
  <c r="B407"/>
  <c r="S406"/>
  <c r="R406"/>
  <c r="P406"/>
  <c r="M406"/>
  <c r="L406"/>
  <c r="K406"/>
  <c r="J406"/>
  <c r="I406"/>
  <c r="G406"/>
  <c r="F406"/>
  <c r="E406"/>
  <c r="Q406" s="1"/>
  <c r="D406"/>
  <c r="C406"/>
  <c r="B406"/>
  <c r="S405"/>
  <c r="R405"/>
  <c r="P405"/>
  <c r="M405"/>
  <c r="L405"/>
  <c r="K405"/>
  <c r="J405"/>
  <c r="I405"/>
  <c r="G405"/>
  <c r="F405"/>
  <c r="E405"/>
  <c r="Q405" s="1"/>
  <c r="D405"/>
  <c r="C405"/>
  <c r="B405"/>
  <c r="S404"/>
  <c r="R404"/>
  <c r="P404"/>
  <c r="M404"/>
  <c r="L404"/>
  <c r="K404"/>
  <c r="J404"/>
  <c r="I404"/>
  <c r="G404"/>
  <c r="F404"/>
  <c r="E404"/>
  <c r="Q404" s="1"/>
  <c r="D404"/>
  <c r="C404"/>
  <c r="B404"/>
  <c r="S403"/>
  <c r="R403"/>
  <c r="P403"/>
  <c r="M403"/>
  <c r="L403"/>
  <c r="K403"/>
  <c r="J403"/>
  <c r="I403"/>
  <c r="G403"/>
  <c r="F403"/>
  <c r="E403"/>
  <c r="Q403" s="1"/>
  <c r="D403"/>
  <c r="C403"/>
  <c r="B403"/>
  <c r="S402"/>
  <c r="R402"/>
  <c r="P402"/>
  <c r="M402"/>
  <c r="L402"/>
  <c r="K402"/>
  <c r="J402"/>
  <c r="I402"/>
  <c r="G402"/>
  <c r="F402"/>
  <c r="E402"/>
  <c r="Q402" s="1"/>
  <c r="D402"/>
  <c r="C402"/>
  <c r="B402"/>
  <c r="S401"/>
  <c r="R401"/>
  <c r="P401"/>
  <c r="M401"/>
  <c r="L401"/>
  <c r="K401"/>
  <c r="J401"/>
  <c r="I401"/>
  <c r="G401"/>
  <c r="F401"/>
  <c r="E401"/>
  <c r="Q401" s="1"/>
  <c r="D401"/>
  <c r="C401"/>
  <c r="B401"/>
  <c r="S400"/>
  <c r="R400"/>
  <c r="P400"/>
  <c r="M400"/>
  <c r="L400"/>
  <c r="K400"/>
  <c r="J400"/>
  <c r="I400"/>
  <c r="G400"/>
  <c r="F400"/>
  <c r="E400"/>
  <c r="Q400" s="1"/>
  <c r="D400"/>
  <c r="C400"/>
  <c r="B400"/>
  <c r="S399"/>
  <c r="R399"/>
  <c r="P399"/>
  <c r="M399"/>
  <c r="L399"/>
  <c r="K399"/>
  <c r="J399"/>
  <c r="I399"/>
  <c r="G399"/>
  <c r="F399"/>
  <c r="E399"/>
  <c r="Q399" s="1"/>
  <c r="D399"/>
  <c r="C399"/>
  <c r="B399"/>
  <c r="S398"/>
  <c r="R398"/>
  <c r="P398"/>
  <c r="M398"/>
  <c r="L398"/>
  <c r="K398"/>
  <c r="J398"/>
  <c r="I398"/>
  <c r="G398"/>
  <c r="F398"/>
  <c r="E398"/>
  <c r="Q398" s="1"/>
  <c r="D398"/>
  <c r="C398"/>
  <c r="B398"/>
  <c r="S397"/>
  <c r="R397"/>
  <c r="P397"/>
  <c r="M397"/>
  <c r="L397"/>
  <c r="K397"/>
  <c r="J397"/>
  <c r="I397"/>
  <c r="G397"/>
  <c r="F397"/>
  <c r="E397"/>
  <c r="Q397" s="1"/>
  <c r="D397"/>
  <c r="C397"/>
  <c r="B397"/>
  <c r="S396"/>
  <c r="R396"/>
  <c r="P396"/>
  <c r="M396"/>
  <c r="L396"/>
  <c r="K396"/>
  <c r="J396"/>
  <c r="I396"/>
  <c r="G396"/>
  <c r="F396"/>
  <c r="E396"/>
  <c r="Q396" s="1"/>
  <c r="D396"/>
  <c r="C396"/>
  <c r="B396"/>
  <c r="S395"/>
  <c r="R395"/>
  <c r="P395"/>
  <c r="M395"/>
  <c r="L395"/>
  <c r="K395"/>
  <c r="J395"/>
  <c r="I395"/>
  <c r="G395"/>
  <c r="F395"/>
  <c r="E395"/>
  <c r="Q395" s="1"/>
  <c r="D395"/>
  <c r="C395"/>
  <c r="B395"/>
  <c r="S394"/>
  <c r="R394"/>
  <c r="P394"/>
  <c r="M394"/>
  <c r="L394"/>
  <c r="K394"/>
  <c r="J394"/>
  <c r="I394"/>
  <c r="G394"/>
  <c r="F394"/>
  <c r="E394"/>
  <c r="Q394" s="1"/>
  <c r="D394"/>
  <c r="C394"/>
  <c r="B394"/>
  <c r="S393"/>
  <c r="R393"/>
  <c r="P393"/>
  <c r="M393"/>
  <c r="L393"/>
  <c r="K393"/>
  <c r="J393"/>
  <c r="I393"/>
  <c r="G393"/>
  <c r="F393"/>
  <c r="E393"/>
  <c r="Q393" s="1"/>
  <c r="D393"/>
  <c r="C393"/>
  <c r="B393"/>
  <c r="S392"/>
  <c r="R392"/>
  <c r="P392"/>
  <c r="M392"/>
  <c r="L392"/>
  <c r="K392"/>
  <c r="J392"/>
  <c r="I392"/>
  <c r="G392"/>
  <c r="F392"/>
  <c r="E392"/>
  <c r="Q392" s="1"/>
  <c r="D392"/>
  <c r="C392"/>
  <c r="B392"/>
  <c r="S391"/>
  <c r="R391"/>
  <c r="P391"/>
  <c r="M391"/>
  <c r="L391"/>
  <c r="K391"/>
  <c r="J391"/>
  <c r="I391"/>
  <c r="G391"/>
  <c r="F391"/>
  <c r="E391"/>
  <c r="Q391" s="1"/>
  <c r="D391"/>
  <c r="C391"/>
  <c r="B391"/>
  <c r="S390"/>
  <c r="R390"/>
  <c r="P390"/>
  <c r="M390"/>
  <c r="L390"/>
  <c r="K390"/>
  <c r="J390"/>
  <c r="I390"/>
  <c r="G390"/>
  <c r="F390"/>
  <c r="E390"/>
  <c r="Q390" s="1"/>
  <c r="D390"/>
  <c r="C390"/>
  <c r="B390"/>
  <c r="S389"/>
  <c r="R389"/>
  <c r="P389"/>
  <c r="M389"/>
  <c r="L389"/>
  <c r="K389"/>
  <c r="J389"/>
  <c r="I389"/>
  <c r="G389"/>
  <c r="F389"/>
  <c r="E389"/>
  <c r="Q389" s="1"/>
  <c r="D389"/>
  <c r="C389"/>
  <c r="B389"/>
  <c r="S388"/>
  <c r="R388"/>
  <c r="P388"/>
  <c r="M388"/>
  <c r="L388"/>
  <c r="K388"/>
  <c r="J388"/>
  <c r="I388"/>
  <c r="G388"/>
  <c r="F388"/>
  <c r="E388"/>
  <c r="Q388" s="1"/>
  <c r="D388"/>
  <c r="C388"/>
  <c r="B388"/>
  <c r="S387"/>
  <c r="R387"/>
  <c r="P387"/>
  <c r="M387"/>
  <c r="L387"/>
  <c r="K387"/>
  <c r="J387"/>
  <c r="I387"/>
  <c r="G387"/>
  <c r="F387"/>
  <c r="E387"/>
  <c r="Q387" s="1"/>
  <c r="D387"/>
  <c r="C387"/>
  <c r="B387"/>
  <c r="S386"/>
  <c r="R386"/>
  <c r="P386"/>
  <c r="M386"/>
  <c r="L386"/>
  <c r="K386"/>
  <c r="J386"/>
  <c r="I386"/>
  <c r="G386"/>
  <c r="F386"/>
  <c r="E386"/>
  <c r="Q386" s="1"/>
  <c r="D386"/>
  <c r="C386"/>
  <c r="B386"/>
  <c r="S385"/>
  <c r="R385"/>
  <c r="P385"/>
  <c r="M385"/>
  <c r="L385"/>
  <c r="K385"/>
  <c r="J385"/>
  <c r="I385"/>
  <c r="G385"/>
  <c r="F385"/>
  <c r="E385"/>
  <c r="Q385" s="1"/>
  <c r="D385"/>
  <c r="C385"/>
  <c r="B385"/>
  <c r="S384"/>
  <c r="R384"/>
  <c r="P384"/>
  <c r="M384"/>
  <c r="L384"/>
  <c r="K384"/>
  <c r="J384"/>
  <c r="I384"/>
  <c r="G384"/>
  <c r="F384"/>
  <c r="E384"/>
  <c r="Q384" s="1"/>
  <c r="D384"/>
  <c r="C384"/>
  <c r="B384"/>
  <c r="S383"/>
  <c r="R383"/>
  <c r="P383"/>
  <c r="M383"/>
  <c r="L383"/>
  <c r="K383"/>
  <c r="J383"/>
  <c r="I383"/>
  <c r="G383"/>
  <c r="F383"/>
  <c r="E383"/>
  <c r="Q383" s="1"/>
  <c r="D383"/>
  <c r="C383"/>
  <c r="B383"/>
  <c r="S382"/>
  <c r="R382"/>
  <c r="P382"/>
  <c r="M382"/>
  <c r="L382"/>
  <c r="K382"/>
  <c r="J382"/>
  <c r="I382"/>
  <c r="G382"/>
  <c r="F382"/>
  <c r="E382"/>
  <c r="Q382" s="1"/>
  <c r="D382"/>
  <c r="C382"/>
  <c r="B382"/>
  <c r="S381"/>
  <c r="R381"/>
  <c r="P381"/>
  <c r="M381"/>
  <c r="L381"/>
  <c r="K381"/>
  <c r="J381"/>
  <c r="I381"/>
  <c r="G381"/>
  <c r="F381"/>
  <c r="E381"/>
  <c r="Q381" s="1"/>
  <c r="D381"/>
  <c r="C381"/>
  <c r="B381"/>
  <c r="S380"/>
  <c r="R380"/>
  <c r="P380"/>
  <c r="M380"/>
  <c r="L380"/>
  <c r="K380"/>
  <c r="J380"/>
  <c r="I380"/>
  <c r="G380"/>
  <c r="F380"/>
  <c r="E380"/>
  <c r="Q380" s="1"/>
  <c r="D380"/>
  <c r="C380"/>
  <c r="B380"/>
  <c r="S379"/>
  <c r="R379"/>
  <c r="P379"/>
  <c r="M379"/>
  <c r="L379"/>
  <c r="K379"/>
  <c r="J379"/>
  <c r="I379"/>
  <c r="G379"/>
  <c r="F379"/>
  <c r="E379"/>
  <c r="Q379" s="1"/>
  <c r="D379"/>
  <c r="C379"/>
  <c r="B379"/>
  <c r="S378"/>
  <c r="R378"/>
  <c r="P378"/>
  <c r="M378"/>
  <c r="L378"/>
  <c r="K378"/>
  <c r="J378"/>
  <c r="I378"/>
  <c r="G378"/>
  <c r="F378"/>
  <c r="E378"/>
  <c r="Q378" s="1"/>
  <c r="D378"/>
  <c r="C378"/>
  <c r="B378"/>
  <c r="S377"/>
  <c r="R377"/>
  <c r="P377"/>
  <c r="M377"/>
  <c r="L377"/>
  <c r="K377"/>
  <c r="J377"/>
  <c r="I377"/>
  <c r="G377"/>
  <c r="F377"/>
  <c r="E377"/>
  <c r="Q377" s="1"/>
  <c r="D377"/>
  <c r="C377"/>
  <c r="B377"/>
  <c r="S376"/>
  <c r="R376"/>
  <c r="P376"/>
  <c r="M376"/>
  <c r="L376"/>
  <c r="K376"/>
  <c r="J376"/>
  <c r="I376"/>
  <c r="G376"/>
  <c r="F376"/>
  <c r="E376"/>
  <c r="Q376" s="1"/>
  <c r="D376"/>
  <c r="C376"/>
  <c r="B376"/>
  <c r="S375"/>
  <c r="R375"/>
  <c r="P375"/>
  <c r="M375"/>
  <c r="L375"/>
  <c r="K375"/>
  <c r="J375"/>
  <c r="I375"/>
  <c r="G375"/>
  <c r="F375"/>
  <c r="E375"/>
  <c r="Q375" s="1"/>
  <c r="D375"/>
  <c r="C375"/>
  <c r="B375"/>
  <c r="S374"/>
  <c r="R374"/>
  <c r="P374"/>
  <c r="M374"/>
  <c r="L374"/>
  <c r="K374"/>
  <c r="J374"/>
  <c r="I374"/>
  <c r="G374"/>
  <c r="F374"/>
  <c r="E374"/>
  <c r="Q374" s="1"/>
  <c r="D374"/>
  <c r="C374"/>
  <c r="B374"/>
  <c r="S373"/>
  <c r="R373"/>
  <c r="P373"/>
  <c r="M373"/>
  <c r="L373"/>
  <c r="K373"/>
  <c r="J373"/>
  <c r="I373"/>
  <c r="G373"/>
  <c r="F373"/>
  <c r="E373"/>
  <c r="Q373" s="1"/>
  <c r="D373"/>
  <c r="C373"/>
  <c r="B373"/>
  <c r="S372"/>
  <c r="R372"/>
  <c r="P372"/>
  <c r="M372"/>
  <c r="L372"/>
  <c r="K372"/>
  <c r="J372"/>
  <c r="I372"/>
  <c r="G372"/>
  <c r="F372"/>
  <c r="E372"/>
  <c r="Q372" s="1"/>
  <c r="D372"/>
  <c r="C372"/>
  <c r="B372"/>
  <c r="S371"/>
  <c r="R371"/>
  <c r="P371"/>
  <c r="M371"/>
  <c r="L371"/>
  <c r="K371"/>
  <c r="J371"/>
  <c r="I371"/>
  <c r="G371"/>
  <c r="F371"/>
  <c r="E371"/>
  <c r="Q371" s="1"/>
  <c r="D371"/>
  <c r="C371"/>
  <c r="B371"/>
  <c r="S370"/>
  <c r="R370"/>
  <c r="P370"/>
  <c r="M370"/>
  <c r="L370"/>
  <c r="K370"/>
  <c r="J370"/>
  <c r="I370"/>
  <c r="G370"/>
  <c r="F370"/>
  <c r="E370"/>
  <c r="Q370" s="1"/>
  <c r="D370"/>
  <c r="C370"/>
  <c r="B370"/>
  <c r="S369"/>
  <c r="R369"/>
  <c r="P369"/>
  <c r="M369"/>
  <c r="L369"/>
  <c r="K369"/>
  <c r="J369"/>
  <c r="I369"/>
  <c r="G369"/>
  <c r="F369"/>
  <c r="E369"/>
  <c r="Q369" s="1"/>
  <c r="D369"/>
  <c r="C369"/>
  <c r="B369"/>
  <c r="S368"/>
  <c r="R368"/>
  <c r="P368"/>
  <c r="M368"/>
  <c r="L368"/>
  <c r="K368"/>
  <c r="J368"/>
  <c r="I368"/>
  <c r="G368"/>
  <c r="F368"/>
  <c r="E368"/>
  <c r="Q368" s="1"/>
  <c r="D368"/>
  <c r="C368"/>
  <c r="B368"/>
  <c r="S367"/>
  <c r="R367"/>
  <c r="P367"/>
  <c r="M367"/>
  <c r="L367"/>
  <c r="K367"/>
  <c r="J367"/>
  <c r="I367"/>
  <c r="G367"/>
  <c r="F367"/>
  <c r="E367"/>
  <c r="Q367" s="1"/>
  <c r="D367"/>
  <c r="C367"/>
  <c r="B367"/>
  <c r="S366"/>
  <c r="R366"/>
  <c r="P366"/>
  <c r="M366"/>
  <c r="L366"/>
  <c r="K366"/>
  <c r="J366"/>
  <c r="I366"/>
  <c r="G366"/>
  <c r="F366"/>
  <c r="E366"/>
  <c r="Q366" s="1"/>
  <c r="D366"/>
  <c r="C366"/>
  <c r="B366"/>
  <c r="S365"/>
  <c r="R365"/>
  <c r="P365"/>
  <c r="M365"/>
  <c r="L365"/>
  <c r="K365"/>
  <c r="J365"/>
  <c r="I365"/>
  <c r="G365"/>
  <c r="F365"/>
  <c r="E365"/>
  <c r="Q365" s="1"/>
  <c r="D365"/>
  <c r="C365"/>
  <c r="B365"/>
  <c r="S364"/>
  <c r="R364"/>
  <c r="P364"/>
  <c r="M364"/>
  <c r="L364"/>
  <c r="K364"/>
  <c r="J364"/>
  <c r="I364"/>
  <c r="G364"/>
  <c r="F364"/>
  <c r="E364"/>
  <c r="Q364" s="1"/>
  <c r="D364"/>
  <c r="C364"/>
  <c r="B364"/>
  <c r="S363"/>
  <c r="R363"/>
  <c r="P363"/>
  <c r="M363"/>
  <c r="L363"/>
  <c r="K363"/>
  <c r="J363"/>
  <c r="I363"/>
  <c r="G363"/>
  <c r="F363"/>
  <c r="E363"/>
  <c r="Q363" s="1"/>
  <c r="D363"/>
  <c r="C363"/>
  <c r="B363"/>
  <c r="S362"/>
  <c r="R362"/>
  <c r="P362"/>
  <c r="M362"/>
  <c r="L362"/>
  <c r="K362"/>
  <c r="J362"/>
  <c r="I362"/>
  <c r="G362"/>
  <c r="F362"/>
  <c r="E362"/>
  <c r="Q362" s="1"/>
  <c r="D362"/>
  <c r="C362"/>
  <c r="B362"/>
  <c r="S361"/>
  <c r="R361"/>
  <c r="P361"/>
  <c r="M361"/>
  <c r="L361"/>
  <c r="K361"/>
  <c r="J361"/>
  <c r="I361"/>
  <c r="G361"/>
  <c r="F361"/>
  <c r="E361"/>
  <c r="Q361" s="1"/>
  <c r="D361"/>
  <c r="C361"/>
  <c r="B361"/>
  <c r="S360"/>
  <c r="R360"/>
  <c r="P360"/>
  <c r="M360"/>
  <c r="L360"/>
  <c r="K360"/>
  <c r="J360"/>
  <c r="I360"/>
  <c r="G360"/>
  <c r="F360"/>
  <c r="E360"/>
  <c r="Q360" s="1"/>
  <c r="D360"/>
  <c r="C360"/>
  <c r="B360"/>
  <c r="S359"/>
  <c r="R359"/>
  <c r="P359"/>
  <c r="M359"/>
  <c r="L359"/>
  <c r="K359"/>
  <c r="J359"/>
  <c r="I359"/>
  <c r="G359"/>
  <c r="F359"/>
  <c r="E359"/>
  <c r="Q359" s="1"/>
  <c r="D359"/>
  <c r="C359"/>
  <c r="B359"/>
  <c r="S358"/>
  <c r="R358"/>
  <c r="P358"/>
  <c r="M358"/>
  <c r="L358"/>
  <c r="K358"/>
  <c r="J358"/>
  <c r="I358"/>
  <c r="G358"/>
  <c r="F358"/>
  <c r="E358"/>
  <c r="Q358" s="1"/>
  <c r="D358"/>
  <c r="C358"/>
  <c r="B358"/>
  <c r="S357"/>
  <c r="R357"/>
  <c r="P357"/>
  <c r="M357"/>
  <c r="L357"/>
  <c r="K357"/>
  <c r="J357"/>
  <c r="I357"/>
  <c r="G357"/>
  <c r="F357"/>
  <c r="E357"/>
  <c r="Q357" s="1"/>
  <c r="D357"/>
  <c r="C357"/>
  <c r="B357"/>
  <c r="S356"/>
  <c r="R356"/>
  <c r="P356"/>
  <c r="M356"/>
  <c r="L356"/>
  <c r="K356"/>
  <c r="J356"/>
  <c r="I356"/>
  <c r="G356"/>
  <c r="F356"/>
  <c r="E356"/>
  <c r="Q356" s="1"/>
  <c r="D356"/>
  <c r="C356"/>
  <c r="B356"/>
  <c r="S355"/>
  <c r="R355"/>
  <c r="P355"/>
  <c r="M355"/>
  <c r="L355"/>
  <c r="K355"/>
  <c r="J355"/>
  <c r="I355"/>
  <c r="G355"/>
  <c r="F355"/>
  <c r="E355"/>
  <c r="Q355" s="1"/>
  <c r="D355"/>
  <c r="C355"/>
  <c r="B355"/>
  <c r="S354"/>
  <c r="R354"/>
  <c r="P354"/>
  <c r="M354"/>
  <c r="L354"/>
  <c r="K354"/>
  <c r="J354"/>
  <c r="I354"/>
  <c r="G354"/>
  <c r="F354"/>
  <c r="E354"/>
  <c r="Q354" s="1"/>
  <c r="D354"/>
  <c r="C354"/>
  <c r="B354"/>
  <c r="S353"/>
  <c r="R353"/>
  <c r="P353"/>
  <c r="M353"/>
  <c r="L353"/>
  <c r="K353"/>
  <c r="J353"/>
  <c r="I353"/>
  <c r="G353"/>
  <c r="F353"/>
  <c r="E353"/>
  <c r="Q353" s="1"/>
  <c r="D353"/>
  <c r="C353"/>
  <c r="B353"/>
  <c r="S352"/>
  <c r="R352"/>
  <c r="P352"/>
  <c r="M352"/>
  <c r="L352"/>
  <c r="K352"/>
  <c r="J352"/>
  <c r="I352"/>
  <c r="G352"/>
  <c r="F352"/>
  <c r="E352"/>
  <c r="Q352" s="1"/>
  <c r="D352"/>
  <c r="C352"/>
  <c r="B352"/>
  <c r="S351"/>
  <c r="R351"/>
  <c r="P351"/>
  <c r="M351"/>
  <c r="L351"/>
  <c r="K351"/>
  <c r="J351"/>
  <c r="I351"/>
  <c r="G351"/>
  <c r="F351"/>
  <c r="E351"/>
  <c r="Q351" s="1"/>
  <c r="D351"/>
  <c r="C351"/>
  <c r="B351"/>
  <c r="S350"/>
  <c r="R350"/>
  <c r="P350"/>
  <c r="M350"/>
  <c r="L350"/>
  <c r="K350"/>
  <c r="J350"/>
  <c r="I350"/>
  <c r="G350"/>
  <c r="F350"/>
  <c r="E350"/>
  <c r="Q350" s="1"/>
  <c r="D350"/>
  <c r="C350"/>
  <c r="B350"/>
  <c r="S349"/>
  <c r="R349"/>
  <c r="P349"/>
  <c r="M349"/>
  <c r="L349"/>
  <c r="K349"/>
  <c r="J349"/>
  <c r="I349"/>
  <c r="G349"/>
  <c r="F349"/>
  <c r="E349"/>
  <c r="Q349" s="1"/>
  <c r="D349"/>
  <c r="C349"/>
  <c r="B349"/>
  <c r="S348"/>
  <c r="R348"/>
  <c r="P348"/>
  <c r="M348"/>
  <c r="L348"/>
  <c r="K348"/>
  <c r="J348"/>
  <c r="I348"/>
  <c r="G348"/>
  <c r="F348"/>
  <c r="E348"/>
  <c r="Q348" s="1"/>
  <c r="D348"/>
  <c r="C348"/>
  <c r="B348"/>
  <c r="S347"/>
  <c r="R347"/>
  <c r="P347"/>
  <c r="M347"/>
  <c r="L347"/>
  <c r="K347"/>
  <c r="J347"/>
  <c r="I347"/>
  <c r="G347"/>
  <c r="F347"/>
  <c r="E347"/>
  <c r="Q347" s="1"/>
  <c r="D347"/>
  <c r="C347"/>
  <c r="B347"/>
  <c r="S346"/>
  <c r="R346"/>
  <c r="P346"/>
  <c r="M346"/>
  <c r="L346"/>
  <c r="K346"/>
  <c r="J346"/>
  <c r="I346"/>
  <c r="G346"/>
  <c r="F346"/>
  <c r="E346"/>
  <c r="Q346" s="1"/>
  <c r="D346"/>
  <c r="C346"/>
  <c r="B346"/>
  <c r="S345"/>
  <c r="R345"/>
  <c r="P345"/>
  <c r="M345"/>
  <c r="L345"/>
  <c r="K345"/>
  <c r="J345"/>
  <c r="I345"/>
  <c r="G345"/>
  <c r="F345"/>
  <c r="E345"/>
  <c r="Q345" s="1"/>
  <c r="D345"/>
  <c r="C345"/>
  <c r="B345"/>
  <c r="S344"/>
  <c r="R344"/>
  <c r="P344"/>
  <c r="M344"/>
  <c r="L344"/>
  <c r="K344"/>
  <c r="J344"/>
  <c r="I344"/>
  <c r="G344"/>
  <c r="F344"/>
  <c r="E344"/>
  <c r="Q344" s="1"/>
  <c r="D344"/>
  <c r="C344"/>
  <c r="B344"/>
  <c r="S343"/>
  <c r="R343"/>
  <c r="P343"/>
  <c r="M343"/>
  <c r="L343"/>
  <c r="K343"/>
  <c r="J343"/>
  <c r="I343"/>
  <c r="G343"/>
  <c r="F343"/>
  <c r="E343"/>
  <c r="Q343" s="1"/>
  <c r="D343"/>
  <c r="C343"/>
  <c r="B343"/>
  <c r="S342"/>
  <c r="R342"/>
  <c r="P342"/>
  <c r="M342"/>
  <c r="L342"/>
  <c r="K342"/>
  <c r="J342"/>
  <c r="I342"/>
  <c r="G342"/>
  <c r="F342"/>
  <c r="E342"/>
  <c r="Q342" s="1"/>
  <c r="D342"/>
  <c r="C342"/>
  <c r="B342"/>
  <c r="S341"/>
  <c r="R341"/>
  <c r="P341"/>
  <c r="M341"/>
  <c r="L341"/>
  <c r="K341"/>
  <c r="J341"/>
  <c r="I341"/>
  <c r="G341"/>
  <c r="F341"/>
  <c r="E341"/>
  <c r="Q341" s="1"/>
  <c r="D341"/>
  <c r="C341"/>
  <c r="B341"/>
  <c r="S340"/>
  <c r="R340"/>
  <c r="P340"/>
  <c r="M340"/>
  <c r="L340"/>
  <c r="K340"/>
  <c r="J340"/>
  <c r="I340"/>
  <c r="G340"/>
  <c r="F340"/>
  <c r="E340"/>
  <c r="Q340" s="1"/>
  <c r="D340"/>
  <c r="C340"/>
  <c r="B340"/>
  <c r="S339"/>
  <c r="R339"/>
  <c r="P339"/>
  <c r="M339"/>
  <c r="L339"/>
  <c r="K339"/>
  <c r="J339"/>
  <c r="I339"/>
  <c r="G339"/>
  <c r="F339"/>
  <c r="E339"/>
  <c r="Q339" s="1"/>
  <c r="D339"/>
  <c r="C339"/>
  <c r="B339"/>
  <c r="S338"/>
  <c r="R338"/>
  <c r="P338"/>
  <c r="M338"/>
  <c r="L338"/>
  <c r="K338"/>
  <c r="J338"/>
  <c r="I338"/>
  <c r="G338"/>
  <c r="F338"/>
  <c r="E338"/>
  <c r="Q338" s="1"/>
  <c r="D338"/>
  <c r="C338"/>
  <c r="B338"/>
  <c r="S337"/>
  <c r="R337"/>
  <c r="P337"/>
  <c r="M337"/>
  <c r="L337"/>
  <c r="K337"/>
  <c r="J337"/>
  <c r="I337"/>
  <c r="G337"/>
  <c r="F337"/>
  <c r="E337"/>
  <c r="Q337" s="1"/>
  <c r="D337"/>
  <c r="C337"/>
  <c r="B337"/>
  <c r="S336"/>
  <c r="R336"/>
  <c r="P336"/>
  <c r="M336"/>
  <c r="L336"/>
  <c r="K336"/>
  <c r="J336"/>
  <c r="I336"/>
  <c r="G336"/>
  <c r="F336"/>
  <c r="E336"/>
  <c r="Q336" s="1"/>
  <c r="D336"/>
  <c r="C336"/>
  <c r="B336"/>
  <c r="S335"/>
  <c r="R335"/>
  <c r="P335"/>
  <c r="M335"/>
  <c r="L335"/>
  <c r="K335"/>
  <c r="J335"/>
  <c r="I335"/>
  <c r="G335"/>
  <c r="F335"/>
  <c r="E335"/>
  <c r="Q335" s="1"/>
  <c r="D335"/>
  <c r="C335"/>
  <c r="B335"/>
  <c r="S334"/>
  <c r="R334"/>
  <c r="P334"/>
  <c r="M334"/>
  <c r="L334"/>
  <c r="K334"/>
  <c r="J334"/>
  <c r="I334"/>
  <c r="G334"/>
  <c r="F334"/>
  <c r="E334"/>
  <c r="Q334" s="1"/>
  <c r="D334"/>
  <c r="C334"/>
  <c r="B334"/>
  <c r="S333"/>
  <c r="R333"/>
  <c r="P333"/>
  <c r="M333"/>
  <c r="L333"/>
  <c r="K333"/>
  <c r="J333"/>
  <c r="I333"/>
  <c r="G333"/>
  <c r="F333"/>
  <c r="E333"/>
  <c r="Q333" s="1"/>
  <c r="D333"/>
  <c r="C333"/>
  <c r="B333"/>
  <c r="S332"/>
  <c r="R332"/>
  <c r="P332"/>
  <c r="M332"/>
  <c r="L332"/>
  <c r="K332"/>
  <c r="J332"/>
  <c r="I332"/>
  <c r="G332"/>
  <c r="F332"/>
  <c r="E332"/>
  <c r="Q332" s="1"/>
  <c r="D332"/>
  <c r="C332"/>
  <c r="B332"/>
  <c r="S331"/>
  <c r="R331"/>
  <c r="P331"/>
  <c r="M331"/>
  <c r="L331"/>
  <c r="K331"/>
  <c r="J331"/>
  <c r="I331"/>
  <c r="G331"/>
  <c r="F331"/>
  <c r="E331"/>
  <c r="Q331" s="1"/>
  <c r="D331"/>
  <c r="C331"/>
  <c r="B331"/>
  <c r="S330"/>
  <c r="R330"/>
  <c r="P330"/>
  <c r="M330"/>
  <c r="L330"/>
  <c r="K330"/>
  <c r="J330"/>
  <c r="I330"/>
  <c r="G330"/>
  <c r="F330"/>
  <c r="E330"/>
  <c r="Q330" s="1"/>
  <c r="D330"/>
  <c r="C330"/>
  <c r="B330"/>
  <c r="S329"/>
  <c r="R329"/>
  <c r="P329"/>
  <c r="M329"/>
  <c r="L329"/>
  <c r="K329"/>
  <c r="J329"/>
  <c r="I329"/>
  <c r="G329"/>
  <c r="F329"/>
  <c r="E329"/>
  <c r="Q329" s="1"/>
  <c r="D329"/>
  <c r="C329"/>
  <c r="B329"/>
  <c r="S328"/>
  <c r="R328"/>
  <c r="P328"/>
  <c r="M328"/>
  <c r="L328"/>
  <c r="K328"/>
  <c r="J328"/>
  <c r="I328"/>
  <c r="G328"/>
  <c r="F328"/>
  <c r="E328"/>
  <c r="Q328" s="1"/>
  <c r="D328"/>
  <c r="C328"/>
  <c r="B328"/>
  <c r="S327"/>
  <c r="R327"/>
  <c r="P327"/>
  <c r="M327"/>
  <c r="L327"/>
  <c r="K327"/>
  <c r="J327"/>
  <c r="I327"/>
  <c r="G327"/>
  <c r="F327"/>
  <c r="E327"/>
  <c r="Q327" s="1"/>
  <c r="D327"/>
  <c r="C327"/>
  <c r="B327"/>
  <c r="S326"/>
  <c r="R326"/>
  <c r="P326"/>
  <c r="M326"/>
  <c r="L326"/>
  <c r="K326"/>
  <c r="J326"/>
  <c r="I326"/>
  <c r="G326"/>
  <c r="F326"/>
  <c r="E326"/>
  <c r="Q326" s="1"/>
  <c r="D326"/>
  <c r="C326"/>
  <c r="B326"/>
  <c r="S325"/>
  <c r="R325"/>
  <c r="P325"/>
  <c r="M325"/>
  <c r="L325"/>
  <c r="K325"/>
  <c r="J325"/>
  <c r="I325"/>
  <c r="G325"/>
  <c r="F325"/>
  <c r="E325"/>
  <c r="Q325" s="1"/>
  <c r="D325"/>
  <c r="C325"/>
  <c r="B325"/>
  <c r="S324"/>
  <c r="R324"/>
  <c r="P324"/>
  <c r="M324"/>
  <c r="L324"/>
  <c r="K324"/>
  <c r="J324"/>
  <c r="I324"/>
  <c r="G324"/>
  <c r="F324"/>
  <c r="E324"/>
  <c r="Q324" s="1"/>
  <c r="D324"/>
  <c r="C324"/>
  <c r="B324"/>
  <c r="S323"/>
  <c r="R323"/>
  <c r="P323"/>
  <c r="M323"/>
  <c r="L323"/>
  <c r="K323"/>
  <c r="J323"/>
  <c r="I323"/>
  <c r="G323"/>
  <c r="F323"/>
  <c r="E323"/>
  <c r="Q323" s="1"/>
  <c r="D323"/>
  <c r="C323"/>
  <c r="B323"/>
  <c r="S322"/>
  <c r="R322"/>
  <c r="P322"/>
  <c r="M322"/>
  <c r="L322"/>
  <c r="K322"/>
  <c r="J322"/>
  <c r="I322"/>
  <c r="G322"/>
  <c r="F322"/>
  <c r="E322"/>
  <c r="Q322" s="1"/>
  <c r="D322"/>
  <c r="C322"/>
  <c r="B322"/>
  <c r="S321"/>
  <c r="R321"/>
  <c r="P321"/>
  <c r="M321"/>
  <c r="L321"/>
  <c r="K321"/>
  <c r="J321"/>
  <c r="I321"/>
  <c r="G321"/>
  <c r="F321"/>
  <c r="E321"/>
  <c r="Q321" s="1"/>
  <c r="D321"/>
  <c r="C321"/>
  <c r="B321"/>
  <c r="S320"/>
  <c r="R320"/>
  <c r="P320"/>
  <c r="M320"/>
  <c r="L320"/>
  <c r="K320"/>
  <c r="J320"/>
  <c r="I320"/>
  <c r="G320"/>
  <c r="F320"/>
  <c r="E320"/>
  <c r="Q320" s="1"/>
  <c r="D320"/>
  <c r="C320"/>
  <c r="B320"/>
  <c r="S319"/>
  <c r="R319"/>
  <c r="P319"/>
  <c r="M319"/>
  <c r="L319"/>
  <c r="K319"/>
  <c r="J319"/>
  <c r="I319"/>
  <c r="G319"/>
  <c r="F319"/>
  <c r="E319"/>
  <c r="Q319" s="1"/>
  <c r="D319"/>
  <c r="C319"/>
  <c r="B319"/>
  <c r="S318"/>
  <c r="R318"/>
  <c r="P318"/>
  <c r="M318"/>
  <c r="L318"/>
  <c r="K318"/>
  <c r="J318"/>
  <c r="I318"/>
  <c r="G318"/>
  <c r="F318"/>
  <c r="E318"/>
  <c r="Q318" s="1"/>
  <c r="D318"/>
  <c r="C318"/>
  <c r="B318"/>
  <c r="S317"/>
  <c r="R317"/>
  <c r="P317"/>
  <c r="M317"/>
  <c r="L317"/>
  <c r="K317"/>
  <c r="J317"/>
  <c r="I317"/>
  <c r="G317"/>
  <c r="F317"/>
  <c r="E317"/>
  <c r="Q317" s="1"/>
  <c r="D317"/>
  <c r="C317"/>
  <c r="B317"/>
  <c r="S316"/>
  <c r="R316"/>
  <c r="P316"/>
  <c r="M316"/>
  <c r="L316"/>
  <c r="K316"/>
  <c r="J316"/>
  <c r="I316"/>
  <c r="G316"/>
  <c r="F316"/>
  <c r="E316"/>
  <c r="Q316" s="1"/>
  <c r="D316"/>
  <c r="C316"/>
  <c r="B316"/>
  <c r="S315"/>
  <c r="R315"/>
  <c r="P315"/>
  <c r="M315"/>
  <c r="L315"/>
  <c r="K315"/>
  <c r="J315"/>
  <c r="I315"/>
  <c r="G315"/>
  <c r="F315"/>
  <c r="E315"/>
  <c r="Q315" s="1"/>
  <c r="D315"/>
  <c r="C315"/>
  <c r="B315"/>
  <c r="S314"/>
  <c r="R314"/>
  <c r="P314"/>
  <c r="M314"/>
  <c r="L314"/>
  <c r="K314"/>
  <c r="J314"/>
  <c r="I314"/>
  <c r="G314"/>
  <c r="F314"/>
  <c r="E314"/>
  <c r="Q314" s="1"/>
  <c r="D314"/>
  <c r="C314"/>
  <c r="B314"/>
  <c r="S313"/>
  <c r="R313"/>
  <c r="P313"/>
  <c r="M313"/>
  <c r="L313"/>
  <c r="K313"/>
  <c r="J313"/>
  <c r="I313"/>
  <c r="G313"/>
  <c r="F313"/>
  <c r="E313"/>
  <c r="Q313" s="1"/>
  <c r="D313"/>
  <c r="C313"/>
  <c r="B313"/>
  <c r="S312"/>
  <c r="R312"/>
  <c r="P312"/>
  <c r="M312"/>
  <c r="L312"/>
  <c r="K312"/>
  <c r="J312"/>
  <c r="I312"/>
  <c r="G312"/>
  <c r="F312"/>
  <c r="E312"/>
  <c r="Q312" s="1"/>
  <c r="D312"/>
  <c r="C312"/>
  <c r="B312"/>
  <c r="S311"/>
  <c r="R311"/>
  <c r="P311"/>
  <c r="M311"/>
  <c r="L311"/>
  <c r="K311"/>
  <c r="J311"/>
  <c r="I311"/>
  <c r="G311"/>
  <c r="F311"/>
  <c r="E311"/>
  <c r="Q311" s="1"/>
  <c r="D311"/>
  <c r="C311"/>
  <c r="B311"/>
  <c r="S310"/>
  <c r="R310"/>
  <c r="P310"/>
  <c r="M310"/>
  <c r="L310"/>
  <c r="K310"/>
  <c r="J310"/>
  <c r="I310"/>
  <c r="G310"/>
  <c r="F310"/>
  <c r="E310"/>
  <c r="Q310" s="1"/>
  <c r="D310"/>
  <c r="C310"/>
  <c r="B310"/>
  <c r="S309"/>
  <c r="R309"/>
  <c r="P309"/>
  <c r="M309"/>
  <c r="L309"/>
  <c r="K309"/>
  <c r="J309"/>
  <c r="I309"/>
  <c r="G309"/>
  <c r="F309"/>
  <c r="E309"/>
  <c r="Q309" s="1"/>
  <c r="D309"/>
  <c r="C309"/>
  <c r="B309"/>
  <c r="S308"/>
  <c r="R308"/>
  <c r="P308"/>
  <c r="M308"/>
  <c r="L308"/>
  <c r="K308"/>
  <c r="J308"/>
  <c r="I308"/>
  <c r="G308"/>
  <c r="F308"/>
  <c r="E308"/>
  <c r="Q308" s="1"/>
  <c r="D308"/>
  <c r="C308"/>
  <c r="B308"/>
  <c r="S307"/>
  <c r="R307"/>
  <c r="P307"/>
  <c r="M307"/>
  <c r="L307"/>
  <c r="K307"/>
  <c r="J307"/>
  <c r="I307"/>
  <c r="G307"/>
  <c r="F307"/>
  <c r="E307"/>
  <c r="Q307" s="1"/>
  <c r="D307"/>
  <c r="C307"/>
  <c r="B307"/>
  <c r="S306"/>
  <c r="R306"/>
  <c r="P306"/>
  <c r="M306"/>
  <c r="L306"/>
  <c r="K306"/>
  <c r="J306"/>
  <c r="I306"/>
  <c r="G306"/>
  <c r="F306"/>
  <c r="E306"/>
  <c r="Q306" s="1"/>
  <c r="D306"/>
  <c r="C306"/>
  <c r="B306"/>
  <c r="S305"/>
  <c r="R305"/>
  <c r="P305"/>
  <c r="M305"/>
  <c r="L305"/>
  <c r="K305"/>
  <c r="J305"/>
  <c r="I305"/>
  <c r="G305"/>
  <c r="F305"/>
  <c r="E305"/>
  <c r="Q305" s="1"/>
  <c r="D305"/>
  <c r="C305"/>
  <c r="B305"/>
  <c r="S304"/>
  <c r="R304"/>
  <c r="P304"/>
  <c r="M304"/>
  <c r="L304"/>
  <c r="K304"/>
  <c r="J304"/>
  <c r="I304"/>
  <c r="G304"/>
  <c r="F304"/>
  <c r="E304"/>
  <c r="Q304" s="1"/>
  <c r="D304"/>
  <c r="C304"/>
  <c r="B304"/>
  <c r="S303"/>
  <c r="R303"/>
  <c r="P303"/>
  <c r="M303"/>
  <c r="L303"/>
  <c r="K303"/>
  <c r="J303"/>
  <c r="I303"/>
  <c r="G303"/>
  <c r="F303"/>
  <c r="E303"/>
  <c r="Q303" s="1"/>
  <c r="D303"/>
  <c r="C303"/>
  <c r="B303"/>
  <c r="S302"/>
  <c r="R302"/>
  <c r="P302"/>
  <c r="M302"/>
  <c r="L302"/>
  <c r="K302"/>
  <c r="J302"/>
  <c r="I302"/>
  <c r="G302"/>
  <c r="F302"/>
  <c r="E302"/>
  <c r="Q302" s="1"/>
  <c r="D302"/>
  <c r="C302"/>
  <c r="B302"/>
  <c r="S301"/>
  <c r="R301"/>
  <c r="P301"/>
  <c r="M301"/>
  <c r="L301"/>
  <c r="K301"/>
  <c r="J301"/>
  <c r="I301"/>
  <c r="G301"/>
  <c r="F301"/>
  <c r="E301"/>
  <c r="Q301" s="1"/>
  <c r="D301"/>
  <c r="C301"/>
  <c r="B301"/>
  <c r="S300"/>
  <c r="R300"/>
  <c r="P300"/>
  <c r="M300"/>
  <c r="L300"/>
  <c r="K300"/>
  <c r="J300"/>
  <c r="I300"/>
  <c r="G300"/>
  <c r="F300"/>
  <c r="E300"/>
  <c r="Q300" s="1"/>
  <c r="D300"/>
  <c r="C300"/>
  <c r="B300"/>
  <c r="S299"/>
  <c r="R299"/>
  <c r="P299"/>
  <c r="M299"/>
  <c r="L299"/>
  <c r="K299"/>
  <c r="J299"/>
  <c r="I299"/>
  <c r="G299"/>
  <c r="F299"/>
  <c r="E299"/>
  <c r="Q299" s="1"/>
  <c r="D299"/>
  <c r="C299"/>
  <c r="B299"/>
  <c r="S298"/>
  <c r="R298"/>
  <c r="P298"/>
  <c r="M298"/>
  <c r="L298"/>
  <c r="K298"/>
  <c r="J298"/>
  <c r="I298"/>
  <c r="G298"/>
  <c r="F298"/>
  <c r="E298"/>
  <c r="Q298" s="1"/>
  <c r="D298"/>
  <c r="C298"/>
  <c r="B298"/>
  <c r="S297"/>
  <c r="R297"/>
  <c r="P297"/>
  <c r="M297"/>
  <c r="L297"/>
  <c r="K297"/>
  <c r="J297"/>
  <c r="I297"/>
  <c r="G297"/>
  <c r="F297"/>
  <c r="E297"/>
  <c r="Q297" s="1"/>
  <c r="D297"/>
  <c r="C297"/>
  <c r="B297"/>
  <c r="S296"/>
  <c r="R296"/>
  <c r="P296"/>
  <c r="M296"/>
  <c r="L296"/>
  <c r="K296"/>
  <c r="J296"/>
  <c r="I296"/>
  <c r="G296"/>
  <c r="F296"/>
  <c r="E296"/>
  <c r="Q296" s="1"/>
  <c r="D296"/>
  <c r="C296"/>
  <c r="B296"/>
  <c r="S295"/>
  <c r="R295"/>
  <c r="P295"/>
  <c r="M295"/>
  <c r="L295"/>
  <c r="K295"/>
  <c r="J295"/>
  <c r="I295"/>
  <c r="G295"/>
  <c r="F295"/>
  <c r="E295"/>
  <c r="Q295" s="1"/>
  <c r="D295"/>
  <c r="C295"/>
  <c r="B295"/>
  <c r="S294"/>
  <c r="R294"/>
  <c r="P294"/>
  <c r="M294"/>
  <c r="L294"/>
  <c r="K294"/>
  <c r="J294"/>
  <c r="I294"/>
  <c r="G294"/>
  <c r="F294"/>
  <c r="E294"/>
  <c r="Q294" s="1"/>
  <c r="D294"/>
  <c r="C294"/>
  <c r="B294"/>
  <c r="S293"/>
  <c r="R293"/>
  <c r="P293"/>
  <c r="M293"/>
  <c r="L293"/>
  <c r="K293"/>
  <c r="J293"/>
  <c r="I293"/>
  <c r="G293"/>
  <c r="F293"/>
  <c r="E293"/>
  <c r="Q293" s="1"/>
  <c r="D293"/>
  <c r="C293"/>
  <c r="B293"/>
  <c r="S292"/>
  <c r="R292"/>
  <c r="P292"/>
  <c r="M292"/>
  <c r="L292"/>
  <c r="K292"/>
  <c r="J292"/>
  <c r="I292"/>
  <c r="G292"/>
  <c r="F292"/>
  <c r="E292"/>
  <c r="Q292" s="1"/>
  <c r="D292"/>
  <c r="C292"/>
  <c r="B292"/>
  <c r="S291"/>
  <c r="R291"/>
  <c r="P291"/>
  <c r="M291"/>
  <c r="L291"/>
  <c r="K291"/>
  <c r="J291"/>
  <c r="I291"/>
  <c r="G291"/>
  <c r="F291"/>
  <c r="E291"/>
  <c r="Q291" s="1"/>
  <c r="D291"/>
  <c r="C291"/>
  <c r="B291"/>
  <c r="S290"/>
  <c r="R290"/>
  <c r="P290"/>
  <c r="M290"/>
  <c r="L290"/>
  <c r="K290"/>
  <c r="J290"/>
  <c r="I290"/>
  <c r="G290"/>
  <c r="F290"/>
  <c r="E290"/>
  <c r="Q290" s="1"/>
  <c r="D290"/>
  <c r="C290"/>
  <c r="B290"/>
  <c r="S289"/>
  <c r="R289"/>
  <c r="P289"/>
  <c r="M289"/>
  <c r="L289"/>
  <c r="K289"/>
  <c r="J289"/>
  <c r="I289"/>
  <c r="G289"/>
  <c r="F289"/>
  <c r="E289"/>
  <c r="Q289" s="1"/>
  <c r="D289"/>
  <c r="C289"/>
  <c r="B289"/>
  <c r="S288"/>
  <c r="R288"/>
  <c r="P288"/>
  <c r="M288"/>
  <c r="L288"/>
  <c r="K288"/>
  <c r="J288"/>
  <c r="I288"/>
  <c r="G288"/>
  <c r="F288"/>
  <c r="E288"/>
  <c r="Q288" s="1"/>
  <c r="D288"/>
  <c r="C288"/>
  <c r="B288"/>
  <c r="S287"/>
  <c r="R287"/>
  <c r="P287"/>
  <c r="M287"/>
  <c r="L287"/>
  <c r="K287"/>
  <c r="J287"/>
  <c r="I287"/>
  <c r="G287"/>
  <c r="F287"/>
  <c r="E287"/>
  <c r="Q287" s="1"/>
  <c r="D287"/>
  <c r="C287"/>
  <c r="B287"/>
  <c r="S286"/>
  <c r="R286"/>
  <c r="P286"/>
  <c r="M286"/>
  <c r="L286"/>
  <c r="K286"/>
  <c r="J286"/>
  <c r="I286"/>
  <c r="G286"/>
  <c r="F286"/>
  <c r="E286"/>
  <c r="Q286" s="1"/>
  <c r="D286"/>
  <c r="C286"/>
  <c r="B286"/>
  <c r="S285"/>
  <c r="R285"/>
  <c r="P285"/>
  <c r="M285"/>
  <c r="L285"/>
  <c r="K285"/>
  <c r="J285"/>
  <c r="I285"/>
  <c r="G285"/>
  <c r="F285"/>
  <c r="E285"/>
  <c r="Q285" s="1"/>
  <c r="D285"/>
  <c r="C285"/>
  <c r="B285"/>
  <c r="S284"/>
  <c r="R284"/>
  <c r="P284"/>
  <c r="M284"/>
  <c r="L284"/>
  <c r="K284"/>
  <c r="J284"/>
  <c r="I284"/>
  <c r="G284"/>
  <c r="F284"/>
  <c r="E284"/>
  <c r="Q284" s="1"/>
  <c r="D284"/>
  <c r="C284"/>
  <c r="B284"/>
  <c r="S283"/>
  <c r="R283"/>
  <c r="P283"/>
  <c r="M283"/>
  <c r="L283"/>
  <c r="K283"/>
  <c r="J283"/>
  <c r="I283"/>
  <c r="G283"/>
  <c r="F283"/>
  <c r="E283"/>
  <c r="Q283" s="1"/>
  <c r="D283"/>
  <c r="C283"/>
  <c r="B283"/>
  <c r="S282"/>
  <c r="R282"/>
  <c r="P282"/>
  <c r="M282"/>
  <c r="L282"/>
  <c r="K282"/>
  <c r="J282"/>
  <c r="I282"/>
  <c r="G282"/>
  <c r="F282"/>
  <c r="E282"/>
  <c r="Q282" s="1"/>
  <c r="D282"/>
  <c r="C282"/>
  <c r="B282"/>
  <c r="S281"/>
  <c r="R281"/>
  <c r="P281"/>
  <c r="M281"/>
  <c r="L281"/>
  <c r="K281"/>
  <c r="J281"/>
  <c r="I281"/>
  <c r="G281"/>
  <c r="F281"/>
  <c r="E281"/>
  <c r="Q281" s="1"/>
  <c r="D281"/>
  <c r="C281"/>
  <c r="B281"/>
  <c r="S280"/>
  <c r="R280"/>
  <c r="P280"/>
  <c r="M280"/>
  <c r="L280"/>
  <c r="K280"/>
  <c r="J280"/>
  <c r="I280"/>
  <c r="G280"/>
  <c r="F280"/>
  <c r="E280"/>
  <c r="Q280" s="1"/>
  <c r="D280"/>
  <c r="C280"/>
  <c r="B280"/>
  <c r="S279"/>
  <c r="R279"/>
  <c r="P279"/>
  <c r="M279"/>
  <c r="L279"/>
  <c r="K279"/>
  <c r="J279"/>
  <c r="I279"/>
  <c r="G279"/>
  <c r="F279"/>
  <c r="E279"/>
  <c r="Q279" s="1"/>
  <c r="D279"/>
  <c r="C279"/>
  <c r="B279"/>
  <c r="S278"/>
  <c r="R278"/>
  <c r="P278"/>
  <c r="M278"/>
  <c r="L278"/>
  <c r="K278"/>
  <c r="J278"/>
  <c r="I278"/>
  <c r="G278"/>
  <c r="F278"/>
  <c r="E278"/>
  <c r="Q278" s="1"/>
  <c r="D278"/>
  <c r="C278"/>
  <c r="B278"/>
  <c r="S277"/>
  <c r="R277"/>
  <c r="P277"/>
  <c r="M277"/>
  <c r="L277"/>
  <c r="K277"/>
  <c r="J277"/>
  <c r="I277"/>
  <c r="G277"/>
  <c r="F277"/>
  <c r="E277"/>
  <c r="Q277" s="1"/>
  <c r="D277"/>
  <c r="C277"/>
  <c r="B277"/>
  <c r="S276"/>
  <c r="R276"/>
  <c r="P276"/>
  <c r="M276"/>
  <c r="L276"/>
  <c r="K276"/>
  <c r="J276"/>
  <c r="I276"/>
  <c r="G276"/>
  <c r="F276"/>
  <c r="E276"/>
  <c r="Q276" s="1"/>
  <c r="D276"/>
  <c r="C276"/>
  <c r="B276"/>
  <c r="S275"/>
  <c r="R275"/>
  <c r="P275"/>
  <c r="M275"/>
  <c r="L275"/>
  <c r="K275"/>
  <c r="J275"/>
  <c r="I275"/>
  <c r="G275"/>
  <c r="F275"/>
  <c r="E275"/>
  <c r="Q275" s="1"/>
  <c r="D275"/>
  <c r="C275"/>
  <c r="B275"/>
  <c r="S274"/>
  <c r="R274"/>
  <c r="P274"/>
  <c r="M274"/>
  <c r="L274"/>
  <c r="K274"/>
  <c r="J274"/>
  <c r="I274"/>
  <c r="G274"/>
  <c r="F274"/>
  <c r="E274"/>
  <c r="Q274" s="1"/>
  <c r="D274"/>
  <c r="C274"/>
  <c r="B274"/>
  <c r="S273"/>
  <c r="R273"/>
  <c r="P273"/>
  <c r="M273"/>
  <c r="L273"/>
  <c r="K273"/>
  <c r="J273"/>
  <c r="I273"/>
  <c r="G273"/>
  <c r="F273"/>
  <c r="E273"/>
  <c r="Q273" s="1"/>
  <c r="D273"/>
  <c r="C273"/>
  <c r="B273"/>
  <c r="S272"/>
  <c r="R272"/>
  <c r="P272"/>
  <c r="M272"/>
  <c r="L272"/>
  <c r="K272"/>
  <c r="J272"/>
  <c r="I272"/>
  <c r="G272"/>
  <c r="F272"/>
  <c r="E272"/>
  <c r="Q272" s="1"/>
  <c r="D272"/>
  <c r="C272"/>
  <c r="B272"/>
  <c r="S271"/>
  <c r="R271"/>
  <c r="P271"/>
  <c r="M271"/>
  <c r="L271"/>
  <c r="K271"/>
  <c r="J271"/>
  <c r="I271"/>
  <c r="G271"/>
  <c r="F271"/>
  <c r="E271"/>
  <c r="Q271" s="1"/>
  <c r="D271"/>
  <c r="C271"/>
  <c r="B271"/>
  <c r="S270"/>
  <c r="R270"/>
  <c r="P270"/>
  <c r="M270"/>
  <c r="L270"/>
  <c r="K270"/>
  <c r="J270"/>
  <c r="I270"/>
  <c r="G270"/>
  <c r="F270"/>
  <c r="E270"/>
  <c r="Q270" s="1"/>
  <c r="D270"/>
  <c r="C270"/>
  <c r="B270"/>
  <c r="S269"/>
  <c r="R269"/>
  <c r="P269"/>
  <c r="M269"/>
  <c r="L269"/>
  <c r="K269"/>
  <c r="J269"/>
  <c r="I269"/>
  <c r="G269"/>
  <c r="F269"/>
  <c r="E269"/>
  <c r="Q269" s="1"/>
  <c r="D269"/>
  <c r="C269"/>
  <c r="B269"/>
  <c r="S268"/>
  <c r="R268"/>
  <c r="P268"/>
  <c r="M268"/>
  <c r="L268"/>
  <c r="K268"/>
  <c r="J268"/>
  <c r="I268"/>
  <c r="G268"/>
  <c r="F268"/>
  <c r="E268"/>
  <c r="Q268" s="1"/>
  <c r="D268"/>
  <c r="C268"/>
  <c r="B268"/>
  <c r="S267"/>
  <c r="R267"/>
  <c r="P267"/>
  <c r="M267"/>
  <c r="L267"/>
  <c r="K267"/>
  <c r="J267"/>
  <c r="I267"/>
  <c r="G267"/>
  <c r="F267"/>
  <c r="E267"/>
  <c r="Q267" s="1"/>
  <c r="D267"/>
  <c r="C267"/>
  <c r="B267"/>
  <c r="S266"/>
  <c r="R266"/>
  <c r="P266"/>
  <c r="M266"/>
  <c r="L266"/>
  <c r="K266"/>
  <c r="J266"/>
  <c r="I266"/>
  <c r="G266"/>
  <c r="F266"/>
  <c r="E266"/>
  <c r="Q266" s="1"/>
  <c r="D266"/>
  <c r="C266"/>
  <c r="B266"/>
  <c r="S265"/>
  <c r="R265"/>
  <c r="P265"/>
  <c r="M265"/>
  <c r="L265"/>
  <c r="K265"/>
  <c r="J265"/>
  <c r="I265"/>
  <c r="G265"/>
  <c r="F265"/>
  <c r="E265"/>
  <c r="Q265" s="1"/>
  <c r="D265"/>
  <c r="C265"/>
  <c r="B265"/>
  <c r="S264"/>
  <c r="R264"/>
  <c r="P264"/>
  <c r="M264"/>
  <c r="L264"/>
  <c r="K264"/>
  <c r="J264"/>
  <c r="I264"/>
  <c r="G264"/>
  <c r="F264"/>
  <c r="E264"/>
  <c r="Q264" s="1"/>
  <c r="D264"/>
  <c r="C264"/>
  <c r="B264"/>
  <c r="S263"/>
  <c r="R263"/>
  <c r="P263"/>
  <c r="M263"/>
  <c r="L263"/>
  <c r="K263"/>
  <c r="J263"/>
  <c r="I263"/>
  <c r="G263"/>
  <c r="F263"/>
  <c r="E263"/>
  <c r="Q263" s="1"/>
  <c r="D263"/>
  <c r="C263"/>
  <c r="B263"/>
  <c r="S262"/>
  <c r="R262"/>
  <c r="P262"/>
  <c r="M262"/>
  <c r="L262"/>
  <c r="K262"/>
  <c r="J262"/>
  <c r="I262"/>
  <c r="G262"/>
  <c r="F262"/>
  <c r="E262"/>
  <c r="Q262" s="1"/>
  <c r="D262"/>
  <c r="C262"/>
  <c r="B262"/>
  <c r="S261"/>
  <c r="R261"/>
  <c r="P261"/>
  <c r="M261"/>
  <c r="L261"/>
  <c r="K261"/>
  <c r="J261"/>
  <c r="I261"/>
  <c r="G261"/>
  <c r="F261"/>
  <c r="E261"/>
  <c r="Q261" s="1"/>
  <c r="D261"/>
  <c r="C261"/>
  <c r="B261"/>
  <c r="S260"/>
  <c r="R260"/>
  <c r="P260"/>
  <c r="M260"/>
  <c r="L260"/>
  <c r="K260"/>
  <c r="J260"/>
  <c r="I260"/>
  <c r="G260"/>
  <c r="F260"/>
  <c r="E260"/>
  <c r="Q260" s="1"/>
  <c r="D260"/>
  <c r="C260"/>
  <c r="B260"/>
  <c r="S259"/>
  <c r="R259"/>
  <c r="P259"/>
  <c r="M259"/>
  <c r="L259"/>
  <c r="K259"/>
  <c r="J259"/>
  <c r="I259"/>
  <c r="G259"/>
  <c r="F259"/>
  <c r="E259"/>
  <c r="Q259" s="1"/>
  <c r="D259"/>
  <c r="C259"/>
  <c r="B259"/>
  <c r="S258"/>
  <c r="R258"/>
  <c r="P258"/>
  <c r="M258"/>
  <c r="L258"/>
  <c r="K258"/>
  <c r="J258"/>
  <c r="I258"/>
  <c r="G258"/>
  <c r="F258"/>
  <c r="E258"/>
  <c r="Q258" s="1"/>
  <c r="D258"/>
  <c r="C258"/>
  <c r="B258"/>
  <c r="S257"/>
  <c r="R257"/>
  <c r="P257"/>
  <c r="M257"/>
  <c r="L257"/>
  <c r="K257"/>
  <c r="J257"/>
  <c r="I257"/>
  <c r="G257"/>
  <c r="F257"/>
  <c r="E257"/>
  <c r="Q257" s="1"/>
  <c r="D257"/>
  <c r="C257"/>
  <c r="B257"/>
  <c r="S256"/>
  <c r="R256"/>
  <c r="P256"/>
  <c r="M256"/>
  <c r="L256"/>
  <c r="K256"/>
  <c r="J256"/>
  <c r="I256"/>
  <c r="G256"/>
  <c r="F256"/>
  <c r="E256"/>
  <c r="Q256" s="1"/>
  <c r="D256"/>
  <c r="C256"/>
  <c r="B256"/>
  <c r="S255"/>
  <c r="R255"/>
  <c r="P255"/>
  <c r="M255"/>
  <c r="L255"/>
  <c r="K255"/>
  <c r="J255"/>
  <c r="I255"/>
  <c r="G255"/>
  <c r="F255"/>
  <c r="E255"/>
  <c r="Q255" s="1"/>
  <c r="D255"/>
  <c r="C255"/>
  <c r="B255"/>
  <c r="S254"/>
  <c r="R254"/>
  <c r="P254"/>
  <c r="M254"/>
  <c r="L254"/>
  <c r="K254"/>
  <c r="J254"/>
  <c r="I254"/>
  <c r="G254"/>
  <c r="F254"/>
  <c r="E254"/>
  <c r="Q254" s="1"/>
  <c r="D254"/>
  <c r="C254"/>
  <c r="B254"/>
  <c r="S253"/>
  <c r="R253"/>
  <c r="P253"/>
  <c r="M253"/>
  <c r="L253"/>
  <c r="K253"/>
  <c r="J253"/>
  <c r="I253"/>
  <c r="G253"/>
  <c r="F253"/>
  <c r="E253"/>
  <c r="Q253" s="1"/>
  <c r="D253"/>
  <c r="C253"/>
  <c r="B253"/>
  <c r="S252"/>
  <c r="R252"/>
  <c r="P252"/>
  <c r="M252"/>
  <c r="L252"/>
  <c r="K252"/>
  <c r="J252"/>
  <c r="I252"/>
  <c r="G252"/>
  <c r="F252"/>
  <c r="E252"/>
  <c r="Q252" s="1"/>
  <c r="D252"/>
  <c r="C252"/>
  <c r="B252"/>
  <c r="S251"/>
  <c r="R251"/>
  <c r="P251"/>
  <c r="M251"/>
  <c r="L251"/>
  <c r="K251"/>
  <c r="J251"/>
  <c r="I251"/>
  <c r="G251"/>
  <c r="F251"/>
  <c r="E251"/>
  <c r="Q251" s="1"/>
  <c r="D251"/>
  <c r="C251"/>
  <c r="B251"/>
  <c r="S250"/>
  <c r="R250"/>
  <c r="P250"/>
  <c r="M250"/>
  <c r="L250"/>
  <c r="K250"/>
  <c r="J250"/>
  <c r="I250"/>
  <c r="G250"/>
  <c r="F250"/>
  <c r="E250"/>
  <c r="Q250" s="1"/>
  <c r="D250"/>
  <c r="C250"/>
  <c r="B250"/>
  <c r="S249"/>
  <c r="R249"/>
  <c r="P249"/>
  <c r="M249"/>
  <c r="L249"/>
  <c r="K249"/>
  <c r="J249"/>
  <c r="I249"/>
  <c r="G249"/>
  <c r="F249"/>
  <c r="E249"/>
  <c r="Q249" s="1"/>
  <c r="D249"/>
  <c r="C249"/>
  <c r="B249"/>
  <c r="S248"/>
  <c r="R248"/>
  <c r="P248"/>
  <c r="M248"/>
  <c r="L248"/>
  <c r="K248"/>
  <c r="J248"/>
  <c r="I248"/>
  <c r="G248"/>
  <c r="F248"/>
  <c r="E248"/>
  <c r="Q248" s="1"/>
  <c r="D248"/>
  <c r="C248"/>
  <c r="B248"/>
  <c r="S247"/>
  <c r="R247"/>
  <c r="P247"/>
  <c r="M247"/>
  <c r="L247"/>
  <c r="K247"/>
  <c r="J247"/>
  <c r="I247"/>
  <c r="G247"/>
  <c r="F247"/>
  <c r="E247"/>
  <c r="Q247" s="1"/>
  <c r="D247"/>
  <c r="C247"/>
  <c r="B247"/>
  <c r="S246"/>
  <c r="R246"/>
  <c r="P246"/>
  <c r="M246"/>
  <c r="L246"/>
  <c r="K246"/>
  <c r="J246"/>
  <c r="I246"/>
  <c r="G246"/>
  <c r="F246"/>
  <c r="E246"/>
  <c r="Q246" s="1"/>
  <c r="D246"/>
  <c r="C246"/>
  <c r="B246"/>
  <c r="S245"/>
  <c r="R245"/>
  <c r="P245"/>
  <c r="M245"/>
  <c r="L245"/>
  <c r="K245"/>
  <c r="J245"/>
  <c r="I245"/>
  <c r="G245"/>
  <c r="F245"/>
  <c r="E245"/>
  <c r="Q245" s="1"/>
  <c r="D245"/>
  <c r="C245"/>
  <c r="B245"/>
  <c r="S244"/>
  <c r="R244"/>
  <c r="P244"/>
  <c r="M244"/>
  <c r="L244"/>
  <c r="K244"/>
  <c r="J244"/>
  <c r="I244"/>
  <c r="G244"/>
  <c r="F244"/>
  <c r="E244"/>
  <c r="Q244" s="1"/>
  <c r="D244"/>
  <c r="C244"/>
  <c r="B244"/>
  <c r="S243"/>
  <c r="R243"/>
  <c r="P243"/>
  <c r="M243"/>
  <c r="L243"/>
  <c r="K243"/>
  <c r="J243"/>
  <c r="I243"/>
  <c r="G243"/>
  <c r="F243"/>
  <c r="E243"/>
  <c r="Q243" s="1"/>
  <c r="D243"/>
  <c r="C243"/>
  <c r="B243"/>
  <c r="S242"/>
  <c r="R242"/>
  <c r="P242"/>
  <c r="M242"/>
  <c r="L242"/>
  <c r="K242"/>
  <c r="J242"/>
  <c r="I242"/>
  <c r="G242"/>
  <c r="F242"/>
  <c r="E242"/>
  <c r="Q242" s="1"/>
  <c r="D242"/>
  <c r="C242"/>
  <c r="B242"/>
  <c r="S241"/>
  <c r="R241"/>
  <c r="P241"/>
  <c r="M241"/>
  <c r="L241"/>
  <c r="K241"/>
  <c r="J241"/>
  <c r="I241"/>
  <c r="G241"/>
  <c r="F241"/>
  <c r="E241"/>
  <c r="Q241" s="1"/>
  <c r="D241"/>
  <c r="C241"/>
  <c r="B241"/>
  <c r="S240"/>
  <c r="R240"/>
  <c r="P240"/>
  <c r="M240"/>
  <c r="L240"/>
  <c r="K240"/>
  <c r="J240"/>
  <c r="I240"/>
  <c r="G240"/>
  <c r="F240"/>
  <c r="E240"/>
  <c r="Q240" s="1"/>
  <c r="D240"/>
  <c r="C240"/>
  <c r="B240"/>
  <c r="S239"/>
  <c r="R239"/>
  <c r="P239"/>
  <c r="M239"/>
  <c r="L239"/>
  <c r="K239"/>
  <c r="J239"/>
  <c r="I239"/>
  <c r="G239"/>
  <c r="F239"/>
  <c r="E239"/>
  <c r="Q239" s="1"/>
  <c r="D239"/>
  <c r="C239"/>
  <c r="B239"/>
  <c r="S238"/>
  <c r="R238"/>
  <c r="P238"/>
  <c r="M238"/>
  <c r="L238"/>
  <c r="K238"/>
  <c r="J238"/>
  <c r="I238"/>
  <c r="G238"/>
  <c r="F238"/>
  <c r="E238"/>
  <c r="Q238" s="1"/>
  <c r="D238"/>
  <c r="C238"/>
  <c r="B238"/>
  <c r="S237"/>
  <c r="R237"/>
  <c r="P237"/>
  <c r="M237"/>
  <c r="L237"/>
  <c r="K237"/>
  <c r="J237"/>
  <c r="I237"/>
  <c r="G237"/>
  <c r="F237"/>
  <c r="E237"/>
  <c r="Q237" s="1"/>
  <c r="D237"/>
  <c r="C237"/>
  <c r="B237"/>
  <c r="S236"/>
  <c r="R236"/>
  <c r="P236"/>
  <c r="M236"/>
  <c r="L236"/>
  <c r="K236"/>
  <c r="J236"/>
  <c r="I236"/>
  <c r="G236"/>
  <c r="F236"/>
  <c r="E236"/>
  <c r="Q236" s="1"/>
  <c r="D236"/>
  <c r="C236"/>
  <c r="B236"/>
  <c r="S235"/>
  <c r="R235"/>
  <c r="P235"/>
  <c r="M235"/>
  <c r="L235"/>
  <c r="K235"/>
  <c r="J235"/>
  <c r="I235"/>
  <c r="G235"/>
  <c r="F235"/>
  <c r="E235"/>
  <c r="Q235" s="1"/>
  <c r="D235"/>
  <c r="C235"/>
  <c r="B235"/>
  <c r="S234"/>
  <c r="R234"/>
  <c r="P234"/>
  <c r="M234"/>
  <c r="L234"/>
  <c r="K234"/>
  <c r="J234"/>
  <c r="I234"/>
  <c r="G234"/>
  <c r="F234"/>
  <c r="E234"/>
  <c r="Q234" s="1"/>
  <c r="D234"/>
  <c r="C234"/>
  <c r="B234"/>
  <c r="S233"/>
  <c r="R233"/>
  <c r="P233"/>
  <c r="M233"/>
  <c r="L233"/>
  <c r="K233"/>
  <c r="J233"/>
  <c r="I233"/>
  <c r="G233"/>
  <c r="F233"/>
  <c r="E233"/>
  <c r="Q233" s="1"/>
  <c r="D233"/>
  <c r="C233"/>
  <c r="B233"/>
  <c r="S232"/>
  <c r="R232"/>
  <c r="P232"/>
  <c r="M232"/>
  <c r="L232"/>
  <c r="K232"/>
  <c r="J232"/>
  <c r="I232"/>
  <c r="G232"/>
  <c r="F232"/>
  <c r="E232"/>
  <c r="Q232" s="1"/>
  <c r="D232"/>
  <c r="C232"/>
  <c r="B232"/>
  <c r="S231"/>
  <c r="R231"/>
  <c r="P231"/>
  <c r="M231"/>
  <c r="L231"/>
  <c r="K231"/>
  <c r="J231"/>
  <c r="I231"/>
  <c r="G231"/>
  <c r="F231"/>
  <c r="E231"/>
  <c r="Q231" s="1"/>
  <c r="D231"/>
  <c r="C231"/>
  <c r="B231"/>
  <c r="S230"/>
  <c r="R230"/>
  <c r="P230"/>
  <c r="M230"/>
  <c r="L230"/>
  <c r="K230"/>
  <c r="J230"/>
  <c r="I230"/>
  <c r="G230"/>
  <c r="F230"/>
  <c r="E230"/>
  <c r="Q230" s="1"/>
  <c r="D230"/>
  <c r="C230"/>
  <c r="B230"/>
  <c r="S229"/>
  <c r="R229"/>
  <c r="P229"/>
  <c r="M229"/>
  <c r="L229"/>
  <c r="K229"/>
  <c r="J229"/>
  <c r="I229"/>
  <c r="G229"/>
  <c r="F229"/>
  <c r="E229"/>
  <c r="Q229" s="1"/>
  <c r="D229"/>
  <c r="C229"/>
  <c r="B229"/>
  <c r="S228"/>
  <c r="R228"/>
  <c r="P228"/>
  <c r="M228"/>
  <c r="L228"/>
  <c r="K228"/>
  <c r="J228"/>
  <c r="I228"/>
  <c r="G228"/>
  <c r="F228"/>
  <c r="E228"/>
  <c r="Q228" s="1"/>
  <c r="D228"/>
  <c r="C228"/>
  <c r="B228"/>
  <c r="S227"/>
  <c r="R227"/>
  <c r="P227"/>
  <c r="M227"/>
  <c r="L227"/>
  <c r="K227"/>
  <c r="J227"/>
  <c r="I227"/>
  <c r="G227"/>
  <c r="F227"/>
  <c r="E227"/>
  <c r="Q227" s="1"/>
  <c r="D227"/>
  <c r="C227"/>
  <c r="B227"/>
  <c r="S226"/>
  <c r="R226"/>
  <c r="P226"/>
  <c r="M226"/>
  <c r="L226"/>
  <c r="K226"/>
  <c r="J226"/>
  <c r="I226"/>
  <c r="G226"/>
  <c r="F226"/>
  <c r="E226"/>
  <c r="Q226" s="1"/>
  <c r="D226"/>
  <c r="C226"/>
  <c r="B226"/>
  <c r="S225"/>
  <c r="R225"/>
  <c r="P225"/>
  <c r="M225"/>
  <c r="L225"/>
  <c r="K225"/>
  <c r="J225"/>
  <c r="I225"/>
  <c r="G225"/>
  <c r="F225"/>
  <c r="E225"/>
  <c r="Q225" s="1"/>
  <c r="D225"/>
  <c r="C225"/>
  <c r="B225"/>
  <c r="S224"/>
  <c r="R224"/>
  <c r="P224"/>
  <c r="M224"/>
  <c r="L224"/>
  <c r="K224"/>
  <c r="J224"/>
  <c r="I224"/>
  <c r="G224"/>
  <c r="F224"/>
  <c r="E224"/>
  <c r="Q224" s="1"/>
  <c r="D224"/>
  <c r="C224"/>
  <c r="B224"/>
  <c r="S223"/>
  <c r="R223"/>
  <c r="P223"/>
  <c r="M223"/>
  <c r="L223"/>
  <c r="K223"/>
  <c r="J223"/>
  <c r="I223"/>
  <c r="G223"/>
  <c r="F223"/>
  <c r="E223"/>
  <c r="Q223" s="1"/>
  <c r="D223"/>
  <c r="C223"/>
  <c r="B223"/>
  <c r="S222"/>
  <c r="R222"/>
  <c r="P222"/>
  <c r="M222"/>
  <c r="L222"/>
  <c r="K222"/>
  <c r="J222"/>
  <c r="I222"/>
  <c r="G222"/>
  <c r="F222"/>
  <c r="E222"/>
  <c r="Q222" s="1"/>
  <c r="D222"/>
  <c r="C222"/>
  <c r="B222"/>
  <c r="S221"/>
  <c r="R221"/>
  <c r="P221"/>
  <c r="M221"/>
  <c r="L221"/>
  <c r="K221"/>
  <c r="J221"/>
  <c r="I221"/>
  <c r="G221"/>
  <c r="F221"/>
  <c r="E221"/>
  <c r="Q221" s="1"/>
  <c r="D221"/>
  <c r="C221"/>
  <c r="B221"/>
  <c r="S220"/>
  <c r="R220"/>
  <c r="P220"/>
  <c r="M220"/>
  <c r="L220"/>
  <c r="K220"/>
  <c r="J220"/>
  <c r="I220"/>
  <c r="G220"/>
  <c r="F220"/>
  <c r="E220"/>
  <c r="Q220" s="1"/>
  <c r="D220"/>
  <c r="C220"/>
  <c r="B220"/>
  <c r="S219"/>
  <c r="R219"/>
  <c r="P219"/>
  <c r="M219"/>
  <c r="L219"/>
  <c r="K219"/>
  <c r="J219"/>
  <c r="I219"/>
  <c r="G219"/>
  <c r="F219"/>
  <c r="E219"/>
  <c r="Q219" s="1"/>
  <c r="D219"/>
  <c r="C219"/>
  <c r="B219"/>
  <c r="S218"/>
  <c r="R218"/>
  <c r="P218"/>
  <c r="M218"/>
  <c r="L218"/>
  <c r="K218"/>
  <c r="J218"/>
  <c r="I218"/>
  <c r="G218"/>
  <c r="F218"/>
  <c r="E218"/>
  <c r="Q218" s="1"/>
  <c r="D218"/>
  <c r="C218"/>
  <c r="B218"/>
  <c r="S217"/>
  <c r="R217"/>
  <c r="P217"/>
  <c r="M217"/>
  <c r="L217"/>
  <c r="K217"/>
  <c r="J217"/>
  <c r="I217"/>
  <c r="G217"/>
  <c r="F217"/>
  <c r="E217"/>
  <c r="Q217" s="1"/>
  <c r="D217"/>
  <c r="C217"/>
  <c r="B217"/>
  <c r="S216"/>
  <c r="R216"/>
  <c r="P216"/>
  <c r="M216"/>
  <c r="L216"/>
  <c r="K216"/>
  <c r="J216"/>
  <c r="I216"/>
  <c r="G216"/>
  <c r="F216"/>
  <c r="E216"/>
  <c r="Q216" s="1"/>
  <c r="D216"/>
  <c r="C216"/>
  <c r="B216"/>
  <c r="S215"/>
  <c r="R215"/>
  <c r="P215"/>
  <c r="M215"/>
  <c r="L215"/>
  <c r="K215"/>
  <c r="J215"/>
  <c r="I215"/>
  <c r="G215"/>
  <c r="F215"/>
  <c r="E215"/>
  <c r="Q215" s="1"/>
  <c r="D215"/>
  <c r="C215"/>
  <c r="B215"/>
  <c r="S214"/>
  <c r="R214"/>
  <c r="P214"/>
  <c r="M214"/>
  <c r="L214"/>
  <c r="K214"/>
  <c r="J214"/>
  <c r="I214"/>
  <c r="G214"/>
  <c r="F214"/>
  <c r="E214"/>
  <c r="Q214" s="1"/>
  <c r="D214"/>
  <c r="C214"/>
  <c r="B214"/>
  <c r="S213"/>
  <c r="R213"/>
  <c r="P213"/>
  <c r="M213"/>
  <c r="L213"/>
  <c r="K213"/>
  <c r="J213"/>
  <c r="I213"/>
  <c r="G213"/>
  <c r="F213"/>
  <c r="E213"/>
  <c r="Q213" s="1"/>
  <c r="D213"/>
  <c r="C213"/>
  <c r="B213"/>
  <c r="S212"/>
  <c r="R212"/>
  <c r="P212"/>
  <c r="M212"/>
  <c r="L212"/>
  <c r="K212"/>
  <c r="J212"/>
  <c r="I212"/>
  <c r="G212"/>
  <c r="F212"/>
  <c r="E212"/>
  <c r="Q212" s="1"/>
  <c r="D212"/>
  <c r="C212"/>
  <c r="B212"/>
  <c r="S211"/>
  <c r="R211"/>
  <c r="P211"/>
  <c r="M211"/>
  <c r="L211"/>
  <c r="K211"/>
  <c r="J211"/>
  <c r="I211"/>
  <c r="G211"/>
  <c r="F211"/>
  <c r="E211"/>
  <c r="Q211" s="1"/>
  <c r="D211"/>
  <c r="C211"/>
  <c r="B211"/>
  <c r="S210"/>
  <c r="R210"/>
  <c r="P210"/>
  <c r="M210"/>
  <c r="L210"/>
  <c r="K210"/>
  <c r="J210"/>
  <c r="I210"/>
  <c r="G210"/>
  <c r="F210"/>
  <c r="E210"/>
  <c r="Q210" s="1"/>
  <c r="D210"/>
  <c r="C210"/>
  <c r="B210"/>
  <c r="S209"/>
  <c r="R209"/>
  <c r="P209"/>
  <c r="M209"/>
  <c r="L209"/>
  <c r="K209"/>
  <c r="J209"/>
  <c r="I209"/>
  <c r="G209"/>
  <c r="F209"/>
  <c r="E209"/>
  <c r="Q209" s="1"/>
  <c r="D209"/>
  <c r="C209"/>
  <c r="B209"/>
  <c r="S208"/>
  <c r="R208"/>
  <c r="P208"/>
  <c r="M208"/>
  <c r="L208"/>
  <c r="K208"/>
  <c r="J208"/>
  <c r="I208"/>
  <c r="G208"/>
  <c r="F208"/>
  <c r="E208"/>
  <c r="Q208" s="1"/>
  <c r="D208"/>
  <c r="C208"/>
  <c r="B208"/>
  <c r="S207"/>
  <c r="R207"/>
  <c r="P207"/>
  <c r="M207"/>
  <c r="L207"/>
  <c r="K207"/>
  <c r="J207"/>
  <c r="I207"/>
  <c r="G207"/>
  <c r="F207"/>
  <c r="E207"/>
  <c r="Q207" s="1"/>
  <c r="D207"/>
  <c r="C207"/>
  <c r="B207"/>
  <c r="S206"/>
  <c r="R206"/>
  <c r="P206"/>
  <c r="M206"/>
  <c r="L206"/>
  <c r="K206"/>
  <c r="J206"/>
  <c r="I206"/>
  <c r="G206"/>
  <c r="F206"/>
  <c r="E206"/>
  <c r="Q206" s="1"/>
  <c r="D206"/>
  <c r="C206"/>
  <c r="B206"/>
  <c r="S205"/>
  <c r="R205"/>
  <c r="P205"/>
  <c r="M205"/>
  <c r="L205"/>
  <c r="K205"/>
  <c r="J205"/>
  <c r="I205"/>
  <c r="G205"/>
  <c r="F205"/>
  <c r="E205"/>
  <c r="Q205" s="1"/>
  <c r="D205"/>
  <c r="C205"/>
  <c r="B205"/>
  <c r="S204"/>
  <c r="R204"/>
  <c r="P204"/>
  <c r="M204"/>
  <c r="L204"/>
  <c r="K204"/>
  <c r="J204"/>
  <c r="I204"/>
  <c r="G204"/>
  <c r="F204"/>
  <c r="E204"/>
  <c r="Q204" s="1"/>
  <c r="D204"/>
  <c r="C204"/>
  <c r="B204"/>
  <c r="S203"/>
  <c r="R203"/>
  <c r="P203"/>
  <c r="M203"/>
  <c r="L203"/>
  <c r="K203"/>
  <c r="J203"/>
  <c r="I203"/>
  <c r="G203"/>
  <c r="F203"/>
  <c r="E203"/>
  <c r="Q203" s="1"/>
  <c r="D203"/>
  <c r="C203"/>
  <c r="B203"/>
  <c r="S202"/>
  <c r="R202"/>
  <c r="P202"/>
  <c r="M202"/>
  <c r="L202"/>
  <c r="K202"/>
  <c r="J202"/>
  <c r="I202"/>
  <c r="G202"/>
  <c r="F202"/>
  <c r="E202"/>
  <c r="Q202" s="1"/>
  <c r="D202"/>
  <c r="C202"/>
  <c r="B202"/>
  <c r="S201"/>
  <c r="R201"/>
  <c r="P201"/>
  <c r="M201"/>
  <c r="L201"/>
  <c r="K201"/>
  <c r="J201"/>
  <c r="I201"/>
  <c r="G201"/>
  <c r="F201"/>
  <c r="E201"/>
  <c r="Q201" s="1"/>
  <c r="D201"/>
  <c r="C201"/>
  <c r="B201"/>
  <c r="S200"/>
  <c r="R200"/>
  <c r="P200"/>
  <c r="M200"/>
  <c r="L200"/>
  <c r="K200"/>
  <c r="J200"/>
  <c r="I200"/>
  <c r="G200"/>
  <c r="F200"/>
  <c r="E200"/>
  <c r="Q200" s="1"/>
  <c r="D200"/>
  <c r="C200"/>
  <c r="B200"/>
  <c r="S199"/>
  <c r="R199"/>
  <c r="P199"/>
  <c r="M199"/>
  <c r="L199"/>
  <c r="K199"/>
  <c r="J199"/>
  <c r="I199"/>
  <c r="G199"/>
  <c r="F199"/>
  <c r="E199"/>
  <c r="Q199" s="1"/>
  <c r="D199"/>
  <c r="C199"/>
  <c r="B199"/>
  <c r="S198"/>
  <c r="R198"/>
  <c r="P198"/>
  <c r="M198"/>
  <c r="L198"/>
  <c r="K198"/>
  <c r="J198"/>
  <c r="I198"/>
  <c r="G198"/>
  <c r="F198"/>
  <c r="E198"/>
  <c r="Q198" s="1"/>
  <c r="D198"/>
  <c r="C198"/>
  <c r="B198"/>
  <c r="S197"/>
  <c r="R197"/>
  <c r="P197"/>
  <c r="M197"/>
  <c r="L197"/>
  <c r="K197"/>
  <c r="J197"/>
  <c r="I197"/>
  <c r="G197"/>
  <c r="F197"/>
  <c r="E197"/>
  <c r="Q197" s="1"/>
  <c r="D197"/>
  <c r="C197"/>
  <c r="B197"/>
  <c r="S196"/>
  <c r="R196"/>
  <c r="P196"/>
  <c r="M196"/>
  <c r="L196"/>
  <c r="K196"/>
  <c r="J196"/>
  <c r="I196"/>
  <c r="G196"/>
  <c r="F196"/>
  <c r="E196"/>
  <c r="Q196" s="1"/>
  <c r="D196"/>
  <c r="C196"/>
  <c r="B196"/>
  <c r="S195"/>
  <c r="R195"/>
  <c r="P195"/>
  <c r="M195"/>
  <c r="L195"/>
  <c r="K195"/>
  <c r="J195"/>
  <c r="I195"/>
  <c r="G195"/>
  <c r="F195"/>
  <c r="E195"/>
  <c r="Q195" s="1"/>
  <c r="D195"/>
  <c r="C195"/>
  <c r="B195"/>
  <c r="S194"/>
  <c r="R194"/>
  <c r="P194"/>
  <c r="M194"/>
  <c r="L194"/>
  <c r="K194"/>
  <c r="J194"/>
  <c r="I194"/>
  <c r="G194"/>
  <c r="F194"/>
  <c r="E194"/>
  <c r="Q194" s="1"/>
  <c r="D194"/>
  <c r="C194"/>
  <c r="B194"/>
  <c r="S193"/>
  <c r="R193"/>
  <c r="P193"/>
  <c r="M193"/>
  <c r="L193"/>
  <c r="K193"/>
  <c r="J193"/>
  <c r="I193"/>
  <c r="G193"/>
  <c r="F193"/>
  <c r="E193"/>
  <c r="Q193" s="1"/>
  <c r="D193"/>
  <c r="C193"/>
  <c r="B193"/>
  <c r="S192"/>
  <c r="R192"/>
  <c r="P192"/>
  <c r="M192"/>
  <c r="L192"/>
  <c r="K192"/>
  <c r="J192"/>
  <c r="I192"/>
  <c r="G192"/>
  <c r="F192"/>
  <c r="E192"/>
  <c r="Q192" s="1"/>
  <c r="D192"/>
  <c r="C192"/>
  <c r="B192"/>
  <c r="S191"/>
  <c r="R191"/>
  <c r="P191"/>
  <c r="M191"/>
  <c r="L191"/>
  <c r="K191"/>
  <c r="J191"/>
  <c r="I191"/>
  <c r="G191"/>
  <c r="F191"/>
  <c r="E191"/>
  <c r="Q191" s="1"/>
  <c r="D191"/>
  <c r="C191"/>
  <c r="B191"/>
  <c r="S190"/>
  <c r="R190"/>
  <c r="P190"/>
  <c r="M190"/>
  <c r="L190"/>
  <c r="K190"/>
  <c r="J190"/>
  <c r="I190"/>
  <c r="G190"/>
  <c r="F190"/>
  <c r="E190"/>
  <c r="Q190" s="1"/>
  <c r="D190"/>
  <c r="C190"/>
  <c r="B190"/>
  <c r="S189"/>
  <c r="R189"/>
  <c r="P189"/>
  <c r="M189"/>
  <c r="L189"/>
  <c r="K189"/>
  <c r="J189"/>
  <c r="I189"/>
  <c r="G189"/>
  <c r="F189"/>
  <c r="E189"/>
  <c r="Q189" s="1"/>
  <c r="D189"/>
  <c r="C189"/>
  <c r="B189"/>
  <c r="S188"/>
  <c r="R188"/>
  <c r="P188"/>
  <c r="M188"/>
  <c r="L188"/>
  <c r="K188"/>
  <c r="J188"/>
  <c r="I188"/>
  <c r="G188"/>
  <c r="F188"/>
  <c r="E188"/>
  <c r="Q188" s="1"/>
  <c r="D188"/>
  <c r="C188"/>
  <c r="B188"/>
  <c r="S187"/>
  <c r="R187"/>
  <c r="P187"/>
  <c r="M187"/>
  <c r="L187"/>
  <c r="K187"/>
  <c r="J187"/>
  <c r="I187"/>
  <c r="G187"/>
  <c r="F187"/>
  <c r="E187"/>
  <c r="Q187" s="1"/>
  <c r="D187"/>
  <c r="C187"/>
  <c r="B187"/>
  <c r="S186"/>
  <c r="R186"/>
  <c r="P186"/>
  <c r="M186"/>
  <c r="L186"/>
  <c r="K186"/>
  <c r="J186"/>
  <c r="I186"/>
  <c r="G186"/>
  <c r="F186"/>
  <c r="E186"/>
  <c r="Q186" s="1"/>
  <c r="D186"/>
  <c r="C186"/>
  <c r="B186"/>
  <c r="S185"/>
  <c r="R185"/>
  <c r="P185"/>
  <c r="M185"/>
  <c r="L185"/>
  <c r="K185"/>
  <c r="J185"/>
  <c r="I185"/>
  <c r="G185"/>
  <c r="F185"/>
  <c r="E185"/>
  <c r="Q185" s="1"/>
  <c r="D185"/>
  <c r="C185"/>
  <c r="B185"/>
  <c r="S184"/>
  <c r="R184"/>
  <c r="P184"/>
  <c r="M184"/>
  <c r="L184"/>
  <c r="K184"/>
  <c r="J184"/>
  <c r="I184"/>
  <c r="G184"/>
  <c r="F184"/>
  <c r="E184"/>
  <c r="Q184" s="1"/>
  <c r="D184"/>
  <c r="C184"/>
  <c r="B184"/>
  <c r="S183"/>
  <c r="R183"/>
  <c r="P183"/>
  <c r="M183"/>
  <c r="L183"/>
  <c r="K183"/>
  <c r="J183"/>
  <c r="I183"/>
  <c r="G183"/>
  <c r="F183"/>
  <c r="E183"/>
  <c r="Q183" s="1"/>
  <c r="D183"/>
  <c r="C183"/>
  <c r="B183"/>
  <c r="S182"/>
  <c r="R182"/>
  <c r="P182"/>
  <c r="M182"/>
  <c r="L182"/>
  <c r="K182"/>
  <c r="J182"/>
  <c r="I182"/>
  <c r="G182"/>
  <c r="F182"/>
  <c r="E182"/>
  <c r="Q182" s="1"/>
  <c r="D182"/>
  <c r="C182"/>
  <c r="B182"/>
  <c r="S181"/>
  <c r="R181"/>
  <c r="P181"/>
  <c r="M181"/>
  <c r="L181"/>
  <c r="K181"/>
  <c r="J181"/>
  <c r="I181"/>
  <c r="G181"/>
  <c r="F181"/>
  <c r="E181"/>
  <c r="Q181" s="1"/>
  <c r="D181"/>
  <c r="C181"/>
  <c r="B181"/>
  <c r="S180"/>
  <c r="R180"/>
  <c r="P180"/>
  <c r="M180"/>
  <c r="L180"/>
  <c r="K180"/>
  <c r="J180"/>
  <c r="I180"/>
  <c r="G180"/>
  <c r="F180"/>
  <c r="E180"/>
  <c r="Q180" s="1"/>
  <c r="D180"/>
  <c r="C180"/>
  <c r="B180"/>
  <c r="S179"/>
  <c r="R179"/>
  <c r="P179"/>
  <c r="M179"/>
  <c r="L179"/>
  <c r="K179"/>
  <c r="J179"/>
  <c r="I179"/>
  <c r="G179"/>
  <c r="F179"/>
  <c r="E179"/>
  <c r="Q179" s="1"/>
  <c r="D179"/>
  <c r="C179"/>
  <c r="B179"/>
  <c r="S178"/>
  <c r="R178"/>
  <c r="P178"/>
  <c r="M178"/>
  <c r="L178"/>
  <c r="K178"/>
  <c r="J178"/>
  <c r="I178"/>
  <c r="G178"/>
  <c r="F178"/>
  <c r="E178"/>
  <c r="Q178" s="1"/>
  <c r="D178"/>
  <c r="C178"/>
  <c r="B178"/>
  <c r="S177"/>
  <c r="R177"/>
  <c r="P177"/>
  <c r="M177"/>
  <c r="L177"/>
  <c r="K177"/>
  <c r="J177"/>
  <c r="I177"/>
  <c r="G177"/>
  <c r="F177"/>
  <c r="E177"/>
  <c r="Q177" s="1"/>
  <c r="D177"/>
  <c r="C177"/>
  <c r="B177"/>
  <c r="S176"/>
  <c r="R176"/>
  <c r="P176"/>
  <c r="M176"/>
  <c r="L176"/>
  <c r="K176"/>
  <c r="J176"/>
  <c r="I176"/>
  <c r="G176"/>
  <c r="F176"/>
  <c r="E176"/>
  <c r="Q176" s="1"/>
  <c r="D176"/>
  <c r="C176"/>
  <c r="B176"/>
  <c r="S175"/>
  <c r="R175"/>
  <c r="P175"/>
  <c r="M175"/>
  <c r="L175"/>
  <c r="K175"/>
  <c r="J175"/>
  <c r="I175"/>
  <c r="G175"/>
  <c r="F175"/>
  <c r="E175"/>
  <c r="Q175" s="1"/>
  <c r="D175"/>
  <c r="C175"/>
  <c r="B175"/>
  <c r="S174"/>
  <c r="R174"/>
  <c r="P174"/>
  <c r="M174"/>
  <c r="L174"/>
  <c r="K174"/>
  <c r="J174"/>
  <c r="I174"/>
  <c r="G174"/>
  <c r="F174"/>
  <c r="E174"/>
  <c r="Q174" s="1"/>
  <c r="D174"/>
  <c r="C174"/>
  <c r="B174"/>
  <c r="S173"/>
  <c r="R173"/>
  <c r="P173"/>
  <c r="M173"/>
  <c r="L173"/>
  <c r="K173"/>
  <c r="J173"/>
  <c r="I173"/>
  <c r="G173"/>
  <c r="F173"/>
  <c r="E173"/>
  <c r="Q173" s="1"/>
  <c r="D173"/>
  <c r="C173"/>
  <c r="B173"/>
  <c r="S172"/>
  <c r="R172"/>
  <c r="P172"/>
  <c r="M172"/>
  <c r="L172"/>
  <c r="K172"/>
  <c r="J172"/>
  <c r="I172"/>
  <c r="G172"/>
  <c r="F172"/>
  <c r="E172"/>
  <c r="Q172" s="1"/>
  <c r="D172"/>
  <c r="C172"/>
  <c r="B172"/>
  <c r="S171"/>
  <c r="R171"/>
  <c r="P171"/>
  <c r="M171"/>
  <c r="L171"/>
  <c r="K171"/>
  <c r="J171"/>
  <c r="I171"/>
  <c r="G171"/>
  <c r="F171"/>
  <c r="E171"/>
  <c r="Q171" s="1"/>
  <c r="D171"/>
  <c r="C171"/>
  <c r="B171"/>
  <c r="S170"/>
  <c r="R170"/>
  <c r="P170"/>
  <c r="M170"/>
  <c r="L170"/>
  <c r="K170"/>
  <c r="J170"/>
  <c r="I170"/>
  <c r="G170"/>
  <c r="F170"/>
  <c r="E170"/>
  <c r="Q170" s="1"/>
  <c r="D170"/>
  <c r="C170"/>
  <c r="B170"/>
  <c r="S169"/>
  <c r="R169"/>
  <c r="P169"/>
  <c r="M169"/>
  <c r="L169"/>
  <c r="K169"/>
  <c r="J169"/>
  <c r="I169"/>
  <c r="G169"/>
  <c r="F169"/>
  <c r="E169"/>
  <c r="Q169" s="1"/>
  <c r="D169"/>
  <c r="C169"/>
  <c r="B169"/>
  <c r="S168"/>
  <c r="R168"/>
  <c r="P168"/>
  <c r="M168"/>
  <c r="L168"/>
  <c r="K168"/>
  <c r="J168"/>
  <c r="I168"/>
  <c r="G168"/>
  <c r="F168"/>
  <c r="E168"/>
  <c r="Q168" s="1"/>
  <c r="D168"/>
  <c r="C168"/>
  <c r="B168"/>
  <c r="S167"/>
  <c r="R167"/>
  <c r="P167"/>
  <c r="M167"/>
  <c r="L167"/>
  <c r="K167"/>
  <c r="J167"/>
  <c r="I167"/>
  <c r="G167"/>
  <c r="F167"/>
  <c r="E167"/>
  <c r="Q167" s="1"/>
  <c r="D167"/>
  <c r="C167"/>
  <c r="B167"/>
  <c r="S166"/>
  <c r="R166"/>
  <c r="P166"/>
  <c r="M166"/>
  <c r="L166"/>
  <c r="K166"/>
  <c r="J166"/>
  <c r="I166"/>
  <c r="G166"/>
  <c r="F166"/>
  <c r="E166"/>
  <c r="Q166" s="1"/>
  <c r="D166"/>
  <c r="C166"/>
  <c r="B166"/>
  <c r="S165"/>
  <c r="R165"/>
  <c r="P165"/>
  <c r="M165"/>
  <c r="L165"/>
  <c r="K165"/>
  <c r="J165"/>
  <c r="I165"/>
  <c r="G165"/>
  <c r="F165"/>
  <c r="E165"/>
  <c r="Q165" s="1"/>
  <c r="D165"/>
  <c r="C165"/>
  <c r="B165"/>
  <c r="S164"/>
  <c r="R164"/>
  <c r="P164"/>
  <c r="M164"/>
  <c r="L164"/>
  <c r="K164"/>
  <c r="J164"/>
  <c r="I164"/>
  <c r="G164"/>
  <c r="F164"/>
  <c r="E164"/>
  <c r="Q164" s="1"/>
  <c r="D164"/>
  <c r="C164"/>
  <c r="B164"/>
  <c r="S163"/>
  <c r="R163"/>
  <c r="P163"/>
  <c r="M163"/>
  <c r="L163"/>
  <c r="K163"/>
  <c r="J163"/>
  <c r="I163"/>
  <c r="G163"/>
  <c r="F163"/>
  <c r="E163"/>
  <c r="Q163" s="1"/>
  <c r="D163"/>
  <c r="C163"/>
  <c r="B163"/>
  <c r="S162"/>
  <c r="R162"/>
  <c r="P162"/>
  <c r="M162"/>
  <c r="L162"/>
  <c r="K162"/>
  <c r="J162"/>
  <c r="I162"/>
  <c r="G162"/>
  <c r="F162"/>
  <c r="E162"/>
  <c r="Q162" s="1"/>
  <c r="D162"/>
  <c r="C162"/>
  <c r="B162"/>
  <c r="S161"/>
  <c r="R161"/>
  <c r="P161"/>
  <c r="M161"/>
  <c r="L161"/>
  <c r="K161"/>
  <c r="J161"/>
  <c r="I161"/>
  <c r="G161"/>
  <c r="F161"/>
  <c r="E161"/>
  <c r="Q161" s="1"/>
  <c r="D161"/>
  <c r="C161"/>
  <c r="B161"/>
  <c r="S160"/>
  <c r="R160"/>
  <c r="P160"/>
  <c r="M160"/>
  <c r="L160"/>
  <c r="K160"/>
  <c r="J160"/>
  <c r="I160"/>
  <c r="G160"/>
  <c r="F160"/>
  <c r="E160"/>
  <c r="Q160" s="1"/>
  <c r="D160"/>
  <c r="C160"/>
  <c r="B160"/>
  <c r="S159"/>
  <c r="R159"/>
  <c r="P159"/>
  <c r="M159"/>
  <c r="L159"/>
  <c r="K159"/>
  <c r="J159"/>
  <c r="I159"/>
  <c r="G159"/>
  <c r="F159"/>
  <c r="E159"/>
  <c r="Q159" s="1"/>
  <c r="D159"/>
  <c r="C159"/>
  <c r="B159"/>
  <c r="S158"/>
  <c r="R158"/>
  <c r="P158"/>
  <c r="M158"/>
  <c r="L158"/>
  <c r="K158"/>
  <c r="J158"/>
  <c r="I158"/>
  <c r="G158"/>
  <c r="F158"/>
  <c r="E158"/>
  <c r="Q158" s="1"/>
  <c r="D158"/>
  <c r="C158"/>
  <c r="B158"/>
  <c r="S157"/>
  <c r="R157"/>
  <c r="P157"/>
  <c r="M157"/>
  <c r="L157"/>
  <c r="K157"/>
  <c r="J157"/>
  <c r="I157"/>
  <c r="G157"/>
  <c r="F157"/>
  <c r="E157"/>
  <c r="Q157" s="1"/>
  <c r="D157"/>
  <c r="C157"/>
  <c r="B157"/>
  <c r="S156"/>
  <c r="R156"/>
  <c r="P156"/>
  <c r="M156"/>
  <c r="L156"/>
  <c r="K156"/>
  <c r="J156"/>
  <c r="I156"/>
  <c r="G156"/>
  <c r="F156"/>
  <c r="E156"/>
  <c r="Q156" s="1"/>
  <c r="D156"/>
  <c r="C156"/>
  <c r="B156"/>
  <c r="S155"/>
  <c r="R155"/>
  <c r="P155"/>
  <c r="M155"/>
  <c r="L155"/>
  <c r="K155"/>
  <c r="J155"/>
  <c r="I155"/>
  <c r="G155"/>
  <c r="F155"/>
  <c r="E155"/>
  <c r="Q155" s="1"/>
  <c r="D155"/>
  <c r="C155"/>
  <c r="B155"/>
  <c r="S154"/>
  <c r="R154"/>
  <c r="P154"/>
  <c r="M154"/>
  <c r="L154"/>
  <c r="K154"/>
  <c r="J154"/>
  <c r="I154"/>
  <c r="G154"/>
  <c r="F154"/>
  <c r="E154"/>
  <c r="Q154" s="1"/>
  <c r="D154"/>
  <c r="C154"/>
  <c r="B154"/>
  <c r="S153"/>
  <c r="R153"/>
  <c r="P153"/>
  <c r="M153"/>
  <c r="L153"/>
  <c r="K153"/>
  <c r="J153"/>
  <c r="I153"/>
  <c r="G153"/>
  <c r="F153"/>
  <c r="E153"/>
  <c r="Q153" s="1"/>
  <c r="D153"/>
  <c r="C153"/>
  <c r="B153"/>
  <c r="S152"/>
  <c r="R152"/>
  <c r="P152"/>
  <c r="M152"/>
  <c r="L152"/>
  <c r="K152"/>
  <c r="J152"/>
  <c r="I152"/>
  <c r="G152"/>
  <c r="F152"/>
  <c r="E152"/>
  <c r="Q152" s="1"/>
  <c r="D152"/>
  <c r="C152"/>
  <c r="B152"/>
  <c r="S151"/>
  <c r="R151"/>
  <c r="P151"/>
  <c r="M151"/>
  <c r="L151"/>
  <c r="K151"/>
  <c r="J151"/>
  <c r="I151"/>
  <c r="G151"/>
  <c r="F151"/>
  <c r="E151"/>
  <c r="Q151" s="1"/>
  <c r="D151"/>
  <c r="C151"/>
  <c r="B151"/>
  <c r="S150"/>
  <c r="R150"/>
  <c r="P150"/>
  <c r="M150"/>
  <c r="L150"/>
  <c r="K150"/>
  <c r="J150"/>
  <c r="I150"/>
  <c r="G150"/>
  <c r="F150"/>
  <c r="E150"/>
  <c r="Q150" s="1"/>
  <c r="D150"/>
  <c r="C150"/>
  <c r="B150"/>
  <c r="S149"/>
  <c r="R149"/>
  <c r="P149"/>
  <c r="M149"/>
  <c r="L149"/>
  <c r="K149"/>
  <c r="J149"/>
  <c r="I149"/>
  <c r="G149"/>
  <c r="F149"/>
  <c r="E149"/>
  <c r="Q149" s="1"/>
  <c r="D149"/>
  <c r="C149"/>
  <c r="B149"/>
  <c r="S148"/>
  <c r="R148"/>
  <c r="P148"/>
  <c r="M148"/>
  <c r="L148"/>
  <c r="K148"/>
  <c r="J148"/>
  <c r="I148"/>
  <c r="G148"/>
  <c r="F148"/>
  <c r="E148"/>
  <c r="Q148" s="1"/>
  <c r="D148"/>
  <c r="C148"/>
  <c r="B148"/>
  <c r="S147"/>
  <c r="R147"/>
  <c r="P147"/>
  <c r="M147"/>
  <c r="L147"/>
  <c r="K147"/>
  <c r="J147"/>
  <c r="I147"/>
  <c r="G147"/>
  <c r="F147"/>
  <c r="E147"/>
  <c r="Q147" s="1"/>
  <c r="D147"/>
  <c r="C147"/>
  <c r="B147"/>
  <c r="S146"/>
  <c r="R146"/>
  <c r="P146"/>
  <c r="M146"/>
  <c r="L146"/>
  <c r="K146"/>
  <c r="J146"/>
  <c r="I146"/>
  <c r="G146"/>
  <c r="F146"/>
  <c r="E146"/>
  <c r="Q146" s="1"/>
  <c r="D146"/>
  <c r="C146"/>
  <c r="B146"/>
  <c r="S145"/>
  <c r="R145"/>
  <c r="P145"/>
  <c r="M145"/>
  <c r="L145"/>
  <c r="K145"/>
  <c r="J145"/>
  <c r="I145"/>
  <c r="G145"/>
  <c r="F145"/>
  <c r="E145"/>
  <c r="Q145" s="1"/>
  <c r="D145"/>
  <c r="C145"/>
  <c r="B145"/>
  <c r="S144"/>
  <c r="R144"/>
  <c r="P144"/>
  <c r="M144"/>
  <c r="L144"/>
  <c r="K144"/>
  <c r="J144"/>
  <c r="I144"/>
  <c r="G144"/>
  <c r="F144"/>
  <c r="E144"/>
  <c r="Q144" s="1"/>
  <c r="D144"/>
  <c r="C144"/>
  <c r="B144"/>
  <c r="S143"/>
  <c r="R143"/>
  <c r="P143"/>
  <c r="M143"/>
  <c r="L143"/>
  <c r="K143"/>
  <c r="J143"/>
  <c r="I143"/>
  <c r="G143"/>
  <c r="F143"/>
  <c r="E143"/>
  <c r="Q143" s="1"/>
  <c r="D143"/>
  <c r="C143"/>
  <c r="B143"/>
  <c r="S142"/>
  <c r="R142"/>
  <c r="P142"/>
  <c r="M142"/>
  <c r="L142"/>
  <c r="K142"/>
  <c r="J142"/>
  <c r="I142"/>
  <c r="G142"/>
  <c r="F142"/>
  <c r="E142"/>
  <c r="Q142" s="1"/>
  <c r="D142"/>
  <c r="C142"/>
  <c r="B142"/>
  <c r="S141"/>
  <c r="R141"/>
  <c r="P141"/>
  <c r="M141"/>
  <c r="L141"/>
  <c r="K141"/>
  <c r="J141"/>
  <c r="I141"/>
  <c r="G141"/>
  <c r="F141"/>
  <c r="E141"/>
  <c r="Q141" s="1"/>
  <c r="D141"/>
  <c r="C141"/>
  <c r="B141"/>
  <c r="S140"/>
  <c r="R140"/>
  <c r="P140"/>
  <c r="M140"/>
  <c r="L140"/>
  <c r="K140"/>
  <c r="J140"/>
  <c r="I140"/>
  <c r="G140"/>
  <c r="F140"/>
  <c r="E140"/>
  <c r="Q140" s="1"/>
  <c r="D140"/>
  <c r="C140"/>
  <c r="B140"/>
  <c r="S139"/>
  <c r="R139"/>
  <c r="P139"/>
  <c r="M139"/>
  <c r="L139"/>
  <c r="K139"/>
  <c r="J139"/>
  <c r="I139"/>
  <c r="G139"/>
  <c r="F139"/>
  <c r="E139"/>
  <c r="Q139" s="1"/>
  <c r="D139"/>
  <c r="C139"/>
  <c r="B139"/>
  <c r="S138"/>
  <c r="R138"/>
  <c r="P138"/>
  <c r="M138"/>
  <c r="L138"/>
  <c r="K138"/>
  <c r="J138"/>
  <c r="I138"/>
  <c r="G138"/>
  <c r="F138"/>
  <c r="E138"/>
  <c r="Q138" s="1"/>
  <c r="D138"/>
  <c r="C138"/>
  <c r="B138"/>
  <c r="S137"/>
  <c r="R137"/>
  <c r="P137"/>
  <c r="M137"/>
  <c r="L137"/>
  <c r="K137"/>
  <c r="J137"/>
  <c r="I137"/>
  <c r="G137"/>
  <c r="F137"/>
  <c r="E137"/>
  <c r="Q137" s="1"/>
  <c r="D137"/>
  <c r="C137"/>
  <c r="B137"/>
  <c r="S136"/>
  <c r="R136"/>
  <c r="P136"/>
  <c r="M136"/>
  <c r="L136"/>
  <c r="K136"/>
  <c r="J136"/>
  <c r="I136"/>
  <c r="G136"/>
  <c r="F136"/>
  <c r="E136"/>
  <c r="Q136" s="1"/>
  <c r="D136"/>
  <c r="C136"/>
  <c r="B136"/>
  <c r="S135"/>
  <c r="R135"/>
  <c r="P135"/>
  <c r="M135"/>
  <c r="L135"/>
  <c r="K135"/>
  <c r="J135"/>
  <c r="I135"/>
  <c r="G135"/>
  <c r="F135"/>
  <c r="E135"/>
  <c r="Q135" s="1"/>
  <c r="D135"/>
  <c r="C135"/>
  <c r="B135"/>
  <c r="S134"/>
  <c r="R134"/>
  <c r="P134"/>
  <c r="M134"/>
  <c r="L134"/>
  <c r="K134"/>
  <c r="J134"/>
  <c r="I134"/>
  <c r="G134"/>
  <c r="F134"/>
  <c r="E134"/>
  <c r="Q134" s="1"/>
  <c r="D134"/>
  <c r="C134"/>
  <c r="B134"/>
  <c r="S133"/>
  <c r="R133"/>
  <c r="P133"/>
  <c r="M133"/>
  <c r="L133"/>
  <c r="K133"/>
  <c r="J133"/>
  <c r="I133"/>
  <c r="G133"/>
  <c r="F133"/>
  <c r="E133"/>
  <c r="Q133" s="1"/>
  <c r="D133"/>
  <c r="C133"/>
  <c r="B133"/>
  <c r="S132"/>
  <c r="R132"/>
  <c r="P132"/>
  <c r="M132"/>
  <c r="L132"/>
  <c r="K132"/>
  <c r="J132"/>
  <c r="I132"/>
  <c r="G132"/>
  <c r="F132"/>
  <c r="E132"/>
  <c r="Q132" s="1"/>
  <c r="D132"/>
  <c r="C132"/>
  <c r="B132"/>
  <c r="S131"/>
  <c r="R131"/>
  <c r="P131"/>
  <c r="M131"/>
  <c r="L131"/>
  <c r="K131"/>
  <c r="J131"/>
  <c r="I131"/>
  <c r="G131"/>
  <c r="F131"/>
  <c r="E131"/>
  <c r="Q131" s="1"/>
  <c r="D131"/>
  <c r="C131"/>
  <c r="B131"/>
  <c r="S130"/>
  <c r="R130"/>
  <c r="P130"/>
  <c r="M130"/>
  <c r="L130"/>
  <c r="K130"/>
  <c r="J130"/>
  <c r="I130"/>
  <c r="G130"/>
  <c r="F130"/>
  <c r="E130"/>
  <c r="Q130" s="1"/>
  <c r="D130"/>
  <c r="C130"/>
  <c r="B130"/>
  <c r="S129"/>
  <c r="R129"/>
  <c r="P129"/>
  <c r="M129"/>
  <c r="L129"/>
  <c r="K129"/>
  <c r="J129"/>
  <c r="I129"/>
  <c r="G129"/>
  <c r="F129"/>
  <c r="E129"/>
  <c r="Q129" s="1"/>
  <c r="D129"/>
  <c r="C129"/>
  <c r="B129"/>
  <c r="S128"/>
  <c r="R128"/>
  <c r="P128"/>
  <c r="M128"/>
  <c r="L128"/>
  <c r="K128"/>
  <c r="J128"/>
  <c r="I128"/>
  <c r="G128"/>
  <c r="F128"/>
  <c r="E128"/>
  <c r="Q128" s="1"/>
  <c r="D128"/>
  <c r="C128"/>
  <c r="B128"/>
  <c r="S127"/>
  <c r="R127"/>
  <c r="P127"/>
  <c r="M127"/>
  <c r="L127"/>
  <c r="K127"/>
  <c r="J127"/>
  <c r="I127"/>
  <c r="G127"/>
  <c r="F127"/>
  <c r="E127"/>
  <c r="Q127" s="1"/>
  <c r="D127"/>
  <c r="C127"/>
  <c r="B127"/>
  <c r="S126"/>
  <c r="R126"/>
  <c r="P126"/>
  <c r="M126"/>
  <c r="L126"/>
  <c r="K126"/>
  <c r="J126"/>
  <c r="I126"/>
  <c r="G126"/>
  <c r="F126"/>
  <c r="E126"/>
  <c r="Q126" s="1"/>
  <c r="D126"/>
  <c r="C126"/>
  <c r="B126"/>
  <c r="S125"/>
  <c r="R125"/>
  <c r="P125"/>
  <c r="M125"/>
  <c r="L125"/>
  <c r="K125"/>
  <c r="J125"/>
  <c r="I125"/>
  <c r="G125"/>
  <c r="F125"/>
  <c r="E125"/>
  <c r="Q125" s="1"/>
  <c r="D125"/>
  <c r="C125"/>
  <c r="B125"/>
  <c r="S124"/>
  <c r="R124"/>
  <c r="P124"/>
  <c r="M124"/>
  <c r="L124"/>
  <c r="K124"/>
  <c r="J124"/>
  <c r="I124"/>
  <c r="G124"/>
  <c r="F124"/>
  <c r="E124"/>
  <c r="Q124" s="1"/>
  <c r="D124"/>
  <c r="C124"/>
  <c r="B124"/>
  <c r="S123"/>
  <c r="R123"/>
  <c r="P123"/>
  <c r="M123"/>
  <c r="L123"/>
  <c r="K123"/>
  <c r="J123"/>
  <c r="I123"/>
  <c r="G123"/>
  <c r="F123"/>
  <c r="E123"/>
  <c r="Q123" s="1"/>
  <c r="D123"/>
  <c r="C123"/>
  <c r="B123"/>
  <c r="S122"/>
  <c r="R122"/>
  <c r="P122"/>
  <c r="M122"/>
  <c r="L122"/>
  <c r="K122"/>
  <c r="J122"/>
  <c r="I122"/>
  <c r="G122"/>
  <c r="F122"/>
  <c r="E122"/>
  <c r="Q122" s="1"/>
  <c r="D122"/>
  <c r="C122"/>
  <c r="B122"/>
  <c r="S121"/>
  <c r="R121"/>
  <c r="P121"/>
  <c r="M121"/>
  <c r="L121"/>
  <c r="K121"/>
  <c r="J121"/>
  <c r="I121"/>
  <c r="G121"/>
  <c r="F121"/>
  <c r="E121"/>
  <c r="Q121" s="1"/>
  <c r="D121"/>
  <c r="C121"/>
  <c r="B121"/>
  <c r="S120"/>
  <c r="R120"/>
  <c r="P120"/>
  <c r="M120"/>
  <c r="L120"/>
  <c r="K120"/>
  <c r="J120"/>
  <c r="I120"/>
  <c r="G120"/>
  <c r="F120"/>
  <c r="E120"/>
  <c r="Q120" s="1"/>
  <c r="D120"/>
  <c r="C120"/>
  <c r="B120"/>
  <c r="S119"/>
  <c r="R119"/>
  <c r="P119"/>
  <c r="M119"/>
  <c r="L119"/>
  <c r="K119"/>
  <c r="J119"/>
  <c r="I119"/>
  <c r="G119"/>
  <c r="F119"/>
  <c r="E119"/>
  <c r="Q119" s="1"/>
  <c r="D119"/>
  <c r="C119"/>
  <c r="B119"/>
  <c r="S118"/>
  <c r="R118"/>
  <c r="P118"/>
  <c r="M118"/>
  <c r="L118"/>
  <c r="K118"/>
  <c r="J118"/>
  <c r="I118"/>
  <c r="G118"/>
  <c r="F118"/>
  <c r="E118"/>
  <c r="Q118" s="1"/>
  <c r="D118"/>
  <c r="C118"/>
  <c r="B118"/>
  <c r="S117"/>
  <c r="R117"/>
  <c r="P117"/>
  <c r="M117"/>
  <c r="L117"/>
  <c r="K117"/>
  <c r="J117"/>
  <c r="I117"/>
  <c r="G117"/>
  <c r="F117"/>
  <c r="E117"/>
  <c r="Q117" s="1"/>
  <c r="D117"/>
  <c r="C117"/>
  <c r="B117"/>
  <c r="S116"/>
  <c r="R116"/>
  <c r="P116"/>
  <c r="M116"/>
  <c r="L116"/>
  <c r="K116"/>
  <c r="J116"/>
  <c r="I116"/>
  <c r="G116"/>
  <c r="F116"/>
  <c r="E116"/>
  <c r="Q116" s="1"/>
  <c r="D116"/>
  <c r="C116"/>
  <c r="B116"/>
  <c r="S115"/>
  <c r="R115"/>
  <c r="P115"/>
  <c r="M115"/>
  <c r="L115"/>
  <c r="K115"/>
  <c r="J115"/>
  <c r="I115"/>
  <c r="G115"/>
  <c r="F115"/>
  <c r="E115"/>
  <c r="Q115" s="1"/>
  <c r="D115"/>
  <c r="C115"/>
  <c r="B115"/>
  <c r="S114"/>
  <c r="R114"/>
  <c r="P114"/>
  <c r="M114"/>
  <c r="L114"/>
  <c r="K114"/>
  <c r="J114"/>
  <c r="I114"/>
  <c r="G114"/>
  <c r="F114"/>
  <c r="E114"/>
  <c r="Q114" s="1"/>
  <c r="D114"/>
  <c r="C114"/>
  <c r="B114"/>
  <c r="S113"/>
  <c r="R113"/>
  <c r="P113"/>
  <c r="M113"/>
  <c r="L113"/>
  <c r="K113"/>
  <c r="J113"/>
  <c r="I113"/>
  <c r="G113"/>
  <c r="F113"/>
  <c r="E113"/>
  <c r="Q113" s="1"/>
  <c r="D113"/>
  <c r="C113"/>
  <c r="B113"/>
  <c r="S112"/>
  <c r="R112"/>
  <c r="P112"/>
  <c r="M112"/>
  <c r="L112"/>
  <c r="K112"/>
  <c r="J112"/>
  <c r="I112"/>
  <c r="G112"/>
  <c r="F112"/>
  <c r="E112"/>
  <c r="Q112" s="1"/>
  <c r="D112"/>
  <c r="C112"/>
  <c r="B112"/>
  <c r="S111"/>
  <c r="R111"/>
  <c r="P111"/>
  <c r="M111"/>
  <c r="L111"/>
  <c r="K111"/>
  <c r="J111"/>
  <c r="I111"/>
  <c r="G111"/>
  <c r="F111"/>
  <c r="E111"/>
  <c r="Q111" s="1"/>
  <c r="D111"/>
  <c r="C111"/>
  <c r="B111"/>
  <c r="S110"/>
  <c r="R110"/>
  <c r="P110"/>
  <c r="M110"/>
  <c r="L110"/>
  <c r="K110"/>
  <c r="J110"/>
  <c r="I110"/>
  <c r="G110"/>
  <c r="F110"/>
  <c r="E110"/>
  <c r="Q110" s="1"/>
  <c r="D110"/>
  <c r="C110"/>
  <c r="B110"/>
  <c r="S109"/>
  <c r="R109"/>
  <c r="P109"/>
  <c r="M109"/>
  <c r="L109"/>
  <c r="K109"/>
  <c r="J109"/>
  <c r="I109"/>
  <c r="G109"/>
  <c r="F109"/>
  <c r="E109"/>
  <c r="Q109" s="1"/>
  <c r="D109"/>
  <c r="C109"/>
  <c r="B109"/>
  <c r="S108"/>
  <c r="R108"/>
  <c r="P108"/>
  <c r="M108"/>
  <c r="L108"/>
  <c r="K108"/>
  <c r="J108"/>
  <c r="I108"/>
  <c r="G108"/>
  <c r="F108"/>
  <c r="E108"/>
  <c r="Q108" s="1"/>
  <c r="D108"/>
  <c r="C108"/>
  <c r="B108"/>
  <c r="S107"/>
  <c r="R107"/>
  <c r="P107"/>
  <c r="M107"/>
  <c r="L107"/>
  <c r="K107"/>
  <c r="J107"/>
  <c r="I107"/>
  <c r="G107"/>
  <c r="F107"/>
  <c r="E107"/>
  <c r="Q107" s="1"/>
  <c r="D107"/>
  <c r="C107"/>
  <c r="B107"/>
  <c r="S106"/>
  <c r="R106"/>
  <c r="P106"/>
  <c r="M106"/>
  <c r="L106"/>
  <c r="K106"/>
  <c r="J106"/>
  <c r="I106"/>
  <c r="G106"/>
  <c r="F106"/>
  <c r="E106"/>
  <c r="Q106" s="1"/>
  <c r="D106"/>
  <c r="C106"/>
  <c r="B106"/>
  <c r="S105"/>
  <c r="R105"/>
  <c r="P105"/>
  <c r="M105"/>
  <c r="L105"/>
  <c r="K105"/>
  <c r="J105"/>
  <c r="I105"/>
  <c r="G105"/>
  <c r="F105"/>
  <c r="E105"/>
  <c r="Q105" s="1"/>
  <c r="D105"/>
  <c r="C105"/>
  <c r="B105"/>
  <c r="S104"/>
  <c r="R104"/>
  <c r="P104"/>
  <c r="M104"/>
  <c r="L104"/>
  <c r="K104"/>
  <c r="J104"/>
  <c r="I104"/>
  <c r="G104"/>
  <c r="F104"/>
  <c r="E104"/>
  <c r="Q104" s="1"/>
  <c r="D104"/>
  <c r="C104"/>
  <c r="B104"/>
  <c r="S103"/>
  <c r="R103"/>
  <c r="P103"/>
  <c r="M103"/>
  <c r="L103"/>
  <c r="K103"/>
  <c r="J103"/>
  <c r="I103"/>
  <c r="G103"/>
  <c r="F103"/>
  <c r="E103"/>
  <c r="Q103" s="1"/>
  <c r="D103"/>
  <c r="C103"/>
  <c r="B103"/>
  <c r="S102"/>
  <c r="R102"/>
  <c r="P102"/>
  <c r="M102"/>
  <c r="L102"/>
  <c r="K102"/>
  <c r="J102"/>
  <c r="I102"/>
  <c r="G102"/>
  <c r="F102"/>
  <c r="E102"/>
  <c r="Q102" s="1"/>
  <c r="D102"/>
  <c r="C102"/>
  <c r="B102"/>
  <c r="S101"/>
  <c r="R101"/>
  <c r="P101"/>
  <c r="M101"/>
  <c r="L101"/>
  <c r="K101"/>
  <c r="J101"/>
  <c r="I101"/>
  <c r="G101"/>
  <c r="F101"/>
  <c r="E101"/>
  <c r="Q101" s="1"/>
  <c r="D101"/>
  <c r="C101"/>
  <c r="B101"/>
  <c r="S100"/>
  <c r="R100"/>
  <c r="P100"/>
  <c r="M100"/>
  <c r="L100"/>
  <c r="K100"/>
  <c r="J100"/>
  <c r="I100"/>
  <c r="G100"/>
  <c r="F100"/>
  <c r="E100"/>
  <c r="Q100" s="1"/>
  <c r="D100"/>
  <c r="C100"/>
  <c r="B100"/>
  <c r="S99"/>
  <c r="R99"/>
  <c r="P99"/>
  <c r="M99"/>
  <c r="L99"/>
  <c r="K99"/>
  <c r="J99"/>
  <c r="I99"/>
  <c r="G99"/>
  <c r="F99"/>
  <c r="E99"/>
  <c r="Q99" s="1"/>
  <c r="D99"/>
  <c r="C99"/>
  <c r="B99"/>
  <c r="S98"/>
  <c r="R98"/>
  <c r="P98"/>
  <c r="M98"/>
  <c r="L98"/>
  <c r="K98"/>
  <c r="J98"/>
  <c r="I98"/>
  <c r="G98"/>
  <c r="F98"/>
  <c r="E98"/>
  <c r="Q98" s="1"/>
  <c r="D98"/>
  <c r="C98"/>
  <c r="B98"/>
  <c r="S97"/>
  <c r="R97"/>
  <c r="P97"/>
  <c r="M97"/>
  <c r="L97"/>
  <c r="K97"/>
  <c r="J97"/>
  <c r="I97"/>
  <c r="G97"/>
  <c r="F97"/>
  <c r="E97"/>
  <c r="Q97" s="1"/>
  <c r="D97"/>
  <c r="C97"/>
  <c r="B97"/>
  <c r="S96"/>
  <c r="R96"/>
  <c r="P96"/>
  <c r="M96"/>
  <c r="L96"/>
  <c r="K96"/>
  <c r="J96"/>
  <c r="I96"/>
  <c r="G96"/>
  <c r="F96"/>
  <c r="E96"/>
  <c r="Q96" s="1"/>
  <c r="D96"/>
  <c r="C96"/>
  <c r="B96"/>
  <c r="S95"/>
  <c r="R95"/>
  <c r="P95"/>
  <c r="M95"/>
  <c r="L95"/>
  <c r="K95"/>
  <c r="J95"/>
  <c r="I95"/>
  <c r="G95"/>
  <c r="F95"/>
  <c r="E95"/>
  <c r="Q95" s="1"/>
  <c r="D95"/>
  <c r="C95"/>
  <c r="B95"/>
  <c r="S94"/>
  <c r="R94"/>
  <c r="P94"/>
  <c r="M94"/>
  <c r="L94"/>
  <c r="K94"/>
  <c r="J94"/>
  <c r="I94"/>
  <c r="G94"/>
  <c r="F94"/>
  <c r="E94"/>
  <c r="Q94" s="1"/>
  <c r="D94"/>
  <c r="C94"/>
  <c r="B94"/>
  <c r="S93"/>
  <c r="R93"/>
  <c r="P93"/>
  <c r="M93"/>
  <c r="L93"/>
  <c r="K93"/>
  <c r="J93"/>
  <c r="I93"/>
  <c r="G93"/>
  <c r="F93"/>
  <c r="E93"/>
  <c r="Q93" s="1"/>
  <c r="D93"/>
  <c r="C93"/>
  <c r="B93"/>
  <c r="S92"/>
  <c r="R92"/>
  <c r="P92"/>
  <c r="M92"/>
  <c r="L92"/>
  <c r="K92"/>
  <c r="J92"/>
  <c r="I92"/>
  <c r="G92"/>
  <c r="F92"/>
  <c r="E92"/>
  <c r="Q92" s="1"/>
  <c r="D92"/>
  <c r="C92"/>
  <c r="B92"/>
  <c r="S91"/>
  <c r="R91"/>
  <c r="P91"/>
  <c r="M91"/>
  <c r="L91"/>
  <c r="K91"/>
  <c r="J91"/>
  <c r="I91"/>
  <c r="G91"/>
  <c r="F91"/>
  <c r="E91"/>
  <c r="Q91" s="1"/>
  <c r="D91"/>
  <c r="C91"/>
  <c r="B91"/>
  <c r="S90"/>
  <c r="R90"/>
  <c r="P90"/>
  <c r="M90"/>
  <c r="L90"/>
  <c r="K90"/>
  <c r="J90"/>
  <c r="I90"/>
  <c r="G90"/>
  <c r="F90"/>
  <c r="E90"/>
  <c r="Q90" s="1"/>
  <c r="D90"/>
  <c r="C90"/>
  <c r="B90"/>
  <c r="S89"/>
  <c r="R89"/>
  <c r="P89"/>
  <c r="M89"/>
  <c r="L89"/>
  <c r="K89"/>
  <c r="J89"/>
  <c r="I89"/>
  <c r="G89"/>
  <c r="F89"/>
  <c r="E89"/>
  <c r="Q89" s="1"/>
  <c r="D89"/>
  <c r="C89"/>
  <c r="B89"/>
  <c r="S88"/>
  <c r="R88"/>
  <c r="P88"/>
  <c r="M88"/>
  <c r="L88"/>
  <c r="K88"/>
  <c r="J88"/>
  <c r="I88"/>
  <c r="G88"/>
  <c r="F88"/>
  <c r="E88"/>
  <c r="Q88" s="1"/>
  <c r="D88"/>
  <c r="C88"/>
  <c r="B88"/>
  <c r="S87"/>
  <c r="R87"/>
  <c r="P87"/>
  <c r="M87"/>
  <c r="L87"/>
  <c r="K87"/>
  <c r="J87"/>
  <c r="I87"/>
  <c r="G87"/>
  <c r="F87"/>
  <c r="E87"/>
  <c r="Q87" s="1"/>
  <c r="D87"/>
  <c r="C87"/>
  <c r="B87"/>
  <c r="S86"/>
  <c r="R86"/>
  <c r="P86"/>
  <c r="M86"/>
  <c r="L86"/>
  <c r="K86"/>
  <c r="J86"/>
  <c r="I86"/>
  <c r="G86"/>
  <c r="F86"/>
  <c r="E86"/>
  <c r="Q86" s="1"/>
  <c r="D86"/>
  <c r="C86"/>
  <c r="B86"/>
  <c r="S85"/>
  <c r="R85"/>
  <c r="P85"/>
  <c r="M85"/>
  <c r="L85"/>
  <c r="K85"/>
  <c r="J85"/>
  <c r="I85"/>
  <c r="G85"/>
  <c r="F85"/>
  <c r="E85"/>
  <c r="Q85" s="1"/>
  <c r="D85"/>
  <c r="C85"/>
  <c r="B85"/>
  <c r="S84"/>
  <c r="R84"/>
  <c r="P84"/>
  <c r="M84"/>
  <c r="L84"/>
  <c r="K84"/>
  <c r="J84"/>
  <c r="I84"/>
  <c r="G84"/>
  <c r="F84"/>
  <c r="E84"/>
  <c r="Q84" s="1"/>
  <c r="D84"/>
  <c r="C84"/>
  <c r="B84"/>
  <c r="S83"/>
  <c r="R83"/>
  <c r="P83"/>
  <c r="M83"/>
  <c r="L83"/>
  <c r="K83"/>
  <c r="J83"/>
  <c r="I83"/>
  <c r="G83"/>
  <c r="F83"/>
  <c r="E83"/>
  <c r="Q83" s="1"/>
  <c r="D83"/>
  <c r="C83"/>
  <c r="B83"/>
  <c r="S82"/>
  <c r="R82"/>
  <c r="P82"/>
  <c r="M82"/>
  <c r="L82"/>
  <c r="K82"/>
  <c r="J82"/>
  <c r="I82"/>
  <c r="G82"/>
  <c r="F82"/>
  <c r="E82"/>
  <c r="Q82" s="1"/>
  <c r="D82"/>
  <c r="C82"/>
  <c r="B82"/>
  <c r="S81"/>
  <c r="R81"/>
  <c r="P81"/>
  <c r="M81"/>
  <c r="L81"/>
  <c r="K81"/>
  <c r="J81"/>
  <c r="I81"/>
  <c r="G81"/>
  <c r="F81"/>
  <c r="E81"/>
  <c r="Q81" s="1"/>
  <c r="D81"/>
  <c r="C81"/>
  <c r="B81"/>
  <c r="S80"/>
  <c r="R80"/>
  <c r="P80"/>
  <c r="M80"/>
  <c r="L80"/>
  <c r="K80"/>
  <c r="J80"/>
  <c r="I80"/>
  <c r="G80"/>
  <c r="F80"/>
  <c r="E80"/>
  <c r="Q80" s="1"/>
  <c r="D80"/>
  <c r="C80"/>
  <c r="B80"/>
  <c r="S79"/>
  <c r="R79"/>
  <c r="P79"/>
  <c r="M79"/>
  <c r="L79"/>
  <c r="K79"/>
  <c r="J79"/>
  <c r="I79"/>
  <c r="G79"/>
  <c r="F79"/>
  <c r="E79"/>
  <c r="Q79" s="1"/>
  <c r="D79"/>
  <c r="C79"/>
  <c r="B79"/>
  <c r="S78"/>
  <c r="R78"/>
  <c r="P78"/>
  <c r="M78"/>
  <c r="L78"/>
  <c r="K78"/>
  <c r="J78"/>
  <c r="I78"/>
  <c r="G78"/>
  <c r="F78"/>
  <c r="E78"/>
  <c r="Q78" s="1"/>
  <c r="D78"/>
  <c r="C78"/>
  <c r="B78"/>
  <c r="S77"/>
  <c r="R77"/>
  <c r="P77"/>
  <c r="M77"/>
  <c r="L77"/>
  <c r="K77"/>
  <c r="J77"/>
  <c r="I77"/>
  <c r="G77"/>
  <c r="F77"/>
  <c r="E77"/>
  <c r="Q77" s="1"/>
  <c r="D77"/>
  <c r="C77"/>
  <c r="B77"/>
  <c r="S76"/>
  <c r="R76"/>
  <c r="P76"/>
  <c r="M76"/>
  <c r="L76"/>
  <c r="K76"/>
  <c r="J76"/>
  <c r="I76"/>
  <c r="G76"/>
  <c r="F76"/>
  <c r="E76"/>
  <c r="Q76" s="1"/>
  <c r="D76"/>
  <c r="C76"/>
  <c r="B76"/>
  <c r="S75"/>
  <c r="R75"/>
  <c r="P75"/>
  <c r="M75"/>
  <c r="L75"/>
  <c r="K75"/>
  <c r="J75"/>
  <c r="I75"/>
  <c r="G75"/>
  <c r="F75"/>
  <c r="E75"/>
  <c r="Q75" s="1"/>
  <c r="D75"/>
  <c r="C75"/>
  <c r="B75"/>
  <c r="S74"/>
  <c r="R74"/>
  <c r="P74"/>
  <c r="M74"/>
  <c r="L74"/>
  <c r="K74"/>
  <c r="J74"/>
  <c r="I74"/>
  <c r="G74"/>
  <c r="F74"/>
  <c r="E74"/>
  <c r="Q74" s="1"/>
  <c r="D74"/>
  <c r="C74"/>
  <c r="B74"/>
  <c r="S73"/>
  <c r="R73"/>
  <c r="P73"/>
  <c r="M73"/>
  <c r="L73"/>
  <c r="K73"/>
  <c r="J73"/>
  <c r="I73"/>
  <c r="G73"/>
  <c r="F73"/>
  <c r="E73"/>
  <c r="Q73" s="1"/>
  <c r="D73"/>
  <c r="C73"/>
  <c r="B73"/>
  <c r="S72"/>
  <c r="R72"/>
  <c r="P72"/>
  <c r="M72"/>
  <c r="L72"/>
  <c r="K72"/>
  <c r="J72"/>
  <c r="I72"/>
  <c r="G72"/>
  <c r="F72"/>
  <c r="E72"/>
  <c r="Q72" s="1"/>
  <c r="D72"/>
  <c r="C72"/>
  <c r="B72"/>
  <c r="S71"/>
  <c r="R71"/>
  <c r="P71"/>
  <c r="M71"/>
  <c r="L71"/>
  <c r="K71"/>
  <c r="J71"/>
  <c r="I71"/>
  <c r="G71"/>
  <c r="F71"/>
  <c r="E71"/>
  <c r="Q71" s="1"/>
  <c r="D71"/>
  <c r="C71"/>
  <c r="B71"/>
  <c r="S70"/>
  <c r="R70"/>
  <c r="P70"/>
  <c r="M70"/>
  <c r="L70"/>
  <c r="K70"/>
  <c r="J70"/>
  <c r="I70"/>
  <c r="G70"/>
  <c r="F70"/>
  <c r="E70"/>
  <c r="Q70" s="1"/>
  <c r="D70"/>
  <c r="C70"/>
  <c r="B70"/>
  <c r="S69"/>
  <c r="R69"/>
  <c r="P69"/>
  <c r="M69"/>
  <c r="L69"/>
  <c r="K69"/>
  <c r="J69"/>
  <c r="I69"/>
  <c r="G69"/>
  <c r="F69"/>
  <c r="E69"/>
  <c r="Q69" s="1"/>
  <c r="D69"/>
  <c r="C69"/>
  <c r="B69"/>
  <c r="S68"/>
  <c r="R68"/>
  <c r="P68"/>
  <c r="M68"/>
  <c r="L68"/>
  <c r="K68"/>
  <c r="J68"/>
  <c r="I68"/>
  <c r="G68"/>
  <c r="F68"/>
  <c r="E68"/>
  <c r="Q68" s="1"/>
  <c r="D68"/>
  <c r="C68"/>
  <c r="B68"/>
  <c r="S67"/>
  <c r="R67"/>
  <c r="P67"/>
  <c r="M67"/>
  <c r="L67"/>
  <c r="K67"/>
  <c r="J67"/>
  <c r="I67"/>
  <c r="G67"/>
  <c r="F67"/>
  <c r="E67"/>
  <c r="Q67" s="1"/>
  <c r="D67"/>
  <c r="C67"/>
  <c r="B67"/>
  <c r="S66"/>
  <c r="R66"/>
  <c r="P66"/>
  <c r="M66"/>
  <c r="L66"/>
  <c r="K66"/>
  <c r="J66"/>
  <c r="I66"/>
  <c r="G66"/>
  <c r="F66"/>
  <c r="E66"/>
  <c r="Q66" s="1"/>
  <c r="D66"/>
  <c r="C66"/>
  <c r="B66"/>
  <c r="S65"/>
  <c r="R65"/>
  <c r="P65"/>
  <c r="M65"/>
  <c r="L65"/>
  <c r="K65"/>
  <c r="J65"/>
  <c r="I65"/>
  <c r="G65"/>
  <c r="F65"/>
  <c r="E65"/>
  <c r="Q65" s="1"/>
  <c r="D65"/>
  <c r="C65"/>
  <c r="B65"/>
  <c r="S64"/>
  <c r="R64"/>
  <c r="P64"/>
  <c r="M64"/>
  <c r="L64"/>
  <c r="K64"/>
  <c r="J64"/>
  <c r="I64"/>
  <c r="G64"/>
  <c r="F64"/>
  <c r="E64"/>
  <c r="Q64" s="1"/>
  <c r="D64"/>
  <c r="C64"/>
  <c r="B64"/>
  <c r="S63"/>
  <c r="R63"/>
  <c r="P63"/>
  <c r="M63"/>
  <c r="L63"/>
  <c r="K63"/>
  <c r="J63"/>
  <c r="I63"/>
  <c r="G63"/>
  <c r="F63"/>
  <c r="E63"/>
  <c r="Q63" s="1"/>
  <c r="D63"/>
  <c r="C63"/>
  <c r="B63"/>
  <c r="S62"/>
  <c r="R62"/>
  <c r="P62"/>
  <c r="M62"/>
  <c r="L62"/>
  <c r="K62"/>
  <c r="J62"/>
  <c r="I62"/>
  <c r="G62"/>
  <c r="F62"/>
  <c r="E62"/>
  <c r="Q62" s="1"/>
  <c r="D62"/>
  <c r="C62"/>
  <c r="B62"/>
  <c r="S61"/>
  <c r="R61"/>
  <c r="P61"/>
  <c r="M61"/>
  <c r="L61"/>
  <c r="K61"/>
  <c r="J61"/>
  <c r="I61"/>
  <c r="G61"/>
  <c r="F61"/>
  <c r="E61"/>
  <c r="Q61" s="1"/>
  <c r="D61"/>
  <c r="C61"/>
  <c r="B61"/>
  <c r="S60"/>
  <c r="R60"/>
  <c r="P60"/>
  <c r="M60"/>
  <c r="L60"/>
  <c r="K60"/>
  <c r="J60"/>
  <c r="I60"/>
  <c r="G60"/>
  <c r="F60"/>
  <c r="E60"/>
  <c r="Q60" s="1"/>
  <c r="D60"/>
  <c r="C60"/>
  <c r="B60"/>
  <c r="S59"/>
  <c r="R59"/>
  <c r="P59"/>
  <c r="M59"/>
  <c r="L59"/>
  <c r="K59"/>
  <c r="J59"/>
  <c r="I59"/>
  <c r="G59"/>
  <c r="F59"/>
  <c r="E59"/>
  <c r="Q59" s="1"/>
  <c r="D59"/>
  <c r="C59"/>
  <c r="B59"/>
  <c r="S58"/>
  <c r="R58"/>
  <c r="P58"/>
  <c r="M58"/>
  <c r="L58"/>
  <c r="K58"/>
  <c r="J58"/>
  <c r="I58"/>
  <c r="G58"/>
  <c r="F58"/>
  <c r="E58"/>
  <c r="Q58" s="1"/>
  <c r="D58"/>
  <c r="C58"/>
  <c r="B58"/>
  <c r="S57"/>
  <c r="R57"/>
  <c r="P57"/>
  <c r="M57"/>
  <c r="L57"/>
  <c r="K57"/>
  <c r="J57"/>
  <c r="I57"/>
  <c r="G57"/>
  <c r="F57"/>
  <c r="E57"/>
  <c r="Q57" s="1"/>
  <c r="D57"/>
  <c r="C57"/>
  <c r="B57"/>
  <c r="S56"/>
  <c r="R56"/>
  <c r="P56"/>
  <c r="M56"/>
  <c r="L56"/>
  <c r="K56"/>
  <c r="J56"/>
  <c r="I56"/>
  <c r="G56"/>
  <c r="F56"/>
  <c r="E56"/>
  <c r="Q56" s="1"/>
  <c r="D56"/>
  <c r="C56"/>
  <c r="B56"/>
  <c r="S55"/>
  <c r="R55"/>
  <c r="P55"/>
  <c r="M55"/>
  <c r="L55"/>
  <c r="K55"/>
  <c r="J55"/>
  <c r="I55"/>
  <c r="G55"/>
  <c r="F55"/>
  <c r="E55"/>
  <c r="Q55" s="1"/>
  <c r="D55"/>
  <c r="C55"/>
  <c r="B55"/>
  <c r="S54"/>
  <c r="R54"/>
  <c r="P54"/>
  <c r="M54"/>
  <c r="L54"/>
  <c r="K54"/>
  <c r="J54"/>
  <c r="I54"/>
  <c r="G54"/>
  <c r="F54"/>
  <c r="E54"/>
  <c r="Q54" s="1"/>
  <c r="D54"/>
  <c r="C54"/>
  <c r="B54"/>
  <c r="S53"/>
  <c r="R53"/>
  <c r="P53"/>
  <c r="M53"/>
  <c r="L53"/>
  <c r="K53"/>
  <c r="J53"/>
  <c r="I53"/>
  <c r="G53"/>
  <c r="F53"/>
  <c r="E53"/>
  <c r="Q53" s="1"/>
  <c r="D53"/>
  <c r="C53"/>
  <c r="B53"/>
  <c r="S52"/>
  <c r="R52"/>
  <c r="P52"/>
  <c r="M52"/>
  <c r="L52"/>
  <c r="K52"/>
  <c r="J52"/>
  <c r="I52"/>
  <c r="G52"/>
  <c r="F52"/>
  <c r="E52"/>
  <c r="Q52" s="1"/>
  <c r="D52"/>
  <c r="C52"/>
  <c r="B52"/>
  <c r="S51"/>
  <c r="R51"/>
  <c r="P51"/>
  <c r="M51"/>
  <c r="L51"/>
  <c r="K51"/>
  <c r="J51"/>
  <c r="I51"/>
  <c r="G51"/>
  <c r="F51"/>
  <c r="E51"/>
  <c r="Q51" s="1"/>
  <c r="D51"/>
  <c r="C51"/>
  <c r="B51"/>
  <c r="S50"/>
  <c r="R50"/>
  <c r="P50"/>
  <c r="M50"/>
  <c r="L50"/>
  <c r="K50"/>
  <c r="J50"/>
  <c r="I50"/>
  <c r="G50"/>
  <c r="F50"/>
  <c r="E50"/>
  <c r="Q50" s="1"/>
  <c r="D50"/>
  <c r="C50"/>
  <c r="B50"/>
  <c r="S49"/>
  <c r="R49"/>
  <c r="P49"/>
  <c r="M49"/>
  <c r="L49"/>
  <c r="K49"/>
  <c r="J49"/>
  <c r="I49"/>
  <c r="G49"/>
  <c r="F49"/>
  <c r="E49"/>
  <c r="Q49" s="1"/>
  <c r="D49"/>
  <c r="C49"/>
  <c r="B49"/>
  <c r="S48"/>
  <c r="R48"/>
  <c r="P48"/>
  <c r="M48"/>
  <c r="L48"/>
  <c r="K48"/>
  <c r="J48"/>
  <c r="I48"/>
  <c r="G48"/>
  <c r="F48"/>
  <c r="E48"/>
  <c r="Q48" s="1"/>
  <c r="D48"/>
  <c r="C48"/>
  <c r="B48"/>
  <c r="S47"/>
  <c r="R47"/>
  <c r="P47"/>
  <c r="M47"/>
  <c r="L47"/>
  <c r="K47"/>
  <c r="J47"/>
  <c r="I47"/>
  <c r="G47"/>
  <c r="F47"/>
  <c r="E47"/>
  <c r="Q47" s="1"/>
  <c r="D47"/>
  <c r="C47"/>
  <c r="B47"/>
  <c r="S46"/>
  <c r="R46"/>
  <c r="P46"/>
  <c r="M46"/>
  <c r="L46"/>
  <c r="K46"/>
  <c r="J46"/>
  <c r="I46"/>
  <c r="G46"/>
  <c r="F46"/>
  <c r="E46"/>
  <c r="Q46" s="1"/>
  <c r="D46"/>
  <c r="C46"/>
  <c r="B46"/>
  <c r="S45"/>
  <c r="R45"/>
  <c r="P45"/>
  <c r="M45"/>
  <c r="L45"/>
  <c r="K45"/>
  <c r="J45"/>
  <c r="I45"/>
  <c r="G45"/>
  <c r="F45"/>
  <c r="E45"/>
  <c r="Q45" s="1"/>
  <c r="D45"/>
  <c r="C45"/>
  <c r="B45"/>
  <c r="S44"/>
  <c r="R44"/>
  <c r="P44"/>
  <c r="M44"/>
  <c r="L44"/>
  <c r="K44"/>
  <c r="J44"/>
  <c r="I44"/>
  <c r="G44"/>
  <c r="F44"/>
  <c r="E44"/>
  <c r="Q44" s="1"/>
  <c r="D44"/>
  <c r="C44"/>
  <c r="B44"/>
  <c r="S43"/>
  <c r="R43"/>
  <c r="P43"/>
  <c r="M43"/>
  <c r="L43"/>
  <c r="K43"/>
  <c r="J43"/>
  <c r="I43"/>
  <c r="G43"/>
  <c r="F43"/>
  <c r="E43"/>
  <c r="Q43" s="1"/>
  <c r="D43"/>
  <c r="C43"/>
  <c r="B43"/>
  <c r="S42"/>
  <c r="R42"/>
  <c r="P42"/>
  <c r="M42"/>
  <c r="L42"/>
  <c r="K42"/>
  <c r="J42"/>
  <c r="I42"/>
  <c r="G42"/>
  <c r="F42"/>
  <c r="E42"/>
  <c r="Q42" s="1"/>
  <c r="D42"/>
  <c r="C42"/>
  <c r="B42"/>
  <c r="S41"/>
  <c r="R41"/>
  <c r="P41"/>
  <c r="M41"/>
  <c r="L41"/>
  <c r="K41"/>
  <c r="J41"/>
  <c r="I41"/>
  <c r="G41"/>
  <c r="F41"/>
  <c r="E41"/>
  <c r="Q41" s="1"/>
  <c r="D41"/>
  <c r="C41"/>
  <c r="B41"/>
  <c r="S40"/>
  <c r="R40"/>
  <c r="P40"/>
  <c r="M40"/>
  <c r="L40"/>
  <c r="K40"/>
  <c r="J40"/>
  <c r="I40"/>
  <c r="G40"/>
  <c r="F40"/>
  <c r="E40"/>
  <c r="Q40" s="1"/>
  <c r="D40"/>
  <c r="C40"/>
  <c r="B40"/>
  <c r="S39"/>
  <c r="R39"/>
  <c r="P39"/>
  <c r="M39"/>
  <c r="L39"/>
  <c r="K39"/>
  <c r="J39"/>
  <c r="I39"/>
  <c r="G39"/>
  <c r="F39"/>
  <c r="E39"/>
  <c r="Q39" s="1"/>
  <c r="D39"/>
  <c r="C39"/>
  <c r="B39"/>
  <c r="S38"/>
  <c r="R38"/>
  <c r="P38"/>
  <c r="M38"/>
  <c r="L38"/>
  <c r="K38"/>
  <c r="J38"/>
  <c r="I38"/>
  <c r="G38"/>
  <c r="F38"/>
  <c r="E38"/>
  <c r="Q38" s="1"/>
  <c r="D38"/>
  <c r="C38"/>
  <c r="B38"/>
  <c r="S37"/>
  <c r="R37"/>
  <c r="P37"/>
  <c r="M37"/>
  <c r="L37"/>
  <c r="K37"/>
  <c r="J37"/>
  <c r="I37"/>
  <c r="G37"/>
  <c r="F37"/>
  <c r="E37"/>
  <c r="Q37" s="1"/>
  <c r="D37"/>
  <c r="C37"/>
  <c r="B37"/>
  <c r="S36"/>
  <c r="R36"/>
  <c r="P36"/>
  <c r="M36"/>
  <c r="L36"/>
  <c r="K36"/>
  <c r="J36"/>
  <c r="I36"/>
  <c r="G36"/>
  <c r="F36"/>
  <c r="E36"/>
  <c r="Q36" s="1"/>
  <c r="D36"/>
  <c r="C36"/>
  <c r="B36"/>
  <c r="S35"/>
  <c r="R35"/>
  <c r="P35"/>
  <c r="M35"/>
  <c r="L35"/>
  <c r="K35"/>
  <c r="J35"/>
  <c r="I35"/>
  <c r="G35"/>
  <c r="F35"/>
  <c r="E35"/>
  <c r="Q35" s="1"/>
  <c r="D35"/>
  <c r="C35"/>
  <c r="B35"/>
  <c r="S34"/>
  <c r="R34"/>
  <c r="P34"/>
  <c r="M34"/>
  <c r="L34"/>
  <c r="K34"/>
  <c r="J34"/>
  <c r="I34"/>
  <c r="G34"/>
  <c r="F34"/>
  <c r="E34"/>
  <c r="Q34" s="1"/>
  <c r="D34"/>
  <c r="C34"/>
  <c r="B34"/>
  <c r="S33"/>
  <c r="R33"/>
  <c r="P33"/>
  <c r="M33"/>
  <c r="L33"/>
  <c r="K33"/>
  <c r="J33"/>
  <c r="I33"/>
  <c r="G33"/>
  <c r="F33"/>
  <c r="E33"/>
  <c r="Q33" s="1"/>
  <c r="D33"/>
  <c r="C33"/>
  <c r="B33"/>
  <c r="S32"/>
  <c r="R32"/>
  <c r="P32"/>
  <c r="M32"/>
  <c r="L32"/>
  <c r="K32"/>
  <c r="J32"/>
  <c r="I32"/>
  <c r="G32"/>
  <c r="F32"/>
  <c r="E32"/>
  <c r="Q32" s="1"/>
  <c r="D32"/>
  <c r="C32"/>
  <c r="B32"/>
  <c r="S31"/>
  <c r="R31"/>
  <c r="P31"/>
  <c r="M31"/>
  <c r="L31"/>
  <c r="K31"/>
  <c r="J31"/>
  <c r="I31"/>
  <c r="G31"/>
  <c r="F31"/>
  <c r="E31"/>
  <c r="Q31" s="1"/>
  <c r="D31"/>
  <c r="C31"/>
  <c r="B31"/>
  <c r="S30"/>
  <c r="R30"/>
  <c r="P30"/>
  <c r="M30"/>
  <c r="L30"/>
  <c r="K30"/>
  <c r="J30"/>
  <c r="I30"/>
  <c r="G30"/>
  <c r="F30"/>
  <c r="E30"/>
  <c r="Q30" s="1"/>
  <c r="D30"/>
  <c r="C30"/>
  <c r="B30"/>
  <c r="S29"/>
  <c r="R29"/>
  <c r="P29"/>
  <c r="M29"/>
  <c r="L29"/>
  <c r="K29"/>
  <c r="J29"/>
  <c r="I29"/>
  <c r="G29"/>
  <c r="F29"/>
  <c r="E29"/>
  <c r="Q29" s="1"/>
  <c r="D29"/>
  <c r="C29"/>
  <c r="B29"/>
  <c r="S28"/>
  <c r="R28"/>
  <c r="P28"/>
  <c r="M28"/>
  <c r="L28"/>
  <c r="K28"/>
  <c r="J28"/>
  <c r="I28"/>
  <c r="G28"/>
  <c r="F28"/>
  <c r="E28"/>
  <c r="Q28" s="1"/>
  <c r="D28"/>
  <c r="C28"/>
  <c r="B28"/>
  <c r="S27"/>
  <c r="R27"/>
  <c r="P27"/>
  <c r="M27"/>
  <c r="L27"/>
  <c r="K27"/>
  <c r="J27"/>
  <c r="I27"/>
  <c r="G27"/>
  <c r="F27"/>
  <c r="E27"/>
  <c r="Q27" s="1"/>
  <c r="D27"/>
  <c r="C27"/>
  <c r="B27"/>
  <c r="S26"/>
  <c r="R26"/>
  <c r="P26"/>
  <c r="M26"/>
  <c r="L26"/>
  <c r="K26"/>
  <c r="J26"/>
  <c r="I26"/>
  <c r="G26"/>
  <c r="F26"/>
  <c r="E26"/>
  <c r="Q26" s="1"/>
  <c r="D26"/>
  <c r="C26"/>
  <c r="B26"/>
  <c r="S25"/>
  <c r="R25"/>
  <c r="P25"/>
  <c r="M25"/>
  <c r="L25"/>
  <c r="K25"/>
  <c r="J25"/>
  <c r="I25"/>
  <c r="G25"/>
  <c r="F25"/>
  <c r="E25"/>
  <c r="Q25" s="1"/>
  <c r="D25"/>
  <c r="C25"/>
  <c r="B25"/>
  <c r="S24"/>
  <c r="R24"/>
  <c r="P24"/>
  <c r="M24"/>
  <c r="L24"/>
  <c r="K24"/>
  <c r="J24"/>
  <c r="I24"/>
  <c r="G24"/>
  <c r="F24"/>
  <c r="E24"/>
  <c r="Q24" s="1"/>
  <c r="D24"/>
  <c r="C24"/>
  <c r="B24"/>
  <c r="S23"/>
  <c r="R23"/>
  <c r="P23"/>
  <c r="M23"/>
  <c r="L23"/>
  <c r="K23"/>
  <c r="J23"/>
  <c r="I23"/>
  <c r="G23"/>
  <c r="F23"/>
  <c r="E23"/>
  <c r="Q23" s="1"/>
  <c r="D23"/>
  <c r="C23"/>
  <c r="B23"/>
  <c r="S22"/>
  <c r="R22"/>
  <c r="P22"/>
  <c r="M22"/>
  <c r="L22"/>
  <c r="K22"/>
  <c r="J22"/>
  <c r="I22"/>
  <c r="G22"/>
  <c r="F22"/>
  <c r="E22"/>
  <c r="Q22" s="1"/>
  <c r="D22"/>
  <c r="C22"/>
  <c r="B22"/>
  <c r="S21"/>
  <c r="R21"/>
  <c r="P21"/>
  <c r="M21"/>
  <c r="L21"/>
  <c r="K21"/>
  <c r="J21"/>
  <c r="I21"/>
  <c r="G21"/>
  <c r="F21"/>
  <c r="E21"/>
  <c r="Q21" s="1"/>
  <c r="D21"/>
  <c r="C21"/>
  <c r="B21"/>
  <c r="S20"/>
  <c r="R20"/>
  <c r="P20"/>
  <c r="M20"/>
  <c r="L20"/>
  <c r="K20"/>
  <c r="J20"/>
  <c r="I20"/>
  <c r="G20"/>
  <c r="F20"/>
  <c r="E20"/>
  <c r="Q20" s="1"/>
  <c r="D20"/>
  <c r="C20"/>
  <c r="B20"/>
  <c r="S19"/>
  <c r="R19"/>
  <c r="P19"/>
  <c r="M19"/>
  <c r="L19"/>
  <c r="K19"/>
  <c r="J19"/>
  <c r="I19"/>
  <c r="G19"/>
  <c r="F19"/>
  <c r="E19"/>
  <c r="Q19" s="1"/>
  <c r="D19"/>
  <c r="C19"/>
  <c r="B19"/>
  <c r="S18"/>
  <c r="R18"/>
  <c r="P18"/>
  <c r="M18"/>
  <c r="L18"/>
  <c r="K18"/>
  <c r="J18"/>
  <c r="I18"/>
  <c r="G18"/>
  <c r="F18"/>
  <c r="E18"/>
  <c r="Q18" s="1"/>
  <c r="D18"/>
  <c r="C18"/>
  <c r="B18"/>
  <c r="S17"/>
  <c r="R17"/>
  <c r="P17"/>
  <c r="M17"/>
  <c r="L17"/>
  <c r="K17"/>
  <c r="J17"/>
  <c r="I17"/>
  <c r="G17"/>
  <c r="F17"/>
  <c r="E17"/>
  <c r="Q17" s="1"/>
  <c r="D17"/>
  <c r="C17"/>
  <c r="B17"/>
  <c r="S16"/>
  <c r="R16"/>
  <c r="P16"/>
  <c r="M16"/>
  <c r="L16"/>
  <c r="K16"/>
  <c r="J16"/>
  <c r="I16"/>
  <c r="G16"/>
  <c r="F16"/>
  <c r="E16"/>
  <c r="Q16" s="1"/>
  <c r="D16"/>
  <c r="C16"/>
  <c r="B16"/>
  <c r="S15"/>
  <c r="R15"/>
  <c r="P15"/>
  <c r="M15"/>
  <c r="L15"/>
  <c r="K15"/>
  <c r="J15"/>
  <c r="I15"/>
  <c r="G15"/>
  <c r="F15"/>
  <c r="E15"/>
  <c r="Q15" s="1"/>
  <c r="D15"/>
  <c r="C15"/>
  <c r="B15"/>
  <c r="S14"/>
  <c r="R14"/>
  <c r="P14"/>
  <c r="M14"/>
  <c r="L14"/>
  <c r="K14"/>
  <c r="J14"/>
  <c r="I14"/>
  <c r="G14"/>
  <c r="F14"/>
  <c r="E14"/>
  <c r="Q14" s="1"/>
  <c r="D14"/>
  <c r="C14"/>
  <c r="B14"/>
  <c r="S13"/>
  <c r="R13"/>
  <c r="P13"/>
  <c r="M13"/>
  <c r="L13"/>
  <c r="K13"/>
  <c r="J13"/>
  <c r="I13"/>
  <c r="G13"/>
  <c r="F13"/>
  <c r="E13"/>
  <c r="Q13" s="1"/>
  <c r="D13"/>
  <c r="C13"/>
  <c r="B13"/>
  <c r="S12"/>
  <c r="R12"/>
  <c r="P12"/>
  <c r="M12"/>
  <c r="L12"/>
  <c r="K12"/>
  <c r="J12"/>
  <c r="I12"/>
  <c r="G12"/>
  <c r="F12"/>
  <c r="E12"/>
  <c r="Q12" s="1"/>
  <c r="D12"/>
  <c r="C12"/>
  <c r="B12"/>
  <c r="S11"/>
  <c r="R11"/>
  <c r="P11"/>
  <c r="M11"/>
  <c r="L11"/>
  <c r="K11"/>
  <c r="J11"/>
  <c r="I11"/>
  <c r="G11"/>
  <c r="F11"/>
  <c r="E11"/>
  <c r="Q11" s="1"/>
  <c r="D11"/>
  <c r="C11"/>
  <c r="B11"/>
  <c r="S10"/>
  <c r="R10"/>
  <c r="P10"/>
  <c r="M10"/>
  <c r="L10"/>
  <c r="K10"/>
  <c r="J10"/>
  <c r="I10"/>
  <c r="G10"/>
  <c r="F10"/>
  <c r="E10"/>
  <c r="Q10" s="1"/>
  <c r="D10"/>
  <c r="C10"/>
  <c r="B10"/>
  <c r="S9"/>
  <c r="R9"/>
  <c r="M9"/>
  <c r="L9"/>
  <c r="K9"/>
  <c r="J9"/>
  <c r="I9"/>
  <c r="F9"/>
  <c r="D9"/>
  <c r="C9"/>
  <c r="B9"/>
  <c r="S8"/>
  <c r="R8"/>
  <c r="M8"/>
  <c r="L8"/>
  <c r="K8"/>
  <c r="J8"/>
  <c r="I8"/>
  <c r="F8"/>
  <c r="D8"/>
  <c r="C8"/>
  <c r="B8"/>
  <c r="S7"/>
  <c r="R7"/>
  <c r="M7"/>
  <c r="L7"/>
  <c r="K7"/>
  <c r="J7"/>
  <c r="I7"/>
  <c r="F7"/>
  <c r="D7"/>
  <c r="C7"/>
  <c r="B7"/>
  <c r="S4042"/>
  <c r="R4042"/>
  <c r="P4042"/>
  <c r="M4042"/>
  <c r="L4042"/>
  <c r="K4042"/>
  <c r="J4042"/>
  <c r="I4042"/>
  <c r="G4042"/>
  <c r="F4042"/>
  <c r="E4042"/>
  <c r="Q4042" s="1"/>
  <c r="D4042"/>
  <c r="C4042"/>
  <c r="B4042"/>
  <c r="A4042"/>
  <c r="S4041"/>
  <c r="R4041"/>
  <c r="P4041"/>
  <c r="M4041"/>
  <c r="L4041"/>
  <c r="K4041"/>
  <c r="J4041"/>
  <c r="I4041"/>
  <c r="G4041"/>
  <c r="F4041"/>
  <c r="E4041"/>
  <c r="Q4041" s="1"/>
  <c r="D4041"/>
  <c r="C4041"/>
  <c r="B4041"/>
  <c r="A4041"/>
  <c r="S4040"/>
  <c r="R4040"/>
  <c r="P4040"/>
  <c r="M4040"/>
  <c r="L4040"/>
  <c r="K4040"/>
  <c r="J4040"/>
  <c r="I4040"/>
  <c r="G4040"/>
  <c r="F4040"/>
  <c r="E4040"/>
  <c r="Q4040" s="1"/>
  <c r="D4040"/>
  <c r="C4040"/>
  <c r="B4040"/>
  <c r="A4040"/>
  <c r="S4039"/>
  <c r="R4039"/>
  <c r="P4039"/>
  <c r="M4039"/>
  <c r="L4039"/>
  <c r="K4039"/>
  <c r="J4039"/>
  <c r="I4039"/>
  <c r="G4039"/>
  <c r="F4039"/>
  <c r="E4039"/>
  <c r="Q4039" s="1"/>
  <c r="D4039"/>
  <c r="C4039"/>
  <c r="B4039"/>
  <c r="A4039"/>
  <c r="S4038"/>
  <c r="R4038"/>
  <c r="P4038"/>
  <c r="M4038"/>
  <c r="L4038"/>
  <c r="K4038"/>
  <c r="J4038"/>
  <c r="I4038"/>
  <c r="G4038"/>
  <c r="F4038"/>
  <c r="E4038"/>
  <c r="Q4038" s="1"/>
  <c r="D4038"/>
  <c r="C4038"/>
  <c r="B4038"/>
  <c r="A4038"/>
  <c r="S4037"/>
  <c r="R4037"/>
  <c r="P4037"/>
  <c r="M4037"/>
  <c r="L4037"/>
  <c r="K4037"/>
  <c r="J4037"/>
  <c r="I4037"/>
  <c r="G4037"/>
  <c r="F4037"/>
  <c r="E4037"/>
  <c r="Q4037" s="1"/>
  <c r="D4037"/>
  <c r="C4037"/>
  <c r="B4037"/>
  <c r="A4037"/>
  <c r="S4036"/>
  <c r="R4036"/>
  <c r="P4036"/>
  <c r="M4036"/>
  <c r="L4036"/>
  <c r="K4036"/>
  <c r="J4036"/>
  <c r="I4036"/>
  <c r="G4036"/>
  <c r="F4036"/>
  <c r="E4036"/>
  <c r="Q4036" s="1"/>
  <c r="D4036"/>
  <c r="C4036"/>
  <c r="B4036"/>
  <c r="A4036"/>
  <c r="S4035"/>
  <c r="R4035"/>
  <c r="P4035"/>
  <c r="M4035"/>
  <c r="L4035"/>
  <c r="K4035"/>
  <c r="J4035"/>
  <c r="I4035"/>
  <c r="G4035"/>
  <c r="F4035"/>
  <c r="E4035"/>
  <c r="Q4035" s="1"/>
  <c r="D4035"/>
  <c r="C4035"/>
  <c r="B4035"/>
  <c r="A4035"/>
  <c r="S4034"/>
  <c r="R4034"/>
  <c r="P4034"/>
  <c r="M4034"/>
  <c r="L4034"/>
  <c r="K4034"/>
  <c r="J4034"/>
  <c r="I4034"/>
  <c r="G4034"/>
  <c r="F4034"/>
  <c r="E4034"/>
  <c r="Q4034" s="1"/>
  <c r="D4034"/>
  <c r="C4034"/>
  <c r="B4034"/>
  <c r="A4034"/>
  <c r="S4033"/>
  <c r="R4033"/>
  <c r="P4033"/>
  <c r="M4033"/>
  <c r="L4033"/>
  <c r="K4033"/>
  <c r="J4033"/>
  <c r="I4033"/>
  <c r="G4033"/>
  <c r="F4033"/>
  <c r="E4033"/>
  <c r="Q4033" s="1"/>
  <c r="D4033"/>
  <c r="C4033"/>
  <c r="B4033"/>
  <c r="A4033"/>
  <c r="S4032"/>
  <c r="R4032"/>
  <c r="P4032"/>
  <c r="M4032"/>
  <c r="L4032"/>
  <c r="K4032"/>
  <c r="J4032"/>
  <c r="I4032"/>
  <c r="G4032"/>
  <c r="F4032"/>
  <c r="E4032"/>
  <c r="Q4032" s="1"/>
  <c r="D4032"/>
  <c r="C4032"/>
  <c r="B4032"/>
  <c r="A4032"/>
  <c r="S4031"/>
  <c r="R4031"/>
  <c r="P4031"/>
  <c r="M4031"/>
  <c r="L4031"/>
  <c r="K4031"/>
  <c r="J4031"/>
  <c r="I4031"/>
  <c r="G4031"/>
  <c r="F4031"/>
  <c r="E4031"/>
  <c r="Q4031" s="1"/>
  <c r="D4031"/>
  <c r="C4031"/>
  <c r="B4031"/>
  <c r="A4031"/>
  <c r="S4030"/>
  <c r="R4030"/>
  <c r="P4030"/>
  <c r="M4030"/>
  <c r="L4030"/>
  <c r="K4030"/>
  <c r="J4030"/>
  <c r="I4030"/>
  <c r="G4030"/>
  <c r="F4030"/>
  <c r="E4030"/>
  <c r="Q4030" s="1"/>
  <c r="D4030"/>
  <c r="C4030"/>
  <c r="B4030"/>
  <c r="A4030"/>
  <c r="S4029"/>
  <c r="R4029"/>
  <c r="P4029"/>
  <c r="M4029"/>
  <c r="L4029"/>
  <c r="K4029"/>
  <c r="J4029"/>
  <c r="I4029"/>
  <c r="G4029"/>
  <c r="F4029"/>
  <c r="E4029"/>
  <c r="Q4029" s="1"/>
  <c r="D4029"/>
  <c r="C4029"/>
  <c r="B4029"/>
  <c r="A4029"/>
  <c r="S4028"/>
  <c r="R4028"/>
  <c r="P4028"/>
  <c r="M4028"/>
  <c r="L4028"/>
  <c r="K4028"/>
  <c r="J4028"/>
  <c r="I4028"/>
  <c r="G4028"/>
  <c r="F4028"/>
  <c r="E4028"/>
  <c r="Q4028" s="1"/>
  <c r="D4028"/>
  <c r="C4028"/>
  <c r="B4028"/>
  <c r="A4028"/>
  <c r="S4027"/>
  <c r="R4027"/>
  <c r="P4027"/>
  <c r="M4027"/>
  <c r="L4027"/>
  <c r="K4027"/>
  <c r="J4027"/>
  <c r="I4027"/>
  <c r="G4027"/>
  <c r="F4027"/>
  <c r="E4027"/>
  <c r="Q4027" s="1"/>
  <c r="D4027"/>
  <c r="C4027"/>
  <c r="B4027"/>
  <c r="A4027"/>
  <c r="S4026"/>
  <c r="R4026"/>
  <c r="P4026"/>
  <c r="M4026"/>
  <c r="L4026"/>
  <c r="K4026"/>
  <c r="J4026"/>
  <c r="I4026"/>
  <c r="G4026"/>
  <c r="F4026"/>
  <c r="E4026"/>
  <c r="Q4026" s="1"/>
  <c r="D4026"/>
  <c r="C4026"/>
  <c r="B4026"/>
  <c r="A4026"/>
  <c r="S4025"/>
  <c r="R4025"/>
  <c r="P4025"/>
  <c r="M4025"/>
  <c r="L4025"/>
  <c r="K4025"/>
  <c r="J4025"/>
  <c r="I4025"/>
  <c r="G4025"/>
  <c r="F4025"/>
  <c r="E4025"/>
  <c r="Q4025" s="1"/>
  <c r="D4025"/>
  <c r="C4025"/>
  <c r="B4025"/>
  <c r="A4025"/>
  <c r="S4024"/>
  <c r="R4024"/>
  <c r="P4024"/>
  <c r="M4024"/>
  <c r="L4024"/>
  <c r="K4024"/>
  <c r="J4024"/>
  <c r="I4024"/>
  <c r="G4024"/>
  <c r="F4024"/>
  <c r="E4024"/>
  <c r="Q4024" s="1"/>
  <c r="D4024"/>
  <c r="C4024"/>
  <c r="B4024"/>
  <c r="A4024"/>
  <c r="S4023"/>
  <c r="R4023"/>
  <c r="P4023"/>
  <c r="M4023"/>
  <c r="L4023"/>
  <c r="K4023"/>
  <c r="J4023"/>
  <c r="I4023"/>
  <c r="G4023"/>
  <c r="F4023"/>
  <c r="E4023"/>
  <c r="Q4023" s="1"/>
  <c r="D4023"/>
  <c r="C4023"/>
  <c r="B4023"/>
  <c r="A4023"/>
  <c r="S4022"/>
  <c r="R4022"/>
  <c r="P4022"/>
  <c r="M4022"/>
  <c r="L4022"/>
  <c r="K4022"/>
  <c r="J4022"/>
  <c r="I4022"/>
  <c r="G4022"/>
  <c r="F4022"/>
  <c r="E4022"/>
  <c r="Q4022" s="1"/>
  <c r="D4022"/>
  <c r="C4022"/>
  <c r="B4022"/>
  <c r="A4022"/>
  <c r="S4021"/>
  <c r="R4021"/>
  <c r="P4021"/>
  <c r="M4021"/>
  <c r="L4021"/>
  <c r="K4021"/>
  <c r="J4021"/>
  <c r="I4021"/>
  <c r="G4021"/>
  <c r="F4021"/>
  <c r="E4021"/>
  <c r="Q4021" s="1"/>
  <c r="D4021"/>
  <c r="C4021"/>
  <c r="B4021"/>
  <c r="A4021"/>
  <c r="S4020"/>
  <c r="R4020"/>
  <c r="P4020"/>
  <c r="M4020"/>
  <c r="L4020"/>
  <c r="K4020"/>
  <c r="J4020"/>
  <c r="I4020"/>
  <c r="G4020"/>
  <c r="F4020"/>
  <c r="E4020"/>
  <c r="Q4020" s="1"/>
  <c r="D4020"/>
  <c r="C4020"/>
  <c r="B4020"/>
  <c r="A4020"/>
  <c r="S4019"/>
  <c r="R4019"/>
  <c r="P4019"/>
  <c r="M4019"/>
  <c r="L4019"/>
  <c r="K4019"/>
  <c r="J4019"/>
  <c r="I4019"/>
  <c r="G4019"/>
  <c r="F4019"/>
  <c r="E4019"/>
  <c r="Q4019" s="1"/>
  <c r="D4019"/>
  <c r="C4019"/>
  <c r="B4019"/>
  <c r="A4019"/>
  <c r="S4018"/>
  <c r="R4018"/>
  <c r="P4018"/>
  <c r="M4018"/>
  <c r="L4018"/>
  <c r="K4018"/>
  <c r="J4018"/>
  <c r="I4018"/>
  <c r="G4018"/>
  <c r="F4018"/>
  <c r="E4018"/>
  <c r="Q4018" s="1"/>
  <c r="D4018"/>
  <c r="C4018"/>
  <c r="B4018"/>
  <c r="A4018"/>
  <c r="S4017"/>
  <c r="R4017"/>
  <c r="P4017"/>
  <c r="M4017"/>
  <c r="L4017"/>
  <c r="K4017"/>
  <c r="J4017"/>
  <c r="I4017"/>
  <c r="G4017"/>
  <c r="F4017"/>
  <c r="E4017"/>
  <c r="Q4017" s="1"/>
  <c r="D4017"/>
  <c r="C4017"/>
  <c r="B4017"/>
  <c r="A4017"/>
  <c r="S4016"/>
  <c r="R4016"/>
  <c r="P4016"/>
  <c r="M4016"/>
  <c r="L4016"/>
  <c r="K4016"/>
  <c r="J4016"/>
  <c r="I4016"/>
  <c r="G4016"/>
  <c r="F4016"/>
  <c r="E4016"/>
  <c r="Q4016" s="1"/>
  <c r="D4016"/>
  <c r="C4016"/>
  <c r="B4016"/>
  <c r="A4016"/>
  <c r="S4015"/>
  <c r="R4015"/>
  <c r="P4015"/>
  <c r="M4015"/>
  <c r="L4015"/>
  <c r="K4015"/>
  <c r="J4015"/>
  <c r="I4015"/>
  <c r="G4015"/>
  <c r="F4015"/>
  <c r="E4015"/>
  <c r="Q4015" s="1"/>
  <c r="D4015"/>
  <c r="C4015"/>
  <c r="B4015"/>
  <c r="A4015"/>
  <c r="S4014"/>
  <c r="R4014"/>
  <c r="P4014"/>
  <c r="M4014"/>
  <c r="L4014"/>
  <c r="K4014"/>
  <c r="J4014"/>
  <c r="I4014"/>
  <c r="G4014"/>
  <c r="F4014"/>
  <c r="E4014"/>
  <c r="Q4014" s="1"/>
  <c r="D4014"/>
  <c r="C4014"/>
  <c r="B4014"/>
  <c r="A4014"/>
  <c r="S4013"/>
  <c r="R4013"/>
  <c r="P4013"/>
  <c r="M4013"/>
  <c r="L4013"/>
  <c r="K4013"/>
  <c r="J4013"/>
  <c r="I4013"/>
  <c r="G4013"/>
  <c r="F4013"/>
  <c r="E4013"/>
  <c r="Q4013" s="1"/>
  <c r="D4013"/>
  <c r="C4013"/>
  <c r="B4013"/>
  <c r="A4013"/>
  <c r="S4012"/>
  <c r="R4012"/>
  <c r="P4012"/>
  <c r="M4012"/>
  <c r="L4012"/>
  <c r="K4012"/>
  <c r="J4012"/>
  <c r="I4012"/>
  <c r="G4012"/>
  <c r="F4012"/>
  <c r="E4012"/>
  <c r="Q4012" s="1"/>
  <c r="D4012"/>
  <c r="C4012"/>
  <c r="B4012"/>
  <c r="A4012"/>
  <c r="S4011"/>
  <c r="R4011"/>
  <c r="P4011"/>
  <c r="M4011"/>
  <c r="L4011"/>
  <c r="K4011"/>
  <c r="J4011"/>
  <c r="I4011"/>
  <c r="G4011"/>
  <c r="F4011"/>
  <c r="E4011"/>
  <c r="Q4011" s="1"/>
  <c r="D4011"/>
  <c r="C4011"/>
  <c r="B4011"/>
  <c r="A4011"/>
  <c r="S4010"/>
  <c r="R4010"/>
  <c r="P4010"/>
  <c r="M4010"/>
  <c r="L4010"/>
  <c r="K4010"/>
  <c r="J4010"/>
  <c r="I4010"/>
  <c r="G4010"/>
  <c r="F4010"/>
  <c r="E4010"/>
  <c r="Q4010" s="1"/>
  <c r="D4010"/>
  <c r="C4010"/>
  <c r="B4010"/>
  <c r="A4010"/>
  <c r="S4009"/>
  <c r="R4009"/>
  <c r="P4009"/>
  <c r="M4009"/>
  <c r="L4009"/>
  <c r="K4009"/>
  <c r="J4009"/>
  <c r="I4009"/>
  <c r="G4009"/>
  <c r="F4009"/>
  <c r="E4009"/>
  <c r="Q4009" s="1"/>
  <c r="D4009"/>
  <c r="C4009"/>
  <c r="B4009"/>
  <c r="A4009"/>
  <c r="S4008"/>
  <c r="R4008"/>
  <c r="P4008"/>
  <c r="M4008"/>
  <c r="L4008"/>
  <c r="K4008"/>
  <c r="J4008"/>
  <c r="I4008"/>
  <c r="G4008"/>
  <c r="F4008"/>
  <c r="E4008"/>
  <c r="Q4008" s="1"/>
  <c r="D4008"/>
  <c r="C4008"/>
  <c r="B4008"/>
  <c r="A4008"/>
  <c r="S4007"/>
  <c r="R4007"/>
  <c r="P4007"/>
  <c r="M4007"/>
  <c r="L4007"/>
  <c r="K4007"/>
  <c r="J4007"/>
  <c r="I4007"/>
  <c r="G4007"/>
  <c r="F4007"/>
  <c r="E4007"/>
  <c r="Q4007" s="1"/>
  <c r="D4007"/>
  <c r="C4007"/>
  <c r="B4007"/>
  <c r="A4007"/>
  <c r="S4006"/>
  <c r="R4006"/>
  <c r="P4006"/>
  <c r="M4006"/>
  <c r="L4006"/>
  <c r="K4006"/>
  <c r="J4006"/>
  <c r="I4006"/>
  <c r="G4006"/>
  <c r="F4006"/>
  <c r="E4006"/>
  <c r="Q4006" s="1"/>
  <c r="D4006"/>
  <c r="C4006"/>
  <c r="B4006"/>
  <c r="A4006"/>
  <c r="S4005"/>
  <c r="R4005"/>
  <c r="P4005"/>
  <c r="M4005"/>
  <c r="L4005"/>
  <c r="K4005"/>
  <c r="J4005"/>
  <c r="I4005"/>
  <c r="G4005"/>
  <c r="F4005"/>
  <c r="E4005"/>
  <c r="Q4005" s="1"/>
  <c r="D4005"/>
  <c r="C4005"/>
  <c r="B4005"/>
  <c r="A4005"/>
  <c r="S4004"/>
  <c r="R4004"/>
  <c r="P4004"/>
  <c r="M4004"/>
  <c r="L4004"/>
  <c r="K4004"/>
  <c r="J4004"/>
  <c r="I4004"/>
  <c r="G4004"/>
  <c r="F4004"/>
  <c r="E4004"/>
  <c r="Q4004" s="1"/>
  <c r="D4004"/>
  <c r="C4004"/>
  <c r="B4004"/>
  <c r="A4004"/>
  <c r="S4003"/>
  <c r="R4003"/>
  <c r="P4003"/>
  <c r="M4003"/>
  <c r="L4003"/>
  <c r="K4003"/>
  <c r="J4003"/>
  <c r="I4003"/>
  <c r="G4003"/>
  <c r="F4003"/>
  <c r="E4003"/>
  <c r="Q4003" s="1"/>
  <c r="D4003"/>
  <c r="C4003"/>
  <c r="B4003"/>
  <c r="A4003"/>
  <c r="S4002"/>
  <c r="R4002"/>
  <c r="P4002"/>
  <c r="M4002"/>
  <c r="L4002"/>
  <c r="K4002"/>
  <c r="J4002"/>
  <c r="I4002"/>
  <c r="G4002"/>
  <c r="F4002"/>
  <c r="E4002"/>
  <c r="Q4002" s="1"/>
  <c r="D4002"/>
  <c r="C4002"/>
  <c r="B4002"/>
  <c r="S4001"/>
  <c r="R4001"/>
  <c r="P4001"/>
  <c r="M4001"/>
  <c r="L4001"/>
  <c r="K4001"/>
  <c r="J4001"/>
  <c r="I4001"/>
  <c r="G4001"/>
  <c r="F4001"/>
  <c r="E4001"/>
  <c r="Q4001" s="1"/>
  <c r="D4001"/>
  <c r="C4001"/>
  <c r="B4001"/>
  <c r="S4000"/>
  <c r="R4000"/>
  <c r="P4000"/>
  <c r="M4000"/>
  <c r="L4000"/>
  <c r="K4000"/>
  <c r="J4000"/>
  <c r="I4000"/>
  <c r="G4000"/>
  <c r="F4000"/>
  <c r="E4000"/>
  <c r="Q4000" s="1"/>
  <c r="D4000"/>
  <c r="C4000"/>
  <c r="B4000"/>
  <c r="S3999"/>
  <c r="R3999"/>
  <c r="P3999"/>
  <c r="M3999"/>
  <c r="L3999"/>
  <c r="K3999"/>
  <c r="J3999"/>
  <c r="I3999"/>
  <c r="G3999"/>
  <c r="F3999"/>
  <c r="E3999"/>
  <c r="Q3999" s="1"/>
  <c r="D3999"/>
  <c r="C3999"/>
  <c r="B3999"/>
  <c r="S3998"/>
  <c r="R3998"/>
  <c r="P3998"/>
  <c r="M3998"/>
  <c r="L3998"/>
  <c r="K3998"/>
  <c r="J3998"/>
  <c r="I3998"/>
  <c r="G3998"/>
  <c r="F3998"/>
  <c r="E3998"/>
  <c r="Q3998" s="1"/>
  <c r="D3998"/>
  <c r="C3998"/>
  <c r="B3998"/>
  <c r="S3997"/>
  <c r="R3997"/>
  <c r="P3997"/>
  <c r="M3997"/>
  <c r="L3997"/>
  <c r="K3997"/>
  <c r="J3997"/>
  <c r="I3997"/>
  <c r="G3997"/>
  <c r="F3997"/>
  <c r="E3997"/>
  <c r="Q3997" s="1"/>
  <c r="D3997"/>
  <c r="C3997"/>
  <c r="B3997"/>
  <c r="S3996"/>
  <c r="R3996"/>
  <c r="P3996"/>
  <c r="M3996"/>
  <c r="L3996"/>
  <c r="K3996"/>
  <c r="J3996"/>
  <c r="I3996"/>
  <c r="G3996"/>
  <c r="F3996"/>
  <c r="E3996"/>
  <c r="Q3996" s="1"/>
  <c r="D3996"/>
  <c r="C3996"/>
  <c r="B3996"/>
  <c r="S3995"/>
  <c r="R3995"/>
  <c r="P3995"/>
  <c r="M3995"/>
  <c r="L3995"/>
  <c r="K3995"/>
  <c r="J3995"/>
  <c r="I3995"/>
  <c r="G3995"/>
  <c r="F3995"/>
  <c r="E3995"/>
  <c r="Q3995" s="1"/>
  <c r="D3995"/>
  <c r="C3995"/>
  <c r="B3995"/>
  <c r="S3994"/>
  <c r="R3994"/>
  <c r="P3994"/>
  <c r="M3994"/>
  <c r="L3994"/>
  <c r="K3994"/>
  <c r="J3994"/>
  <c r="I3994"/>
  <c r="G3994"/>
  <c r="F3994"/>
  <c r="E3994"/>
  <c r="Q3994" s="1"/>
  <c r="D3994"/>
  <c r="C3994"/>
  <c r="B3994"/>
  <c r="S3993"/>
  <c r="R3993"/>
  <c r="P3993"/>
  <c r="M3993"/>
  <c r="L3993"/>
  <c r="K3993"/>
  <c r="J3993"/>
  <c r="I3993"/>
  <c r="G3993"/>
  <c r="F3993"/>
  <c r="E3993"/>
  <c r="Q3993" s="1"/>
  <c r="D3993"/>
  <c r="C3993"/>
  <c r="B3993"/>
  <c r="S3992"/>
  <c r="R3992"/>
  <c r="P3992"/>
  <c r="M3992"/>
  <c r="L3992"/>
  <c r="K3992"/>
  <c r="J3992"/>
  <c r="I3992"/>
  <c r="G3992"/>
  <c r="F3992"/>
  <c r="E3992"/>
  <c r="Q3992" s="1"/>
  <c r="D3992"/>
  <c r="C3992"/>
  <c r="B3992"/>
  <c r="S3991"/>
  <c r="R3991"/>
  <c r="P3991"/>
  <c r="M3991"/>
  <c r="L3991"/>
  <c r="K3991"/>
  <c r="J3991"/>
  <c r="I3991"/>
  <c r="G3991"/>
  <c r="F3991"/>
  <c r="E3991"/>
  <c r="Q3991" s="1"/>
  <c r="D3991"/>
  <c r="C3991"/>
  <c r="B3991"/>
  <c r="S3990"/>
  <c r="R3990"/>
  <c r="P3990"/>
  <c r="M3990"/>
  <c r="L3990"/>
  <c r="K3990"/>
  <c r="J3990"/>
  <c r="I3990"/>
  <c r="G3990"/>
  <c r="F3990"/>
  <c r="E3990"/>
  <c r="Q3990" s="1"/>
  <c r="D3990"/>
  <c r="C3990"/>
  <c r="B3990"/>
  <c r="S3989"/>
  <c r="R3989"/>
  <c r="P3989"/>
  <c r="M3989"/>
  <c r="L3989"/>
  <c r="K3989"/>
  <c r="J3989"/>
  <c r="I3989"/>
  <c r="G3989"/>
  <c r="F3989"/>
  <c r="E3989"/>
  <c r="Q3989" s="1"/>
  <c r="D3989"/>
  <c r="C3989"/>
  <c r="B3989"/>
  <c r="S3988"/>
  <c r="R3988"/>
  <c r="P3988"/>
  <c r="M3988"/>
  <c r="L3988"/>
  <c r="K3988"/>
  <c r="J3988"/>
  <c r="I3988"/>
  <c r="G3988"/>
  <c r="F3988"/>
  <c r="E3988"/>
  <c r="Q3988" s="1"/>
  <c r="D3988"/>
  <c r="C3988"/>
  <c r="B3988"/>
  <c r="S3987"/>
  <c r="R3987"/>
  <c r="P3987"/>
  <c r="M3987"/>
  <c r="L3987"/>
  <c r="K3987"/>
  <c r="J3987"/>
  <c r="I3987"/>
  <c r="G3987"/>
  <c r="F3987"/>
  <c r="E3987"/>
  <c r="Q3987" s="1"/>
  <c r="D3987"/>
  <c r="C3987"/>
  <c r="B3987"/>
  <c r="S3986"/>
  <c r="R3986"/>
  <c r="P3986"/>
  <c r="M3986"/>
  <c r="L3986"/>
  <c r="K3986"/>
  <c r="J3986"/>
  <c r="I3986"/>
  <c r="G3986"/>
  <c r="F3986"/>
  <c r="E3986"/>
  <c r="Q3986" s="1"/>
  <c r="D3986"/>
  <c r="C3986"/>
  <c r="B3986"/>
  <c r="S3985"/>
  <c r="R3985"/>
  <c r="P3985"/>
  <c r="M3985"/>
  <c r="L3985"/>
  <c r="K3985"/>
  <c r="J3985"/>
  <c r="I3985"/>
  <c r="G3985"/>
  <c r="F3985"/>
  <c r="E3985"/>
  <c r="Q3985" s="1"/>
  <c r="D3985"/>
  <c r="C3985"/>
  <c r="B3985"/>
  <c r="S3984"/>
  <c r="R3984"/>
  <c r="P3984"/>
  <c r="M3984"/>
  <c r="L3984"/>
  <c r="K3984"/>
  <c r="J3984"/>
  <c r="I3984"/>
  <c r="G3984"/>
  <c r="F3984"/>
  <c r="E3984"/>
  <c r="Q3984" s="1"/>
  <c r="D3984"/>
  <c r="C3984"/>
  <c r="B3984"/>
  <c r="S3983"/>
  <c r="R3983"/>
  <c r="P3983"/>
  <c r="M3983"/>
  <c r="L3983"/>
  <c r="K3983"/>
  <c r="J3983"/>
  <c r="I3983"/>
  <c r="G3983"/>
  <c r="F3983"/>
  <c r="E3983"/>
  <c r="Q3983" s="1"/>
  <c r="D3983"/>
  <c r="C3983"/>
  <c r="B3983"/>
  <c r="S3982"/>
  <c r="R3982"/>
  <c r="P3982"/>
  <c r="M3982"/>
  <c r="L3982"/>
  <c r="K3982"/>
  <c r="J3982"/>
  <c r="I3982"/>
  <c r="G3982"/>
  <c r="F3982"/>
  <c r="E3982"/>
  <c r="Q3982" s="1"/>
  <c r="D3982"/>
  <c r="C3982"/>
  <c r="B3982"/>
  <c r="S3981"/>
  <c r="R3981"/>
  <c r="P3981"/>
  <c r="M3981"/>
  <c r="L3981"/>
  <c r="K3981"/>
  <c r="J3981"/>
  <c r="I3981"/>
  <c r="G3981"/>
  <c r="F3981"/>
  <c r="E3981"/>
  <c r="Q3981" s="1"/>
  <c r="D3981"/>
  <c r="C3981"/>
  <c r="B3981"/>
  <c r="S3980"/>
  <c r="R3980"/>
  <c r="P3980"/>
  <c r="M3980"/>
  <c r="L3980"/>
  <c r="K3980"/>
  <c r="J3980"/>
  <c r="I3980"/>
  <c r="G3980"/>
  <c r="F3980"/>
  <c r="E3980"/>
  <c r="Q3980" s="1"/>
  <c r="D3980"/>
  <c r="C3980"/>
  <c r="B3980"/>
  <c r="S3979"/>
  <c r="R3979"/>
  <c r="P3979"/>
  <c r="M3979"/>
  <c r="L3979"/>
  <c r="K3979"/>
  <c r="J3979"/>
  <c r="I3979"/>
  <c r="G3979"/>
  <c r="F3979"/>
  <c r="E3979"/>
  <c r="Q3979" s="1"/>
  <c r="D3979"/>
  <c r="C3979"/>
  <c r="B3979"/>
  <c r="S3978"/>
  <c r="R3978"/>
  <c r="P3978"/>
  <c r="M3978"/>
  <c r="L3978"/>
  <c r="K3978"/>
  <c r="J3978"/>
  <c r="I3978"/>
  <c r="G3978"/>
  <c r="F3978"/>
  <c r="E3978"/>
  <c r="Q3978" s="1"/>
  <c r="D3978"/>
  <c r="C3978"/>
  <c r="B3978"/>
  <c r="S3977"/>
  <c r="R3977"/>
  <c r="P3977"/>
  <c r="M3977"/>
  <c r="L3977"/>
  <c r="K3977"/>
  <c r="J3977"/>
  <c r="I3977"/>
  <c r="G3977"/>
  <c r="F3977"/>
  <c r="E3977"/>
  <c r="Q3977" s="1"/>
  <c r="D3977"/>
  <c r="C3977"/>
  <c r="B3977"/>
  <c r="S3976"/>
  <c r="R3976"/>
  <c r="P3976"/>
  <c r="M3976"/>
  <c r="L3976"/>
  <c r="K3976"/>
  <c r="J3976"/>
  <c r="I3976"/>
  <c r="G3976"/>
  <c r="F3976"/>
  <c r="E3976"/>
  <c r="Q3976" s="1"/>
  <c r="D3976"/>
  <c r="C3976"/>
  <c r="B3976"/>
  <c r="S3975"/>
  <c r="R3975"/>
  <c r="P3975"/>
  <c r="M3975"/>
  <c r="L3975"/>
  <c r="K3975"/>
  <c r="J3975"/>
  <c r="I3975"/>
  <c r="G3975"/>
  <c r="F3975"/>
  <c r="E3975"/>
  <c r="Q3975" s="1"/>
  <c r="D3975"/>
  <c r="C3975"/>
  <c r="B3975"/>
  <c r="S3974"/>
  <c r="R3974"/>
  <c r="P3974"/>
  <c r="M3974"/>
  <c r="L3974"/>
  <c r="K3974"/>
  <c r="J3974"/>
  <c r="I3974"/>
  <c r="G3974"/>
  <c r="F3974"/>
  <c r="E3974"/>
  <c r="Q3974" s="1"/>
  <c r="D3974"/>
  <c r="C3974"/>
  <c r="B3974"/>
  <c r="S3973"/>
  <c r="R3973"/>
  <c r="P3973"/>
  <c r="M3973"/>
  <c r="L3973"/>
  <c r="K3973"/>
  <c r="J3973"/>
  <c r="I3973"/>
  <c r="G3973"/>
  <c r="F3973"/>
  <c r="E3973"/>
  <c r="Q3973" s="1"/>
  <c r="D3973"/>
  <c r="C3973"/>
  <c r="B3973"/>
  <c r="S3972"/>
  <c r="R3972"/>
  <c r="P3972"/>
  <c r="M3972"/>
  <c r="L3972"/>
  <c r="K3972"/>
  <c r="J3972"/>
  <c r="I3972"/>
  <c r="G3972"/>
  <c r="F3972"/>
  <c r="E3972"/>
  <c r="Q3972" s="1"/>
  <c r="D3972"/>
  <c r="C3972"/>
  <c r="B3972"/>
  <c r="S3971"/>
  <c r="R3971"/>
  <c r="P3971"/>
  <c r="M3971"/>
  <c r="L3971"/>
  <c r="K3971"/>
  <c r="J3971"/>
  <c r="I3971"/>
  <c r="G3971"/>
  <c r="F3971"/>
  <c r="E3971"/>
  <c r="Q3971" s="1"/>
  <c r="D3971"/>
  <c r="C3971"/>
  <c r="B3971"/>
  <c r="S3970"/>
  <c r="R3970"/>
  <c r="P3970"/>
  <c r="M3970"/>
  <c r="L3970"/>
  <c r="K3970"/>
  <c r="J3970"/>
  <c r="I3970"/>
  <c r="G3970"/>
  <c r="F3970"/>
  <c r="E3970"/>
  <c r="Q3970" s="1"/>
  <c r="D3970"/>
  <c r="C3970"/>
  <c r="B3970"/>
  <c r="S3969"/>
  <c r="R3969"/>
  <c r="P3969"/>
  <c r="M3969"/>
  <c r="L3969"/>
  <c r="K3969"/>
  <c r="J3969"/>
  <c r="I3969"/>
  <c r="G3969"/>
  <c r="F3969"/>
  <c r="E3969"/>
  <c r="Q3969" s="1"/>
  <c r="D3969"/>
  <c r="C3969"/>
  <c r="B3969"/>
  <c r="S3968"/>
  <c r="R3968"/>
  <c r="P3968"/>
  <c r="M3968"/>
  <c r="L3968"/>
  <c r="K3968"/>
  <c r="J3968"/>
  <c r="I3968"/>
  <c r="G3968"/>
  <c r="F3968"/>
  <c r="E3968"/>
  <c r="Q3968" s="1"/>
  <c r="D3968"/>
  <c r="C3968"/>
  <c r="B3968"/>
  <c r="S3967"/>
  <c r="R3967"/>
  <c r="P3967"/>
  <c r="M3967"/>
  <c r="L3967"/>
  <c r="K3967"/>
  <c r="J3967"/>
  <c r="I3967"/>
  <c r="G3967"/>
  <c r="F3967"/>
  <c r="E3967"/>
  <c r="Q3967" s="1"/>
  <c r="D3967"/>
  <c r="C3967"/>
  <c r="B3967"/>
  <c r="S3966"/>
  <c r="R3966"/>
  <c r="P3966"/>
  <c r="M3966"/>
  <c r="L3966"/>
  <c r="K3966"/>
  <c r="J3966"/>
  <c r="I3966"/>
  <c r="G3966"/>
  <c r="F3966"/>
  <c r="E3966"/>
  <c r="Q3966" s="1"/>
  <c r="D3966"/>
  <c r="C3966"/>
  <c r="B3966"/>
  <c r="S3965"/>
  <c r="R3965"/>
  <c r="P3965"/>
  <c r="M3965"/>
  <c r="L3965"/>
  <c r="K3965"/>
  <c r="J3965"/>
  <c r="I3965"/>
  <c r="G3965"/>
  <c r="F3965"/>
  <c r="E3965"/>
  <c r="Q3965" s="1"/>
  <c r="D3965"/>
  <c r="C3965"/>
  <c r="B3965"/>
  <c r="S3964"/>
  <c r="R3964"/>
  <c r="P3964"/>
  <c r="M3964"/>
  <c r="L3964"/>
  <c r="K3964"/>
  <c r="J3964"/>
  <c r="I3964"/>
  <c r="G3964"/>
  <c r="F3964"/>
  <c r="E3964"/>
  <c r="Q3964" s="1"/>
  <c r="D3964"/>
  <c r="C3964"/>
  <c r="B3964"/>
  <c r="S3963"/>
  <c r="R3963"/>
  <c r="P3963"/>
  <c r="M3963"/>
  <c r="L3963"/>
  <c r="K3963"/>
  <c r="J3963"/>
  <c r="I3963"/>
  <c r="G3963"/>
  <c r="F3963"/>
  <c r="E3963"/>
  <c r="Q3963" s="1"/>
  <c r="D3963"/>
  <c r="C3963"/>
  <c r="B3963"/>
  <c r="S3962"/>
  <c r="R3962"/>
  <c r="P3962"/>
  <c r="M3962"/>
  <c r="L3962"/>
  <c r="K3962"/>
  <c r="J3962"/>
  <c r="I3962"/>
  <c r="G3962"/>
  <c r="F3962"/>
  <c r="E3962"/>
  <c r="Q3962" s="1"/>
  <c r="D3962"/>
  <c r="C3962"/>
  <c r="B3962"/>
  <c r="S3961"/>
  <c r="R3961"/>
  <c r="P3961"/>
  <c r="M3961"/>
  <c r="L3961"/>
  <c r="K3961"/>
  <c r="J3961"/>
  <c r="I3961"/>
  <c r="G3961"/>
  <c r="F3961"/>
  <c r="E3961"/>
  <c r="Q3961" s="1"/>
  <c r="D3961"/>
  <c r="C3961"/>
  <c r="B3961"/>
  <c r="S3960"/>
  <c r="R3960"/>
  <c r="P3960"/>
  <c r="M3960"/>
  <c r="L3960"/>
  <c r="K3960"/>
  <c r="J3960"/>
  <c r="I3960"/>
  <c r="G3960"/>
  <c r="F3960"/>
  <c r="E3960"/>
  <c r="Q3960" s="1"/>
  <c r="D3960"/>
  <c r="C3960"/>
  <c r="B3960"/>
  <c r="S3959"/>
  <c r="R3959"/>
  <c r="P3959"/>
  <c r="M3959"/>
  <c r="L3959"/>
  <c r="K3959"/>
  <c r="J3959"/>
  <c r="I3959"/>
  <c r="G3959"/>
  <c r="F3959"/>
  <c r="E3959"/>
  <c r="Q3959" s="1"/>
  <c r="D3959"/>
  <c r="C3959"/>
  <c r="B3959"/>
  <c r="S3958"/>
  <c r="R3958"/>
  <c r="P3958"/>
  <c r="M3958"/>
  <c r="L3958"/>
  <c r="K3958"/>
  <c r="J3958"/>
  <c r="I3958"/>
  <c r="G3958"/>
  <c r="F3958"/>
  <c r="E3958"/>
  <c r="Q3958" s="1"/>
  <c r="D3958"/>
  <c r="C3958"/>
  <c r="B3958"/>
  <c r="S3957"/>
  <c r="R3957"/>
  <c r="P3957"/>
  <c r="M3957"/>
  <c r="L3957"/>
  <c r="K3957"/>
  <c r="J3957"/>
  <c r="I3957"/>
  <c r="G3957"/>
  <c r="F3957"/>
  <c r="E3957"/>
  <c r="Q3957" s="1"/>
  <c r="D3957"/>
  <c r="C3957"/>
  <c r="B3957"/>
  <c r="S3956"/>
  <c r="R3956"/>
  <c r="P3956"/>
  <c r="M3956"/>
  <c r="L3956"/>
  <c r="K3956"/>
  <c r="J3956"/>
  <c r="I3956"/>
  <c r="G3956"/>
  <c r="F3956"/>
  <c r="E3956"/>
  <c r="Q3956" s="1"/>
  <c r="D3956"/>
  <c r="C3956"/>
  <c r="B3956"/>
  <c r="S3955"/>
  <c r="R3955"/>
  <c r="P3955"/>
  <c r="M3955"/>
  <c r="L3955"/>
  <c r="K3955"/>
  <c r="J3955"/>
  <c r="I3955"/>
  <c r="G3955"/>
  <c r="F3955"/>
  <c r="E3955"/>
  <c r="Q3955" s="1"/>
  <c r="D3955"/>
  <c r="C3955"/>
  <c r="B3955"/>
  <c r="S3954"/>
  <c r="R3954"/>
  <c r="P3954"/>
  <c r="M3954"/>
  <c r="L3954"/>
  <c r="K3954"/>
  <c r="J3954"/>
  <c r="I3954"/>
  <c r="G3954"/>
  <c r="F3954"/>
  <c r="E3954"/>
  <c r="Q3954" s="1"/>
  <c r="D3954"/>
  <c r="C3954"/>
  <c r="B3954"/>
  <c r="S3953"/>
  <c r="R3953"/>
  <c r="P3953"/>
  <c r="M3953"/>
  <c r="L3953"/>
  <c r="K3953"/>
  <c r="J3953"/>
  <c r="I3953"/>
  <c r="G3953"/>
  <c r="F3953"/>
  <c r="E3953"/>
  <c r="Q3953" s="1"/>
  <c r="D3953"/>
  <c r="C3953"/>
  <c r="B3953"/>
  <c r="S3952"/>
  <c r="R3952"/>
  <c r="P3952"/>
  <c r="M3952"/>
  <c r="L3952"/>
  <c r="K3952"/>
  <c r="J3952"/>
  <c r="I3952"/>
  <c r="G3952"/>
  <c r="F3952"/>
  <c r="E3952"/>
  <c r="Q3952" s="1"/>
  <c r="D3952"/>
  <c r="C3952"/>
  <c r="B3952"/>
  <c r="S3951"/>
  <c r="R3951"/>
  <c r="P3951"/>
  <c r="M3951"/>
  <c r="L3951"/>
  <c r="K3951"/>
  <c r="J3951"/>
  <c r="I3951"/>
  <c r="G3951"/>
  <c r="F3951"/>
  <c r="E3951"/>
  <c r="Q3951" s="1"/>
  <c r="D3951"/>
  <c r="C3951"/>
  <c r="B3951"/>
  <c r="S3950"/>
  <c r="R3950"/>
  <c r="P3950"/>
  <c r="M3950"/>
  <c r="L3950"/>
  <c r="K3950"/>
  <c r="J3950"/>
  <c r="I3950"/>
  <c r="G3950"/>
  <c r="F3950"/>
  <c r="E3950"/>
  <c r="Q3950" s="1"/>
  <c r="D3950"/>
  <c r="C3950"/>
  <c r="B3950"/>
  <c r="S3949"/>
  <c r="R3949"/>
  <c r="P3949"/>
  <c r="M3949"/>
  <c r="L3949"/>
  <c r="K3949"/>
  <c r="J3949"/>
  <c r="I3949"/>
  <c r="G3949"/>
  <c r="F3949"/>
  <c r="E3949"/>
  <c r="Q3949" s="1"/>
  <c r="D3949"/>
  <c r="C3949"/>
  <c r="B3949"/>
  <c r="S3948"/>
  <c r="R3948"/>
  <c r="P3948"/>
  <c r="M3948"/>
  <c r="L3948"/>
  <c r="K3948"/>
  <c r="J3948"/>
  <c r="I3948"/>
  <c r="G3948"/>
  <c r="F3948"/>
  <c r="E3948"/>
  <c r="Q3948" s="1"/>
  <c r="D3948"/>
  <c r="C3948"/>
  <c r="B3948"/>
  <c r="S3947"/>
  <c r="R3947"/>
  <c r="P3947"/>
  <c r="M3947"/>
  <c r="L3947"/>
  <c r="K3947"/>
  <c r="J3947"/>
  <c r="I3947"/>
  <c r="G3947"/>
  <c r="F3947"/>
  <c r="E3947"/>
  <c r="Q3947" s="1"/>
  <c r="D3947"/>
  <c r="C3947"/>
  <c r="B3947"/>
  <c r="S3946"/>
  <c r="R3946"/>
  <c r="P3946"/>
  <c r="M3946"/>
  <c r="L3946"/>
  <c r="K3946"/>
  <c r="J3946"/>
  <c r="I3946"/>
  <c r="G3946"/>
  <c r="F3946"/>
  <c r="E3946"/>
  <c r="Q3946" s="1"/>
  <c r="D3946"/>
  <c r="C3946"/>
  <c r="B3946"/>
  <c r="S3945"/>
  <c r="R3945"/>
  <c r="P3945"/>
  <c r="M3945"/>
  <c r="L3945"/>
  <c r="K3945"/>
  <c r="J3945"/>
  <c r="I3945"/>
  <c r="G3945"/>
  <c r="F3945"/>
  <c r="E3945"/>
  <c r="Q3945" s="1"/>
  <c r="D3945"/>
  <c r="C3945"/>
  <c r="B3945"/>
  <c r="S3944"/>
  <c r="R3944"/>
  <c r="P3944"/>
  <c r="M3944"/>
  <c r="L3944"/>
  <c r="K3944"/>
  <c r="J3944"/>
  <c r="I3944"/>
  <c r="G3944"/>
  <c r="F3944"/>
  <c r="E3944"/>
  <c r="Q3944" s="1"/>
  <c r="D3944"/>
  <c r="C3944"/>
  <c r="B3944"/>
  <c r="S3943"/>
  <c r="R3943"/>
  <c r="P3943"/>
  <c r="M3943"/>
  <c r="L3943"/>
  <c r="K3943"/>
  <c r="J3943"/>
  <c r="I3943"/>
  <c r="G3943"/>
  <c r="F3943"/>
  <c r="E3943"/>
  <c r="Q3943" s="1"/>
  <c r="D3943"/>
  <c r="C3943"/>
  <c r="B3943"/>
  <c r="S3942"/>
  <c r="R3942"/>
  <c r="P3942"/>
  <c r="M3942"/>
  <c r="L3942"/>
  <c r="K3942"/>
  <c r="J3942"/>
  <c r="I3942"/>
  <c r="G3942"/>
  <c r="F3942"/>
  <c r="E3942"/>
  <c r="Q3942" s="1"/>
  <c r="D3942"/>
  <c r="C3942"/>
  <c r="B3942"/>
  <c r="S3941"/>
  <c r="R3941"/>
  <c r="P3941"/>
  <c r="M3941"/>
  <c r="L3941"/>
  <c r="K3941"/>
  <c r="J3941"/>
  <c r="I3941"/>
  <c r="G3941"/>
  <c r="F3941"/>
  <c r="E3941"/>
  <c r="Q3941" s="1"/>
  <c r="D3941"/>
  <c r="C3941"/>
  <c r="B3941"/>
  <c r="S3940"/>
  <c r="R3940"/>
  <c r="P3940"/>
  <c r="M3940"/>
  <c r="L3940"/>
  <c r="K3940"/>
  <c r="J3940"/>
  <c r="I3940"/>
  <c r="G3940"/>
  <c r="F3940"/>
  <c r="E3940"/>
  <c r="Q3940" s="1"/>
  <c r="D3940"/>
  <c r="C3940"/>
  <c r="B3940"/>
  <c r="S3939"/>
  <c r="R3939"/>
  <c r="P3939"/>
  <c r="M3939"/>
  <c r="L3939"/>
  <c r="K3939"/>
  <c r="J3939"/>
  <c r="I3939"/>
  <c r="G3939"/>
  <c r="F3939"/>
  <c r="E3939"/>
  <c r="Q3939" s="1"/>
  <c r="D3939"/>
  <c r="C3939"/>
  <c r="B3939"/>
  <c r="S3938"/>
  <c r="R3938"/>
  <c r="P3938"/>
  <c r="M3938"/>
  <c r="L3938"/>
  <c r="K3938"/>
  <c r="J3938"/>
  <c r="I3938"/>
  <c r="G3938"/>
  <c r="F3938"/>
  <c r="E3938"/>
  <c r="Q3938" s="1"/>
  <c r="D3938"/>
  <c r="C3938"/>
  <c r="B3938"/>
  <c r="S3937"/>
  <c r="R3937"/>
  <c r="P3937"/>
  <c r="M3937"/>
  <c r="L3937"/>
  <c r="K3937"/>
  <c r="J3937"/>
  <c r="I3937"/>
  <c r="G3937"/>
  <c r="F3937"/>
  <c r="E3937"/>
  <c r="Q3937" s="1"/>
  <c r="D3937"/>
  <c r="C3937"/>
  <c r="B3937"/>
  <c r="S3936"/>
  <c r="R3936"/>
  <c r="P3936"/>
  <c r="M3936"/>
  <c r="L3936"/>
  <c r="K3936"/>
  <c r="J3936"/>
  <c r="I3936"/>
  <c r="G3936"/>
  <c r="F3936"/>
  <c r="E3936"/>
  <c r="Q3936" s="1"/>
  <c r="D3936"/>
  <c r="C3936"/>
  <c r="B3936"/>
  <c r="S3935"/>
  <c r="R3935"/>
  <c r="P3935"/>
  <c r="M3935"/>
  <c r="L3935"/>
  <c r="K3935"/>
  <c r="J3935"/>
  <c r="I3935"/>
  <c r="G3935"/>
  <c r="F3935"/>
  <c r="E3935"/>
  <c r="Q3935" s="1"/>
  <c r="D3935"/>
  <c r="C3935"/>
  <c r="B3935"/>
  <c r="S3934"/>
  <c r="R3934"/>
  <c r="P3934"/>
  <c r="M3934"/>
  <c r="L3934"/>
  <c r="K3934"/>
  <c r="J3934"/>
  <c r="I3934"/>
  <c r="G3934"/>
  <c r="F3934"/>
  <c r="E3934"/>
  <c r="Q3934" s="1"/>
  <c r="D3934"/>
  <c r="C3934"/>
  <c r="B3934"/>
  <c r="S3933"/>
  <c r="R3933"/>
  <c r="P3933"/>
  <c r="M3933"/>
  <c r="L3933"/>
  <c r="K3933"/>
  <c r="J3933"/>
  <c r="I3933"/>
  <c r="G3933"/>
  <c r="F3933"/>
  <c r="E3933"/>
  <c r="Q3933" s="1"/>
  <c r="D3933"/>
  <c r="C3933"/>
  <c r="B3933"/>
  <c r="S3932"/>
  <c r="R3932"/>
  <c r="P3932"/>
  <c r="M3932"/>
  <c r="L3932"/>
  <c r="K3932"/>
  <c r="J3932"/>
  <c r="I3932"/>
  <c r="G3932"/>
  <c r="F3932"/>
  <c r="E3932"/>
  <c r="Q3932" s="1"/>
  <c r="D3932"/>
  <c r="C3932"/>
  <c r="B3932"/>
  <c r="S3931"/>
  <c r="R3931"/>
  <c r="P3931"/>
  <c r="M3931"/>
  <c r="L3931"/>
  <c r="K3931"/>
  <c r="J3931"/>
  <c r="I3931"/>
  <c r="G3931"/>
  <c r="F3931"/>
  <c r="E3931"/>
  <c r="Q3931" s="1"/>
  <c r="D3931"/>
  <c r="C3931"/>
  <c r="B3931"/>
  <c r="S3930"/>
  <c r="R3930"/>
  <c r="P3930"/>
  <c r="M3930"/>
  <c r="L3930"/>
  <c r="K3930"/>
  <c r="J3930"/>
  <c r="I3930"/>
  <c r="G3930"/>
  <c r="F3930"/>
  <c r="E3930"/>
  <c r="Q3930" s="1"/>
  <c r="D3930"/>
  <c r="C3930"/>
  <c r="B3930"/>
  <c r="S3929"/>
  <c r="R3929"/>
  <c r="P3929"/>
  <c r="M3929"/>
  <c r="L3929"/>
  <c r="K3929"/>
  <c r="J3929"/>
  <c r="I3929"/>
  <c r="G3929"/>
  <c r="F3929"/>
  <c r="E3929"/>
  <c r="Q3929" s="1"/>
  <c r="D3929"/>
  <c r="C3929"/>
  <c r="B3929"/>
  <c r="S3928"/>
  <c r="R3928"/>
  <c r="P3928"/>
  <c r="M3928"/>
  <c r="L3928"/>
  <c r="K3928"/>
  <c r="J3928"/>
  <c r="I3928"/>
  <c r="G3928"/>
  <c r="F3928"/>
  <c r="E3928"/>
  <c r="Q3928" s="1"/>
  <c r="D3928"/>
  <c r="C3928"/>
  <c r="B3928"/>
  <c r="S3927"/>
  <c r="R3927"/>
  <c r="P3927"/>
  <c r="M3927"/>
  <c r="L3927"/>
  <c r="K3927"/>
  <c r="J3927"/>
  <c r="I3927"/>
  <c r="G3927"/>
  <c r="F3927"/>
  <c r="E3927"/>
  <c r="Q3927" s="1"/>
  <c r="D3927"/>
  <c r="C3927"/>
  <c r="B3927"/>
  <c r="S3926"/>
  <c r="R3926"/>
  <c r="P3926"/>
  <c r="M3926"/>
  <c r="L3926"/>
  <c r="K3926"/>
  <c r="J3926"/>
  <c r="I3926"/>
  <c r="G3926"/>
  <c r="F3926"/>
  <c r="E3926"/>
  <c r="Q3926" s="1"/>
  <c r="D3926"/>
  <c r="C3926"/>
  <c r="B3926"/>
  <c r="S3925"/>
  <c r="R3925"/>
  <c r="P3925"/>
  <c r="M3925"/>
  <c r="L3925"/>
  <c r="K3925"/>
  <c r="J3925"/>
  <c r="I3925"/>
  <c r="G3925"/>
  <c r="F3925"/>
  <c r="E3925"/>
  <c r="Q3925" s="1"/>
  <c r="D3925"/>
  <c r="C3925"/>
  <c r="B3925"/>
  <c r="S3924"/>
  <c r="R3924"/>
  <c r="P3924"/>
  <c r="M3924"/>
  <c r="L3924"/>
  <c r="K3924"/>
  <c r="J3924"/>
  <c r="I3924"/>
  <c r="G3924"/>
  <c r="F3924"/>
  <c r="E3924"/>
  <c r="Q3924" s="1"/>
  <c r="D3924"/>
  <c r="C3924"/>
  <c r="B3924"/>
  <c r="S3923"/>
  <c r="R3923"/>
  <c r="P3923"/>
  <c r="M3923"/>
  <c r="L3923"/>
  <c r="K3923"/>
  <c r="J3923"/>
  <c r="I3923"/>
  <c r="G3923"/>
  <c r="F3923"/>
  <c r="E3923"/>
  <c r="Q3923" s="1"/>
  <c r="D3923"/>
  <c r="C3923"/>
  <c r="B3923"/>
  <c r="S3922"/>
  <c r="R3922"/>
  <c r="P3922"/>
  <c r="M3922"/>
  <c r="L3922"/>
  <c r="K3922"/>
  <c r="J3922"/>
  <c r="I3922"/>
  <c r="G3922"/>
  <c r="F3922"/>
  <c r="E3922"/>
  <c r="Q3922" s="1"/>
  <c r="D3922"/>
  <c r="C3922"/>
  <c r="B3922"/>
  <c r="S3921"/>
  <c r="R3921"/>
  <c r="P3921"/>
  <c r="M3921"/>
  <c r="L3921"/>
  <c r="K3921"/>
  <c r="J3921"/>
  <c r="I3921"/>
  <c r="G3921"/>
  <c r="F3921"/>
  <c r="E3921"/>
  <c r="Q3921" s="1"/>
  <c r="D3921"/>
  <c r="C3921"/>
  <c r="B3921"/>
  <c r="S3920"/>
  <c r="R3920"/>
  <c r="P3920"/>
  <c r="M3920"/>
  <c r="L3920"/>
  <c r="K3920"/>
  <c r="J3920"/>
  <c r="I3920"/>
  <c r="G3920"/>
  <c r="F3920"/>
  <c r="E3920"/>
  <c r="Q3920" s="1"/>
  <c r="D3920"/>
  <c r="C3920"/>
  <c r="B3920"/>
  <c r="S3919"/>
  <c r="R3919"/>
  <c r="P3919"/>
  <c r="M3919"/>
  <c r="L3919"/>
  <c r="K3919"/>
  <c r="J3919"/>
  <c r="I3919"/>
  <c r="G3919"/>
  <c r="F3919"/>
  <c r="E3919"/>
  <c r="Q3919" s="1"/>
  <c r="D3919"/>
  <c r="C3919"/>
  <c r="B3919"/>
  <c r="S3918"/>
  <c r="R3918"/>
  <c r="P3918"/>
  <c r="M3918"/>
  <c r="L3918"/>
  <c r="K3918"/>
  <c r="J3918"/>
  <c r="I3918"/>
  <c r="G3918"/>
  <c r="F3918"/>
  <c r="E3918"/>
  <c r="Q3918" s="1"/>
  <c r="D3918"/>
  <c r="C3918"/>
  <c r="B3918"/>
  <c r="S3917"/>
  <c r="R3917"/>
  <c r="P3917"/>
  <c r="M3917"/>
  <c r="L3917"/>
  <c r="K3917"/>
  <c r="J3917"/>
  <c r="I3917"/>
  <c r="G3917"/>
  <c r="F3917"/>
  <c r="E3917"/>
  <c r="Q3917" s="1"/>
  <c r="D3917"/>
  <c r="C3917"/>
  <c r="B3917"/>
  <c r="S3916"/>
  <c r="R3916"/>
  <c r="P3916"/>
  <c r="M3916"/>
  <c r="L3916"/>
  <c r="K3916"/>
  <c r="J3916"/>
  <c r="I3916"/>
  <c r="G3916"/>
  <c r="F3916"/>
  <c r="E3916"/>
  <c r="Q3916" s="1"/>
  <c r="D3916"/>
  <c r="C3916"/>
  <c r="B3916"/>
  <c r="S3915"/>
  <c r="R3915"/>
  <c r="P3915"/>
  <c r="M3915"/>
  <c r="L3915"/>
  <c r="K3915"/>
  <c r="J3915"/>
  <c r="I3915"/>
  <c r="G3915"/>
  <c r="F3915"/>
  <c r="E3915"/>
  <c r="Q3915" s="1"/>
  <c r="D3915"/>
  <c r="C3915"/>
  <c r="B3915"/>
  <c r="S3914"/>
  <c r="R3914"/>
  <c r="P3914"/>
  <c r="M3914"/>
  <c r="L3914"/>
  <c r="K3914"/>
  <c r="J3914"/>
  <c r="I3914"/>
  <c r="G3914"/>
  <c r="F3914"/>
  <c r="E3914"/>
  <c r="Q3914" s="1"/>
  <c r="D3914"/>
  <c r="C3914"/>
  <c r="B3914"/>
  <c r="S3913"/>
  <c r="R3913"/>
  <c r="P3913"/>
  <c r="M3913"/>
  <c r="L3913"/>
  <c r="K3913"/>
  <c r="J3913"/>
  <c r="I3913"/>
  <c r="G3913"/>
  <c r="F3913"/>
  <c r="E3913"/>
  <c r="Q3913" s="1"/>
  <c r="D3913"/>
  <c r="C3913"/>
  <c r="B3913"/>
  <c r="S3912"/>
  <c r="R3912"/>
  <c r="P3912"/>
  <c r="M3912"/>
  <c r="L3912"/>
  <c r="K3912"/>
  <c r="J3912"/>
  <c r="I3912"/>
  <c r="G3912"/>
  <c r="F3912"/>
  <c r="E3912"/>
  <c r="Q3912" s="1"/>
  <c r="D3912"/>
  <c r="C3912"/>
  <c r="B3912"/>
  <c r="S3911"/>
  <c r="R3911"/>
  <c r="P3911"/>
  <c r="M3911"/>
  <c r="L3911"/>
  <c r="K3911"/>
  <c r="J3911"/>
  <c r="I3911"/>
  <c r="G3911"/>
  <c r="F3911"/>
  <c r="E3911"/>
  <c r="Q3911" s="1"/>
  <c r="D3911"/>
  <c r="C3911"/>
  <c r="B3911"/>
  <c r="S3910"/>
  <c r="R3910"/>
  <c r="P3910"/>
  <c r="M3910"/>
  <c r="L3910"/>
  <c r="K3910"/>
  <c r="J3910"/>
  <c r="I3910"/>
  <c r="G3910"/>
  <c r="F3910"/>
  <c r="E3910"/>
  <c r="Q3910" s="1"/>
  <c r="D3910"/>
  <c r="C3910"/>
  <c r="B3910"/>
  <c r="S3909"/>
  <c r="R3909"/>
  <c r="P3909"/>
  <c r="M3909"/>
  <c r="L3909"/>
  <c r="K3909"/>
  <c r="J3909"/>
  <c r="I3909"/>
  <c r="G3909"/>
  <c r="F3909"/>
  <c r="E3909"/>
  <c r="Q3909" s="1"/>
  <c r="D3909"/>
  <c r="C3909"/>
  <c r="B3909"/>
  <c r="S3908"/>
  <c r="R3908"/>
  <c r="P3908"/>
  <c r="M3908"/>
  <c r="L3908"/>
  <c r="K3908"/>
  <c r="J3908"/>
  <c r="I3908"/>
  <c r="G3908"/>
  <c r="F3908"/>
  <c r="E3908"/>
  <c r="Q3908" s="1"/>
  <c r="D3908"/>
  <c r="C3908"/>
  <c r="B3908"/>
  <c r="S3907"/>
  <c r="R3907"/>
  <c r="P3907"/>
  <c r="M3907"/>
  <c r="L3907"/>
  <c r="K3907"/>
  <c r="J3907"/>
  <c r="I3907"/>
  <c r="G3907"/>
  <c r="F3907"/>
  <c r="E3907"/>
  <c r="Q3907" s="1"/>
  <c r="D3907"/>
  <c r="C3907"/>
  <c r="B3907"/>
  <c r="S3906"/>
  <c r="R3906"/>
  <c r="P3906"/>
  <c r="M3906"/>
  <c r="L3906"/>
  <c r="K3906"/>
  <c r="J3906"/>
  <c r="I3906"/>
  <c r="G3906"/>
  <c r="F3906"/>
  <c r="E3906"/>
  <c r="Q3906" s="1"/>
  <c r="D3906"/>
  <c r="C3906"/>
  <c r="B3906"/>
  <c r="S3905"/>
  <c r="R3905"/>
  <c r="P3905"/>
  <c r="M3905"/>
  <c r="L3905"/>
  <c r="K3905"/>
  <c r="J3905"/>
  <c r="I3905"/>
  <c r="G3905"/>
  <c r="F3905"/>
  <c r="E3905"/>
  <c r="Q3905" s="1"/>
  <c r="D3905"/>
  <c r="C3905"/>
  <c r="B3905"/>
  <c r="S3904"/>
  <c r="R3904"/>
  <c r="P3904"/>
  <c r="M3904"/>
  <c r="L3904"/>
  <c r="K3904"/>
  <c r="J3904"/>
  <c r="I3904"/>
  <c r="G3904"/>
  <c r="F3904"/>
  <c r="E3904"/>
  <c r="Q3904" s="1"/>
  <c r="D3904"/>
  <c r="C3904"/>
  <c r="B3904"/>
  <c r="S3903"/>
  <c r="R3903"/>
  <c r="P3903"/>
  <c r="M3903"/>
  <c r="L3903"/>
  <c r="K3903"/>
  <c r="J3903"/>
  <c r="I3903"/>
  <c r="G3903"/>
  <c r="F3903"/>
  <c r="E3903"/>
  <c r="Q3903" s="1"/>
  <c r="D3903"/>
  <c r="C3903"/>
  <c r="B3903"/>
  <c r="S3902"/>
  <c r="R3902"/>
  <c r="P3902"/>
  <c r="M3902"/>
  <c r="L3902"/>
  <c r="K3902"/>
  <c r="J3902"/>
  <c r="I3902"/>
  <c r="G3902"/>
  <c r="F3902"/>
  <c r="E3902"/>
  <c r="Q3902" s="1"/>
  <c r="D3902"/>
  <c r="C3902"/>
  <c r="B3902"/>
  <c r="S3901"/>
  <c r="R3901"/>
  <c r="P3901"/>
  <c r="M3901"/>
  <c r="L3901"/>
  <c r="K3901"/>
  <c r="J3901"/>
  <c r="I3901"/>
  <c r="G3901"/>
  <c r="F3901"/>
  <c r="E3901"/>
  <c r="Q3901" s="1"/>
  <c r="D3901"/>
  <c r="C3901"/>
  <c r="B3901"/>
  <c r="S3900"/>
  <c r="R3900"/>
  <c r="P3900"/>
  <c r="M3900"/>
  <c r="L3900"/>
  <c r="K3900"/>
  <c r="J3900"/>
  <c r="I3900"/>
  <c r="G3900"/>
  <c r="F3900"/>
  <c r="E3900"/>
  <c r="Q3900" s="1"/>
  <c r="D3900"/>
  <c r="C3900"/>
  <c r="B3900"/>
  <c r="S3899"/>
  <c r="R3899"/>
  <c r="P3899"/>
  <c r="M3899"/>
  <c r="L3899"/>
  <c r="K3899"/>
  <c r="J3899"/>
  <c r="I3899"/>
  <c r="G3899"/>
  <c r="F3899"/>
  <c r="E3899"/>
  <c r="Q3899" s="1"/>
  <c r="D3899"/>
  <c r="C3899"/>
  <c r="B3899"/>
  <c r="S3898"/>
  <c r="R3898"/>
  <c r="P3898"/>
  <c r="M3898"/>
  <c r="L3898"/>
  <c r="K3898"/>
  <c r="J3898"/>
  <c r="I3898"/>
  <c r="G3898"/>
  <c r="F3898"/>
  <c r="E3898"/>
  <c r="Q3898" s="1"/>
  <c r="D3898"/>
  <c r="C3898"/>
  <c r="B3898"/>
  <c r="S3897"/>
  <c r="R3897"/>
  <c r="P3897"/>
  <c r="M3897"/>
  <c r="L3897"/>
  <c r="K3897"/>
  <c r="J3897"/>
  <c r="I3897"/>
  <c r="G3897"/>
  <c r="F3897"/>
  <c r="E3897"/>
  <c r="Q3897" s="1"/>
  <c r="D3897"/>
  <c r="C3897"/>
  <c r="B3897"/>
  <c r="S3896"/>
  <c r="R3896"/>
  <c r="P3896"/>
  <c r="M3896"/>
  <c r="L3896"/>
  <c r="K3896"/>
  <c r="J3896"/>
  <c r="I3896"/>
  <c r="G3896"/>
  <c r="F3896"/>
  <c r="E3896"/>
  <c r="Q3896" s="1"/>
  <c r="D3896"/>
  <c r="C3896"/>
  <c r="B3896"/>
  <c r="S3895"/>
  <c r="R3895"/>
  <c r="P3895"/>
  <c r="M3895"/>
  <c r="L3895"/>
  <c r="K3895"/>
  <c r="J3895"/>
  <c r="I3895"/>
  <c r="G3895"/>
  <c r="F3895"/>
  <c r="E3895"/>
  <c r="Q3895" s="1"/>
  <c r="D3895"/>
  <c r="C3895"/>
  <c r="B3895"/>
  <c r="S3894"/>
  <c r="R3894"/>
  <c r="P3894"/>
  <c r="M3894"/>
  <c r="L3894"/>
  <c r="K3894"/>
  <c r="J3894"/>
  <c r="I3894"/>
  <c r="G3894"/>
  <c r="F3894"/>
  <c r="E3894"/>
  <c r="Q3894" s="1"/>
  <c r="D3894"/>
  <c r="C3894"/>
  <c r="B3894"/>
  <c r="S3893"/>
  <c r="R3893"/>
  <c r="P3893"/>
  <c r="M3893"/>
  <c r="L3893"/>
  <c r="K3893"/>
  <c r="J3893"/>
  <c r="I3893"/>
  <c r="G3893"/>
  <c r="F3893"/>
  <c r="E3893"/>
  <c r="Q3893" s="1"/>
  <c r="D3893"/>
  <c r="C3893"/>
  <c r="B3893"/>
  <c r="S3892"/>
  <c r="R3892"/>
  <c r="P3892"/>
  <c r="M3892"/>
  <c r="L3892"/>
  <c r="K3892"/>
  <c r="J3892"/>
  <c r="I3892"/>
  <c r="G3892"/>
  <c r="F3892"/>
  <c r="E3892"/>
  <c r="Q3892" s="1"/>
  <c r="D3892"/>
  <c r="C3892"/>
  <c r="B3892"/>
  <c r="S3891"/>
  <c r="R3891"/>
  <c r="P3891"/>
  <c r="M3891"/>
  <c r="L3891"/>
  <c r="K3891"/>
  <c r="J3891"/>
  <c r="I3891"/>
  <c r="G3891"/>
  <c r="F3891"/>
  <c r="E3891"/>
  <c r="Q3891" s="1"/>
  <c r="D3891"/>
  <c r="C3891"/>
  <c r="B3891"/>
  <c r="S3890"/>
  <c r="R3890"/>
  <c r="P3890"/>
  <c r="M3890"/>
  <c r="L3890"/>
  <c r="K3890"/>
  <c r="J3890"/>
  <c r="I3890"/>
  <c r="G3890"/>
  <c r="F3890"/>
  <c r="E3890"/>
  <c r="Q3890" s="1"/>
  <c r="D3890"/>
  <c r="C3890"/>
  <c r="B3890"/>
  <c r="S3889"/>
  <c r="R3889"/>
  <c r="P3889"/>
  <c r="M3889"/>
  <c r="L3889"/>
  <c r="K3889"/>
  <c r="J3889"/>
  <c r="I3889"/>
  <c r="G3889"/>
  <c r="F3889"/>
  <c r="E3889"/>
  <c r="Q3889" s="1"/>
  <c r="D3889"/>
  <c r="C3889"/>
  <c r="B3889"/>
  <c r="S3888"/>
  <c r="R3888"/>
  <c r="P3888"/>
  <c r="M3888"/>
  <c r="L3888"/>
  <c r="K3888"/>
  <c r="J3888"/>
  <c r="I3888"/>
  <c r="G3888"/>
  <c r="F3888"/>
  <c r="E3888"/>
  <c r="Q3888" s="1"/>
  <c r="D3888"/>
  <c r="C3888"/>
  <c r="B3888"/>
  <c r="S3887"/>
  <c r="R3887"/>
  <c r="P3887"/>
  <c r="M3887"/>
  <c r="L3887"/>
  <c r="K3887"/>
  <c r="J3887"/>
  <c r="I3887"/>
  <c r="G3887"/>
  <c r="F3887"/>
  <c r="E3887"/>
  <c r="Q3887" s="1"/>
  <c r="D3887"/>
  <c r="C3887"/>
  <c r="B3887"/>
  <c r="S3886"/>
  <c r="R3886"/>
  <c r="P3886"/>
  <c r="M3886"/>
  <c r="L3886"/>
  <c r="K3886"/>
  <c r="J3886"/>
  <c r="I3886"/>
  <c r="G3886"/>
  <c r="F3886"/>
  <c r="E3886"/>
  <c r="Q3886" s="1"/>
  <c r="D3886"/>
  <c r="C3886"/>
  <c r="B3886"/>
  <c r="S3885"/>
  <c r="R3885"/>
  <c r="P3885"/>
  <c r="M3885"/>
  <c r="L3885"/>
  <c r="K3885"/>
  <c r="J3885"/>
  <c r="I3885"/>
  <c r="G3885"/>
  <c r="F3885"/>
  <c r="E3885"/>
  <c r="Q3885" s="1"/>
  <c r="D3885"/>
  <c r="C3885"/>
  <c r="B3885"/>
  <c r="S3884"/>
  <c r="R3884"/>
  <c r="P3884"/>
  <c r="M3884"/>
  <c r="L3884"/>
  <c r="K3884"/>
  <c r="J3884"/>
  <c r="I3884"/>
  <c r="G3884"/>
  <c r="F3884"/>
  <c r="E3884"/>
  <c r="Q3884" s="1"/>
  <c r="D3884"/>
  <c r="C3884"/>
  <c r="B3884"/>
  <c r="S3883"/>
  <c r="R3883"/>
  <c r="P3883"/>
  <c r="M3883"/>
  <c r="L3883"/>
  <c r="K3883"/>
  <c r="J3883"/>
  <c r="I3883"/>
  <c r="G3883"/>
  <c r="F3883"/>
  <c r="E3883"/>
  <c r="Q3883" s="1"/>
  <c r="D3883"/>
  <c r="C3883"/>
  <c r="B3883"/>
  <c r="S3882"/>
  <c r="R3882"/>
  <c r="P3882"/>
  <c r="M3882"/>
  <c r="L3882"/>
  <c r="K3882"/>
  <c r="J3882"/>
  <c r="I3882"/>
  <c r="G3882"/>
  <c r="F3882"/>
  <c r="E3882"/>
  <c r="Q3882" s="1"/>
  <c r="D3882"/>
  <c r="C3882"/>
  <c r="B3882"/>
  <c r="S3881"/>
  <c r="R3881"/>
  <c r="P3881"/>
  <c r="M3881"/>
  <c r="L3881"/>
  <c r="K3881"/>
  <c r="J3881"/>
  <c r="I3881"/>
  <c r="G3881"/>
  <c r="F3881"/>
  <c r="E3881"/>
  <c r="Q3881" s="1"/>
  <c r="D3881"/>
  <c r="C3881"/>
  <c r="B3881"/>
  <c r="S3880"/>
  <c r="R3880"/>
  <c r="P3880"/>
  <c r="M3880"/>
  <c r="L3880"/>
  <c r="K3880"/>
  <c r="J3880"/>
  <c r="I3880"/>
  <c r="G3880"/>
  <c r="F3880"/>
  <c r="E3880"/>
  <c r="Q3880" s="1"/>
  <c r="D3880"/>
  <c r="C3880"/>
  <c r="B3880"/>
  <c r="S3879"/>
  <c r="R3879"/>
  <c r="P3879"/>
  <c r="M3879"/>
  <c r="L3879"/>
  <c r="K3879"/>
  <c r="J3879"/>
  <c r="I3879"/>
  <c r="G3879"/>
  <c r="F3879"/>
  <c r="E3879"/>
  <c r="Q3879" s="1"/>
  <c r="D3879"/>
  <c r="C3879"/>
  <c r="B3879"/>
  <c r="S3878"/>
  <c r="R3878"/>
  <c r="P3878"/>
  <c r="M3878"/>
  <c r="L3878"/>
  <c r="K3878"/>
  <c r="J3878"/>
  <c r="I3878"/>
  <c r="G3878"/>
  <c r="F3878"/>
  <c r="E3878"/>
  <c r="Q3878" s="1"/>
  <c r="D3878"/>
  <c r="C3878"/>
  <c r="B3878"/>
  <c r="S3877"/>
  <c r="R3877"/>
  <c r="P3877"/>
  <c r="M3877"/>
  <c r="L3877"/>
  <c r="K3877"/>
  <c r="J3877"/>
  <c r="I3877"/>
  <c r="G3877"/>
  <c r="F3877"/>
  <c r="E3877"/>
  <c r="Q3877" s="1"/>
  <c r="D3877"/>
  <c r="C3877"/>
  <c r="B3877"/>
  <c r="S3876"/>
  <c r="R3876"/>
  <c r="P3876"/>
  <c r="M3876"/>
  <c r="L3876"/>
  <c r="K3876"/>
  <c r="J3876"/>
  <c r="I3876"/>
  <c r="G3876"/>
  <c r="F3876"/>
  <c r="E3876"/>
  <c r="Q3876" s="1"/>
  <c r="D3876"/>
  <c r="C3876"/>
  <c r="B3876"/>
  <c r="S3875"/>
  <c r="R3875"/>
  <c r="P3875"/>
  <c r="M3875"/>
  <c r="L3875"/>
  <c r="K3875"/>
  <c r="J3875"/>
  <c r="I3875"/>
  <c r="G3875"/>
  <c r="F3875"/>
  <c r="E3875"/>
  <c r="Q3875" s="1"/>
  <c r="D3875"/>
  <c r="C3875"/>
  <c r="B3875"/>
  <c r="S3874"/>
  <c r="R3874"/>
  <c r="P3874"/>
  <c r="M3874"/>
  <c r="L3874"/>
  <c r="K3874"/>
  <c r="J3874"/>
  <c r="I3874"/>
  <c r="G3874"/>
  <c r="F3874"/>
  <c r="E3874"/>
  <c r="Q3874" s="1"/>
  <c r="D3874"/>
  <c r="C3874"/>
  <c r="B3874"/>
  <c r="S3873"/>
  <c r="R3873"/>
  <c r="P3873"/>
  <c r="M3873"/>
  <c r="L3873"/>
  <c r="K3873"/>
  <c r="J3873"/>
  <c r="I3873"/>
  <c r="G3873"/>
  <c r="F3873"/>
  <c r="E3873"/>
  <c r="Q3873" s="1"/>
  <c r="D3873"/>
  <c r="C3873"/>
  <c r="B3873"/>
  <c r="S3872"/>
  <c r="R3872"/>
  <c r="P3872"/>
  <c r="M3872"/>
  <c r="L3872"/>
  <c r="K3872"/>
  <c r="J3872"/>
  <c r="I3872"/>
  <c r="G3872"/>
  <c r="F3872"/>
  <c r="E3872"/>
  <c r="Q3872" s="1"/>
  <c r="D3872"/>
  <c r="C3872"/>
  <c r="B3872"/>
  <c r="S3871"/>
  <c r="R3871"/>
  <c r="P3871"/>
  <c r="M3871"/>
  <c r="L3871"/>
  <c r="K3871"/>
  <c r="J3871"/>
  <c r="I3871"/>
  <c r="G3871"/>
  <c r="F3871"/>
  <c r="E3871"/>
  <c r="Q3871" s="1"/>
  <c r="D3871"/>
  <c r="C3871"/>
  <c r="B3871"/>
  <c r="S3870"/>
  <c r="R3870"/>
  <c r="P3870"/>
  <c r="M3870"/>
  <c r="L3870"/>
  <c r="K3870"/>
  <c r="J3870"/>
  <c r="I3870"/>
  <c r="G3870"/>
  <c r="F3870"/>
  <c r="E3870"/>
  <c r="Q3870" s="1"/>
  <c r="D3870"/>
  <c r="C3870"/>
  <c r="B3870"/>
  <c r="S3869"/>
  <c r="R3869"/>
  <c r="P3869"/>
  <c r="M3869"/>
  <c r="L3869"/>
  <c r="K3869"/>
  <c r="J3869"/>
  <c r="I3869"/>
  <c r="G3869"/>
  <c r="F3869"/>
  <c r="E3869"/>
  <c r="Q3869" s="1"/>
  <c r="D3869"/>
  <c r="C3869"/>
  <c r="B3869"/>
  <c r="S3868"/>
  <c r="R3868"/>
  <c r="P3868"/>
  <c r="M3868"/>
  <c r="L3868"/>
  <c r="K3868"/>
  <c r="J3868"/>
  <c r="I3868"/>
  <c r="G3868"/>
  <c r="F3868"/>
  <c r="E3868"/>
  <c r="Q3868" s="1"/>
  <c r="D3868"/>
  <c r="C3868"/>
  <c r="B3868"/>
  <c r="S3867"/>
  <c r="R3867"/>
  <c r="P3867"/>
  <c r="M3867"/>
  <c r="L3867"/>
  <c r="K3867"/>
  <c r="J3867"/>
  <c r="I3867"/>
  <c r="G3867"/>
  <c r="F3867"/>
  <c r="E3867"/>
  <c r="Q3867" s="1"/>
  <c r="D3867"/>
  <c r="C3867"/>
  <c r="B3867"/>
  <c r="S3866"/>
  <c r="R3866"/>
  <c r="P3866"/>
  <c r="M3866"/>
  <c r="L3866"/>
  <c r="K3866"/>
  <c r="J3866"/>
  <c r="I3866"/>
  <c r="G3866"/>
  <c r="F3866"/>
  <c r="E3866"/>
  <c r="Q3866" s="1"/>
  <c r="D3866"/>
  <c r="C3866"/>
  <c r="B3866"/>
  <c r="S3865"/>
  <c r="R3865"/>
  <c r="P3865"/>
  <c r="M3865"/>
  <c r="L3865"/>
  <c r="K3865"/>
  <c r="J3865"/>
  <c r="I3865"/>
  <c r="G3865"/>
  <c r="F3865"/>
  <c r="E3865"/>
  <c r="Q3865" s="1"/>
  <c r="D3865"/>
  <c r="C3865"/>
  <c r="B3865"/>
  <c r="S3864"/>
  <c r="R3864"/>
  <c r="P3864"/>
  <c r="M3864"/>
  <c r="L3864"/>
  <c r="K3864"/>
  <c r="J3864"/>
  <c r="I3864"/>
  <c r="G3864"/>
  <c r="F3864"/>
  <c r="E3864"/>
  <c r="Q3864" s="1"/>
  <c r="D3864"/>
  <c r="C3864"/>
  <c r="B3864"/>
  <c r="S3863"/>
  <c r="R3863"/>
  <c r="P3863"/>
  <c r="M3863"/>
  <c r="L3863"/>
  <c r="K3863"/>
  <c r="J3863"/>
  <c r="I3863"/>
  <c r="G3863"/>
  <c r="F3863"/>
  <c r="E3863"/>
  <c r="Q3863" s="1"/>
  <c r="D3863"/>
  <c r="C3863"/>
  <c r="B3863"/>
  <c r="S3862"/>
  <c r="R3862"/>
  <c r="P3862"/>
  <c r="M3862"/>
  <c r="L3862"/>
  <c r="K3862"/>
  <c r="J3862"/>
  <c r="I3862"/>
  <c r="G3862"/>
  <c r="F3862"/>
  <c r="E3862"/>
  <c r="Q3862" s="1"/>
  <c r="D3862"/>
  <c r="C3862"/>
  <c r="B3862"/>
  <c r="S3861"/>
  <c r="R3861"/>
  <c r="P3861"/>
  <c r="M3861"/>
  <c r="L3861"/>
  <c r="K3861"/>
  <c r="J3861"/>
  <c r="I3861"/>
  <c r="G3861"/>
  <c r="F3861"/>
  <c r="E3861"/>
  <c r="Q3861" s="1"/>
  <c r="D3861"/>
  <c r="C3861"/>
  <c r="B3861"/>
  <c r="S3860"/>
  <c r="R3860"/>
  <c r="P3860"/>
  <c r="M3860"/>
  <c r="L3860"/>
  <c r="K3860"/>
  <c r="J3860"/>
  <c r="I3860"/>
  <c r="G3860"/>
  <c r="F3860"/>
  <c r="E3860"/>
  <c r="Q3860" s="1"/>
  <c r="D3860"/>
  <c r="C3860"/>
  <c r="B3860"/>
  <c r="S3859"/>
  <c r="R3859"/>
  <c r="P3859"/>
  <c r="M3859"/>
  <c r="L3859"/>
  <c r="K3859"/>
  <c r="J3859"/>
  <c r="I3859"/>
  <c r="G3859"/>
  <c r="F3859"/>
  <c r="E3859"/>
  <c r="Q3859" s="1"/>
  <c r="D3859"/>
  <c r="C3859"/>
  <c r="B3859"/>
  <c r="S3858"/>
  <c r="R3858"/>
  <c r="P3858"/>
  <c r="M3858"/>
  <c r="L3858"/>
  <c r="K3858"/>
  <c r="J3858"/>
  <c r="I3858"/>
  <c r="G3858"/>
  <c r="F3858"/>
  <c r="E3858"/>
  <c r="Q3858" s="1"/>
  <c r="D3858"/>
  <c r="C3858"/>
  <c r="B3858"/>
  <c r="S3857"/>
  <c r="R3857"/>
  <c r="P3857"/>
  <c r="M3857"/>
  <c r="L3857"/>
  <c r="K3857"/>
  <c r="J3857"/>
  <c r="I3857"/>
  <c r="G3857"/>
  <c r="F3857"/>
  <c r="E3857"/>
  <c r="Q3857" s="1"/>
  <c r="D3857"/>
  <c r="C3857"/>
  <c r="B3857"/>
  <c r="S3856"/>
  <c r="R3856"/>
  <c r="P3856"/>
  <c r="M3856"/>
  <c r="L3856"/>
  <c r="K3856"/>
  <c r="J3856"/>
  <c r="I3856"/>
  <c r="G3856"/>
  <c r="F3856"/>
  <c r="E3856"/>
  <c r="Q3856" s="1"/>
  <c r="D3856"/>
  <c r="C3856"/>
  <c r="B3856"/>
  <c r="S3855"/>
  <c r="R3855"/>
  <c r="P3855"/>
  <c r="M3855"/>
  <c r="L3855"/>
  <c r="K3855"/>
  <c r="J3855"/>
  <c r="I3855"/>
  <c r="G3855"/>
  <c r="F3855"/>
  <c r="E3855"/>
  <c r="Q3855" s="1"/>
  <c r="D3855"/>
  <c r="C3855"/>
  <c r="B3855"/>
  <c r="S3854"/>
  <c r="R3854"/>
  <c r="P3854"/>
  <c r="M3854"/>
  <c r="L3854"/>
  <c r="K3854"/>
  <c r="J3854"/>
  <c r="I3854"/>
  <c r="G3854"/>
  <c r="F3854"/>
  <c r="E3854"/>
  <c r="Q3854" s="1"/>
  <c r="D3854"/>
  <c r="C3854"/>
  <c r="B3854"/>
  <c r="S3853"/>
  <c r="R3853"/>
  <c r="P3853"/>
  <c r="M3853"/>
  <c r="L3853"/>
  <c r="K3853"/>
  <c r="J3853"/>
  <c r="I3853"/>
  <c r="G3853"/>
  <c r="F3853"/>
  <c r="E3853"/>
  <c r="Q3853" s="1"/>
  <c r="D3853"/>
  <c r="C3853"/>
  <c r="B3853"/>
  <c r="S3852"/>
  <c r="R3852"/>
  <c r="P3852"/>
  <c r="M3852"/>
  <c r="L3852"/>
  <c r="K3852"/>
  <c r="J3852"/>
  <c r="I3852"/>
  <c r="G3852"/>
  <c r="F3852"/>
  <c r="E3852"/>
  <c r="Q3852" s="1"/>
  <c r="D3852"/>
  <c r="C3852"/>
  <c r="B3852"/>
  <c r="S3851"/>
  <c r="R3851"/>
  <c r="P3851"/>
  <c r="M3851"/>
  <c r="L3851"/>
  <c r="K3851"/>
  <c r="J3851"/>
  <c r="I3851"/>
  <c r="G3851"/>
  <c r="F3851"/>
  <c r="E3851"/>
  <c r="Q3851" s="1"/>
  <c r="D3851"/>
  <c r="C3851"/>
  <c r="B3851"/>
  <c r="S3850"/>
  <c r="R3850"/>
  <c r="P3850"/>
  <c r="M3850"/>
  <c r="L3850"/>
  <c r="K3850"/>
  <c r="J3850"/>
  <c r="I3850"/>
  <c r="G3850"/>
  <c r="F3850"/>
  <c r="E3850"/>
  <c r="Q3850" s="1"/>
  <c r="D3850"/>
  <c r="C3850"/>
  <c r="B3850"/>
  <c r="S3849"/>
  <c r="R3849"/>
  <c r="P3849"/>
  <c r="M3849"/>
  <c r="L3849"/>
  <c r="K3849"/>
  <c r="J3849"/>
  <c r="I3849"/>
  <c r="G3849"/>
  <c r="F3849"/>
  <c r="E3849"/>
  <c r="Q3849" s="1"/>
  <c r="D3849"/>
  <c r="C3849"/>
  <c r="B3849"/>
  <c r="S3848"/>
  <c r="R3848"/>
  <c r="P3848"/>
  <c r="M3848"/>
  <c r="L3848"/>
  <c r="K3848"/>
  <c r="J3848"/>
  <c r="I3848"/>
  <c r="G3848"/>
  <c r="F3848"/>
  <c r="E3848"/>
  <c r="Q3848" s="1"/>
  <c r="D3848"/>
  <c r="C3848"/>
  <c r="B3848"/>
  <c r="S3847"/>
  <c r="R3847"/>
  <c r="P3847"/>
  <c r="M3847"/>
  <c r="L3847"/>
  <c r="K3847"/>
  <c r="J3847"/>
  <c r="I3847"/>
  <c r="G3847"/>
  <c r="F3847"/>
  <c r="E3847"/>
  <c r="Q3847" s="1"/>
  <c r="D3847"/>
  <c r="C3847"/>
  <c r="B3847"/>
  <c r="S3846"/>
  <c r="R3846"/>
  <c r="P3846"/>
  <c r="M3846"/>
  <c r="L3846"/>
  <c r="K3846"/>
  <c r="J3846"/>
  <c r="I3846"/>
  <c r="G3846"/>
  <c r="F3846"/>
  <c r="E3846"/>
  <c r="Q3846" s="1"/>
  <c r="D3846"/>
  <c r="C3846"/>
  <c r="B3846"/>
  <c r="S3845"/>
  <c r="R3845"/>
  <c r="P3845"/>
  <c r="M3845"/>
  <c r="L3845"/>
  <c r="K3845"/>
  <c r="J3845"/>
  <c r="I3845"/>
  <c r="G3845"/>
  <c r="F3845"/>
  <c r="E3845"/>
  <c r="Q3845" s="1"/>
  <c r="D3845"/>
  <c r="C3845"/>
  <c r="B3845"/>
  <c r="S3844"/>
  <c r="R3844"/>
  <c r="P3844"/>
  <c r="M3844"/>
  <c r="L3844"/>
  <c r="K3844"/>
  <c r="J3844"/>
  <c r="I3844"/>
  <c r="G3844"/>
  <c r="F3844"/>
  <c r="E3844"/>
  <c r="Q3844" s="1"/>
  <c r="D3844"/>
  <c r="C3844"/>
  <c r="B3844"/>
  <c r="S3843"/>
  <c r="R3843"/>
  <c r="P3843"/>
  <c r="M3843"/>
  <c r="L3843"/>
  <c r="K3843"/>
  <c r="J3843"/>
  <c r="I3843"/>
  <c r="G3843"/>
  <c r="F3843"/>
  <c r="E3843"/>
  <c r="Q3843" s="1"/>
  <c r="D3843"/>
  <c r="C3843"/>
  <c r="B3843"/>
  <c r="S3842"/>
  <c r="R3842"/>
  <c r="P3842"/>
  <c r="M3842"/>
  <c r="L3842"/>
  <c r="K3842"/>
  <c r="J3842"/>
  <c r="I3842"/>
  <c r="G3842"/>
  <c r="F3842"/>
  <c r="E3842"/>
  <c r="Q3842" s="1"/>
  <c r="D3842"/>
  <c r="C3842"/>
  <c r="B3842"/>
  <c r="S3841"/>
  <c r="R3841"/>
  <c r="P3841"/>
  <c r="M3841"/>
  <c r="L3841"/>
  <c r="K3841"/>
  <c r="J3841"/>
  <c r="I3841"/>
  <c r="G3841"/>
  <c r="F3841"/>
  <c r="E3841"/>
  <c r="Q3841" s="1"/>
  <c r="D3841"/>
  <c r="C3841"/>
  <c r="B3841"/>
  <c r="S3840"/>
  <c r="R3840"/>
  <c r="P3840"/>
  <c r="M3840"/>
  <c r="L3840"/>
  <c r="K3840"/>
  <c r="J3840"/>
  <c r="I3840"/>
  <c r="G3840"/>
  <c r="F3840"/>
  <c r="E3840"/>
  <c r="Q3840" s="1"/>
  <c r="D3840"/>
  <c r="C3840"/>
  <c r="B3840"/>
  <c r="S3839"/>
  <c r="R3839"/>
  <c r="P3839"/>
  <c r="M3839"/>
  <c r="L3839"/>
  <c r="K3839"/>
  <c r="J3839"/>
  <c r="I3839"/>
  <c r="G3839"/>
  <c r="F3839"/>
  <c r="E3839"/>
  <c r="Q3839" s="1"/>
  <c r="D3839"/>
  <c r="C3839"/>
  <c r="B3839"/>
  <c r="S3838"/>
  <c r="R3838"/>
  <c r="P3838"/>
  <c r="M3838"/>
  <c r="L3838"/>
  <c r="K3838"/>
  <c r="J3838"/>
  <c r="I3838"/>
  <c r="G3838"/>
  <c r="F3838"/>
  <c r="E3838"/>
  <c r="Q3838" s="1"/>
  <c r="D3838"/>
  <c r="C3838"/>
  <c r="B3838"/>
  <c r="S3837"/>
  <c r="R3837"/>
  <c r="P3837"/>
  <c r="M3837"/>
  <c r="L3837"/>
  <c r="K3837"/>
  <c r="J3837"/>
  <c r="I3837"/>
  <c r="G3837"/>
  <c r="F3837"/>
  <c r="E3837"/>
  <c r="Q3837" s="1"/>
  <c r="D3837"/>
  <c r="C3837"/>
  <c r="B3837"/>
  <c r="S3836"/>
  <c r="R3836"/>
  <c r="P3836"/>
  <c r="M3836"/>
  <c r="L3836"/>
  <c r="K3836"/>
  <c r="J3836"/>
  <c r="I3836"/>
  <c r="G3836"/>
  <c r="F3836"/>
  <c r="E3836"/>
  <c r="Q3836" s="1"/>
  <c r="D3836"/>
  <c r="C3836"/>
  <c r="B3836"/>
  <c r="S3835"/>
  <c r="R3835"/>
  <c r="P3835"/>
  <c r="M3835"/>
  <c r="L3835"/>
  <c r="K3835"/>
  <c r="J3835"/>
  <c r="I3835"/>
  <c r="G3835"/>
  <c r="F3835"/>
  <c r="E3835"/>
  <c r="Q3835" s="1"/>
  <c r="D3835"/>
  <c r="C3835"/>
  <c r="B3835"/>
  <c r="S3834"/>
  <c r="R3834"/>
  <c r="P3834"/>
  <c r="M3834"/>
  <c r="L3834"/>
  <c r="K3834"/>
  <c r="J3834"/>
  <c r="I3834"/>
  <c r="G3834"/>
  <c r="F3834"/>
  <c r="E3834"/>
  <c r="Q3834" s="1"/>
  <c r="D3834"/>
  <c r="C3834"/>
  <c r="B3834"/>
  <c r="S3833"/>
  <c r="R3833"/>
  <c r="P3833"/>
  <c r="M3833"/>
  <c r="L3833"/>
  <c r="K3833"/>
  <c r="J3833"/>
  <c r="I3833"/>
  <c r="G3833"/>
  <c r="F3833"/>
  <c r="E3833"/>
  <c r="Q3833" s="1"/>
  <c r="D3833"/>
  <c r="C3833"/>
  <c r="B3833"/>
  <c r="S3832"/>
  <c r="R3832"/>
  <c r="P3832"/>
  <c r="M3832"/>
  <c r="L3832"/>
  <c r="K3832"/>
  <c r="J3832"/>
  <c r="I3832"/>
  <c r="G3832"/>
  <c r="F3832"/>
  <c r="E3832"/>
  <c r="Q3832" s="1"/>
  <c r="D3832"/>
  <c r="C3832"/>
  <c r="B3832"/>
  <c r="S3831"/>
  <c r="R3831"/>
  <c r="P3831"/>
  <c r="M3831"/>
  <c r="L3831"/>
  <c r="K3831"/>
  <c r="J3831"/>
  <c r="I3831"/>
  <c r="G3831"/>
  <c r="F3831"/>
  <c r="E3831"/>
  <c r="Q3831" s="1"/>
  <c r="D3831"/>
  <c r="C3831"/>
  <c r="B3831"/>
  <c r="S3830"/>
  <c r="R3830"/>
  <c r="P3830"/>
  <c r="M3830"/>
  <c r="L3830"/>
  <c r="K3830"/>
  <c r="J3830"/>
  <c r="I3830"/>
  <c r="G3830"/>
  <c r="F3830"/>
  <c r="E3830"/>
  <c r="Q3830" s="1"/>
  <c r="D3830"/>
  <c r="C3830"/>
  <c r="B3830"/>
  <c r="S3829"/>
  <c r="R3829"/>
  <c r="P3829"/>
  <c r="M3829"/>
  <c r="L3829"/>
  <c r="K3829"/>
  <c r="J3829"/>
  <c r="I3829"/>
  <c r="G3829"/>
  <c r="F3829"/>
  <c r="E3829"/>
  <c r="Q3829" s="1"/>
  <c r="D3829"/>
  <c r="C3829"/>
  <c r="B3829"/>
  <c r="S3828"/>
  <c r="R3828"/>
  <c r="P3828"/>
  <c r="M3828"/>
  <c r="L3828"/>
  <c r="K3828"/>
  <c r="J3828"/>
  <c r="I3828"/>
  <c r="G3828"/>
  <c r="F3828"/>
  <c r="E3828"/>
  <c r="Q3828" s="1"/>
  <c r="D3828"/>
  <c r="C3828"/>
  <c r="B3828"/>
  <c r="S3827"/>
  <c r="R3827"/>
  <c r="P3827"/>
  <c r="M3827"/>
  <c r="L3827"/>
  <c r="K3827"/>
  <c r="J3827"/>
  <c r="I3827"/>
  <c r="G3827"/>
  <c r="F3827"/>
  <c r="E3827"/>
  <c r="Q3827" s="1"/>
  <c r="D3827"/>
  <c r="C3827"/>
  <c r="B3827"/>
  <c r="S3826"/>
  <c r="R3826"/>
  <c r="P3826"/>
  <c r="M3826"/>
  <c r="L3826"/>
  <c r="K3826"/>
  <c r="J3826"/>
  <c r="I3826"/>
  <c r="G3826"/>
  <c r="F3826"/>
  <c r="E3826"/>
  <c r="Q3826" s="1"/>
  <c r="D3826"/>
  <c r="C3826"/>
  <c r="B3826"/>
  <c r="S3825"/>
  <c r="R3825"/>
  <c r="P3825"/>
  <c r="M3825"/>
  <c r="L3825"/>
  <c r="K3825"/>
  <c r="J3825"/>
  <c r="I3825"/>
  <c r="G3825"/>
  <c r="F3825"/>
  <c r="E3825"/>
  <c r="Q3825" s="1"/>
  <c r="D3825"/>
  <c r="C3825"/>
  <c r="B3825"/>
  <c r="S3824"/>
  <c r="R3824"/>
  <c r="P3824"/>
  <c r="M3824"/>
  <c r="L3824"/>
  <c r="K3824"/>
  <c r="J3824"/>
  <c r="I3824"/>
  <c r="G3824"/>
  <c r="F3824"/>
  <c r="E3824"/>
  <c r="Q3824" s="1"/>
  <c r="D3824"/>
  <c r="C3824"/>
  <c r="B3824"/>
  <c r="S3823"/>
  <c r="R3823"/>
  <c r="P3823"/>
  <c r="M3823"/>
  <c r="L3823"/>
  <c r="K3823"/>
  <c r="J3823"/>
  <c r="I3823"/>
  <c r="G3823"/>
  <c r="F3823"/>
  <c r="E3823"/>
  <c r="Q3823" s="1"/>
  <c r="D3823"/>
  <c r="C3823"/>
  <c r="B3823"/>
  <c r="S3822"/>
  <c r="R3822"/>
  <c r="P3822"/>
  <c r="M3822"/>
  <c r="L3822"/>
  <c r="K3822"/>
  <c r="J3822"/>
  <c r="I3822"/>
  <c r="G3822"/>
  <c r="F3822"/>
  <c r="E3822"/>
  <c r="Q3822" s="1"/>
  <c r="D3822"/>
  <c r="C3822"/>
  <c r="B3822"/>
  <c r="S3821"/>
  <c r="R3821"/>
  <c r="P3821"/>
  <c r="M3821"/>
  <c r="L3821"/>
  <c r="K3821"/>
  <c r="J3821"/>
  <c r="I3821"/>
  <c r="G3821"/>
  <c r="F3821"/>
  <c r="E3821"/>
  <c r="Q3821" s="1"/>
  <c r="D3821"/>
  <c r="C3821"/>
  <c r="B3821"/>
  <c r="S3820"/>
  <c r="R3820"/>
  <c r="P3820"/>
  <c r="M3820"/>
  <c r="L3820"/>
  <c r="K3820"/>
  <c r="J3820"/>
  <c r="I3820"/>
  <c r="G3820"/>
  <c r="F3820"/>
  <c r="E3820"/>
  <c r="Q3820" s="1"/>
  <c r="D3820"/>
  <c r="C3820"/>
  <c r="B3820"/>
  <c r="S3819"/>
  <c r="R3819"/>
  <c r="P3819"/>
  <c r="M3819"/>
  <c r="L3819"/>
  <c r="K3819"/>
  <c r="J3819"/>
  <c r="I3819"/>
  <c r="G3819"/>
  <c r="F3819"/>
  <c r="E3819"/>
  <c r="Q3819" s="1"/>
  <c r="D3819"/>
  <c r="C3819"/>
  <c r="B3819"/>
  <c r="S3818"/>
  <c r="R3818"/>
  <c r="P3818"/>
  <c r="M3818"/>
  <c r="L3818"/>
  <c r="K3818"/>
  <c r="J3818"/>
  <c r="I3818"/>
  <c r="G3818"/>
  <c r="F3818"/>
  <c r="E3818"/>
  <c r="Q3818" s="1"/>
  <c r="D3818"/>
  <c r="C3818"/>
  <c r="B3818"/>
  <c r="S3817"/>
  <c r="R3817"/>
  <c r="P3817"/>
  <c r="M3817"/>
  <c r="L3817"/>
  <c r="K3817"/>
  <c r="J3817"/>
  <c r="I3817"/>
  <c r="G3817"/>
  <c r="F3817"/>
  <c r="E3817"/>
  <c r="Q3817" s="1"/>
  <c r="D3817"/>
  <c r="C3817"/>
  <c r="B3817"/>
  <c r="S3816"/>
  <c r="R3816"/>
  <c r="P3816"/>
  <c r="M3816"/>
  <c r="L3816"/>
  <c r="K3816"/>
  <c r="J3816"/>
  <c r="I3816"/>
  <c r="G3816"/>
  <c r="F3816"/>
  <c r="E3816"/>
  <c r="Q3816" s="1"/>
  <c r="D3816"/>
  <c r="C3816"/>
  <c r="B3816"/>
  <c r="S3815"/>
  <c r="R3815"/>
  <c r="P3815"/>
  <c r="M3815"/>
  <c r="L3815"/>
  <c r="K3815"/>
  <c r="J3815"/>
  <c r="I3815"/>
  <c r="G3815"/>
  <c r="F3815"/>
  <c r="E3815"/>
  <c r="Q3815" s="1"/>
  <c r="D3815"/>
  <c r="C3815"/>
  <c r="B3815"/>
  <c r="S3814"/>
  <c r="R3814"/>
  <c r="P3814"/>
  <c r="M3814"/>
  <c r="L3814"/>
  <c r="K3814"/>
  <c r="J3814"/>
  <c r="I3814"/>
  <c r="G3814"/>
  <c r="F3814"/>
  <c r="E3814"/>
  <c r="Q3814" s="1"/>
  <c r="D3814"/>
  <c r="C3814"/>
  <c r="B3814"/>
  <c r="S3813"/>
  <c r="R3813"/>
  <c r="P3813"/>
  <c r="M3813"/>
  <c r="L3813"/>
  <c r="K3813"/>
  <c r="J3813"/>
  <c r="I3813"/>
  <c r="G3813"/>
  <c r="F3813"/>
  <c r="E3813"/>
  <c r="Q3813" s="1"/>
  <c r="D3813"/>
  <c r="C3813"/>
  <c r="B3813"/>
  <c r="S3812"/>
  <c r="R3812"/>
  <c r="P3812"/>
  <c r="M3812"/>
  <c r="L3812"/>
  <c r="K3812"/>
  <c r="J3812"/>
  <c r="I3812"/>
  <c r="G3812"/>
  <c r="F3812"/>
  <c r="E3812"/>
  <c r="Q3812" s="1"/>
  <c r="D3812"/>
  <c r="C3812"/>
  <c r="B3812"/>
  <c r="S3811"/>
  <c r="R3811"/>
  <c r="P3811"/>
  <c r="M3811"/>
  <c r="L3811"/>
  <c r="K3811"/>
  <c r="J3811"/>
  <c r="I3811"/>
  <c r="G3811"/>
  <c r="F3811"/>
  <c r="E3811"/>
  <c r="Q3811" s="1"/>
  <c r="D3811"/>
  <c r="C3811"/>
  <c r="B3811"/>
  <c r="S3810"/>
  <c r="R3810"/>
  <c r="P3810"/>
  <c r="M3810"/>
  <c r="L3810"/>
  <c r="K3810"/>
  <c r="J3810"/>
  <c r="I3810"/>
  <c r="G3810"/>
  <c r="F3810"/>
  <c r="E3810"/>
  <c r="Q3810" s="1"/>
  <c r="D3810"/>
  <c r="C3810"/>
  <c r="B3810"/>
  <c r="S3809"/>
  <c r="R3809"/>
  <c r="P3809"/>
  <c r="M3809"/>
  <c r="L3809"/>
  <c r="K3809"/>
  <c r="J3809"/>
  <c r="I3809"/>
  <c r="G3809"/>
  <c r="F3809"/>
  <c r="E3809"/>
  <c r="Q3809" s="1"/>
  <c r="D3809"/>
  <c r="C3809"/>
  <c r="B3809"/>
  <c r="S3808"/>
  <c r="R3808"/>
  <c r="P3808"/>
  <c r="M3808"/>
  <c r="L3808"/>
  <c r="K3808"/>
  <c r="J3808"/>
  <c r="I3808"/>
  <c r="G3808"/>
  <c r="F3808"/>
  <c r="E3808"/>
  <c r="Q3808" s="1"/>
  <c r="D3808"/>
  <c r="C3808"/>
  <c r="B3808"/>
  <c r="S3807"/>
  <c r="R3807"/>
  <c r="P3807"/>
  <c r="M3807"/>
  <c r="L3807"/>
  <c r="K3807"/>
  <c r="J3807"/>
  <c r="I3807"/>
  <c r="G3807"/>
  <c r="F3807"/>
  <c r="E3807"/>
  <c r="Q3807" s="1"/>
  <c r="D3807"/>
  <c r="C3807"/>
  <c r="B3807"/>
  <c r="S3806"/>
  <c r="R3806"/>
  <c r="P3806"/>
  <c r="M3806"/>
  <c r="L3806"/>
  <c r="K3806"/>
  <c r="J3806"/>
  <c r="I3806"/>
  <c r="G3806"/>
  <c r="F3806"/>
  <c r="E3806"/>
  <c r="Q3806" s="1"/>
  <c r="D3806"/>
  <c r="C3806"/>
  <c r="B3806"/>
  <c r="S3805"/>
  <c r="R3805"/>
  <c r="P3805"/>
  <c r="M3805"/>
  <c r="L3805"/>
  <c r="K3805"/>
  <c r="J3805"/>
  <c r="I3805"/>
  <c r="G3805"/>
  <c r="F3805"/>
  <c r="E3805"/>
  <c r="Q3805" s="1"/>
  <c r="D3805"/>
  <c r="C3805"/>
  <c r="B3805"/>
  <c r="S3804"/>
  <c r="R3804"/>
  <c r="P3804"/>
  <c r="M3804"/>
  <c r="L3804"/>
  <c r="K3804"/>
  <c r="J3804"/>
  <c r="I3804"/>
  <c r="G3804"/>
  <c r="F3804"/>
  <c r="E3804"/>
  <c r="Q3804" s="1"/>
  <c r="D3804"/>
  <c r="C3804"/>
  <c r="B3804"/>
  <c r="S3803"/>
  <c r="R3803"/>
  <c r="P3803"/>
  <c r="M3803"/>
  <c r="L3803"/>
  <c r="K3803"/>
  <c r="J3803"/>
  <c r="I3803"/>
  <c r="G3803"/>
  <c r="F3803"/>
  <c r="E3803"/>
  <c r="Q3803" s="1"/>
  <c r="D3803"/>
  <c r="C3803"/>
  <c r="B3803"/>
  <c r="S3802"/>
  <c r="R3802"/>
  <c r="P3802"/>
  <c r="M3802"/>
  <c r="L3802"/>
  <c r="K3802"/>
  <c r="J3802"/>
  <c r="I3802"/>
  <c r="G3802"/>
  <c r="F3802"/>
  <c r="E3802"/>
  <c r="Q3802" s="1"/>
  <c r="D3802"/>
  <c r="C3802"/>
  <c r="B3802"/>
  <c r="S3801"/>
  <c r="R3801"/>
  <c r="P3801"/>
  <c r="M3801"/>
  <c r="L3801"/>
  <c r="K3801"/>
  <c r="J3801"/>
  <c r="I3801"/>
  <c r="G3801"/>
  <c r="F3801"/>
  <c r="E3801"/>
  <c r="Q3801" s="1"/>
  <c r="D3801"/>
  <c r="C3801"/>
  <c r="B3801"/>
  <c r="S3800"/>
  <c r="R3800"/>
  <c r="P3800"/>
  <c r="M3800"/>
  <c r="L3800"/>
  <c r="K3800"/>
  <c r="J3800"/>
  <c r="I3800"/>
  <c r="G3800"/>
  <c r="F3800"/>
  <c r="E3800"/>
  <c r="Q3800" s="1"/>
  <c r="D3800"/>
  <c r="C3800"/>
  <c r="B3800"/>
  <c r="S3799"/>
  <c r="R3799"/>
  <c r="P3799"/>
  <c r="M3799"/>
  <c r="L3799"/>
  <c r="K3799"/>
  <c r="J3799"/>
  <c r="I3799"/>
  <c r="G3799"/>
  <c r="F3799"/>
  <c r="E3799"/>
  <c r="Q3799" s="1"/>
  <c r="D3799"/>
  <c r="C3799"/>
  <c r="B3799"/>
  <c r="S3798"/>
  <c r="R3798"/>
  <c r="P3798"/>
  <c r="M3798"/>
  <c r="L3798"/>
  <c r="K3798"/>
  <c r="J3798"/>
  <c r="I3798"/>
  <c r="G3798"/>
  <c r="F3798"/>
  <c r="E3798"/>
  <c r="Q3798" s="1"/>
  <c r="D3798"/>
  <c r="C3798"/>
  <c r="B3798"/>
  <c r="S3797"/>
  <c r="R3797"/>
  <c r="P3797"/>
  <c r="M3797"/>
  <c r="L3797"/>
  <c r="K3797"/>
  <c r="J3797"/>
  <c r="I3797"/>
  <c r="G3797"/>
  <c r="F3797"/>
  <c r="E3797"/>
  <c r="Q3797" s="1"/>
  <c r="D3797"/>
  <c r="C3797"/>
  <c r="B3797"/>
  <c r="S3796"/>
  <c r="R3796"/>
  <c r="P3796"/>
  <c r="M3796"/>
  <c r="L3796"/>
  <c r="K3796"/>
  <c r="J3796"/>
  <c r="I3796"/>
  <c r="G3796"/>
  <c r="F3796"/>
  <c r="E3796"/>
  <c r="Q3796" s="1"/>
  <c r="D3796"/>
  <c r="C3796"/>
  <c r="B3796"/>
  <c r="S3795"/>
  <c r="R3795"/>
  <c r="P3795"/>
  <c r="M3795"/>
  <c r="L3795"/>
  <c r="K3795"/>
  <c r="J3795"/>
  <c r="I3795"/>
  <c r="G3795"/>
  <c r="F3795"/>
  <c r="E3795"/>
  <c r="Q3795" s="1"/>
  <c r="D3795"/>
  <c r="C3795"/>
  <c r="B3795"/>
  <c r="S3794"/>
  <c r="R3794"/>
  <c r="P3794"/>
  <c r="M3794"/>
  <c r="L3794"/>
  <c r="K3794"/>
  <c r="J3794"/>
  <c r="I3794"/>
  <c r="G3794"/>
  <c r="F3794"/>
  <c r="E3794"/>
  <c r="Q3794" s="1"/>
  <c r="D3794"/>
  <c r="C3794"/>
  <c r="B3794"/>
  <c r="S3793"/>
  <c r="R3793"/>
  <c r="P3793"/>
  <c r="M3793"/>
  <c r="L3793"/>
  <c r="K3793"/>
  <c r="J3793"/>
  <c r="I3793"/>
  <c r="G3793"/>
  <c r="F3793"/>
  <c r="E3793"/>
  <c r="Q3793" s="1"/>
  <c r="D3793"/>
  <c r="C3793"/>
  <c r="B3793"/>
  <c r="S3792"/>
  <c r="R3792"/>
  <c r="P3792"/>
  <c r="M3792"/>
  <c r="L3792"/>
  <c r="K3792"/>
  <c r="J3792"/>
  <c r="I3792"/>
  <c r="G3792"/>
  <c r="F3792"/>
  <c r="E3792"/>
  <c r="Q3792" s="1"/>
  <c r="D3792"/>
  <c r="C3792"/>
  <c r="B3792"/>
  <c r="S3791"/>
  <c r="R3791"/>
  <c r="P3791"/>
  <c r="M3791"/>
  <c r="L3791"/>
  <c r="K3791"/>
  <c r="J3791"/>
  <c r="I3791"/>
  <c r="G3791"/>
  <c r="F3791"/>
  <c r="E3791"/>
  <c r="Q3791" s="1"/>
  <c r="D3791"/>
  <c r="C3791"/>
  <c r="B3791"/>
  <c r="S3790"/>
  <c r="R3790"/>
  <c r="P3790"/>
  <c r="M3790"/>
  <c r="L3790"/>
  <c r="K3790"/>
  <c r="J3790"/>
  <c r="I3790"/>
  <c r="G3790"/>
  <c r="F3790"/>
  <c r="E3790"/>
  <c r="Q3790" s="1"/>
  <c r="D3790"/>
  <c r="C3790"/>
  <c r="B3790"/>
  <c r="S3789"/>
  <c r="R3789"/>
  <c r="P3789"/>
  <c r="M3789"/>
  <c r="L3789"/>
  <c r="K3789"/>
  <c r="J3789"/>
  <c r="I3789"/>
  <c r="G3789"/>
  <c r="F3789"/>
  <c r="E3789"/>
  <c r="Q3789" s="1"/>
  <c r="D3789"/>
  <c r="C3789"/>
  <c r="B3789"/>
  <c r="S3788"/>
  <c r="R3788"/>
  <c r="P3788"/>
  <c r="M3788"/>
  <c r="L3788"/>
  <c r="K3788"/>
  <c r="J3788"/>
  <c r="I3788"/>
  <c r="G3788"/>
  <c r="F3788"/>
  <c r="E3788"/>
  <c r="Q3788" s="1"/>
  <c r="D3788"/>
  <c r="C3788"/>
  <c r="B3788"/>
  <c r="S3787"/>
  <c r="R3787"/>
  <c r="P3787"/>
  <c r="M3787"/>
  <c r="L3787"/>
  <c r="K3787"/>
  <c r="J3787"/>
  <c r="I3787"/>
  <c r="G3787"/>
  <c r="F3787"/>
  <c r="E3787"/>
  <c r="Q3787" s="1"/>
  <c r="D3787"/>
  <c r="C3787"/>
  <c r="B3787"/>
  <c r="S3786"/>
  <c r="R3786"/>
  <c r="P3786"/>
  <c r="M3786"/>
  <c r="L3786"/>
  <c r="K3786"/>
  <c r="J3786"/>
  <c r="I3786"/>
  <c r="G3786"/>
  <c r="F3786"/>
  <c r="E3786"/>
  <c r="Q3786" s="1"/>
  <c r="D3786"/>
  <c r="C3786"/>
  <c r="B3786"/>
  <c r="S3785"/>
  <c r="R3785"/>
  <c r="P3785"/>
  <c r="M3785"/>
  <c r="L3785"/>
  <c r="K3785"/>
  <c r="J3785"/>
  <c r="I3785"/>
  <c r="G3785"/>
  <c r="F3785"/>
  <c r="E3785"/>
  <c r="Q3785" s="1"/>
  <c r="D3785"/>
  <c r="C3785"/>
  <c r="B3785"/>
  <c r="S3784"/>
  <c r="R3784"/>
  <c r="P3784"/>
  <c r="M3784"/>
  <c r="L3784"/>
  <c r="K3784"/>
  <c r="J3784"/>
  <c r="I3784"/>
  <c r="G3784"/>
  <c r="F3784"/>
  <c r="E3784"/>
  <c r="Q3784" s="1"/>
  <c r="D3784"/>
  <c r="C3784"/>
  <c r="B3784"/>
  <c r="S3783"/>
  <c r="R3783"/>
  <c r="P3783"/>
  <c r="M3783"/>
  <c r="L3783"/>
  <c r="K3783"/>
  <c r="J3783"/>
  <c r="I3783"/>
  <c r="G3783"/>
  <c r="F3783"/>
  <c r="E3783"/>
  <c r="Q3783" s="1"/>
  <c r="D3783"/>
  <c r="C3783"/>
  <c r="B3783"/>
  <c r="S3782"/>
  <c r="R3782"/>
  <c r="P3782"/>
  <c r="M3782"/>
  <c r="L3782"/>
  <c r="K3782"/>
  <c r="J3782"/>
  <c r="I3782"/>
  <c r="G3782"/>
  <c r="F3782"/>
  <c r="E3782"/>
  <c r="Q3782" s="1"/>
  <c r="D3782"/>
  <c r="C3782"/>
  <c r="B3782"/>
  <c r="S3781"/>
  <c r="R3781"/>
  <c r="P3781"/>
  <c r="M3781"/>
  <c r="L3781"/>
  <c r="K3781"/>
  <c r="J3781"/>
  <c r="I3781"/>
  <c r="G3781"/>
  <c r="F3781"/>
  <c r="E3781"/>
  <c r="Q3781" s="1"/>
  <c r="D3781"/>
  <c r="C3781"/>
  <c r="B3781"/>
  <c r="S3780"/>
  <c r="R3780"/>
  <c r="P3780"/>
  <c r="M3780"/>
  <c r="L3780"/>
  <c r="K3780"/>
  <c r="J3780"/>
  <c r="I3780"/>
  <c r="G3780"/>
  <c r="F3780"/>
  <c r="E3780"/>
  <c r="Q3780" s="1"/>
  <c r="D3780"/>
  <c r="C3780"/>
  <c r="B3780"/>
  <c r="S3779"/>
  <c r="R3779"/>
  <c r="P3779"/>
  <c r="M3779"/>
  <c r="L3779"/>
  <c r="K3779"/>
  <c r="J3779"/>
  <c r="I3779"/>
  <c r="G3779"/>
  <c r="F3779"/>
  <c r="E3779"/>
  <c r="Q3779" s="1"/>
  <c r="D3779"/>
  <c r="C3779"/>
  <c r="B3779"/>
  <c r="S3778"/>
  <c r="R3778"/>
  <c r="P3778"/>
  <c r="M3778"/>
  <c r="L3778"/>
  <c r="K3778"/>
  <c r="J3778"/>
  <c r="I3778"/>
  <c r="G3778"/>
  <c r="F3778"/>
  <c r="E3778"/>
  <c r="Q3778" s="1"/>
  <c r="D3778"/>
  <c r="C3778"/>
  <c r="B3778"/>
  <c r="S3777"/>
  <c r="R3777"/>
  <c r="P3777"/>
  <c r="M3777"/>
  <c r="L3777"/>
  <c r="K3777"/>
  <c r="J3777"/>
  <c r="I3777"/>
  <c r="G3777"/>
  <c r="F3777"/>
  <c r="E3777"/>
  <c r="Q3777" s="1"/>
  <c r="D3777"/>
  <c r="C3777"/>
  <c r="B3777"/>
  <c r="S3776"/>
  <c r="R3776"/>
  <c r="P3776"/>
  <c r="M3776"/>
  <c r="L3776"/>
  <c r="K3776"/>
  <c r="J3776"/>
  <c r="I3776"/>
  <c r="G3776"/>
  <c r="F3776"/>
  <c r="E3776"/>
  <c r="Q3776" s="1"/>
  <c r="D3776"/>
  <c r="C3776"/>
  <c r="B3776"/>
  <c r="S3775"/>
  <c r="R3775"/>
  <c r="P3775"/>
  <c r="M3775"/>
  <c r="L3775"/>
  <c r="K3775"/>
  <c r="J3775"/>
  <c r="I3775"/>
  <c r="G3775"/>
  <c r="F3775"/>
  <c r="E3775"/>
  <c r="Q3775" s="1"/>
  <c r="D3775"/>
  <c r="C3775"/>
  <c r="B3775"/>
  <c r="S3774"/>
  <c r="R3774"/>
  <c r="P3774"/>
  <c r="M3774"/>
  <c r="L3774"/>
  <c r="K3774"/>
  <c r="J3774"/>
  <c r="I3774"/>
  <c r="G3774"/>
  <c r="F3774"/>
  <c r="E3774"/>
  <c r="Q3774" s="1"/>
  <c r="D3774"/>
  <c r="C3774"/>
  <c r="B3774"/>
  <c r="S3773"/>
  <c r="R3773"/>
  <c r="P3773"/>
  <c r="M3773"/>
  <c r="L3773"/>
  <c r="K3773"/>
  <c r="J3773"/>
  <c r="I3773"/>
  <c r="G3773"/>
  <c r="F3773"/>
  <c r="E3773"/>
  <c r="Q3773" s="1"/>
  <c r="D3773"/>
  <c r="C3773"/>
  <c r="B3773"/>
  <c r="S3772"/>
  <c r="R3772"/>
  <c r="P3772"/>
  <c r="M3772"/>
  <c r="L3772"/>
  <c r="K3772"/>
  <c r="J3772"/>
  <c r="I3772"/>
  <c r="G3772"/>
  <c r="F3772"/>
  <c r="E3772"/>
  <c r="Q3772" s="1"/>
  <c r="D3772"/>
  <c r="C3772"/>
  <c r="B3772"/>
  <c r="S3771"/>
  <c r="R3771"/>
  <c r="P3771"/>
  <c r="M3771"/>
  <c r="L3771"/>
  <c r="K3771"/>
  <c r="J3771"/>
  <c r="I3771"/>
  <c r="G3771"/>
  <c r="F3771"/>
  <c r="E3771"/>
  <c r="Q3771" s="1"/>
  <c r="D3771"/>
  <c r="C3771"/>
  <c r="B3771"/>
  <c r="S3770"/>
  <c r="R3770"/>
  <c r="P3770"/>
  <c r="M3770"/>
  <c r="L3770"/>
  <c r="K3770"/>
  <c r="J3770"/>
  <c r="I3770"/>
  <c r="G3770"/>
  <c r="F3770"/>
  <c r="E3770"/>
  <c r="Q3770" s="1"/>
  <c r="D3770"/>
  <c r="C3770"/>
  <c r="B3770"/>
  <c r="S3769"/>
  <c r="R3769"/>
  <c r="P3769"/>
  <c r="M3769"/>
  <c r="L3769"/>
  <c r="K3769"/>
  <c r="J3769"/>
  <c r="I3769"/>
  <c r="G3769"/>
  <c r="F3769"/>
  <c r="E3769"/>
  <c r="Q3769" s="1"/>
  <c r="D3769"/>
  <c r="C3769"/>
  <c r="B3769"/>
  <c r="S3768"/>
  <c r="R3768"/>
  <c r="P3768"/>
  <c r="M3768"/>
  <c r="L3768"/>
  <c r="K3768"/>
  <c r="J3768"/>
  <c r="I3768"/>
  <c r="G3768"/>
  <c r="F3768"/>
  <c r="E3768"/>
  <c r="Q3768" s="1"/>
  <c r="D3768"/>
  <c r="C3768"/>
  <c r="B3768"/>
  <c r="S3767"/>
  <c r="R3767"/>
  <c r="P3767"/>
  <c r="M3767"/>
  <c r="L3767"/>
  <c r="K3767"/>
  <c r="J3767"/>
  <c r="I3767"/>
  <c r="G3767"/>
  <c r="F3767"/>
  <c r="E3767"/>
  <c r="Q3767" s="1"/>
  <c r="D3767"/>
  <c r="C3767"/>
  <c r="B3767"/>
  <c r="S3766"/>
  <c r="R3766"/>
  <c r="P3766"/>
  <c r="M3766"/>
  <c r="L3766"/>
  <c r="K3766"/>
  <c r="J3766"/>
  <c r="I3766"/>
  <c r="G3766"/>
  <c r="F3766"/>
  <c r="E3766"/>
  <c r="Q3766" s="1"/>
  <c r="D3766"/>
  <c r="C3766"/>
  <c r="B3766"/>
  <c r="S3765"/>
  <c r="R3765"/>
  <c r="P3765"/>
  <c r="M3765"/>
  <c r="L3765"/>
  <c r="K3765"/>
  <c r="J3765"/>
  <c r="I3765"/>
  <c r="G3765"/>
  <c r="F3765"/>
  <c r="E3765"/>
  <c r="Q3765" s="1"/>
  <c r="D3765"/>
  <c r="C3765"/>
  <c r="B3765"/>
  <c r="S3764"/>
  <c r="R3764"/>
  <c r="P3764"/>
  <c r="M3764"/>
  <c r="L3764"/>
  <c r="K3764"/>
  <c r="J3764"/>
  <c r="I3764"/>
  <c r="G3764"/>
  <c r="F3764"/>
  <c r="E3764"/>
  <c r="Q3764" s="1"/>
  <c r="D3764"/>
  <c r="C3764"/>
  <c r="B3764"/>
  <c r="S3763"/>
  <c r="R3763"/>
  <c r="P3763"/>
  <c r="M3763"/>
  <c r="L3763"/>
  <c r="K3763"/>
  <c r="J3763"/>
  <c r="I3763"/>
  <c r="G3763"/>
  <c r="F3763"/>
  <c r="E3763"/>
  <c r="Q3763" s="1"/>
  <c r="D3763"/>
  <c r="C3763"/>
  <c r="B3763"/>
  <c r="S3762"/>
  <c r="R3762"/>
  <c r="P3762"/>
  <c r="M3762"/>
  <c r="L3762"/>
  <c r="K3762"/>
  <c r="J3762"/>
  <c r="I3762"/>
  <c r="G3762"/>
  <c r="F3762"/>
  <c r="E3762"/>
  <c r="Q3762" s="1"/>
  <c r="D3762"/>
  <c r="C3762"/>
  <c r="B3762"/>
  <c r="S3761"/>
  <c r="R3761"/>
  <c r="P3761"/>
  <c r="M3761"/>
  <c r="L3761"/>
  <c r="K3761"/>
  <c r="J3761"/>
  <c r="I3761"/>
  <c r="G3761"/>
  <c r="F3761"/>
  <c r="E3761"/>
  <c r="Q3761" s="1"/>
  <c r="D3761"/>
  <c r="C3761"/>
  <c r="B3761"/>
  <c r="S3760"/>
  <c r="R3760"/>
  <c r="P3760"/>
  <c r="M3760"/>
  <c r="L3760"/>
  <c r="K3760"/>
  <c r="J3760"/>
  <c r="I3760"/>
  <c r="G3760"/>
  <c r="F3760"/>
  <c r="E3760"/>
  <c r="Q3760" s="1"/>
  <c r="D3760"/>
  <c r="C3760"/>
  <c r="B3760"/>
  <c r="S3759"/>
  <c r="R3759"/>
  <c r="P3759"/>
  <c r="M3759"/>
  <c r="L3759"/>
  <c r="K3759"/>
  <c r="J3759"/>
  <c r="I3759"/>
  <c r="G3759"/>
  <c r="F3759"/>
  <c r="E3759"/>
  <c r="Q3759" s="1"/>
  <c r="D3759"/>
  <c r="C3759"/>
  <c r="B3759"/>
  <c r="S3758"/>
  <c r="R3758"/>
  <c r="P3758"/>
  <c r="M3758"/>
  <c r="L3758"/>
  <c r="K3758"/>
  <c r="J3758"/>
  <c r="I3758"/>
  <c r="G3758"/>
  <c r="F3758"/>
  <c r="E3758"/>
  <c r="Q3758" s="1"/>
  <c r="D3758"/>
  <c r="C3758"/>
  <c r="B3758"/>
  <c r="S3757"/>
  <c r="R3757"/>
  <c r="P3757"/>
  <c r="M3757"/>
  <c r="L3757"/>
  <c r="K3757"/>
  <c r="J3757"/>
  <c r="I3757"/>
  <c r="G3757"/>
  <c r="F3757"/>
  <c r="E3757"/>
  <c r="Q3757" s="1"/>
  <c r="D3757"/>
  <c r="C3757"/>
  <c r="B3757"/>
  <c r="S3756"/>
  <c r="R3756"/>
  <c r="P3756"/>
  <c r="M3756"/>
  <c r="L3756"/>
  <c r="K3756"/>
  <c r="J3756"/>
  <c r="I3756"/>
  <c r="G3756"/>
  <c r="F3756"/>
  <c r="E3756"/>
  <c r="Q3756" s="1"/>
  <c r="D3756"/>
  <c r="C3756"/>
  <c r="B3756"/>
  <c r="S3755"/>
  <c r="R3755"/>
  <c r="P3755"/>
  <c r="M3755"/>
  <c r="L3755"/>
  <c r="K3755"/>
  <c r="J3755"/>
  <c r="I3755"/>
  <c r="G3755"/>
  <c r="F3755"/>
  <c r="E3755"/>
  <c r="Q3755" s="1"/>
  <c r="D3755"/>
  <c r="C3755"/>
  <c r="B3755"/>
  <c r="S3754"/>
  <c r="R3754"/>
  <c r="P3754"/>
  <c r="M3754"/>
  <c r="L3754"/>
  <c r="K3754"/>
  <c r="J3754"/>
  <c r="I3754"/>
  <c r="G3754"/>
  <c r="F3754"/>
  <c r="E3754"/>
  <c r="Q3754" s="1"/>
  <c r="D3754"/>
  <c r="C3754"/>
  <c r="B3754"/>
  <c r="S3753"/>
  <c r="R3753"/>
  <c r="P3753"/>
  <c r="M3753"/>
  <c r="L3753"/>
  <c r="K3753"/>
  <c r="J3753"/>
  <c r="I3753"/>
  <c r="G3753"/>
  <c r="F3753"/>
  <c r="E3753"/>
  <c r="Q3753" s="1"/>
  <c r="D3753"/>
  <c r="C3753"/>
  <c r="B3753"/>
  <c r="S3752"/>
  <c r="R3752"/>
  <c r="P3752"/>
  <c r="M3752"/>
  <c r="L3752"/>
  <c r="K3752"/>
  <c r="J3752"/>
  <c r="I3752"/>
  <c r="G3752"/>
  <c r="F3752"/>
  <c r="E3752"/>
  <c r="Q3752" s="1"/>
  <c r="D3752"/>
  <c r="C3752"/>
  <c r="B3752"/>
  <c r="S3751"/>
  <c r="R3751"/>
  <c r="P3751"/>
  <c r="M3751"/>
  <c r="L3751"/>
  <c r="K3751"/>
  <c r="J3751"/>
  <c r="I3751"/>
  <c r="G3751"/>
  <c r="F3751"/>
  <c r="E3751"/>
  <c r="Q3751" s="1"/>
  <c r="D3751"/>
  <c r="C3751"/>
  <c r="B3751"/>
  <c r="S3750"/>
  <c r="R3750"/>
  <c r="P3750"/>
  <c r="M3750"/>
  <c r="L3750"/>
  <c r="K3750"/>
  <c r="J3750"/>
  <c r="I3750"/>
  <c r="G3750"/>
  <c r="F3750"/>
  <c r="E3750"/>
  <c r="Q3750" s="1"/>
  <c r="D3750"/>
  <c r="C3750"/>
  <c r="B3750"/>
  <c r="S3749"/>
  <c r="R3749"/>
  <c r="P3749"/>
  <c r="M3749"/>
  <c r="L3749"/>
  <c r="K3749"/>
  <c r="J3749"/>
  <c r="I3749"/>
  <c r="G3749"/>
  <c r="F3749"/>
  <c r="E3749"/>
  <c r="Q3749" s="1"/>
  <c r="D3749"/>
  <c r="C3749"/>
  <c r="B3749"/>
  <c r="S3748"/>
  <c r="R3748"/>
  <c r="P3748"/>
  <c r="M3748"/>
  <c r="L3748"/>
  <c r="K3748"/>
  <c r="J3748"/>
  <c r="I3748"/>
  <c r="G3748"/>
  <c r="F3748"/>
  <c r="E3748"/>
  <c r="Q3748" s="1"/>
  <c r="D3748"/>
  <c r="C3748"/>
  <c r="B3748"/>
  <c r="S3747"/>
  <c r="R3747"/>
  <c r="P3747"/>
  <c r="M3747"/>
  <c r="L3747"/>
  <c r="K3747"/>
  <c r="J3747"/>
  <c r="I3747"/>
  <c r="G3747"/>
  <c r="F3747"/>
  <c r="E3747"/>
  <c r="Q3747" s="1"/>
  <c r="D3747"/>
  <c r="C3747"/>
  <c r="B3747"/>
  <c r="S3746"/>
  <c r="R3746"/>
  <c r="P3746"/>
  <c r="M3746"/>
  <c r="L3746"/>
  <c r="K3746"/>
  <c r="J3746"/>
  <c r="I3746"/>
  <c r="G3746"/>
  <c r="F3746"/>
  <c r="E3746"/>
  <c r="Q3746" s="1"/>
  <c r="D3746"/>
  <c r="C3746"/>
  <c r="B3746"/>
  <c r="S3745"/>
  <c r="R3745"/>
  <c r="P3745"/>
  <c r="M3745"/>
  <c r="L3745"/>
  <c r="K3745"/>
  <c r="J3745"/>
  <c r="I3745"/>
  <c r="G3745"/>
  <c r="F3745"/>
  <c r="E3745"/>
  <c r="Q3745" s="1"/>
  <c r="D3745"/>
  <c r="C3745"/>
  <c r="B3745"/>
  <c r="S3744"/>
  <c r="R3744"/>
  <c r="P3744"/>
  <c r="M3744"/>
  <c r="L3744"/>
  <c r="K3744"/>
  <c r="J3744"/>
  <c r="I3744"/>
  <c r="G3744"/>
  <c r="F3744"/>
  <c r="E3744"/>
  <c r="Q3744" s="1"/>
  <c r="D3744"/>
  <c r="C3744"/>
  <c r="B3744"/>
  <c r="S3743"/>
  <c r="R3743"/>
  <c r="P3743"/>
  <c r="M3743"/>
  <c r="L3743"/>
  <c r="K3743"/>
  <c r="J3743"/>
  <c r="I3743"/>
  <c r="G3743"/>
  <c r="F3743"/>
  <c r="E3743"/>
  <c r="Q3743" s="1"/>
  <c r="D3743"/>
  <c r="C3743"/>
  <c r="B3743"/>
  <c r="S3742"/>
  <c r="R3742"/>
  <c r="P3742"/>
  <c r="M3742"/>
  <c r="L3742"/>
  <c r="K3742"/>
  <c r="J3742"/>
  <c r="I3742"/>
  <c r="G3742"/>
  <c r="F3742"/>
  <c r="E3742"/>
  <c r="Q3742" s="1"/>
  <c r="D3742"/>
  <c r="C3742"/>
  <c r="B3742"/>
  <c r="S3741"/>
  <c r="R3741"/>
  <c r="P3741"/>
  <c r="M3741"/>
  <c r="L3741"/>
  <c r="K3741"/>
  <c r="J3741"/>
  <c r="I3741"/>
  <c r="G3741"/>
  <c r="F3741"/>
  <c r="E3741"/>
  <c r="Q3741" s="1"/>
  <c r="D3741"/>
  <c r="C3741"/>
  <c r="B3741"/>
  <c r="S3740"/>
  <c r="R3740"/>
  <c r="P3740"/>
  <c r="M3740"/>
  <c r="L3740"/>
  <c r="K3740"/>
  <c r="J3740"/>
  <c r="I3740"/>
  <c r="G3740"/>
  <c r="F3740"/>
  <c r="E3740"/>
  <c r="Q3740" s="1"/>
  <c r="D3740"/>
  <c r="C3740"/>
  <c r="B3740"/>
  <c r="S3739"/>
  <c r="R3739"/>
  <c r="P3739"/>
  <c r="M3739"/>
  <c r="L3739"/>
  <c r="K3739"/>
  <c r="J3739"/>
  <c r="I3739"/>
  <c r="G3739"/>
  <c r="F3739"/>
  <c r="E3739"/>
  <c r="Q3739" s="1"/>
  <c r="D3739"/>
  <c r="C3739"/>
  <c r="B3739"/>
  <c r="S3738"/>
  <c r="R3738"/>
  <c r="P3738"/>
  <c r="M3738"/>
  <c r="L3738"/>
  <c r="K3738"/>
  <c r="J3738"/>
  <c r="I3738"/>
  <c r="G3738"/>
  <c r="F3738"/>
  <c r="E3738"/>
  <c r="Q3738" s="1"/>
  <c r="D3738"/>
  <c r="C3738"/>
  <c r="B3738"/>
  <c r="S3737"/>
  <c r="R3737"/>
  <c r="P3737"/>
  <c r="M3737"/>
  <c r="L3737"/>
  <c r="K3737"/>
  <c r="J3737"/>
  <c r="I3737"/>
  <c r="G3737"/>
  <c r="F3737"/>
  <c r="E3737"/>
  <c r="Q3737" s="1"/>
  <c r="D3737"/>
  <c r="C3737"/>
  <c r="B3737"/>
  <c r="S3736"/>
  <c r="R3736"/>
  <c r="P3736"/>
  <c r="M3736"/>
  <c r="L3736"/>
  <c r="K3736"/>
  <c r="J3736"/>
  <c r="I3736"/>
  <c r="G3736"/>
  <c r="F3736"/>
  <c r="E3736"/>
  <c r="Q3736" s="1"/>
  <c r="D3736"/>
  <c r="C3736"/>
  <c r="B3736"/>
  <c r="S3735"/>
  <c r="R3735"/>
  <c r="P3735"/>
  <c r="M3735"/>
  <c r="L3735"/>
  <c r="K3735"/>
  <c r="J3735"/>
  <c r="I3735"/>
  <c r="G3735"/>
  <c r="F3735"/>
  <c r="E3735"/>
  <c r="Q3735" s="1"/>
  <c r="D3735"/>
  <c r="C3735"/>
  <c r="B3735"/>
  <c r="S3734"/>
  <c r="R3734"/>
  <c r="P3734"/>
  <c r="M3734"/>
  <c r="L3734"/>
  <c r="K3734"/>
  <c r="J3734"/>
  <c r="I3734"/>
  <c r="G3734"/>
  <c r="F3734"/>
  <c r="E3734"/>
  <c r="Q3734" s="1"/>
  <c r="D3734"/>
  <c r="C3734"/>
  <c r="B3734"/>
  <c r="S3733"/>
  <c r="R3733"/>
  <c r="P3733"/>
  <c r="M3733"/>
  <c r="L3733"/>
  <c r="K3733"/>
  <c r="J3733"/>
  <c r="I3733"/>
  <c r="G3733"/>
  <c r="F3733"/>
  <c r="E3733"/>
  <c r="Q3733" s="1"/>
  <c r="D3733"/>
  <c r="C3733"/>
  <c r="B3733"/>
  <c r="S3732"/>
  <c r="R3732"/>
  <c r="P3732"/>
  <c r="M3732"/>
  <c r="L3732"/>
  <c r="K3732"/>
  <c r="J3732"/>
  <c r="I3732"/>
  <c r="G3732"/>
  <c r="F3732"/>
  <c r="E3732"/>
  <c r="Q3732" s="1"/>
  <c r="D3732"/>
  <c r="C3732"/>
  <c r="B3732"/>
  <c r="S3731"/>
  <c r="R3731"/>
  <c r="P3731"/>
  <c r="M3731"/>
  <c r="L3731"/>
  <c r="K3731"/>
  <c r="J3731"/>
  <c r="I3731"/>
  <c r="G3731"/>
  <c r="F3731"/>
  <c r="E3731"/>
  <c r="Q3731" s="1"/>
  <c r="D3731"/>
  <c r="C3731"/>
  <c r="B3731"/>
  <c r="S3730"/>
  <c r="R3730"/>
  <c r="P3730"/>
  <c r="M3730"/>
  <c r="L3730"/>
  <c r="K3730"/>
  <c r="J3730"/>
  <c r="I3730"/>
  <c r="G3730"/>
  <c r="F3730"/>
  <c r="E3730"/>
  <c r="Q3730" s="1"/>
  <c r="D3730"/>
  <c r="C3730"/>
  <c r="B3730"/>
  <c r="S3729"/>
  <c r="R3729"/>
  <c r="P3729"/>
  <c r="M3729"/>
  <c r="L3729"/>
  <c r="K3729"/>
  <c r="J3729"/>
  <c r="I3729"/>
  <c r="G3729"/>
  <c r="F3729"/>
  <c r="E3729"/>
  <c r="Q3729" s="1"/>
  <c r="D3729"/>
  <c r="C3729"/>
  <c r="B3729"/>
  <c r="S3728"/>
  <c r="R3728"/>
  <c r="P3728"/>
  <c r="M3728"/>
  <c r="L3728"/>
  <c r="K3728"/>
  <c r="J3728"/>
  <c r="I3728"/>
  <c r="G3728"/>
  <c r="F3728"/>
  <c r="E3728"/>
  <c r="Q3728" s="1"/>
  <c r="D3728"/>
  <c r="C3728"/>
  <c r="B3728"/>
  <c r="S3727"/>
  <c r="R3727"/>
  <c r="P3727"/>
  <c r="M3727"/>
  <c r="L3727"/>
  <c r="K3727"/>
  <c r="J3727"/>
  <c r="I3727"/>
  <c r="G3727"/>
  <c r="F3727"/>
  <c r="E3727"/>
  <c r="Q3727" s="1"/>
  <c r="D3727"/>
  <c r="C3727"/>
  <c r="B3727"/>
  <c r="S3726"/>
  <c r="R3726"/>
  <c r="P3726"/>
  <c r="M3726"/>
  <c r="L3726"/>
  <c r="K3726"/>
  <c r="J3726"/>
  <c r="I3726"/>
  <c r="G3726"/>
  <c r="F3726"/>
  <c r="E3726"/>
  <c r="Q3726" s="1"/>
  <c r="D3726"/>
  <c r="C3726"/>
  <c r="B3726"/>
  <c r="S3725"/>
  <c r="R3725"/>
  <c r="P3725"/>
  <c r="M3725"/>
  <c r="L3725"/>
  <c r="K3725"/>
  <c r="J3725"/>
  <c r="I3725"/>
  <c r="G3725"/>
  <c r="F3725"/>
  <c r="E3725"/>
  <c r="Q3725" s="1"/>
  <c r="D3725"/>
  <c r="C3725"/>
  <c r="B3725"/>
  <c r="S3724"/>
  <c r="R3724"/>
  <c r="P3724"/>
  <c r="M3724"/>
  <c r="L3724"/>
  <c r="K3724"/>
  <c r="J3724"/>
  <c r="I3724"/>
  <c r="G3724"/>
  <c r="F3724"/>
  <c r="E3724"/>
  <c r="Q3724" s="1"/>
  <c r="D3724"/>
  <c r="C3724"/>
  <c r="B3724"/>
  <c r="S3723"/>
  <c r="R3723"/>
  <c r="P3723"/>
  <c r="M3723"/>
  <c r="L3723"/>
  <c r="K3723"/>
  <c r="J3723"/>
  <c r="I3723"/>
  <c r="G3723"/>
  <c r="F3723"/>
  <c r="E3723"/>
  <c r="Q3723" s="1"/>
  <c r="D3723"/>
  <c r="C3723"/>
  <c r="B3723"/>
  <c r="S3722"/>
  <c r="R3722"/>
  <c r="P3722"/>
  <c r="M3722"/>
  <c r="L3722"/>
  <c r="K3722"/>
  <c r="J3722"/>
  <c r="I3722"/>
  <c r="G3722"/>
  <c r="F3722"/>
  <c r="E3722"/>
  <c r="Q3722" s="1"/>
  <c r="D3722"/>
  <c r="C3722"/>
  <c r="B3722"/>
  <c r="S3721"/>
  <c r="R3721"/>
  <c r="P3721"/>
  <c r="M3721"/>
  <c r="L3721"/>
  <c r="K3721"/>
  <c r="J3721"/>
  <c r="I3721"/>
  <c r="G3721"/>
  <c r="F3721"/>
  <c r="E3721"/>
  <c r="Q3721" s="1"/>
  <c r="D3721"/>
  <c r="C3721"/>
  <c r="B3721"/>
  <c r="S3720"/>
  <c r="R3720"/>
  <c r="P3720"/>
  <c r="M3720"/>
  <c r="L3720"/>
  <c r="K3720"/>
  <c r="J3720"/>
  <c r="I3720"/>
  <c r="G3720"/>
  <c r="F3720"/>
  <c r="E3720"/>
  <c r="Q3720" s="1"/>
  <c r="D3720"/>
  <c r="C3720"/>
  <c r="B3720"/>
  <c r="S3719"/>
  <c r="R3719"/>
  <c r="P3719"/>
  <c r="M3719"/>
  <c r="L3719"/>
  <c r="K3719"/>
  <c r="J3719"/>
  <c r="I3719"/>
  <c r="G3719"/>
  <c r="F3719"/>
  <c r="E3719"/>
  <c r="Q3719" s="1"/>
  <c r="D3719"/>
  <c r="C3719"/>
  <c r="B3719"/>
  <c r="S3718"/>
  <c r="R3718"/>
  <c r="P3718"/>
  <c r="M3718"/>
  <c r="L3718"/>
  <c r="K3718"/>
  <c r="J3718"/>
  <c r="I3718"/>
  <c r="G3718"/>
  <c r="F3718"/>
  <c r="E3718"/>
  <c r="Q3718" s="1"/>
  <c r="D3718"/>
  <c r="C3718"/>
  <c r="B3718"/>
  <c r="S3717"/>
  <c r="R3717"/>
  <c r="P3717"/>
  <c r="M3717"/>
  <c r="L3717"/>
  <c r="K3717"/>
  <c r="J3717"/>
  <c r="I3717"/>
  <c r="G3717"/>
  <c r="F3717"/>
  <c r="E3717"/>
  <c r="Q3717" s="1"/>
  <c r="D3717"/>
  <c r="C3717"/>
  <c r="B3717"/>
  <c r="S3716"/>
  <c r="R3716"/>
  <c r="P3716"/>
  <c r="M3716"/>
  <c r="L3716"/>
  <c r="K3716"/>
  <c r="J3716"/>
  <c r="I3716"/>
  <c r="G3716"/>
  <c r="F3716"/>
  <c r="E3716"/>
  <c r="Q3716" s="1"/>
  <c r="D3716"/>
  <c r="C3716"/>
  <c r="B3716"/>
  <c r="S3715"/>
  <c r="R3715"/>
  <c r="P3715"/>
  <c r="M3715"/>
  <c r="L3715"/>
  <c r="K3715"/>
  <c r="J3715"/>
  <c r="I3715"/>
  <c r="G3715"/>
  <c r="F3715"/>
  <c r="E3715"/>
  <c r="Q3715" s="1"/>
  <c r="D3715"/>
  <c r="C3715"/>
  <c r="B3715"/>
  <c r="S3714"/>
  <c r="R3714"/>
  <c r="P3714"/>
  <c r="M3714"/>
  <c r="L3714"/>
  <c r="K3714"/>
  <c r="J3714"/>
  <c r="I3714"/>
  <c r="G3714"/>
  <c r="F3714"/>
  <c r="E3714"/>
  <c r="Q3714" s="1"/>
  <c r="D3714"/>
  <c r="C3714"/>
  <c r="B3714"/>
  <c r="S3713"/>
  <c r="R3713"/>
  <c r="P3713"/>
  <c r="M3713"/>
  <c r="L3713"/>
  <c r="K3713"/>
  <c r="J3713"/>
  <c r="I3713"/>
  <c r="G3713"/>
  <c r="F3713"/>
  <c r="E3713"/>
  <c r="Q3713" s="1"/>
  <c r="D3713"/>
  <c r="C3713"/>
  <c r="B3713"/>
  <c r="S3712"/>
  <c r="R3712"/>
  <c r="P3712"/>
  <c r="M3712"/>
  <c r="L3712"/>
  <c r="K3712"/>
  <c r="J3712"/>
  <c r="I3712"/>
  <c r="G3712"/>
  <c r="F3712"/>
  <c r="E3712"/>
  <c r="Q3712" s="1"/>
  <c r="D3712"/>
  <c r="C3712"/>
  <c r="B3712"/>
  <c r="S3711"/>
  <c r="R3711"/>
  <c r="P3711"/>
  <c r="M3711"/>
  <c r="L3711"/>
  <c r="K3711"/>
  <c r="J3711"/>
  <c r="I3711"/>
  <c r="G3711"/>
  <c r="F3711"/>
  <c r="E3711"/>
  <c r="Q3711" s="1"/>
  <c r="D3711"/>
  <c r="C3711"/>
  <c r="B3711"/>
  <c r="S3710"/>
  <c r="R3710"/>
  <c r="P3710"/>
  <c r="M3710"/>
  <c r="L3710"/>
  <c r="K3710"/>
  <c r="J3710"/>
  <c r="I3710"/>
  <c r="G3710"/>
  <c r="F3710"/>
  <c r="E3710"/>
  <c r="Q3710" s="1"/>
  <c r="D3710"/>
  <c r="C3710"/>
  <c r="B3710"/>
  <c r="S3709"/>
  <c r="R3709"/>
  <c r="P3709"/>
  <c r="M3709"/>
  <c r="L3709"/>
  <c r="K3709"/>
  <c r="J3709"/>
  <c r="I3709"/>
  <c r="G3709"/>
  <c r="F3709"/>
  <c r="E3709"/>
  <c r="Q3709" s="1"/>
  <c r="D3709"/>
  <c r="C3709"/>
  <c r="B3709"/>
  <c r="S3708"/>
  <c r="R3708"/>
  <c r="P3708"/>
  <c r="M3708"/>
  <c r="L3708"/>
  <c r="K3708"/>
  <c r="J3708"/>
  <c r="I3708"/>
  <c r="G3708"/>
  <c r="F3708"/>
  <c r="E3708"/>
  <c r="Q3708" s="1"/>
  <c r="D3708"/>
  <c r="C3708"/>
  <c r="B3708"/>
  <c r="S3707"/>
  <c r="R3707"/>
  <c r="P3707"/>
  <c r="M3707"/>
  <c r="L3707"/>
  <c r="K3707"/>
  <c r="J3707"/>
  <c r="I3707"/>
  <c r="G3707"/>
  <c r="F3707"/>
  <c r="E3707"/>
  <c r="Q3707" s="1"/>
  <c r="D3707"/>
  <c r="C3707"/>
  <c r="B3707"/>
  <c r="S3706"/>
  <c r="R3706"/>
  <c r="P3706"/>
  <c r="M3706"/>
  <c r="L3706"/>
  <c r="K3706"/>
  <c r="J3706"/>
  <c r="I3706"/>
  <c r="G3706"/>
  <c r="F3706"/>
  <c r="E3706"/>
  <c r="Q3706" s="1"/>
  <c r="D3706"/>
  <c r="C3706"/>
  <c r="B3706"/>
  <c r="S3705"/>
  <c r="R3705"/>
  <c r="P3705"/>
  <c r="M3705"/>
  <c r="L3705"/>
  <c r="K3705"/>
  <c r="J3705"/>
  <c r="I3705"/>
  <c r="G3705"/>
  <c r="F3705"/>
  <c r="E3705"/>
  <c r="Q3705" s="1"/>
  <c r="D3705"/>
  <c r="C3705"/>
  <c r="B3705"/>
  <c r="S3704"/>
  <c r="R3704"/>
  <c r="P3704"/>
  <c r="M3704"/>
  <c r="L3704"/>
  <c r="K3704"/>
  <c r="J3704"/>
  <c r="I3704"/>
  <c r="G3704"/>
  <c r="F3704"/>
  <c r="E3704"/>
  <c r="Q3704" s="1"/>
  <c r="D3704"/>
  <c r="C3704"/>
  <c r="B3704"/>
  <c r="S3703"/>
  <c r="R3703"/>
  <c r="P3703"/>
  <c r="M3703"/>
  <c r="L3703"/>
  <c r="K3703"/>
  <c r="J3703"/>
  <c r="I3703"/>
  <c r="G3703"/>
  <c r="F3703"/>
  <c r="E3703"/>
  <c r="Q3703" s="1"/>
  <c r="D3703"/>
  <c r="C3703"/>
  <c r="B3703"/>
  <c r="S3702"/>
  <c r="R3702"/>
  <c r="P3702"/>
  <c r="M3702"/>
  <c r="L3702"/>
  <c r="K3702"/>
  <c r="J3702"/>
  <c r="I3702"/>
  <c r="G3702"/>
  <c r="F3702"/>
  <c r="E3702"/>
  <c r="Q3702" s="1"/>
  <c r="D3702"/>
  <c r="C3702"/>
  <c r="B3702"/>
  <c r="S3701"/>
  <c r="R3701"/>
  <c r="P3701"/>
  <c r="M3701"/>
  <c r="L3701"/>
  <c r="K3701"/>
  <c r="J3701"/>
  <c r="I3701"/>
  <c r="G3701"/>
  <c r="F3701"/>
  <c r="E3701"/>
  <c r="Q3701" s="1"/>
  <c r="D3701"/>
  <c r="C3701"/>
  <c r="B3701"/>
  <c r="S3700"/>
  <c r="R3700"/>
  <c r="P3700"/>
  <c r="M3700"/>
  <c r="L3700"/>
  <c r="K3700"/>
  <c r="J3700"/>
  <c r="I3700"/>
  <c r="G3700"/>
  <c r="F3700"/>
  <c r="E3700"/>
  <c r="Q3700" s="1"/>
  <c r="D3700"/>
  <c r="C3700"/>
  <c r="B3700"/>
  <c r="S3699"/>
  <c r="R3699"/>
  <c r="P3699"/>
  <c r="M3699"/>
  <c r="L3699"/>
  <c r="K3699"/>
  <c r="J3699"/>
  <c r="I3699"/>
  <c r="G3699"/>
  <c r="F3699"/>
  <c r="E3699"/>
  <c r="Q3699" s="1"/>
  <c r="D3699"/>
  <c r="C3699"/>
  <c r="B3699"/>
  <c r="S3698"/>
  <c r="R3698"/>
  <c r="P3698"/>
  <c r="M3698"/>
  <c r="L3698"/>
  <c r="K3698"/>
  <c r="J3698"/>
  <c r="I3698"/>
  <c r="G3698"/>
  <c r="F3698"/>
  <c r="E3698"/>
  <c r="Q3698" s="1"/>
  <c r="D3698"/>
  <c r="C3698"/>
  <c r="B3698"/>
  <c r="S3697"/>
  <c r="R3697"/>
  <c r="P3697"/>
  <c r="M3697"/>
  <c r="L3697"/>
  <c r="K3697"/>
  <c r="J3697"/>
  <c r="I3697"/>
  <c r="G3697"/>
  <c r="F3697"/>
  <c r="E3697"/>
  <c r="Q3697" s="1"/>
  <c r="D3697"/>
  <c r="C3697"/>
  <c r="B3697"/>
  <c r="S3696"/>
  <c r="R3696"/>
  <c r="P3696"/>
  <c r="M3696"/>
  <c r="L3696"/>
  <c r="K3696"/>
  <c r="J3696"/>
  <c r="I3696"/>
  <c r="G3696"/>
  <c r="F3696"/>
  <c r="E3696"/>
  <c r="Q3696" s="1"/>
  <c r="D3696"/>
  <c r="C3696"/>
  <c r="B3696"/>
  <c r="S3695"/>
  <c r="R3695"/>
  <c r="P3695"/>
  <c r="M3695"/>
  <c r="L3695"/>
  <c r="K3695"/>
  <c r="J3695"/>
  <c r="I3695"/>
  <c r="G3695"/>
  <c r="F3695"/>
  <c r="E3695"/>
  <c r="Q3695" s="1"/>
  <c r="D3695"/>
  <c r="C3695"/>
  <c r="B3695"/>
  <c r="S3694"/>
  <c r="R3694"/>
  <c r="P3694"/>
  <c r="M3694"/>
  <c r="L3694"/>
  <c r="K3694"/>
  <c r="J3694"/>
  <c r="I3694"/>
  <c r="G3694"/>
  <c r="F3694"/>
  <c r="E3694"/>
  <c r="Q3694" s="1"/>
  <c r="D3694"/>
  <c r="C3694"/>
  <c r="B3694"/>
  <c r="S3693"/>
  <c r="R3693"/>
  <c r="P3693"/>
  <c r="M3693"/>
  <c r="L3693"/>
  <c r="K3693"/>
  <c r="J3693"/>
  <c r="I3693"/>
  <c r="G3693"/>
  <c r="F3693"/>
  <c r="E3693"/>
  <c r="Q3693" s="1"/>
  <c r="D3693"/>
  <c r="C3693"/>
  <c r="B3693"/>
  <c r="S3692"/>
  <c r="R3692"/>
  <c r="P3692"/>
  <c r="M3692"/>
  <c r="L3692"/>
  <c r="K3692"/>
  <c r="J3692"/>
  <c r="I3692"/>
  <c r="G3692"/>
  <c r="F3692"/>
  <c r="E3692"/>
  <c r="Q3692" s="1"/>
  <c r="D3692"/>
  <c r="C3692"/>
  <c r="B3692"/>
  <c r="S3691"/>
  <c r="R3691"/>
  <c r="P3691"/>
  <c r="M3691"/>
  <c r="L3691"/>
  <c r="K3691"/>
  <c r="J3691"/>
  <c r="I3691"/>
  <c r="G3691"/>
  <c r="F3691"/>
  <c r="E3691"/>
  <c r="Q3691" s="1"/>
  <c r="D3691"/>
  <c r="C3691"/>
  <c r="B3691"/>
  <c r="S3690"/>
  <c r="R3690"/>
  <c r="P3690"/>
  <c r="M3690"/>
  <c r="L3690"/>
  <c r="K3690"/>
  <c r="J3690"/>
  <c r="I3690"/>
  <c r="G3690"/>
  <c r="F3690"/>
  <c r="E3690"/>
  <c r="Q3690" s="1"/>
  <c r="D3690"/>
  <c r="C3690"/>
  <c r="B3690"/>
  <c r="S3689"/>
  <c r="R3689"/>
  <c r="P3689"/>
  <c r="M3689"/>
  <c r="L3689"/>
  <c r="K3689"/>
  <c r="J3689"/>
  <c r="I3689"/>
  <c r="G3689"/>
  <c r="F3689"/>
  <c r="E3689"/>
  <c r="Q3689" s="1"/>
  <c r="D3689"/>
  <c r="C3689"/>
  <c r="B3689"/>
  <c r="S3688"/>
  <c r="R3688"/>
  <c r="P3688"/>
  <c r="M3688"/>
  <c r="L3688"/>
  <c r="K3688"/>
  <c r="J3688"/>
  <c r="I3688"/>
  <c r="G3688"/>
  <c r="F3688"/>
  <c r="E3688"/>
  <c r="Q3688" s="1"/>
  <c r="D3688"/>
  <c r="C3688"/>
  <c r="B3688"/>
  <c r="S3687"/>
  <c r="R3687"/>
  <c r="P3687"/>
  <c r="M3687"/>
  <c r="L3687"/>
  <c r="K3687"/>
  <c r="J3687"/>
  <c r="I3687"/>
  <c r="G3687"/>
  <c r="F3687"/>
  <c r="E3687"/>
  <c r="Q3687" s="1"/>
  <c r="D3687"/>
  <c r="C3687"/>
  <c r="B3687"/>
  <c r="S3686"/>
  <c r="R3686"/>
  <c r="P3686"/>
  <c r="M3686"/>
  <c r="L3686"/>
  <c r="K3686"/>
  <c r="J3686"/>
  <c r="I3686"/>
  <c r="G3686"/>
  <c r="F3686"/>
  <c r="E3686"/>
  <c r="Q3686" s="1"/>
  <c r="D3686"/>
  <c r="C3686"/>
  <c r="B3686"/>
  <c r="S3685"/>
  <c r="R3685"/>
  <c r="P3685"/>
  <c r="M3685"/>
  <c r="L3685"/>
  <c r="K3685"/>
  <c r="J3685"/>
  <c r="I3685"/>
  <c r="G3685"/>
  <c r="F3685"/>
  <c r="E3685"/>
  <c r="Q3685" s="1"/>
  <c r="D3685"/>
  <c r="C3685"/>
  <c r="B3685"/>
  <c r="S3684"/>
  <c r="R3684"/>
  <c r="P3684"/>
  <c r="M3684"/>
  <c r="L3684"/>
  <c r="K3684"/>
  <c r="J3684"/>
  <c r="I3684"/>
  <c r="G3684"/>
  <c r="F3684"/>
  <c r="E3684"/>
  <c r="Q3684" s="1"/>
  <c r="D3684"/>
  <c r="C3684"/>
  <c r="B3684"/>
  <c r="S3683"/>
  <c r="R3683"/>
  <c r="P3683"/>
  <c r="M3683"/>
  <c r="L3683"/>
  <c r="K3683"/>
  <c r="J3683"/>
  <c r="I3683"/>
  <c r="G3683"/>
  <c r="F3683"/>
  <c r="E3683"/>
  <c r="Q3683" s="1"/>
  <c r="D3683"/>
  <c r="C3683"/>
  <c r="B3683"/>
  <c r="S3682"/>
  <c r="R3682"/>
  <c r="P3682"/>
  <c r="M3682"/>
  <c r="L3682"/>
  <c r="K3682"/>
  <c r="J3682"/>
  <c r="I3682"/>
  <c r="G3682"/>
  <c r="F3682"/>
  <c r="E3682"/>
  <c r="Q3682" s="1"/>
  <c r="D3682"/>
  <c r="C3682"/>
  <c r="B3682"/>
  <c r="S3681"/>
  <c r="R3681"/>
  <c r="P3681"/>
  <c r="M3681"/>
  <c r="L3681"/>
  <c r="K3681"/>
  <c r="J3681"/>
  <c r="I3681"/>
  <c r="G3681"/>
  <c r="F3681"/>
  <c r="E3681"/>
  <c r="Q3681" s="1"/>
  <c r="D3681"/>
  <c r="C3681"/>
  <c r="B3681"/>
  <c r="S3680"/>
  <c r="R3680"/>
  <c r="P3680"/>
  <c r="M3680"/>
  <c r="L3680"/>
  <c r="K3680"/>
  <c r="J3680"/>
  <c r="I3680"/>
  <c r="G3680"/>
  <c r="F3680"/>
  <c r="E3680"/>
  <c r="Q3680" s="1"/>
  <c r="D3680"/>
  <c r="C3680"/>
  <c r="B3680"/>
  <c r="S3679"/>
  <c r="R3679"/>
  <c r="P3679"/>
  <c r="M3679"/>
  <c r="L3679"/>
  <c r="K3679"/>
  <c r="J3679"/>
  <c r="I3679"/>
  <c r="G3679"/>
  <c r="F3679"/>
  <c r="E3679"/>
  <c r="Q3679" s="1"/>
  <c r="D3679"/>
  <c r="C3679"/>
  <c r="B3679"/>
  <c r="S3678"/>
  <c r="R3678"/>
  <c r="P3678"/>
  <c r="M3678"/>
  <c r="L3678"/>
  <c r="K3678"/>
  <c r="J3678"/>
  <c r="I3678"/>
  <c r="G3678"/>
  <c r="F3678"/>
  <c r="E3678"/>
  <c r="Q3678" s="1"/>
  <c r="D3678"/>
  <c r="C3678"/>
  <c r="B3678"/>
  <c r="S3677"/>
  <c r="R3677"/>
  <c r="P3677"/>
  <c r="M3677"/>
  <c r="L3677"/>
  <c r="K3677"/>
  <c r="J3677"/>
  <c r="I3677"/>
  <c r="G3677"/>
  <c r="F3677"/>
  <c r="E3677"/>
  <c r="Q3677" s="1"/>
  <c r="D3677"/>
  <c r="C3677"/>
  <c r="B3677"/>
  <c r="S3676"/>
  <c r="R3676"/>
  <c r="P3676"/>
  <c r="M3676"/>
  <c r="L3676"/>
  <c r="K3676"/>
  <c r="J3676"/>
  <c r="I3676"/>
  <c r="G3676"/>
  <c r="F3676"/>
  <c r="E3676"/>
  <c r="Q3676" s="1"/>
  <c r="D3676"/>
  <c r="C3676"/>
  <c r="B3676"/>
  <c r="S3675"/>
  <c r="R3675"/>
  <c r="P3675"/>
  <c r="M3675"/>
  <c r="L3675"/>
  <c r="K3675"/>
  <c r="J3675"/>
  <c r="I3675"/>
  <c r="G3675"/>
  <c r="F3675"/>
  <c r="E3675"/>
  <c r="Q3675" s="1"/>
  <c r="D3675"/>
  <c r="C3675"/>
  <c r="B3675"/>
  <c r="S3674"/>
  <c r="R3674"/>
  <c r="P3674"/>
  <c r="M3674"/>
  <c r="L3674"/>
  <c r="K3674"/>
  <c r="J3674"/>
  <c r="I3674"/>
  <c r="G3674"/>
  <c r="F3674"/>
  <c r="E3674"/>
  <c r="Q3674" s="1"/>
  <c r="D3674"/>
  <c r="C3674"/>
  <c r="B3674"/>
  <c r="S3673"/>
  <c r="R3673"/>
  <c r="P3673"/>
  <c r="M3673"/>
  <c r="L3673"/>
  <c r="K3673"/>
  <c r="J3673"/>
  <c r="I3673"/>
  <c r="G3673"/>
  <c r="F3673"/>
  <c r="E3673"/>
  <c r="Q3673" s="1"/>
  <c r="D3673"/>
  <c r="C3673"/>
  <c r="B3673"/>
  <c r="S3672"/>
  <c r="R3672"/>
  <c r="P3672"/>
  <c r="M3672"/>
  <c r="L3672"/>
  <c r="K3672"/>
  <c r="J3672"/>
  <c r="I3672"/>
  <c r="G3672"/>
  <c r="F3672"/>
  <c r="E3672"/>
  <c r="Q3672" s="1"/>
  <c r="D3672"/>
  <c r="C3672"/>
  <c r="B3672"/>
  <c r="S3671"/>
  <c r="R3671"/>
  <c r="P3671"/>
  <c r="M3671"/>
  <c r="L3671"/>
  <c r="K3671"/>
  <c r="J3671"/>
  <c r="I3671"/>
  <c r="G3671"/>
  <c r="F3671"/>
  <c r="E3671"/>
  <c r="Q3671" s="1"/>
  <c r="D3671"/>
  <c r="C3671"/>
  <c r="B3671"/>
  <c r="S3670"/>
  <c r="R3670"/>
  <c r="P3670"/>
  <c r="M3670"/>
  <c r="L3670"/>
  <c r="K3670"/>
  <c r="J3670"/>
  <c r="I3670"/>
  <c r="G3670"/>
  <c r="F3670"/>
  <c r="E3670"/>
  <c r="Q3670" s="1"/>
  <c r="D3670"/>
  <c r="C3670"/>
  <c r="B3670"/>
  <c r="S3669"/>
  <c r="R3669"/>
  <c r="P3669"/>
  <c r="M3669"/>
  <c r="L3669"/>
  <c r="K3669"/>
  <c r="J3669"/>
  <c r="I3669"/>
  <c r="G3669"/>
  <c r="F3669"/>
  <c r="E3669"/>
  <c r="Q3669" s="1"/>
  <c r="D3669"/>
  <c r="C3669"/>
  <c r="B3669"/>
  <c r="S3668"/>
  <c r="R3668"/>
  <c r="P3668"/>
  <c r="M3668"/>
  <c r="L3668"/>
  <c r="K3668"/>
  <c r="J3668"/>
  <c r="I3668"/>
  <c r="G3668"/>
  <c r="F3668"/>
  <c r="E3668"/>
  <c r="Q3668" s="1"/>
  <c r="D3668"/>
  <c r="C3668"/>
  <c r="B3668"/>
  <c r="S3667"/>
  <c r="R3667"/>
  <c r="P3667"/>
  <c r="M3667"/>
  <c r="L3667"/>
  <c r="K3667"/>
  <c r="J3667"/>
  <c r="I3667"/>
  <c r="G3667"/>
  <c r="F3667"/>
  <c r="E3667"/>
  <c r="Q3667" s="1"/>
  <c r="D3667"/>
  <c r="C3667"/>
  <c r="B3667"/>
  <c r="S3666"/>
  <c r="R3666"/>
  <c r="P3666"/>
  <c r="M3666"/>
  <c r="L3666"/>
  <c r="K3666"/>
  <c r="J3666"/>
  <c r="I3666"/>
  <c r="G3666"/>
  <c r="F3666"/>
  <c r="E3666"/>
  <c r="Q3666" s="1"/>
  <c r="D3666"/>
  <c r="C3666"/>
  <c r="B3666"/>
  <c r="S3665"/>
  <c r="R3665"/>
  <c r="P3665"/>
  <c r="M3665"/>
  <c r="L3665"/>
  <c r="K3665"/>
  <c r="J3665"/>
  <c r="I3665"/>
  <c r="G3665"/>
  <c r="F3665"/>
  <c r="E3665"/>
  <c r="Q3665" s="1"/>
  <c r="D3665"/>
  <c r="C3665"/>
  <c r="B3665"/>
  <c r="S3664"/>
  <c r="R3664"/>
  <c r="P3664"/>
  <c r="M3664"/>
  <c r="L3664"/>
  <c r="K3664"/>
  <c r="J3664"/>
  <c r="I3664"/>
  <c r="G3664"/>
  <c r="F3664"/>
  <c r="E3664"/>
  <c r="Q3664" s="1"/>
  <c r="D3664"/>
  <c r="C3664"/>
  <c r="B3664"/>
  <c r="S3663"/>
  <c r="R3663"/>
  <c r="P3663"/>
  <c r="M3663"/>
  <c r="L3663"/>
  <c r="K3663"/>
  <c r="J3663"/>
  <c r="I3663"/>
  <c r="G3663"/>
  <c r="F3663"/>
  <c r="E3663"/>
  <c r="Q3663" s="1"/>
  <c r="D3663"/>
  <c r="C3663"/>
  <c r="B3663"/>
  <c r="S3662"/>
  <c r="R3662"/>
  <c r="P3662"/>
  <c r="M3662"/>
  <c r="L3662"/>
  <c r="K3662"/>
  <c r="J3662"/>
  <c r="I3662"/>
  <c r="G3662"/>
  <c r="F3662"/>
  <c r="E3662"/>
  <c r="Q3662" s="1"/>
  <c r="D3662"/>
  <c r="C3662"/>
  <c r="B3662"/>
  <c r="S3661"/>
  <c r="R3661"/>
  <c r="P3661"/>
  <c r="M3661"/>
  <c r="L3661"/>
  <c r="K3661"/>
  <c r="J3661"/>
  <c r="I3661"/>
  <c r="G3661"/>
  <c r="F3661"/>
  <c r="E3661"/>
  <c r="Q3661" s="1"/>
  <c r="D3661"/>
  <c r="C3661"/>
  <c r="B3661"/>
  <c r="S3660"/>
  <c r="R3660"/>
  <c r="P3660"/>
  <c r="M3660"/>
  <c r="L3660"/>
  <c r="K3660"/>
  <c r="J3660"/>
  <c r="I3660"/>
  <c r="G3660"/>
  <c r="F3660"/>
  <c r="E3660"/>
  <c r="Q3660" s="1"/>
  <c r="D3660"/>
  <c r="C3660"/>
  <c r="B3660"/>
  <c r="S3659"/>
  <c r="R3659"/>
  <c r="P3659"/>
  <c r="M3659"/>
  <c r="L3659"/>
  <c r="K3659"/>
  <c r="J3659"/>
  <c r="I3659"/>
  <c r="G3659"/>
  <c r="F3659"/>
  <c r="E3659"/>
  <c r="Q3659" s="1"/>
  <c r="D3659"/>
  <c r="C3659"/>
  <c r="B3659"/>
  <c r="S3658"/>
  <c r="R3658"/>
  <c r="P3658"/>
  <c r="M3658"/>
  <c r="L3658"/>
  <c r="K3658"/>
  <c r="J3658"/>
  <c r="I3658"/>
  <c r="G3658"/>
  <c r="F3658"/>
  <c r="E3658"/>
  <c r="Q3658" s="1"/>
  <c r="D3658"/>
  <c r="C3658"/>
  <c r="B3658"/>
  <c r="S3657"/>
  <c r="R3657"/>
  <c r="P3657"/>
  <c r="M3657"/>
  <c r="L3657"/>
  <c r="K3657"/>
  <c r="J3657"/>
  <c r="I3657"/>
  <c r="G3657"/>
  <c r="F3657"/>
  <c r="E3657"/>
  <c r="Q3657" s="1"/>
  <c r="D3657"/>
  <c r="C3657"/>
  <c r="B3657"/>
  <c r="S3656"/>
  <c r="R3656"/>
  <c r="P3656"/>
  <c r="M3656"/>
  <c r="L3656"/>
  <c r="K3656"/>
  <c r="J3656"/>
  <c r="I3656"/>
  <c r="G3656"/>
  <c r="F3656"/>
  <c r="E3656"/>
  <c r="Q3656" s="1"/>
  <c r="D3656"/>
  <c r="C3656"/>
  <c r="B3656"/>
  <c r="S3655"/>
  <c r="R3655"/>
  <c r="P3655"/>
  <c r="M3655"/>
  <c r="L3655"/>
  <c r="K3655"/>
  <c r="J3655"/>
  <c r="I3655"/>
  <c r="G3655"/>
  <c r="F3655"/>
  <c r="E3655"/>
  <c r="Q3655" s="1"/>
  <c r="D3655"/>
  <c r="C3655"/>
  <c r="B3655"/>
  <c r="S3654"/>
  <c r="R3654"/>
  <c r="P3654"/>
  <c r="M3654"/>
  <c r="L3654"/>
  <c r="K3654"/>
  <c r="J3654"/>
  <c r="I3654"/>
  <c r="G3654"/>
  <c r="F3654"/>
  <c r="E3654"/>
  <c r="Q3654" s="1"/>
  <c r="D3654"/>
  <c r="C3654"/>
  <c r="B3654"/>
  <c r="S3653"/>
  <c r="R3653"/>
  <c r="P3653"/>
  <c r="M3653"/>
  <c r="L3653"/>
  <c r="K3653"/>
  <c r="J3653"/>
  <c r="I3653"/>
  <c r="G3653"/>
  <c r="F3653"/>
  <c r="E3653"/>
  <c r="Q3653" s="1"/>
  <c r="D3653"/>
  <c r="C3653"/>
  <c r="B3653"/>
  <c r="S3652"/>
  <c r="R3652"/>
  <c r="P3652"/>
  <c r="M3652"/>
  <c r="L3652"/>
  <c r="K3652"/>
  <c r="J3652"/>
  <c r="I3652"/>
  <c r="G3652"/>
  <c r="F3652"/>
  <c r="E3652"/>
  <c r="Q3652" s="1"/>
  <c r="D3652"/>
  <c r="C3652"/>
  <c r="B3652"/>
  <c r="S3651"/>
  <c r="R3651"/>
  <c r="P3651"/>
  <c r="M3651"/>
  <c r="L3651"/>
  <c r="K3651"/>
  <c r="J3651"/>
  <c r="I3651"/>
  <c r="G3651"/>
  <c r="F3651"/>
  <c r="E3651"/>
  <c r="Q3651" s="1"/>
  <c r="D3651"/>
  <c r="C3651"/>
  <c r="B3651"/>
  <c r="S3650"/>
  <c r="R3650"/>
  <c r="P3650"/>
  <c r="M3650"/>
  <c r="L3650"/>
  <c r="K3650"/>
  <c r="J3650"/>
  <c r="I3650"/>
  <c r="G3650"/>
  <c r="F3650"/>
  <c r="E3650"/>
  <c r="Q3650" s="1"/>
  <c r="D3650"/>
  <c r="C3650"/>
  <c r="B3650"/>
  <c r="S3649"/>
  <c r="R3649"/>
  <c r="P3649"/>
  <c r="M3649"/>
  <c r="L3649"/>
  <c r="K3649"/>
  <c r="J3649"/>
  <c r="I3649"/>
  <c r="G3649"/>
  <c r="F3649"/>
  <c r="E3649"/>
  <c r="Q3649" s="1"/>
  <c r="D3649"/>
  <c r="C3649"/>
  <c r="B3649"/>
  <c r="S3648"/>
  <c r="R3648"/>
  <c r="P3648"/>
  <c r="M3648"/>
  <c r="L3648"/>
  <c r="K3648"/>
  <c r="J3648"/>
  <c r="I3648"/>
  <c r="G3648"/>
  <c r="F3648"/>
  <c r="E3648"/>
  <c r="Q3648" s="1"/>
  <c r="D3648"/>
  <c r="C3648"/>
  <c r="B3648"/>
  <c r="S3647"/>
  <c r="R3647"/>
  <c r="P3647"/>
  <c r="M3647"/>
  <c r="L3647"/>
  <c r="K3647"/>
  <c r="J3647"/>
  <c r="I3647"/>
  <c r="G3647"/>
  <c r="F3647"/>
  <c r="E3647"/>
  <c r="Q3647" s="1"/>
  <c r="D3647"/>
  <c r="C3647"/>
  <c r="B3647"/>
  <c r="S3646"/>
  <c r="R3646"/>
  <c r="P3646"/>
  <c r="M3646"/>
  <c r="L3646"/>
  <c r="K3646"/>
  <c r="J3646"/>
  <c r="I3646"/>
  <c r="G3646"/>
  <c r="F3646"/>
  <c r="E3646"/>
  <c r="Q3646" s="1"/>
  <c r="D3646"/>
  <c r="C3646"/>
  <c r="B3646"/>
  <c r="S3645"/>
  <c r="R3645"/>
  <c r="P3645"/>
  <c r="M3645"/>
  <c r="L3645"/>
  <c r="K3645"/>
  <c r="J3645"/>
  <c r="I3645"/>
  <c r="G3645"/>
  <c r="F3645"/>
  <c r="E3645"/>
  <c r="Q3645" s="1"/>
  <c r="D3645"/>
  <c r="C3645"/>
  <c r="B3645"/>
  <c r="S3644"/>
  <c r="R3644"/>
  <c r="P3644"/>
  <c r="M3644"/>
  <c r="L3644"/>
  <c r="K3644"/>
  <c r="J3644"/>
  <c r="I3644"/>
  <c r="G3644"/>
  <c r="F3644"/>
  <c r="E3644"/>
  <c r="Q3644" s="1"/>
  <c r="D3644"/>
  <c r="C3644"/>
  <c r="B3644"/>
  <c r="S3643"/>
  <c r="R3643"/>
  <c r="P3643"/>
  <c r="M3643"/>
  <c r="L3643"/>
  <c r="K3643"/>
  <c r="J3643"/>
  <c r="I3643"/>
  <c r="G3643"/>
  <c r="F3643"/>
  <c r="E3643"/>
  <c r="Q3643" s="1"/>
  <c r="D3643"/>
  <c r="C3643"/>
  <c r="B3643"/>
  <c r="S3642"/>
  <c r="R3642"/>
  <c r="P3642"/>
  <c r="M3642"/>
  <c r="L3642"/>
  <c r="K3642"/>
  <c r="J3642"/>
  <c r="I3642"/>
  <c r="G3642"/>
  <c r="F3642"/>
  <c r="E3642"/>
  <c r="Q3642" s="1"/>
  <c r="D3642"/>
  <c r="C3642"/>
  <c r="B3642"/>
  <c r="S3641"/>
  <c r="R3641"/>
  <c r="P3641"/>
  <c r="M3641"/>
  <c r="L3641"/>
  <c r="K3641"/>
  <c r="J3641"/>
  <c r="I3641"/>
  <c r="G3641"/>
  <c r="F3641"/>
  <c r="E3641"/>
  <c r="Q3641" s="1"/>
  <c r="D3641"/>
  <c r="C3641"/>
  <c r="B3641"/>
  <c r="S3640"/>
  <c r="R3640"/>
  <c r="P3640"/>
  <c r="M3640"/>
  <c r="L3640"/>
  <c r="K3640"/>
  <c r="J3640"/>
  <c r="I3640"/>
  <c r="G3640"/>
  <c r="F3640"/>
  <c r="E3640"/>
  <c r="Q3640" s="1"/>
  <c r="D3640"/>
  <c r="C3640"/>
  <c r="B3640"/>
  <c r="S3639"/>
  <c r="R3639"/>
  <c r="P3639"/>
  <c r="M3639"/>
  <c r="L3639"/>
  <c r="K3639"/>
  <c r="J3639"/>
  <c r="I3639"/>
  <c r="G3639"/>
  <c r="F3639"/>
  <c r="E3639"/>
  <c r="Q3639" s="1"/>
  <c r="D3639"/>
  <c r="C3639"/>
  <c r="B3639"/>
  <c r="S3638"/>
  <c r="R3638"/>
  <c r="P3638"/>
  <c r="M3638"/>
  <c r="L3638"/>
  <c r="K3638"/>
  <c r="J3638"/>
  <c r="I3638"/>
  <c r="G3638"/>
  <c r="F3638"/>
  <c r="E3638"/>
  <c r="Q3638" s="1"/>
  <c r="D3638"/>
  <c r="C3638"/>
  <c r="B3638"/>
  <c r="S3637"/>
  <c r="R3637"/>
  <c r="P3637"/>
  <c r="M3637"/>
  <c r="L3637"/>
  <c r="K3637"/>
  <c r="J3637"/>
  <c r="I3637"/>
  <c r="G3637"/>
  <c r="F3637"/>
  <c r="E3637"/>
  <c r="Q3637" s="1"/>
  <c r="D3637"/>
  <c r="C3637"/>
  <c r="B3637"/>
  <c r="S3636"/>
  <c r="R3636"/>
  <c r="P3636"/>
  <c r="M3636"/>
  <c r="L3636"/>
  <c r="K3636"/>
  <c r="J3636"/>
  <c r="I3636"/>
  <c r="G3636"/>
  <c r="F3636"/>
  <c r="E3636"/>
  <c r="Q3636" s="1"/>
  <c r="D3636"/>
  <c r="C3636"/>
  <c r="B3636"/>
  <c r="S3635"/>
  <c r="R3635"/>
  <c r="P3635"/>
  <c r="M3635"/>
  <c r="L3635"/>
  <c r="K3635"/>
  <c r="J3635"/>
  <c r="I3635"/>
  <c r="G3635"/>
  <c r="F3635"/>
  <c r="E3635"/>
  <c r="Q3635" s="1"/>
  <c r="D3635"/>
  <c r="C3635"/>
  <c r="B3635"/>
  <c r="S3634"/>
  <c r="R3634"/>
  <c r="P3634"/>
  <c r="M3634"/>
  <c r="L3634"/>
  <c r="K3634"/>
  <c r="J3634"/>
  <c r="I3634"/>
  <c r="G3634"/>
  <c r="F3634"/>
  <c r="E3634"/>
  <c r="Q3634" s="1"/>
  <c r="D3634"/>
  <c r="C3634"/>
  <c r="B3634"/>
  <c r="S3633"/>
  <c r="R3633"/>
  <c r="P3633"/>
  <c r="M3633"/>
  <c r="L3633"/>
  <c r="K3633"/>
  <c r="J3633"/>
  <c r="I3633"/>
  <c r="G3633"/>
  <c r="F3633"/>
  <c r="E3633"/>
  <c r="Q3633" s="1"/>
  <c r="D3633"/>
  <c r="C3633"/>
  <c r="B3633"/>
  <c r="S3632"/>
  <c r="R3632"/>
  <c r="P3632"/>
  <c r="M3632"/>
  <c r="L3632"/>
  <c r="K3632"/>
  <c r="J3632"/>
  <c r="I3632"/>
  <c r="G3632"/>
  <c r="F3632"/>
  <c r="E3632"/>
  <c r="Q3632" s="1"/>
  <c r="D3632"/>
  <c r="C3632"/>
  <c r="B3632"/>
  <c r="S3631"/>
  <c r="R3631"/>
  <c r="P3631"/>
  <c r="M3631"/>
  <c r="L3631"/>
  <c r="K3631"/>
  <c r="J3631"/>
  <c r="I3631"/>
  <c r="G3631"/>
  <c r="F3631"/>
  <c r="E3631"/>
  <c r="Q3631" s="1"/>
  <c r="D3631"/>
  <c r="C3631"/>
  <c r="B3631"/>
  <c r="S3630"/>
  <c r="R3630"/>
  <c r="P3630"/>
  <c r="M3630"/>
  <c r="L3630"/>
  <c r="K3630"/>
  <c r="J3630"/>
  <c r="I3630"/>
  <c r="G3630"/>
  <c r="F3630"/>
  <c r="E3630"/>
  <c r="Q3630" s="1"/>
  <c r="D3630"/>
  <c r="C3630"/>
  <c r="B3630"/>
  <c r="S3629"/>
  <c r="R3629"/>
  <c r="P3629"/>
  <c r="M3629"/>
  <c r="L3629"/>
  <c r="K3629"/>
  <c r="J3629"/>
  <c r="I3629"/>
  <c r="G3629"/>
  <c r="F3629"/>
  <c r="E3629"/>
  <c r="Q3629" s="1"/>
  <c r="D3629"/>
  <c r="C3629"/>
  <c r="B3629"/>
  <c r="S3628"/>
  <c r="R3628"/>
  <c r="P3628"/>
  <c r="M3628"/>
  <c r="L3628"/>
  <c r="K3628"/>
  <c r="J3628"/>
  <c r="I3628"/>
  <c r="G3628"/>
  <c r="F3628"/>
  <c r="E3628"/>
  <c r="Q3628" s="1"/>
  <c r="D3628"/>
  <c r="C3628"/>
  <c r="B3628"/>
  <c r="S3627"/>
  <c r="R3627"/>
  <c r="P3627"/>
  <c r="M3627"/>
  <c r="L3627"/>
  <c r="K3627"/>
  <c r="J3627"/>
  <c r="I3627"/>
  <c r="G3627"/>
  <c r="F3627"/>
  <c r="E3627"/>
  <c r="Q3627" s="1"/>
  <c r="D3627"/>
  <c r="C3627"/>
  <c r="B3627"/>
  <c r="S3626"/>
  <c r="R3626"/>
  <c r="P3626"/>
  <c r="M3626"/>
  <c r="L3626"/>
  <c r="K3626"/>
  <c r="J3626"/>
  <c r="I3626"/>
  <c r="G3626"/>
  <c r="F3626"/>
  <c r="E3626"/>
  <c r="Q3626" s="1"/>
  <c r="D3626"/>
  <c r="C3626"/>
  <c r="B3626"/>
  <c r="S3625"/>
  <c r="R3625"/>
  <c r="P3625"/>
  <c r="M3625"/>
  <c r="L3625"/>
  <c r="K3625"/>
  <c r="J3625"/>
  <c r="I3625"/>
  <c r="G3625"/>
  <c r="F3625"/>
  <c r="E3625"/>
  <c r="Q3625" s="1"/>
  <c r="D3625"/>
  <c r="C3625"/>
  <c r="B3625"/>
  <c r="S3624"/>
  <c r="R3624"/>
  <c r="P3624"/>
  <c r="M3624"/>
  <c r="L3624"/>
  <c r="K3624"/>
  <c r="J3624"/>
  <c r="I3624"/>
  <c r="G3624"/>
  <c r="F3624"/>
  <c r="E3624"/>
  <c r="Q3624" s="1"/>
  <c r="D3624"/>
  <c r="C3624"/>
  <c r="B3624"/>
  <c r="S3623"/>
  <c r="R3623"/>
  <c r="P3623"/>
  <c r="M3623"/>
  <c r="L3623"/>
  <c r="K3623"/>
  <c r="J3623"/>
  <c r="I3623"/>
  <c r="G3623"/>
  <c r="F3623"/>
  <c r="E3623"/>
  <c r="Q3623" s="1"/>
  <c r="D3623"/>
  <c r="C3623"/>
  <c r="B3623"/>
  <c r="S3622"/>
  <c r="R3622"/>
  <c r="P3622"/>
  <c r="M3622"/>
  <c r="L3622"/>
  <c r="K3622"/>
  <c r="J3622"/>
  <c r="I3622"/>
  <c r="G3622"/>
  <c r="F3622"/>
  <c r="E3622"/>
  <c r="Q3622" s="1"/>
  <c r="D3622"/>
  <c r="C3622"/>
  <c r="B3622"/>
  <c r="S3621"/>
  <c r="R3621"/>
  <c r="P3621"/>
  <c r="M3621"/>
  <c r="L3621"/>
  <c r="K3621"/>
  <c r="J3621"/>
  <c r="I3621"/>
  <c r="G3621"/>
  <c r="F3621"/>
  <c r="E3621"/>
  <c r="Q3621" s="1"/>
  <c r="D3621"/>
  <c r="C3621"/>
  <c r="B3621"/>
  <c r="S3620"/>
  <c r="R3620"/>
  <c r="P3620"/>
  <c r="M3620"/>
  <c r="L3620"/>
  <c r="K3620"/>
  <c r="J3620"/>
  <c r="I3620"/>
  <c r="G3620"/>
  <c r="F3620"/>
  <c r="E3620"/>
  <c r="Q3620" s="1"/>
  <c r="D3620"/>
  <c r="C3620"/>
  <c r="B3620"/>
  <c r="S3619"/>
  <c r="R3619"/>
  <c r="P3619"/>
  <c r="M3619"/>
  <c r="L3619"/>
  <c r="K3619"/>
  <c r="J3619"/>
  <c r="I3619"/>
  <c r="G3619"/>
  <c r="F3619"/>
  <c r="E3619"/>
  <c r="Q3619" s="1"/>
  <c r="D3619"/>
  <c r="C3619"/>
  <c r="B3619"/>
  <c r="S3618"/>
  <c r="R3618"/>
  <c r="P3618"/>
  <c r="M3618"/>
  <c r="L3618"/>
  <c r="K3618"/>
  <c r="J3618"/>
  <c r="I3618"/>
  <c r="G3618"/>
  <c r="F3618"/>
  <c r="E3618"/>
  <c r="Q3618" s="1"/>
  <c r="D3618"/>
  <c r="C3618"/>
  <c r="B3618"/>
  <c r="S3617"/>
  <c r="R3617"/>
  <c r="P3617"/>
  <c r="M3617"/>
  <c r="L3617"/>
  <c r="K3617"/>
  <c r="J3617"/>
  <c r="I3617"/>
  <c r="G3617"/>
  <c r="F3617"/>
  <c r="E3617"/>
  <c r="Q3617" s="1"/>
  <c r="D3617"/>
  <c r="C3617"/>
  <c r="B3617"/>
  <c r="S3616"/>
  <c r="R3616"/>
  <c r="P3616"/>
  <c r="M3616"/>
  <c r="L3616"/>
  <c r="K3616"/>
  <c r="J3616"/>
  <c r="I3616"/>
  <c r="G3616"/>
  <c r="F3616"/>
  <c r="E3616"/>
  <c r="Q3616" s="1"/>
  <c r="D3616"/>
  <c r="C3616"/>
  <c r="B3616"/>
  <c r="S3615"/>
  <c r="R3615"/>
  <c r="P3615"/>
  <c r="M3615"/>
  <c r="L3615"/>
  <c r="K3615"/>
  <c r="J3615"/>
  <c r="I3615"/>
  <c r="G3615"/>
  <c r="F3615"/>
  <c r="E3615"/>
  <c r="Q3615" s="1"/>
  <c r="D3615"/>
  <c r="C3615"/>
  <c r="B3615"/>
  <c r="S3614"/>
  <c r="R3614"/>
  <c r="P3614"/>
  <c r="M3614"/>
  <c r="L3614"/>
  <c r="K3614"/>
  <c r="J3614"/>
  <c r="I3614"/>
  <c r="G3614"/>
  <c r="F3614"/>
  <c r="E3614"/>
  <c r="Q3614" s="1"/>
  <c r="D3614"/>
  <c r="C3614"/>
  <c r="B3614"/>
  <c r="S3613"/>
  <c r="R3613"/>
  <c r="P3613"/>
  <c r="M3613"/>
  <c r="L3613"/>
  <c r="K3613"/>
  <c r="J3613"/>
  <c r="I3613"/>
  <c r="G3613"/>
  <c r="F3613"/>
  <c r="E3613"/>
  <c r="Q3613" s="1"/>
  <c r="D3613"/>
  <c r="C3613"/>
  <c r="B3613"/>
  <c r="S3612"/>
  <c r="R3612"/>
  <c r="P3612"/>
  <c r="M3612"/>
  <c r="L3612"/>
  <c r="K3612"/>
  <c r="J3612"/>
  <c r="I3612"/>
  <c r="G3612"/>
  <c r="F3612"/>
  <c r="E3612"/>
  <c r="Q3612" s="1"/>
  <c r="D3612"/>
  <c r="C3612"/>
  <c r="B3612"/>
  <c r="S3611"/>
  <c r="R3611"/>
  <c r="P3611"/>
  <c r="M3611"/>
  <c r="L3611"/>
  <c r="K3611"/>
  <c r="J3611"/>
  <c r="I3611"/>
  <c r="G3611"/>
  <c r="F3611"/>
  <c r="E3611"/>
  <c r="Q3611" s="1"/>
  <c r="D3611"/>
  <c r="C3611"/>
  <c r="B3611"/>
  <c r="S3610"/>
  <c r="R3610"/>
  <c r="P3610"/>
  <c r="M3610"/>
  <c r="L3610"/>
  <c r="K3610"/>
  <c r="J3610"/>
  <c r="I3610"/>
  <c r="G3610"/>
  <c r="F3610"/>
  <c r="E3610"/>
  <c r="Q3610" s="1"/>
  <c r="D3610"/>
  <c r="C3610"/>
  <c r="B3610"/>
  <c r="S3609"/>
  <c r="R3609"/>
  <c r="P3609"/>
  <c r="M3609"/>
  <c r="L3609"/>
  <c r="K3609"/>
  <c r="J3609"/>
  <c r="I3609"/>
  <c r="G3609"/>
  <c r="F3609"/>
  <c r="E3609"/>
  <c r="Q3609" s="1"/>
  <c r="D3609"/>
  <c r="C3609"/>
  <c r="B3609"/>
  <c r="S3608"/>
  <c r="R3608"/>
  <c r="P3608"/>
  <c r="M3608"/>
  <c r="L3608"/>
  <c r="K3608"/>
  <c r="J3608"/>
  <c r="I3608"/>
  <c r="G3608"/>
  <c r="F3608"/>
  <c r="E3608"/>
  <c r="Q3608" s="1"/>
  <c r="D3608"/>
  <c r="C3608"/>
  <c r="B3608"/>
  <c r="S3607"/>
  <c r="R3607"/>
  <c r="P3607"/>
  <c r="M3607"/>
  <c r="L3607"/>
  <c r="K3607"/>
  <c r="J3607"/>
  <c r="I3607"/>
  <c r="G3607"/>
  <c r="F3607"/>
  <c r="E3607"/>
  <c r="Q3607" s="1"/>
  <c r="D3607"/>
  <c r="C3607"/>
  <c r="B3607"/>
  <c r="S3606"/>
  <c r="R3606"/>
  <c r="P3606"/>
  <c r="M3606"/>
  <c r="L3606"/>
  <c r="K3606"/>
  <c r="J3606"/>
  <c r="I3606"/>
  <c r="G3606"/>
  <c r="F3606"/>
  <c r="E3606"/>
  <c r="Q3606" s="1"/>
  <c r="D3606"/>
  <c r="C3606"/>
  <c r="B3606"/>
  <c r="S3605"/>
  <c r="R3605"/>
  <c r="P3605"/>
  <c r="M3605"/>
  <c r="L3605"/>
  <c r="K3605"/>
  <c r="J3605"/>
  <c r="I3605"/>
  <c r="G3605"/>
  <c r="F3605"/>
  <c r="E3605"/>
  <c r="Q3605" s="1"/>
  <c r="D3605"/>
  <c r="C3605"/>
  <c r="B3605"/>
  <c r="S3604"/>
  <c r="R3604"/>
  <c r="P3604"/>
  <c r="M3604"/>
  <c r="L3604"/>
  <c r="K3604"/>
  <c r="J3604"/>
  <c r="I3604"/>
  <c r="G3604"/>
  <c r="F3604"/>
  <c r="E3604"/>
  <c r="Q3604" s="1"/>
  <c r="D3604"/>
  <c r="C3604"/>
  <c r="B3604"/>
  <c r="S3603"/>
  <c r="R3603"/>
  <c r="P3603"/>
  <c r="M3603"/>
  <c r="L3603"/>
  <c r="K3603"/>
  <c r="J3603"/>
  <c r="I3603"/>
  <c r="G3603"/>
  <c r="F3603"/>
  <c r="E3603"/>
  <c r="Q3603" s="1"/>
  <c r="D3603"/>
  <c r="C3603"/>
  <c r="B3603"/>
  <c r="S3602"/>
  <c r="R3602"/>
  <c r="P3602"/>
  <c r="M3602"/>
  <c r="L3602"/>
  <c r="K3602"/>
  <c r="J3602"/>
  <c r="I3602"/>
  <c r="G3602"/>
  <c r="F3602"/>
  <c r="E3602"/>
  <c r="Q3602" s="1"/>
  <c r="D3602"/>
  <c r="C3602"/>
  <c r="B3602"/>
  <c r="S3601"/>
  <c r="R3601"/>
  <c r="P3601"/>
  <c r="M3601"/>
  <c r="L3601"/>
  <c r="K3601"/>
  <c r="J3601"/>
  <c r="I3601"/>
  <c r="G3601"/>
  <c r="F3601"/>
  <c r="E3601"/>
  <c r="Q3601" s="1"/>
  <c r="D3601"/>
  <c r="C3601"/>
  <c r="B3601"/>
  <c r="S3600"/>
  <c r="R3600"/>
  <c r="P3600"/>
  <c r="M3600"/>
  <c r="L3600"/>
  <c r="K3600"/>
  <c r="J3600"/>
  <c r="I3600"/>
  <c r="G3600"/>
  <c r="F3600"/>
  <c r="E3600"/>
  <c r="Q3600" s="1"/>
  <c r="D3600"/>
  <c r="C3600"/>
  <c r="B3600"/>
  <c r="S3599"/>
  <c r="R3599"/>
  <c r="P3599"/>
  <c r="M3599"/>
  <c r="L3599"/>
  <c r="K3599"/>
  <c r="J3599"/>
  <c r="I3599"/>
  <c r="G3599"/>
  <c r="F3599"/>
  <c r="E3599"/>
  <c r="Q3599" s="1"/>
  <c r="D3599"/>
  <c r="C3599"/>
  <c r="B3599"/>
  <c r="S3598"/>
  <c r="R3598"/>
  <c r="P3598"/>
  <c r="M3598"/>
  <c r="L3598"/>
  <c r="K3598"/>
  <c r="J3598"/>
  <c r="I3598"/>
  <c r="G3598"/>
  <c r="F3598"/>
  <c r="E3598"/>
  <c r="Q3598" s="1"/>
  <c r="D3598"/>
  <c r="C3598"/>
  <c r="B3598"/>
  <c r="S3597"/>
  <c r="R3597"/>
  <c r="P3597"/>
  <c r="M3597"/>
  <c r="L3597"/>
  <c r="K3597"/>
  <c r="J3597"/>
  <c r="I3597"/>
  <c r="G3597"/>
  <c r="F3597"/>
  <c r="E3597"/>
  <c r="Q3597" s="1"/>
  <c r="D3597"/>
  <c r="C3597"/>
  <c r="B3597"/>
  <c r="S3596"/>
  <c r="R3596"/>
  <c r="P3596"/>
  <c r="M3596"/>
  <c r="L3596"/>
  <c r="K3596"/>
  <c r="J3596"/>
  <c r="I3596"/>
  <c r="G3596"/>
  <c r="F3596"/>
  <c r="E3596"/>
  <c r="Q3596" s="1"/>
  <c r="D3596"/>
  <c r="C3596"/>
  <c r="B3596"/>
  <c r="S3595"/>
  <c r="R3595"/>
  <c r="P3595"/>
  <c r="M3595"/>
  <c r="L3595"/>
  <c r="K3595"/>
  <c r="J3595"/>
  <c r="I3595"/>
  <c r="G3595"/>
  <c r="F3595"/>
  <c r="E3595"/>
  <c r="Q3595" s="1"/>
  <c r="D3595"/>
  <c r="C3595"/>
  <c r="B3595"/>
  <c r="S3594"/>
  <c r="R3594"/>
  <c r="P3594"/>
  <c r="M3594"/>
  <c r="L3594"/>
  <c r="K3594"/>
  <c r="J3594"/>
  <c r="I3594"/>
  <c r="G3594"/>
  <c r="F3594"/>
  <c r="E3594"/>
  <c r="Q3594" s="1"/>
  <c r="D3594"/>
  <c r="C3594"/>
  <c r="B3594"/>
  <c r="S3593"/>
  <c r="R3593"/>
  <c r="P3593"/>
  <c r="M3593"/>
  <c r="L3593"/>
  <c r="K3593"/>
  <c r="J3593"/>
  <c r="I3593"/>
  <c r="G3593"/>
  <c r="F3593"/>
  <c r="E3593"/>
  <c r="Q3593" s="1"/>
  <c r="D3593"/>
  <c r="C3593"/>
  <c r="B3593"/>
  <c r="S3592"/>
  <c r="R3592"/>
  <c r="P3592"/>
  <c r="M3592"/>
  <c r="L3592"/>
  <c r="K3592"/>
  <c r="J3592"/>
  <c r="I3592"/>
  <c r="G3592"/>
  <c r="F3592"/>
  <c r="E3592"/>
  <c r="Q3592" s="1"/>
  <c r="D3592"/>
  <c r="C3592"/>
  <c r="B3592"/>
  <c r="S3591"/>
  <c r="R3591"/>
  <c r="P3591"/>
  <c r="M3591"/>
  <c r="L3591"/>
  <c r="K3591"/>
  <c r="J3591"/>
  <c r="I3591"/>
  <c r="G3591"/>
  <c r="F3591"/>
  <c r="E3591"/>
  <c r="Q3591" s="1"/>
  <c r="D3591"/>
  <c r="C3591"/>
  <c r="B3591"/>
  <c r="S3590"/>
  <c r="R3590"/>
  <c r="P3590"/>
  <c r="M3590"/>
  <c r="L3590"/>
  <c r="K3590"/>
  <c r="J3590"/>
  <c r="I3590"/>
  <c r="G3590"/>
  <c r="F3590"/>
  <c r="E3590"/>
  <c r="Q3590" s="1"/>
  <c r="D3590"/>
  <c r="C3590"/>
  <c r="B3590"/>
  <c r="S3589"/>
  <c r="R3589"/>
  <c r="P3589"/>
  <c r="M3589"/>
  <c r="L3589"/>
  <c r="K3589"/>
  <c r="J3589"/>
  <c r="I3589"/>
  <c r="G3589"/>
  <c r="F3589"/>
  <c r="E3589"/>
  <c r="Q3589" s="1"/>
  <c r="D3589"/>
  <c r="C3589"/>
  <c r="B3589"/>
  <c r="S3588"/>
  <c r="R3588"/>
  <c r="P3588"/>
  <c r="M3588"/>
  <c r="L3588"/>
  <c r="K3588"/>
  <c r="J3588"/>
  <c r="I3588"/>
  <c r="G3588"/>
  <c r="F3588"/>
  <c r="E3588"/>
  <c r="Q3588" s="1"/>
  <c r="D3588"/>
  <c r="C3588"/>
  <c r="B3588"/>
  <c r="S3587"/>
  <c r="R3587"/>
  <c r="P3587"/>
  <c r="M3587"/>
  <c r="L3587"/>
  <c r="K3587"/>
  <c r="J3587"/>
  <c r="I3587"/>
  <c r="G3587"/>
  <c r="F3587"/>
  <c r="E3587"/>
  <c r="Q3587" s="1"/>
  <c r="D3587"/>
  <c r="C3587"/>
  <c r="B3587"/>
  <c r="S3586"/>
  <c r="R3586"/>
  <c r="P3586"/>
  <c r="M3586"/>
  <c r="L3586"/>
  <c r="K3586"/>
  <c r="J3586"/>
  <c r="I3586"/>
  <c r="G3586"/>
  <c r="F3586"/>
  <c r="E3586"/>
  <c r="Q3586" s="1"/>
  <c r="D3586"/>
  <c r="C3586"/>
  <c r="B3586"/>
  <c r="S3585"/>
  <c r="R3585"/>
  <c r="P3585"/>
  <c r="M3585"/>
  <c r="L3585"/>
  <c r="K3585"/>
  <c r="J3585"/>
  <c r="I3585"/>
  <c r="G3585"/>
  <c r="F3585"/>
  <c r="E3585"/>
  <c r="Q3585" s="1"/>
  <c r="D3585"/>
  <c r="C3585"/>
  <c r="B3585"/>
  <c r="S3584"/>
  <c r="R3584"/>
  <c r="P3584"/>
  <c r="M3584"/>
  <c r="L3584"/>
  <c r="K3584"/>
  <c r="J3584"/>
  <c r="I3584"/>
  <c r="G3584"/>
  <c r="F3584"/>
  <c r="E3584"/>
  <c r="Q3584" s="1"/>
  <c r="D3584"/>
  <c r="C3584"/>
  <c r="B3584"/>
  <c r="S3583"/>
  <c r="R3583"/>
  <c r="P3583"/>
  <c r="M3583"/>
  <c r="L3583"/>
  <c r="K3583"/>
  <c r="J3583"/>
  <c r="I3583"/>
  <c r="G3583"/>
  <c r="F3583"/>
  <c r="E3583"/>
  <c r="Q3583" s="1"/>
  <c r="D3583"/>
  <c r="C3583"/>
  <c r="B3583"/>
  <c r="S3582"/>
  <c r="R3582"/>
  <c r="P3582"/>
  <c r="M3582"/>
  <c r="L3582"/>
  <c r="K3582"/>
  <c r="J3582"/>
  <c r="I3582"/>
  <c r="G3582"/>
  <c r="F3582"/>
  <c r="E3582"/>
  <c r="Q3582" s="1"/>
  <c r="D3582"/>
  <c r="C3582"/>
  <c r="B3582"/>
  <c r="S3581"/>
  <c r="R3581"/>
  <c r="P3581"/>
  <c r="M3581"/>
  <c r="L3581"/>
  <c r="K3581"/>
  <c r="J3581"/>
  <c r="I3581"/>
  <c r="G3581"/>
  <c r="F3581"/>
  <c r="E3581"/>
  <c r="Q3581" s="1"/>
  <c r="D3581"/>
  <c r="C3581"/>
  <c r="B3581"/>
  <c r="S3580"/>
  <c r="R3580"/>
  <c r="P3580"/>
  <c r="M3580"/>
  <c r="L3580"/>
  <c r="K3580"/>
  <c r="J3580"/>
  <c r="I3580"/>
  <c r="G3580"/>
  <c r="F3580"/>
  <c r="E3580"/>
  <c r="Q3580" s="1"/>
  <c r="D3580"/>
  <c r="C3580"/>
  <c r="B3580"/>
  <c r="S3579"/>
  <c r="R3579"/>
  <c r="P3579"/>
  <c r="M3579"/>
  <c r="L3579"/>
  <c r="K3579"/>
  <c r="J3579"/>
  <c r="I3579"/>
  <c r="G3579"/>
  <c r="F3579"/>
  <c r="E3579"/>
  <c r="Q3579" s="1"/>
  <c r="D3579"/>
  <c r="C3579"/>
  <c r="B3579"/>
  <c r="S3578"/>
  <c r="R3578"/>
  <c r="P3578"/>
  <c r="M3578"/>
  <c r="L3578"/>
  <c r="K3578"/>
  <c r="J3578"/>
  <c r="I3578"/>
  <c r="G3578"/>
  <c r="F3578"/>
  <c r="E3578"/>
  <c r="Q3578" s="1"/>
  <c r="D3578"/>
  <c r="C3578"/>
  <c r="B3578"/>
  <c r="S3577"/>
  <c r="R3577"/>
  <c r="P3577"/>
  <c r="M3577"/>
  <c r="L3577"/>
  <c r="K3577"/>
  <c r="J3577"/>
  <c r="I3577"/>
  <c r="G3577"/>
  <c r="F3577"/>
  <c r="E3577"/>
  <c r="Q3577" s="1"/>
  <c r="D3577"/>
  <c r="C3577"/>
  <c r="B3577"/>
  <c r="S3576"/>
  <c r="R3576"/>
  <c r="P3576"/>
  <c r="M3576"/>
  <c r="L3576"/>
  <c r="K3576"/>
  <c r="J3576"/>
  <c r="I3576"/>
  <c r="G3576"/>
  <c r="F3576"/>
  <c r="E3576"/>
  <c r="Q3576" s="1"/>
  <c r="D3576"/>
  <c r="C3576"/>
  <c r="B3576"/>
  <c r="S3575"/>
  <c r="R3575"/>
  <c r="P3575"/>
  <c r="M3575"/>
  <c r="L3575"/>
  <c r="K3575"/>
  <c r="J3575"/>
  <c r="I3575"/>
  <c r="G3575"/>
  <c r="F3575"/>
  <c r="E3575"/>
  <c r="Q3575" s="1"/>
  <c r="D3575"/>
  <c r="C3575"/>
  <c r="B3575"/>
  <c r="S3574"/>
  <c r="R3574"/>
  <c r="P3574"/>
  <c r="M3574"/>
  <c r="L3574"/>
  <c r="K3574"/>
  <c r="J3574"/>
  <c r="I3574"/>
  <c r="G3574"/>
  <c r="F3574"/>
  <c r="E3574"/>
  <c r="Q3574" s="1"/>
  <c r="D3574"/>
  <c r="C3574"/>
  <c r="B3574"/>
  <c r="S3573"/>
  <c r="R3573"/>
  <c r="P3573"/>
  <c r="M3573"/>
  <c r="L3573"/>
  <c r="K3573"/>
  <c r="J3573"/>
  <c r="I3573"/>
  <c r="G3573"/>
  <c r="F3573"/>
  <c r="E3573"/>
  <c r="Q3573" s="1"/>
  <c r="D3573"/>
  <c r="C3573"/>
  <c r="B3573"/>
  <c r="S3572"/>
  <c r="R3572"/>
  <c r="P3572"/>
  <c r="M3572"/>
  <c r="L3572"/>
  <c r="K3572"/>
  <c r="J3572"/>
  <c r="I3572"/>
  <c r="G3572"/>
  <c r="F3572"/>
  <c r="E3572"/>
  <c r="Q3572" s="1"/>
  <c r="D3572"/>
  <c r="C3572"/>
  <c r="B3572"/>
  <c r="S3571"/>
  <c r="R3571"/>
  <c r="P3571"/>
  <c r="M3571"/>
  <c r="L3571"/>
  <c r="K3571"/>
  <c r="J3571"/>
  <c r="I3571"/>
  <c r="G3571"/>
  <c r="F3571"/>
  <c r="E3571"/>
  <c r="Q3571" s="1"/>
  <c r="D3571"/>
  <c r="C3571"/>
  <c r="B3571"/>
  <c r="S3570"/>
  <c r="R3570"/>
  <c r="P3570"/>
  <c r="M3570"/>
  <c r="L3570"/>
  <c r="K3570"/>
  <c r="J3570"/>
  <c r="I3570"/>
  <c r="G3570"/>
  <c r="F3570"/>
  <c r="E3570"/>
  <c r="Q3570" s="1"/>
  <c r="D3570"/>
  <c r="C3570"/>
  <c r="B3570"/>
  <c r="S3569"/>
  <c r="R3569"/>
  <c r="P3569"/>
  <c r="M3569"/>
  <c r="L3569"/>
  <c r="K3569"/>
  <c r="J3569"/>
  <c r="I3569"/>
  <c r="G3569"/>
  <c r="F3569"/>
  <c r="E3569"/>
  <c r="Q3569" s="1"/>
  <c r="D3569"/>
  <c r="C3569"/>
  <c r="B3569"/>
  <c r="S3568"/>
  <c r="R3568"/>
  <c r="P3568"/>
  <c r="M3568"/>
  <c r="L3568"/>
  <c r="K3568"/>
  <c r="J3568"/>
  <c r="I3568"/>
  <c r="G3568"/>
  <c r="F3568"/>
  <c r="E3568"/>
  <c r="Q3568" s="1"/>
  <c r="D3568"/>
  <c r="C3568"/>
  <c r="B3568"/>
  <c r="S3567"/>
  <c r="R3567"/>
  <c r="P3567"/>
  <c r="M3567"/>
  <c r="L3567"/>
  <c r="K3567"/>
  <c r="J3567"/>
  <c r="I3567"/>
  <c r="G3567"/>
  <c r="F3567"/>
  <c r="E3567"/>
  <c r="Q3567" s="1"/>
  <c r="D3567"/>
  <c r="C3567"/>
  <c r="B3567"/>
  <c r="S3566"/>
  <c r="R3566"/>
  <c r="P3566"/>
  <c r="M3566"/>
  <c r="L3566"/>
  <c r="K3566"/>
  <c r="J3566"/>
  <c r="I3566"/>
  <c r="G3566"/>
  <c r="F3566"/>
  <c r="E3566"/>
  <c r="Q3566" s="1"/>
  <c r="D3566"/>
  <c r="C3566"/>
  <c r="B3566"/>
  <c r="S3565"/>
  <c r="R3565"/>
  <c r="P3565"/>
  <c r="M3565"/>
  <c r="L3565"/>
  <c r="K3565"/>
  <c r="J3565"/>
  <c r="I3565"/>
  <c r="G3565"/>
  <c r="F3565"/>
  <c r="E3565"/>
  <c r="Q3565" s="1"/>
  <c r="D3565"/>
  <c r="C3565"/>
  <c r="B3565"/>
  <c r="S3564"/>
  <c r="R3564"/>
  <c r="P3564"/>
  <c r="M3564"/>
  <c r="L3564"/>
  <c r="K3564"/>
  <c r="J3564"/>
  <c r="I3564"/>
  <c r="G3564"/>
  <c r="F3564"/>
  <c r="E3564"/>
  <c r="Q3564" s="1"/>
  <c r="D3564"/>
  <c r="C3564"/>
  <c r="B3564"/>
  <c r="S3563"/>
  <c r="R3563"/>
  <c r="P3563"/>
  <c r="M3563"/>
  <c r="L3563"/>
  <c r="K3563"/>
  <c r="J3563"/>
  <c r="I3563"/>
  <c r="G3563"/>
  <c r="F3563"/>
  <c r="E3563"/>
  <c r="Q3563" s="1"/>
  <c r="D3563"/>
  <c r="C3563"/>
  <c r="B3563"/>
  <c r="S3562"/>
  <c r="R3562"/>
  <c r="P3562"/>
  <c r="M3562"/>
  <c r="L3562"/>
  <c r="K3562"/>
  <c r="J3562"/>
  <c r="I3562"/>
  <c r="G3562"/>
  <c r="F3562"/>
  <c r="E3562"/>
  <c r="Q3562" s="1"/>
  <c r="D3562"/>
  <c r="C3562"/>
  <c r="B3562"/>
  <c r="S3561"/>
  <c r="R3561"/>
  <c r="P3561"/>
  <c r="M3561"/>
  <c r="L3561"/>
  <c r="K3561"/>
  <c r="J3561"/>
  <c r="I3561"/>
  <c r="G3561"/>
  <c r="F3561"/>
  <c r="E3561"/>
  <c r="Q3561" s="1"/>
  <c r="D3561"/>
  <c r="C3561"/>
  <c r="B3561"/>
  <c r="S3560"/>
  <c r="R3560"/>
  <c r="P3560"/>
  <c r="M3560"/>
  <c r="L3560"/>
  <c r="K3560"/>
  <c r="J3560"/>
  <c r="I3560"/>
  <c r="G3560"/>
  <c r="F3560"/>
  <c r="E3560"/>
  <c r="Q3560" s="1"/>
  <c r="D3560"/>
  <c r="C3560"/>
  <c r="B3560"/>
  <c r="S3559"/>
  <c r="R3559"/>
  <c r="P3559"/>
  <c r="M3559"/>
  <c r="L3559"/>
  <c r="K3559"/>
  <c r="J3559"/>
  <c r="I3559"/>
  <c r="G3559"/>
  <c r="F3559"/>
  <c r="E3559"/>
  <c r="Q3559" s="1"/>
  <c r="D3559"/>
  <c r="C3559"/>
  <c r="B3559"/>
  <c r="S3558"/>
  <c r="R3558"/>
  <c r="P3558"/>
  <c r="M3558"/>
  <c r="L3558"/>
  <c r="K3558"/>
  <c r="J3558"/>
  <c r="I3558"/>
  <c r="G3558"/>
  <c r="F3558"/>
  <c r="E3558"/>
  <c r="Q3558" s="1"/>
  <c r="D3558"/>
  <c r="C3558"/>
  <c r="B3558"/>
  <c r="S3557"/>
  <c r="R3557"/>
  <c r="P3557"/>
  <c r="M3557"/>
  <c r="L3557"/>
  <c r="K3557"/>
  <c r="J3557"/>
  <c r="I3557"/>
  <c r="G3557"/>
  <c r="F3557"/>
  <c r="E3557"/>
  <c r="Q3557" s="1"/>
  <c r="D3557"/>
  <c r="C3557"/>
  <c r="B3557"/>
  <c r="S3556"/>
  <c r="R3556"/>
  <c r="P3556"/>
  <c r="M3556"/>
  <c r="L3556"/>
  <c r="K3556"/>
  <c r="J3556"/>
  <c r="I3556"/>
  <c r="G3556"/>
  <c r="F3556"/>
  <c r="E3556"/>
  <c r="Q3556" s="1"/>
  <c r="D3556"/>
  <c r="C3556"/>
  <c r="B3556"/>
  <c r="S3555"/>
  <c r="R3555"/>
  <c r="P3555"/>
  <c r="M3555"/>
  <c r="L3555"/>
  <c r="K3555"/>
  <c r="J3555"/>
  <c r="I3555"/>
  <c r="G3555"/>
  <c r="F3555"/>
  <c r="E3555"/>
  <c r="Q3555" s="1"/>
  <c r="D3555"/>
  <c r="C3555"/>
  <c r="B3555"/>
  <c r="S3554"/>
  <c r="R3554"/>
  <c r="P3554"/>
  <c r="M3554"/>
  <c r="L3554"/>
  <c r="K3554"/>
  <c r="J3554"/>
  <c r="I3554"/>
  <c r="G3554"/>
  <c r="F3554"/>
  <c r="E3554"/>
  <c r="Q3554" s="1"/>
  <c r="D3554"/>
  <c r="C3554"/>
  <c r="B3554"/>
  <c r="S3553"/>
  <c r="R3553"/>
  <c r="P3553"/>
  <c r="M3553"/>
  <c r="L3553"/>
  <c r="K3553"/>
  <c r="J3553"/>
  <c r="I3553"/>
  <c r="G3553"/>
  <c r="F3553"/>
  <c r="E3553"/>
  <c r="Q3553" s="1"/>
  <c r="D3553"/>
  <c r="C3553"/>
  <c r="B3553"/>
  <c r="S3552"/>
  <c r="R3552"/>
  <c r="P3552"/>
  <c r="M3552"/>
  <c r="L3552"/>
  <c r="K3552"/>
  <c r="J3552"/>
  <c r="I3552"/>
  <c r="G3552"/>
  <c r="F3552"/>
  <c r="E3552"/>
  <c r="Q3552" s="1"/>
  <c r="D3552"/>
  <c r="C3552"/>
  <c r="B3552"/>
  <c r="S3551"/>
  <c r="R3551"/>
  <c r="P3551"/>
  <c r="M3551"/>
  <c r="L3551"/>
  <c r="K3551"/>
  <c r="J3551"/>
  <c r="I3551"/>
  <c r="G3551"/>
  <c r="F3551"/>
  <c r="E3551"/>
  <c r="Q3551" s="1"/>
  <c r="D3551"/>
  <c r="C3551"/>
  <c r="B3551"/>
  <c r="S3550"/>
  <c r="R3550"/>
  <c r="P3550"/>
  <c r="M3550"/>
  <c r="L3550"/>
  <c r="K3550"/>
  <c r="J3550"/>
  <c r="I3550"/>
  <c r="G3550"/>
  <c r="F3550"/>
  <c r="E3550"/>
  <c r="Q3550" s="1"/>
  <c r="D3550"/>
  <c r="C3550"/>
  <c r="B3550"/>
  <c r="S3549"/>
  <c r="R3549"/>
  <c r="P3549"/>
  <c r="M3549"/>
  <c r="L3549"/>
  <c r="K3549"/>
  <c r="J3549"/>
  <c r="I3549"/>
  <c r="G3549"/>
  <c r="F3549"/>
  <c r="E3549"/>
  <c r="Q3549" s="1"/>
  <c r="D3549"/>
  <c r="C3549"/>
  <c r="B3549"/>
  <c r="S3548"/>
  <c r="R3548"/>
  <c r="P3548"/>
  <c r="M3548"/>
  <c r="L3548"/>
  <c r="K3548"/>
  <c r="J3548"/>
  <c r="I3548"/>
  <c r="G3548"/>
  <c r="F3548"/>
  <c r="E3548"/>
  <c r="Q3548" s="1"/>
  <c r="D3548"/>
  <c r="C3548"/>
  <c r="B3548"/>
  <c r="S3547"/>
  <c r="R3547"/>
  <c r="P3547"/>
  <c r="M3547"/>
  <c r="L3547"/>
  <c r="K3547"/>
  <c r="J3547"/>
  <c r="I3547"/>
  <c r="G3547"/>
  <c r="F3547"/>
  <c r="E3547"/>
  <c r="Q3547" s="1"/>
  <c r="D3547"/>
  <c r="C3547"/>
  <c r="B3547"/>
  <c r="S3546"/>
  <c r="R3546"/>
  <c r="P3546"/>
  <c r="M3546"/>
  <c r="L3546"/>
  <c r="K3546"/>
  <c r="J3546"/>
  <c r="I3546"/>
  <c r="G3546"/>
  <c r="F3546"/>
  <c r="E3546"/>
  <c r="Q3546" s="1"/>
  <c r="D3546"/>
  <c r="C3546"/>
  <c r="B3546"/>
  <c r="S3545"/>
  <c r="R3545"/>
  <c r="P3545"/>
  <c r="M3545"/>
  <c r="L3545"/>
  <c r="K3545"/>
  <c r="J3545"/>
  <c r="I3545"/>
  <c r="G3545"/>
  <c r="F3545"/>
  <c r="E3545"/>
  <c r="Q3545" s="1"/>
  <c r="D3545"/>
  <c r="C3545"/>
  <c r="B3545"/>
  <c r="S3544"/>
  <c r="R3544"/>
  <c r="P3544"/>
  <c r="M3544"/>
  <c r="L3544"/>
  <c r="K3544"/>
  <c r="J3544"/>
  <c r="I3544"/>
  <c r="G3544"/>
  <c r="F3544"/>
  <c r="E3544"/>
  <c r="Q3544" s="1"/>
  <c r="D3544"/>
  <c r="C3544"/>
  <c r="B3544"/>
  <c r="S3543"/>
  <c r="R3543"/>
  <c r="P3543"/>
  <c r="M3543"/>
  <c r="L3543"/>
  <c r="K3543"/>
  <c r="J3543"/>
  <c r="I3543"/>
  <c r="G3543"/>
  <c r="F3543"/>
  <c r="E3543"/>
  <c r="Q3543" s="1"/>
  <c r="D3543"/>
  <c r="C3543"/>
  <c r="B3543"/>
  <c r="S3542"/>
  <c r="R3542"/>
  <c r="P3542"/>
  <c r="M3542"/>
  <c r="L3542"/>
  <c r="K3542"/>
  <c r="J3542"/>
  <c r="I3542"/>
  <c r="G3542"/>
  <c r="F3542"/>
  <c r="E3542"/>
  <c r="Q3542" s="1"/>
  <c r="D3542"/>
  <c r="C3542"/>
  <c r="B3542"/>
  <c r="S3541"/>
  <c r="R3541"/>
  <c r="P3541"/>
  <c r="M3541"/>
  <c r="L3541"/>
  <c r="K3541"/>
  <c r="J3541"/>
  <c r="I3541"/>
  <c r="G3541"/>
  <c r="F3541"/>
  <c r="E3541"/>
  <c r="Q3541" s="1"/>
  <c r="D3541"/>
  <c r="C3541"/>
  <c r="B3541"/>
  <c r="S3540"/>
  <c r="R3540"/>
  <c r="P3540"/>
  <c r="M3540"/>
  <c r="L3540"/>
  <c r="K3540"/>
  <c r="J3540"/>
  <c r="I3540"/>
  <c r="G3540"/>
  <c r="F3540"/>
  <c r="E3540"/>
  <c r="Q3540" s="1"/>
  <c r="D3540"/>
  <c r="C3540"/>
  <c r="B3540"/>
  <c r="S3539"/>
  <c r="R3539"/>
  <c r="P3539"/>
  <c r="M3539"/>
  <c r="L3539"/>
  <c r="K3539"/>
  <c r="J3539"/>
  <c r="I3539"/>
  <c r="G3539"/>
  <c r="F3539"/>
  <c r="E3539"/>
  <c r="Q3539" s="1"/>
  <c r="D3539"/>
  <c r="C3539"/>
  <c r="B3539"/>
  <c r="S3538"/>
  <c r="R3538"/>
  <c r="P3538"/>
  <c r="M3538"/>
  <c r="L3538"/>
  <c r="K3538"/>
  <c r="J3538"/>
  <c r="I3538"/>
  <c r="G3538"/>
  <c r="F3538"/>
  <c r="E3538"/>
  <c r="Q3538" s="1"/>
  <c r="D3538"/>
  <c r="C3538"/>
  <c r="B3538"/>
  <c r="S3537"/>
  <c r="R3537"/>
  <c r="P3537"/>
  <c r="M3537"/>
  <c r="L3537"/>
  <c r="K3537"/>
  <c r="J3537"/>
  <c r="I3537"/>
  <c r="G3537"/>
  <c r="F3537"/>
  <c r="E3537"/>
  <c r="Q3537" s="1"/>
  <c r="D3537"/>
  <c r="C3537"/>
  <c r="B3537"/>
  <c r="S3536"/>
  <c r="R3536"/>
  <c r="P3536"/>
  <c r="M3536"/>
  <c r="L3536"/>
  <c r="K3536"/>
  <c r="J3536"/>
  <c r="I3536"/>
  <c r="G3536"/>
  <c r="F3536"/>
  <c r="E3536"/>
  <c r="Q3536" s="1"/>
  <c r="D3536"/>
  <c r="C3536"/>
  <c r="B3536"/>
  <c r="S3535"/>
  <c r="R3535"/>
  <c r="P3535"/>
  <c r="M3535"/>
  <c r="L3535"/>
  <c r="K3535"/>
  <c r="J3535"/>
  <c r="I3535"/>
  <c r="G3535"/>
  <c r="F3535"/>
  <c r="E3535"/>
  <c r="Q3535" s="1"/>
  <c r="D3535"/>
  <c r="C3535"/>
  <c r="B3535"/>
  <c r="S3534"/>
  <c r="R3534"/>
  <c r="P3534"/>
  <c r="M3534"/>
  <c r="L3534"/>
  <c r="K3534"/>
  <c r="J3534"/>
  <c r="I3534"/>
  <c r="G3534"/>
  <c r="F3534"/>
  <c r="E3534"/>
  <c r="Q3534" s="1"/>
  <c r="D3534"/>
  <c r="C3534"/>
  <c r="B3534"/>
  <c r="S3533"/>
  <c r="R3533"/>
  <c r="P3533"/>
  <c r="M3533"/>
  <c r="L3533"/>
  <c r="K3533"/>
  <c r="J3533"/>
  <c r="I3533"/>
  <c r="G3533"/>
  <c r="F3533"/>
  <c r="E3533"/>
  <c r="Q3533" s="1"/>
  <c r="D3533"/>
  <c r="C3533"/>
  <c r="B3533"/>
  <c r="S3532"/>
  <c r="R3532"/>
  <c r="P3532"/>
  <c r="M3532"/>
  <c r="L3532"/>
  <c r="K3532"/>
  <c r="J3532"/>
  <c r="I3532"/>
  <c r="G3532"/>
  <c r="F3532"/>
  <c r="E3532"/>
  <c r="Q3532" s="1"/>
  <c r="D3532"/>
  <c r="C3532"/>
  <c r="B3532"/>
  <c r="S3531"/>
  <c r="R3531"/>
  <c r="P3531"/>
  <c r="M3531"/>
  <c r="L3531"/>
  <c r="K3531"/>
  <c r="J3531"/>
  <c r="I3531"/>
  <c r="G3531"/>
  <c r="F3531"/>
  <c r="E3531"/>
  <c r="Q3531" s="1"/>
  <c r="D3531"/>
  <c r="C3531"/>
  <c r="B3531"/>
  <c r="S3530"/>
  <c r="R3530"/>
  <c r="P3530"/>
  <c r="M3530"/>
  <c r="L3530"/>
  <c r="K3530"/>
  <c r="J3530"/>
  <c r="I3530"/>
  <c r="G3530"/>
  <c r="F3530"/>
  <c r="E3530"/>
  <c r="Q3530" s="1"/>
  <c r="D3530"/>
  <c r="C3530"/>
  <c r="B3530"/>
  <c r="S3529"/>
  <c r="R3529"/>
  <c r="P3529"/>
  <c r="M3529"/>
  <c r="L3529"/>
  <c r="K3529"/>
  <c r="J3529"/>
  <c r="I3529"/>
  <c r="G3529"/>
  <c r="F3529"/>
  <c r="E3529"/>
  <c r="Q3529" s="1"/>
  <c r="D3529"/>
  <c r="C3529"/>
  <c r="B3529"/>
  <c r="S3528"/>
  <c r="R3528"/>
  <c r="P3528"/>
  <c r="M3528"/>
  <c r="L3528"/>
  <c r="K3528"/>
  <c r="J3528"/>
  <c r="I3528"/>
  <c r="G3528"/>
  <c r="F3528"/>
  <c r="E3528"/>
  <c r="Q3528" s="1"/>
  <c r="D3528"/>
  <c r="C3528"/>
  <c r="B3528"/>
  <c r="S3527"/>
  <c r="R3527"/>
  <c r="P3527"/>
  <c r="M3527"/>
  <c r="L3527"/>
  <c r="K3527"/>
  <c r="J3527"/>
  <c r="I3527"/>
  <c r="G3527"/>
  <c r="F3527"/>
  <c r="E3527"/>
  <c r="Q3527" s="1"/>
  <c r="D3527"/>
  <c r="C3527"/>
  <c r="B3527"/>
  <c r="S3526"/>
  <c r="R3526"/>
  <c r="P3526"/>
  <c r="M3526"/>
  <c r="L3526"/>
  <c r="K3526"/>
  <c r="J3526"/>
  <c r="I3526"/>
  <c r="G3526"/>
  <c r="F3526"/>
  <c r="E3526"/>
  <c r="Q3526" s="1"/>
  <c r="D3526"/>
  <c r="C3526"/>
  <c r="B3526"/>
  <c r="S3525"/>
  <c r="R3525"/>
  <c r="P3525"/>
  <c r="M3525"/>
  <c r="L3525"/>
  <c r="K3525"/>
  <c r="J3525"/>
  <c r="I3525"/>
  <c r="G3525"/>
  <c r="F3525"/>
  <c r="E3525"/>
  <c r="Q3525" s="1"/>
  <c r="D3525"/>
  <c r="C3525"/>
  <c r="B3525"/>
  <c r="S3524"/>
  <c r="R3524"/>
  <c r="P3524"/>
  <c r="M3524"/>
  <c r="L3524"/>
  <c r="K3524"/>
  <c r="J3524"/>
  <c r="I3524"/>
  <c r="G3524"/>
  <c r="F3524"/>
  <c r="E3524"/>
  <c r="Q3524" s="1"/>
  <c r="D3524"/>
  <c r="C3524"/>
  <c r="B3524"/>
  <c r="S3523"/>
  <c r="R3523"/>
  <c r="P3523"/>
  <c r="M3523"/>
  <c r="L3523"/>
  <c r="K3523"/>
  <c r="J3523"/>
  <c r="I3523"/>
  <c r="G3523"/>
  <c r="F3523"/>
  <c r="E3523"/>
  <c r="Q3523" s="1"/>
  <c r="D3523"/>
  <c r="C3523"/>
  <c r="B3523"/>
  <c r="S3522"/>
  <c r="R3522"/>
  <c r="P3522"/>
  <c r="M3522"/>
  <c r="L3522"/>
  <c r="K3522"/>
  <c r="J3522"/>
  <c r="I3522"/>
  <c r="G3522"/>
  <c r="F3522"/>
  <c r="E3522"/>
  <c r="Q3522" s="1"/>
  <c r="D3522"/>
  <c r="C3522"/>
  <c r="B3522"/>
  <c r="S3521"/>
  <c r="R3521"/>
  <c r="P3521"/>
  <c r="M3521"/>
  <c r="L3521"/>
  <c r="K3521"/>
  <c r="J3521"/>
  <c r="I3521"/>
  <c r="G3521"/>
  <c r="F3521"/>
  <c r="E3521"/>
  <c r="Q3521" s="1"/>
  <c r="D3521"/>
  <c r="C3521"/>
  <c r="B3521"/>
  <c r="S3520"/>
  <c r="R3520"/>
  <c r="P3520"/>
  <c r="M3520"/>
  <c r="L3520"/>
  <c r="K3520"/>
  <c r="J3520"/>
  <c r="I3520"/>
  <c r="G3520"/>
  <c r="F3520"/>
  <c r="E3520"/>
  <c r="Q3520" s="1"/>
  <c r="D3520"/>
  <c r="C3520"/>
  <c r="B3520"/>
  <c r="S3519"/>
  <c r="R3519"/>
  <c r="P3519"/>
  <c r="M3519"/>
  <c r="L3519"/>
  <c r="K3519"/>
  <c r="J3519"/>
  <c r="I3519"/>
  <c r="G3519"/>
  <c r="F3519"/>
  <c r="E3519"/>
  <c r="Q3519" s="1"/>
  <c r="D3519"/>
  <c r="C3519"/>
  <c r="B3519"/>
  <c r="S3518"/>
  <c r="R3518"/>
  <c r="P3518"/>
  <c r="M3518"/>
  <c r="L3518"/>
  <c r="K3518"/>
  <c r="J3518"/>
  <c r="I3518"/>
  <c r="G3518"/>
  <c r="F3518"/>
  <c r="E3518"/>
  <c r="Q3518" s="1"/>
  <c r="D3518"/>
  <c r="C3518"/>
  <c r="B3518"/>
  <c r="S3517"/>
  <c r="R3517"/>
  <c r="P3517"/>
  <c r="M3517"/>
  <c r="L3517"/>
  <c r="K3517"/>
  <c r="J3517"/>
  <c r="I3517"/>
  <c r="G3517"/>
  <c r="F3517"/>
  <c r="E3517"/>
  <c r="Q3517" s="1"/>
  <c r="D3517"/>
  <c r="C3517"/>
  <c r="B3517"/>
  <c r="S3516"/>
  <c r="R3516"/>
  <c r="P3516"/>
  <c r="M3516"/>
  <c r="L3516"/>
  <c r="K3516"/>
  <c r="J3516"/>
  <c r="I3516"/>
  <c r="G3516"/>
  <c r="F3516"/>
  <c r="E3516"/>
  <c r="Q3516" s="1"/>
  <c r="D3516"/>
  <c r="C3516"/>
  <c r="B3516"/>
  <c r="S3515"/>
  <c r="R3515"/>
  <c r="P3515"/>
  <c r="M3515"/>
  <c r="L3515"/>
  <c r="K3515"/>
  <c r="J3515"/>
  <c r="I3515"/>
  <c r="G3515"/>
  <c r="F3515"/>
  <c r="E3515"/>
  <c r="Q3515" s="1"/>
  <c r="D3515"/>
  <c r="C3515"/>
  <c r="B3515"/>
  <c r="S3514"/>
  <c r="R3514"/>
  <c r="P3514"/>
  <c r="M3514"/>
  <c r="L3514"/>
  <c r="K3514"/>
  <c r="J3514"/>
  <c r="I3514"/>
  <c r="G3514"/>
  <c r="F3514"/>
  <c r="E3514"/>
  <c r="Q3514" s="1"/>
  <c r="D3514"/>
  <c r="C3514"/>
  <c r="B3514"/>
  <c r="S3513"/>
  <c r="R3513"/>
  <c r="P3513"/>
  <c r="M3513"/>
  <c r="L3513"/>
  <c r="K3513"/>
  <c r="J3513"/>
  <c r="I3513"/>
  <c r="G3513"/>
  <c r="F3513"/>
  <c r="E3513"/>
  <c r="Q3513" s="1"/>
  <c r="D3513"/>
  <c r="C3513"/>
  <c r="B3513"/>
  <c r="S3512"/>
  <c r="R3512"/>
  <c r="P3512"/>
  <c r="M3512"/>
  <c r="L3512"/>
  <c r="K3512"/>
  <c r="J3512"/>
  <c r="I3512"/>
  <c r="G3512"/>
  <c r="F3512"/>
  <c r="E3512"/>
  <c r="Q3512" s="1"/>
  <c r="D3512"/>
  <c r="C3512"/>
  <c r="B3512"/>
  <c r="S3511"/>
  <c r="R3511"/>
  <c r="P3511"/>
  <c r="M3511"/>
  <c r="L3511"/>
  <c r="K3511"/>
  <c r="J3511"/>
  <c r="I3511"/>
  <c r="G3511"/>
  <c r="F3511"/>
  <c r="E3511"/>
  <c r="Q3511" s="1"/>
  <c r="D3511"/>
  <c r="C3511"/>
  <c r="B3511"/>
  <c r="S3510"/>
  <c r="R3510"/>
  <c r="P3510"/>
  <c r="M3510"/>
  <c r="L3510"/>
  <c r="K3510"/>
  <c r="J3510"/>
  <c r="I3510"/>
  <c r="G3510"/>
  <c r="F3510"/>
  <c r="E3510"/>
  <c r="Q3510" s="1"/>
  <c r="D3510"/>
  <c r="C3510"/>
  <c r="B3510"/>
  <c r="S3509"/>
  <c r="R3509"/>
  <c r="P3509"/>
  <c r="M3509"/>
  <c r="L3509"/>
  <c r="K3509"/>
  <c r="J3509"/>
  <c r="I3509"/>
  <c r="G3509"/>
  <c r="F3509"/>
  <c r="E3509"/>
  <c r="Q3509" s="1"/>
  <c r="D3509"/>
  <c r="C3509"/>
  <c r="B3509"/>
  <c r="S3508"/>
  <c r="R3508"/>
  <c r="P3508"/>
  <c r="M3508"/>
  <c r="L3508"/>
  <c r="K3508"/>
  <c r="J3508"/>
  <c r="I3508"/>
  <c r="G3508"/>
  <c r="F3508"/>
  <c r="E3508"/>
  <c r="Q3508" s="1"/>
  <c r="D3508"/>
  <c r="C3508"/>
  <c r="B3508"/>
  <c r="S3507"/>
  <c r="R3507"/>
  <c r="P3507"/>
  <c r="M3507"/>
  <c r="L3507"/>
  <c r="K3507"/>
  <c r="J3507"/>
  <c r="I3507"/>
  <c r="G3507"/>
  <c r="F3507"/>
  <c r="E3507"/>
  <c r="Q3507" s="1"/>
  <c r="D3507"/>
  <c r="C3507"/>
  <c r="B3507"/>
  <c r="S3506"/>
  <c r="R3506"/>
  <c r="P3506"/>
  <c r="M3506"/>
  <c r="L3506"/>
  <c r="K3506"/>
  <c r="J3506"/>
  <c r="I3506"/>
  <c r="G3506"/>
  <c r="F3506"/>
  <c r="E3506"/>
  <c r="Q3506" s="1"/>
  <c r="D3506"/>
  <c r="C3506"/>
  <c r="B3506"/>
  <c r="S3505"/>
  <c r="R3505"/>
  <c r="P3505"/>
  <c r="M3505"/>
  <c r="L3505"/>
  <c r="K3505"/>
  <c r="J3505"/>
  <c r="I3505"/>
  <c r="G3505"/>
  <c r="F3505"/>
  <c r="E3505"/>
  <c r="Q3505" s="1"/>
  <c r="D3505"/>
  <c r="C3505"/>
  <c r="B3505"/>
  <c r="S3504"/>
  <c r="R3504"/>
  <c r="P3504"/>
  <c r="M3504"/>
  <c r="L3504"/>
  <c r="K3504"/>
  <c r="J3504"/>
  <c r="I3504"/>
  <c r="G3504"/>
  <c r="F3504"/>
  <c r="E3504"/>
  <c r="Q3504" s="1"/>
  <c r="D3504"/>
  <c r="C3504"/>
  <c r="B3504"/>
  <c r="S3503"/>
  <c r="R3503"/>
  <c r="P3503"/>
  <c r="M3503"/>
  <c r="L3503"/>
  <c r="K3503"/>
  <c r="J3503"/>
  <c r="I3503"/>
  <c r="G3503"/>
  <c r="F3503"/>
  <c r="E3503"/>
  <c r="Q3503" s="1"/>
  <c r="D3503"/>
  <c r="C3503"/>
  <c r="B3503"/>
  <c r="S3502"/>
  <c r="R3502"/>
  <c r="P3502"/>
  <c r="M3502"/>
  <c r="L3502"/>
  <c r="K3502"/>
  <c r="J3502"/>
  <c r="I3502"/>
  <c r="G3502"/>
  <c r="F3502"/>
  <c r="E3502"/>
  <c r="Q3502" s="1"/>
  <c r="D3502"/>
  <c r="C3502"/>
  <c r="B3502"/>
  <c r="S3501"/>
  <c r="R3501"/>
  <c r="P3501"/>
  <c r="M3501"/>
  <c r="L3501"/>
  <c r="K3501"/>
  <c r="J3501"/>
  <c r="I3501"/>
  <c r="G3501"/>
  <c r="F3501"/>
  <c r="E3501"/>
  <c r="Q3501" s="1"/>
  <c r="D3501"/>
  <c r="C3501"/>
  <c r="B3501"/>
  <c r="S3500"/>
  <c r="R3500"/>
  <c r="P3500"/>
  <c r="M3500"/>
  <c r="L3500"/>
  <c r="K3500"/>
  <c r="J3500"/>
  <c r="I3500"/>
  <c r="G3500"/>
  <c r="F3500"/>
  <c r="E3500"/>
  <c r="Q3500" s="1"/>
  <c r="D3500"/>
  <c r="C3500"/>
  <c r="B3500"/>
  <c r="S3499"/>
  <c r="R3499"/>
  <c r="P3499"/>
  <c r="M3499"/>
  <c r="L3499"/>
  <c r="K3499"/>
  <c r="J3499"/>
  <c r="I3499"/>
  <c r="G3499"/>
  <c r="F3499"/>
  <c r="E3499"/>
  <c r="Q3499" s="1"/>
  <c r="D3499"/>
  <c r="C3499"/>
  <c r="B3499"/>
  <c r="S3498"/>
  <c r="R3498"/>
  <c r="P3498"/>
  <c r="M3498"/>
  <c r="L3498"/>
  <c r="K3498"/>
  <c r="J3498"/>
  <c r="I3498"/>
  <c r="G3498"/>
  <c r="F3498"/>
  <c r="E3498"/>
  <c r="Q3498" s="1"/>
  <c r="D3498"/>
  <c r="C3498"/>
  <c r="B3498"/>
  <c r="S3497"/>
  <c r="R3497"/>
  <c r="P3497"/>
  <c r="M3497"/>
  <c r="L3497"/>
  <c r="K3497"/>
  <c r="J3497"/>
  <c r="I3497"/>
  <c r="G3497"/>
  <c r="F3497"/>
  <c r="E3497"/>
  <c r="Q3497" s="1"/>
  <c r="D3497"/>
  <c r="C3497"/>
  <c r="B3497"/>
  <c r="S3496"/>
  <c r="R3496"/>
  <c r="P3496"/>
  <c r="M3496"/>
  <c r="L3496"/>
  <c r="K3496"/>
  <c r="J3496"/>
  <c r="I3496"/>
  <c r="G3496"/>
  <c r="F3496"/>
  <c r="E3496"/>
  <c r="Q3496" s="1"/>
  <c r="D3496"/>
  <c r="C3496"/>
  <c r="B3496"/>
  <c r="S3495"/>
  <c r="R3495"/>
  <c r="P3495"/>
  <c r="M3495"/>
  <c r="L3495"/>
  <c r="K3495"/>
  <c r="J3495"/>
  <c r="I3495"/>
  <c r="G3495"/>
  <c r="F3495"/>
  <c r="E3495"/>
  <c r="Q3495" s="1"/>
  <c r="D3495"/>
  <c r="C3495"/>
  <c r="B3495"/>
  <c r="S3494"/>
  <c r="R3494"/>
  <c r="P3494"/>
  <c r="M3494"/>
  <c r="L3494"/>
  <c r="K3494"/>
  <c r="J3494"/>
  <c r="I3494"/>
  <c r="G3494"/>
  <c r="F3494"/>
  <c r="E3494"/>
  <c r="Q3494" s="1"/>
  <c r="D3494"/>
  <c r="C3494"/>
  <c r="B3494"/>
  <c r="S3493"/>
  <c r="R3493"/>
  <c r="P3493"/>
  <c r="M3493"/>
  <c r="L3493"/>
  <c r="K3493"/>
  <c r="J3493"/>
  <c r="I3493"/>
  <c r="G3493"/>
  <c r="F3493"/>
  <c r="E3493"/>
  <c r="Q3493" s="1"/>
  <c r="D3493"/>
  <c r="C3493"/>
  <c r="B3493"/>
  <c r="S3492"/>
  <c r="R3492"/>
  <c r="P3492"/>
  <c r="M3492"/>
  <c r="L3492"/>
  <c r="K3492"/>
  <c r="J3492"/>
  <c r="I3492"/>
  <c r="G3492"/>
  <c r="F3492"/>
  <c r="E3492"/>
  <c r="Q3492" s="1"/>
  <c r="D3492"/>
  <c r="C3492"/>
  <c r="B3492"/>
  <c r="S3491"/>
  <c r="R3491"/>
  <c r="P3491"/>
  <c r="M3491"/>
  <c r="L3491"/>
  <c r="K3491"/>
  <c r="J3491"/>
  <c r="I3491"/>
  <c r="G3491"/>
  <c r="F3491"/>
  <c r="E3491"/>
  <c r="Q3491" s="1"/>
  <c r="D3491"/>
  <c r="C3491"/>
  <c r="B3491"/>
  <c r="S3490"/>
  <c r="R3490"/>
  <c r="P3490"/>
  <c r="M3490"/>
  <c r="L3490"/>
  <c r="K3490"/>
  <c r="J3490"/>
  <c r="I3490"/>
  <c r="G3490"/>
  <c r="F3490"/>
  <c r="E3490"/>
  <c r="Q3490" s="1"/>
  <c r="D3490"/>
  <c r="C3490"/>
  <c r="B3490"/>
  <c r="S3489"/>
  <c r="R3489"/>
  <c r="P3489"/>
  <c r="M3489"/>
  <c r="L3489"/>
  <c r="K3489"/>
  <c r="J3489"/>
  <c r="I3489"/>
  <c r="G3489"/>
  <c r="F3489"/>
  <c r="E3489"/>
  <c r="Q3489" s="1"/>
  <c r="D3489"/>
  <c r="C3489"/>
  <c r="B3489"/>
  <c r="S3488"/>
  <c r="R3488"/>
  <c r="P3488"/>
  <c r="M3488"/>
  <c r="L3488"/>
  <c r="K3488"/>
  <c r="J3488"/>
  <c r="I3488"/>
  <c r="G3488"/>
  <c r="F3488"/>
  <c r="E3488"/>
  <c r="Q3488" s="1"/>
  <c r="D3488"/>
  <c r="C3488"/>
  <c r="B3488"/>
  <c r="S3487"/>
  <c r="R3487"/>
  <c r="P3487"/>
  <c r="M3487"/>
  <c r="L3487"/>
  <c r="K3487"/>
  <c r="J3487"/>
  <c r="I3487"/>
  <c r="G3487"/>
  <c r="F3487"/>
  <c r="E3487"/>
  <c r="Q3487" s="1"/>
  <c r="D3487"/>
  <c r="C3487"/>
  <c r="B3487"/>
  <c r="S3486"/>
  <c r="R3486"/>
  <c r="P3486"/>
  <c r="M3486"/>
  <c r="L3486"/>
  <c r="K3486"/>
  <c r="J3486"/>
  <c r="I3486"/>
  <c r="G3486"/>
  <c r="F3486"/>
  <c r="E3486"/>
  <c r="Q3486" s="1"/>
  <c r="D3486"/>
  <c r="C3486"/>
  <c r="B3486"/>
  <c r="S3485"/>
  <c r="R3485"/>
  <c r="P3485"/>
  <c r="M3485"/>
  <c r="L3485"/>
  <c r="K3485"/>
  <c r="J3485"/>
  <c r="I3485"/>
  <c r="G3485"/>
  <c r="F3485"/>
  <c r="E3485"/>
  <c r="Q3485" s="1"/>
  <c r="D3485"/>
  <c r="C3485"/>
  <c r="B3485"/>
  <c r="S3484"/>
  <c r="R3484"/>
  <c r="P3484"/>
  <c r="M3484"/>
  <c r="L3484"/>
  <c r="K3484"/>
  <c r="J3484"/>
  <c r="I3484"/>
  <c r="G3484"/>
  <c r="F3484"/>
  <c r="E3484"/>
  <c r="Q3484" s="1"/>
  <c r="D3484"/>
  <c r="C3484"/>
  <c r="B3484"/>
  <c r="S3483"/>
  <c r="R3483"/>
  <c r="P3483"/>
  <c r="M3483"/>
  <c r="L3483"/>
  <c r="K3483"/>
  <c r="J3483"/>
  <c r="I3483"/>
  <c r="G3483"/>
  <c r="F3483"/>
  <c r="E3483"/>
  <c r="Q3483" s="1"/>
  <c r="D3483"/>
  <c r="C3483"/>
  <c r="B3483"/>
  <c r="S3482"/>
  <c r="R3482"/>
  <c r="P3482"/>
  <c r="M3482"/>
  <c r="L3482"/>
  <c r="K3482"/>
  <c r="J3482"/>
  <c r="I3482"/>
  <c r="G3482"/>
  <c r="F3482"/>
  <c r="E3482"/>
  <c r="Q3482" s="1"/>
  <c r="D3482"/>
  <c r="C3482"/>
  <c r="B3482"/>
  <c r="S3481"/>
  <c r="R3481"/>
  <c r="P3481"/>
  <c r="M3481"/>
  <c r="L3481"/>
  <c r="K3481"/>
  <c r="J3481"/>
  <c r="I3481"/>
  <c r="G3481"/>
  <c r="F3481"/>
  <c r="E3481"/>
  <c r="Q3481" s="1"/>
  <c r="D3481"/>
  <c r="C3481"/>
  <c r="B3481"/>
  <c r="S3480"/>
  <c r="R3480"/>
  <c r="P3480"/>
  <c r="M3480"/>
  <c r="L3480"/>
  <c r="K3480"/>
  <c r="J3480"/>
  <c r="I3480"/>
  <c r="G3480"/>
  <c r="F3480"/>
  <c r="E3480"/>
  <c r="Q3480" s="1"/>
  <c r="D3480"/>
  <c r="C3480"/>
  <c r="B3480"/>
  <c r="S3479"/>
  <c r="R3479"/>
  <c r="P3479"/>
  <c r="M3479"/>
  <c r="L3479"/>
  <c r="K3479"/>
  <c r="J3479"/>
  <c r="I3479"/>
  <c r="G3479"/>
  <c r="F3479"/>
  <c r="E3479"/>
  <c r="Q3479" s="1"/>
  <c r="D3479"/>
  <c r="C3479"/>
  <c r="B3479"/>
  <c r="S3478"/>
  <c r="R3478"/>
  <c r="P3478"/>
  <c r="M3478"/>
  <c r="L3478"/>
  <c r="K3478"/>
  <c r="J3478"/>
  <c r="I3478"/>
  <c r="G3478"/>
  <c r="F3478"/>
  <c r="E3478"/>
  <c r="Q3478" s="1"/>
  <c r="D3478"/>
  <c r="C3478"/>
  <c r="B3478"/>
  <c r="S3477"/>
  <c r="R3477"/>
  <c r="P3477"/>
  <c r="M3477"/>
  <c r="L3477"/>
  <c r="K3477"/>
  <c r="J3477"/>
  <c r="I3477"/>
  <c r="G3477"/>
  <c r="F3477"/>
  <c r="E3477"/>
  <c r="Q3477" s="1"/>
  <c r="D3477"/>
  <c r="C3477"/>
  <c r="B3477"/>
  <c r="S3476"/>
  <c r="R3476"/>
  <c r="P3476"/>
  <c r="M3476"/>
  <c r="L3476"/>
  <c r="K3476"/>
  <c r="J3476"/>
  <c r="I3476"/>
  <c r="G3476"/>
  <c r="F3476"/>
  <c r="E3476"/>
  <c r="Q3476" s="1"/>
  <c r="D3476"/>
  <c r="C3476"/>
  <c r="B3476"/>
  <c r="S3475"/>
  <c r="R3475"/>
  <c r="P3475"/>
  <c r="M3475"/>
  <c r="L3475"/>
  <c r="K3475"/>
  <c r="J3475"/>
  <c r="I3475"/>
  <c r="G3475"/>
  <c r="F3475"/>
  <c r="E3475"/>
  <c r="Q3475" s="1"/>
  <c r="D3475"/>
  <c r="C3475"/>
  <c r="B3475"/>
  <c r="S3474"/>
  <c r="R3474"/>
  <c r="P3474"/>
  <c r="M3474"/>
  <c r="L3474"/>
  <c r="K3474"/>
  <c r="J3474"/>
  <c r="I3474"/>
  <c r="G3474"/>
  <c r="F3474"/>
  <c r="E3474"/>
  <c r="Q3474" s="1"/>
  <c r="D3474"/>
  <c r="C3474"/>
  <c r="B3474"/>
  <c r="S3473"/>
  <c r="R3473"/>
  <c r="P3473"/>
  <c r="M3473"/>
  <c r="L3473"/>
  <c r="K3473"/>
  <c r="J3473"/>
  <c r="I3473"/>
  <c r="G3473"/>
  <c r="F3473"/>
  <c r="E3473"/>
  <c r="Q3473" s="1"/>
  <c r="D3473"/>
  <c r="C3473"/>
  <c r="B3473"/>
  <c r="S3472"/>
  <c r="R3472"/>
  <c r="P3472"/>
  <c r="M3472"/>
  <c r="L3472"/>
  <c r="K3472"/>
  <c r="J3472"/>
  <c r="I3472"/>
  <c r="G3472"/>
  <c r="F3472"/>
  <c r="E3472"/>
  <c r="Q3472" s="1"/>
  <c r="D3472"/>
  <c r="C3472"/>
  <c r="B3472"/>
  <c r="S3471"/>
  <c r="R3471"/>
  <c r="P3471"/>
  <c r="M3471"/>
  <c r="L3471"/>
  <c r="K3471"/>
  <c r="J3471"/>
  <c r="I3471"/>
  <c r="G3471"/>
  <c r="F3471"/>
  <c r="E3471"/>
  <c r="Q3471" s="1"/>
  <c r="D3471"/>
  <c r="C3471"/>
  <c r="B3471"/>
  <c r="S3470"/>
  <c r="R3470"/>
  <c r="P3470"/>
  <c r="M3470"/>
  <c r="L3470"/>
  <c r="K3470"/>
  <c r="J3470"/>
  <c r="I3470"/>
  <c r="G3470"/>
  <c r="F3470"/>
  <c r="E3470"/>
  <c r="Q3470" s="1"/>
  <c r="D3470"/>
  <c r="C3470"/>
  <c r="B3470"/>
  <c r="S3469"/>
  <c r="R3469"/>
  <c r="P3469"/>
  <c r="M3469"/>
  <c r="L3469"/>
  <c r="K3469"/>
  <c r="J3469"/>
  <c r="I3469"/>
  <c r="G3469"/>
  <c r="F3469"/>
  <c r="E3469"/>
  <c r="Q3469" s="1"/>
  <c r="D3469"/>
  <c r="C3469"/>
  <c r="B3469"/>
  <c r="S3468"/>
  <c r="R3468"/>
  <c r="P3468"/>
  <c r="M3468"/>
  <c r="L3468"/>
  <c r="K3468"/>
  <c r="J3468"/>
  <c r="I3468"/>
  <c r="G3468"/>
  <c r="F3468"/>
  <c r="E3468"/>
  <c r="Q3468" s="1"/>
  <c r="D3468"/>
  <c r="C3468"/>
  <c r="B3468"/>
  <c r="S3467"/>
  <c r="R3467"/>
  <c r="P3467"/>
  <c r="M3467"/>
  <c r="L3467"/>
  <c r="K3467"/>
  <c r="J3467"/>
  <c r="I3467"/>
  <c r="G3467"/>
  <c r="F3467"/>
  <c r="E3467"/>
  <c r="Q3467" s="1"/>
  <c r="D3467"/>
  <c r="C3467"/>
  <c r="B3467"/>
  <c r="S3466"/>
  <c r="R3466"/>
  <c r="P3466"/>
  <c r="M3466"/>
  <c r="L3466"/>
  <c r="K3466"/>
  <c r="J3466"/>
  <c r="I3466"/>
  <c r="G3466"/>
  <c r="F3466"/>
  <c r="E3466"/>
  <c r="Q3466" s="1"/>
  <c r="D3466"/>
  <c r="C3466"/>
  <c r="B3466"/>
  <c r="S3465"/>
  <c r="R3465"/>
  <c r="P3465"/>
  <c r="M3465"/>
  <c r="L3465"/>
  <c r="K3465"/>
  <c r="J3465"/>
  <c r="I3465"/>
  <c r="G3465"/>
  <c r="F3465"/>
  <c r="E3465"/>
  <c r="Q3465" s="1"/>
  <c r="D3465"/>
  <c r="C3465"/>
  <c r="B3465"/>
  <c r="S3464"/>
  <c r="R3464"/>
  <c r="P3464"/>
  <c r="M3464"/>
  <c r="L3464"/>
  <c r="K3464"/>
  <c r="J3464"/>
  <c r="I3464"/>
  <c r="G3464"/>
  <c r="F3464"/>
  <c r="E3464"/>
  <c r="Q3464" s="1"/>
  <c r="D3464"/>
  <c r="C3464"/>
  <c r="B3464"/>
  <c r="S3463"/>
  <c r="R3463"/>
  <c r="P3463"/>
  <c r="M3463"/>
  <c r="L3463"/>
  <c r="K3463"/>
  <c r="J3463"/>
  <c r="I3463"/>
  <c r="G3463"/>
  <c r="F3463"/>
  <c r="E3463"/>
  <c r="Q3463" s="1"/>
  <c r="D3463"/>
  <c r="C3463"/>
  <c r="B3463"/>
  <c r="S3462"/>
  <c r="R3462"/>
  <c r="P3462"/>
  <c r="M3462"/>
  <c r="L3462"/>
  <c r="K3462"/>
  <c r="J3462"/>
  <c r="I3462"/>
  <c r="G3462"/>
  <c r="F3462"/>
  <c r="E3462"/>
  <c r="Q3462" s="1"/>
  <c r="D3462"/>
  <c r="C3462"/>
  <c r="B3462"/>
  <c r="S3461"/>
  <c r="R3461"/>
  <c r="P3461"/>
  <c r="M3461"/>
  <c r="L3461"/>
  <c r="K3461"/>
  <c r="J3461"/>
  <c r="I3461"/>
  <c r="G3461"/>
  <c r="F3461"/>
  <c r="E3461"/>
  <c r="Q3461" s="1"/>
  <c r="D3461"/>
  <c r="C3461"/>
  <c r="B3461"/>
  <c r="S3460"/>
  <c r="R3460"/>
  <c r="P3460"/>
  <c r="M3460"/>
  <c r="L3460"/>
  <c r="K3460"/>
  <c r="J3460"/>
  <c r="I3460"/>
  <c r="G3460"/>
  <c r="F3460"/>
  <c r="E3460"/>
  <c r="Q3460" s="1"/>
  <c r="D3460"/>
  <c r="C3460"/>
  <c r="B3460"/>
  <c r="S3459"/>
  <c r="R3459"/>
  <c r="P3459"/>
  <c r="M3459"/>
  <c r="L3459"/>
  <c r="K3459"/>
  <c r="J3459"/>
  <c r="I3459"/>
  <c r="G3459"/>
  <c r="F3459"/>
  <c r="E3459"/>
  <c r="Q3459" s="1"/>
  <c r="D3459"/>
  <c r="C3459"/>
  <c r="B3459"/>
  <c r="S3458"/>
  <c r="R3458"/>
  <c r="P3458"/>
  <c r="M3458"/>
  <c r="L3458"/>
  <c r="K3458"/>
  <c r="J3458"/>
  <c r="I3458"/>
  <c r="G3458"/>
  <c r="F3458"/>
  <c r="E3458"/>
  <c r="Q3458" s="1"/>
  <c r="D3458"/>
  <c r="C3458"/>
  <c r="B3458"/>
  <c r="S3457"/>
  <c r="R3457"/>
  <c r="P3457"/>
  <c r="M3457"/>
  <c r="L3457"/>
  <c r="K3457"/>
  <c r="J3457"/>
  <c r="I3457"/>
  <c r="G3457"/>
  <c r="F3457"/>
  <c r="E3457"/>
  <c r="Q3457" s="1"/>
  <c r="D3457"/>
  <c r="C3457"/>
  <c r="B3457"/>
  <c r="S3456"/>
  <c r="R3456"/>
  <c r="P3456"/>
  <c r="M3456"/>
  <c r="L3456"/>
  <c r="K3456"/>
  <c r="J3456"/>
  <c r="I3456"/>
  <c r="G3456"/>
  <c r="F3456"/>
  <c r="E3456"/>
  <c r="Q3456" s="1"/>
  <c r="D3456"/>
  <c r="C3456"/>
  <c r="B3456"/>
  <c r="S3455"/>
  <c r="R3455"/>
  <c r="P3455"/>
  <c r="M3455"/>
  <c r="L3455"/>
  <c r="K3455"/>
  <c r="J3455"/>
  <c r="I3455"/>
  <c r="G3455"/>
  <c r="F3455"/>
  <c r="E3455"/>
  <c r="Q3455" s="1"/>
  <c r="D3455"/>
  <c r="C3455"/>
  <c r="B3455"/>
  <c r="S3454"/>
  <c r="R3454"/>
  <c r="P3454"/>
  <c r="M3454"/>
  <c r="L3454"/>
  <c r="K3454"/>
  <c r="J3454"/>
  <c r="I3454"/>
  <c r="G3454"/>
  <c r="F3454"/>
  <c r="E3454"/>
  <c r="Q3454" s="1"/>
  <c r="D3454"/>
  <c r="C3454"/>
  <c r="B3454"/>
  <c r="S3453"/>
  <c r="R3453"/>
  <c r="P3453"/>
  <c r="M3453"/>
  <c r="L3453"/>
  <c r="K3453"/>
  <c r="J3453"/>
  <c r="I3453"/>
  <c r="G3453"/>
  <c r="F3453"/>
  <c r="E3453"/>
  <c r="Q3453" s="1"/>
  <c r="D3453"/>
  <c r="C3453"/>
  <c r="B3453"/>
  <c r="S3452"/>
  <c r="R3452"/>
  <c r="P3452"/>
  <c r="M3452"/>
  <c r="L3452"/>
  <c r="K3452"/>
  <c r="J3452"/>
  <c r="I3452"/>
  <c r="G3452"/>
  <c r="F3452"/>
  <c r="E3452"/>
  <c r="Q3452" s="1"/>
  <c r="D3452"/>
  <c r="C3452"/>
  <c r="B3452"/>
  <c r="S3451"/>
  <c r="R3451"/>
  <c r="P3451"/>
  <c r="M3451"/>
  <c r="L3451"/>
  <c r="K3451"/>
  <c r="J3451"/>
  <c r="I3451"/>
  <c r="G3451"/>
  <c r="F3451"/>
  <c r="E3451"/>
  <c r="Q3451" s="1"/>
  <c r="D3451"/>
  <c r="C3451"/>
  <c r="B3451"/>
  <c r="S3450"/>
  <c r="R3450"/>
  <c r="P3450"/>
  <c r="M3450"/>
  <c r="L3450"/>
  <c r="K3450"/>
  <c r="J3450"/>
  <c r="I3450"/>
  <c r="G3450"/>
  <c r="F3450"/>
  <c r="E3450"/>
  <c r="Q3450" s="1"/>
  <c r="D3450"/>
  <c r="C3450"/>
  <c r="B3450"/>
  <c r="S3449"/>
  <c r="R3449"/>
  <c r="P3449"/>
  <c r="M3449"/>
  <c r="L3449"/>
  <c r="K3449"/>
  <c r="J3449"/>
  <c r="I3449"/>
  <c r="G3449"/>
  <c r="F3449"/>
  <c r="E3449"/>
  <c r="Q3449" s="1"/>
  <c r="D3449"/>
  <c r="C3449"/>
  <c r="B3449"/>
  <c r="S3448"/>
  <c r="R3448"/>
  <c r="P3448"/>
  <c r="M3448"/>
  <c r="L3448"/>
  <c r="K3448"/>
  <c r="J3448"/>
  <c r="I3448"/>
  <c r="G3448"/>
  <c r="F3448"/>
  <c r="E3448"/>
  <c r="Q3448" s="1"/>
  <c r="D3448"/>
  <c r="C3448"/>
  <c r="B3448"/>
  <c r="S3447"/>
  <c r="R3447"/>
  <c r="P3447"/>
  <c r="M3447"/>
  <c r="L3447"/>
  <c r="K3447"/>
  <c r="J3447"/>
  <c r="I3447"/>
  <c r="G3447"/>
  <c r="F3447"/>
  <c r="E3447"/>
  <c r="Q3447" s="1"/>
  <c r="D3447"/>
  <c r="C3447"/>
  <c r="B3447"/>
  <c r="S3446"/>
  <c r="R3446"/>
  <c r="P3446"/>
  <c r="M3446"/>
  <c r="L3446"/>
  <c r="K3446"/>
  <c r="J3446"/>
  <c r="I3446"/>
  <c r="G3446"/>
  <c r="F3446"/>
  <c r="E3446"/>
  <c r="Q3446" s="1"/>
  <c r="D3446"/>
  <c r="C3446"/>
  <c r="B3446"/>
  <c r="S3445"/>
  <c r="R3445"/>
  <c r="P3445"/>
  <c r="M3445"/>
  <c r="L3445"/>
  <c r="K3445"/>
  <c r="J3445"/>
  <c r="I3445"/>
  <c r="G3445"/>
  <c r="F3445"/>
  <c r="E3445"/>
  <c r="Q3445" s="1"/>
  <c r="D3445"/>
  <c r="C3445"/>
  <c r="B3445"/>
  <c r="S3444"/>
  <c r="R3444"/>
  <c r="P3444"/>
  <c r="M3444"/>
  <c r="L3444"/>
  <c r="K3444"/>
  <c r="J3444"/>
  <c r="I3444"/>
  <c r="G3444"/>
  <c r="F3444"/>
  <c r="E3444"/>
  <c r="Q3444" s="1"/>
  <c r="D3444"/>
  <c r="C3444"/>
  <c r="B3444"/>
  <c r="S3443"/>
  <c r="R3443"/>
  <c r="P3443"/>
  <c r="M3443"/>
  <c r="L3443"/>
  <c r="K3443"/>
  <c r="J3443"/>
  <c r="I3443"/>
  <c r="G3443"/>
  <c r="F3443"/>
  <c r="E3443"/>
  <c r="Q3443" s="1"/>
  <c r="D3443"/>
  <c r="C3443"/>
  <c r="B3443"/>
  <c r="S3442"/>
  <c r="R3442"/>
  <c r="P3442"/>
  <c r="M3442"/>
  <c r="L3442"/>
  <c r="K3442"/>
  <c r="J3442"/>
  <c r="I3442"/>
  <c r="G3442"/>
  <c r="F3442"/>
  <c r="E3442"/>
  <c r="Q3442" s="1"/>
  <c r="D3442"/>
  <c r="C3442"/>
  <c r="B3442"/>
  <c r="S3441"/>
  <c r="R3441"/>
  <c r="P3441"/>
  <c r="M3441"/>
  <c r="L3441"/>
  <c r="K3441"/>
  <c r="J3441"/>
  <c r="I3441"/>
  <c r="G3441"/>
  <c r="F3441"/>
  <c r="E3441"/>
  <c r="Q3441" s="1"/>
  <c r="D3441"/>
  <c r="C3441"/>
  <c r="B3441"/>
  <c r="S3440"/>
  <c r="R3440"/>
  <c r="P3440"/>
  <c r="M3440"/>
  <c r="L3440"/>
  <c r="K3440"/>
  <c r="J3440"/>
  <c r="I3440"/>
  <c r="G3440"/>
  <c r="F3440"/>
  <c r="E3440"/>
  <c r="Q3440" s="1"/>
  <c r="D3440"/>
  <c r="C3440"/>
  <c r="B3440"/>
  <c r="S3439"/>
  <c r="R3439"/>
  <c r="P3439"/>
  <c r="M3439"/>
  <c r="L3439"/>
  <c r="K3439"/>
  <c r="J3439"/>
  <c r="I3439"/>
  <c r="G3439"/>
  <c r="F3439"/>
  <c r="E3439"/>
  <c r="Q3439" s="1"/>
  <c r="D3439"/>
  <c r="C3439"/>
  <c r="B3439"/>
  <c r="S3438"/>
  <c r="R3438"/>
  <c r="P3438"/>
  <c r="M3438"/>
  <c r="L3438"/>
  <c r="K3438"/>
  <c r="J3438"/>
  <c r="I3438"/>
  <c r="G3438"/>
  <c r="F3438"/>
  <c r="E3438"/>
  <c r="Q3438" s="1"/>
  <c r="D3438"/>
  <c r="C3438"/>
  <c r="B3438"/>
  <c r="S3437"/>
  <c r="R3437"/>
  <c r="P3437"/>
  <c r="M3437"/>
  <c r="L3437"/>
  <c r="K3437"/>
  <c r="J3437"/>
  <c r="I3437"/>
  <c r="G3437"/>
  <c r="F3437"/>
  <c r="E3437"/>
  <c r="Q3437" s="1"/>
  <c r="D3437"/>
  <c r="C3437"/>
  <c r="B3437"/>
  <c r="S3436"/>
  <c r="R3436"/>
  <c r="P3436"/>
  <c r="M3436"/>
  <c r="L3436"/>
  <c r="K3436"/>
  <c r="J3436"/>
  <c r="I3436"/>
  <c r="G3436"/>
  <c r="F3436"/>
  <c r="E3436"/>
  <c r="Q3436" s="1"/>
  <c r="D3436"/>
  <c r="C3436"/>
  <c r="B3436"/>
  <c r="S3435"/>
  <c r="R3435"/>
  <c r="P3435"/>
  <c r="M3435"/>
  <c r="L3435"/>
  <c r="K3435"/>
  <c r="J3435"/>
  <c r="I3435"/>
  <c r="G3435"/>
  <c r="F3435"/>
  <c r="E3435"/>
  <c r="Q3435" s="1"/>
  <c r="D3435"/>
  <c r="C3435"/>
  <c r="B3435"/>
  <c r="S3434"/>
  <c r="R3434"/>
  <c r="P3434"/>
  <c r="M3434"/>
  <c r="L3434"/>
  <c r="K3434"/>
  <c r="J3434"/>
  <c r="I3434"/>
  <c r="G3434"/>
  <c r="F3434"/>
  <c r="E3434"/>
  <c r="Q3434" s="1"/>
  <c r="D3434"/>
  <c r="C3434"/>
  <c r="B3434"/>
  <c r="S3433"/>
  <c r="R3433"/>
  <c r="P3433"/>
  <c r="M3433"/>
  <c r="L3433"/>
  <c r="K3433"/>
  <c r="J3433"/>
  <c r="I3433"/>
  <c r="G3433"/>
  <c r="F3433"/>
  <c r="E3433"/>
  <c r="Q3433" s="1"/>
  <c r="D3433"/>
  <c r="C3433"/>
  <c r="B3433"/>
  <c r="S3432"/>
  <c r="R3432"/>
  <c r="P3432"/>
  <c r="M3432"/>
  <c r="L3432"/>
  <c r="K3432"/>
  <c r="J3432"/>
  <c r="I3432"/>
  <c r="G3432"/>
  <c r="F3432"/>
  <c r="E3432"/>
  <c r="Q3432" s="1"/>
  <c r="D3432"/>
  <c r="C3432"/>
  <c r="B3432"/>
  <c r="S3431"/>
  <c r="R3431"/>
  <c r="P3431"/>
  <c r="M3431"/>
  <c r="L3431"/>
  <c r="K3431"/>
  <c r="J3431"/>
  <c r="I3431"/>
  <c r="G3431"/>
  <c r="F3431"/>
  <c r="E3431"/>
  <c r="Q3431" s="1"/>
  <c r="D3431"/>
  <c r="C3431"/>
  <c r="B3431"/>
  <c r="S3430"/>
  <c r="R3430"/>
  <c r="P3430"/>
  <c r="M3430"/>
  <c r="L3430"/>
  <c r="K3430"/>
  <c r="J3430"/>
  <c r="I3430"/>
  <c r="G3430"/>
  <c r="F3430"/>
  <c r="E3430"/>
  <c r="Q3430" s="1"/>
  <c r="D3430"/>
  <c r="C3430"/>
  <c r="B3430"/>
  <c r="S3429"/>
  <c r="R3429"/>
  <c r="P3429"/>
  <c r="M3429"/>
  <c r="L3429"/>
  <c r="K3429"/>
  <c r="J3429"/>
  <c r="I3429"/>
  <c r="G3429"/>
  <c r="F3429"/>
  <c r="E3429"/>
  <c r="Q3429" s="1"/>
  <c r="D3429"/>
  <c r="C3429"/>
  <c r="B3429"/>
  <c r="S3428"/>
  <c r="R3428"/>
  <c r="P3428"/>
  <c r="M3428"/>
  <c r="L3428"/>
  <c r="K3428"/>
  <c r="J3428"/>
  <c r="I3428"/>
  <c r="G3428"/>
  <c r="F3428"/>
  <c r="E3428"/>
  <c r="Q3428" s="1"/>
  <c r="D3428"/>
  <c r="C3428"/>
  <c r="B3428"/>
  <c r="S3427"/>
  <c r="R3427"/>
  <c r="P3427"/>
  <c r="M3427"/>
  <c r="L3427"/>
  <c r="K3427"/>
  <c r="J3427"/>
  <c r="I3427"/>
  <c r="G3427"/>
  <c r="F3427"/>
  <c r="E3427"/>
  <c r="Q3427" s="1"/>
  <c r="D3427"/>
  <c r="C3427"/>
  <c r="B3427"/>
  <c r="S3426"/>
  <c r="R3426"/>
  <c r="P3426"/>
  <c r="M3426"/>
  <c r="L3426"/>
  <c r="K3426"/>
  <c r="J3426"/>
  <c r="I3426"/>
  <c r="G3426"/>
  <c r="F3426"/>
  <c r="E3426"/>
  <c r="Q3426" s="1"/>
  <c r="D3426"/>
  <c r="C3426"/>
  <c r="B3426"/>
  <c r="S3425"/>
  <c r="R3425"/>
  <c r="P3425"/>
  <c r="M3425"/>
  <c r="L3425"/>
  <c r="K3425"/>
  <c r="J3425"/>
  <c r="I3425"/>
  <c r="G3425"/>
  <c r="F3425"/>
  <c r="E3425"/>
  <c r="Q3425" s="1"/>
  <c r="D3425"/>
  <c r="C3425"/>
  <c r="B3425"/>
  <c r="S3424"/>
  <c r="R3424"/>
  <c r="P3424"/>
  <c r="M3424"/>
  <c r="L3424"/>
  <c r="K3424"/>
  <c r="J3424"/>
  <c r="I3424"/>
  <c r="G3424"/>
  <c r="F3424"/>
  <c r="E3424"/>
  <c r="Q3424" s="1"/>
  <c r="D3424"/>
  <c r="C3424"/>
  <c r="B3424"/>
  <c r="S3423"/>
  <c r="R3423"/>
  <c r="P3423"/>
  <c r="M3423"/>
  <c r="L3423"/>
  <c r="K3423"/>
  <c r="J3423"/>
  <c r="I3423"/>
  <c r="G3423"/>
  <c r="F3423"/>
  <c r="E3423"/>
  <c r="Q3423" s="1"/>
  <c r="D3423"/>
  <c r="C3423"/>
  <c r="B3423"/>
  <c r="S3422"/>
  <c r="R3422"/>
  <c r="P3422"/>
  <c r="M3422"/>
  <c r="L3422"/>
  <c r="K3422"/>
  <c r="J3422"/>
  <c r="I3422"/>
  <c r="G3422"/>
  <c r="F3422"/>
  <c r="E3422"/>
  <c r="Q3422" s="1"/>
  <c r="D3422"/>
  <c r="C3422"/>
  <c r="B3422"/>
  <c r="S3421"/>
  <c r="R3421"/>
  <c r="P3421"/>
  <c r="M3421"/>
  <c r="L3421"/>
  <c r="K3421"/>
  <c r="J3421"/>
  <c r="I3421"/>
  <c r="G3421"/>
  <c r="F3421"/>
  <c r="E3421"/>
  <c r="Q3421" s="1"/>
  <c r="D3421"/>
  <c r="C3421"/>
  <c r="B3421"/>
  <c r="S3420"/>
  <c r="R3420"/>
  <c r="P3420"/>
  <c r="M3420"/>
  <c r="L3420"/>
  <c r="K3420"/>
  <c r="J3420"/>
  <c r="I3420"/>
  <c r="G3420"/>
  <c r="F3420"/>
  <c r="E3420"/>
  <c r="Q3420" s="1"/>
  <c r="D3420"/>
  <c r="C3420"/>
  <c r="B3420"/>
  <c r="S3419"/>
  <c r="R3419"/>
  <c r="P3419"/>
  <c r="M3419"/>
  <c r="L3419"/>
  <c r="K3419"/>
  <c r="J3419"/>
  <c r="I3419"/>
  <c r="G3419"/>
  <c r="F3419"/>
  <c r="E3419"/>
  <c r="Q3419" s="1"/>
  <c r="D3419"/>
  <c r="C3419"/>
  <c r="B3419"/>
  <c r="S3418"/>
  <c r="R3418"/>
  <c r="P3418"/>
  <c r="M3418"/>
  <c r="L3418"/>
  <c r="K3418"/>
  <c r="J3418"/>
  <c r="I3418"/>
  <c r="G3418"/>
  <c r="F3418"/>
  <c r="E3418"/>
  <c r="Q3418" s="1"/>
  <c r="D3418"/>
  <c r="C3418"/>
  <c r="B3418"/>
  <c r="S3417"/>
  <c r="R3417"/>
  <c r="P3417"/>
  <c r="M3417"/>
  <c r="L3417"/>
  <c r="K3417"/>
  <c r="J3417"/>
  <c r="I3417"/>
  <c r="G3417"/>
  <c r="F3417"/>
  <c r="E3417"/>
  <c r="Q3417" s="1"/>
  <c r="D3417"/>
  <c r="C3417"/>
  <c r="B3417"/>
  <c r="S3416"/>
  <c r="R3416"/>
  <c r="P3416"/>
  <c r="M3416"/>
  <c r="L3416"/>
  <c r="K3416"/>
  <c r="J3416"/>
  <c r="I3416"/>
  <c r="G3416"/>
  <c r="F3416"/>
  <c r="E3416"/>
  <c r="Q3416" s="1"/>
  <c r="D3416"/>
  <c r="C3416"/>
  <c r="B3416"/>
  <c r="S3415"/>
  <c r="R3415"/>
  <c r="P3415"/>
  <c r="M3415"/>
  <c r="L3415"/>
  <c r="K3415"/>
  <c r="J3415"/>
  <c r="I3415"/>
  <c r="G3415"/>
  <c r="F3415"/>
  <c r="E3415"/>
  <c r="Q3415" s="1"/>
  <c r="D3415"/>
  <c r="C3415"/>
  <c r="B3415"/>
  <c r="S3414"/>
  <c r="R3414"/>
  <c r="P3414"/>
  <c r="M3414"/>
  <c r="L3414"/>
  <c r="K3414"/>
  <c r="J3414"/>
  <c r="I3414"/>
  <c r="G3414"/>
  <c r="F3414"/>
  <c r="E3414"/>
  <c r="Q3414" s="1"/>
  <c r="D3414"/>
  <c r="C3414"/>
  <c r="B3414"/>
  <c r="S3413"/>
  <c r="R3413"/>
  <c r="P3413"/>
  <c r="M3413"/>
  <c r="L3413"/>
  <c r="K3413"/>
  <c r="J3413"/>
  <c r="I3413"/>
  <c r="G3413"/>
  <c r="F3413"/>
  <c r="E3413"/>
  <c r="Q3413" s="1"/>
  <c r="D3413"/>
  <c r="C3413"/>
  <c r="B3413"/>
  <c r="S3412"/>
  <c r="R3412"/>
  <c r="P3412"/>
  <c r="M3412"/>
  <c r="L3412"/>
  <c r="K3412"/>
  <c r="J3412"/>
  <c r="I3412"/>
  <c r="G3412"/>
  <c r="F3412"/>
  <c r="E3412"/>
  <c r="Q3412" s="1"/>
  <c r="D3412"/>
  <c r="C3412"/>
  <c r="B3412"/>
  <c r="S3411"/>
  <c r="R3411"/>
  <c r="P3411"/>
  <c r="M3411"/>
  <c r="L3411"/>
  <c r="K3411"/>
  <c r="J3411"/>
  <c r="I3411"/>
  <c r="G3411"/>
  <c r="F3411"/>
  <c r="E3411"/>
  <c r="Q3411" s="1"/>
  <c r="D3411"/>
  <c r="C3411"/>
  <c r="B3411"/>
  <c r="S3410"/>
  <c r="R3410"/>
  <c r="P3410"/>
  <c r="M3410"/>
  <c r="L3410"/>
  <c r="K3410"/>
  <c r="J3410"/>
  <c r="I3410"/>
  <c r="G3410"/>
  <c r="F3410"/>
  <c r="E3410"/>
  <c r="Q3410" s="1"/>
  <c r="D3410"/>
  <c r="C3410"/>
  <c r="B3410"/>
  <c r="S3409"/>
  <c r="R3409"/>
  <c r="P3409"/>
  <c r="M3409"/>
  <c r="L3409"/>
  <c r="K3409"/>
  <c r="J3409"/>
  <c r="I3409"/>
  <c r="G3409"/>
  <c r="F3409"/>
  <c r="E3409"/>
  <c r="Q3409" s="1"/>
  <c r="D3409"/>
  <c r="C3409"/>
  <c r="B3409"/>
  <c r="S3408"/>
  <c r="R3408"/>
  <c r="P3408"/>
  <c r="M3408"/>
  <c r="L3408"/>
  <c r="K3408"/>
  <c r="J3408"/>
  <c r="I3408"/>
  <c r="G3408"/>
  <c r="F3408"/>
  <c r="E3408"/>
  <c r="Q3408" s="1"/>
  <c r="D3408"/>
  <c r="C3408"/>
  <c r="B3408"/>
  <c r="S3407"/>
  <c r="R3407"/>
  <c r="P3407"/>
  <c r="M3407"/>
  <c r="L3407"/>
  <c r="K3407"/>
  <c r="J3407"/>
  <c r="I3407"/>
  <c r="G3407"/>
  <c r="F3407"/>
  <c r="E3407"/>
  <c r="Q3407" s="1"/>
  <c r="D3407"/>
  <c r="C3407"/>
  <c r="B3407"/>
  <c r="S3406"/>
  <c r="R3406"/>
  <c r="P3406"/>
  <c r="M3406"/>
  <c r="L3406"/>
  <c r="K3406"/>
  <c r="J3406"/>
  <c r="I3406"/>
  <c r="G3406"/>
  <c r="F3406"/>
  <c r="E3406"/>
  <c r="Q3406" s="1"/>
  <c r="D3406"/>
  <c r="C3406"/>
  <c r="B3406"/>
  <c r="S3405"/>
  <c r="R3405"/>
  <c r="P3405"/>
  <c r="M3405"/>
  <c r="L3405"/>
  <c r="K3405"/>
  <c r="J3405"/>
  <c r="I3405"/>
  <c r="G3405"/>
  <c r="F3405"/>
  <c r="E3405"/>
  <c r="Q3405" s="1"/>
  <c r="D3405"/>
  <c r="C3405"/>
  <c r="B3405"/>
  <c r="S3404"/>
  <c r="R3404"/>
  <c r="P3404"/>
  <c r="M3404"/>
  <c r="L3404"/>
  <c r="K3404"/>
  <c r="J3404"/>
  <c r="I3404"/>
  <c r="G3404"/>
  <c r="F3404"/>
  <c r="E3404"/>
  <c r="Q3404" s="1"/>
  <c r="D3404"/>
  <c r="C3404"/>
  <c r="B3404"/>
  <c r="S3403"/>
  <c r="R3403"/>
  <c r="P3403"/>
  <c r="M3403"/>
  <c r="L3403"/>
  <c r="K3403"/>
  <c r="J3403"/>
  <c r="I3403"/>
  <c r="G3403"/>
  <c r="F3403"/>
  <c r="E3403"/>
  <c r="Q3403" s="1"/>
  <c r="D3403"/>
  <c r="C3403"/>
  <c r="B3403"/>
  <c r="S3402"/>
  <c r="R3402"/>
  <c r="P3402"/>
  <c r="M3402"/>
  <c r="L3402"/>
  <c r="K3402"/>
  <c r="J3402"/>
  <c r="I3402"/>
  <c r="G3402"/>
  <c r="F3402"/>
  <c r="E3402"/>
  <c r="Q3402" s="1"/>
  <c r="D3402"/>
  <c r="C3402"/>
  <c r="B3402"/>
  <c r="S3401"/>
  <c r="R3401"/>
  <c r="P3401"/>
  <c r="M3401"/>
  <c r="L3401"/>
  <c r="K3401"/>
  <c r="J3401"/>
  <c r="I3401"/>
  <c r="G3401"/>
  <c r="F3401"/>
  <c r="E3401"/>
  <c r="Q3401" s="1"/>
  <c r="D3401"/>
  <c r="C3401"/>
  <c r="B3401"/>
  <c r="S3400"/>
  <c r="R3400"/>
  <c r="P3400"/>
  <c r="M3400"/>
  <c r="L3400"/>
  <c r="K3400"/>
  <c r="J3400"/>
  <c r="I3400"/>
  <c r="G3400"/>
  <c r="F3400"/>
  <c r="E3400"/>
  <c r="Q3400" s="1"/>
  <c r="D3400"/>
  <c r="C3400"/>
  <c r="B3400"/>
  <c r="S3399"/>
  <c r="R3399"/>
  <c r="P3399"/>
  <c r="M3399"/>
  <c r="L3399"/>
  <c r="K3399"/>
  <c r="J3399"/>
  <c r="I3399"/>
  <c r="G3399"/>
  <c r="F3399"/>
  <c r="E3399"/>
  <c r="Q3399" s="1"/>
  <c r="D3399"/>
  <c r="C3399"/>
  <c r="B3399"/>
  <c r="S3398"/>
  <c r="R3398"/>
  <c r="P3398"/>
  <c r="M3398"/>
  <c r="L3398"/>
  <c r="K3398"/>
  <c r="J3398"/>
  <c r="I3398"/>
  <c r="G3398"/>
  <c r="F3398"/>
  <c r="E3398"/>
  <c r="Q3398" s="1"/>
  <c r="D3398"/>
  <c r="C3398"/>
  <c r="B3398"/>
  <c r="S3397"/>
  <c r="R3397"/>
  <c r="P3397"/>
  <c r="M3397"/>
  <c r="L3397"/>
  <c r="K3397"/>
  <c r="J3397"/>
  <c r="I3397"/>
  <c r="G3397"/>
  <c r="F3397"/>
  <c r="E3397"/>
  <c r="Q3397" s="1"/>
  <c r="D3397"/>
  <c r="C3397"/>
  <c r="B3397"/>
  <c r="S3396"/>
  <c r="R3396"/>
  <c r="P3396"/>
  <c r="M3396"/>
  <c r="L3396"/>
  <c r="K3396"/>
  <c r="J3396"/>
  <c r="I3396"/>
  <c r="G3396"/>
  <c r="F3396"/>
  <c r="E3396"/>
  <c r="Q3396" s="1"/>
  <c r="D3396"/>
  <c r="C3396"/>
  <c r="B3396"/>
  <c r="S3395"/>
  <c r="R3395"/>
  <c r="P3395"/>
  <c r="M3395"/>
  <c r="L3395"/>
  <c r="K3395"/>
  <c r="J3395"/>
  <c r="I3395"/>
  <c r="G3395"/>
  <c r="F3395"/>
  <c r="E3395"/>
  <c r="Q3395" s="1"/>
  <c r="D3395"/>
  <c r="C3395"/>
  <c r="B3395"/>
  <c r="S3394"/>
  <c r="R3394"/>
  <c r="P3394"/>
  <c r="M3394"/>
  <c r="L3394"/>
  <c r="K3394"/>
  <c r="J3394"/>
  <c r="I3394"/>
  <c r="G3394"/>
  <c r="F3394"/>
  <c r="E3394"/>
  <c r="Q3394" s="1"/>
  <c r="D3394"/>
  <c r="C3394"/>
  <c r="B3394"/>
  <c r="S3393"/>
  <c r="R3393"/>
  <c r="P3393"/>
  <c r="M3393"/>
  <c r="L3393"/>
  <c r="K3393"/>
  <c r="J3393"/>
  <c r="I3393"/>
  <c r="G3393"/>
  <c r="F3393"/>
  <c r="E3393"/>
  <c r="Q3393" s="1"/>
  <c r="D3393"/>
  <c r="C3393"/>
  <c r="B3393"/>
  <c r="S3392"/>
  <c r="R3392"/>
  <c r="P3392"/>
  <c r="M3392"/>
  <c r="L3392"/>
  <c r="K3392"/>
  <c r="J3392"/>
  <c r="I3392"/>
  <c r="G3392"/>
  <c r="F3392"/>
  <c r="E3392"/>
  <c r="Q3392" s="1"/>
  <c r="D3392"/>
  <c r="C3392"/>
  <c r="B3392"/>
  <c r="S3391"/>
  <c r="R3391"/>
  <c r="P3391"/>
  <c r="M3391"/>
  <c r="L3391"/>
  <c r="K3391"/>
  <c r="J3391"/>
  <c r="I3391"/>
  <c r="G3391"/>
  <c r="F3391"/>
  <c r="E3391"/>
  <c r="Q3391" s="1"/>
  <c r="D3391"/>
  <c r="C3391"/>
  <c r="B3391"/>
  <c r="S3390"/>
  <c r="R3390"/>
  <c r="P3390"/>
  <c r="M3390"/>
  <c r="L3390"/>
  <c r="K3390"/>
  <c r="J3390"/>
  <c r="I3390"/>
  <c r="G3390"/>
  <c r="F3390"/>
  <c r="E3390"/>
  <c r="Q3390" s="1"/>
  <c r="D3390"/>
  <c r="C3390"/>
  <c r="B3390"/>
  <c r="S3389"/>
  <c r="R3389"/>
  <c r="P3389"/>
  <c r="M3389"/>
  <c r="L3389"/>
  <c r="K3389"/>
  <c r="J3389"/>
  <c r="I3389"/>
  <c r="G3389"/>
  <c r="F3389"/>
  <c r="E3389"/>
  <c r="Q3389" s="1"/>
  <c r="D3389"/>
  <c r="C3389"/>
  <c r="B3389"/>
  <c r="S3388"/>
  <c r="R3388"/>
  <c r="P3388"/>
  <c r="M3388"/>
  <c r="L3388"/>
  <c r="K3388"/>
  <c r="J3388"/>
  <c r="I3388"/>
  <c r="G3388"/>
  <c r="F3388"/>
  <c r="E3388"/>
  <c r="Q3388" s="1"/>
  <c r="D3388"/>
  <c r="C3388"/>
  <c r="B3388"/>
  <c r="S3387"/>
  <c r="R3387"/>
  <c r="P3387"/>
  <c r="M3387"/>
  <c r="L3387"/>
  <c r="K3387"/>
  <c r="J3387"/>
  <c r="I3387"/>
  <c r="G3387"/>
  <c r="F3387"/>
  <c r="E3387"/>
  <c r="Q3387" s="1"/>
  <c r="D3387"/>
  <c r="C3387"/>
  <c r="B3387"/>
  <c r="S3386"/>
  <c r="R3386"/>
  <c r="P3386"/>
  <c r="M3386"/>
  <c r="L3386"/>
  <c r="K3386"/>
  <c r="J3386"/>
  <c r="I3386"/>
  <c r="G3386"/>
  <c r="F3386"/>
  <c r="E3386"/>
  <c r="Q3386" s="1"/>
  <c r="D3386"/>
  <c r="C3386"/>
  <c r="B3386"/>
  <c r="S3385"/>
  <c r="R3385"/>
  <c r="P3385"/>
  <c r="M3385"/>
  <c r="L3385"/>
  <c r="K3385"/>
  <c r="J3385"/>
  <c r="I3385"/>
  <c r="G3385"/>
  <c r="F3385"/>
  <c r="E3385"/>
  <c r="Q3385" s="1"/>
  <c r="D3385"/>
  <c r="C3385"/>
  <c r="B3385"/>
  <c r="S3384"/>
  <c r="R3384"/>
  <c r="P3384"/>
  <c r="M3384"/>
  <c r="L3384"/>
  <c r="K3384"/>
  <c r="J3384"/>
  <c r="I3384"/>
  <c r="G3384"/>
  <c r="F3384"/>
  <c r="E3384"/>
  <c r="Q3384" s="1"/>
  <c r="D3384"/>
  <c r="C3384"/>
  <c r="B3384"/>
  <c r="S3383"/>
  <c r="R3383"/>
  <c r="P3383"/>
  <c r="M3383"/>
  <c r="L3383"/>
  <c r="K3383"/>
  <c r="J3383"/>
  <c r="I3383"/>
  <c r="G3383"/>
  <c r="F3383"/>
  <c r="E3383"/>
  <c r="Q3383" s="1"/>
  <c r="D3383"/>
  <c r="C3383"/>
  <c r="B3383"/>
  <c r="S3382"/>
  <c r="R3382"/>
  <c r="P3382"/>
  <c r="M3382"/>
  <c r="L3382"/>
  <c r="K3382"/>
  <c r="J3382"/>
  <c r="I3382"/>
  <c r="G3382"/>
  <c r="F3382"/>
  <c r="E3382"/>
  <c r="Q3382" s="1"/>
  <c r="D3382"/>
  <c r="C3382"/>
  <c r="B3382"/>
  <c r="S3381"/>
  <c r="R3381"/>
  <c r="P3381"/>
  <c r="M3381"/>
  <c r="L3381"/>
  <c r="K3381"/>
  <c r="J3381"/>
  <c r="I3381"/>
  <c r="G3381"/>
  <c r="F3381"/>
  <c r="E3381"/>
  <c r="Q3381" s="1"/>
  <c r="D3381"/>
  <c r="C3381"/>
  <c r="B3381"/>
  <c r="S3380"/>
  <c r="R3380"/>
  <c r="P3380"/>
  <c r="M3380"/>
  <c r="L3380"/>
  <c r="K3380"/>
  <c r="J3380"/>
  <c r="I3380"/>
  <c r="G3380"/>
  <c r="F3380"/>
  <c r="E3380"/>
  <c r="Q3380" s="1"/>
  <c r="D3380"/>
  <c r="C3380"/>
  <c r="B3380"/>
  <c r="S3379"/>
  <c r="R3379"/>
  <c r="P3379"/>
  <c r="M3379"/>
  <c r="L3379"/>
  <c r="K3379"/>
  <c r="J3379"/>
  <c r="I3379"/>
  <c r="G3379"/>
  <c r="F3379"/>
  <c r="E3379"/>
  <c r="Q3379" s="1"/>
  <c r="D3379"/>
  <c r="C3379"/>
  <c r="B3379"/>
  <c r="S3378"/>
  <c r="R3378"/>
  <c r="P3378"/>
  <c r="M3378"/>
  <c r="L3378"/>
  <c r="K3378"/>
  <c r="J3378"/>
  <c r="I3378"/>
  <c r="G3378"/>
  <c r="F3378"/>
  <c r="E3378"/>
  <c r="Q3378" s="1"/>
  <c r="D3378"/>
  <c r="C3378"/>
  <c r="B3378"/>
  <c r="S3377"/>
  <c r="R3377"/>
  <c r="P3377"/>
  <c r="M3377"/>
  <c r="L3377"/>
  <c r="K3377"/>
  <c r="J3377"/>
  <c r="I3377"/>
  <c r="G3377"/>
  <c r="F3377"/>
  <c r="E3377"/>
  <c r="Q3377" s="1"/>
  <c r="D3377"/>
  <c r="C3377"/>
  <c r="B3377"/>
  <c r="S3376"/>
  <c r="R3376"/>
  <c r="P3376"/>
  <c r="M3376"/>
  <c r="L3376"/>
  <c r="K3376"/>
  <c r="J3376"/>
  <c r="I3376"/>
  <c r="G3376"/>
  <c r="F3376"/>
  <c r="E3376"/>
  <c r="Q3376" s="1"/>
  <c r="D3376"/>
  <c r="C3376"/>
  <c r="B3376"/>
  <c r="S3375"/>
  <c r="R3375"/>
  <c r="P3375"/>
  <c r="M3375"/>
  <c r="L3375"/>
  <c r="K3375"/>
  <c r="J3375"/>
  <c r="I3375"/>
  <c r="G3375"/>
  <c r="F3375"/>
  <c r="E3375"/>
  <c r="Q3375" s="1"/>
  <c r="D3375"/>
  <c r="C3375"/>
  <c r="B3375"/>
  <c r="S3374"/>
  <c r="R3374"/>
  <c r="P3374"/>
  <c r="M3374"/>
  <c r="L3374"/>
  <c r="K3374"/>
  <c r="J3374"/>
  <c r="I3374"/>
  <c r="G3374"/>
  <c r="F3374"/>
  <c r="E3374"/>
  <c r="Q3374" s="1"/>
  <c r="D3374"/>
  <c r="C3374"/>
  <c r="B3374"/>
  <c r="S3373"/>
  <c r="R3373"/>
  <c r="P3373"/>
  <c r="M3373"/>
  <c r="L3373"/>
  <c r="K3373"/>
  <c r="J3373"/>
  <c r="I3373"/>
  <c r="G3373"/>
  <c r="F3373"/>
  <c r="E3373"/>
  <c r="Q3373" s="1"/>
  <c r="D3373"/>
  <c r="C3373"/>
  <c r="B3373"/>
  <c r="S3372"/>
  <c r="R3372"/>
  <c r="P3372"/>
  <c r="M3372"/>
  <c r="L3372"/>
  <c r="K3372"/>
  <c r="J3372"/>
  <c r="I3372"/>
  <c r="G3372"/>
  <c r="F3372"/>
  <c r="E3372"/>
  <c r="Q3372" s="1"/>
  <c r="D3372"/>
  <c r="C3372"/>
  <c r="B3372"/>
  <c r="S3371"/>
  <c r="R3371"/>
  <c r="P3371"/>
  <c r="M3371"/>
  <c r="L3371"/>
  <c r="K3371"/>
  <c r="J3371"/>
  <c r="I3371"/>
  <c r="G3371"/>
  <c r="F3371"/>
  <c r="E3371"/>
  <c r="Q3371" s="1"/>
  <c r="D3371"/>
  <c r="C3371"/>
  <c r="B3371"/>
  <c r="S3370"/>
  <c r="R3370"/>
  <c r="P3370"/>
  <c r="M3370"/>
  <c r="L3370"/>
  <c r="K3370"/>
  <c r="J3370"/>
  <c r="I3370"/>
  <c r="G3370"/>
  <c r="F3370"/>
  <c r="E3370"/>
  <c r="Q3370" s="1"/>
  <c r="D3370"/>
  <c r="C3370"/>
  <c r="B3370"/>
  <c r="S3369"/>
  <c r="R3369"/>
  <c r="P3369"/>
  <c r="M3369"/>
  <c r="L3369"/>
  <c r="K3369"/>
  <c r="J3369"/>
  <c r="I3369"/>
  <c r="G3369"/>
  <c r="F3369"/>
  <c r="E3369"/>
  <c r="Q3369" s="1"/>
  <c r="D3369"/>
  <c r="C3369"/>
  <c r="B3369"/>
  <c r="S3368"/>
  <c r="R3368"/>
  <c r="P3368"/>
  <c r="M3368"/>
  <c r="L3368"/>
  <c r="K3368"/>
  <c r="J3368"/>
  <c r="I3368"/>
  <c r="G3368"/>
  <c r="F3368"/>
  <c r="E3368"/>
  <c r="Q3368" s="1"/>
  <c r="D3368"/>
  <c r="C3368"/>
  <c r="B3368"/>
  <c r="S3367"/>
  <c r="R3367"/>
  <c r="P3367"/>
  <c r="M3367"/>
  <c r="L3367"/>
  <c r="K3367"/>
  <c r="J3367"/>
  <c r="I3367"/>
  <c r="G3367"/>
  <c r="F3367"/>
  <c r="E3367"/>
  <c r="Q3367" s="1"/>
  <c r="D3367"/>
  <c r="C3367"/>
  <c r="B3367"/>
  <c r="S3366"/>
  <c r="R3366"/>
  <c r="P3366"/>
  <c r="M3366"/>
  <c r="L3366"/>
  <c r="K3366"/>
  <c r="J3366"/>
  <c r="I3366"/>
  <c r="G3366"/>
  <c r="F3366"/>
  <c r="E3366"/>
  <c r="Q3366" s="1"/>
  <c r="D3366"/>
  <c r="C3366"/>
  <c r="B3366"/>
  <c r="S3365"/>
  <c r="R3365"/>
  <c r="P3365"/>
  <c r="M3365"/>
  <c r="L3365"/>
  <c r="K3365"/>
  <c r="J3365"/>
  <c r="I3365"/>
  <c r="G3365"/>
  <c r="F3365"/>
  <c r="E3365"/>
  <c r="Q3365" s="1"/>
  <c r="D3365"/>
  <c r="C3365"/>
  <c r="B3365"/>
  <c r="S3364"/>
  <c r="R3364"/>
  <c r="P3364"/>
  <c r="M3364"/>
  <c r="L3364"/>
  <c r="K3364"/>
  <c r="J3364"/>
  <c r="I3364"/>
  <c r="G3364"/>
  <c r="F3364"/>
  <c r="E3364"/>
  <c r="Q3364" s="1"/>
  <c r="D3364"/>
  <c r="C3364"/>
  <c r="B3364"/>
  <c r="S3363"/>
  <c r="R3363"/>
  <c r="P3363"/>
  <c r="M3363"/>
  <c r="L3363"/>
  <c r="K3363"/>
  <c r="J3363"/>
  <c r="I3363"/>
  <c r="G3363"/>
  <c r="F3363"/>
  <c r="E3363"/>
  <c r="Q3363" s="1"/>
  <c r="D3363"/>
  <c r="C3363"/>
  <c r="B3363"/>
  <c r="S3362"/>
  <c r="R3362"/>
  <c r="P3362"/>
  <c r="M3362"/>
  <c r="L3362"/>
  <c r="K3362"/>
  <c r="J3362"/>
  <c r="I3362"/>
  <c r="G3362"/>
  <c r="F3362"/>
  <c r="E3362"/>
  <c r="Q3362" s="1"/>
  <c r="D3362"/>
  <c r="C3362"/>
  <c r="B3362"/>
  <c r="S3361"/>
  <c r="R3361"/>
  <c r="P3361"/>
  <c r="M3361"/>
  <c r="L3361"/>
  <c r="K3361"/>
  <c r="J3361"/>
  <c r="I3361"/>
  <c r="G3361"/>
  <c r="F3361"/>
  <c r="E3361"/>
  <c r="Q3361" s="1"/>
  <c r="D3361"/>
  <c r="C3361"/>
  <c r="B3361"/>
  <c r="S3360"/>
  <c r="R3360"/>
  <c r="P3360"/>
  <c r="M3360"/>
  <c r="L3360"/>
  <c r="K3360"/>
  <c r="J3360"/>
  <c r="I3360"/>
  <c r="G3360"/>
  <c r="F3360"/>
  <c r="E3360"/>
  <c r="Q3360" s="1"/>
  <c r="D3360"/>
  <c r="C3360"/>
  <c r="B3360"/>
  <c r="S3359"/>
  <c r="R3359"/>
  <c r="P3359"/>
  <c r="M3359"/>
  <c r="L3359"/>
  <c r="K3359"/>
  <c r="J3359"/>
  <c r="I3359"/>
  <c r="G3359"/>
  <c r="F3359"/>
  <c r="E3359"/>
  <c r="Q3359" s="1"/>
  <c r="D3359"/>
  <c r="C3359"/>
  <c r="B3359"/>
  <c r="S3358"/>
  <c r="R3358"/>
  <c r="P3358"/>
  <c r="M3358"/>
  <c r="L3358"/>
  <c r="K3358"/>
  <c r="J3358"/>
  <c r="I3358"/>
  <c r="G3358"/>
  <c r="F3358"/>
  <c r="E3358"/>
  <c r="Q3358" s="1"/>
  <c r="D3358"/>
  <c r="C3358"/>
  <c r="B3358"/>
  <c r="S3357"/>
  <c r="R3357"/>
  <c r="P3357"/>
  <c r="M3357"/>
  <c r="L3357"/>
  <c r="K3357"/>
  <c r="J3357"/>
  <c r="I3357"/>
  <c r="G3357"/>
  <c r="F3357"/>
  <c r="E3357"/>
  <c r="Q3357" s="1"/>
  <c r="D3357"/>
  <c r="C3357"/>
  <c r="B3357"/>
  <c r="S3356"/>
  <c r="R3356"/>
  <c r="P3356"/>
  <c r="M3356"/>
  <c r="L3356"/>
  <c r="K3356"/>
  <c r="J3356"/>
  <c r="I3356"/>
  <c r="G3356"/>
  <c r="F3356"/>
  <c r="E3356"/>
  <c r="Q3356" s="1"/>
  <c r="D3356"/>
  <c r="C3356"/>
  <c r="B3356"/>
  <c r="S3355"/>
  <c r="R3355"/>
  <c r="P3355"/>
  <c r="M3355"/>
  <c r="L3355"/>
  <c r="K3355"/>
  <c r="J3355"/>
  <c r="I3355"/>
  <c r="G3355"/>
  <c r="F3355"/>
  <c r="E3355"/>
  <c r="Q3355" s="1"/>
  <c r="D3355"/>
  <c r="C3355"/>
  <c r="B3355"/>
  <c r="S3354"/>
  <c r="R3354"/>
  <c r="P3354"/>
  <c r="M3354"/>
  <c r="L3354"/>
  <c r="K3354"/>
  <c r="J3354"/>
  <c r="I3354"/>
  <c r="G3354"/>
  <c r="F3354"/>
  <c r="E3354"/>
  <c r="Q3354" s="1"/>
  <c r="D3354"/>
  <c r="C3354"/>
  <c r="B3354"/>
  <c r="S3353"/>
  <c r="R3353"/>
  <c r="P3353"/>
  <c r="M3353"/>
  <c r="L3353"/>
  <c r="K3353"/>
  <c r="J3353"/>
  <c r="I3353"/>
  <c r="G3353"/>
  <c r="F3353"/>
  <c r="E3353"/>
  <c r="Q3353" s="1"/>
  <c r="D3353"/>
  <c r="C3353"/>
  <c r="B3353"/>
  <c r="S3352"/>
  <c r="R3352"/>
  <c r="P3352"/>
  <c r="M3352"/>
  <c r="L3352"/>
  <c r="K3352"/>
  <c r="J3352"/>
  <c r="I3352"/>
  <c r="G3352"/>
  <c r="F3352"/>
  <c r="E3352"/>
  <c r="Q3352" s="1"/>
  <c r="D3352"/>
  <c r="C3352"/>
  <c r="B3352"/>
  <c r="S3351"/>
  <c r="R3351"/>
  <c r="P3351"/>
  <c r="M3351"/>
  <c r="L3351"/>
  <c r="K3351"/>
  <c r="J3351"/>
  <c r="I3351"/>
  <c r="G3351"/>
  <c r="F3351"/>
  <c r="E3351"/>
  <c r="Q3351" s="1"/>
  <c r="D3351"/>
  <c r="C3351"/>
  <c r="B3351"/>
  <c r="S3350"/>
  <c r="R3350"/>
  <c r="P3350"/>
  <c r="M3350"/>
  <c r="L3350"/>
  <c r="K3350"/>
  <c r="J3350"/>
  <c r="I3350"/>
  <c r="G3350"/>
  <c r="F3350"/>
  <c r="E3350"/>
  <c r="Q3350" s="1"/>
  <c r="D3350"/>
  <c r="C3350"/>
  <c r="B3350"/>
  <c r="S3349"/>
  <c r="R3349"/>
  <c r="P3349"/>
  <c r="M3349"/>
  <c r="L3349"/>
  <c r="K3349"/>
  <c r="J3349"/>
  <c r="I3349"/>
  <c r="G3349"/>
  <c r="F3349"/>
  <c r="E3349"/>
  <c r="Q3349" s="1"/>
  <c r="D3349"/>
  <c r="C3349"/>
  <c r="B3349"/>
  <c r="S3348"/>
  <c r="R3348"/>
  <c r="P3348"/>
  <c r="M3348"/>
  <c r="L3348"/>
  <c r="K3348"/>
  <c r="J3348"/>
  <c r="I3348"/>
  <c r="G3348"/>
  <c r="F3348"/>
  <c r="E3348"/>
  <c r="Q3348" s="1"/>
  <c r="D3348"/>
  <c r="C3348"/>
  <c r="B3348"/>
  <c r="S3347"/>
  <c r="R3347"/>
  <c r="P3347"/>
  <c r="M3347"/>
  <c r="L3347"/>
  <c r="K3347"/>
  <c r="J3347"/>
  <c r="I3347"/>
  <c r="G3347"/>
  <c r="F3347"/>
  <c r="E3347"/>
  <c r="Q3347" s="1"/>
  <c r="D3347"/>
  <c r="C3347"/>
  <c r="B3347"/>
  <c r="S3346"/>
  <c r="R3346"/>
  <c r="P3346"/>
  <c r="M3346"/>
  <c r="L3346"/>
  <c r="K3346"/>
  <c r="J3346"/>
  <c r="I3346"/>
  <c r="G3346"/>
  <c r="F3346"/>
  <c r="E3346"/>
  <c r="Q3346" s="1"/>
  <c r="D3346"/>
  <c r="C3346"/>
  <c r="B3346"/>
  <c r="S3345"/>
  <c r="R3345"/>
  <c r="P3345"/>
  <c r="M3345"/>
  <c r="L3345"/>
  <c r="K3345"/>
  <c r="J3345"/>
  <c r="I3345"/>
  <c r="G3345"/>
  <c r="F3345"/>
  <c r="E3345"/>
  <c r="Q3345" s="1"/>
  <c r="D3345"/>
  <c r="C3345"/>
  <c r="B3345"/>
  <c r="S3344"/>
  <c r="R3344"/>
  <c r="P3344"/>
  <c r="M3344"/>
  <c r="L3344"/>
  <c r="K3344"/>
  <c r="J3344"/>
  <c r="I3344"/>
  <c r="G3344"/>
  <c r="F3344"/>
  <c r="E3344"/>
  <c r="Q3344" s="1"/>
  <c r="D3344"/>
  <c r="C3344"/>
  <c r="B3344"/>
  <c r="S3343"/>
  <c r="R3343"/>
  <c r="P3343"/>
  <c r="M3343"/>
  <c r="L3343"/>
  <c r="K3343"/>
  <c r="J3343"/>
  <c r="I3343"/>
  <c r="G3343"/>
  <c r="F3343"/>
  <c r="E3343"/>
  <c r="Q3343" s="1"/>
  <c r="D3343"/>
  <c r="C3343"/>
  <c r="B3343"/>
  <c r="S3342"/>
  <c r="R3342"/>
  <c r="P3342"/>
  <c r="M3342"/>
  <c r="L3342"/>
  <c r="K3342"/>
  <c r="J3342"/>
  <c r="I3342"/>
  <c r="G3342"/>
  <c r="F3342"/>
  <c r="E3342"/>
  <c r="Q3342" s="1"/>
  <c r="D3342"/>
  <c r="C3342"/>
  <c r="B3342"/>
  <c r="S3341"/>
  <c r="R3341"/>
  <c r="P3341"/>
  <c r="M3341"/>
  <c r="L3341"/>
  <c r="K3341"/>
  <c r="J3341"/>
  <c r="I3341"/>
  <c r="G3341"/>
  <c r="F3341"/>
  <c r="E3341"/>
  <c r="Q3341" s="1"/>
  <c r="D3341"/>
  <c r="C3341"/>
  <c r="B3341"/>
  <c r="S3340"/>
  <c r="R3340"/>
  <c r="P3340"/>
  <c r="M3340"/>
  <c r="L3340"/>
  <c r="K3340"/>
  <c r="J3340"/>
  <c r="I3340"/>
  <c r="G3340"/>
  <c r="F3340"/>
  <c r="E3340"/>
  <c r="Q3340" s="1"/>
  <c r="D3340"/>
  <c r="C3340"/>
  <c r="B3340"/>
  <c r="S3339"/>
  <c r="R3339"/>
  <c r="P3339"/>
  <c r="M3339"/>
  <c r="L3339"/>
  <c r="K3339"/>
  <c r="J3339"/>
  <c r="I3339"/>
  <c r="G3339"/>
  <c r="F3339"/>
  <c r="E3339"/>
  <c r="Q3339" s="1"/>
  <c r="D3339"/>
  <c r="C3339"/>
  <c r="B3339"/>
  <c r="S3338"/>
  <c r="R3338"/>
  <c r="P3338"/>
  <c r="M3338"/>
  <c r="L3338"/>
  <c r="K3338"/>
  <c r="J3338"/>
  <c r="I3338"/>
  <c r="G3338"/>
  <c r="F3338"/>
  <c r="E3338"/>
  <c r="Q3338" s="1"/>
  <c r="D3338"/>
  <c r="C3338"/>
  <c r="B3338"/>
  <c r="S3337"/>
  <c r="R3337"/>
  <c r="P3337"/>
  <c r="M3337"/>
  <c r="L3337"/>
  <c r="K3337"/>
  <c r="J3337"/>
  <c r="I3337"/>
  <c r="G3337"/>
  <c r="F3337"/>
  <c r="E3337"/>
  <c r="Q3337" s="1"/>
  <c r="D3337"/>
  <c r="C3337"/>
  <c r="B3337"/>
  <c r="S3336"/>
  <c r="R3336"/>
  <c r="P3336"/>
  <c r="M3336"/>
  <c r="L3336"/>
  <c r="K3336"/>
  <c r="J3336"/>
  <c r="I3336"/>
  <c r="G3336"/>
  <c r="F3336"/>
  <c r="E3336"/>
  <c r="Q3336" s="1"/>
  <c r="D3336"/>
  <c r="C3336"/>
  <c r="B3336"/>
  <c r="S3335"/>
  <c r="R3335"/>
  <c r="P3335"/>
  <c r="M3335"/>
  <c r="L3335"/>
  <c r="K3335"/>
  <c r="J3335"/>
  <c r="I3335"/>
  <c r="G3335"/>
  <c r="F3335"/>
  <c r="E3335"/>
  <c r="Q3335" s="1"/>
  <c r="D3335"/>
  <c r="C3335"/>
  <c r="B3335"/>
  <c r="S3334"/>
  <c r="R3334"/>
  <c r="P3334"/>
  <c r="M3334"/>
  <c r="L3334"/>
  <c r="K3334"/>
  <c r="J3334"/>
  <c r="I3334"/>
  <c r="G3334"/>
  <c r="F3334"/>
  <c r="E3334"/>
  <c r="Q3334" s="1"/>
  <c r="D3334"/>
  <c r="C3334"/>
  <c r="B3334"/>
  <c r="S3333"/>
  <c r="R3333"/>
  <c r="P3333"/>
  <c r="M3333"/>
  <c r="L3333"/>
  <c r="K3333"/>
  <c r="J3333"/>
  <c r="I3333"/>
  <c r="G3333"/>
  <c r="F3333"/>
  <c r="E3333"/>
  <c r="Q3333" s="1"/>
  <c r="D3333"/>
  <c r="C3333"/>
  <c r="B3333"/>
  <c r="S3332"/>
  <c r="R3332"/>
  <c r="P3332"/>
  <c r="M3332"/>
  <c r="L3332"/>
  <c r="K3332"/>
  <c r="J3332"/>
  <c r="I3332"/>
  <c r="G3332"/>
  <c r="F3332"/>
  <c r="E3332"/>
  <c r="Q3332" s="1"/>
  <c r="D3332"/>
  <c r="C3332"/>
  <c r="B3332"/>
  <c r="S3331"/>
  <c r="R3331"/>
  <c r="P3331"/>
  <c r="M3331"/>
  <c r="L3331"/>
  <c r="K3331"/>
  <c r="J3331"/>
  <c r="I3331"/>
  <c r="G3331"/>
  <c r="F3331"/>
  <c r="E3331"/>
  <c r="Q3331" s="1"/>
  <c r="D3331"/>
  <c r="C3331"/>
  <c r="B3331"/>
  <c r="S3330"/>
  <c r="R3330"/>
  <c r="P3330"/>
  <c r="M3330"/>
  <c r="L3330"/>
  <c r="K3330"/>
  <c r="J3330"/>
  <c r="I3330"/>
  <c r="G3330"/>
  <c r="F3330"/>
  <c r="E3330"/>
  <c r="Q3330" s="1"/>
  <c r="D3330"/>
  <c r="C3330"/>
  <c r="B3330"/>
  <c r="S3329"/>
  <c r="R3329"/>
  <c r="P3329"/>
  <c r="M3329"/>
  <c r="L3329"/>
  <c r="K3329"/>
  <c r="J3329"/>
  <c r="I3329"/>
  <c r="G3329"/>
  <c r="F3329"/>
  <c r="E3329"/>
  <c r="Q3329" s="1"/>
  <c r="D3329"/>
  <c r="C3329"/>
  <c r="B3329"/>
  <c r="S3328"/>
  <c r="R3328"/>
  <c r="P3328"/>
  <c r="M3328"/>
  <c r="L3328"/>
  <c r="K3328"/>
  <c r="J3328"/>
  <c r="I3328"/>
  <c r="G3328"/>
  <c r="F3328"/>
  <c r="E3328"/>
  <c r="Q3328" s="1"/>
  <c r="D3328"/>
  <c r="C3328"/>
  <c r="B3328"/>
  <c r="S3327"/>
  <c r="R3327"/>
  <c r="P3327"/>
  <c r="M3327"/>
  <c r="L3327"/>
  <c r="K3327"/>
  <c r="J3327"/>
  <c r="I3327"/>
  <c r="G3327"/>
  <c r="F3327"/>
  <c r="E3327"/>
  <c r="Q3327" s="1"/>
  <c r="D3327"/>
  <c r="C3327"/>
  <c r="B3327"/>
  <c r="S3326"/>
  <c r="R3326"/>
  <c r="P3326"/>
  <c r="M3326"/>
  <c r="L3326"/>
  <c r="K3326"/>
  <c r="J3326"/>
  <c r="I3326"/>
  <c r="G3326"/>
  <c r="F3326"/>
  <c r="E3326"/>
  <c r="Q3326" s="1"/>
  <c r="D3326"/>
  <c r="C3326"/>
  <c r="B3326"/>
  <c r="S3325"/>
  <c r="R3325"/>
  <c r="P3325"/>
  <c r="M3325"/>
  <c r="L3325"/>
  <c r="K3325"/>
  <c r="J3325"/>
  <c r="I3325"/>
  <c r="G3325"/>
  <c r="F3325"/>
  <c r="E3325"/>
  <c r="Q3325" s="1"/>
  <c r="D3325"/>
  <c r="C3325"/>
  <c r="B3325"/>
  <c r="S3324"/>
  <c r="R3324"/>
  <c r="P3324"/>
  <c r="M3324"/>
  <c r="L3324"/>
  <c r="K3324"/>
  <c r="J3324"/>
  <c r="I3324"/>
  <c r="G3324"/>
  <c r="F3324"/>
  <c r="E3324"/>
  <c r="Q3324" s="1"/>
  <c r="D3324"/>
  <c r="C3324"/>
  <c r="B3324"/>
  <c r="S3323"/>
  <c r="R3323"/>
  <c r="P3323"/>
  <c r="M3323"/>
  <c r="L3323"/>
  <c r="K3323"/>
  <c r="J3323"/>
  <c r="I3323"/>
  <c r="G3323"/>
  <c r="F3323"/>
  <c r="E3323"/>
  <c r="Q3323" s="1"/>
  <c r="D3323"/>
  <c r="C3323"/>
  <c r="B3323"/>
  <c r="S3322"/>
  <c r="R3322"/>
  <c r="P3322"/>
  <c r="M3322"/>
  <c r="L3322"/>
  <c r="K3322"/>
  <c r="J3322"/>
  <c r="I3322"/>
  <c r="G3322"/>
  <c r="F3322"/>
  <c r="E3322"/>
  <c r="Q3322" s="1"/>
  <c r="D3322"/>
  <c r="C3322"/>
  <c r="B3322"/>
  <c r="S3321"/>
  <c r="R3321"/>
  <c r="P3321"/>
  <c r="M3321"/>
  <c r="L3321"/>
  <c r="K3321"/>
  <c r="J3321"/>
  <c r="I3321"/>
  <c r="G3321"/>
  <c r="F3321"/>
  <c r="E3321"/>
  <c r="Q3321" s="1"/>
  <c r="D3321"/>
  <c r="C3321"/>
  <c r="B3321"/>
  <c r="S3320"/>
  <c r="R3320"/>
  <c r="P3320"/>
  <c r="M3320"/>
  <c r="L3320"/>
  <c r="K3320"/>
  <c r="J3320"/>
  <c r="I3320"/>
  <c r="G3320"/>
  <c r="F3320"/>
  <c r="E3320"/>
  <c r="Q3320" s="1"/>
  <c r="D3320"/>
  <c r="C3320"/>
  <c r="B3320"/>
  <c r="S3319"/>
  <c r="R3319"/>
  <c r="P3319"/>
  <c r="M3319"/>
  <c r="L3319"/>
  <c r="K3319"/>
  <c r="J3319"/>
  <c r="I3319"/>
  <c r="G3319"/>
  <c r="F3319"/>
  <c r="E3319"/>
  <c r="Q3319" s="1"/>
  <c r="D3319"/>
  <c r="C3319"/>
  <c r="B3319"/>
  <c r="S3318"/>
  <c r="R3318"/>
  <c r="P3318"/>
  <c r="M3318"/>
  <c r="L3318"/>
  <c r="K3318"/>
  <c r="J3318"/>
  <c r="I3318"/>
  <c r="G3318"/>
  <c r="F3318"/>
  <c r="E3318"/>
  <c r="Q3318" s="1"/>
  <c r="D3318"/>
  <c r="C3318"/>
  <c r="B3318"/>
  <c r="S3317"/>
  <c r="R3317"/>
  <c r="P3317"/>
  <c r="M3317"/>
  <c r="L3317"/>
  <c r="K3317"/>
  <c r="J3317"/>
  <c r="I3317"/>
  <c r="G3317"/>
  <c r="F3317"/>
  <c r="E3317"/>
  <c r="Q3317" s="1"/>
  <c r="D3317"/>
  <c r="C3317"/>
  <c r="B3317"/>
  <c r="S3316"/>
  <c r="R3316"/>
  <c r="P3316"/>
  <c r="M3316"/>
  <c r="L3316"/>
  <c r="K3316"/>
  <c r="J3316"/>
  <c r="I3316"/>
  <c r="G3316"/>
  <c r="F3316"/>
  <c r="E3316"/>
  <c r="Q3316" s="1"/>
  <c r="D3316"/>
  <c r="C3316"/>
  <c r="B3316"/>
  <c r="S3315"/>
  <c r="R3315"/>
  <c r="P3315"/>
  <c r="M3315"/>
  <c r="L3315"/>
  <c r="K3315"/>
  <c r="J3315"/>
  <c r="I3315"/>
  <c r="G3315"/>
  <c r="F3315"/>
  <c r="E3315"/>
  <c r="Q3315" s="1"/>
  <c r="D3315"/>
  <c r="C3315"/>
  <c r="B3315"/>
  <c r="S3314"/>
  <c r="R3314"/>
  <c r="P3314"/>
  <c r="M3314"/>
  <c r="L3314"/>
  <c r="K3314"/>
  <c r="J3314"/>
  <c r="I3314"/>
  <c r="G3314"/>
  <c r="F3314"/>
  <c r="E3314"/>
  <c r="Q3314" s="1"/>
  <c r="D3314"/>
  <c r="C3314"/>
  <c r="B3314"/>
  <c r="S3313"/>
  <c r="R3313"/>
  <c r="P3313"/>
  <c r="M3313"/>
  <c r="L3313"/>
  <c r="K3313"/>
  <c r="J3313"/>
  <c r="I3313"/>
  <c r="G3313"/>
  <c r="F3313"/>
  <c r="E3313"/>
  <c r="Q3313" s="1"/>
  <c r="D3313"/>
  <c r="C3313"/>
  <c r="B3313"/>
  <c r="S3312"/>
  <c r="R3312"/>
  <c r="P3312"/>
  <c r="M3312"/>
  <c r="L3312"/>
  <c r="K3312"/>
  <c r="J3312"/>
  <c r="I3312"/>
  <c r="G3312"/>
  <c r="F3312"/>
  <c r="E3312"/>
  <c r="Q3312" s="1"/>
  <c r="D3312"/>
  <c r="C3312"/>
  <c r="B3312"/>
  <c r="S3311"/>
  <c r="R3311"/>
  <c r="P3311"/>
  <c r="M3311"/>
  <c r="L3311"/>
  <c r="K3311"/>
  <c r="J3311"/>
  <c r="I3311"/>
  <c r="G3311"/>
  <c r="F3311"/>
  <c r="E3311"/>
  <c r="Q3311" s="1"/>
  <c r="D3311"/>
  <c r="C3311"/>
  <c r="B3311"/>
  <c r="S3310"/>
  <c r="R3310"/>
  <c r="P3310"/>
  <c r="M3310"/>
  <c r="L3310"/>
  <c r="K3310"/>
  <c r="J3310"/>
  <c r="I3310"/>
  <c r="G3310"/>
  <c r="F3310"/>
  <c r="E3310"/>
  <c r="Q3310" s="1"/>
  <c r="D3310"/>
  <c r="C3310"/>
  <c r="B3310"/>
  <c r="S3309"/>
  <c r="R3309"/>
  <c r="P3309"/>
  <c r="M3309"/>
  <c r="L3309"/>
  <c r="K3309"/>
  <c r="J3309"/>
  <c r="I3309"/>
  <c r="G3309"/>
  <c r="F3309"/>
  <c r="E3309"/>
  <c r="Q3309" s="1"/>
  <c r="D3309"/>
  <c r="C3309"/>
  <c r="B3309"/>
  <c r="S3308"/>
  <c r="R3308"/>
  <c r="P3308"/>
  <c r="M3308"/>
  <c r="L3308"/>
  <c r="K3308"/>
  <c r="J3308"/>
  <c r="I3308"/>
  <c r="G3308"/>
  <c r="F3308"/>
  <c r="E3308"/>
  <c r="Q3308" s="1"/>
  <c r="D3308"/>
  <c r="C3308"/>
  <c r="B3308"/>
  <c r="S3307"/>
  <c r="R3307"/>
  <c r="P3307"/>
  <c r="M3307"/>
  <c r="L3307"/>
  <c r="K3307"/>
  <c r="J3307"/>
  <c r="I3307"/>
  <c r="G3307"/>
  <c r="F3307"/>
  <c r="E3307"/>
  <c r="Q3307" s="1"/>
  <c r="D3307"/>
  <c r="C3307"/>
  <c r="B3307"/>
  <c r="S3306"/>
  <c r="R3306"/>
  <c r="P3306"/>
  <c r="M3306"/>
  <c r="L3306"/>
  <c r="K3306"/>
  <c r="J3306"/>
  <c r="I3306"/>
  <c r="G3306"/>
  <c r="F3306"/>
  <c r="E3306"/>
  <c r="Q3306" s="1"/>
  <c r="D3306"/>
  <c r="C3306"/>
  <c r="B3306"/>
  <c r="S3305"/>
  <c r="R3305"/>
  <c r="P3305"/>
  <c r="M3305"/>
  <c r="L3305"/>
  <c r="K3305"/>
  <c r="J3305"/>
  <c r="I3305"/>
  <c r="G3305"/>
  <c r="F3305"/>
  <c r="E3305"/>
  <c r="Q3305" s="1"/>
  <c r="D3305"/>
  <c r="C3305"/>
  <c r="B3305"/>
  <c r="S3304"/>
  <c r="R3304"/>
  <c r="P3304"/>
  <c r="M3304"/>
  <c r="L3304"/>
  <c r="K3304"/>
  <c r="J3304"/>
  <c r="I3304"/>
  <c r="G3304"/>
  <c r="F3304"/>
  <c r="E3304"/>
  <c r="Q3304" s="1"/>
  <c r="D3304"/>
  <c r="C3304"/>
  <c r="B3304"/>
  <c r="S3303"/>
  <c r="R3303"/>
  <c r="P3303"/>
  <c r="M3303"/>
  <c r="L3303"/>
  <c r="K3303"/>
  <c r="J3303"/>
  <c r="I3303"/>
  <c r="G3303"/>
  <c r="F3303"/>
  <c r="E3303"/>
  <c r="Q3303" s="1"/>
  <c r="D3303"/>
  <c r="C3303"/>
  <c r="B3303"/>
  <c r="S3302"/>
  <c r="R3302"/>
  <c r="P3302"/>
  <c r="M3302"/>
  <c r="L3302"/>
  <c r="K3302"/>
  <c r="J3302"/>
  <c r="I3302"/>
  <c r="G3302"/>
  <c r="F3302"/>
  <c r="E3302"/>
  <c r="Q3302" s="1"/>
  <c r="D3302"/>
  <c r="C3302"/>
  <c r="B3302"/>
  <c r="S3301"/>
  <c r="R3301"/>
  <c r="P3301"/>
  <c r="M3301"/>
  <c r="L3301"/>
  <c r="K3301"/>
  <c r="J3301"/>
  <c r="I3301"/>
  <c r="G3301"/>
  <c r="F3301"/>
  <c r="E3301"/>
  <c r="Q3301" s="1"/>
  <c r="D3301"/>
  <c r="C3301"/>
  <c r="B3301"/>
  <c r="S3300"/>
  <c r="R3300"/>
  <c r="P3300"/>
  <c r="M3300"/>
  <c r="L3300"/>
  <c r="K3300"/>
  <c r="J3300"/>
  <c r="I3300"/>
  <c r="G3300"/>
  <c r="F3300"/>
  <c r="E3300"/>
  <c r="Q3300" s="1"/>
  <c r="D3300"/>
  <c r="C3300"/>
  <c r="B3300"/>
  <c r="S3299"/>
  <c r="R3299"/>
  <c r="P3299"/>
  <c r="M3299"/>
  <c r="L3299"/>
  <c r="K3299"/>
  <c r="J3299"/>
  <c r="I3299"/>
  <c r="G3299"/>
  <c r="F3299"/>
  <c r="E3299"/>
  <c r="Q3299" s="1"/>
  <c r="D3299"/>
  <c r="C3299"/>
  <c r="B3299"/>
  <c r="S3298"/>
  <c r="R3298"/>
  <c r="P3298"/>
  <c r="M3298"/>
  <c r="L3298"/>
  <c r="K3298"/>
  <c r="J3298"/>
  <c r="I3298"/>
  <c r="G3298"/>
  <c r="F3298"/>
  <c r="E3298"/>
  <c r="Q3298" s="1"/>
  <c r="D3298"/>
  <c r="C3298"/>
  <c r="B3298"/>
  <c r="S3297"/>
  <c r="R3297"/>
  <c r="P3297"/>
  <c r="M3297"/>
  <c r="L3297"/>
  <c r="K3297"/>
  <c r="J3297"/>
  <c r="I3297"/>
  <c r="G3297"/>
  <c r="F3297"/>
  <c r="E3297"/>
  <c r="Q3297" s="1"/>
  <c r="D3297"/>
  <c r="C3297"/>
  <c r="B3297"/>
  <c r="S3296"/>
  <c r="R3296"/>
  <c r="P3296"/>
  <c r="M3296"/>
  <c r="L3296"/>
  <c r="K3296"/>
  <c r="J3296"/>
  <c r="I3296"/>
  <c r="G3296"/>
  <c r="F3296"/>
  <c r="E3296"/>
  <c r="Q3296" s="1"/>
  <c r="D3296"/>
  <c r="C3296"/>
  <c r="B3296"/>
  <c r="S3295"/>
  <c r="R3295"/>
  <c r="P3295"/>
  <c r="M3295"/>
  <c r="L3295"/>
  <c r="K3295"/>
  <c r="J3295"/>
  <c r="I3295"/>
  <c r="G3295"/>
  <c r="F3295"/>
  <c r="E3295"/>
  <c r="Q3295" s="1"/>
  <c r="D3295"/>
  <c r="C3295"/>
  <c r="B3295"/>
  <c r="S3294"/>
  <c r="R3294"/>
  <c r="P3294"/>
  <c r="M3294"/>
  <c r="L3294"/>
  <c r="K3294"/>
  <c r="J3294"/>
  <c r="I3294"/>
  <c r="G3294"/>
  <c r="F3294"/>
  <c r="E3294"/>
  <c r="Q3294" s="1"/>
  <c r="D3294"/>
  <c r="C3294"/>
  <c r="B3294"/>
  <c r="S3293"/>
  <c r="R3293"/>
  <c r="P3293"/>
  <c r="M3293"/>
  <c r="L3293"/>
  <c r="K3293"/>
  <c r="J3293"/>
  <c r="I3293"/>
  <c r="G3293"/>
  <c r="F3293"/>
  <c r="E3293"/>
  <c r="Q3293" s="1"/>
  <c r="D3293"/>
  <c r="C3293"/>
  <c r="B3293"/>
  <c r="S3292"/>
  <c r="R3292"/>
  <c r="P3292"/>
  <c r="M3292"/>
  <c r="L3292"/>
  <c r="K3292"/>
  <c r="J3292"/>
  <c r="I3292"/>
  <c r="G3292"/>
  <c r="F3292"/>
  <c r="E3292"/>
  <c r="Q3292" s="1"/>
  <c r="D3292"/>
  <c r="C3292"/>
  <c r="B3292"/>
  <c r="S3291"/>
  <c r="R3291"/>
  <c r="P3291"/>
  <c r="M3291"/>
  <c r="L3291"/>
  <c r="K3291"/>
  <c r="J3291"/>
  <c r="I3291"/>
  <c r="G3291"/>
  <c r="F3291"/>
  <c r="E3291"/>
  <c r="Q3291" s="1"/>
  <c r="D3291"/>
  <c r="C3291"/>
  <c r="B3291"/>
  <c r="S3290"/>
  <c r="R3290"/>
  <c r="P3290"/>
  <c r="M3290"/>
  <c r="L3290"/>
  <c r="K3290"/>
  <c r="J3290"/>
  <c r="I3290"/>
  <c r="G3290"/>
  <c r="F3290"/>
  <c r="E3290"/>
  <c r="Q3290" s="1"/>
  <c r="D3290"/>
  <c r="C3290"/>
  <c r="B3290"/>
  <c r="S3289"/>
  <c r="R3289"/>
  <c r="P3289"/>
  <c r="M3289"/>
  <c r="L3289"/>
  <c r="K3289"/>
  <c r="J3289"/>
  <c r="I3289"/>
  <c r="G3289"/>
  <c r="F3289"/>
  <c r="E3289"/>
  <c r="Q3289" s="1"/>
  <c r="D3289"/>
  <c r="C3289"/>
  <c r="B3289"/>
  <c r="S3288"/>
  <c r="R3288"/>
  <c r="P3288"/>
  <c r="M3288"/>
  <c r="L3288"/>
  <c r="K3288"/>
  <c r="J3288"/>
  <c r="I3288"/>
  <c r="G3288"/>
  <c r="F3288"/>
  <c r="E3288"/>
  <c r="Q3288" s="1"/>
  <c r="D3288"/>
  <c r="C3288"/>
  <c r="B3288"/>
  <c r="S3287"/>
  <c r="R3287"/>
  <c r="P3287"/>
  <c r="M3287"/>
  <c r="L3287"/>
  <c r="K3287"/>
  <c r="J3287"/>
  <c r="I3287"/>
  <c r="G3287"/>
  <c r="F3287"/>
  <c r="E3287"/>
  <c r="Q3287" s="1"/>
  <c r="D3287"/>
  <c r="C3287"/>
  <c r="B3287"/>
  <c r="S3286"/>
  <c r="R3286"/>
  <c r="P3286"/>
  <c r="M3286"/>
  <c r="L3286"/>
  <c r="K3286"/>
  <c r="J3286"/>
  <c r="I3286"/>
  <c r="G3286"/>
  <c r="F3286"/>
  <c r="E3286"/>
  <c r="Q3286" s="1"/>
  <c r="D3286"/>
  <c r="C3286"/>
  <c r="B3286"/>
  <c r="S3285"/>
  <c r="R3285"/>
  <c r="P3285"/>
  <c r="M3285"/>
  <c r="L3285"/>
  <c r="K3285"/>
  <c r="J3285"/>
  <c r="I3285"/>
  <c r="G3285"/>
  <c r="F3285"/>
  <c r="E3285"/>
  <c r="Q3285" s="1"/>
  <c r="D3285"/>
  <c r="C3285"/>
  <c r="B3285"/>
  <c r="S3284"/>
  <c r="R3284"/>
  <c r="P3284"/>
  <c r="M3284"/>
  <c r="L3284"/>
  <c r="K3284"/>
  <c r="J3284"/>
  <c r="I3284"/>
  <c r="G3284"/>
  <c r="F3284"/>
  <c r="E3284"/>
  <c r="Q3284" s="1"/>
  <c r="D3284"/>
  <c r="C3284"/>
  <c r="B3284"/>
  <c r="S3283"/>
  <c r="R3283"/>
  <c r="P3283"/>
  <c r="M3283"/>
  <c r="L3283"/>
  <c r="K3283"/>
  <c r="J3283"/>
  <c r="I3283"/>
  <c r="G3283"/>
  <c r="F3283"/>
  <c r="E3283"/>
  <c r="Q3283" s="1"/>
  <c r="D3283"/>
  <c r="C3283"/>
  <c r="B3283"/>
  <c r="S3282"/>
  <c r="R3282"/>
  <c r="P3282"/>
  <c r="M3282"/>
  <c r="L3282"/>
  <c r="K3282"/>
  <c r="J3282"/>
  <c r="I3282"/>
  <c r="G3282"/>
  <c r="F3282"/>
  <c r="E3282"/>
  <c r="Q3282" s="1"/>
  <c r="D3282"/>
  <c r="C3282"/>
  <c r="B3282"/>
  <c r="S3281"/>
  <c r="R3281"/>
  <c r="P3281"/>
  <c r="M3281"/>
  <c r="L3281"/>
  <c r="K3281"/>
  <c r="J3281"/>
  <c r="I3281"/>
  <c r="G3281"/>
  <c r="F3281"/>
  <c r="E3281"/>
  <c r="Q3281" s="1"/>
  <c r="D3281"/>
  <c r="C3281"/>
  <c r="B3281"/>
  <c r="S3280"/>
  <c r="R3280"/>
  <c r="P3280"/>
  <c r="M3280"/>
  <c r="L3280"/>
  <c r="K3280"/>
  <c r="J3280"/>
  <c r="I3280"/>
  <c r="G3280"/>
  <c r="F3280"/>
  <c r="E3280"/>
  <c r="Q3280" s="1"/>
  <c r="D3280"/>
  <c r="C3280"/>
  <c r="B3280"/>
  <c r="S3279"/>
  <c r="R3279"/>
  <c r="P3279"/>
  <c r="M3279"/>
  <c r="L3279"/>
  <c r="K3279"/>
  <c r="J3279"/>
  <c r="I3279"/>
  <c r="G3279"/>
  <c r="F3279"/>
  <c r="E3279"/>
  <c r="Q3279" s="1"/>
  <c r="D3279"/>
  <c r="C3279"/>
  <c r="B3279"/>
  <c r="S3278"/>
  <c r="R3278"/>
  <c r="P3278"/>
  <c r="M3278"/>
  <c r="L3278"/>
  <c r="K3278"/>
  <c r="J3278"/>
  <c r="I3278"/>
  <c r="G3278"/>
  <c r="F3278"/>
  <c r="E3278"/>
  <c r="Q3278" s="1"/>
  <c r="D3278"/>
  <c r="C3278"/>
  <c r="B3278"/>
  <c r="S3277"/>
  <c r="R3277"/>
  <c r="P3277"/>
  <c r="M3277"/>
  <c r="L3277"/>
  <c r="K3277"/>
  <c r="J3277"/>
  <c r="I3277"/>
  <c r="G3277"/>
  <c r="F3277"/>
  <c r="E3277"/>
  <c r="Q3277" s="1"/>
  <c r="D3277"/>
  <c r="C3277"/>
  <c r="B3277"/>
  <c r="S3276"/>
  <c r="R3276"/>
  <c r="P3276"/>
  <c r="M3276"/>
  <c r="L3276"/>
  <c r="K3276"/>
  <c r="J3276"/>
  <c r="I3276"/>
  <c r="G3276"/>
  <c r="F3276"/>
  <c r="E3276"/>
  <c r="Q3276" s="1"/>
  <c r="D3276"/>
  <c r="C3276"/>
  <c r="B3276"/>
  <c r="S3275"/>
  <c r="R3275"/>
  <c r="P3275"/>
  <c r="M3275"/>
  <c r="L3275"/>
  <c r="K3275"/>
  <c r="J3275"/>
  <c r="I3275"/>
  <c r="G3275"/>
  <c r="F3275"/>
  <c r="E3275"/>
  <c r="Q3275" s="1"/>
  <c r="D3275"/>
  <c r="C3275"/>
  <c r="B3275"/>
  <c r="S3274"/>
  <c r="R3274"/>
  <c r="P3274"/>
  <c r="M3274"/>
  <c r="L3274"/>
  <c r="K3274"/>
  <c r="J3274"/>
  <c r="I3274"/>
  <c r="G3274"/>
  <c r="F3274"/>
  <c r="E3274"/>
  <c r="Q3274" s="1"/>
  <c r="D3274"/>
  <c r="C3274"/>
  <c r="B3274"/>
  <c r="S3273"/>
  <c r="R3273"/>
  <c r="P3273"/>
  <c r="M3273"/>
  <c r="L3273"/>
  <c r="K3273"/>
  <c r="J3273"/>
  <c r="I3273"/>
  <c r="G3273"/>
  <c r="F3273"/>
  <c r="E3273"/>
  <c r="Q3273" s="1"/>
  <c r="D3273"/>
  <c r="C3273"/>
  <c r="B3273"/>
  <c r="S3272"/>
  <c r="R3272"/>
  <c r="P3272"/>
  <c r="M3272"/>
  <c r="L3272"/>
  <c r="K3272"/>
  <c r="J3272"/>
  <c r="I3272"/>
  <c r="G3272"/>
  <c r="F3272"/>
  <c r="E3272"/>
  <c r="Q3272" s="1"/>
  <c r="D3272"/>
  <c r="C3272"/>
  <c r="B3272"/>
  <c r="S3271"/>
  <c r="R3271"/>
  <c r="P3271"/>
  <c r="M3271"/>
  <c r="L3271"/>
  <c r="K3271"/>
  <c r="J3271"/>
  <c r="I3271"/>
  <c r="G3271"/>
  <c r="F3271"/>
  <c r="E3271"/>
  <c r="Q3271" s="1"/>
  <c r="D3271"/>
  <c r="C3271"/>
  <c r="B3271"/>
  <c r="S3270"/>
  <c r="R3270"/>
  <c r="P3270"/>
  <c r="M3270"/>
  <c r="L3270"/>
  <c r="K3270"/>
  <c r="J3270"/>
  <c r="I3270"/>
  <c r="G3270"/>
  <c r="F3270"/>
  <c r="E3270"/>
  <c r="Q3270" s="1"/>
  <c r="D3270"/>
  <c r="C3270"/>
  <c r="B3270"/>
  <c r="S3269"/>
  <c r="R3269"/>
  <c r="P3269"/>
  <c r="M3269"/>
  <c r="L3269"/>
  <c r="K3269"/>
  <c r="J3269"/>
  <c r="I3269"/>
  <c r="G3269"/>
  <c r="F3269"/>
  <c r="E3269"/>
  <c r="Q3269" s="1"/>
  <c r="D3269"/>
  <c r="C3269"/>
  <c r="B3269"/>
  <c r="S3268"/>
  <c r="R3268"/>
  <c r="P3268"/>
  <c r="M3268"/>
  <c r="L3268"/>
  <c r="K3268"/>
  <c r="J3268"/>
  <c r="I3268"/>
  <c r="G3268"/>
  <c r="F3268"/>
  <c r="E3268"/>
  <c r="Q3268" s="1"/>
  <c r="D3268"/>
  <c r="C3268"/>
  <c r="B3268"/>
  <c r="S3267"/>
  <c r="R3267"/>
  <c r="P3267"/>
  <c r="M3267"/>
  <c r="L3267"/>
  <c r="K3267"/>
  <c r="J3267"/>
  <c r="I3267"/>
  <c r="G3267"/>
  <c r="F3267"/>
  <c r="E3267"/>
  <c r="Q3267" s="1"/>
  <c r="D3267"/>
  <c r="C3267"/>
  <c r="B3267"/>
  <c r="S3266"/>
  <c r="R3266"/>
  <c r="P3266"/>
  <c r="M3266"/>
  <c r="L3266"/>
  <c r="K3266"/>
  <c r="J3266"/>
  <c r="I3266"/>
  <c r="G3266"/>
  <c r="F3266"/>
  <c r="E3266"/>
  <c r="Q3266" s="1"/>
  <c r="D3266"/>
  <c r="C3266"/>
  <c r="B3266"/>
  <c r="S3265"/>
  <c r="R3265"/>
  <c r="P3265"/>
  <c r="M3265"/>
  <c r="L3265"/>
  <c r="K3265"/>
  <c r="J3265"/>
  <c r="I3265"/>
  <c r="G3265"/>
  <c r="F3265"/>
  <c r="E3265"/>
  <c r="Q3265" s="1"/>
  <c r="D3265"/>
  <c r="C3265"/>
  <c r="B3265"/>
  <c r="S3264"/>
  <c r="R3264"/>
  <c r="P3264"/>
  <c r="M3264"/>
  <c r="L3264"/>
  <c r="K3264"/>
  <c r="J3264"/>
  <c r="I3264"/>
  <c r="G3264"/>
  <c r="F3264"/>
  <c r="E3264"/>
  <c r="Q3264" s="1"/>
  <c r="D3264"/>
  <c r="C3264"/>
  <c r="B3264"/>
  <c r="S3263"/>
  <c r="R3263"/>
  <c r="P3263"/>
  <c r="M3263"/>
  <c r="L3263"/>
  <c r="K3263"/>
  <c r="J3263"/>
  <c r="I3263"/>
  <c r="G3263"/>
  <c r="F3263"/>
  <c r="E3263"/>
  <c r="Q3263" s="1"/>
  <c r="D3263"/>
  <c r="C3263"/>
  <c r="B3263"/>
  <c r="S3262"/>
  <c r="R3262"/>
  <c r="P3262"/>
  <c r="M3262"/>
  <c r="L3262"/>
  <c r="K3262"/>
  <c r="J3262"/>
  <c r="I3262"/>
  <c r="G3262"/>
  <c r="F3262"/>
  <c r="E3262"/>
  <c r="Q3262" s="1"/>
  <c r="D3262"/>
  <c r="C3262"/>
  <c r="B3262"/>
  <c r="S3261"/>
  <c r="R3261"/>
  <c r="P3261"/>
  <c r="M3261"/>
  <c r="L3261"/>
  <c r="K3261"/>
  <c r="J3261"/>
  <c r="I3261"/>
  <c r="G3261"/>
  <c r="F3261"/>
  <c r="E3261"/>
  <c r="Q3261" s="1"/>
  <c r="D3261"/>
  <c r="C3261"/>
  <c r="B3261"/>
  <c r="S3260"/>
  <c r="R3260"/>
  <c r="P3260"/>
  <c r="M3260"/>
  <c r="L3260"/>
  <c r="K3260"/>
  <c r="J3260"/>
  <c r="I3260"/>
  <c r="G3260"/>
  <c r="F3260"/>
  <c r="E3260"/>
  <c r="Q3260" s="1"/>
  <c r="D3260"/>
  <c r="C3260"/>
  <c r="B3260"/>
  <c r="S3259"/>
  <c r="R3259"/>
  <c r="P3259"/>
  <c r="M3259"/>
  <c r="L3259"/>
  <c r="K3259"/>
  <c r="J3259"/>
  <c r="I3259"/>
  <c r="G3259"/>
  <c r="F3259"/>
  <c r="E3259"/>
  <c r="Q3259" s="1"/>
  <c r="D3259"/>
  <c r="C3259"/>
  <c r="B3259"/>
  <c r="S3258"/>
  <c r="R3258"/>
  <c r="P3258"/>
  <c r="M3258"/>
  <c r="L3258"/>
  <c r="K3258"/>
  <c r="J3258"/>
  <c r="I3258"/>
  <c r="G3258"/>
  <c r="F3258"/>
  <c r="E3258"/>
  <c r="Q3258" s="1"/>
  <c r="D3258"/>
  <c r="C3258"/>
  <c r="B3258"/>
  <c r="S3257"/>
  <c r="R3257"/>
  <c r="P3257"/>
  <c r="M3257"/>
  <c r="L3257"/>
  <c r="K3257"/>
  <c r="J3257"/>
  <c r="I3257"/>
  <c r="G3257"/>
  <c r="F3257"/>
  <c r="E3257"/>
  <c r="Q3257" s="1"/>
  <c r="D3257"/>
  <c r="C3257"/>
  <c r="B3257"/>
  <c r="S3256"/>
  <c r="R3256"/>
  <c r="P3256"/>
  <c r="M3256"/>
  <c r="L3256"/>
  <c r="K3256"/>
  <c r="J3256"/>
  <c r="I3256"/>
  <c r="G3256"/>
  <c r="F3256"/>
  <c r="E3256"/>
  <c r="Q3256" s="1"/>
  <c r="D3256"/>
  <c r="C3256"/>
  <c r="B3256"/>
  <c r="S3255"/>
  <c r="R3255"/>
  <c r="P3255"/>
  <c r="M3255"/>
  <c r="L3255"/>
  <c r="K3255"/>
  <c r="J3255"/>
  <c r="I3255"/>
  <c r="G3255"/>
  <c r="F3255"/>
  <c r="E3255"/>
  <c r="Q3255" s="1"/>
  <c r="D3255"/>
  <c r="C3255"/>
  <c r="B3255"/>
  <c r="S3254"/>
  <c r="R3254"/>
  <c r="P3254"/>
  <c r="M3254"/>
  <c r="L3254"/>
  <c r="K3254"/>
  <c r="J3254"/>
  <c r="I3254"/>
  <c r="G3254"/>
  <c r="F3254"/>
  <c r="E3254"/>
  <c r="Q3254" s="1"/>
  <c r="D3254"/>
  <c r="C3254"/>
  <c r="B3254"/>
  <c r="S3253"/>
  <c r="R3253"/>
  <c r="P3253"/>
  <c r="M3253"/>
  <c r="L3253"/>
  <c r="K3253"/>
  <c r="J3253"/>
  <c r="I3253"/>
  <c r="G3253"/>
  <c r="F3253"/>
  <c r="E3253"/>
  <c r="Q3253" s="1"/>
  <c r="D3253"/>
  <c r="C3253"/>
  <c r="B3253"/>
  <c r="S3252"/>
  <c r="R3252"/>
  <c r="P3252"/>
  <c r="M3252"/>
  <c r="L3252"/>
  <c r="K3252"/>
  <c r="J3252"/>
  <c r="I3252"/>
  <c r="G3252"/>
  <c r="F3252"/>
  <c r="E3252"/>
  <c r="Q3252" s="1"/>
  <c r="D3252"/>
  <c r="C3252"/>
  <c r="B3252"/>
  <c r="S3251"/>
  <c r="R3251"/>
  <c r="P3251"/>
  <c r="M3251"/>
  <c r="L3251"/>
  <c r="K3251"/>
  <c r="J3251"/>
  <c r="I3251"/>
  <c r="G3251"/>
  <c r="F3251"/>
  <c r="E3251"/>
  <c r="Q3251" s="1"/>
  <c r="D3251"/>
  <c r="C3251"/>
  <c r="B3251"/>
  <c r="S3250"/>
  <c r="R3250"/>
  <c r="P3250"/>
  <c r="M3250"/>
  <c r="L3250"/>
  <c r="K3250"/>
  <c r="J3250"/>
  <c r="I3250"/>
  <c r="G3250"/>
  <c r="F3250"/>
  <c r="E3250"/>
  <c r="Q3250" s="1"/>
  <c r="D3250"/>
  <c r="C3250"/>
  <c r="B3250"/>
  <c r="S3249"/>
  <c r="R3249"/>
  <c r="P3249"/>
  <c r="M3249"/>
  <c r="L3249"/>
  <c r="K3249"/>
  <c r="J3249"/>
  <c r="I3249"/>
  <c r="G3249"/>
  <c r="F3249"/>
  <c r="E3249"/>
  <c r="Q3249" s="1"/>
  <c r="D3249"/>
  <c r="C3249"/>
  <c r="B3249"/>
  <c r="S3248"/>
  <c r="R3248"/>
  <c r="P3248"/>
  <c r="M3248"/>
  <c r="L3248"/>
  <c r="K3248"/>
  <c r="J3248"/>
  <c r="I3248"/>
  <c r="G3248"/>
  <c r="F3248"/>
  <c r="E3248"/>
  <c r="Q3248" s="1"/>
  <c r="D3248"/>
  <c r="C3248"/>
  <c r="B3248"/>
  <c r="S3247"/>
  <c r="R3247"/>
  <c r="P3247"/>
  <c r="M3247"/>
  <c r="L3247"/>
  <c r="K3247"/>
  <c r="J3247"/>
  <c r="I3247"/>
  <c r="G3247"/>
  <c r="F3247"/>
  <c r="E3247"/>
  <c r="Q3247" s="1"/>
  <c r="D3247"/>
  <c r="C3247"/>
  <c r="B3247"/>
  <c r="S3246"/>
  <c r="R3246"/>
  <c r="P3246"/>
  <c r="M3246"/>
  <c r="L3246"/>
  <c r="K3246"/>
  <c r="J3246"/>
  <c r="I3246"/>
  <c r="G3246"/>
  <c r="F3246"/>
  <c r="E3246"/>
  <c r="Q3246" s="1"/>
  <c r="D3246"/>
  <c r="C3246"/>
  <c r="B3246"/>
  <c r="S3245"/>
  <c r="R3245"/>
  <c r="P3245"/>
  <c r="M3245"/>
  <c r="L3245"/>
  <c r="K3245"/>
  <c r="J3245"/>
  <c r="I3245"/>
  <c r="G3245"/>
  <c r="F3245"/>
  <c r="E3245"/>
  <c r="Q3245" s="1"/>
  <c r="D3245"/>
  <c r="C3245"/>
  <c r="B3245"/>
  <c r="S3244"/>
  <c r="R3244"/>
  <c r="P3244"/>
  <c r="M3244"/>
  <c r="L3244"/>
  <c r="K3244"/>
  <c r="J3244"/>
  <c r="I3244"/>
  <c r="G3244"/>
  <c r="F3244"/>
  <c r="E3244"/>
  <c r="Q3244" s="1"/>
  <c r="D3244"/>
  <c r="C3244"/>
  <c r="B3244"/>
  <c r="S3243"/>
  <c r="R3243"/>
  <c r="P3243"/>
  <c r="M3243"/>
  <c r="L3243"/>
  <c r="K3243"/>
  <c r="J3243"/>
  <c r="I3243"/>
  <c r="G3243"/>
  <c r="F3243"/>
  <c r="E3243"/>
  <c r="Q3243" s="1"/>
  <c r="D3243"/>
  <c r="C3243"/>
  <c r="B3243"/>
  <c r="S3242"/>
  <c r="R3242"/>
  <c r="P3242"/>
  <c r="M3242"/>
  <c r="L3242"/>
  <c r="K3242"/>
  <c r="J3242"/>
  <c r="I3242"/>
  <c r="G3242"/>
  <c r="F3242"/>
  <c r="E3242"/>
  <c r="Q3242" s="1"/>
  <c r="D3242"/>
  <c r="C3242"/>
  <c r="B3242"/>
  <c r="S3241"/>
  <c r="R3241"/>
  <c r="P3241"/>
  <c r="M3241"/>
  <c r="L3241"/>
  <c r="K3241"/>
  <c r="J3241"/>
  <c r="I3241"/>
  <c r="G3241"/>
  <c r="F3241"/>
  <c r="E3241"/>
  <c r="Q3241" s="1"/>
  <c r="D3241"/>
  <c r="C3241"/>
  <c r="B3241"/>
  <c r="S3240"/>
  <c r="R3240"/>
  <c r="P3240"/>
  <c r="M3240"/>
  <c r="L3240"/>
  <c r="K3240"/>
  <c r="J3240"/>
  <c r="I3240"/>
  <c r="G3240"/>
  <c r="F3240"/>
  <c r="E3240"/>
  <c r="Q3240" s="1"/>
  <c r="D3240"/>
  <c r="C3240"/>
  <c r="B3240"/>
  <c r="S3239"/>
  <c r="R3239"/>
  <c r="P3239"/>
  <c r="M3239"/>
  <c r="L3239"/>
  <c r="K3239"/>
  <c r="J3239"/>
  <c r="I3239"/>
  <c r="G3239"/>
  <c r="F3239"/>
  <c r="E3239"/>
  <c r="Q3239" s="1"/>
  <c r="D3239"/>
  <c r="C3239"/>
  <c r="B3239"/>
  <c r="S3238"/>
  <c r="R3238"/>
  <c r="P3238"/>
  <c r="M3238"/>
  <c r="L3238"/>
  <c r="K3238"/>
  <c r="J3238"/>
  <c r="I3238"/>
  <c r="G3238"/>
  <c r="F3238"/>
  <c r="E3238"/>
  <c r="Q3238" s="1"/>
  <c r="D3238"/>
  <c r="C3238"/>
  <c r="B3238"/>
  <c r="S3237"/>
  <c r="R3237"/>
  <c r="P3237"/>
  <c r="M3237"/>
  <c r="L3237"/>
  <c r="K3237"/>
  <c r="J3237"/>
  <c r="I3237"/>
  <c r="G3237"/>
  <c r="F3237"/>
  <c r="E3237"/>
  <c r="Q3237" s="1"/>
  <c r="D3237"/>
  <c r="C3237"/>
  <c r="B3237"/>
  <c r="S3236"/>
  <c r="R3236"/>
  <c r="P3236"/>
  <c r="M3236"/>
  <c r="L3236"/>
  <c r="K3236"/>
  <c r="J3236"/>
  <c r="I3236"/>
  <c r="G3236"/>
  <c r="F3236"/>
  <c r="E3236"/>
  <c r="Q3236" s="1"/>
  <c r="D3236"/>
  <c r="C3236"/>
  <c r="B3236"/>
  <c r="S3235"/>
  <c r="R3235"/>
  <c r="P3235"/>
  <c r="M3235"/>
  <c r="L3235"/>
  <c r="K3235"/>
  <c r="J3235"/>
  <c r="I3235"/>
  <c r="G3235"/>
  <c r="F3235"/>
  <c r="E3235"/>
  <c r="Q3235" s="1"/>
  <c r="D3235"/>
  <c r="C3235"/>
  <c r="B3235"/>
  <c r="S3234"/>
  <c r="R3234"/>
  <c r="P3234"/>
  <c r="M3234"/>
  <c r="L3234"/>
  <c r="K3234"/>
  <c r="J3234"/>
  <c r="I3234"/>
  <c r="G3234"/>
  <c r="F3234"/>
  <c r="E3234"/>
  <c r="Q3234" s="1"/>
  <c r="D3234"/>
  <c r="C3234"/>
  <c r="B3234"/>
  <c r="S3233"/>
  <c r="R3233"/>
  <c r="P3233"/>
  <c r="M3233"/>
  <c r="L3233"/>
  <c r="K3233"/>
  <c r="J3233"/>
  <c r="I3233"/>
  <c r="G3233"/>
  <c r="F3233"/>
  <c r="E3233"/>
  <c r="Q3233" s="1"/>
  <c r="D3233"/>
  <c r="C3233"/>
  <c r="B3233"/>
  <c r="S3232"/>
  <c r="R3232"/>
  <c r="P3232"/>
  <c r="M3232"/>
  <c r="L3232"/>
  <c r="K3232"/>
  <c r="J3232"/>
  <c r="I3232"/>
  <c r="G3232"/>
  <c r="F3232"/>
  <c r="E3232"/>
  <c r="Q3232" s="1"/>
  <c r="D3232"/>
  <c r="C3232"/>
  <c r="B3232"/>
  <c r="S3231"/>
  <c r="R3231"/>
  <c r="P3231"/>
  <c r="M3231"/>
  <c r="L3231"/>
  <c r="K3231"/>
  <c r="J3231"/>
  <c r="I3231"/>
  <c r="G3231"/>
  <c r="F3231"/>
  <c r="E3231"/>
  <c r="Q3231" s="1"/>
  <c r="D3231"/>
  <c r="C3231"/>
  <c r="B3231"/>
  <c r="S3230"/>
  <c r="R3230"/>
  <c r="P3230"/>
  <c r="M3230"/>
  <c r="L3230"/>
  <c r="K3230"/>
  <c r="J3230"/>
  <c r="I3230"/>
  <c r="G3230"/>
  <c r="F3230"/>
  <c r="E3230"/>
  <c r="Q3230" s="1"/>
  <c r="D3230"/>
  <c r="C3230"/>
  <c r="B3230"/>
  <c r="S3229"/>
  <c r="R3229"/>
  <c r="P3229"/>
  <c r="M3229"/>
  <c r="L3229"/>
  <c r="K3229"/>
  <c r="J3229"/>
  <c r="I3229"/>
  <c r="G3229"/>
  <c r="F3229"/>
  <c r="E3229"/>
  <c r="Q3229" s="1"/>
  <c r="D3229"/>
  <c r="C3229"/>
  <c r="B3229"/>
  <c r="S3228"/>
  <c r="R3228"/>
  <c r="P3228"/>
  <c r="M3228"/>
  <c r="L3228"/>
  <c r="K3228"/>
  <c r="J3228"/>
  <c r="I3228"/>
  <c r="G3228"/>
  <c r="F3228"/>
  <c r="E3228"/>
  <c r="Q3228" s="1"/>
  <c r="D3228"/>
  <c r="C3228"/>
  <c r="B3228"/>
  <c r="S3227"/>
  <c r="R3227"/>
  <c r="P3227"/>
  <c r="M3227"/>
  <c r="L3227"/>
  <c r="K3227"/>
  <c r="J3227"/>
  <c r="I3227"/>
  <c r="G3227"/>
  <c r="F3227"/>
  <c r="E3227"/>
  <c r="Q3227" s="1"/>
  <c r="D3227"/>
  <c r="C3227"/>
  <c r="B3227"/>
  <c r="S3226"/>
  <c r="R3226"/>
  <c r="P3226"/>
  <c r="M3226"/>
  <c r="L3226"/>
  <c r="K3226"/>
  <c r="J3226"/>
  <c r="I3226"/>
  <c r="G3226"/>
  <c r="F3226"/>
  <c r="E3226"/>
  <c r="Q3226" s="1"/>
  <c r="D3226"/>
  <c r="C3226"/>
  <c r="B3226"/>
  <c r="S3225"/>
  <c r="R3225"/>
  <c r="P3225"/>
  <c r="M3225"/>
  <c r="L3225"/>
  <c r="K3225"/>
  <c r="J3225"/>
  <c r="I3225"/>
  <c r="G3225"/>
  <c r="F3225"/>
  <c r="E3225"/>
  <c r="Q3225" s="1"/>
  <c r="D3225"/>
  <c r="C3225"/>
  <c r="B3225"/>
  <c r="S3224"/>
  <c r="R3224"/>
  <c r="P3224"/>
  <c r="M3224"/>
  <c r="L3224"/>
  <c r="K3224"/>
  <c r="J3224"/>
  <c r="I3224"/>
  <c r="G3224"/>
  <c r="F3224"/>
  <c r="E3224"/>
  <c r="Q3224" s="1"/>
  <c r="D3224"/>
  <c r="C3224"/>
  <c r="B3224"/>
  <c r="S3223"/>
  <c r="R3223"/>
  <c r="P3223"/>
  <c r="M3223"/>
  <c r="L3223"/>
  <c r="K3223"/>
  <c r="J3223"/>
  <c r="I3223"/>
  <c r="G3223"/>
  <c r="F3223"/>
  <c r="E3223"/>
  <c r="Q3223" s="1"/>
  <c r="D3223"/>
  <c r="C3223"/>
  <c r="B3223"/>
  <c r="S3222"/>
  <c r="R3222"/>
  <c r="P3222"/>
  <c r="M3222"/>
  <c r="L3222"/>
  <c r="K3222"/>
  <c r="J3222"/>
  <c r="I3222"/>
  <c r="G3222"/>
  <c r="F3222"/>
  <c r="E3222"/>
  <c r="Q3222" s="1"/>
  <c r="D3222"/>
  <c r="C3222"/>
  <c r="B3222"/>
  <c r="S3221"/>
  <c r="R3221"/>
  <c r="P3221"/>
  <c r="M3221"/>
  <c r="L3221"/>
  <c r="K3221"/>
  <c r="J3221"/>
  <c r="I3221"/>
  <c r="G3221"/>
  <c r="F3221"/>
  <c r="E3221"/>
  <c r="Q3221" s="1"/>
  <c r="D3221"/>
  <c r="C3221"/>
  <c r="B3221"/>
  <c r="S3220"/>
  <c r="R3220"/>
  <c r="P3220"/>
  <c r="M3220"/>
  <c r="L3220"/>
  <c r="K3220"/>
  <c r="J3220"/>
  <c r="I3220"/>
  <c r="G3220"/>
  <c r="F3220"/>
  <c r="E3220"/>
  <c r="Q3220" s="1"/>
  <c r="D3220"/>
  <c r="C3220"/>
  <c r="B3220"/>
  <c r="S3219"/>
  <c r="R3219"/>
  <c r="P3219"/>
  <c r="M3219"/>
  <c r="L3219"/>
  <c r="K3219"/>
  <c r="J3219"/>
  <c r="I3219"/>
  <c r="G3219"/>
  <c r="F3219"/>
  <c r="E3219"/>
  <c r="Q3219" s="1"/>
  <c r="D3219"/>
  <c r="C3219"/>
  <c r="B3219"/>
  <c r="S3218"/>
  <c r="R3218"/>
  <c r="P3218"/>
  <c r="M3218"/>
  <c r="L3218"/>
  <c r="K3218"/>
  <c r="J3218"/>
  <c r="I3218"/>
  <c r="G3218"/>
  <c r="F3218"/>
  <c r="E3218"/>
  <c r="Q3218" s="1"/>
  <c r="D3218"/>
  <c r="C3218"/>
  <c r="B3218"/>
  <c r="S3217"/>
  <c r="R3217"/>
  <c r="P3217"/>
  <c r="M3217"/>
  <c r="L3217"/>
  <c r="K3217"/>
  <c r="J3217"/>
  <c r="I3217"/>
  <c r="G3217"/>
  <c r="F3217"/>
  <c r="E3217"/>
  <c r="Q3217" s="1"/>
  <c r="D3217"/>
  <c r="C3217"/>
  <c r="B3217"/>
  <c r="S3216"/>
  <c r="R3216"/>
  <c r="P3216"/>
  <c r="M3216"/>
  <c r="L3216"/>
  <c r="K3216"/>
  <c r="J3216"/>
  <c r="I3216"/>
  <c r="G3216"/>
  <c r="F3216"/>
  <c r="E3216"/>
  <c r="Q3216" s="1"/>
  <c r="D3216"/>
  <c r="C3216"/>
  <c r="B3216"/>
  <c r="S3215"/>
  <c r="R3215"/>
  <c r="P3215"/>
  <c r="M3215"/>
  <c r="L3215"/>
  <c r="K3215"/>
  <c r="J3215"/>
  <c r="I3215"/>
  <c r="G3215"/>
  <c r="F3215"/>
  <c r="E3215"/>
  <c r="Q3215" s="1"/>
  <c r="D3215"/>
  <c r="C3215"/>
  <c r="B3215"/>
  <c r="S3214"/>
  <c r="R3214"/>
  <c r="P3214"/>
  <c r="M3214"/>
  <c r="L3214"/>
  <c r="K3214"/>
  <c r="J3214"/>
  <c r="I3214"/>
  <c r="G3214"/>
  <c r="F3214"/>
  <c r="E3214"/>
  <c r="Q3214" s="1"/>
  <c r="D3214"/>
  <c r="C3214"/>
  <c r="B3214"/>
  <c r="S3213"/>
  <c r="R3213"/>
  <c r="P3213"/>
  <c r="M3213"/>
  <c r="L3213"/>
  <c r="K3213"/>
  <c r="J3213"/>
  <c r="I3213"/>
  <c r="G3213"/>
  <c r="F3213"/>
  <c r="E3213"/>
  <c r="Q3213" s="1"/>
  <c r="D3213"/>
  <c r="C3213"/>
  <c r="B3213"/>
  <c r="S3212"/>
  <c r="R3212"/>
  <c r="P3212"/>
  <c r="M3212"/>
  <c r="L3212"/>
  <c r="K3212"/>
  <c r="J3212"/>
  <c r="I3212"/>
  <c r="G3212"/>
  <c r="F3212"/>
  <c r="E3212"/>
  <c r="Q3212" s="1"/>
  <c r="D3212"/>
  <c r="C3212"/>
  <c r="B3212"/>
  <c r="S3211"/>
  <c r="R3211"/>
  <c r="P3211"/>
  <c r="M3211"/>
  <c r="L3211"/>
  <c r="K3211"/>
  <c r="J3211"/>
  <c r="I3211"/>
  <c r="G3211"/>
  <c r="F3211"/>
  <c r="E3211"/>
  <c r="Q3211" s="1"/>
  <c r="D3211"/>
  <c r="C3211"/>
  <c r="B3211"/>
  <c r="S3210"/>
  <c r="R3210"/>
  <c r="P3210"/>
  <c r="M3210"/>
  <c r="L3210"/>
  <c r="K3210"/>
  <c r="J3210"/>
  <c r="I3210"/>
  <c r="G3210"/>
  <c r="F3210"/>
  <c r="E3210"/>
  <c r="Q3210" s="1"/>
  <c r="D3210"/>
  <c r="C3210"/>
  <c r="B3210"/>
  <c r="S3209"/>
  <c r="R3209"/>
  <c r="P3209"/>
  <c r="M3209"/>
  <c r="L3209"/>
  <c r="K3209"/>
  <c r="J3209"/>
  <c r="I3209"/>
  <c r="G3209"/>
  <c r="F3209"/>
  <c r="E3209"/>
  <c r="Q3209" s="1"/>
  <c r="D3209"/>
  <c r="C3209"/>
  <c r="B3209"/>
  <c r="S3208"/>
  <c r="R3208"/>
  <c r="P3208"/>
  <c r="M3208"/>
  <c r="L3208"/>
  <c r="K3208"/>
  <c r="J3208"/>
  <c r="I3208"/>
  <c r="G3208"/>
  <c r="F3208"/>
  <c r="E3208"/>
  <c r="Q3208" s="1"/>
  <c r="D3208"/>
  <c r="C3208"/>
  <c r="B3208"/>
  <c r="S3207"/>
  <c r="R3207"/>
  <c r="P3207"/>
  <c r="M3207"/>
  <c r="L3207"/>
  <c r="K3207"/>
  <c r="J3207"/>
  <c r="I3207"/>
  <c r="G3207"/>
  <c r="F3207"/>
  <c r="E3207"/>
  <c r="Q3207" s="1"/>
  <c r="D3207"/>
  <c r="C3207"/>
  <c r="B3207"/>
  <c r="S3206"/>
  <c r="R3206"/>
  <c r="P3206"/>
  <c r="M3206"/>
  <c r="L3206"/>
  <c r="K3206"/>
  <c r="J3206"/>
  <c r="I3206"/>
  <c r="G3206"/>
  <c r="F3206"/>
  <c r="E3206"/>
  <c r="Q3206" s="1"/>
  <c r="D3206"/>
  <c r="C3206"/>
  <c r="B3206"/>
  <c r="S3205"/>
  <c r="R3205"/>
  <c r="P3205"/>
  <c r="M3205"/>
  <c r="L3205"/>
  <c r="K3205"/>
  <c r="J3205"/>
  <c r="I3205"/>
  <c r="G3205"/>
  <c r="F3205"/>
  <c r="E3205"/>
  <c r="Q3205" s="1"/>
  <c r="D3205"/>
  <c r="C3205"/>
  <c r="B3205"/>
  <c r="S3204"/>
  <c r="R3204"/>
  <c r="P3204"/>
  <c r="M3204"/>
  <c r="L3204"/>
  <c r="K3204"/>
  <c r="J3204"/>
  <c r="I3204"/>
  <c r="G3204"/>
  <c r="F3204"/>
  <c r="E3204"/>
  <c r="Q3204" s="1"/>
  <c r="D3204"/>
  <c r="C3204"/>
  <c r="B3204"/>
  <c r="S3203"/>
  <c r="R3203"/>
  <c r="P3203"/>
  <c r="M3203"/>
  <c r="L3203"/>
  <c r="K3203"/>
  <c r="J3203"/>
  <c r="I3203"/>
  <c r="G3203"/>
  <c r="F3203"/>
  <c r="E3203"/>
  <c r="Q3203" s="1"/>
  <c r="D3203"/>
  <c r="C3203"/>
  <c r="B3203"/>
  <c r="S3202"/>
  <c r="R3202"/>
  <c r="P3202"/>
  <c r="M3202"/>
  <c r="L3202"/>
  <c r="K3202"/>
  <c r="J3202"/>
  <c r="I3202"/>
  <c r="G3202"/>
  <c r="F3202"/>
  <c r="E3202"/>
  <c r="Q3202" s="1"/>
  <c r="D3202"/>
  <c r="C3202"/>
  <c r="B3202"/>
  <c r="S3201"/>
  <c r="R3201"/>
  <c r="P3201"/>
  <c r="M3201"/>
  <c r="L3201"/>
  <c r="K3201"/>
  <c r="J3201"/>
  <c r="I3201"/>
  <c r="G3201"/>
  <c r="F3201"/>
  <c r="E3201"/>
  <c r="Q3201" s="1"/>
  <c r="D3201"/>
  <c r="C3201"/>
  <c r="B3201"/>
  <c r="S3200"/>
  <c r="R3200"/>
  <c r="P3200"/>
  <c r="M3200"/>
  <c r="L3200"/>
  <c r="K3200"/>
  <c r="J3200"/>
  <c r="I3200"/>
  <c r="G3200"/>
  <c r="F3200"/>
  <c r="E3200"/>
  <c r="Q3200" s="1"/>
  <c r="D3200"/>
  <c r="C3200"/>
  <c r="B3200"/>
  <c r="S3199"/>
  <c r="R3199"/>
  <c r="P3199"/>
  <c r="M3199"/>
  <c r="L3199"/>
  <c r="K3199"/>
  <c r="J3199"/>
  <c r="I3199"/>
  <c r="G3199"/>
  <c r="F3199"/>
  <c r="E3199"/>
  <c r="Q3199" s="1"/>
  <c r="D3199"/>
  <c r="C3199"/>
  <c r="B3199"/>
  <c r="S3198"/>
  <c r="R3198"/>
  <c r="P3198"/>
  <c r="M3198"/>
  <c r="L3198"/>
  <c r="K3198"/>
  <c r="J3198"/>
  <c r="I3198"/>
  <c r="G3198"/>
  <c r="F3198"/>
  <c r="E3198"/>
  <c r="Q3198" s="1"/>
  <c r="D3198"/>
  <c r="C3198"/>
  <c r="B3198"/>
  <c r="S3197"/>
  <c r="R3197"/>
  <c r="P3197"/>
  <c r="M3197"/>
  <c r="L3197"/>
  <c r="K3197"/>
  <c r="J3197"/>
  <c r="I3197"/>
  <c r="G3197"/>
  <c r="F3197"/>
  <c r="E3197"/>
  <c r="Q3197" s="1"/>
  <c r="D3197"/>
  <c r="C3197"/>
  <c r="B3197"/>
  <c r="S3196"/>
  <c r="R3196"/>
  <c r="P3196"/>
  <c r="M3196"/>
  <c r="L3196"/>
  <c r="K3196"/>
  <c r="J3196"/>
  <c r="I3196"/>
  <c r="G3196"/>
  <c r="F3196"/>
  <c r="E3196"/>
  <c r="Q3196" s="1"/>
  <c r="D3196"/>
  <c r="C3196"/>
  <c r="B3196"/>
  <c r="S3195"/>
  <c r="R3195"/>
  <c r="P3195"/>
  <c r="M3195"/>
  <c r="L3195"/>
  <c r="K3195"/>
  <c r="J3195"/>
  <c r="I3195"/>
  <c r="G3195"/>
  <c r="F3195"/>
  <c r="E3195"/>
  <c r="Q3195" s="1"/>
  <c r="D3195"/>
  <c r="C3195"/>
  <c r="B3195"/>
  <c r="S3194"/>
  <c r="R3194"/>
  <c r="P3194"/>
  <c r="M3194"/>
  <c r="L3194"/>
  <c r="K3194"/>
  <c r="J3194"/>
  <c r="I3194"/>
  <c r="G3194"/>
  <c r="F3194"/>
  <c r="E3194"/>
  <c r="Q3194" s="1"/>
  <c r="D3194"/>
  <c r="C3194"/>
  <c r="B3194"/>
  <c r="S3193"/>
  <c r="R3193"/>
  <c r="P3193"/>
  <c r="M3193"/>
  <c r="L3193"/>
  <c r="K3193"/>
  <c r="J3193"/>
  <c r="I3193"/>
  <c r="G3193"/>
  <c r="F3193"/>
  <c r="E3193"/>
  <c r="Q3193" s="1"/>
  <c r="D3193"/>
  <c r="C3193"/>
  <c r="B3193"/>
  <c r="S3192"/>
  <c r="R3192"/>
  <c r="P3192"/>
  <c r="M3192"/>
  <c r="L3192"/>
  <c r="K3192"/>
  <c r="J3192"/>
  <c r="I3192"/>
  <c r="G3192"/>
  <c r="F3192"/>
  <c r="E3192"/>
  <c r="Q3192" s="1"/>
  <c r="D3192"/>
  <c r="C3192"/>
  <c r="B3192"/>
  <c r="S3191"/>
  <c r="R3191"/>
  <c r="P3191"/>
  <c r="M3191"/>
  <c r="L3191"/>
  <c r="K3191"/>
  <c r="J3191"/>
  <c r="I3191"/>
  <c r="G3191"/>
  <c r="F3191"/>
  <c r="E3191"/>
  <c r="Q3191" s="1"/>
  <c r="D3191"/>
  <c r="C3191"/>
  <c r="B3191"/>
  <c r="S3190"/>
  <c r="R3190"/>
  <c r="P3190"/>
  <c r="M3190"/>
  <c r="L3190"/>
  <c r="K3190"/>
  <c r="J3190"/>
  <c r="I3190"/>
  <c r="G3190"/>
  <c r="F3190"/>
  <c r="E3190"/>
  <c r="Q3190" s="1"/>
  <c r="D3190"/>
  <c r="C3190"/>
  <c r="B3190"/>
  <c r="S3189"/>
  <c r="R3189"/>
  <c r="P3189"/>
  <c r="M3189"/>
  <c r="L3189"/>
  <c r="K3189"/>
  <c r="J3189"/>
  <c r="I3189"/>
  <c r="G3189"/>
  <c r="F3189"/>
  <c r="E3189"/>
  <c r="Q3189" s="1"/>
  <c r="D3189"/>
  <c r="C3189"/>
  <c r="B3189"/>
  <c r="S3188"/>
  <c r="R3188"/>
  <c r="P3188"/>
  <c r="M3188"/>
  <c r="L3188"/>
  <c r="K3188"/>
  <c r="J3188"/>
  <c r="I3188"/>
  <c r="G3188"/>
  <c r="F3188"/>
  <c r="E3188"/>
  <c r="Q3188" s="1"/>
  <c r="D3188"/>
  <c r="C3188"/>
  <c r="B3188"/>
  <c r="S3187"/>
  <c r="R3187"/>
  <c r="P3187"/>
  <c r="M3187"/>
  <c r="L3187"/>
  <c r="K3187"/>
  <c r="J3187"/>
  <c r="I3187"/>
  <c r="G3187"/>
  <c r="F3187"/>
  <c r="E3187"/>
  <c r="Q3187" s="1"/>
  <c r="D3187"/>
  <c r="C3187"/>
  <c r="B3187"/>
  <c r="S3186"/>
  <c r="R3186"/>
  <c r="P3186"/>
  <c r="M3186"/>
  <c r="L3186"/>
  <c r="K3186"/>
  <c r="J3186"/>
  <c r="I3186"/>
  <c r="G3186"/>
  <c r="F3186"/>
  <c r="E3186"/>
  <c r="Q3186" s="1"/>
  <c r="D3186"/>
  <c r="C3186"/>
  <c r="B3186"/>
  <c r="S3185"/>
  <c r="R3185"/>
  <c r="P3185"/>
  <c r="M3185"/>
  <c r="L3185"/>
  <c r="K3185"/>
  <c r="J3185"/>
  <c r="I3185"/>
  <c r="G3185"/>
  <c r="F3185"/>
  <c r="E3185"/>
  <c r="Q3185" s="1"/>
  <c r="D3185"/>
  <c r="C3185"/>
  <c r="B3185"/>
  <c r="S3184"/>
  <c r="R3184"/>
  <c r="P3184"/>
  <c r="M3184"/>
  <c r="L3184"/>
  <c r="K3184"/>
  <c r="J3184"/>
  <c r="I3184"/>
  <c r="G3184"/>
  <c r="F3184"/>
  <c r="E3184"/>
  <c r="Q3184" s="1"/>
  <c r="D3184"/>
  <c r="C3184"/>
  <c r="B3184"/>
  <c r="S3183"/>
  <c r="R3183"/>
  <c r="P3183"/>
  <c r="M3183"/>
  <c r="L3183"/>
  <c r="K3183"/>
  <c r="J3183"/>
  <c r="I3183"/>
  <c r="G3183"/>
  <c r="F3183"/>
  <c r="E3183"/>
  <c r="Q3183" s="1"/>
  <c r="D3183"/>
  <c r="C3183"/>
  <c r="B3183"/>
  <c r="S3182"/>
  <c r="R3182"/>
  <c r="P3182"/>
  <c r="M3182"/>
  <c r="L3182"/>
  <c r="K3182"/>
  <c r="J3182"/>
  <c r="I3182"/>
  <c r="G3182"/>
  <c r="F3182"/>
  <c r="E3182"/>
  <c r="Q3182" s="1"/>
  <c r="D3182"/>
  <c r="C3182"/>
  <c r="B3182"/>
  <c r="S3181"/>
  <c r="R3181"/>
  <c r="P3181"/>
  <c r="M3181"/>
  <c r="L3181"/>
  <c r="K3181"/>
  <c r="J3181"/>
  <c r="I3181"/>
  <c r="G3181"/>
  <c r="F3181"/>
  <c r="E3181"/>
  <c r="Q3181" s="1"/>
  <c r="D3181"/>
  <c r="C3181"/>
  <c r="B3181"/>
  <c r="S3180"/>
  <c r="R3180"/>
  <c r="P3180"/>
  <c r="M3180"/>
  <c r="L3180"/>
  <c r="K3180"/>
  <c r="J3180"/>
  <c r="I3180"/>
  <c r="G3180"/>
  <c r="F3180"/>
  <c r="E3180"/>
  <c r="Q3180" s="1"/>
  <c r="D3180"/>
  <c r="C3180"/>
  <c r="B3180"/>
  <c r="S3179"/>
  <c r="R3179"/>
  <c r="P3179"/>
  <c r="M3179"/>
  <c r="L3179"/>
  <c r="K3179"/>
  <c r="J3179"/>
  <c r="I3179"/>
  <c r="G3179"/>
  <c r="F3179"/>
  <c r="E3179"/>
  <c r="Q3179" s="1"/>
  <c r="D3179"/>
  <c r="C3179"/>
  <c r="B3179"/>
  <c r="S3178"/>
  <c r="R3178"/>
  <c r="P3178"/>
  <c r="M3178"/>
  <c r="L3178"/>
  <c r="K3178"/>
  <c r="J3178"/>
  <c r="I3178"/>
  <c r="G3178"/>
  <c r="F3178"/>
  <c r="E3178"/>
  <c r="Q3178" s="1"/>
  <c r="D3178"/>
  <c r="C3178"/>
  <c r="B3178"/>
  <c r="S3177"/>
  <c r="R3177"/>
  <c r="P3177"/>
  <c r="M3177"/>
  <c r="L3177"/>
  <c r="K3177"/>
  <c r="J3177"/>
  <c r="I3177"/>
  <c r="G3177"/>
  <c r="F3177"/>
  <c r="E3177"/>
  <c r="Q3177" s="1"/>
  <c r="D3177"/>
  <c r="C3177"/>
  <c r="B3177"/>
  <c r="S3176"/>
  <c r="R3176"/>
  <c r="P3176"/>
  <c r="M3176"/>
  <c r="L3176"/>
  <c r="K3176"/>
  <c r="J3176"/>
  <c r="I3176"/>
  <c r="G3176"/>
  <c r="F3176"/>
  <c r="E3176"/>
  <c r="Q3176" s="1"/>
  <c r="D3176"/>
  <c r="C3176"/>
  <c r="B3176"/>
  <c r="S3175"/>
  <c r="R3175"/>
  <c r="P3175"/>
  <c r="M3175"/>
  <c r="L3175"/>
  <c r="K3175"/>
  <c r="J3175"/>
  <c r="I3175"/>
  <c r="G3175"/>
  <c r="F3175"/>
  <c r="E3175"/>
  <c r="Q3175" s="1"/>
  <c r="D3175"/>
  <c r="C3175"/>
  <c r="B3175"/>
  <c r="S3174"/>
  <c r="R3174"/>
  <c r="P3174"/>
  <c r="M3174"/>
  <c r="L3174"/>
  <c r="K3174"/>
  <c r="J3174"/>
  <c r="I3174"/>
  <c r="G3174"/>
  <c r="F3174"/>
  <c r="E3174"/>
  <c r="Q3174" s="1"/>
  <c r="D3174"/>
  <c r="C3174"/>
  <c r="B3174"/>
  <c r="S3173"/>
  <c r="R3173"/>
  <c r="P3173"/>
  <c r="M3173"/>
  <c r="L3173"/>
  <c r="K3173"/>
  <c r="J3173"/>
  <c r="I3173"/>
  <c r="G3173"/>
  <c r="F3173"/>
  <c r="E3173"/>
  <c r="Q3173" s="1"/>
  <c r="D3173"/>
  <c r="C3173"/>
  <c r="B3173"/>
  <c r="S3172"/>
  <c r="R3172"/>
  <c r="P3172"/>
  <c r="M3172"/>
  <c r="L3172"/>
  <c r="K3172"/>
  <c r="J3172"/>
  <c r="I3172"/>
  <c r="G3172"/>
  <c r="F3172"/>
  <c r="E3172"/>
  <c r="Q3172" s="1"/>
  <c r="D3172"/>
  <c r="C3172"/>
  <c r="B3172"/>
  <c r="S3171"/>
  <c r="R3171"/>
  <c r="P3171"/>
  <c r="M3171"/>
  <c r="L3171"/>
  <c r="K3171"/>
  <c r="J3171"/>
  <c r="I3171"/>
  <c r="G3171"/>
  <c r="F3171"/>
  <c r="E3171"/>
  <c r="Q3171" s="1"/>
  <c r="D3171"/>
  <c r="C3171"/>
  <c r="B3171"/>
  <c r="S3170"/>
  <c r="R3170"/>
  <c r="P3170"/>
  <c r="M3170"/>
  <c r="L3170"/>
  <c r="K3170"/>
  <c r="J3170"/>
  <c r="I3170"/>
  <c r="G3170"/>
  <c r="F3170"/>
  <c r="E3170"/>
  <c r="Q3170" s="1"/>
  <c r="D3170"/>
  <c r="C3170"/>
  <c r="B3170"/>
  <c r="S3169"/>
  <c r="R3169"/>
  <c r="P3169"/>
  <c r="M3169"/>
  <c r="L3169"/>
  <c r="K3169"/>
  <c r="J3169"/>
  <c r="I3169"/>
  <c r="G3169"/>
  <c r="F3169"/>
  <c r="E3169"/>
  <c r="Q3169" s="1"/>
  <c r="D3169"/>
  <c r="C3169"/>
  <c r="B3169"/>
  <c r="S3168"/>
  <c r="R3168"/>
  <c r="P3168"/>
  <c r="M3168"/>
  <c r="L3168"/>
  <c r="K3168"/>
  <c r="J3168"/>
  <c r="I3168"/>
  <c r="G3168"/>
  <c r="F3168"/>
  <c r="E3168"/>
  <c r="Q3168" s="1"/>
  <c r="D3168"/>
  <c r="C3168"/>
  <c r="B3168"/>
  <c r="S3167"/>
  <c r="R3167"/>
  <c r="P3167"/>
  <c r="M3167"/>
  <c r="L3167"/>
  <c r="K3167"/>
  <c r="J3167"/>
  <c r="I3167"/>
  <c r="G3167"/>
  <c r="F3167"/>
  <c r="E3167"/>
  <c r="Q3167" s="1"/>
  <c r="D3167"/>
  <c r="C3167"/>
  <c r="B3167"/>
  <c r="S3166"/>
  <c r="R3166"/>
  <c r="P3166"/>
  <c r="M3166"/>
  <c r="L3166"/>
  <c r="K3166"/>
  <c r="J3166"/>
  <c r="I3166"/>
  <c r="G3166"/>
  <c r="F3166"/>
  <c r="E3166"/>
  <c r="Q3166" s="1"/>
  <c r="D3166"/>
  <c r="C3166"/>
  <c r="B3166"/>
  <c r="S3165"/>
  <c r="R3165"/>
  <c r="P3165"/>
  <c r="M3165"/>
  <c r="L3165"/>
  <c r="K3165"/>
  <c r="J3165"/>
  <c r="I3165"/>
  <c r="G3165"/>
  <c r="F3165"/>
  <c r="E3165"/>
  <c r="Q3165" s="1"/>
  <c r="D3165"/>
  <c r="C3165"/>
  <c r="B3165"/>
  <c r="S3164"/>
  <c r="R3164"/>
  <c r="P3164"/>
  <c r="M3164"/>
  <c r="L3164"/>
  <c r="K3164"/>
  <c r="J3164"/>
  <c r="I3164"/>
  <c r="G3164"/>
  <c r="F3164"/>
  <c r="E3164"/>
  <c r="Q3164" s="1"/>
  <c r="D3164"/>
  <c r="C3164"/>
  <c r="B3164"/>
  <c r="S3163"/>
  <c r="R3163"/>
  <c r="P3163"/>
  <c r="M3163"/>
  <c r="L3163"/>
  <c r="K3163"/>
  <c r="J3163"/>
  <c r="I3163"/>
  <c r="G3163"/>
  <c r="F3163"/>
  <c r="E3163"/>
  <c r="Q3163" s="1"/>
  <c r="D3163"/>
  <c r="C3163"/>
  <c r="B3163"/>
  <c r="S3162"/>
  <c r="R3162"/>
  <c r="P3162"/>
  <c r="M3162"/>
  <c r="L3162"/>
  <c r="K3162"/>
  <c r="J3162"/>
  <c r="I3162"/>
  <c r="G3162"/>
  <c r="F3162"/>
  <c r="E3162"/>
  <c r="Q3162" s="1"/>
  <c r="D3162"/>
  <c r="C3162"/>
  <c r="B3162"/>
  <c r="S3161"/>
  <c r="R3161"/>
  <c r="P3161"/>
  <c r="M3161"/>
  <c r="L3161"/>
  <c r="K3161"/>
  <c r="J3161"/>
  <c r="I3161"/>
  <c r="G3161"/>
  <c r="F3161"/>
  <c r="E3161"/>
  <c r="Q3161" s="1"/>
  <c r="D3161"/>
  <c r="C3161"/>
  <c r="B3161"/>
  <c r="S3160"/>
  <c r="R3160"/>
  <c r="P3160"/>
  <c r="M3160"/>
  <c r="L3160"/>
  <c r="K3160"/>
  <c r="J3160"/>
  <c r="I3160"/>
  <c r="G3160"/>
  <c r="F3160"/>
  <c r="E3160"/>
  <c r="Q3160" s="1"/>
  <c r="D3160"/>
  <c r="C3160"/>
  <c r="B3160"/>
  <c r="S3159"/>
  <c r="R3159"/>
  <c r="P3159"/>
  <c r="M3159"/>
  <c r="L3159"/>
  <c r="K3159"/>
  <c r="J3159"/>
  <c r="I3159"/>
  <c r="G3159"/>
  <c r="F3159"/>
  <c r="E3159"/>
  <c r="Q3159" s="1"/>
  <c r="D3159"/>
  <c r="C3159"/>
  <c r="B3159"/>
  <c r="S3158"/>
  <c r="R3158"/>
  <c r="P3158"/>
  <c r="M3158"/>
  <c r="L3158"/>
  <c r="K3158"/>
  <c r="J3158"/>
  <c r="I3158"/>
  <c r="G3158"/>
  <c r="F3158"/>
  <c r="E3158"/>
  <c r="Q3158" s="1"/>
  <c r="D3158"/>
  <c r="C3158"/>
  <c r="B3158"/>
  <c r="S3157"/>
  <c r="R3157"/>
  <c r="P3157"/>
  <c r="M3157"/>
  <c r="L3157"/>
  <c r="K3157"/>
  <c r="J3157"/>
  <c r="I3157"/>
  <c r="G3157"/>
  <c r="F3157"/>
  <c r="E3157"/>
  <c r="Q3157" s="1"/>
  <c r="D3157"/>
  <c r="C3157"/>
  <c r="B3157"/>
  <c r="S3156"/>
  <c r="R3156"/>
  <c r="P3156"/>
  <c r="M3156"/>
  <c r="L3156"/>
  <c r="K3156"/>
  <c r="J3156"/>
  <c r="I3156"/>
  <c r="G3156"/>
  <c r="F3156"/>
  <c r="E3156"/>
  <c r="Q3156" s="1"/>
  <c r="D3156"/>
  <c r="C3156"/>
  <c r="B3156"/>
  <c r="S3155"/>
  <c r="R3155"/>
  <c r="P3155"/>
  <c r="M3155"/>
  <c r="L3155"/>
  <c r="K3155"/>
  <c r="J3155"/>
  <c r="I3155"/>
  <c r="G3155"/>
  <c r="F3155"/>
  <c r="E3155"/>
  <c r="Q3155" s="1"/>
  <c r="D3155"/>
  <c r="C3155"/>
  <c r="B3155"/>
  <c r="S3154"/>
  <c r="R3154"/>
  <c r="P3154"/>
  <c r="M3154"/>
  <c r="L3154"/>
  <c r="K3154"/>
  <c r="J3154"/>
  <c r="I3154"/>
  <c r="G3154"/>
  <c r="F3154"/>
  <c r="E3154"/>
  <c r="Q3154" s="1"/>
  <c r="D3154"/>
  <c r="C3154"/>
  <c r="B3154"/>
  <c r="S3153"/>
  <c r="R3153"/>
  <c r="P3153"/>
  <c r="M3153"/>
  <c r="L3153"/>
  <c r="K3153"/>
  <c r="J3153"/>
  <c r="I3153"/>
  <c r="G3153"/>
  <c r="F3153"/>
  <c r="E3153"/>
  <c r="Q3153" s="1"/>
  <c r="D3153"/>
  <c r="C3153"/>
  <c r="B3153"/>
  <c r="S3152"/>
  <c r="R3152"/>
  <c r="P3152"/>
  <c r="M3152"/>
  <c r="L3152"/>
  <c r="K3152"/>
  <c r="J3152"/>
  <c r="I3152"/>
  <c r="G3152"/>
  <c r="F3152"/>
  <c r="E3152"/>
  <c r="Q3152" s="1"/>
  <c r="D3152"/>
  <c r="C3152"/>
  <c r="B3152"/>
  <c r="S3151"/>
  <c r="R3151"/>
  <c r="P3151"/>
  <c r="M3151"/>
  <c r="L3151"/>
  <c r="K3151"/>
  <c r="J3151"/>
  <c r="I3151"/>
  <c r="G3151"/>
  <c r="F3151"/>
  <c r="E3151"/>
  <c r="Q3151" s="1"/>
  <c r="D3151"/>
  <c r="C3151"/>
  <c r="B3151"/>
  <c r="S3150"/>
  <c r="R3150"/>
  <c r="P3150"/>
  <c r="M3150"/>
  <c r="L3150"/>
  <c r="K3150"/>
  <c r="J3150"/>
  <c r="I3150"/>
  <c r="G3150"/>
  <c r="F3150"/>
  <c r="E3150"/>
  <c r="Q3150" s="1"/>
  <c r="D3150"/>
  <c r="C3150"/>
  <c r="B3150"/>
  <c r="S3149"/>
  <c r="R3149"/>
  <c r="P3149"/>
  <c r="M3149"/>
  <c r="L3149"/>
  <c r="K3149"/>
  <c r="J3149"/>
  <c r="I3149"/>
  <c r="G3149"/>
  <c r="F3149"/>
  <c r="E3149"/>
  <c r="Q3149" s="1"/>
  <c r="D3149"/>
  <c r="C3149"/>
  <c r="B3149"/>
  <c r="S3148"/>
  <c r="R3148"/>
  <c r="P3148"/>
  <c r="M3148"/>
  <c r="L3148"/>
  <c r="K3148"/>
  <c r="J3148"/>
  <c r="I3148"/>
  <c r="G3148"/>
  <c r="F3148"/>
  <c r="E3148"/>
  <c r="Q3148" s="1"/>
  <c r="D3148"/>
  <c r="C3148"/>
  <c r="B3148"/>
  <c r="S3147"/>
  <c r="R3147"/>
  <c r="P3147"/>
  <c r="M3147"/>
  <c r="L3147"/>
  <c r="K3147"/>
  <c r="J3147"/>
  <c r="I3147"/>
  <c r="G3147"/>
  <c r="F3147"/>
  <c r="E3147"/>
  <c r="Q3147" s="1"/>
  <c r="D3147"/>
  <c r="C3147"/>
  <c r="B3147"/>
  <c r="S3146"/>
  <c r="R3146"/>
  <c r="P3146"/>
  <c r="M3146"/>
  <c r="L3146"/>
  <c r="K3146"/>
  <c r="J3146"/>
  <c r="I3146"/>
  <c r="G3146"/>
  <c r="F3146"/>
  <c r="E3146"/>
  <c r="Q3146" s="1"/>
  <c r="D3146"/>
  <c r="C3146"/>
  <c r="B3146"/>
  <c r="S3145"/>
  <c r="R3145"/>
  <c r="P3145"/>
  <c r="M3145"/>
  <c r="L3145"/>
  <c r="K3145"/>
  <c r="J3145"/>
  <c r="I3145"/>
  <c r="G3145"/>
  <c r="F3145"/>
  <c r="E3145"/>
  <c r="Q3145" s="1"/>
  <c r="D3145"/>
  <c r="C3145"/>
  <c r="B3145"/>
  <c r="S3144"/>
  <c r="R3144"/>
  <c r="P3144"/>
  <c r="M3144"/>
  <c r="L3144"/>
  <c r="K3144"/>
  <c r="J3144"/>
  <c r="I3144"/>
  <c r="G3144"/>
  <c r="F3144"/>
  <c r="E3144"/>
  <c r="Q3144" s="1"/>
  <c r="D3144"/>
  <c r="C3144"/>
  <c r="B3144"/>
  <c r="S3143"/>
  <c r="R3143"/>
  <c r="P3143"/>
  <c r="M3143"/>
  <c r="L3143"/>
  <c r="K3143"/>
  <c r="J3143"/>
  <c r="I3143"/>
  <c r="G3143"/>
  <c r="F3143"/>
  <c r="E3143"/>
  <c r="Q3143" s="1"/>
  <c r="D3143"/>
  <c r="C3143"/>
  <c r="B3143"/>
  <c r="S3142"/>
  <c r="R3142"/>
  <c r="P3142"/>
  <c r="M3142"/>
  <c r="L3142"/>
  <c r="K3142"/>
  <c r="J3142"/>
  <c r="I3142"/>
  <c r="G3142"/>
  <c r="F3142"/>
  <c r="E3142"/>
  <c r="Q3142" s="1"/>
  <c r="D3142"/>
  <c r="C3142"/>
  <c r="B3142"/>
  <c r="S3141"/>
  <c r="R3141"/>
  <c r="P3141"/>
  <c r="M3141"/>
  <c r="L3141"/>
  <c r="K3141"/>
  <c r="J3141"/>
  <c r="I3141"/>
  <c r="G3141"/>
  <c r="F3141"/>
  <c r="E3141"/>
  <c r="Q3141" s="1"/>
  <c r="D3141"/>
  <c r="C3141"/>
  <c r="B3141"/>
  <c r="S3140"/>
  <c r="R3140"/>
  <c r="P3140"/>
  <c r="M3140"/>
  <c r="L3140"/>
  <c r="K3140"/>
  <c r="J3140"/>
  <c r="I3140"/>
  <c r="G3140"/>
  <c r="F3140"/>
  <c r="E3140"/>
  <c r="Q3140" s="1"/>
  <c r="D3140"/>
  <c r="C3140"/>
  <c r="B3140"/>
  <c r="S3139"/>
  <c r="R3139"/>
  <c r="P3139"/>
  <c r="M3139"/>
  <c r="L3139"/>
  <c r="K3139"/>
  <c r="J3139"/>
  <c r="I3139"/>
  <c r="G3139"/>
  <c r="F3139"/>
  <c r="E3139"/>
  <c r="Q3139" s="1"/>
  <c r="D3139"/>
  <c r="C3139"/>
  <c r="B3139"/>
  <c r="S3138"/>
  <c r="R3138"/>
  <c r="P3138"/>
  <c r="M3138"/>
  <c r="L3138"/>
  <c r="K3138"/>
  <c r="J3138"/>
  <c r="I3138"/>
  <c r="G3138"/>
  <c r="F3138"/>
  <c r="E3138"/>
  <c r="Q3138" s="1"/>
  <c r="D3138"/>
  <c r="C3138"/>
  <c r="B3138"/>
  <c r="S3137"/>
  <c r="R3137"/>
  <c r="P3137"/>
  <c r="M3137"/>
  <c r="L3137"/>
  <c r="K3137"/>
  <c r="J3137"/>
  <c r="I3137"/>
  <c r="G3137"/>
  <c r="F3137"/>
  <c r="E3137"/>
  <c r="Q3137" s="1"/>
  <c r="D3137"/>
  <c r="C3137"/>
  <c r="B3137"/>
  <c r="S3136"/>
  <c r="R3136"/>
  <c r="P3136"/>
  <c r="M3136"/>
  <c r="L3136"/>
  <c r="K3136"/>
  <c r="J3136"/>
  <c r="I3136"/>
  <c r="G3136"/>
  <c r="F3136"/>
  <c r="E3136"/>
  <c r="Q3136" s="1"/>
  <c r="D3136"/>
  <c r="C3136"/>
  <c r="B3136"/>
  <c r="S3135"/>
  <c r="R3135"/>
  <c r="P3135"/>
  <c r="M3135"/>
  <c r="L3135"/>
  <c r="K3135"/>
  <c r="J3135"/>
  <c r="I3135"/>
  <c r="G3135"/>
  <c r="F3135"/>
  <c r="E3135"/>
  <c r="Q3135" s="1"/>
  <c r="D3135"/>
  <c r="C3135"/>
  <c r="B3135"/>
  <c r="S3134"/>
  <c r="R3134"/>
  <c r="P3134"/>
  <c r="M3134"/>
  <c r="L3134"/>
  <c r="K3134"/>
  <c r="J3134"/>
  <c r="I3134"/>
  <c r="G3134"/>
  <c r="F3134"/>
  <c r="E3134"/>
  <c r="Q3134" s="1"/>
  <c r="D3134"/>
  <c r="C3134"/>
  <c r="B3134"/>
  <c r="S3133"/>
  <c r="R3133"/>
  <c r="P3133"/>
  <c r="M3133"/>
  <c r="L3133"/>
  <c r="K3133"/>
  <c r="J3133"/>
  <c r="I3133"/>
  <c r="G3133"/>
  <c r="F3133"/>
  <c r="E3133"/>
  <c r="Q3133" s="1"/>
  <c r="D3133"/>
  <c r="C3133"/>
  <c r="B3133"/>
  <c r="S3132"/>
  <c r="R3132"/>
  <c r="P3132"/>
  <c r="M3132"/>
  <c r="L3132"/>
  <c r="K3132"/>
  <c r="J3132"/>
  <c r="I3132"/>
  <c r="G3132"/>
  <c r="F3132"/>
  <c r="E3132"/>
  <c r="Q3132" s="1"/>
  <c r="D3132"/>
  <c r="C3132"/>
  <c r="B3132"/>
  <c r="S3131"/>
  <c r="R3131"/>
  <c r="P3131"/>
  <c r="M3131"/>
  <c r="L3131"/>
  <c r="K3131"/>
  <c r="J3131"/>
  <c r="I3131"/>
  <c r="G3131"/>
  <c r="F3131"/>
  <c r="E3131"/>
  <c r="Q3131" s="1"/>
  <c r="D3131"/>
  <c r="C3131"/>
  <c r="B3131"/>
  <c r="S3130"/>
  <c r="R3130"/>
  <c r="P3130"/>
  <c r="M3130"/>
  <c r="L3130"/>
  <c r="K3130"/>
  <c r="J3130"/>
  <c r="I3130"/>
  <c r="G3130"/>
  <c r="F3130"/>
  <c r="E3130"/>
  <c r="Q3130" s="1"/>
  <c r="D3130"/>
  <c r="C3130"/>
  <c r="B3130"/>
  <c r="S3129"/>
  <c r="R3129"/>
  <c r="P3129"/>
  <c r="M3129"/>
  <c r="L3129"/>
  <c r="K3129"/>
  <c r="J3129"/>
  <c r="I3129"/>
  <c r="G3129"/>
  <c r="F3129"/>
  <c r="E3129"/>
  <c r="Q3129" s="1"/>
  <c r="D3129"/>
  <c r="C3129"/>
  <c r="B3129"/>
  <c r="S3128"/>
  <c r="R3128"/>
  <c r="P3128"/>
  <c r="M3128"/>
  <c r="L3128"/>
  <c r="K3128"/>
  <c r="J3128"/>
  <c r="I3128"/>
  <c r="G3128"/>
  <c r="F3128"/>
  <c r="E3128"/>
  <c r="Q3128" s="1"/>
  <c r="D3128"/>
  <c r="C3128"/>
  <c r="B3128"/>
  <c r="S3127"/>
  <c r="R3127"/>
  <c r="P3127"/>
  <c r="M3127"/>
  <c r="L3127"/>
  <c r="K3127"/>
  <c r="J3127"/>
  <c r="I3127"/>
  <c r="G3127"/>
  <c r="F3127"/>
  <c r="E3127"/>
  <c r="Q3127" s="1"/>
  <c r="D3127"/>
  <c r="C3127"/>
  <c r="B3127"/>
  <c r="S3126"/>
  <c r="R3126"/>
  <c r="P3126"/>
  <c r="M3126"/>
  <c r="L3126"/>
  <c r="K3126"/>
  <c r="J3126"/>
  <c r="I3126"/>
  <c r="G3126"/>
  <c r="F3126"/>
  <c r="E3126"/>
  <c r="Q3126" s="1"/>
  <c r="D3126"/>
  <c r="C3126"/>
  <c r="B3126"/>
  <c r="S3125"/>
  <c r="R3125"/>
  <c r="P3125"/>
  <c r="M3125"/>
  <c r="L3125"/>
  <c r="K3125"/>
  <c r="J3125"/>
  <c r="I3125"/>
  <c r="G3125"/>
  <c r="F3125"/>
  <c r="E3125"/>
  <c r="Q3125" s="1"/>
  <c r="D3125"/>
  <c r="C3125"/>
  <c r="B3125"/>
  <c r="S3124"/>
  <c r="R3124"/>
  <c r="P3124"/>
  <c r="M3124"/>
  <c r="L3124"/>
  <c r="K3124"/>
  <c r="J3124"/>
  <c r="I3124"/>
  <c r="G3124"/>
  <c r="F3124"/>
  <c r="E3124"/>
  <c r="Q3124" s="1"/>
  <c r="D3124"/>
  <c r="C3124"/>
  <c r="B3124"/>
  <c r="S3123"/>
  <c r="R3123"/>
  <c r="P3123"/>
  <c r="M3123"/>
  <c r="L3123"/>
  <c r="K3123"/>
  <c r="J3123"/>
  <c r="I3123"/>
  <c r="G3123"/>
  <c r="F3123"/>
  <c r="E3123"/>
  <c r="Q3123" s="1"/>
  <c r="D3123"/>
  <c r="C3123"/>
  <c r="B3123"/>
  <c r="S3122"/>
  <c r="R3122"/>
  <c r="P3122"/>
  <c r="M3122"/>
  <c r="L3122"/>
  <c r="K3122"/>
  <c r="J3122"/>
  <c r="I3122"/>
  <c r="G3122"/>
  <c r="F3122"/>
  <c r="E3122"/>
  <c r="Q3122" s="1"/>
  <c r="D3122"/>
  <c r="C3122"/>
  <c r="B3122"/>
  <c r="S3121"/>
  <c r="R3121"/>
  <c r="P3121"/>
  <c r="M3121"/>
  <c r="L3121"/>
  <c r="K3121"/>
  <c r="J3121"/>
  <c r="I3121"/>
  <c r="G3121"/>
  <c r="F3121"/>
  <c r="E3121"/>
  <c r="Q3121" s="1"/>
  <c r="D3121"/>
  <c r="C3121"/>
  <c r="B3121"/>
  <c r="S3120"/>
  <c r="R3120"/>
  <c r="P3120"/>
  <c r="M3120"/>
  <c r="L3120"/>
  <c r="K3120"/>
  <c r="J3120"/>
  <c r="I3120"/>
  <c r="G3120"/>
  <c r="F3120"/>
  <c r="E3120"/>
  <c r="Q3120" s="1"/>
  <c r="D3120"/>
  <c r="C3120"/>
  <c r="B3120"/>
  <c r="S3119"/>
  <c r="R3119"/>
  <c r="P3119"/>
  <c r="M3119"/>
  <c r="L3119"/>
  <c r="K3119"/>
  <c r="J3119"/>
  <c r="I3119"/>
  <c r="G3119"/>
  <c r="F3119"/>
  <c r="E3119"/>
  <c r="Q3119" s="1"/>
  <c r="D3119"/>
  <c r="C3119"/>
  <c r="B3119"/>
  <c r="S3118"/>
  <c r="R3118"/>
  <c r="P3118"/>
  <c r="M3118"/>
  <c r="L3118"/>
  <c r="K3118"/>
  <c r="J3118"/>
  <c r="I3118"/>
  <c r="G3118"/>
  <c r="F3118"/>
  <c r="E3118"/>
  <c r="Q3118" s="1"/>
  <c r="D3118"/>
  <c r="C3118"/>
  <c r="B3118"/>
  <c r="S3117"/>
  <c r="R3117"/>
  <c r="P3117"/>
  <c r="M3117"/>
  <c r="L3117"/>
  <c r="K3117"/>
  <c r="J3117"/>
  <c r="I3117"/>
  <c r="G3117"/>
  <c r="F3117"/>
  <c r="E3117"/>
  <c r="Q3117" s="1"/>
  <c r="D3117"/>
  <c r="C3117"/>
  <c r="B3117"/>
  <c r="S3116"/>
  <c r="R3116"/>
  <c r="P3116"/>
  <c r="M3116"/>
  <c r="L3116"/>
  <c r="K3116"/>
  <c r="J3116"/>
  <c r="I3116"/>
  <c r="G3116"/>
  <c r="F3116"/>
  <c r="E3116"/>
  <c r="Q3116" s="1"/>
  <c r="D3116"/>
  <c r="C3116"/>
  <c r="B3116"/>
  <c r="S3115"/>
  <c r="R3115"/>
  <c r="P3115"/>
  <c r="M3115"/>
  <c r="L3115"/>
  <c r="K3115"/>
  <c r="J3115"/>
  <c r="I3115"/>
  <c r="G3115"/>
  <c r="F3115"/>
  <c r="E3115"/>
  <c r="Q3115" s="1"/>
  <c r="D3115"/>
  <c r="C3115"/>
  <c r="B3115"/>
  <c r="S3114"/>
  <c r="R3114"/>
  <c r="P3114"/>
  <c r="M3114"/>
  <c r="L3114"/>
  <c r="K3114"/>
  <c r="J3114"/>
  <c r="I3114"/>
  <c r="G3114"/>
  <c r="F3114"/>
  <c r="E3114"/>
  <c r="Q3114" s="1"/>
  <c r="D3114"/>
  <c r="C3114"/>
  <c r="B3114"/>
  <c r="S3113"/>
  <c r="R3113"/>
  <c r="P3113"/>
  <c r="M3113"/>
  <c r="L3113"/>
  <c r="K3113"/>
  <c r="J3113"/>
  <c r="I3113"/>
  <c r="G3113"/>
  <c r="F3113"/>
  <c r="E3113"/>
  <c r="Q3113" s="1"/>
  <c r="D3113"/>
  <c r="C3113"/>
  <c r="B3113"/>
  <c r="S3112"/>
  <c r="R3112"/>
  <c r="P3112"/>
  <c r="M3112"/>
  <c r="L3112"/>
  <c r="K3112"/>
  <c r="J3112"/>
  <c r="I3112"/>
  <c r="G3112"/>
  <c r="F3112"/>
  <c r="E3112"/>
  <c r="Q3112" s="1"/>
  <c r="D3112"/>
  <c r="C3112"/>
  <c r="B3112"/>
  <c r="S3111"/>
  <c r="R3111"/>
  <c r="P3111"/>
  <c r="M3111"/>
  <c r="L3111"/>
  <c r="K3111"/>
  <c r="J3111"/>
  <c r="I3111"/>
  <c r="G3111"/>
  <c r="F3111"/>
  <c r="E3111"/>
  <c r="Q3111" s="1"/>
  <c r="D3111"/>
  <c r="C3111"/>
  <c r="B3111"/>
  <c r="S3110"/>
  <c r="R3110"/>
  <c r="P3110"/>
  <c r="M3110"/>
  <c r="L3110"/>
  <c r="K3110"/>
  <c r="J3110"/>
  <c r="I3110"/>
  <c r="G3110"/>
  <c r="F3110"/>
  <c r="E3110"/>
  <c r="Q3110" s="1"/>
  <c r="D3110"/>
  <c r="C3110"/>
  <c r="B3110"/>
  <c r="S3109"/>
  <c r="R3109"/>
  <c r="P3109"/>
  <c r="M3109"/>
  <c r="L3109"/>
  <c r="K3109"/>
  <c r="J3109"/>
  <c r="I3109"/>
  <c r="G3109"/>
  <c r="F3109"/>
  <c r="E3109"/>
  <c r="Q3109" s="1"/>
  <c r="D3109"/>
  <c r="C3109"/>
  <c r="B3109"/>
  <c r="S3108"/>
  <c r="R3108"/>
  <c r="P3108"/>
  <c r="M3108"/>
  <c r="L3108"/>
  <c r="K3108"/>
  <c r="J3108"/>
  <c r="I3108"/>
  <c r="G3108"/>
  <c r="F3108"/>
  <c r="E3108"/>
  <c r="Q3108" s="1"/>
  <c r="D3108"/>
  <c r="C3108"/>
  <c r="B3108"/>
  <c r="S3107"/>
  <c r="R3107"/>
  <c r="P3107"/>
  <c r="M3107"/>
  <c r="L3107"/>
  <c r="K3107"/>
  <c r="J3107"/>
  <c r="I3107"/>
  <c r="G3107"/>
  <c r="F3107"/>
  <c r="E3107"/>
  <c r="Q3107" s="1"/>
  <c r="D3107"/>
  <c r="C3107"/>
  <c r="B3107"/>
  <c r="S3106"/>
  <c r="R3106"/>
  <c r="P3106"/>
  <c r="M3106"/>
  <c r="L3106"/>
  <c r="K3106"/>
  <c r="J3106"/>
  <c r="I3106"/>
  <c r="G3106"/>
  <c r="F3106"/>
  <c r="E3106"/>
  <c r="Q3106" s="1"/>
  <c r="D3106"/>
  <c r="C3106"/>
  <c r="B3106"/>
  <c r="S3105"/>
  <c r="R3105"/>
  <c r="P3105"/>
  <c r="M3105"/>
  <c r="L3105"/>
  <c r="K3105"/>
  <c r="J3105"/>
  <c r="I3105"/>
  <c r="G3105"/>
  <c r="F3105"/>
  <c r="E3105"/>
  <c r="Q3105" s="1"/>
  <c r="D3105"/>
  <c r="C3105"/>
  <c r="B3105"/>
  <c r="S3104"/>
  <c r="R3104"/>
  <c r="P3104"/>
  <c r="M3104"/>
  <c r="L3104"/>
  <c r="K3104"/>
  <c r="J3104"/>
  <c r="I3104"/>
  <c r="G3104"/>
  <c r="F3104"/>
  <c r="E3104"/>
  <c r="Q3104" s="1"/>
  <c r="D3104"/>
  <c r="C3104"/>
  <c r="B3104"/>
  <c r="S3103"/>
  <c r="R3103"/>
  <c r="P3103"/>
  <c r="M3103"/>
  <c r="L3103"/>
  <c r="K3103"/>
  <c r="J3103"/>
  <c r="I3103"/>
  <c r="G3103"/>
  <c r="F3103"/>
  <c r="E3103"/>
  <c r="Q3103" s="1"/>
  <c r="D3103"/>
  <c r="C3103"/>
  <c r="B3103"/>
  <c r="S3102"/>
  <c r="R3102"/>
  <c r="P3102"/>
  <c r="M3102"/>
  <c r="L3102"/>
  <c r="K3102"/>
  <c r="J3102"/>
  <c r="I3102"/>
  <c r="G3102"/>
  <c r="F3102"/>
  <c r="E3102"/>
  <c r="Q3102" s="1"/>
  <c r="D3102"/>
  <c r="C3102"/>
  <c r="B3102"/>
  <c r="S3101"/>
  <c r="R3101"/>
  <c r="P3101"/>
  <c r="M3101"/>
  <c r="L3101"/>
  <c r="K3101"/>
  <c r="J3101"/>
  <c r="I3101"/>
  <c r="G3101"/>
  <c r="F3101"/>
  <c r="E3101"/>
  <c r="Q3101" s="1"/>
  <c r="D3101"/>
  <c r="C3101"/>
  <c r="B3101"/>
  <c r="S3100"/>
  <c r="R3100"/>
  <c r="P3100"/>
  <c r="M3100"/>
  <c r="L3100"/>
  <c r="K3100"/>
  <c r="J3100"/>
  <c r="I3100"/>
  <c r="G3100"/>
  <c r="F3100"/>
  <c r="E3100"/>
  <c r="Q3100" s="1"/>
  <c r="D3100"/>
  <c r="C3100"/>
  <c r="B3100"/>
  <c r="S3099"/>
  <c r="R3099"/>
  <c r="P3099"/>
  <c r="M3099"/>
  <c r="L3099"/>
  <c r="K3099"/>
  <c r="J3099"/>
  <c r="I3099"/>
  <c r="G3099"/>
  <c r="F3099"/>
  <c r="E3099"/>
  <c r="Q3099" s="1"/>
  <c r="D3099"/>
  <c r="C3099"/>
  <c r="B3099"/>
  <c r="S3098"/>
  <c r="R3098"/>
  <c r="P3098"/>
  <c r="M3098"/>
  <c r="L3098"/>
  <c r="K3098"/>
  <c r="J3098"/>
  <c r="I3098"/>
  <c r="G3098"/>
  <c r="F3098"/>
  <c r="E3098"/>
  <c r="Q3098" s="1"/>
  <c r="D3098"/>
  <c r="C3098"/>
  <c r="B3098"/>
  <c r="S3097"/>
  <c r="R3097"/>
  <c r="P3097"/>
  <c r="M3097"/>
  <c r="L3097"/>
  <c r="K3097"/>
  <c r="J3097"/>
  <c r="I3097"/>
  <c r="G3097"/>
  <c r="F3097"/>
  <c r="E3097"/>
  <c r="Q3097" s="1"/>
  <c r="D3097"/>
  <c r="C3097"/>
  <c r="B3097"/>
  <c r="S3096"/>
  <c r="R3096"/>
  <c r="P3096"/>
  <c r="M3096"/>
  <c r="L3096"/>
  <c r="K3096"/>
  <c r="J3096"/>
  <c r="I3096"/>
  <c r="G3096"/>
  <c r="F3096"/>
  <c r="E3096"/>
  <c r="Q3096" s="1"/>
  <c r="D3096"/>
  <c r="C3096"/>
  <c r="B3096"/>
  <c r="S3095"/>
  <c r="R3095"/>
  <c r="P3095"/>
  <c r="M3095"/>
  <c r="L3095"/>
  <c r="K3095"/>
  <c r="J3095"/>
  <c r="I3095"/>
  <c r="G3095"/>
  <c r="F3095"/>
  <c r="E3095"/>
  <c r="Q3095" s="1"/>
  <c r="D3095"/>
  <c r="C3095"/>
  <c r="B3095"/>
  <c r="S3094"/>
  <c r="R3094"/>
  <c r="P3094"/>
  <c r="M3094"/>
  <c r="L3094"/>
  <c r="K3094"/>
  <c r="J3094"/>
  <c r="I3094"/>
  <c r="G3094"/>
  <c r="F3094"/>
  <c r="E3094"/>
  <c r="Q3094" s="1"/>
  <c r="D3094"/>
  <c r="C3094"/>
  <c r="B3094"/>
  <c r="S3093"/>
  <c r="R3093"/>
  <c r="P3093"/>
  <c r="M3093"/>
  <c r="L3093"/>
  <c r="K3093"/>
  <c r="J3093"/>
  <c r="I3093"/>
  <c r="G3093"/>
  <c r="F3093"/>
  <c r="E3093"/>
  <c r="Q3093" s="1"/>
  <c r="D3093"/>
  <c r="C3093"/>
  <c r="B3093"/>
  <c r="S3092"/>
  <c r="R3092"/>
  <c r="P3092"/>
  <c r="M3092"/>
  <c r="L3092"/>
  <c r="K3092"/>
  <c r="J3092"/>
  <c r="I3092"/>
  <c r="G3092"/>
  <c r="F3092"/>
  <c r="E3092"/>
  <c r="Q3092" s="1"/>
  <c r="D3092"/>
  <c r="C3092"/>
  <c r="B3092"/>
  <c r="S3091"/>
  <c r="R3091"/>
  <c r="P3091"/>
  <c r="M3091"/>
  <c r="L3091"/>
  <c r="K3091"/>
  <c r="J3091"/>
  <c r="I3091"/>
  <c r="G3091"/>
  <c r="F3091"/>
  <c r="E3091"/>
  <c r="Q3091" s="1"/>
  <c r="D3091"/>
  <c r="C3091"/>
  <c r="B3091"/>
  <c r="S3090"/>
  <c r="R3090"/>
  <c r="P3090"/>
  <c r="M3090"/>
  <c r="L3090"/>
  <c r="K3090"/>
  <c r="J3090"/>
  <c r="I3090"/>
  <c r="G3090"/>
  <c r="F3090"/>
  <c r="E3090"/>
  <c r="Q3090" s="1"/>
  <c r="D3090"/>
  <c r="C3090"/>
  <c r="B3090"/>
  <c r="S3089"/>
  <c r="R3089"/>
  <c r="P3089"/>
  <c r="M3089"/>
  <c r="L3089"/>
  <c r="K3089"/>
  <c r="J3089"/>
  <c r="I3089"/>
  <c r="G3089"/>
  <c r="F3089"/>
  <c r="E3089"/>
  <c r="Q3089" s="1"/>
  <c r="D3089"/>
  <c r="C3089"/>
  <c r="B3089"/>
  <c r="S3088"/>
  <c r="R3088"/>
  <c r="P3088"/>
  <c r="M3088"/>
  <c r="L3088"/>
  <c r="K3088"/>
  <c r="J3088"/>
  <c r="I3088"/>
  <c r="G3088"/>
  <c r="F3088"/>
  <c r="E3088"/>
  <c r="Q3088" s="1"/>
  <c r="D3088"/>
  <c r="C3088"/>
  <c r="B3088"/>
  <c r="S3087"/>
  <c r="R3087"/>
  <c r="P3087"/>
  <c r="M3087"/>
  <c r="L3087"/>
  <c r="K3087"/>
  <c r="J3087"/>
  <c r="I3087"/>
  <c r="G3087"/>
  <c r="F3087"/>
  <c r="E3087"/>
  <c r="Q3087" s="1"/>
  <c r="D3087"/>
  <c r="C3087"/>
  <c r="B3087"/>
  <c r="S3086"/>
  <c r="R3086"/>
  <c r="P3086"/>
  <c r="M3086"/>
  <c r="L3086"/>
  <c r="K3086"/>
  <c r="J3086"/>
  <c r="I3086"/>
  <c r="G3086"/>
  <c r="F3086"/>
  <c r="E3086"/>
  <c r="Q3086" s="1"/>
  <c r="D3086"/>
  <c r="C3086"/>
  <c r="B3086"/>
  <c r="S3085"/>
  <c r="R3085"/>
  <c r="P3085"/>
  <c r="M3085"/>
  <c r="L3085"/>
  <c r="K3085"/>
  <c r="J3085"/>
  <c r="I3085"/>
  <c r="G3085"/>
  <c r="F3085"/>
  <c r="E3085"/>
  <c r="Q3085" s="1"/>
  <c r="D3085"/>
  <c r="C3085"/>
  <c r="B3085"/>
  <c r="S3084"/>
  <c r="R3084"/>
  <c r="P3084"/>
  <c r="M3084"/>
  <c r="L3084"/>
  <c r="K3084"/>
  <c r="J3084"/>
  <c r="I3084"/>
  <c r="G3084"/>
  <c r="F3084"/>
  <c r="E3084"/>
  <c r="Q3084" s="1"/>
  <c r="D3084"/>
  <c r="C3084"/>
  <c r="B3084"/>
  <c r="S3083"/>
  <c r="R3083"/>
  <c r="P3083"/>
  <c r="M3083"/>
  <c r="L3083"/>
  <c r="K3083"/>
  <c r="J3083"/>
  <c r="I3083"/>
  <c r="G3083"/>
  <c r="F3083"/>
  <c r="E3083"/>
  <c r="Q3083" s="1"/>
  <c r="D3083"/>
  <c r="C3083"/>
  <c r="B3083"/>
  <c r="S3082"/>
  <c r="R3082"/>
  <c r="P3082"/>
  <c r="M3082"/>
  <c r="L3082"/>
  <c r="K3082"/>
  <c r="J3082"/>
  <c r="I3082"/>
  <c r="G3082"/>
  <c r="F3082"/>
  <c r="E3082"/>
  <c r="Q3082" s="1"/>
  <c r="D3082"/>
  <c r="C3082"/>
  <c r="B3082"/>
  <c r="S3081"/>
  <c r="R3081"/>
  <c r="P3081"/>
  <c r="M3081"/>
  <c r="L3081"/>
  <c r="K3081"/>
  <c r="J3081"/>
  <c r="I3081"/>
  <c r="G3081"/>
  <c r="F3081"/>
  <c r="E3081"/>
  <c r="Q3081" s="1"/>
  <c r="D3081"/>
  <c r="C3081"/>
  <c r="B3081"/>
  <c r="S3080"/>
  <c r="R3080"/>
  <c r="P3080"/>
  <c r="M3080"/>
  <c r="L3080"/>
  <c r="K3080"/>
  <c r="J3080"/>
  <c r="I3080"/>
  <c r="G3080"/>
  <c r="F3080"/>
  <c r="E3080"/>
  <c r="Q3080" s="1"/>
  <c r="D3080"/>
  <c r="C3080"/>
  <c r="B3080"/>
  <c r="S3079"/>
  <c r="R3079"/>
  <c r="P3079"/>
  <c r="M3079"/>
  <c r="L3079"/>
  <c r="K3079"/>
  <c r="J3079"/>
  <c r="I3079"/>
  <c r="G3079"/>
  <c r="F3079"/>
  <c r="E3079"/>
  <c r="Q3079" s="1"/>
  <c r="D3079"/>
  <c r="C3079"/>
  <c r="B3079"/>
  <c r="S3078"/>
  <c r="R3078"/>
  <c r="P3078"/>
  <c r="M3078"/>
  <c r="L3078"/>
  <c r="K3078"/>
  <c r="J3078"/>
  <c r="I3078"/>
  <c r="G3078"/>
  <c r="F3078"/>
  <c r="E3078"/>
  <c r="Q3078" s="1"/>
  <c r="D3078"/>
  <c r="C3078"/>
  <c r="B3078"/>
  <c r="S3077"/>
  <c r="R3077"/>
  <c r="P3077"/>
  <c r="M3077"/>
  <c r="L3077"/>
  <c r="K3077"/>
  <c r="J3077"/>
  <c r="I3077"/>
  <c r="G3077"/>
  <c r="F3077"/>
  <c r="E3077"/>
  <c r="Q3077" s="1"/>
  <c r="D3077"/>
  <c r="C3077"/>
  <c r="B3077"/>
  <c r="S3076"/>
  <c r="R3076"/>
  <c r="P3076"/>
  <c r="M3076"/>
  <c r="L3076"/>
  <c r="K3076"/>
  <c r="J3076"/>
  <c r="I3076"/>
  <c r="G3076"/>
  <c r="F3076"/>
  <c r="E3076"/>
  <c r="Q3076" s="1"/>
  <c r="D3076"/>
  <c r="C3076"/>
  <c r="B3076"/>
  <c r="S3075"/>
  <c r="R3075"/>
  <c r="P3075"/>
  <c r="M3075"/>
  <c r="L3075"/>
  <c r="K3075"/>
  <c r="J3075"/>
  <c r="I3075"/>
  <c r="G3075"/>
  <c r="F3075"/>
  <c r="E3075"/>
  <c r="Q3075" s="1"/>
  <c r="D3075"/>
  <c r="C3075"/>
  <c r="B3075"/>
  <c r="S3074"/>
  <c r="R3074"/>
  <c r="P3074"/>
  <c r="M3074"/>
  <c r="L3074"/>
  <c r="K3074"/>
  <c r="J3074"/>
  <c r="I3074"/>
  <c r="G3074"/>
  <c r="F3074"/>
  <c r="E3074"/>
  <c r="Q3074" s="1"/>
  <c r="D3074"/>
  <c r="C3074"/>
  <c r="B3074"/>
  <c r="S3073"/>
  <c r="R3073"/>
  <c r="P3073"/>
  <c r="M3073"/>
  <c r="L3073"/>
  <c r="K3073"/>
  <c r="J3073"/>
  <c r="I3073"/>
  <c r="G3073"/>
  <c r="F3073"/>
  <c r="E3073"/>
  <c r="Q3073" s="1"/>
  <c r="D3073"/>
  <c r="C3073"/>
  <c r="B3073"/>
  <c r="S3072"/>
  <c r="R3072"/>
  <c r="P3072"/>
  <c r="M3072"/>
  <c r="L3072"/>
  <c r="K3072"/>
  <c r="J3072"/>
  <c r="I3072"/>
  <c r="G3072"/>
  <c r="F3072"/>
  <c r="E3072"/>
  <c r="Q3072" s="1"/>
  <c r="D3072"/>
  <c r="C3072"/>
  <c r="B3072"/>
  <c r="S3071"/>
  <c r="R3071"/>
  <c r="P3071"/>
  <c r="M3071"/>
  <c r="L3071"/>
  <c r="K3071"/>
  <c r="J3071"/>
  <c r="I3071"/>
  <c r="G3071"/>
  <c r="F3071"/>
  <c r="E3071"/>
  <c r="Q3071" s="1"/>
  <c r="D3071"/>
  <c r="C3071"/>
  <c r="B3071"/>
  <c r="S3070"/>
  <c r="R3070"/>
  <c r="P3070"/>
  <c r="M3070"/>
  <c r="L3070"/>
  <c r="K3070"/>
  <c r="J3070"/>
  <c r="I3070"/>
  <c r="G3070"/>
  <c r="F3070"/>
  <c r="E3070"/>
  <c r="Q3070" s="1"/>
  <c r="D3070"/>
  <c r="C3070"/>
  <c r="B3070"/>
  <c r="S3069"/>
  <c r="R3069"/>
  <c r="P3069"/>
  <c r="M3069"/>
  <c r="L3069"/>
  <c r="K3069"/>
  <c r="J3069"/>
  <c r="I3069"/>
  <c r="G3069"/>
  <c r="F3069"/>
  <c r="E3069"/>
  <c r="Q3069" s="1"/>
  <c r="D3069"/>
  <c r="C3069"/>
  <c r="B3069"/>
  <c r="S3068"/>
  <c r="R3068"/>
  <c r="P3068"/>
  <c r="M3068"/>
  <c r="L3068"/>
  <c r="K3068"/>
  <c r="J3068"/>
  <c r="I3068"/>
  <c r="G3068"/>
  <c r="F3068"/>
  <c r="E3068"/>
  <c r="Q3068" s="1"/>
  <c r="D3068"/>
  <c r="C3068"/>
  <c r="B3068"/>
  <c r="S3067"/>
  <c r="R3067"/>
  <c r="P3067"/>
  <c r="M3067"/>
  <c r="L3067"/>
  <c r="K3067"/>
  <c r="J3067"/>
  <c r="I3067"/>
  <c r="G3067"/>
  <c r="F3067"/>
  <c r="E3067"/>
  <c r="Q3067" s="1"/>
  <c r="D3067"/>
  <c r="C3067"/>
  <c r="B3067"/>
  <c r="S3066"/>
  <c r="R3066"/>
  <c r="P3066"/>
  <c r="M3066"/>
  <c r="L3066"/>
  <c r="K3066"/>
  <c r="J3066"/>
  <c r="I3066"/>
  <c r="G3066"/>
  <c r="F3066"/>
  <c r="E3066"/>
  <c r="Q3066" s="1"/>
  <c r="D3066"/>
  <c r="C3066"/>
  <c r="B3066"/>
  <c r="S3065"/>
  <c r="R3065"/>
  <c r="P3065"/>
  <c r="M3065"/>
  <c r="L3065"/>
  <c r="K3065"/>
  <c r="J3065"/>
  <c r="I3065"/>
  <c r="G3065"/>
  <c r="F3065"/>
  <c r="E3065"/>
  <c r="Q3065" s="1"/>
  <c r="D3065"/>
  <c r="C3065"/>
  <c r="B3065"/>
  <c r="S3064"/>
  <c r="R3064"/>
  <c r="P3064"/>
  <c r="M3064"/>
  <c r="L3064"/>
  <c r="K3064"/>
  <c r="J3064"/>
  <c r="I3064"/>
  <c r="G3064"/>
  <c r="F3064"/>
  <c r="E3064"/>
  <c r="Q3064" s="1"/>
  <c r="D3064"/>
  <c r="C3064"/>
  <c r="B3064"/>
  <c r="S3063"/>
  <c r="R3063"/>
  <c r="P3063"/>
  <c r="M3063"/>
  <c r="L3063"/>
  <c r="K3063"/>
  <c r="J3063"/>
  <c r="I3063"/>
  <c r="G3063"/>
  <c r="F3063"/>
  <c r="E3063"/>
  <c r="Q3063" s="1"/>
  <c r="D3063"/>
  <c r="C3063"/>
  <c r="B3063"/>
  <c r="S3062"/>
  <c r="R3062"/>
  <c r="P3062"/>
  <c r="M3062"/>
  <c r="L3062"/>
  <c r="K3062"/>
  <c r="J3062"/>
  <c r="I3062"/>
  <c r="G3062"/>
  <c r="F3062"/>
  <c r="E3062"/>
  <c r="Q3062" s="1"/>
  <c r="D3062"/>
  <c r="C3062"/>
  <c r="B3062"/>
  <c r="S3061"/>
  <c r="R3061"/>
  <c r="P3061"/>
  <c r="M3061"/>
  <c r="L3061"/>
  <c r="K3061"/>
  <c r="J3061"/>
  <c r="I3061"/>
  <c r="G3061"/>
  <c r="F3061"/>
  <c r="E3061"/>
  <c r="Q3061" s="1"/>
  <c r="D3061"/>
  <c r="C3061"/>
  <c r="B3061"/>
  <c r="S3060"/>
  <c r="R3060"/>
  <c r="P3060"/>
  <c r="M3060"/>
  <c r="L3060"/>
  <c r="K3060"/>
  <c r="J3060"/>
  <c r="I3060"/>
  <c r="G3060"/>
  <c r="F3060"/>
  <c r="E3060"/>
  <c r="Q3060" s="1"/>
  <c r="D3060"/>
  <c r="C3060"/>
  <c r="B3060"/>
  <c r="S3059"/>
  <c r="R3059"/>
  <c r="P3059"/>
  <c r="M3059"/>
  <c r="L3059"/>
  <c r="K3059"/>
  <c r="J3059"/>
  <c r="I3059"/>
  <c r="G3059"/>
  <c r="F3059"/>
  <c r="E3059"/>
  <c r="Q3059" s="1"/>
  <c r="D3059"/>
  <c r="C3059"/>
  <c r="B3059"/>
  <c r="S3058"/>
  <c r="R3058"/>
  <c r="P3058"/>
  <c r="M3058"/>
  <c r="L3058"/>
  <c r="K3058"/>
  <c r="J3058"/>
  <c r="I3058"/>
  <c r="G3058"/>
  <c r="F3058"/>
  <c r="E3058"/>
  <c r="Q3058" s="1"/>
  <c r="D3058"/>
  <c r="C3058"/>
  <c r="B3058"/>
  <c r="S3057"/>
  <c r="R3057"/>
  <c r="P3057"/>
  <c r="M3057"/>
  <c r="L3057"/>
  <c r="K3057"/>
  <c r="J3057"/>
  <c r="I3057"/>
  <c r="G3057"/>
  <c r="F3057"/>
  <c r="E3057"/>
  <c r="Q3057" s="1"/>
  <c r="D3057"/>
  <c r="C3057"/>
  <c r="B3057"/>
  <c r="S3056"/>
  <c r="R3056"/>
  <c r="P3056"/>
  <c r="M3056"/>
  <c r="L3056"/>
  <c r="K3056"/>
  <c r="J3056"/>
  <c r="I3056"/>
  <c r="G3056"/>
  <c r="F3056"/>
  <c r="E3056"/>
  <c r="Q3056" s="1"/>
  <c r="D3056"/>
  <c r="C3056"/>
  <c r="B3056"/>
  <c r="S3055"/>
  <c r="R3055"/>
  <c r="P3055"/>
  <c r="M3055"/>
  <c r="L3055"/>
  <c r="K3055"/>
  <c r="J3055"/>
  <c r="I3055"/>
  <c r="G3055"/>
  <c r="F3055"/>
  <c r="E3055"/>
  <c r="Q3055" s="1"/>
  <c r="D3055"/>
  <c r="C3055"/>
  <c r="B3055"/>
  <c r="S3054"/>
  <c r="R3054"/>
  <c r="P3054"/>
  <c r="M3054"/>
  <c r="L3054"/>
  <c r="K3054"/>
  <c r="J3054"/>
  <c r="I3054"/>
  <c r="G3054"/>
  <c r="F3054"/>
  <c r="E3054"/>
  <c r="Q3054" s="1"/>
  <c r="D3054"/>
  <c r="C3054"/>
  <c r="B3054"/>
  <c r="S3053"/>
  <c r="R3053"/>
  <c r="P3053"/>
  <c r="M3053"/>
  <c r="L3053"/>
  <c r="K3053"/>
  <c r="J3053"/>
  <c r="I3053"/>
  <c r="G3053"/>
  <c r="F3053"/>
  <c r="E3053"/>
  <c r="Q3053" s="1"/>
  <c r="D3053"/>
  <c r="C3053"/>
  <c r="B3053"/>
  <c r="S3052"/>
  <c r="R3052"/>
  <c r="P3052"/>
  <c r="M3052"/>
  <c r="L3052"/>
  <c r="K3052"/>
  <c r="J3052"/>
  <c r="I3052"/>
  <c r="G3052"/>
  <c r="F3052"/>
  <c r="E3052"/>
  <c r="Q3052" s="1"/>
  <c r="D3052"/>
  <c r="C3052"/>
  <c r="B3052"/>
  <c r="S3051"/>
  <c r="R3051"/>
  <c r="P3051"/>
  <c r="M3051"/>
  <c r="L3051"/>
  <c r="K3051"/>
  <c r="J3051"/>
  <c r="I3051"/>
  <c r="G3051"/>
  <c r="F3051"/>
  <c r="E3051"/>
  <c r="Q3051" s="1"/>
  <c r="D3051"/>
  <c r="C3051"/>
  <c r="B3051"/>
  <c r="S3050"/>
  <c r="R3050"/>
  <c r="P3050"/>
  <c r="M3050"/>
  <c r="L3050"/>
  <c r="K3050"/>
  <c r="J3050"/>
  <c r="I3050"/>
  <c r="G3050"/>
  <c r="F3050"/>
  <c r="E3050"/>
  <c r="Q3050" s="1"/>
  <c r="D3050"/>
  <c r="C3050"/>
  <c r="B3050"/>
  <c r="S3049"/>
  <c r="R3049"/>
  <c r="P3049"/>
  <c r="M3049"/>
  <c r="L3049"/>
  <c r="K3049"/>
  <c r="J3049"/>
  <c r="I3049"/>
  <c r="G3049"/>
  <c r="F3049"/>
  <c r="E3049"/>
  <c r="Q3049" s="1"/>
  <c r="D3049"/>
  <c r="C3049"/>
  <c r="B3049"/>
  <c r="S3048"/>
  <c r="R3048"/>
  <c r="P3048"/>
  <c r="M3048"/>
  <c r="L3048"/>
  <c r="K3048"/>
  <c r="J3048"/>
  <c r="I3048"/>
  <c r="G3048"/>
  <c r="F3048"/>
  <c r="E3048"/>
  <c r="Q3048" s="1"/>
  <c r="D3048"/>
  <c r="C3048"/>
  <c r="B3048"/>
  <c r="S3047"/>
  <c r="R3047"/>
  <c r="P3047"/>
  <c r="M3047"/>
  <c r="L3047"/>
  <c r="K3047"/>
  <c r="J3047"/>
  <c r="I3047"/>
  <c r="G3047"/>
  <c r="F3047"/>
  <c r="E3047"/>
  <c r="Q3047" s="1"/>
  <c r="D3047"/>
  <c r="C3047"/>
  <c r="B3047"/>
  <c r="S3046"/>
  <c r="R3046"/>
  <c r="P3046"/>
  <c r="M3046"/>
  <c r="L3046"/>
  <c r="K3046"/>
  <c r="J3046"/>
  <c r="I3046"/>
  <c r="G3046"/>
  <c r="F3046"/>
  <c r="E3046"/>
  <c r="Q3046" s="1"/>
  <c r="D3046"/>
  <c r="C3046"/>
  <c r="B3046"/>
  <c r="S3045"/>
  <c r="R3045"/>
  <c r="P3045"/>
  <c r="M3045"/>
  <c r="L3045"/>
  <c r="K3045"/>
  <c r="J3045"/>
  <c r="I3045"/>
  <c r="G3045"/>
  <c r="F3045"/>
  <c r="E3045"/>
  <c r="Q3045" s="1"/>
  <c r="D3045"/>
  <c r="C3045"/>
  <c r="B3045"/>
  <c r="S3044"/>
  <c r="R3044"/>
  <c r="P3044"/>
  <c r="M3044"/>
  <c r="L3044"/>
  <c r="K3044"/>
  <c r="J3044"/>
  <c r="I3044"/>
  <c r="G3044"/>
  <c r="F3044"/>
  <c r="E3044"/>
  <c r="Q3044" s="1"/>
  <c r="D3044"/>
  <c r="C3044"/>
  <c r="B3044"/>
  <c r="S3043"/>
  <c r="R3043"/>
  <c r="P3043"/>
  <c r="M3043"/>
  <c r="L3043"/>
  <c r="K3043"/>
  <c r="J3043"/>
  <c r="I3043"/>
  <c r="G3043"/>
  <c r="F3043"/>
  <c r="E3043"/>
  <c r="Q3043" s="1"/>
  <c r="D3043"/>
  <c r="C3043"/>
  <c r="B3043"/>
  <c r="S3042"/>
  <c r="R3042"/>
  <c r="P3042"/>
  <c r="M3042"/>
  <c r="L3042"/>
  <c r="K3042"/>
  <c r="J3042"/>
  <c r="I3042"/>
  <c r="G3042"/>
  <c r="F3042"/>
  <c r="E3042"/>
  <c r="Q3042" s="1"/>
  <c r="D3042"/>
  <c r="C3042"/>
  <c r="B3042"/>
  <c r="S3041"/>
  <c r="R3041"/>
  <c r="P3041"/>
  <c r="M3041"/>
  <c r="L3041"/>
  <c r="K3041"/>
  <c r="J3041"/>
  <c r="I3041"/>
  <c r="G3041"/>
  <c r="F3041"/>
  <c r="E3041"/>
  <c r="Q3041" s="1"/>
  <c r="D3041"/>
  <c r="C3041"/>
  <c r="B3041"/>
  <c r="S3040"/>
  <c r="R3040"/>
  <c r="P3040"/>
  <c r="M3040"/>
  <c r="L3040"/>
  <c r="K3040"/>
  <c r="J3040"/>
  <c r="I3040"/>
  <c r="G3040"/>
  <c r="F3040"/>
  <c r="E3040"/>
  <c r="Q3040" s="1"/>
  <c r="D3040"/>
  <c r="C3040"/>
  <c r="B3040"/>
  <c r="S3039"/>
  <c r="R3039"/>
  <c r="P3039"/>
  <c r="M3039"/>
  <c r="L3039"/>
  <c r="K3039"/>
  <c r="J3039"/>
  <c r="I3039"/>
  <c r="G3039"/>
  <c r="F3039"/>
  <c r="E3039"/>
  <c r="Q3039" s="1"/>
  <c r="D3039"/>
  <c r="C3039"/>
  <c r="B3039"/>
  <c r="S3038"/>
  <c r="R3038"/>
  <c r="P3038"/>
  <c r="M3038"/>
  <c r="L3038"/>
  <c r="K3038"/>
  <c r="J3038"/>
  <c r="I3038"/>
  <c r="G3038"/>
  <c r="F3038"/>
  <c r="E3038"/>
  <c r="Q3038" s="1"/>
  <c r="D3038"/>
  <c r="C3038"/>
  <c r="B3038"/>
  <c r="S3037"/>
  <c r="R3037"/>
  <c r="P3037"/>
  <c r="M3037"/>
  <c r="L3037"/>
  <c r="K3037"/>
  <c r="J3037"/>
  <c r="I3037"/>
  <c r="G3037"/>
  <c r="F3037"/>
  <c r="E3037"/>
  <c r="Q3037" s="1"/>
  <c r="D3037"/>
  <c r="C3037"/>
  <c r="B3037"/>
  <c r="S3036"/>
  <c r="R3036"/>
  <c r="P3036"/>
  <c r="M3036"/>
  <c r="L3036"/>
  <c r="K3036"/>
  <c r="J3036"/>
  <c r="I3036"/>
  <c r="G3036"/>
  <c r="F3036"/>
  <c r="E3036"/>
  <c r="Q3036" s="1"/>
  <c r="D3036"/>
  <c r="C3036"/>
  <c r="B3036"/>
  <c r="S3035"/>
  <c r="R3035"/>
  <c r="P3035"/>
  <c r="M3035"/>
  <c r="L3035"/>
  <c r="K3035"/>
  <c r="J3035"/>
  <c r="I3035"/>
  <c r="G3035"/>
  <c r="F3035"/>
  <c r="E3035"/>
  <c r="Q3035" s="1"/>
  <c r="D3035"/>
  <c r="C3035"/>
  <c r="B3035"/>
  <c r="S3034"/>
  <c r="R3034"/>
  <c r="P3034"/>
  <c r="M3034"/>
  <c r="L3034"/>
  <c r="K3034"/>
  <c r="J3034"/>
  <c r="I3034"/>
  <c r="G3034"/>
  <c r="F3034"/>
  <c r="E3034"/>
  <c r="Q3034" s="1"/>
  <c r="D3034"/>
  <c r="C3034"/>
  <c r="B3034"/>
  <c r="S3033"/>
  <c r="R3033"/>
  <c r="P3033"/>
  <c r="M3033"/>
  <c r="L3033"/>
  <c r="K3033"/>
  <c r="J3033"/>
  <c r="I3033"/>
  <c r="G3033"/>
  <c r="F3033"/>
  <c r="E3033"/>
  <c r="Q3033" s="1"/>
  <c r="D3033"/>
  <c r="C3033"/>
  <c r="B3033"/>
  <c r="S3032"/>
  <c r="R3032"/>
  <c r="P3032"/>
  <c r="M3032"/>
  <c r="L3032"/>
  <c r="K3032"/>
  <c r="J3032"/>
  <c r="I3032"/>
  <c r="G3032"/>
  <c r="F3032"/>
  <c r="E3032"/>
  <c r="Q3032" s="1"/>
  <c r="D3032"/>
  <c r="C3032"/>
  <c r="B3032"/>
  <c r="S3031"/>
  <c r="R3031"/>
  <c r="P3031"/>
  <c r="M3031"/>
  <c r="L3031"/>
  <c r="K3031"/>
  <c r="J3031"/>
  <c r="I3031"/>
  <c r="G3031"/>
  <c r="F3031"/>
  <c r="E3031"/>
  <c r="Q3031" s="1"/>
  <c r="D3031"/>
  <c r="C3031"/>
  <c r="B3031"/>
  <c r="S3030"/>
  <c r="R3030"/>
  <c r="P3030"/>
  <c r="M3030"/>
  <c r="L3030"/>
  <c r="K3030"/>
  <c r="J3030"/>
  <c r="I3030"/>
  <c r="G3030"/>
  <c r="F3030"/>
  <c r="E3030"/>
  <c r="Q3030" s="1"/>
  <c r="D3030"/>
  <c r="C3030"/>
  <c r="B3030"/>
  <c r="S3029"/>
  <c r="R3029"/>
  <c r="P3029"/>
  <c r="M3029"/>
  <c r="L3029"/>
  <c r="K3029"/>
  <c r="J3029"/>
  <c r="I3029"/>
  <c r="G3029"/>
  <c r="F3029"/>
  <c r="E3029"/>
  <c r="Q3029" s="1"/>
  <c r="D3029"/>
  <c r="C3029"/>
  <c r="B3029"/>
  <c r="S3028"/>
  <c r="R3028"/>
  <c r="P3028"/>
  <c r="M3028"/>
  <c r="L3028"/>
  <c r="K3028"/>
  <c r="J3028"/>
  <c r="I3028"/>
  <c r="G3028"/>
  <c r="F3028"/>
  <c r="E3028"/>
  <c r="Q3028" s="1"/>
  <c r="D3028"/>
  <c r="C3028"/>
  <c r="B3028"/>
  <c r="S3027"/>
  <c r="R3027"/>
  <c r="P3027"/>
  <c r="M3027"/>
  <c r="L3027"/>
  <c r="K3027"/>
  <c r="J3027"/>
  <c r="I3027"/>
  <c r="G3027"/>
  <c r="F3027"/>
  <c r="E3027"/>
  <c r="Q3027" s="1"/>
  <c r="D3027"/>
  <c r="C3027"/>
  <c r="B3027"/>
  <c r="S3026"/>
  <c r="R3026"/>
  <c r="P3026"/>
  <c r="M3026"/>
  <c r="L3026"/>
  <c r="K3026"/>
  <c r="J3026"/>
  <c r="I3026"/>
  <c r="G3026"/>
  <c r="F3026"/>
  <c r="E3026"/>
  <c r="Q3026" s="1"/>
  <c r="D3026"/>
  <c r="C3026"/>
  <c r="B3026"/>
  <c r="S3025"/>
  <c r="R3025"/>
  <c r="P3025"/>
  <c r="M3025"/>
  <c r="L3025"/>
  <c r="K3025"/>
  <c r="J3025"/>
  <c r="I3025"/>
  <c r="G3025"/>
  <c r="F3025"/>
  <c r="E3025"/>
  <c r="Q3025" s="1"/>
  <c r="D3025"/>
  <c r="C3025"/>
  <c r="B3025"/>
  <c r="S3024"/>
  <c r="R3024"/>
  <c r="P3024"/>
  <c r="M3024"/>
  <c r="L3024"/>
  <c r="K3024"/>
  <c r="J3024"/>
  <c r="I3024"/>
  <c r="G3024"/>
  <c r="F3024"/>
  <c r="E3024"/>
  <c r="Q3024" s="1"/>
  <c r="D3024"/>
  <c r="C3024"/>
  <c r="B3024"/>
  <c r="S3023"/>
  <c r="R3023"/>
  <c r="P3023"/>
  <c r="M3023"/>
  <c r="L3023"/>
  <c r="K3023"/>
  <c r="J3023"/>
  <c r="I3023"/>
  <c r="G3023"/>
  <c r="F3023"/>
  <c r="E3023"/>
  <c r="Q3023" s="1"/>
  <c r="D3023"/>
  <c r="C3023"/>
  <c r="B3023"/>
  <c r="S3022"/>
  <c r="R3022"/>
  <c r="P3022"/>
  <c r="M3022"/>
  <c r="L3022"/>
  <c r="K3022"/>
  <c r="J3022"/>
  <c r="I3022"/>
  <c r="G3022"/>
  <c r="F3022"/>
  <c r="E3022"/>
  <c r="Q3022" s="1"/>
  <c r="D3022"/>
  <c r="C3022"/>
  <c r="B3022"/>
  <c r="S3021"/>
  <c r="R3021"/>
  <c r="P3021"/>
  <c r="M3021"/>
  <c r="L3021"/>
  <c r="K3021"/>
  <c r="J3021"/>
  <c r="I3021"/>
  <c r="G3021"/>
  <c r="F3021"/>
  <c r="E3021"/>
  <c r="Q3021" s="1"/>
  <c r="D3021"/>
  <c r="C3021"/>
  <c r="B3021"/>
  <c r="S3020"/>
  <c r="R3020"/>
  <c r="P3020"/>
  <c r="M3020"/>
  <c r="L3020"/>
  <c r="K3020"/>
  <c r="J3020"/>
  <c r="I3020"/>
  <c r="G3020"/>
  <c r="F3020"/>
  <c r="E3020"/>
  <c r="Q3020" s="1"/>
  <c r="D3020"/>
  <c r="C3020"/>
  <c r="B3020"/>
  <c r="S3019"/>
  <c r="R3019"/>
  <c r="P3019"/>
  <c r="M3019"/>
  <c r="L3019"/>
  <c r="K3019"/>
  <c r="J3019"/>
  <c r="I3019"/>
  <c r="G3019"/>
  <c r="F3019"/>
  <c r="E3019"/>
  <c r="Q3019" s="1"/>
  <c r="D3019"/>
  <c r="C3019"/>
  <c r="B3019"/>
  <c r="S3018"/>
  <c r="R3018"/>
  <c r="P3018"/>
  <c r="M3018"/>
  <c r="L3018"/>
  <c r="K3018"/>
  <c r="J3018"/>
  <c r="I3018"/>
  <c r="G3018"/>
  <c r="F3018"/>
  <c r="E3018"/>
  <c r="Q3018" s="1"/>
  <c r="D3018"/>
  <c r="C3018"/>
  <c r="B3018"/>
  <c r="S3017"/>
  <c r="R3017"/>
  <c r="P3017"/>
  <c r="M3017"/>
  <c r="L3017"/>
  <c r="K3017"/>
  <c r="J3017"/>
  <c r="I3017"/>
  <c r="G3017"/>
  <c r="F3017"/>
  <c r="E3017"/>
  <c r="Q3017" s="1"/>
  <c r="D3017"/>
  <c r="C3017"/>
  <c r="B3017"/>
  <c r="S3016"/>
  <c r="R3016"/>
  <c r="P3016"/>
  <c r="M3016"/>
  <c r="L3016"/>
  <c r="K3016"/>
  <c r="J3016"/>
  <c r="I3016"/>
  <c r="G3016"/>
  <c r="F3016"/>
  <c r="E3016"/>
  <c r="Q3016" s="1"/>
  <c r="D3016"/>
  <c r="C3016"/>
  <c r="B3016"/>
  <c r="S3015"/>
  <c r="R3015"/>
  <c r="P3015"/>
  <c r="M3015"/>
  <c r="L3015"/>
  <c r="K3015"/>
  <c r="J3015"/>
  <c r="I3015"/>
  <c r="G3015"/>
  <c r="F3015"/>
  <c r="E3015"/>
  <c r="Q3015" s="1"/>
  <c r="D3015"/>
  <c r="C3015"/>
  <c r="B3015"/>
  <c r="S3014"/>
  <c r="R3014"/>
  <c r="P3014"/>
  <c r="M3014"/>
  <c r="L3014"/>
  <c r="K3014"/>
  <c r="J3014"/>
  <c r="I3014"/>
  <c r="G3014"/>
  <c r="F3014"/>
  <c r="E3014"/>
  <c r="Q3014" s="1"/>
  <c r="D3014"/>
  <c r="C3014"/>
  <c r="B3014"/>
  <c r="S3013"/>
  <c r="R3013"/>
  <c r="P3013"/>
  <c r="M3013"/>
  <c r="L3013"/>
  <c r="K3013"/>
  <c r="J3013"/>
  <c r="I3013"/>
  <c r="G3013"/>
  <c r="F3013"/>
  <c r="E3013"/>
  <c r="Q3013" s="1"/>
  <c r="D3013"/>
  <c r="C3013"/>
  <c r="B3013"/>
  <c r="S3012"/>
  <c r="R3012"/>
  <c r="P3012"/>
  <c r="M3012"/>
  <c r="L3012"/>
  <c r="K3012"/>
  <c r="J3012"/>
  <c r="I3012"/>
  <c r="G3012"/>
  <c r="F3012"/>
  <c r="E3012"/>
  <c r="Q3012" s="1"/>
  <c r="D3012"/>
  <c r="C3012"/>
  <c r="B3012"/>
  <c r="S3011"/>
  <c r="R3011"/>
  <c r="P3011"/>
  <c r="M3011"/>
  <c r="L3011"/>
  <c r="K3011"/>
  <c r="J3011"/>
  <c r="I3011"/>
  <c r="G3011"/>
  <c r="F3011"/>
  <c r="E3011"/>
  <c r="Q3011" s="1"/>
  <c r="D3011"/>
  <c r="C3011"/>
  <c r="B3011"/>
  <c r="S3010"/>
  <c r="R3010"/>
  <c r="P3010"/>
  <c r="M3010"/>
  <c r="L3010"/>
  <c r="K3010"/>
  <c r="J3010"/>
  <c r="I3010"/>
  <c r="G3010"/>
  <c r="F3010"/>
  <c r="E3010"/>
  <c r="Q3010" s="1"/>
  <c r="D3010"/>
  <c r="C3010"/>
  <c r="B3010"/>
  <c r="S3009"/>
  <c r="R3009"/>
  <c r="P3009"/>
  <c r="M3009"/>
  <c r="L3009"/>
  <c r="K3009"/>
  <c r="J3009"/>
  <c r="I3009"/>
  <c r="G3009"/>
  <c r="F3009"/>
  <c r="E3009"/>
  <c r="Q3009" s="1"/>
  <c r="D3009"/>
  <c r="C3009"/>
  <c r="B3009"/>
  <c r="S3008"/>
  <c r="R3008"/>
  <c r="P3008"/>
  <c r="M3008"/>
  <c r="L3008"/>
  <c r="K3008"/>
  <c r="J3008"/>
  <c r="I3008"/>
  <c r="G3008"/>
  <c r="F3008"/>
  <c r="E3008"/>
  <c r="Q3008" s="1"/>
  <c r="D3008"/>
  <c r="C3008"/>
  <c r="B3008"/>
  <c r="S3007"/>
  <c r="R3007"/>
  <c r="P3007"/>
  <c r="M3007"/>
  <c r="L3007"/>
  <c r="K3007"/>
  <c r="J3007"/>
  <c r="I3007"/>
  <c r="G3007"/>
  <c r="F3007"/>
  <c r="E3007"/>
  <c r="Q3007" s="1"/>
  <c r="D3007"/>
  <c r="C3007"/>
  <c r="B3007"/>
  <c r="S3006"/>
  <c r="R3006"/>
  <c r="P3006"/>
  <c r="M3006"/>
  <c r="L3006"/>
  <c r="K3006"/>
  <c r="J3006"/>
  <c r="I3006"/>
  <c r="G3006"/>
  <c r="F3006"/>
  <c r="E3006"/>
  <c r="Q3006" s="1"/>
  <c r="D3006"/>
  <c r="C3006"/>
  <c r="B3006"/>
  <c r="S3005"/>
  <c r="R3005"/>
  <c r="P3005"/>
  <c r="M3005"/>
  <c r="L3005"/>
  <c r="K3005"/>
  <c r="J3005"/>
  <c r="I3005"/>
  <c r="G3005"/>
  <c r="F3005"/>
  <c r="E3005"/>
  <c r="Q3005" s="1"/>
  <c r="D3005"/>
  <c r="C3005"/>
  <c r="B3005"/>
  <c r="S3004"/>
  <c r="R3004"/>
  <c r="P3004"/>
  <c r="M3004"/>
  <c r="L3004"/>
  <c r="K3004"/>
  <c r="J3004"/>
  <c r="I3004"/>
  <c r="G3004"/>
  <c r="F3004"/>
  <c r="E3004"/>
  <c r="Q3004" s="1"/>
  <c r="D3004"/>
  <c r="C3004"/>
  <c r="B3004"/>
  <c r="S3003"/>
  <c r="R3003"/>
  <c r="P3003"/>
  <c r="M3003"/>
  <c r="L3003"/>
  <c r="K3003"/>
  <c r="J3003"/>
  <c r="I3003"/>
  <c r="G3003"/>
  <c r="F3003"/>
  <c r="E3003"/>
  <c r="Q3003" s="1"/>
  <c r="D3003"/>
  <c r="C3003"/>
  <c r="B3003"/>
  <c r="S3002"/>
  <c r="R3002"/>
  <c r="P3002"/>
  <c r="M3002"/>
  <c r="L3002"/>
  <c r="K3002"/>
  <c r="J3002"/>
  <c r="I3002"/>
  <c r="G3002"/>
  <c r="F3002"/>
  <c r="E3002"/>
  <c r="Q3002" s="1"/>
  <c r="D3002"/>
  <c r="C3002"/>
  <c r="B3002"/>
  <c r="S3001"/>
  <c r="R3001"/>
  <c r="P3001"/>
  <c r="M3001"/>
  <c r="L3001"/>
  <c r="K3001"/>
  <c r="J3001"/>
  <c r="I3001"/>
  <c r="G3001"/>
  <c r="F3001"/>
  <c r="E3001"/>
  <c r="Q3001" s="1"/>
  <c r="D3001"/>
  <c r="C3001"/>
  <c r="B3001"/>
  <c r="S3000"/>
  <c r="R3000"/>
  <c r="P3000"/>
  <c r="M3000"/>
  <c r="L3000"/>
  <c r="K3000"/>
  <c r="J3000"/>
  <c r="I3000"/>
  <c r="G3000"/>
  <c r="F3000"/>
  <c r="E3000"/>
  <c r="Q3000" s="1"/>
  <c r="D3000"/>
  <c r="C3000"/>
  <c r="B3000"/>
  <c r="S2999"/>
  <c r="R2999"/>
  <c r="P2999"/>
  <c r="M2999"/>
  <c r="L2999"/>
  <c r="K2999"/>
  <c r="J2999"/>
  <c r="I2999"/>
  <c r="G2999"/>
  <c r="F2999"/>
  <c r="E2999"/>
  <c r="Q2999" s="1"/>
  <c r="D2999"/>
  <c r="C2999"/>
  <c r="B2999"/>
  <c r="S2998"/>
  <c r="R2998"/>
  <c r="P2998"/>
  <c r="M2998"/>
  <c r="L2998"/>
  <c r="K2998"/>
  <c r="J2998"/>
  <c r="I2998"/>
  <c r="G2998"/>
  <c r="F2998"/>
  <c r="E2998"/>
  <c r="Q2998" s="1"/>
  <c r="D2998"/>
  <c r="C2998"/>
  <c r="B2998"/>
  <c r="S2997"/>
  <c r="R2997"/>
  <c r="P2997"/>
  <c r="M2997"/>
  <c r="L2997"/>
  <c r="K2997"/>
  <c r="J2997"/>
  <c r="I2997"/>
  <c r="G2997"/>
  <c r="F2997"/>
  <c r="E2997"/>
  <c r="Q2997" s="1"/>
  <c r="D2997"/>
  <c r="C2997"/>
  <c r="B2997"/>
  <c r="S2996"/>
  <c r="R2996"/>
  <c r="P2996"/>
  <c r="M2996"/>
  <c r="L2996"/>
  <c r="K2996"/>
  <c r="J2996"/>
  <c r="I2996"/>
  <c r="G2996"/>
  <c r="F2996"/>
  <c r="E2996"/>
  <c r="Q2996" s="1"/>
  <c r="D2996"/>
  <c r="C2996"/>
  <c r="B2996"/>
  <c r="S2995"/>
  <c r="R2995"/>
  <c r="P2995"/>
  <c r="M2995"/>
  <c r="L2995"/>
  <c r="K2995"/>
  <c r="J2995"/>
  <c r="I2995"/>
  <c r="G2995"/>
  <c r="F2995"/>
  <c r="E2995"/>
  <c r="Q2995" s="1"/>
  <c r="D2995"/>
  <c r="C2995"/>
  <c r="B2995"/>
  <c r="S2994"/>
  <c r="R2994"/>
  <c r="P2994"/>
  <c r="M2994"/>
  <c r="L2994"/>
  <c r="K2994"/>
  <c r="J2994"/>
  <c r="I2994"/>
  <c r="G2994"/>
  <c r="F2994"/>
  <c r="E2994"/>
  <c r="Q2994" s="1"/>
  <c r="D2994"/>
  <c r="C2994"/>
  <c r="B2994"/>
  <c r="S2993"/>
  <c r="R2993"/>
  <c r="P2993"/>
  <c r="M2993"/>
  <c r="L2993"/>
  <c r="K2993"/>
  <c r="J2993"/>
  <c r="I2993"/>
  <c r="G2993"/>
  <c r="F2993"/>
  <c r="E2993"/>
  <c r="Q2993" s="1"/>
  <c r="D2993"/>
  <c r="C2993"/>
  <c r="B2993"/>
  <c r="S2992"/>
  <c r="R2992"/>
  <c r="P2992"/>
  <c r="M2992"/>
  <c r="L2992"/>
  <c r="K2992"/>
  <c r="J2992"/>
  <c r="I2992"/>
  <c r="G2992"/>
  <c r="F2992"/>
  <c r="E2992"/>
  <c r="Q2992" s="1"/>
  <c r="D2992"/>
  <c r="C2992"/>
  <c r="B2992"/>
  <c r="S2991"/>
  <c r="R2991"/>
  <c r="P2991"/>
  <c r="M2991"/>
  <c r="L2991"/>
  <c r="K2991"/>
  <c r="J2991"/>
  <c r="I2991"/>
  <c r="G2991"/>
  <c r="F2991"/>
  <c r="E2991"/>
  <c r="Q2991" s="1"/>
  <c r="D2991"/>
  <c r="C2991"/>
  <c r="B2991"/>
  <c r="S2990"/>
  <c r="R2990"/>
  <c r="P2990"/>
  <c r="M2990"/>
  <c r="L2990"/>
  <c r="K2990"/>
  <c r="J2990"/>
  <c r="I2990"/>
  <c r="G2990"/>
  <c r="F2990"/>
  <c r="E2990"/>
  <c r="Q2990" s="1"/>
  <c r="D2990"/>
  <c r="C2990"/>
  <c r="B2990"/>
  <c r="S2989"/>
  <c r="R2989"/>
  <c r="P2989"/>
  <c r="M2989"/>
  <c r="L2989"/>
  <c r="K2989"/>
  <c r="J2989"/>
  <c r="I2989"/>
  <c r="G2989"/>
  <c r="F2989"/>
  <c r="E2989"/>
  <c r="Q2989" s="1"/>
  <c r="D2989"/>
  <c r="C2989"/>
  <c r="B2989"/>
  <c r="S2988"/>
  <c r="R2988"/>
  <c r="P2988"/>
  <c r="M2988"/>
  <c r="L2988"/>
  <c r="K2988"/>
  <c r="J2988"/>
  <c r="I2988"/>
  <c r="G2988"/>
  <c r="F2988"/>
  <c r="E2988"/>
  <c r="Q2988" s="1"/>
  <c r="D2988"/>
  <c r="C2988"/>
  <c r="B2988"/>
  <c r="S2987"/>
  <c r="R2987"/>
  <c r="P2987"/>
  <c r="M2987"/>
  <c r="L2987"/>
  <c r="K2987"/>
  <c r="J2987"/>
  <c r="I2987"/>
  <c r="G2987"/>
  <c r="F2987"/>
  <c r="E2987"/>
  <c r="Q2987" s="1"/>
  <c r="D2987"/>
  <c r="C2987"/>
  <c r="B2987"/>
  <c r="S2986"/>
  <c r="R2986"/>
  <c r="P2986"/>
  <c r="M2986"/>
  <c r="L2986"/>
  <c r="K2986"/>
  <c r="J2986"/>
  <c r="I2986"/>
  <c r="G2986"/>
  <c r="F2986"/>
  <c r="E2986"/>
  <c r="Q2986" s="1"/>
  <c r="D2986"/>
  <c r="C2986"/>
  <c r="B2986"/>
  <c r="S2985"/>
  <c r="R2985"/>
  <c r="P2985"/>
  <c r="M2985"/>
  <c r="L2985"/>
  <c r="K2985"/>
  <c r="J2985"/>
  <c r="I2985"/>
  <c r="G2985"/>
  <c r="F2985"/>
  <c r="E2985"/>
  <c r="Q2985" s="1"/>
  <c r="D2985"/>
  <c r="C2985"/>
  <c r="B2985"/>
  <c r="S2984"/>
  <c r="R2984"/>
  <c r="P2984"/>
  <c r="M2984"/>
  <c r="L2984"/>
  <c r="K2984"/>
  <c r="J2984"/>
  <c r="I2984"/>
  <c r="G2984"/>
  <c r="F2984"/>
  <c r="E2984"/>
  <c r="Q2984" s="1"/>
  <c r="D2984"/>
  <c r="C2984"/>
  <c r="B2984"/>
  <c r="S2983"/>
  <c r="R2983"/>
  <c r="P2983"/>
  <c r="M2983"/>
  <c r="L2983"/>
  <c r="K2983"/>
  <c r="J2983"/>
  <c r="I2983"/>
  <c r="G2983"/>
  <c r="F2983"/>
  <c r="E2983"/>
  <c r="Q2983" s="1"/>
  <c r="D2983"/>
  <c r="C2983"/>
  <c r="B2983"/>
  <c r="S2982"/>
  <c r="R2982"/>
  <c r="P2982"/>
  <c r="M2982"/>
  <c r="L2982"/>
  <c r="K2982"/>
  <c r="J2982"/>
  <c r="I2982"/>
  <c r="G2982"/>
  <c r="F2982"/>
  <c r="E2982"/>
  <c r="Q2982" s="1"/>
  <c r="D2982"/>
  <c r="C2982"/>
  <c r="B2982"/>
  <c r="S2981"/>
  <c r="R2981"/>
  <c r="P2981"/>
  <c r="M2981"/>
  <c r="L2981"/>
  <c r="K2981"/>
  <c r="J2981"/>
  <c r="I2981"/>
  <c r="G2981"/>
  <c r="F2981"/>
  <c r="E2981"/>
  <c r="Q2981" s="1"/>
  <c r="D2981"/>
  <c r="C2981"/>
  <c r="B2981"/>
  <c r="S2980"/>
  <c r="R2980"/>
  <c r="P2980"/>
  <c r="M2980"/>
  <c r="L2980"/>
  <c r="K2980"/>
  <c r="J2980"/>
  <c r="I2980"/>
  <c r="G2980"/>
  <c r="F2980"/>
  <c r="E2980"/>
  <c r="Q2980" s="1"/>
  <c r="D2980"/>
  <c r="C2980"/>
  <c r="B2980"/>
  <c r="S2979"/>
  <c r="R2979"/>
  <c r="P2979"/>
  <c r="M2979"/>
  <c r="L2979"/>
  <c r="K2979"/>
  <c r="J2979"/>
  <c r="I2979"/>
  <c r="G2979"/>
  <c r="F2979"/>
  <c r="E2979"/>
  <c r="Q2979" s="1"/>
  <c r="D2979"/>
  <c r="C2979"/>
  <c r="B2979"/>
  <c r="S2978"/>
  <c r="R2978"/>
  <c r="P2978"/>
  <c r="M2978"/>
  <c r="L2978"/>
  <c r="K2978"/>
  <c r="J2978"/>
  <c r="I2978"/>
  <c r="G2978"/>
  <c r="F2978"/>
  <c r="E2978"/>
  <c r="Q2978" s="1"/>
  <c r="D2978"/>
  <c r="C2978"/>
  <c r="B2978"/>
  <c r="S2977"/>
  <c r="R2977"/>
  <c r="P2977"/>
  <c r="M2977"/>
  <c r="L2977"/>
  <c r="K2977"/>
  <c r="J2977"/>
  <c r="I2977"/>
  <c r="G2977"/>
  <c r="F2977"/>
  <c r="E2977"/>
  <c r="Q2977" s="1"/>
  <c r="D2977"/>
  <c r="C2977"/>
  <c r="B2977"/>
  <c r="S2976"/>
  <c r="R2976"/>
  <c r="P2976"/>
  <c r="M2976"/>
  <c r="L2976"/>
  <c r="K2976"/>
  <c r="J2976"/>
  <c r="I2976"/>
  <c r="G2976"/>
  <c r="F2976"/>
  <c r="E2976"/>
  <c r="Q2976" s="1"/>
  <c r="D2976"/>
  <c r="C2976"/>
  <c r="B2976"/>
  <c r="S2975"/>
  <c r="R2975"/>
  <c r="P2975"/>
  <c r="M2975"/>
  <c r="L2975"/>
  <c r="K2975"/>
  <c r="J2975"/>
  <c r="I2975"/>
  <c r="G2975"/>
  <c r="F2975"/>
  <c r="E2975"/>
  <c r="Q2975" s="1"/>
  <c r="D2975"/>
  <c r="C2975"/>
  <c r="B2975"/>
  <c r="S2974"/>
  <c r="R2974"/>
  <c r="P2974"/>
  <c r="M2974"/>
  <c r="L2974"/>
  <c r="K2974"/>
  <c r="J2974"/>
  <c r="I2974"/>
  <c r="G2974"/>
  <c r="F2974"/>
  <c r="E2974"/>
  <c r="Q2974" s="1"/>
  <c r="D2974"/>
  <c r="C2974"/>
  <c r="B2974"/>
  <c r="S2973"/>
  <c r="R2973"/>
  <c r="P2973"/>
  <c r="M2973"/>
  <c r="L2973"/>
  <c r="K2973"/>
  <c r="J2973"/>
  <c r="I2973"/>
  <c r="G2973"/>
  <c r="F2973"/>
  <c r="E2973"/>
  <c r="Q2973" s="1"/>
  <c r="D2973"/>
  <c r="C2973"/>
  <c r="B2973"/>
  <c r="S2972"/>
  <c r="R2972"/>
  <c r="P2972"/>
  <c r="M2972"/>
  <c r="L2972"/>
  <c r="K2972"/>
  <c r="J2972"/>
  <c r="I2972"/>
  <c r="G2972"/>
  <c r="F2972"/>
  <c r="E2972"/>
  <c r="Q2972" s="1"/>
  <c r="D2972"/>
  <c r="C2972"/>
  <c r="B2972"/>
  <c r="S2971"/>
  <c r="R2971"/>
  <c r="P2971"/>
  <c r="M2971"/>
  <c r="L2971"/>
  <c r="K2971"/>
  <c r="J2971"/>
  <c r="I2971"/>
  <c r="G2971"/>
  <c r="F2971"/>
  <c r="E2971"/>
  <c r="Q2971" s="1"/>
  <c r="D2971"/>
  <c r="C2971"/>
  <c r="B2971"/>
  <c r="S2970"/>
  <c r="R2970"/>
  <c r="P2970"/>
  <c r="M2970"/>
  <c r="L2970"/>
  <c r="K2970"/>
  <c r="J2970"/>
  <c r="I2970"/>
  <c r="G2970"/>
  <c r="F2970"/>
  <c r="E2970"/>
  <c r="Q2970" s="1"/>
  <c r="D2970"/>
  <c r="C2970"/>
  <c r="B2970"/>
  <c r="S2969"/>
  <c r="R2969"/>
  <c r="P2969"/>
  <c r="M2969"/>
  <c r="L2969"/>
  <c r="K2969"/>
  <c r="J2969"/>
  <c r="I2969"/>
  <c r="G2969"/>
  <c r="F2969"/>
  <c r="E2969"/>
  <c r="Q2969" s="1"/>
  <c r="D2969"/>
  <c r="C2969"/>
  <c r="B2969"/>
  <c r="S2968"/>
  <c r="R2968"/>
  <c r="P2968"/>
  <c r="M2968"/>
  <c r="L2968"/>
  <c r="K2968"/>
  <c r="J2968"/>
  <c r="I2968"/>
  <c r="G2968"/>
  <c r="F2968"/>
  <c r="E2968"/>
  <c r="Q2968" s="1"/>
  <c r="D2968"/>
  <c r="C2968"/>
  <c r="B2968"/>
  <c r="S2967"/>
  <c r="R2967"/>
  <c r="P2967"/>
  <c r="M2967"/>
  <c r="L2967"/>
  <c r="K2967"/>
  <c r="J2967"/>
  <c r="I2967"/>
  <c r="G2967"/>
  <c r="F2967"/>
  <c r="E2967"/>
  <c r="Q2967" s="1"/>
  <c r="D2967"/>
  <c r="C2967"/>
  <c r="B2967"/>
  <c r="S2966"/>
  <c r="R2966"/>
  <c r="P2966"/>
  <c r="M2966"/>
  <c r="L2966"/>
  <c r="K2966"/>
  <c r="J2966"/>
  <c r="I2966"/>
  <c r="G2966"/>
  <c r="F2966"/>
  <c r="E2966"/>
  <c r="Q2966" s="1"/>
  <c r="D2966"/>
  <c r="C2966"/>
  <c r="B2966"/>
  <c r="S2965"/>
  <c r="R2965"/>
  <c r="P2965"/>
  <c r="M2965"/>
  <c r="L2965"/>
  <c r="K2965"/>
  <c r="J2965"/>
  <c r="I2965"/>
  <c r="G2965"/>
  <c r="F2965"/>
  <c r="E2965"/>
  <c r="Q2965" s="1"/>
  <c r="D2965"/>
  <c r="C2965"/>
  <c r="B2965"/>
  <c r="S2964"/>
  <c r="R2964"/>
  <c r="P2964"/>
  <c r="M2964"/>
  <c r="L2964"/>
  <c r="K2964"/>
  <c r="J2964"/>
  <c r="I2964"/>
  <c r="G2964"/>
  <c r="F2964"/>
  <c r="E2964"/>
  <c r="Q2964" s="1"/>
  <c r="D2964"/>
  <c r="C2964"/>
  <c r="B2964"/>
  <c r="S2963"/>
  <c r="R2963"/>
  <c r="P2963"/>
  <c r="M2963"/>
  <c r="L2963"/>
  <c r="K2963"/>
  <c r="J2963"/>
  <c r="I2963"/>
  <c r="G2963"/>
  <c r="F2963"/>
  <c r="E2963"/>
  <c r="Q2963" s="1"/>
  <c r="D2963"/>
  <c r="C2963"/>
  <c r="B2963"/>
  <c r="S2962"/>
  <c r="R2962"/>
  <c r="P2962"/>
  <c r="M2962"/>
  <c r="L2962"/>
  <c r="K2962"/>
  <c r="J2962"/>
  <c r="I2962"/>
  <c r="G2962"/>
  <c r="F2962"/>
  <c r="E2962"/>
  <c r="Q2962" s="1"/>
  <c r="D2962"/>
  <c r="C2962"/>
  <c r="B2962"/>
  <c r="S2961"/>
  <c r="R2961"/>
  <c r="P2961"/>
  <c r="M2961"/>
  <c r="L2961"/>
  <c r="K2961"/>
  <c r="J2961"/>
  <c r="I2961"/>
  <c r="G2961"/>
  <c r="F2961"/>
  <c r="E2961"/>
  <c r="Q2961" s="1"/>
  <c r="D2961"/>
  <c r="C2961"/>
  <c r="B2961"/>
  <c r="S2960"/>
  <c r="R2960"/>
  <c r="P2960"/>
  <c r="M2960"/>
  <c r="L2960"/>
  <c r="K2960"/>
  <c r="J2960"/>
  <c r="I2960"/>
  <c r="G2960"/>
  <c r="F2960"/>
  <c r="E2960"/>
  <c r="Q2960" s="1"/>
  <c r="D2960"/>
  <c r="C2960"/>
  <c r="B2960"/>
  <c r="S2959"/>
  <c r="R2959"/>
  <c r="P2959"/>
  <c r="M2959"/>
  <c r="L2959"/>
  <c r="K2959"/>
  <c r="J2959"/>
  <c r="I2959"/>
  <c r="G2959"/>
  <c r="F2959"/>
  <c r="E2959"/>
  <c r="Q2959" s="1"/>
  <c r="D2959"/>
  <c r="C2959"/>
  <c r="B2959"/>
  <c r="S2958"/>
  <c r="R2958"/>
  <c r="P2958"/>
  <c r="M2958"/>
  <c r="L2958"/>
  <c r="K2958"/>
  <c r="J2958"/>
  <c r="I2958"/>
  <c r="G2958"/>
  <c r="F2958"/>
  <c r="E2958"/>
  <c r="Q2958" s="1"/>
  <c r="D2958"/>
  <c r="C2958"/>
  <c r="B2958"/>
  <c r="S2957"/>
  <c r="R2957"/>
  <c r="P2957"/>
  <c r="M2957"/>
  <c r="L2957"/>
  <c r="K2957"/>
  <c r="J2957"/>
  <c r="I2957"/>
  <c r="G2957"/>
  <c r="F2957"/>
  <c r="E2957"/>
  <c r="Q2957" s="1"/>
  <c r="D2957"/>
  <c r="C2957"/>
  <c r="B2957"/>
  <c r="S2956"/>
  <c r="R2956"/>
  <c r="P2956"/>
  <c r="M2956"/>
  <c r="L2956"/>
  <c r="K2956"/>
  <c r="J2956"/>
  <c r="I2956"/>
  <c r="G2956"/>
  <c r="F2956"/>
  <c r="E2956"/>
  <c r="Q2956" s="1"/>
  <c r="D2956"/>
  <c r="C2956"/>
  <c r="B2956"/>
  <c r="S2955"/>
  <c r="R2955"/>
  <c r="P2955"/>
  <c r="M2955"/>
  <c r="L2955"/>
  <c r="K2955"/>
  <c r="J2955"/>
  <c r="I2955"/>
  <c r="G2955"/>
  <c r="F2955"/>
  <c r="E2955"/>
  <c r="Q2955" s="1"/>
  <c r="D2955"/>
  <c r="C2955"/>
  <c r="B2955"/>
  <c r="S2954"/>
  <c r="R2954"/>
  <c r="P2954"/>
  <c r="M2954"/>
  <c r="L2954"/>
  <c r="K2954"/>
  <c r="J2954"/>
  <c r="I2954"/>
  <c r="G2954"/>
  <c r="F2954"/>
  <c r="E2954"/>
  <c r="Q2954" s="1"/>
  <c r="D2954"/>
  <c r="C2954"/>
  <c r="B2954"/>
  <c r="S2953"/>
  <c r="R2953"/>
  <c r="P2953"/>
  <c r="M2953"/>
  <c r="L2953"/>
  <c r="K2953"/>
  <c r="J2953"/>
  <c r="I2953"/>
  <c r="G2953"/>
  <c r="F2953"/>
  <c r="E2953"/>
  <c r="Q2953" s="1"/>
  <c r="D2953"/>
  <c r="C2953"/>
  <c r="B2953"/>
  <c r="S2952"/>
  <c r="R2952"/>
  <c r="P2952"/>
  <c r="M2952"/>
  <c r="L2952"/>
  <c r="K2952"/>
  <c r="J2952"/>
  <c r="I2952"/>
  <c r="G2952"/>
  <c r="F2952"/>
  <c r="E2952"/>
  <c r="Q2952" s="1"/>
  <c r="D2952"/>
  <c r="C2952"/>
  <c r="B2952"/>
  <c r="S2951"/>
  <c r="R2951"/>
  <c r="P2951"/>
  <c r="M2951"/>
  <c r="L2951"/>
  <c r="K2951"/>
  <c r="J2951"/>
  <c r="I2951"/>
  <c r="G2951"/>
  <c r="F2951"/>
  <c r="E2951"/>
  <c r="Q2951" s="1"/>
  <c r="D2951"/>
  <c r="C2951"/>
  <c r="B2951"/>
  <c r="S2950"/>
  <c r="R2950"/>
  <c r="P2950"/>
  <c r="M2950"/>
  <c r="L2950"/>
  <c r="K2950"/>
  <c r="J2950"/>
  <c r="I2950"/>
  <c r="G2950"/>
  <c r="F2950"/>
  <c r="E2950"/>
  <c r="Q2950" s="1"/>
  <c r="D2950"/>
  <c r="C2950"/>
  <c r="B2950"/>
  <c r="S2949"/>
  <c r="R2949"/>
  <c r="P2949"/>
  <c r="M2949"/>
  <c r="L2949"/>
  <c r="K2949"/>
  <c r="J2949"/>
  <c r="I2949"/>
  <c r="G2949"/>
  <c r="F2949"/>
  <c r="E2949"/>
  <c r="Q2949" s="1"/>
  <c r="D2949"/>
  <c r="C2949"/>
  <c r="B2949"/>
  <c r="S2948"/>
  <c r="R2948"/>
  <c r="P2948"/>
  <c r="M2948"/>
  <c r="L2948"/>
  <c r="K2948"/>
  <c r="J2948"/>
  <c r="I2948"/>
  <c r="G2948"/>
  <c r="F2948"/>
  <c r="E2948"/>
  <c r="Q2948" s="1"/>
  <c r="D2948"/>
  <c r="C2948"/>
  <c r="B2948"/>
  <c r="S2947"/>
  <c r="R2947"/>
  <c r="P2947"/>
  <c r="M2947"/>
  <c r="L2947"/>
  <c r="K2947"/>
  <c r="J2947"/>
  <c r="I2947"/>
  <c r="G2947"/>
  <c r="F2947"/>
  <c r="E2947"/>
  <c r="Q2947" s="1"/>
  <c r="D2947"/>
  <c r="C2947"/>
  <c r="B2947"/>
  <c r="S2946"/>
  <c r="R2946"/>
  <c r="P2946"/>
  <c r="M2946"/>
  <c r="L2946"/>
  <c r="K2946"/>
  <c r="J2946"/>
  <c r="I2946"/>
  <c r="G2946"/>
  <c r="F2946"/>
  <c r="E2946"/>
  <c r="Q2946" s="1"/>
  <c r="D2946"/>
  <c r="C2946"/>
  <c r="B2946"/>
  <c r="S2945"/>
  <c r="R2945"/>
  <c r="P2945"/>
  <c r="M2945"/>
  <c r="L2945"/>
  <c r="K2945"/>
  <c r="J2945"/>
  <c r="I2945"/>
  <c r="G2945"/>
  <c r="F2945"/>
  <c r="E2945"/>
  <c r="Q2945" s="1"/>
  <c r="D2945"/>
  <c r="C2945"/>
  <c r="B2945"/>
  <c r="S2944"/>
  <c r="R2944"/>
  <c r="P2944"/>
  <c r="M2944"/>
  <c r="L2944"/>
  <c r="K2944"/>
  <c r="J2944"/>
  <c r="I2944"/>
  <c r="G2944"/>
  <c r="F2944"/>
  <c r="E2944"/>
  <c r="Q2944" s="1"/>
  <c r="D2944"/>
  <c r="C2944"/>
  <c r="B2944"/>
  <c r="S2943"/>
  <c r="R2943"/>
  <c r="P2943"/>
  <c r="M2943"/>
  <c r="L2943"/>
  <c r="K2943"/>
  <c r="J2943"/>
  <c r="I2943"/>
  <c r="G2943"/>
  <c r="F2943"/>
  <c r="E2943"/>
  <c r="Q2943" s="1"/>
  <c r="D2943"/>
  <c r="C2943"/>
  <c r="B2943"/>
  <c r="S2942"/>
  <c r="R2942"/>
  <c r="P2942"/>
  <c r="M2942"/>
  <c r="L2942"/>
  <c r="K2942"/>
  <c r="J2942"/>
  <c r="I2942"/>
  <c r="G2942"/>
  <c r="F2942"/>
  <c r="E2942"/>
  <c r="Q2942" s="1"/>
  <c r="D2942"/>
  <c r="C2942"/>
  <c r="B2942"/>
  <c r="S2941"/>
  <c r="R2941"/>
  <c r="P2941"/>
  <c r="M2941"/>
  <c r="L2941"/>
  <c r="K2941"/>
  <c r="J2941"/>
  <c r="I2941"/>
  <c r="G2941"/>
  <c r="F2941"/>
  <c r="E2941"/>
  <c r="Q2941" s="1"/>
  <c r="D2941"/>
  <c r="C2941"/>
  <c r="B2941"/>
  <c r="S2940"/>
  <c r="R2940"/>
  <c r="P2940"/>
  <c r="M2940"/>
  <c r="L2940"/>
  <c r="K2940"/>
  <c r="J2940"/>
  <c r="I2940"/>
  <c r="G2940"/>
  <c r="F2940"/>
  <c r="E2940"/>
  <c r="Q2940" s="1"/>
  <c r="D2940"/>
  <c r="C2940"/>
  <c r="B2940"/>
  <c r="S2939"/>
  <c r="R2939"/>
  <c r="P2939"/>
  <c r="M2939"/>
  <c r="L2939"/>
  <c r="K2939"/>
  <c r="J2939"/>
  <c r="I2939"/>
  <c r="G2939"/>
  <c r="F2939"/>
  <c r="E2939"/>
  <c r="Q2939" s="1"/>
  <c r="D2939"/>
  <c r="C2939"/>
  <c r="B2939"/>
  <c r="S2938"/>
  <c r="R2938"/>
  <c r="P2938"/>
  <c r="M2938"/>
  <c r="L2938"/>
  <c r="K2938"/>
  <c r="J2938"/>
  <c r="I2938"/>
  <c r="G2938"/>
  <c r="F2938"/>
  <c r="E2938"/>
  <c r="Q2938" s="1"/>
  <c r="D2938"/>
  <c r="C2938"/>
  <c r="B2938"/>
  <c r="S2937"/>
  <c r="R2937"/>
  <c r="P2937"/>
  <c r="M2937"/>
  <c r="L2937"/>
  <c r="K2937"/>
  <c r="J2937"/>
  <c r="I2937"/>
  <c r="G2937"/>
  <c r="F2937"/>
  <c r="E2937"/>
  <c r="Q2937" s="1"/>
  <c r="D2937"/>
  <c r="C2937"/>
  <c r="B2937"/>
  <c r="S2936"/>
  <c r="R2936"/>
  <c r="P2936"/>
  <c r="M2936"/>
  <c r="L2936"/>
  <c r="K2936"/>
  <c r="J2936"/>
  <c r="I2936"/>
  <c r="G2936"/>
  <c r="F2936"/>
  <c r="E2936"/>
  <c r="Q2936" s="1"/>
  <c r="D2936"/>
  <c r="C2936"/>
  <c r="B2936"/>
  <c r="S2935"/>
  <c r="R2935"/>
  <c r="P2935"/>
  <c r="M2935"/>
  <c r="L2935"/>
  <c r="K2935"/>
  <c r="J2935"/>
  <c r="I2935"/>
  <c r="G2935"/>
  <c r="F2935"/>
  <c r="E2935"/>
  <c r="Q2935" s="1"/>
  <c r="D2935"/>
  <c r="C2935"/>
  <c r="B2935"/>
  <c r="S2934"/>
  <c r="R2934"/>
  <c r="P2934"/>
  <c r="M2934"/>
  <c r="L2934"/>
  <c r="K2934"/>
  <c r="J2934"/>
  <c r="I2934"/>
  <c r="G2934"/>
  <c r="F2934"/>
  <c r="E2934"/>
  <c r="Q2934" s="1"/>
  <c r="D2934"/>
  <c r="C2934"/>
  <c r="B2934"/>
  <c r="S2933"/>
  <c r="R2933"/>
  <c r="P2933"/>
  <c r="M2933"/>
  <c r="L2933"/>
  <c r="K2933"/>
  <c r="J2933"/>
  <c r="I2933"/>
  <c r="G2933"/>
  <c r="F2933"/>
  <c r="E2933"/>
  <c r="Q2933" s="1"/>
  <c r="D2933"/>
  <c r="C2933"/>
  <c r="B2933"/>
  <c r="S2932"/>
  <c r="R2932"/>
  <c r="P2932"/>
  <c r="M2932"/>
  <c r="L2932"/>
  <c r="K2932"/>
  <c r="J2932"/>
  <c r="I2932"/>
  <c r="G2932"/>
  <c r="F2932"/>
  <c r="E2932"/>
  <c r="Q2932" s="1"/>
  <c r="D2932"/>
  <c r="C2932"/>
  <c r="B2932"/>
  <c r="S2931"/>
  <c r="R2931"/>
  <c r="P2931"/>
  <c r="M2931"/>
  <c r="L2931"/>
  <c r="K2931"/>
  <c r="J2931"/>
  <c r="I2931"/>
  <c r="G2931"/>
  <c r="F2931"/>
  <c r="E2931"/>
  <c r="Q2931" s="1"/>
  <c r="D2931"/>
  <c r="C2931"/>
  <c r="B2931"/>
  <c r="S2930"/>
  <c r="R2930"/>
  <c r="P2930"/>
  <c r="M2930"/>
  <c r="L2930"/>
  <c r="K2930"/>
  <c r="J2930"/>
  <c r="I2930"/>
  <c r="G2930"/>
  <c r="F2930"/>
  <c r="E2930"/>
  <c r="Q2930" s="1"/>
  <c r="D2930"/>
  <c r="C2930"/>
  <c r="B2930"/>
  <c r="S2929"/>
  <c r="R2929"/>
  <c r="P2929"/>
  <c r="M2929"/>
  <c r="L2929"/>
  <c r="K2929"/>
  <c r="J2929"/>
  <c r="I2929"/>
  <c r="G2929"/>
  <c r="F2929"/>
  <c r="E2929"/>
  <c r="Q2929" s="1"/>
  <c r="D2929"/>
  <c r="C2929"/>
  <c r="B2929"/>
  <c r="S2928"/>
  <c r="R2928"/>
  <c r="P2928"/>
  <c r="M2928"/>
  <c r="L2928"/>
  <c r="K2928"/>
  <c r="J2928"/>
  <c r="I2928"/>
  <c r="G2928"/>
  <c r="F2928"/>
  <c r="E2928"/>
  <c r="Q2928" s="1"/>
  <c r="D2928"/>
  <c r="C2928"/>
  <c r="B2928"/>
  <c r="S2927"/>
  <c r="R2927"/>
  <c r="P2927"/>
  <c r="M2927"/>
  <c r="L2927"/>
  <c r="K2927"/>
  <c r="J2927"/>
  <c r="I2927"/>
  <c r="G2927"/>
  <c r="F2927"/>
  <c r="E2927"/>
  <c r="Q2927" s="1"/>
  <c r="D2927"/>
  <c r="C2927"/>
  <c r="B2927"/>
  <c r="S2926"/>
  <c r="R2926"/>
  <c r="P2926"/>
  <c r="M2926"/>
  <c r="L2926"/>
  <c r="K2926"/>
  <c r="J2926"/>
  <c r="I2926"/>
  <c r="G2926"/>
  <c r="F2926"/>
  <c r="E2926"/>
  <c r="Q2926" s="1"/>
  <c r="D2926"/>
  <c r="C2926"/>
  <c r="B2926"/>
  <c r="S2925"/>
  <c r="R2925"/>
  <c r="P2925"/>
  <c r="M2925"/>
  <c r="L2925"/>
  <c r="K2925"/>
  <c r="J2925"/>
  <c r="I2925"/>
  <c r="G2925"/>
  <c r="F2925"/>
  <c r="E2925"/>
  <c r="Q2925" s="1"/>
  <c r="D2925"/>
  <c r="C2925"/>
  <c r="B2925"/>
  <c r="S2924"/>
  <c r="R2924"/>
  <c r="P2924"/>
  <c r="M2924"/>
  <c r="L2924"/>
  <c r="K2924"/>
  <c r="J2924"/>
  <c r="I2924"/>
  <c r="G2924"/>
  <c r="F2924"/>
  <c r="E2924"/>
  <c r="Q2924" s="1"/>
  <c r="D2924"/>
  <c r="C2924"/>
  <c r="B2924"/>
  <c r="S2923"/>
  <c r="R2923"/>
  <c r="P2923"/>
  <c r="M2923"/>
  <c r="L2923"/>
  <c r="K2923"/>
  <c r="J2923"/>
  <c r="I2923"/>
  <c r="G2923"/>
  <c r="F2923"/>
  <c r="E2923"/>
  <c r="Q2923" s="1"/>
  <c r="D2923"/>
  <c r="C2923"/>
  <c r="B2923"/>
  <c r="S2922"/>
  <c r="R2922"/>
  <c r="P2922"/>
  <c r="M2922"/>
  <c r="L2922"/>
  <c r="K2922"/>
  <c r="J2922"/>
  <c r="I2922"/>
  <c r="G2922"/>
  <c r="F2922"/>
  <c r="E2922"/>
  <c r="Q2922" s="1"/>
  <c r="D2922"/>
  <c r="C2922"/>
  <c r="B2922"/>
  <c r="S2921"/>
  <c r="R2921"/>
  <c r="P2921"/>
  <c r="M2921"/>
  <c r="L2921"/>
  <c r="K2921"/>
  <c r="J2921"/>
  <c r="I2921"/>
  <c r="G2921"/>
  <c r="F2921"/>
  <c r="E2921"/>
  <c r="Q2921" s="1"/>
  <c r="D2921"/>
  <c r="C2921"/>
  <c r="B2921"/>
  <c r="S2920"/>
  <c r="R2920"/>
  <c r="P2920"/>
  <c r="M2920"/>
  <c r="L2920"/>
  <c r="K2920"/>
  <c r="J2920"/>
  <c r="I2920"/>
  <c r="G2920"/>
  <c r="F2920"/>
  <c r="E2920"/>
  <c r="Q2920" s="1"/>
  <c r="D2920"/>
  <c r="C2920"/>
  <c r="B2920"/>
  <c r="S2919"/>
  <c r="R2919"/>
  <c r="P2919"/>
  <c r="M2919"/>
  <c r="L2919"/>
  <c r="K2919"/>
  <c r="J2919"/>
  <c r="I2919"/>
  <c r="G2919"/>
  <c r="F2919"/>
  <c r="E2919"/>
  <c r="Q2919" s="1"/>
  <c r="D2919"/>
  <c r="C2919"/>
  <c r="B2919"/>
  <c r="S2918"/>
  <c r="R2918"/>
  <c r="P2918"/>
  <c r="M2918"/>
  <c r="L2918"/>
  <c r="K2918"/>
  <c r="J2918"/>
  <c r="I2918"/>
  <c r="G2918"/>
  <c r="F2918"/>
  <c r="E2918"/>
  <c r="Q2918" s="1"/>
  <c r="D2918"/>
  <c r="C2918"/>
  <c r="B2918"/>
  <c r="S2917"/>
  <c r="R2917"/>
  <c r="P2917"/>
  <c r="M2917"/>
  <c r="L2917"/>
  <c r="K2917"/>
  <c r="J2917"/>
  <c r="I2917"/>
  <c r="G2917"/>
  <c r="F2917"/>
  <c r="E2917"/>
  <c r="Q2917" s="1"/>
  <c r="D2917"/>
  <c r="C2917"/>
  <c r="B2917"/>
  <c r="S2916"/>
  <c r="R2916"/>
  <c r="P2916"/>
  <c r="M2916"/>
  <c r="L2916"/>
  <c r="K2916"/>
  <c r="J2916"/>
  <c r="I2916"/>
  <c r="G2916"/>
  <c r="F2916"/>
  <c r="E2916"/>
  <c r="Q2916" s="1"/>
  <c r="D2916"/>
  <c r="C2916"/>
  <c r="B2916"/>
  <c r="S2915"/>
  <c r="R2915"/>
  <c r="P2915"/>
  <c r="M2915"/>
  <c r="L2915"/>
  <c r="K2915"/>
  <c r="J2915"/>
  <c r="I2915"/>
  <c r="G2915"/>
  <c r="F2915"/>
  <c r="E2915"/>
  <c r="Q2915" s="1"/>
  <c r="D2915"/>
  <c r="C2915"/>
  <c r="B2915"/>
  <c r="S2914"/>
  <c r="R2914"/>
  <c r="P2914"/>
  <c r="M2914"/>
  <c r="L2914"/>
  <c r="K2914"/>
  <c r="J2914"/>
  <c r="I2914"/>
  <c r="G2914"/>
  <c r="F2914"/>
  <c r="E2914"/>
  <c r="Q2914" s="1"/>
  <c r="D2914"/>
  <c r="C2914"/>
  <c r="B2914"/>
  <c r="S2913"/>
  <c r="R2913"/>
  <c r="P2913"/>
  <c r="M2913"/>
  <c r="L2913"/>
  <c r="K2913"/>
  <c r="J2913"/>
  <c r="I2913"/>
  <c r="G2913"/>
  <c r="F2913"/>
  <c r="E2913"/>
  <c r="Q2913" s="1"/>
  <c r="D2913"/>
  <c r="C2913"/>
  <c r="B2913"/>
  <c r="S2912"/>
  <c r="R2912"/>
  <c r="P2912"/>
  <c r="M2912"/>
  <c r="L2912"/>
  <c r="K2912"/>
  <c r="J2912"/>
  <c r="I2912"/>
  <c r="G2912"/>
  <c r="F2912"/>
  <c r="E2912"/>
  <c r="Q2912" s="1"/>
  <c r="D2912"/>
  <c r="C2912"/>
  <c r="B2912"/>
  <c r="S2911"/>
  <c r="R2911"/>
  <c r="P2911"/>
  <c r="M2911"/>
  <c r="L2911"/>
  <c r="K2911"/>
  <c r="J2911"/>
  <c r="I2911"/>
  <c r="G2911"/>
  <c r="F2911"/>
  <c r="E2911"/>
  <c r="Q2911" s="1"/>
  <c r="D2911"/>
  <c r="C2911"/>
  <c r="B2911"/>
  <c r="S2910"/>
  <c r="R2910"/>
  <c r="P2910"/>
  <c r="M2910"/>
  <c r="L2910"/>
  <c r="K2910"/>
  <c r="J2910"/>
  <c r="I2910"/>
  <c r="G2910"/>
  <c r="F2910"/>
  <c r="E2910"/>
  <c r="Q2910" s="1"/>
  <c r="D2910"/>
  <c r="C2910"/>
  <c r="B2910"/>
  <c r="S2909"/>
  <c r="R2909"/>
  <c r="P2909"/>
  <c r="M2909"/>
  <c r="L2909"/>
  <c r="K2909"/>
  <c r="J2909"/>
  <c r="I2909"/>
  <c r="G2909"/>
  <c r="F2909"/>
  <c r="E2909"/>
  <c r="Q2909" s="1"/>
  <c r="D2909"/>
  <c r="C2909"/>
  <c r="B2909"/>
  <c r="S2908"/>
  <c r="R2908"/>
  <c r="P2908"/>
  <c r="M2908"/>
  <c r="L2908"/>
  <c r="K2908"/>
  <c r="J2908"/>
  <c r="I2908"/>
  <c r="G2908"/>
  <c r="F2908"/>
  <c r="E2908"/>
  <c r="Q2908" s="1"/>
  <c r="D2908"/>
  <c r="C2908"/>
  <c r="B2908"/>
  <c r="S2907"/>
  <c r="R2907"/>
  <c r="P2907"/>
  <c r="M2907"/>
  <c r="L2907"/>
  <c r="K2907"/>
  <c r="J2907"/>
  <c r="I2907"/>
  <c r="G2907"/>
  <c r="F2907"/>
  <c r="E2907"/>
  <c r="Q2907" s="1"/>
  <c r="D2907"/>
  <c r="C2907"/>
  <c r="B2907"/>
  <c r="S2906"/>
  <c r="R2906"/>
  <c r="P2906"/>
  <c r="M2906"/>
  <c r="L2906"/>
  <c r="K2906"/>
  <c r="J2906"/>
  <c r="I2906"/>
  <c r="G2906"/>
  <c r="F2906"/>
  <c r="E2906"/>
  <c r="Q2906" s="1"/>
  <c r="D2906"/>
  <c r="C2906"/>
  <c r="B2906"/>
  <c r="S2905"/>
  <c r="R2905"/>
  <c r="P2905"/>
  <c r="M2905"/>
  <c r="L2905"/>
  <c r="K2905"/>
  <c r="J2905"/>
  <c r="I2905"/>
  <c r="G2905"/>
  <c r="F2905"/>
  <c r="E2905"/>
  <c r="Q2905" s="1"/>
  <c r="D2905"/>
  <c r="C2905"/>
  <c r="B2905"/>
  <c r="S2904"/>
  <c r="R2904"/>
  <c r="P2904"/>
  <c r="M2904"/>
  <c r="L2904"/>
  <c r="K2904"/>
  <c r="J2904"/>
  <c r="I2904"/>
  <c r="G2904"/>
  <c r="F2904"/>
  <c r="E2904"/>
  <c r="Q2904" s="1"/>
  <c r="D2904"/>
  <c r="C2904"/>
  <c r="B2904"/>
  <c r="S2903"/>
  <c r="R2903"/>
  <c r="P2903"/>
  <c r="M2903"/>
  <c r="L2903"/>
  <c r="K2903"/>
  <c r="J2903"/>
  <c r="I2903"/>
  <c r="G2903"/>
  <c r="F2903"/>
  <c r="E2903"/>
  <c r="Q2903" s="1"/>
  <c r="D2903"/>
  <c r="C2903"/>
  <c r="B2903"/>
  <c r="S2902"/>
  <c r="R2902"/>
  <c r="P2902"/>
  <c r="M2902"/>
  <c r="L2902"/>
  <c r="K2902"/>
  <c r="J2902"/>
  <c r="I2902"/>
  <c r="G2902"/>
  <c r="F2902"/>
  <c r="E2902"/>
  <c r="Q2902" s="1"/>
  <c r="D2902"/>
  <c r="C2902"/>
  <c r="B2902"/>
  <c r="S2901"/>
  <c r="R2901"/>
  <c r="P2901"/>
  <c r="M2901"/>
  <c r="L2901"/>
  <c r="K2901"/>
  <c r="J2901"/>
  <c r="I2901"/>
  <c r="G2901"/>
  <c r="F2901"/>
  <c r="E2901"/>
  <c r="Q2901" s="1"/>
  <c r="D2901"/>
  <c r="C2901"/>
  <c r="B2901"/>
  <c r="S2900"/>
  <c r="R2900"/>
  <c r="P2900"/>
  <c r="M2900"/>
  <c r="L2900"/>
  <c r="K2900"/>
  <c r="J2900"/>
  <c r="I2900"/>
  <c r="G2900"/>
  <c r="F2900"/>
  <c r="E2900"/>
  <c r="Q2900" s="1"/>
  <c r="D2900"/>
  <c r="C2900"/>
  <c r="B2900"/>
  <c r="S2899"/>
  <c r="R2899"/>
  <c r="P2899"/>
  <c r="M2899"/>
  <c r="L2899"/>
  <c r="K2899"/>
  <c r="J2899"/>
  <c r="I2899"/>
  <c r="G2899"/>
  <c r="F2899"/>
  <c r="E2899"/>
  <c r="Q2899" s="1"/>
  <c r="D2899"/>
  <c r="C2899"/>
  <c r="B2899"/>
  <c r="S2898"/>
  <c r="R2898"/>
  <c r="P2898"/>
  <c r="M2898"/>
  <c r="L2898"/>
  <c r="K2898"/>
  <c r="J2898"/>
  <c r="I2898"/>
  <c r="G2898"/>
  <c r="F2898"/>
  <c r="E2898"/>
  <c r="Q2898" s="1"/>
  <c r="D2898"/>
  <c r="C2898"/>
  <c r="B2898"/>
  <c r="S2897"/>
  <c r="R2897"/>
  <c r="P2897"/>
  <c r="M2897"/>
  <c r="L2897"/>
  <c r="K2897"/>
  <c r="J2897"/>
  <c r="I2897"/>
  <c r="G2897"/>
  <c r="F2897"/>
  <c r="E2897"/>
  <c r="Q2897" s="1"/>
  <c r="D2897"/>
  <c r="C2897"/>
  <c r="B2897"/>
  <c r="S2896"/>
  <c r="R2896"/>
  <c r="P2896"/>
  <c r="M2896"/>
  <c r="L2896"/>
  <c r="K2896"/>
  <c r="J2896"/>
  <c r="I2896"/>
  <c r="G2896"/>
  <c r="F2896"/>
  <c r="E2896"/>
  <c r="Q2896" s="1"/>
  <c r="D2896"/>
  <c r="C2896"/>
  <c r="B2896"/>
  <c r="S2895"/>
  <c r="R2895"/>
  <c r="P2895"/>
  <c r="M2895"/>
  <c r="L2895"/>
  <c r="K2895"/>
  <c r="J2895"/>
  <c r="I2895"/>
  <c r="G2895"/>
  <c r="F2895"/>
  <c r="E2895"/>
  <c r="Q2895" s="1"/>
  <c r="D2895"/>
  <c r="C2895"/>
  <c r="B2895"/>
  <c r="S2894"/>
  <c r="R2894"/>
  <c r="P2894"/>
  <c r="M2894"/>
  <c r="L2894"/>
  <c r="K2894"/>
  <c r="J2894"/>
  <c r="I2894"/>
  <c r="G2894"/>
  <c r="F2894"/>
  <c r="E2894"/>
  <c r="Q2894" s="1"/>
  <c r="D2894"/>
  <c r="C2894"/>
  <c r="B2894"/>
  <c r="S2893"/>
  <c r="R2893"/>
  <c r="P2893"/>
  <c r="M2893"/>
  <c r="L2893"/>
  <c r="K2893"/>
  <c r="J2893"/>
  <c r="I2893"/>
  <c r="G2893"/>
  <c r="F2893"/>
  <c r="E2893"/>
  <c r="Q2893" s="1"/>
  <c r="D2893"/>
  <c r="C2893"/>
  <c r="B2893"/>
  <c r="S2892"/>
  <c r="R2892"/>
  <c r="P2892"/>
  <c r="M2892"/>
  <c r="L2892"/>
  <c r="K2892"/>
  <c r="J2892"/>
  <c r="I2892"/>
  <c r="G2892"/>
  <c r="F2892"/>
  <c r="E2892"/>
  <c r="Q2892" s="1"/>
  <c r="D2892"/>
  <c r="C2892"/>
  <c r="B2892"/>
  <c r="S2891"/>
  <c r="R2891"/>
  <c r="P2891"/>
  <c r="M2891"/>
  <c r="L2891"/>
  <c r="K2891"/>
  <c r="J2891"/>
  <c r="I2891"/>
  <c r="G2891"/>
  <c r="F2891"/>
  <c r="E2891"/>
  <c r="Q2891" s="1"/>
  <c r="D2891"/>
  <c r="C2891"/>
  <c r="B2891"/>
  <c r="S2890"/>
  <c r="R2890"/>
  <c r="P2890"/>
  <c r="M2890"/>
  <c r="L2890"/>
  <c r="K2890"/>
  <c r="J2890"/>
  <c r="I2890"/>
  <c r="G2890"/>
  <c r="F2890"/>
  <c r="E2890"/>
  <c r="Q2890" s="1"/>
  <c r="D2890"/>
  <c r="C2890"/>
  <c r="B2890"/>
  <c r="S2889"/>
  <c r="R2889"/>
  <c r="P2889"/>
  <c r="M2889"/>
  <c r="L2889"/>
  <c r="K2889"/>
  <c r="J2889"/>
  <c r="I2889"/>
  <c r="G2889"/>
  <c r="F2889"/>
  <c r="E2889"/>
  <c r="Q2889" s="1"/>
  <c r="D2889"/>
  <c r="C2889"/>
  <c r="B2889"/>
  <c r="S2888"/>
  <c r="R2888"/>
  <c r="P2888"/>
  <c r="M2888"/>
  <c r="L2888"/>
  <c r="K2888"/>
  <c r="J2888"/>
  <c r="I2888"/>
  <c r="G2888"/>
  <c r="F2888"/>
  <c r="E2888"/>
  <c r="Q2888" s="1"/>
  <c r="D2888"/>
  <c r="C2888"/>
  <c r="B2888"/>
  <c r="S2887"/>
  <c r="R2887"/>
  <c r="P2887"/>
  <c r="M2887"/>
  <c r="L2887"/>
  <c r="K2887"/>
  <c r="J2887"/>
  <c r="I2887"/>
  <c r="G2887"/>
  <c r="F2887"/>
  <c r="E2887"/>
  <c r="Q2887" s="1"/>
  <c r="D2887"/>
  <c r="C2887"/>
  <c r="B2887"/>
  <c r="S2886"/>
  <c r="R2886"/>
  <c r="P2886"/>
  <c r="M2886"/>
  <c r="L2886"/>
  <c r="K2886"/>
  <c r="J2886"/>
  <c r="I2886"/>
  <c r="G2886"/>
  <c r="F2886"/>
  <c r="E2886"/>
  <c r="Q2886" s="1"/>
  <c r="D2886"/>
  <c r="C2886"/>
  <c r="B2886"/>
  <c r="S2885"/>
  <c r="R2885"/>
  <c r="P2885"/>
  <c r="M2885"/>
  <c r="L2885"/>
  <c r="K2885"/>
  <c r="J2885"/>
  <c r="I2885"/>
  <c r="G2885"/>
  <c r="F2885"/>
  <c r="E2885"/>
  <c r="Q2885" s="1"/>
  <c r="D2885"/>
  <c r="C2885"/>
  <c r="B2885"/>
  <c r="S2884"/>
  <c r="R2884"/>
  <c r="P2884"/>
  <c r="M2884"/>
  <c r="L2884"/>
  <c r="K2884"/>
  <c r="J2884"/>
  <c r="I2884"/>
  <c r="G2884"/>
  <c r="F2884"/>
  <c r="E2884"/>
  <c r="Q2884" s="1"/>
  <c r="D2884"/>
  <c r="C2884"/>
  <c r="B2884"/>
  <c r="S2883"/>
  <c r="R2883"/>
  <c r="P2883"/>
  <c r="M2883"/>
  <c r="L2883"/>
  <c r="K2883"/>
  <c r="J2883"/>
  <c r="I2883"/>
  <c r="G2883"/>
  <c r="F2883"/>
  <c r="E2883"/>
  <c r="Q2883" s="1"/>
  <c r="D2883"/>
  <c r="C2883"/>
  <c r="B2883"/>
  <c r="S2882"/>
  <c r="R2882"/>
  <c r="P2882"/>
  <c r="M2882"/>
  <c r="L2882"/>
  <c r="K2882"/>
  <c r="J2882"/>
  <c r="I2882"/>
  <c r="G2882"/>
  <c r="F2882"/>
  <c r="E2882"/>
  <c r="Q2882" s="1"/>
  <c r="D2882"/>
  <c r="C2882"/>
  <c r="B2882"/>
  <c r="S2881"/>
  <c r="R2881"/>
  <c r="P2881"/>
  <c r="M2881"/>
  <c r="L2881"/>
  <c r="K2881"/>
  <c r="J2881"/>
  <c r="I2881"/>
  <c r="G2881"/>
  <c r="F2881"/>
  <c r="E2881"/>
  <c r="Q2881" s="1"/>
  <c r="D2881"/>
  <c r="C2881"/>
  <c r="B2881"/>
  <c r="S2880"/>
  <c r="R2880"/>
  <c r="P2880"/>
  <c r="M2880"/>
  <c r="L2880"/>
  <c r="K2880"/>
  <c r="J2880"/>
  <c r="I2880"/>
  <c r="G2880"/>
  <c r="F2880"/>
  <c r="E2880"/>
  <c r="Q2880" s="1"/>
  <c r="D2880"/>
  <c r="C2880"/>
  <c r="B2880"/>
  <c r="S2879"/>
  <c r="R2879"/>
  <c r="P2879"/>
  <c r="M2879"/>
  <c r="L2879"/>
  <c r="K2879"/>
  <c r="J2879"/>
  <c r="I2879"/>
  <c r="G2879"/>
  <c r="F2879"/>
  <c r="E2879"/>
  <c r="Q2879" s="1"/>
  <c r="D2879"/>
  <c r="C2879"/>
  <c r="B2879"/>
  <c r="S2878"/>
  <c r="R2878"/>
  <c r="P2878"/>
  <c r="M2878"/>
  <c r="L2878"/>
  <c r="K2878"/>
  <c r="J2878"/>
  <c r="I2878"/>
  <c r="G2878"/>
  <c r="F2878"/>
  <c r="E2878"/>
  <c r="Q2878" s="1"/>
  <c r="D2878"/>
  <c r="C2878"/>
  <c r="B2878"/>
  <c r="S2877"/>
  <c r="R2877"/>
  <c r="P2877"/>
  <c r="M2877"/>
  <c r="L2877"/>
  <c r="K2877"/>
  <c r="J2877"/>
  <c r="I2877"/>
  <c r="G2877"/>
  <c r="F2877"/>
  <c r="E2877"/>
  <c r="Q2877" s="1"/>
  <c r="D2877"/>
  <c r="C2877"/>
  <c r="B2877"/>
  <c r="S2876"/>
  <c r="R2876"/>
  <c r="P2876"/>
  <c r="M2876"/>
  <c r="L2876"/>
  <c r="K2876"/>
  <c r="J2876"/>
  <c r="I2876"/>
  <c r="G2876"/>
  <c r="F2876"/>
  <c r="E2876"/>
  <c r="Q2876" s="1"/>
  <c r="D2876"/>
  <c r="C2876"/>
  <c r="B2876"/>
  <c r="S2875"/>
  <c r="R2875"/>
  <c r="P2875"/>
  <c r="M2875"/>
  <c r="L2875"/>
  <c r="K2875"/>
  <c r="J2875"/>
  <c r="I2875"/>
  <c r="G2875"/>
  <c r="F2875"/>
  <c r="E2875"/>
  <c r="Q2875" s="1"/>
  <c r="D2875"/>
  <c r="C2875"/>
  <c r="B2875"/>
  <c r="S2874"/>
  <c r="R2874"/>
  <c r="P2874"/>
  <c r="M2874"/>
  <c r="L2874"/>
  <c r="K2874"/>
  <c r="J2874"/>
  <c r="I2874"/>
  <c r="G2874"/>
  <c r="F2874"/>
  <c r="E2874"/>
  <c r="Q2874" s="1"/>
  <c r="D2874"/>
  <c r="C2874"/>
  <c r="B2874"/>
  <c r="S2873"/>
  <c r="R2873"/>
  <c r="P2873"/>
  <c r="M2873"/>
  <c r="L2873"/>
  <c r="K2873"/>
  <c r="J2873"/>
  <c r="I2873"/>
  <c r="G2873"/>
  <c r="F2873"/>
  <c r="E2873"/>
  <c r="Q2873" s="1"/>
  <c r="D2873"/>
  <c r="C2873"/>
  <c r="B2873"/>
  <c r="S2872"/>
  <c r="R2872"/>
  <c r="P2872"/>
  <c r="M2872"/>
  <c r="L2872"/>
  <c r="K2872"/>
  <c r="J2872"/>
  <c r="I2872"/>
  <c r="G2872"/>
  <c r="F2872"/>
  <c r="E2872"/>
  <c r="Q2872" s="1"/>
  <c r="D2872"/>
  <c r="C2872"/>
  <c r="B2872"/>
  <c r="S2871"/>
  <c r="R2871"/>
  <c r="P2871"/>
  <c r="M2871"/>
  <c r="L2871"/>
  <c r="K2871"/>
  <c r="J2871"/>
  <c r="I2871"/>
  <c r="G2871"/>
  <c r="F2871"/>
  <c r="E2871"/>
  <c r="Q2871" s="1"/>
  <c r="D2871"/>
  <c r="C2871"/>
  <c r="B2871"/>
  <c r="S2870"/>
  <c r="R2870"/>
  <c r="P2870"/>
  <c r="M2870"/>
  <c r="L2870"/>
  <c r="K2870"/>
  <c r="J2870"/>
  <c r="I2870"/>
  <c r="G2870"/>
  <c r="F2870"/>
  <c r="E2870"/>
  <c r="Q2870" s="1"/>
  <c r="D2870"/>
  <c r="C2870"/>
  <c r="B2870"/>
  <c r="S2869"/>
  <c r="R2869"/>
  <c r="P2869"/>
  <c r="M2869"/>
  <c r="L2869"/>
  <c r="K2869"/>
  <c r="J2869"/>
  <c r="I2869"/>
  <c r="G2869"/>
  <c r="F2869"/>
  <c r="E2869"/>
  <c r="Q2869" s="1"/>
  <c r="D2869"/>
  <c r="C2869"/>
  <c r="B2869"/>
  <c r="S2868"/>
  <c r="R2868"/>
  <c r="P2868"/>
  <c r="M2868"/>
  <c r="L2868"/>
  <c r="K2868"/>
  <c r="J2868"/>
  <c r="I2868"/>
  <c r="G2868"/>
  <c r="F2868"/>
  <c r="E2868"/>
  <c r="Q2868" s="1"/>
  <c r="D2868"/>
  <c r="C2868"/>
  <c r="B2868"/>
  <c r="S2867"/>
  <c r="R2867"/>
  <c r="P2867"/>
  <c r="M2867"/>
  <c r="L2867"/>
  <c r="K2867"/>
  <c r="J2867"/>
  <c r="I2867"/>
  <c r="G2867"/>
  <c r="F2867"/>
  <c r="E2867"/>
  <c r="Q2867" s="1"/>
  <c r="D2867"/>
  <c r="C2867"/>
  <c r="B2867"/>
  <c r="S2866"/>
  <c r="R2866"/>
  <c r="P2866"/>
  <c r="M2866"/>
  <c r="L2866"/>
  <c r="K2866"/>
  <c r="J2866"/>
  <c r="I2866"/>
  <c r="G2866"/>
  <c r="F2866"/>
  <c r="E2866"/>
  <c r="Q2866" s="1"/>
  <c r="D2866"/>
  <c r="C2866"/>
  <c r="B2866"/>
  <c r="S2865"/>
  <c r="R2865"/>
  <c r="P2865"/>
  <c r="M2865"/>
  <c r="L2865"/>
  <c r="K2865"/>
  <c r="J2865"/>
  <c r="I2865"/>
  <c r="G2865"/>
  <c r="F2865"/>
  <c r="E2865"/>
  <c r="Q2865" s="1"/>
  <c r="D2865"/>
  <c r="C2865"/>
  <c r="B2865"/>
  <c r="S2864"/>
  <c r="R2864"/>
  <c r="P2864"/>
  <c r="M2864"/>
  <c r="L2864"/>
  <c r="K2864"/>
  <c r="J2864"/>
  <c r="I2864"/>
  <c r="G2864"/>
  <c r="F2864"/>
  <c r="E2864"/>
  <c r="Q2864" s="1"/>
  <c r="D2864"/>
  <c r="C2864"/>
  <c r="B2864"/>
  <c r="S2863"/>
  <c r="R2863"/>
  <c r="P2863"/>
  <c r="M2863"/>
  <c r="L2863"/>
  <c r="K2863"/>
  <c r="J2863"/>
  <c r="I2863"/>
  <c r="G2863"/>
  <c r="F2863"/>
  <c r="E2863"/>
  <c r="Q2863" s="1"/>
  <c r="D2863"/>
  <c r="C2863"/>
  <c r="B2863"/>
  <c r="S2862"/>
  <c r="R2862"/>
  <c r="P2862"/>
  <c r="M2862"/>
  <c r="L2862"/>
  <c r="K2862"/>
  <c r="J2862"/>
  <c r="I2862"/>
  <c r="G2862"/>
  <c r="F2862"/>
  <c r="E2862"/>
  <c r="Q2862" s="1"/>
  <c r="D2862"/>
  <c r="C2862"/>
  <c r="B2862"/>
  <c r="S2861"/>
  <c r="R2861"/>
  <c r="P2861"/>
  <c r="M2861"/>
  <c r="L2861"/>
  <c r="K2861"/>
  <c r="J2861"/>
  <c r="I2861"/>
  <c r="G2861"/>
  <c r="F2861"/>
  <c r="E2861"/>
  <c r="Q2861" s="1"/>
  <c r="D2861"/>
  <c r="C2861"/>
  <c r="B2861"/>
  <c r="S2860"/>
  <c r="R2860"/>
  <c r="P2860"/>
  <c r="M2860"/>
  <c r="L2860"/>
  <c r="K2860"/>
  <c r="J2860"/>
  <c r="I2860"/>
  <c r="G2860"/>
  <c r="F2860"/>
  <c r="E2860"/>
  <c r="Q2860" s="1"/>
  <c r="D2860"/>
  <c r="C2860"/>
  <c r="B2860"/>
  <c r="S2859"/>
  <c r="R2859"/>
  <c r="P2859"/>
  <c r="M2859"/>
  <c r="L2859"/>
  <c r="K2859"/>
  <c r="J2859"/>
  <c r="I2859"/>
  <c r="G2859"/>
  <c r="F2859"/>
  <c r="E2859"/>
  <c r="Q2859" s="1"/>
  <c r="D2859"/>
  <c r="C2859"/>
  <c r="B2859"/>
  <c r="S2858"/>
  <c r="R2858"/>
  <c r="P2858"/>
  <c r="M2858"/>
  <c r="L2858"/>
  <c r="K2858"/>
  <c r="J2858"/>
  <c r="I2858"/>
  <c r="G2858"/>
  <c r="F2858"/>
  <c r="E2858"/>
  <c r="Q2858" s="1"/>
  <c r="D2858"/>
  <c r="C2858"/>
  <c r="B2858"/>
  <c r="S2857"/>
  <c r="R2857"/>
  <c r="P2857"/>
  <c r="M2857"/>
  <c r="L2857"/>
  <c r="K2857"/>
  <c r="J2857"/>
  <c r="I2857"/>
  <c r="G2857"/>
  <c r="F2857"/>
  <c r="E2857"/>
  <c r="Q2857" s="1"/>
  <c r="D2857"/>
  <c r="C2857"/>
  <c r="B2857"/>
  <c r="S2856"/>
  <c r="R2856"/>
  <c r="P2856"/>
  <c r="M2856"/>
  <c r="L2856"/>
  <c r="K2856"/>
  <c r="J2856"/>
  <c r="I2856"/>
  <c r="G2856"/>
  <c r="F2856"/>
  <c r="E2856"/>
  <c r="Q2856" s="1"/>
  <c r="D2856"/>
  <c r="C2856"/>
  <c r="B2856"/>
  <c r="S2855"/>
  <c r="R2855"/>
  <c r="P2855"/>
  <c r="M2855"/>
  <c r="L2855"/>
  <c r="K2855"/>
  <c r="J2855"/>
  <c r="I2855"/>
  <c r="G2855"/>
  <c r="F2855"/>
  <c r="E2855"/>
  <c r="Q2855" s="1"/>
  <c r="D2855"/>
  <c r="C2855"/>
  <c r="B2855"/>
  <c r="S2854"/>
  <c r="R2854"/>
  <c r="P2854"/>
  <c r="M2854"/>
  <c r="L2854"/>
  <c r="K2854"/>
  <c r="J2854"/>
  <c r="I2854"/>
  <c r="G2854"/>
  <c r="F2854"/>
  <c r="E2854"/>
  <c r="Q2854" s="1"/>
  <c r="D2854"/>
  <c r="C2854"/>
  <c r="B2854"/>
  <c r="S2853"/>
  <c r="R2853"/>
  <c r="P2853"/>
  <c r="M2853"/>
  <c r="L2853"/>
  <c r="K2853"/>
  <c r="J2853"/>
  <c r="I2853"/>
  <c r="G2853"/>
  <c r="F2853"/>
  <c r="E2853"/>
  <c r="Q2853" s="1"/>
  <c r="D2853"/>
  <c r="C2853"/>
  <c r="B2853"/>
  <c r="S2852"/>
  <c r="R2852"/>
  <c r="P2852"/>
  <c r="M2852"/>
  <c r="L2852"/>
  <c r="K2852"/>
  <c r="J2852"/>
  <c r="I2852"/>
  <c r="G2852"/>
  <c r="F2852"/>
  <c r="E2852"/>
  <c r="Q2852" s="1"/>
  <c r="D2852"/>
  <c r="C2852"/>
  <c r="B2852"/>
  <c r="S2851"/>
  <c r="R2851"/>
  <c r="P2851"/>
  <c r="M2851"/>
  <c r="L2851"/>
  <c r="K2851"/>
  <c r="J2851"/>
  <c r="I2851"/>
  <c r="G2851"/>
  <c r="F2851"/>
  <c r="E2851"/>
  <c r="Q2851" s="1"/>
  <c r="D2851"/>
  <c r="C2851"/>
  <c r="B2851"/>
  <c r="S2850"/>
  <c r="R2850"/>
  <c r="P2850"/>
  <c r="M2850"/>
  <c r="L2850"/>
  <c r="K2850"/>
  <c r="J2850"/>
  <c r="I2850"/>
  <c r="G2850"/>
  <c r="F2850"/>
  <c r="E2850"/>
  <c r="Q2850" s="1"/>
  <c r="D2850"/>
  <c r="C2850"/>
  <c r="B2850"/>
  <c r="S2849"/>
  <c r="R2849"/>
  <c r="P2849"/>
  <c r="M2849"/>
  <c r="L2849"/>
  <c r="K2849"/>
  <c r="J2849"/>
  <c r="I2849"/>
  <c r="G2849"/>
  <c r="F2849"/>
  <c r="E2849"/>
  <c r="Q2849" s="1"/>
  <c r="D2849"/>
  <c r="C2849"/>
  <c r="B2849"/>
  <c r="S2848"/>
  <c r="R2848"/>
  <c r="P2848"/>
  <c r="M2848"/>
  <c r="L2848"/>
  <c r="K2848"/>
  <c r="J2848"/>
  <c r="I2848"/>
  <c r="G2848"/>
  <c r="F2848"/>
  <c r="E2848"/>
  <c r="Q2848" s="1"/>
  <c r="D2848"/>
  <c r="C2848"/>
  <c r="B2848"/>
  <c r="S2847"/>
  <c r="R2847"/>
  <c r="P2847"/>
  <c r="M2847"/>
  <c r="L2847"/>
  <c r="K2847"/>
  <c r="J2847"/>
  <c r="I2847"/>
  <c r="G2847"/>
  <c r="F2847"/>
  <c r="E2847"/>
  <c r="Q2847" s="1"/>
  <c r="D2847"/>
  <c r="C2847"/>
  <c r="B2847"/>
  <c r="S2846"/>
  <c r="R2846"/>
  <c r="P2846"/>
  <c r="M2846"/>
  <c r="L2846"/>
  <c r="K2846"/>
  <c r="J2846"/>
  <c r="I2846"/>
  <c r="G2846"/>
  <c r="F2846"/>
  <c r="E2846"/>
  <c r="Q2846" s="1"/>
  <c r="D2846"/>
  <c r="C2846"/>
  <c r="B2846"/>
  <c r="S2845"/>
  <c r="R2845"/>
  <c r="P2845"/>
  <c r="M2845"/>
  <c r="L2845"/>
  <c r="K2845"/>
  <c r="J2845"/>
  <c r="I2845"/>
  <c r="G2845"/>
  <c r="F2845"/>
  <c r="E2845"/>
  <c r="Q2845" s="1"/>
  <c r="D2845"/>
  <c r="C2845"/>
  <c r="B2845"/>
  <c r="S2844"/>
  <c r="R2844"/>
  <c r="P2844"/>
  <c r="M2844"/>
  <c r="L2844"/>
  <c r="K2844"/>
  <c r="J2844"/>
  <c r="I2844"/>
  <c r="G2844"/>
  <c r="F2844"/>
  <c r="E2844"/>
  <c r="Q2844" s="1"/>
  <c r="D2844"/>
  <c r="C2844"/>
  <c r="B2844"/>
  <c r="S2843"/>
  <c r="R2843"/>
  <c r="P2843"/>
  <c r="M2843"/>
  <c r="L2843"/>
  <c r="K2843"/>
  <c r="J2843"/>
  <c r="I2843"/>
  <c r="G2843"/>
  <c r="F2843"/>
  <c r="E2843"/>
  <c r="Q2843" s="1"/>
  <c r="D2843"/>
  <c r="C2843"/>
  <c r="B2843"/>
  <c r="S2842"/>
  <c r="R2842"/>
  <c r="P2842"/>
  <c r="M2842"/>
  <c r="L2842"/>
  <c r="K2842"/>
  <c r="J2842"/>
  <c r="I2842"/>
  <c r="G2842"/>
  <c r="F2842"/>
  <c r="E2842"/>
  <c r="Q2842" s="1"/>
  <c r="D2842"/>
  <c r="C2842"/>
  <c r="B2842"/>
  <c r="S2841"/>
  <c r="R2841"/>
  <c r="P2841"/>
  <c r="M2841"/>
  <c r="L2841"/>
  <c r="K2841"/>
  <c r="J2841"/>
  <c r="I2841"/>
  <c r="G2841"/>
  <c r="F2841"/>
  <c r="E2841"/>
  <c r="Q2841" s="1"/>
  <c r="D2841"/>
  <c r="C2841"/>
  <c r="B2841"/>
  <c r="S2840"/>
  <c r="R2840"/>
  <c r="P2840"/>
  <c r="M2840"/>
  <c r="L2840"/>
  <c r="K2840"/>
  <c r="J2840"/>
  <c r="I2840"/>
  <c r="G2840"/>
  <c r="F2840"/>
  <c r="E2840"/>
  <c r="Q2840" s="1"/>
  <c r="D2840"/>
  <c r="C2840"/>
  <c r="B2840"/>
  <c r="S2839"/>
  <c r="R2839"/>
  <c r="P2839"/>
  <c r="M2839"/>
  <c r="L2839"/>
  <c r="K2839"/>
  <c r="J2839"/>
  <c r="I2839"/>
  <c r="G2839"/>
  <c r="F2839"/>
  <c r="E2839"/>
  <c r="Q2839" s="1"/>
  <c r="D2839"/>
  <c r="C2839"/>
  <c r="B2839"/>
  <c r="S2838"/>
  <c r="R2838"/>
  <c r="P2838"/>
  <c r="M2838"/>
  <c r="L2838"/>
  <c r="K2838"/>
  <c r="J2838"/>
  <c r="I2838"/>
  <c r="G2838"/>
  <c r="F2838"/>
  <c r="E2838"/>
  <c r="Q2838" s="1"/>
  <c r="D2838"/>
  <c r="C2838"/>
  <c r="B2838"/>
  <c r="S2837"/>
  <c r="R2837"/>
  <c r="P2837"/>
  <c r="M2837"/>
  <c r="L2837"/>
  <c r="K2837"/>
  <c r="J2837"/>
  <c r="I2837"/>
  <c r="G2837"/>
  <c r="F2837"/>
  <c r="E2837"/>
  <c r="Q2837" s="1"/>
  <c r="D2837"/>
  <c r="C2837"/>
  <c r="B2837"/>
  <c r="S2836"/>
  <c r="R2836"/>
  <c r="P2836"/>
  <c r="M2836"/>
  <c r="L2836"/>
  <c r="K2836"/>
  <c r="J2836"/>
  <c r="I2836"/>
  <c r="G2836"/>
  <c r="F2836"/>
  <c r="E2836"/>
  <c r="Q2836" s="1"/>
  <c r="D2836"/>
  <c r="C2836"/>
  <c r="B2836"/>
  <c r="S2835"/>
  <c r="R2835"/>
  <c r="P2835"/>
  <c r="M2835"/>
  <c r="L2835"/>
  <c r="K2835"/>
  <c r="J2835"/>
  <c r="I2835"/>
  <c r="G2835"/>
  <c r="F2835"/>
  <c r="E2835"/>
  <c r="Q2835" s="1"/>
  <c r="D2835"/>
  <c r="C2835"/>
  <c r="B2835"/>
  <c r="S2834"/>
  <c r="R2834"/>
  <c r="P2834"/>
  <c r="M2834"/>
  <c r="L2834"/>
  <c r="K2834"/>
  <c r="J2834"/>
  <c r="I2834"/>
  <c r="G2834"/>
  <c r="F2834"/>
  <c r="E2834"/>
  <c r="Q2834" s="1"/>
  <c r="D2834"/>
  <c r="C2834"/>
  <c r="B2834"/>
  <c r="S2833"/>
  <c r="R2833"/>
  <c r="P2833"/>
  <c r="M2833"/>
  <c r="L2833"/>
  <c r="K2833"/>
  <c r="J2833"/>
  <c r="I2833"/>
  <c r="G2833"/>
  <c r="F2833"/>
  <c r="E2833"/>
  <c r="Q2833" s="1"/>
  <c r="D2833"/>
  <c r="C2833"/>
  <c r="B2833"/>
  <c r="S2832"/>
  <c r="R2832"/>
  <c r="P2832"/>
  <c r="M2832"/>
  <c r="L2832"/>
  <c r="K2832"/>
  <c r="J2832"/>
  <c r="I2832"/>
  <c r="G2832"/>
  <c r="F2832"/>
  <c r="E2832"/>
  <c r="Q2832" s="1"/>
  <c r="D2832"/>
  <c r="C2832"/>
  <c r="B2832"/>
  <c r="S2831"/>
  <c r="R2831"/>
  <c r="P2831"/>
  <c r="M2831"/>
  <c r="L2831"/>
  <c r="K2831"/>
  <c r="J2831"/>
  <c r="I2831"/>
  <c r="G2831"/>
  <c r="F2831"/>
  <c r="E2831"/>
  <c r="Q2831" s="1"/>
  <c r="D2831"/>
  <c r="C2831"/>
  <c r="B2831"/>
  <c r="S2830"/>
  <c r="R2830"/>
  <c r="P2830"/>
  <c r="M2830"/>
  <c r="L2830"/>
  <c r="K2830"/>
  <c r="J2830"/>
  <c r="I2830"/>
  <c r="G2830"/>
  <c r="F2830"/>
  <c r="E2830"/>
  <c r="Q2830" s="1"/>
  <c r="D2830"/>
  <c r="C2830"/>
  <c r="B2830"/>
  <c r="S2829"/>
  <c r="R2829"/>
  <c r="P2829"/>
  <c r="M2829"/>
  <c r="L2829"/>
  <c r="K2829"/>
  <c r="J2829"/>
  <c r="I2829"/>
  <c r="G2829"/>
  <c r="F2829"/>
  <c r="E2829"/>
  <c r="Q2829" s="1"/>
  <c r="D2829"/>
  <c r="C2829"/>
  <c r="B2829"/>
  <c r="S2828"/>
  <c r="R2828"/>
  <c r="P2828"/>
  <c r="M2828"/>
  <c r="L2828"/>
  <c r="K2828"/>
  <c r="J2828"/>
  <c r="I2828"/>
  <c r="G2828"/>
  <c r="F2828"/>
  <c r="E2828"/>
  <c r="Q2828" s="1"/>
  <c r="D2828"/>
  <c r="C2828"/>
  <c r="B2828"/>
  <c r="S2827"/>
  <c r="R2827"/>
  <c r="P2827"/>
  <c r="M2827"/>
  <c r="L2827"/>
  <c r="K2827"/>
  <c r="J2827"/>
  <c r="I2827"/>
  <c r="G2827"/>
  <c r="F2827"/>
  <c r="E2827"/>
  <c r="Q2827" s="1"/>
  <c r="D2827"/>
  <c r="C2827"/>
  <c r="B2827"/>
  <c r="S2826"/>
  <c r="R2826"/>
  <c r="P2826"/>
  <c r="M2826"/>
  <c r="L2826"/>
  <c r="K2826"/>
  <c r="J2826"/>
  <c r="I2826"/>
  <c r="G2826"/>
  <c r="F2826"/>
  <c r="E2826"/>
  <c r="Q2826" s="1"/>
  <c r="D2826"/>
  <c r="C2826"/>
  <c r="B2826"/>
  <c r="S2825"/>
  <c r="R2825"/>
  <c r="P2825"/>
  <c r="M2825"/>
  <c r="L2825"/>
  <c r="K2825"/>
  <c r="J2825"/>
  <c r="I2825"/>
  <c r="G2825"/>
  <c r="F2825"/>
  <c r="E2825"/>
  <c r="Q2825" s="1"/>
  <c r="D2825"/>
  <c r="C2825"/>
  <c r="B2825"/>
  <c r="S2824"/>
  <c r="R2824"/>
  <c r="P2824"/>
  <c r="M2824"/>
  <c r="L2824"/>
  <c r="K2824"/>
  <c r="J2824"/>
  <c r="I2824"/>
  <c r="G2824"/>
  <c r="F2824"/>
  <c r="E2824"/>
  <c r="Q2824" s="1"/>
  <c r="D2824"/>
  <c r="C2824"/>
  <c r="B2824"/>
  <c r="S2823"/>
  <c r="R2823"/>
  <c r="P2823"/>
  <c r="M2823"/>
  <c r="L2823"/>
  <c r="K2823"/>
  <c r="J2823"/>
  <c r="I2823"/>
  <c r="G2823"/>
  <c r="F2823"/>
  <c r="E2823"/>
  <c r="Q2823" s="1"/>
  <c r="D2823"/>
  <c r="C2823"/>
  <c r="B2823"/>
  <c r="S2822"/>
  <c r="R2822"/>
  <c r="P2822"/>
  <c r="M2822"/>
  <c r="L2822"/>
  <c r="K2822"/>
  <c r="J2822"/>
  <c r="I2822"/>
  <c r="G2822"/>
  <c r="F2822"/>
  <c r="E2822"/>
  <c r="Q2822" s="1"/>
  <c r="D2822"/>
  <c r="C2822"/>
  <c r="B2822"/>
  <c r="S2821"/>
  <c r="R2821"/>
  <c r="P2821"/>
  <c r="M2821"/>
  <c r="L2821"/>
  <c r="K2821"/>
  <c r="J2821"/>
  <c r="I2821"/>
  <c r="G2821"/>
  <c r="F2821"/>
  <c r="E2821"/>
  <c r="Q2821" s="1"/>
  <c r="D2821"/>
  <c r="C2821"/>
  <c r="B2821"/>
  <c r="S2820"/>
  <c r="R2820"/>
  <c r="P2820"/>
  <c r="M2820"/>
  <c r="L2820"/>
  <c r="K2820"/>
  <c r="J2820"/>
  <c r="I2820"/>
  <c r="G2820"/>
  <c r="F2820"/>
  <c r="E2820"/>
  <c r="Q2820" s="1"/>
  <c r="D2820"/>
  <c r="C2820"/>
  <c r="B2820"/>
  <c r="S2819"/>
  <c r="R2819"/>
  <c r="P2819"/>
  <c r="M2819"/>
  <c r="L2819"/>
  <c r="K2819"/>
  <c r="J2819"/>
  <c r="I2819"/>
  <c r="G2819"/>
  <c r="F2819"/>
  <c r="E2819"/>
  <c r="Q2819" s="1"/>
  <c r="D2819"/>
  <c r="C2819"/>
  <c r="B2819"/>
  <c r="S2818"/>
  <c r="R2818"/>
  <c r="P2818"/>
  <c r="M2818"/>
  <c r="L2818"/>
  <c r="K2818"/>
  <c r="J2818"/>
  <c r="I2818"/>
  <c r="G2818"/>
  <c r="F2818"/>
  <c r="E2818"/>
  <c r="Q2818" s="1"/>
  <c r="D2818"/>
  <c r="C2818"/>
  <c r="B2818"/>
  <c r="S2817"/>
  <c r="R2817"/>
  <c r="P2817"/>
  <c r="M2817"/>
  <c r="L2817"/>
  <c r="K2817"/>
  <c r="J2817"/>
  <c r="I2817"/>
  <c r="G2817"/>
  <c r="F2817"/>
  <c r="E2817"/>
  <c r="Q2817" s="1"/>
  <c r="D2817"/>
  <c r="C2817"/>
  <c r="B2817"/>
  <c r="S2816"/>
  <c r="R2816"/>
  <c r="P2816"/>
  <c r="M2816"/>
  <c r="L2816"/>
  <c r="K2816"/>
  <c r="J2816"/>
  <c r="I2816"/>
  <c r="G2816"/>
  <c r="F2816"/>
  <c r="E2816"/>
  <c r="Q2816" s="1"/>
  <c r="D2816"/>
  <c r="C2816"/>
  <c r="B2816"/>
  <c r="S2815"/>
  <c r="R2815"/>
  <c r="P2815"/>
  <c r="M2815"/>
  <c r="L2815"/>
  <c r="K2815"/>
  <c r="J2815"/>
  <c r="I2815"/>
  <c r="G2815"/>
  <c r="F2815"/>
  <c r="E2815"/>
  <c r="Q2815" s="1"/>
  <c r="D2815"/>
  <c r="C2815"/>
  <c r="B2815"/>
  <c r="S2814"/>
  <c r="R2814"/>
  <c r="P2814"/>
  <c r="M2814"/>
  <c r="L2814"/>
  <c r="K2814"/>
  <c r="J2814"/>
  <c r="I2814"/>
  <c r="G2814"/>
  <c r="F2814"/>
  <c r="E2814"/>
  <c r="Q2814" s="1"/>
  <c r="D2814"/>
  <c r="C2814"/>
  <c r="B2814"/>
  <c r="S2813"/>
  <c r="R2813"/>
  <c r="P2813"/>
  <c r="M2813"/>
  <c r="L2813"/>
  <c r="K2813"/>
  <c r="J2813"/>
  <c r="I2813"/>
  <c r="G2813"/>
  <c r="F2813"/>
  <c r="E2813"/>
  <c r="Q2813" s="1"/>
  <c r="D2813"/>
  <c r="C2813"/>
  <c r="B2813"/>
  <c r="S2812"/>
  <c r="R2812"/>
  <c r="P2812"/>
  <c r="M2812"/>
  <c r="L2812"/>
  <c r="K2812"/>
  <c r="J2812"/>
  <c r="I2812"/>
  <c r="G2812"/>
  <c r="F2812"/>
  <c r="E2812"/>
  <c r="Q2812" s="1"/>
  <c r="D2812"/>
  <c r="C2812"/>
  <c r="B2812"/>
  <c r="S2811"/>
  <c r="R2811"/>
  <c r="P2811"/>
  <c r="M2811"/>
  <c r="L2811"/>
  <c r="K2811"/>
  <c r="J2811"/>
  <c r="I2811"/>
  <c r="G2811"/>
  <c r="F2811"/>
  <c r="E2811"/>
  <c r="Q2811" s="1"/>
  <c r="D2811"/>
  <c r="C2811"/>
  <c r="B2811"/>
  <c r="S2810"/>
  <c r="R2810"/>
  <c r="P2810"/>
  <c r="M2810"/>
  <c r="L2810"/>
  <c r="K2810"/>
  <c r="J2810"/>
  <c r="I2810"/>
  <c r="G2810"/>
  <c r="F2810"/>
  <c r="E2810"/>
  <c r="Q2810" s="1"/>
  <c r="D2810"/>
  <c r="C2810"/>
  <c r="B2810"/>
  <c r="S2809"/>
  <c r="R2809"/>
  <c r="P2809"/>
  <c r="M2809"/>
  <c r="L2809"/>
  <c r="K2809"/>
  <c r="J2809"/>
  <c r="I2809"/>
  <c r="G2809"/>
  <c r="F2809"/>
  <c r="E2809"/>
  <c r="Q2809" s="1"/>
  <c r="D2809"/>
  <c r="C2809"/>
  <c r="B2809"/>
  <c r="S2808"/>
  <c r="R2808"/>
  <c r="P2808"/>
  <c r="M2808"/>
  <c r="L2808"/>
  <c r="K2808"/>
  <c r="J2808"/>
  <c r="I2808"/>
  <c r="G2808"/>
  <c r="F2808"/>
  <c r="E2808"/>
  <c r="Q2808" s="1"/>
  <c r="D2808"/>
  <c r="C2808"/>
  <c r="B2808"/>
  <c r="S2807"/>
  <c r="R2807"/>
  <c r="P2807"/>
  <c r="M2807"/>
  <c r="L2807"/>
  <c r="K2807"/>
  <c r="J2807"/>
  <c r="I2807"/>
  <c r="G2807"/>
  <c r="F2807"/>
  <c r="E2807"/>
  <c r="Q2807" s="1"/>
  <c r="D2807"/>
  <c r="C2807"/>
  <c r="B2807"/>
  <c r="S2806"/>
  <c r="R2806"/>
  <c r="P2806"/>
  <c r="M2806"/>
  <c r="L2806"/>
  <c r="K2806"/>
  <c r="J2806"/>
  <c r="I2806"/>
  <c r="G2806"/>
  <c r="F2806"/>
  <c r="E2806"/>
  <c r="Q2806" s="1"/>
  <c r="D2806"/>
  <c r="C2806"/>
  <c r="B2806"/>
  <c r="S2805"/>
  <c r="R2805"/>
  <c r="P2805"/>
  <c r="M2805"/>
  <c r="L2805"/>
  <c r="K2805"/>
  <c r="J2805"/>
  <c r="I2805"/>
  <c r="G2805"/>
  <c r="F2805"/>
  <c r="E2805"/>
  <c r="Q2805" s="1"/>
  <c r="D2805"/>
  <c r="C2805"/>
  <c r="B2805"/>
  <c r="S2804"/>
  <c r="R2804"/>
  <c r="P2804"/>
  <c r="M2804"/>
  <c r="L2804"/>
  <c r="K2804"/>
  <c r="J2804"/>
  <c r="I2804"/>
  <c r="G2804"/>
  <c r="F2804"/>
  <c r="E2804"/>
  <c r="Q2804" s="1"/>
  <c r="D2804"/>
  <c r="C2804"/>
  <c r="B2804"/>
  <c r="S2803"/>
  <c r="R2803"/>
  <c r="P2803"/>
  <c r="M2803"/>
  <c r="L2803"/>
  <c r="K2803"/>
  <c r="J2803"/>
  <c r="I2803"/>
  <c r="G2803"/>
  <c r="F2803"/>
  <c r="E2803"/>
  <c r="Q2803" s="1"/>
  <c r="D2803"/>
  <c r="C2803"/>
  <c r="B2803"/>
  <c r="S2802"/>
  <c r="R2802"/>
  <c r="P2802"/>
  <c r="M2802"/>
  <c r="L2802"/>
  <c r="K2802"/>
  <c r="J2802"/>
  <c r="I2802"/>
  <c r="G2802"/>
  <c r="F2802"/>
  <c r="E2802"/>
  <c r="Q2802" s="1"/>
  <c r="D2802"/>
  <c r="C2802"/>
  <c r="B2802"/>
  <c r="S2801"/>
  <c r="R2801"/>
  <c r="P2801"/>
  <c r="M2801"/>
  <c r="L2801"/>
  <c r="K2801"/>
  <c r="J2801"/>
  <c r="I2801"/>
  <c r="G2801"/>
  <c r="F2801"/>
  <c r="E2801"/>
  <c r="Q2801" s="1"/>
  <c r="D2801"/>
  <c r="C2801"/>
  <c r="B2801"/>
  <c r="S2800"/>
  <c r="R2800"/>
  <c r="P2800"/>
  <c r="M2800"/>
  <c r="L2800"/>
  <c r="K2800"/>
  <c r="J2800"/>
  <c r="I2800"/>
  <c r="G2800"/>
  <c r="F2800"/>
  <c r="E2800"/>
  <c r="Q2800" s="1"/>
  <c r="D2800"/>
  <c r="C2800"/>
  <c r="B2800"/>
  <c r="S2799"/>
  <c r="R2799"/>
  <c r="P2799"/>
  <c r="M2799"/>
  <c r="L2799"/>
  <c r="K2799"/>
  <c r="J2799"/>
  <c r="I2799"/>
  <c r="G2799"/>
  <c r="F2799"/>
  <c r="E2799"/>
  <c r="Q2799" s="1"/>
  <c r="D2799"/>
  <c r="C2799"/>
  <c r="B2799"/>
  <c r="S2798"/>
  <c r="R2798"/>
  <c r="P2798"/>
  <c r="M2798"/>
  <c r="L2798"/>
  <c r="K2798"/>
  <c r="J2798"/>
  <c r="I2798"/>
  <c r="G2798"/>
  <c r="F2798"/>
  <c r="E2798"/>
  <c r="Q2798" s="1"/>
  <c r="D2798"/>
  <c r="C2798"/>
  <c r="B2798"/>
  <c r="S2797"/>
  <c r="R2797"/>
  <c r="P2797"/>
  <c r="M2797"/>
  <c r="L2797"/>
  <c r="K2797"/>
  <c r="J2797"/>
  <c r="I2797"/>
  <c r="G2797"/>
  <c r="F2797"/>
  <c r="E2797"/>
  <c r="Q2797" s="1"/>
  <c r="D2797"/>
  <c r="C2797"/>
  <c r="B2797"/>
  <c r="S2796"/>
  <c r="R2796"/>
  <c r="P2796"/>
  <c r="M2796"/>
  <c r="L2796"/>
  <c r="K2796"/>
  <c r="J2796"/>
  <c r="I2796"/>
  <c r="G2796"/>
  <c r="F2796"/>
  <c r="E2796"/>
  <c r="Q2796" s="1"/>
  <c r="D2796"/>
  <c r="C2796"/>
  <c r="B2796"/>
  <c r="S2795"/>
  <c r="R2795"/>
  <c r="P2795"/>
  <c r="M2795"/>
  <c r="L2795"/>
  <c r="K2795"/>
  <c r="J2795"/>
  <c r="I2795"/>
  <c r="G2795"/>
  <c r="F2795"/>
  <c r="E2795"/>
  <c r="Q2795" s="1"/>
  <c r="D2795"/>
  <c r="C2795"/>
  <c r="B2795"/>
  <c r="S2794"/>
  <c r="R2794"/>
  <c r="P2794"/>
  <c r="M2794"/>
  <c r="L2794"/>
  <c r="K2794"/>
  <c r="J2794"/>
  <c r="I2794"/>
  <c r="G2794"/>
  <c r="F2794"/>
  <c r="E2794"/>
  <c r="Q2794" s="1"/>
  <c r="D2794"/>
  <c r="C2794"/>
  <c r="B2794"/>
  <c r="S2793"/>
  <c r="R2793"/>
  <c r="P2793"/>
  <c r="M2793"/>
  <c r="L2793"/>
  <c r="K2793"/>
  <c r="J2793"/>
  <c r="I2793"/>
  <c r="G2793"/>
  <c r="F2793"/>
  <c r="E2793"/>
  <c r="Q2793" s="1"/>
  <c r="D2793"/>
  <c r="C2793"/>
  <c r="B2793"/>
  <c r="S2792"/>
  <c r="R2792"/>
  <c r="P2792"/>
  <c r="M2792"/>
  <c r="L2792"/>
  <c r="K2792"/>
  <c r="J2792"/>
  <c r="I2792"/>
  <c r="G2792"/>
  <c r="F2792"/>
  <c r="E2792"/>
  <c r="Q2792" s="1"/>
  <c r="D2792"/>
  <c r="C2792"/>
  <c r="B2792"/>
  <c r="S2791"/>
  <c r="R2791"/>
  <c r="P2791"/>
  <c r="M2791"/>
  <c r="L2791"/>
  <c r="K2791"/>
  <c r="J2791"/>
  <c r="I2791"/>
  <c r="G2791"/>
  <c r="F2791"/>
  <c r="E2791"/>
  <c r="Q2791" s="1"/>
  <c r="D2791"/>
  <c r="C2791"/>
  <c r="B2791"/>
  <c r="S2790"/>
  <c r="R2790"/>
  <c r="P2790"/>
  <c r="M2790"/>
  <c r="L2790"/>
  <c r="K2790"/>
  <c r="J2790"/>
  <c r="I2790"/>
  <c r="G2790"/>
  <c r="F2790"/>
  <c r="E2790"/>
  <c r="Q2790" s="1"/>
  <c r="D2790"/>
  <c r="C2790"/>
  <c r="B2790"/>
  <c r="S2789"/>
  <c r="R2789"/>
  <c r="P2789"/>
  <c r="M2789"/>
  <c r="L2789"/>
  <c r="K2789"/>
  <c r="J2789"/>
  <c r="I2789"/>
  <c r="G2789"/>
  <c r="F2789"/>
  <c r="E2789"/>
  <c r="Q2789" s="1"/>
  <c r="D2789"/>
  <c r="C2789"/>
  <c r="B2789"/>
  <c r="S2788"/>
  <c r="R2788"/>
  <c r="P2788"/>
  <c r="M2788"/>
  <c r="L2788"/>
  <c r="K2788"/>
  <c r="J2788"/>
  <c r="I2788"/>
  <c r="G2788"/>
  <c r="F2788"/>
  <c r="E2788"/>
  <c r="Q2788" s="1"/>
  <c r="D2788"/>
  <c r="C2788"/>
  <c r="B2788"/>
  <c r="S2787"/>
  <c r="R2787"/>
  <c r="P2787"/>
  <c r="M2787"/>
  <c r="L2787"/>
  <c r="K2787"/>
  <c r="J2787"/>
  <c r="I2787"/>
  <c r="G2787"/>
  <c r="F2787"/>
  <c r="E2787"/>
  <c r="Q2787" s="1"/>
  <c r="D2787"/>
  <c r="C2787"/>
  <c r="B2787"/>
  <c r="S2786"/>
  <c r="R2786"/>
  <c r="P2786"/>
  <c r="M2786"/>
  <c r="L2786"/>
  <c r="K2786"/>
  <c r="J2786"/>
  <c r="I2786"/>
  <c r="G2786"/>
  <c r="F2786"/>
  <c r="E2786"/>
  <c r="Q2786" s="1"/>
  <c r="D2786"/>
  <c r="C2786"/>
  <c r="B2786"/>
  <c r="S2785"/>
  <c r="R2785"/>
  <c r="P2785"/>
  <c r="M2785"/>
  <c r="L2785"/>
  <c r="K2785"/>
  <c r="J2785"/>
  <c r="I2785"/>
  <c r="G2785"/>
  <c r="F2785"/>
  <c r="E2785"/>
  <c r="Q2785" s="1"/>
  <c r="D2785"/>
  <c r="C2785"/>
  <c r="B2785"/>
  <c r="S2784"/>
  <c r="R2784"/>
  <c r="P2784"/>
  <c r="M2784"/>
  <c r="L2784"/>
  <c r="K2784"/>
  <c r="J2784"/>
  <c r="I2784"/>
  <c r="G2784"/>
  <c r="F2784"/>
  <c r="E2784"/>
  <c r="Q2784" s="1"/>
  <c r="D2784"/>
  <c r="C2784"/>
  <c r="B2784"/>
  <c r="S2783"/>
  <c r="R2783"/>
  <c r="P2783"/>
  <c r="M2783"/>
  <c r="L2783"/>
  <c r="K2783"/>
  <c r="J2783"/>
  <c r="I2783"/>
  <c r="G2783"/>
  <c r="F2783"/>
  <c r="E2783"/>
  <c r="Q2783" s="1"/>
  <c r="D2783"/>
  <c r="C2783"/>
  <c r="B2783"/>
  <c r="S2782"/>
  <c r="R2782"/>
  <c r="P2782"/>
  <c r="M2782"/>
  <c r="L2782"/>
  <c r="K2782"/>
  <c r="J2782"/>
  <c r="I2782"/>
  <c r="G2782"/>
  <c r="F2782"/>
  <c r="E2782"/>
  <c r="Q2782" s="1"/>
  <c r="D2782"/>
  <c r="C2782"/>
  <c r="B2782"/>
  <c r="S2781"/>
  <c r="R2781"/>
  <c r="P2781"/>
  <c r="M2781"/>
  <c r="L2781"/>
  <c r="K2781"/>
  <c r="J2781"/>
  <c r="I2781"/>
  <c r="G2781"/>
  <c r="F2781"/>
  <c r="E2781"/>
  <c r="Q2781" s="1"/>
  <c r="D2781"/>
  <c r="C2781"/>
  <c r="B2781"/>
  <c r="S2780"/>
  <c r="R2780"/>
  <c r="P2780"/>
  <c r="M2780"/>
  <c r="L2780"/>
  <c r="K2780"/>
  <c r="J2780"/>
  <c r="I2780"/>
  <c r="G2780"/>
  <c r="F2780"/>
  <c r="E2780"/>
  <c r="Q2780" s="1"/>
  <c r="D2780"/>
  <c r="C2780"/>
  <c r="B2780"/>
  <c r="S2779"/>
  <c r="R2779"/>
  <c r="P2779"/>
  <c r="M2779"/>
  <c r="L2779"/>
  <c r="K2779"/>
  <c r="J2779"/>
  <c r="I2779"/>
  <c r="G2779"/>
  <c r="F2779"/>
  <c r="E2779"/>
  <c r="Q2779" s="1"/>
  <c r="D2779"/>
  <c r="C2779"/>
  <c r="B2779"/>
  <c r="S2778"/>
  <c r="R2778"/>
  <c r="P2778"/>
  <c r="M2778"/>
  <c r="L2778"/>
  <c r="K2778"/>
  <c r="J2778"/>
  <c r="I2778"/>
  <c r="G2778"/>
  <c r="F2778"/>
  <c r="E2778"/>
  <c r="Q2778" s="1"/>
  <c r="D2778"/>
  <c r="C2778"/>
  <c r="B2778"/>
  <c r="S2777"/>
  <c r="R2777"/>
  <c r="P2777"/>
  <c r="M2777"/>
  <c r="L2777"/>
  <c r="K2777"/>
  <c r="J2777"/>
  <c r="I2777"/>
  <c r="G2777"/>
  <c r="F2777"/>
  <c r="E2777"/>
  <c r="Q2777" s="1"/>
  <c r="D2777"/>
  <c r="C2777"/>
  <c r="B2777"/>
  <c r="S2776"/>
  <c r="R2776"/>
  <c r="P2776"/>
  <c r="M2776"/>
  <c r="L2776"/>
  <c r="K2776"/>
  <c r="J2776"/>
  <c r="I2776"/>
  <c r="G2776"/>
  <c r="F2776"/>
  <c r="E2776"/>
  <c r="Q2776" s="1"/>
  <c r="D2776"/>
  <c r="C2776"/>
  <c r="B2776"/>
  <c r="S2775"/>
  <c r="R2775"/>
  <c r="P2775"/>
  <c r="M2775"/>
  <c r="L2775"/>
  <c r="K2775"/>
  <c r="J2775"/>
  <c r="I2775"/>
  <c r="G2775"/>
  <c r="F2775"/>
  <c r="E2775"/>
  <c r="Q2775" s="1"/>
  <c r="D2775"/>
  <c r="C2775"/>
  <c r="B2775"/>
  <c r="S2774"/>
  <c r="R2774"/>
  <c r="P2774"/>
  <c r="M2774"/>
  <c r="L2774"/>
  <c r="K2774"/>
  <c r="J2774"/>
  <c r="I2774"/>
  <c r="G2774"/>
  <c r="F2774"/>
  <c r="E2774"/>
  <c r="Q2774" s="1"/>
  <c r="D2774"/>
  <c r="C2774"/>
  <c r="B2774"/>
  <c r="S2773"/>
  <c r="R2773"/>
  <c r="P2773"/>
  <c r="M2773"/>
  <c r="L2773"/>
  <c r="K2773"/>
  <c r="J2773"/>
  <c r="I2773"/>
  <c r="G2773"/>
  <c r="F2773"/>
  <c r="E2773"/>
  <c r="Q2773" s="1"/>
  <c r="D2773"/>
  <c r="C2773"/>
  <c r="B2773"/>
  <c r="S2772"/>
  <c r="R2772"/>
  <c r="P2772"/>
  <c r="M2772"/>
  <c r="L2772"/>
  <c r="K2772"/>
  <c r="J2772"/>
  <c r="I2772"/>
  <c r="G2772"/>
  <c r="F2772"/>
  <c r="E2772"/>
  <c r="Q2772" s="1"/>
  <c r="D2772"/>
  <c r="C2772"/>
  <c r="B2772"/>
  <c r="S2771"/>
  <c r="R2771"/>
  <c r="P2771"/>
  <c r="M2771"/>
  <c r="L2771"/>
  <c r="K2771"/>
  <c r="J2771"/>
  <c r="I2771"/>
  <c r="G2771"/>
  <c r="F2771"/>
  <c r="E2771"/>
  <c r="Q2771" s="1"/>
  <c r="D2771"/>
  <c r="C2771"/>
  <c r="B2771"/>
  <c r="S2770"/>
  <c r="R2770"/>
  <c r="P2770"/>
  <c r="M2770"/>
  <c r="L2770"/>
  <c r="K2770"/>
  <c r="J2770"/>
  <c r="I2770"/>
  <c r="G2770"/>
  <c r="F2770"/>
  <c r="E2770"/>
  <c r="Q2770" s="1"/>
  <c r="D2770"/>
  <c r="C2770"/>
  <c r="B2770"/>
  <c r="S2769"/>
  <c r="R2769"/>
  <c r="P2769"/>
  <c r="M2769"/>
  <c r="L2769"/>
  <c r="K2769"/>
  <c r="J2769"/>
  <c r="I2769"/>
  <c r="G2769"/>
  <c r="F2769"/>
  <c r="E2769"/>
  <c r="Q2769" s="1"/>
  <c r="D2769"/>
  <c r="C2769"/>
  <c r="B2769"/>
  <c r="S2768"/>
  <c r="R2768"/>
  <c r="P2768"/>
  <c r="M2768"/>
  <c r="L2768"/>
  <c r="K2768"/>
  <c r="J2768"/>
  <c r="I2768"/>
  <c r="G2768"/>
  <c r="F2768"/>
  <c r="E2768"/>
  <c r="Q2768" s="1"/>
  <c r="D2768"/>
  <c r="C2768"/>
  <c r="B2768"/>
  <c r="S2767"/>
  <c r="R2767"/>
  <c r="P2767"/>
  <c r="M2767"/>
  <c r="L2767"/>
  <c r="K2767"/>
  <c r="J2767"/>
  <c r="I2767"/>
  <c r="G2767"/>
  <c r="F2767"/>
  <c r="E2767"/>
  <c r="Q2767" s="1"/>
  <c r="D2767"/>
  <c r="C2767"/>
  <c r="B2767"/>
  <c r="S2766"/>
  <c r="R2766"/>
  <c r="P2766"/>
  <c r="M2766"/>
  <c r="L2766"/>
  <c r="K2766"/>
  <c r="J2766"/>
  <c r="I2766"/>
  <c r="G2766"/>
  <c r="F2766"/>
  <c r="E2766"/>
  <c r="Q2766" s="1"/>
  <c r="D2766"/>
  <c r="C2766"/>
  <c r="B2766"/>
  <c r="S2765"/>
  <c r="R2765"/>
  <c r="P2765"/>
  <c r="M2765"/>
  <c r="L2765"/>
  <c r="K2765"/>
  <c r="J2765"/>
  <c r="I2765"/>
  <c r="G2765"/>
  <c r="F2765"/>
  <c r="E2765"/>
  <c r="Q2765" s="1"/>
  <c r="D2765"/>
  <c r="C2765"/>
  <c r="B2765"/>
  <c r="S2764"/>
  <c r="R2764"/>
  <c r="P2764"/>
  <c r="M2764"/>
  <c r="L2764"/>
  <c r="K2764"/>
  <c r="J2764"/>
  <c r="I2764"/>
  <c r="G2764"/>
  <c r="F2764"/>
  <c r="E2764"/>
  <c r="Q2764" s="1"/>
  <c r="D2764"/>
  <c r="C2764"/>
  <c r="B2764"/>
  <c r="S2763"/>
  <c r="R2763"/>
  <c r="P2763"/>
  <c r="M2763"/>
  <c r="L2763"/>
  <c r="K2763"/>
  <c r="J2763"/>
  <c r="I2763"/>
  <c r="G2763"/>
  <c r="F2763"/>
  <c r="E2763"/>
  <c r="Q2763" s="1"/>
  <c r="D2763"/>
  <c r="C2763"/>
  <c r="B2763"/>
  <c r="S2762"/>
  <c r="R2762"/>
  <c r="P2762"/>
  <c r="M2762"/>
  <c r="L2762"/>
  <c r="K2762"/>
  <c r="J2762"/>
  <c r="I2762"/>
  <c r="G2762"/>
  <c r="F2762"/>
  <c r="E2762"/>
  <c r="Q2762" s="1"/>
  <c r="D2762"/>
  <c r="C2762"/>
  <c r="B2762"/>
  <c r="S2761"/>
  <c r="R2761"/>
  <c r="P2761"/>
  <c r="M2761"/>
  <c r="L2761"/>
  <c r="K2761"/>
  <c r="J2761"/>
  <c r="I2761"/>
  <c r="G2761"/>
  <c r="F2761"/>
  <c r="E2761"/>
  <c r="Q2761" s="1"/>
  <c r="D2761"/>
  <c r="C2761"/>
  <c r="B2761"/>
  <c r="S2760"/>
  <c r="R2760"/>
  <c r="P2760"/>
  <c r="M2760"/>
  <c r="L2760"/>
  <c r="K2760"/>
  <c r="J2760"/>
  <c r="I2760"/>
  <c r="G2760"/>
  <c r="F2760"/>
  <c r="E2760"/>
  <c r="Q2760" s="1"/>
  <c r="D2760"/>
  <c r="C2760"/>
  <c r="B2760"/>
  <c r="S2759"/>
  <c r="R2759"/>
  <c r="P2759"/>
  <c r="M2759"/>
  <c r="L2759"/>
  <c r="K2759"/>
  <c r="J2759"/>
  <c r="I2759"/>
  <c r="G2759"/>
  <c r="F2759"/>
  <c r="E2759"/>
  <c r="Q2759" s="1"/>
  <c r="D2759"/>
  <c r="C2759"/>
  <c r="B2759"/>
  <c r="S2758"/>
  <c r="R2758"/>
  <c r="P2758"/>
  <c r="M2758"/>
  <c r="L2758"/>
  <c r="K2758"/>
  <c r="J2758"/>
  <c r="I2758"/>
  <c r="G2758"/>
  <c r="F2758"/>
  <c r="E2758"/>
  <c r="Q2758" s="1"/>
  <c r="D2758"/>
  <c r="C2758"/>
  <c r="B2758"/>
  <c r="S2757"/>
  <c r="R2757"/>
  <c r="P2757"/>
  <c r="M2757"/>
  <c r="L2757"/>
  <c r="K2757"/>
  <c r="J2757"/>
  <c r="I2757"/>
  <c r="G2757"/>
  <c r="F2757"/>
  <c r="E2757"/>
  <c r="Q2757" s="1"/>
  <c r="D2757"/>
  <c r="C2757"/>
  <c r="B2757"/>
  <c r="S2756"/>
  <c r="R2756"/>
  <c r="P2756"/>
  <c r="M2756"/>
  <c r="L2756"/>
  <c r="K2756"/>
  <c r="J2756"/>
  <c r="I2756"/>
  <c r="G2756"/>
  <c r="F2756"/>
  <c r="E2756"/>
  <c r="Q2756" s="1"/>
  <c r="D2756"/>
  <c r="C2756"/>
  <c r="B2756"/>
  <c r="S2755"/>
  <c r="R2755"/>
  <c r="P2755"/>
  <c r="M2755"/>
  <c r="L2755"/>
  <c r="K2755"/>
  <c r="J2755"/>
  <c r="I2755"/>
  <c r="G2755"/>
  <c r="F2755"/>
  <c r="E2755"/>
  <c r="Q2755" s="1"/>
  <c r="D2755"/>
  <c r="C2755"/>
  <c r="B2755"/>
  <c r="S2754"/>
  <c r="R2754"/>
  <c r="P2754"/>
  <c r="M2754"/>
  <c r="L2754"/>
  <c r="K2754"/>
  <c r="J2754"/>
  <c r="I2754"/>
  <c r="G2754"/>
  <c r="F2754"/>
  <c r="E2754"/>
  <c r="Q2754" s="1"/>
  <c r="D2754"/>
  <c r="C2754"/>
  <c r="B2754"/>
  <c r="S2753"/>
  <c r="R2753"/>
  <c r="P2753"/>
  <c r="M2753"/>
  <c r="L2753"/>
  <c r="K2753"/>
  <c r="J2753"/>
  <c r="I2753"/>
  <c r="G2753"/>
  <c r="F2753"/>
  <c r="E2753"/>
  <c r="Q2753" s="1"/>
  <c r="D2753"/>
  <c r="C2753"/>
  <c r="B2753"/>
  <c r="S2752"/>
  <c r="R2752"/>
  <c r="P2752"/>
  <c r="M2752"/>
  <c r="L2752"/>
  <c r="K2752"/>
  <c r="J2752"/>
  <c r="I2752"/>
  <c r="G2752"/>
  <c r="F2752"/>
  <c r="E2752"/>
  <c r="Q2752" s="1"/>
  <c r="D2752"/>
  <c r="C2752"/>
  <c r="B2752"/>
  <c r="S2751"/>
  <c r="R2751"/>
  <c r="P2751"/>
  <c r="M2751"/>
  <c r="L2751"/>
  <c r="K2751"/>
  <c r="J2751"/>
  <c r="I2751"/>
  <c r="G2751"/>
  <c r="F2751"/>
  <c r="E2751"/>
  <c r="Q2751" s="1"/>
  <c r="D2751"/>
  <c r="C2751"/>
  <c r="B2751"/>
  <c r="S2750"/>
  <c r="R2750"/>
  <c r="P2750"/>
  <c r="M2750"/>
  <c r="L2750"/>
  <c r="K2750"/>
  <c r="J2750"/>
  <c r="I2750"/>
  <c r="G2750"/>
  <c r="F2750"/>
  <c r="E2750"/>
  <c r="Q2750" s="1"/>
  <c r="D2750"/>
  <c r="C2750"/>
  <c r="B2750"/>
  <c r="S2749"/>
  <c r="R2749"/>
  <c r="P2749"/>
  <c r="M2749"/>
  <c r="L2749"/>
  <c r="K2749"/>
  <c r="J2749"/>
  <c r="I2749"/>
  <c r="G2749"/>
  <c r="F2749"/>
  <c r="E2749"/>
  <c r="Q2749" s="1"/>
  <c r="D2749"/>
  <c r="C2749"/>
  <c r="B2749"/>
  <c r="S2748"/>
  <c r="R2748"/>
  <c r="P2748"/>
  <c r="M2748"/>
  <c r="L2748"/>
  <c r="K2748"/>
  <c r="J2748"/>
  <c r="I2748"/>
  <c r="G2748"/>
  <c r="F2748"/>
  <c r="E2748"/>
  <c r="Q2748" s="1"/>
  <c r="D2748"/>
  <c r="C2748"/>
  <c r="B2748"/>
  <c r="S2747"/>
  <c r="R2747"/>
  <c r="P2747"/>
  <c r="M2747"/>
  <c r="L2747"/>
  <c r="K2747"/>
  <c r="J2747"/>
  <c r="I2747"/>
  <c r="G2747"/>
  <c r="F2747"/>
  <c r="E2747"/>
  <c r="Q2747" s="1"/>
  <c r="D2747"/>
  <c r="C2747"/>
  <c r="B2747"/>
  <c r="S2746"/>
  <c r="R2746"/>
  <c r="P2746"/>
  <c r="M2746"/>
  <c r="L2746"/>
  <c r="K2746"/>
  <c r="J2746"/>
  <c r="I2746"/>
  <c r="G2746"/>
  <c r="F2746"/>
  <c r="E2746"/>
  <c r="Q2746" s="1"/>
  <c r="D2746"/>
  <c r="C2746"/>
  <c r="B2746"/>
  <c r="S2745"/>
  <c r="R2745"/>
  <c r="P2745"/>
  <c r="M2745"/>
  <c r="L2745"/>
  <c r="K2745"/>
  <c r="J2745"/>
  <c r="I2745"/>
  <c r="G2745"/>
  <c r="F2745"/>
  <c r="E2745"/>
  <c r="Q2745" s="1"/>
  <c r="D2745"/>
  <c r="C2745"/>
  <c r="B2745"/>
  <c r="S2744"/>
  <c r="R2744"/>
  <c r="P2744"/>
  <c r="M2744"/>
  <c r="L2744"/>
  <c r="K2744"/>
  <c r="J2744"/>
  <c r="I2744"/>
  <c r="G2744"/>
  <c r="F2744"/>
  <c r="E2744"/>
  <c r="Q2744" s="1"/>
  <c r="D2744"/>
  <c r="C2744"/>
  <c r="B2744"/>
  <c r="S2743"/>
  <c r="R2743"/>
  <c r="P2743"/>
  <c r="M2743"/>
  <c r="L2743"/>
  <c r="K2743"/>
  <c r="J2743"/>
  <c r="I2743"/>
  <c r="G2743"/>
  <c r="F2743"/>
  <c r="E2743"/>
  <c r="Q2743" s="1"/>
  <c r="D2743"/>
  <c r="C2743"/>
  <c r="B2743"/>
  <c r="S2742"/>
  <c r="R2742"/>
  <c r="P2742"/>
  <c r="M2742"/>
  <c r="L2742"/>
  <c r="K2742"/>
  <c r="J2742"/>
  <c r="I2742"/>
  <c r="G2742"/>
  <c r="F2742"/>
  <c r="E2742"/>
  <c r="Q2742" s="1"/>
  <c r="D2742"/>
  <c r="C2742"/>
  <c r="B2742"/>
  <c r="S2741"/>
  <c r="R2741"/>
  <c r="P2741"/>
  <c r="M2741"/>
  <c r="L2741"/>
  <c r="K2741"/>
  <c r="J2741"/>
  <c r="I2741"/>
  <c r="G2741"/>
  <c r="F2741"/>
  <c r="E2741"/>
  <c r="Q2741" s="1"/>
  <c r="D2741"/>
  <c r="C2741"/>
  <c r="B2741"/>
  <c r="S2740"/>
  <c r="R2740"/>
  <c r="P2740"/>
  <c r="M2740"/>
  <c r="L2740"/>
  <c r="K2740"/>
  <c r="J2740"/>
  <c r="I2740"/>
  <c r="G2740"/>
  <c r="F2740"/>
  <c r="E2740"/>
  <c r="Q2740" s="1"/>
  <c r="D2740"/>
  <c r="C2740"/>
  <c r="B2740"/>
  <c r="S2739"/>
  <c r="R2739"/>
  <c r="P2739"/>
  <c r="M2739"/>
  <c r="L2739"/>
  <c r="K2739"/>
  <c r="J2739"/>
  <c r="I2739"/>
  <c r="G2739"/>
  <c r="F2739"/>
  <c r="E2739"/>
  <c r="Q2739" s="1"/>
  <c r="D2739"/>
  <c r="C2739"/>
  <c r="B2739"/>
  <c r="S2738"/>
  <c r="R2738"/>
  <c r="P2738"/>
  <c r="M2738"/>
  <c r="L2738"/>
  <c r="K2738"/>
  <c r="J2738"/>
  <c r="I2738"/>
  <c r="G2738"/>
  <c r="F2738"/>
  <c r="E2738"/>
  <c r="Q2738" s="1"/>
  <c r="D2738"/>
  <c r="C2738"/>
  <c r="B2738"/>
  <c r="S2737"/>
  <c r="R2737"/>
  <c r="P2737"/>
  <c r="M2737"/>
  <c r="L2737"/>
  <c r="K2737"/>
  <c r="J2737"/>
  <c r="I2737"/>
  <c r="G2737"/>
  <c r="F2737"/>
  <c r="E2737"/>
  <c r="Q2737" s="1"/>
  <c r="D2737"/>
  <c r="C2737"/>
  <c r="B2737"/>
  <c r="S2736"/>
  <c r="R2736"/>
  <c r="P2736"/>
  <c r="M2736"/>
  <c r="L2736"/>
  <c r="K2736"/>
  <c r="J2736"/>
  <c r="I2736"/>
  <c r="G2736"/>
  <c r="F2736"/>
  <c r="E2736"/>
  <c r="Q2736" s="1"/>
  <c r="D2736"/>
  <c r="C2736"/>
  <c r="B2736"/>
  <c r="S2735"/>
  <c r="R2735"/>
  <c r="P2735"/>
  <c r="M2735"/>
  <c r="L2735"/>
  <c r="K2735"/>
  <c r="J2735"/>
  <c r="I2735"/>
  <c r="G2735"/>
  <c r="F2735"/>
  <c r="E2735"/>
  <c r="Q2735" s="1"/>
  <c r="D2735"/>
  <c r="C2735"/>
  <c r="B2735"/>
  <c r="S2734"/>
  <c r="R2734"/>
  <c r="P2734"/>
  <c r="M2734"/>
  <c r="L2734"/>
  <c r="K2734"/>
  <c r="J2734"/>
  <c r="I2734"/>
  <c r="G2734"/>
  <c r="F2734"/>
  <c r="E2734"/>
  <c r="Q2734" s="1"/>
  <c r="D2734"/>
  <c r="C2734"/>
  <c r="B2734"/>
  <c r="S2733"/>
  <c r="R2733"/>
  <c r="P2733"/>
  <c r="M2733"/>
  <c r="L2733"/>
  <c r="K2733"/>
  <c r="J2733"/>
  <c r="I2733"/>
  <c r="G2733"/>
  <c r="F2733"/>
  <c r="E2733"/>
  <c r="Q2733" s="1"/>
  <c r="D2733"/>
  <c r="C2733"/>
  <c r="B2733"/>
  <c r="S2732"/>
  <c r="R2732"/>
  <c r="P2732"/>
  <c r="M2732"/>
  <c r="L2732"/>
  <c r="K2732"/>
  <c r="J2732"/>
  <c r="I2732"/>
  <c r="G2732"/>
  <c r="F2732"/>
  <c r="E2732"/>
  <c r="Q2732" s="1"/>
  <c r="D2732"/>
  <c r="C2732"/>
  <c r="B2732"/>
  <c r="S2731"/>
  <c r="R2731"/>
  <c r="P2731"/>
  <c r="M2731"/>
  <c r="L2731"/>
  <c r="K2731"/>
  <c r="J2731"/>
  <c r="I2731"/>
  <c r="G2731"/>
  <c r="F2731"/>
  <c r="E2731"/>
  <c r="Q2731" s="1"/>
  <c r="D2731"/>
  <c r="C2731"/>
  <c r="B2731"/>
  <c r="S2730"/>
  <c r="R2730"/>
  <c r="P2730"/>
  <c r="M2730"/>
  <c r="L2730"/>
  <c r="K2730"/>
  <c r="J2730"/>
  <c r="I2730"/>
  <c r="G2730"/>
  <c r="F2730"/>
  <c r="E2730"/>
  <c r="Q2730" s="1"/>
  <c r="D2730"/>
  <c r="C2730"/>
  <c r="B2730"/>
  <c r="S2729"/>
  <c r="R2729"/>
  <c r="P2729"/>
  <c r="M2729"/>
  <c r="L2729"/>
  <c r="K2729"/>
  <c r="J2729"/>
  <c r="I2729"/>
  <c r="G2729"/>
  <c r="F2729"/>
  <c r="E2729"/>
  <c r="Q2729" s="1"/>
  <c r="D2729"/>
  <c r="C2729"/>
  <c r="B2729"/>
  <c r="S2728"/>
  <c r="R2728"/>
  <c r="P2728"/>
  <c r="M2728"/>
  <c r="L2728"/>
  <c r="K2728"/>
  <c r="J2728"/>
  <c r="I2728"/>
  <c r="G2728"/>
  <c r="F2728"/>
  <c r="E2728"/>
  <c r="Q2728" s="1"/>
  <c r="D2728"/>
  <c r="C2728"/>
  <c r="B2728"/>
  <c r="S2727"/>
  <c r="R2727"/>
  <c r="P2727"/>
  <c r="M2727"/>
  <c r="L2727"/>
  <c r="K2727"/>
  <c r="J2727"/>
  <c r="I2727"/>
  <c r="G2727"/>
  <c r="F2727"/>
  <c r="E2727"/>
  <c r="Q2727" s="1"/>
  <c r="D2727"/>
  <c r="C2727"/>
  <c r="B2727"/>
  <c r="S2726"/>
  <c r="R2726"/>
  <c r="P2726"/>
  <c r="M2726"/>
  <c r="L2726"/>
  <c r="K2726"/>
  <c r="J2726"/>
  <c r="I2726"/>
  <c r="G2726"/>
  <c r="F2726"/>
  <c r="E2726"/>
  <c r="Q2726" s="1"/>
  <c r="D2726"/>
  <c r="C2726"/>
  <c r="B2726"/>
  <c r="S2725"/>
  <c r="R2725"/>
  <c r="P2725"/>
  <c r="M2725"/>
  <c r="L2725"/>
  <c r="K2725"/>
  <c r="J2725"/>
  <c r="I2725"/>
  <c r="G2725"/>
  <c r="F2725"/>
  <c r="E2725"/>
  <c r="Q2725" s="1"/>
  <c r="D2725"/>
  <c r="C2725"/>
  <c r="B2725"/>
  <c r="S2724"/>
  <c r="R2724"/>
  <c r="P2724"/>
  <c r="M2724"/>
  <c r="L2724"/>
  <c r="K2724"/>
  <c r="J2724"/>
  <c r="I2724"/>
  <c r="G2724"/>
  <c r="F2724"/>
  <c r="E2724"/>
  <c r="Q2724" s="1"/>
  <c r="D2724"/>
  <c r="C2724"/>
  <c r="B2724"/>
  <c r="S2723"/>
  <c r="R2723"/>
  <c r="P2723"/>
  <c r="M2723"/>
  <c r="L2723"/>
  <c r="K2723"/>
  <c r="J2723"/>
  <c r="I2723"/>
  <c r="G2723"/>
  <c r="F2723"/>
  <c r="E2723"/>
  <c r="Q2723" s="1"/>
  <c r="D2723"/>
  <c r="C2723"/>
  <c r="B2723"/>
  <c r="S2722"/>
  <c r="R2722"/>
  <c r="P2722"/>
  <c r="M2722"/>
  <c r="L2722"/>
  <c r="K2722"/>
  <c r="J2722"/>
  <c r="I2722"/>
  <c r="G2722"/>
  <c r="F2722"/>
  <c r="E2722"/>
  <c r="Q2722" s="1"/>
  <c r="D2722"/>
  <c r="C2722"/>
  <c r="B2722"/>
  <c r="S2721"/>
  <c r="R2721"/>
  <c r="P2721"/>
  <c r="M2721"/>
  <c r="L2721"/>
  <c r="K2721"/>
  <c r="J2721"/>
  <c r="I2721"/>
  <c r="G2721"/>
  <c r="F2721"/>
  <c r="E2721"/>
  <c r="Q2721" s="1"/>
  <c r="D2721"/>
  <c r="C2721"/>
  <c r="B2721"/>
  <c r="S2720"/>
  <c r="R2720"/>
  <c r="P2720"/>
  <c r="M2720"/>
  <c r="L2720"/>
  <c r="K2720"/>
  <c r="J2720"/>
  <c r="I2720"/>
  <c r="G2720"/>
  <c r="F2720"/>
  <c r="E2720"/>
  <c r="Q2720" s="1"/>
  <c r="D2720"/>
  <c r="C2720"/>
  <c r="B2720"/>
  <c r="S2719"/>
  <c r="R2719"/>
  <c r="P2719"/>
  <c r="M2719"/>
  <c r="L2719"/>
  <c r="K2719"/>
  <c r="J2719"/>
  <c r="I2719"/>
  <c r="G2719"/>
  <c r="F2719"/>
  <c r="E2719"/>
  <c r="Q2719" s="1"/>
  <c r="D2719"/>
  <c r="C2719"/>
  <c r="B2719"/>
  <c r="S2718"/>
  <c r="R2718"/>
  <c r="P2718"/>
  <c r="M2718"/>
  <c r="L2718"/>
  <c r="K2718"/>
  <c r="J2718"/>
  <c r="I2718"/>
  <c r="G2718"/>
  <c r="F2718"/>
  <c r="E2718"/>
  <c r="Q2718" s="1"/>
  <c r="D2718"/>
  <c r="C2718"/>
  <c r="B2718"/>
  <c r="S2717"/>
  <c r="R2717"/>
  <c r="P2717"/>
  <c r="M2717"/>
  <c r="L2717"/>
  <c r="K2717"/>
  <c r="J2717"/>
  <c r="I2717"/>
  <c r="G2717"/>
  <c r="F2717"/>
  <c r="E2717"/>
  <c r="Q2717" s="1"/>
  <c r="D2717"/>
  <c r="C2717"/>
  <c r="B2717"/>
  <c r="S2716"/>
  <c r="R2716"/>
  <c r="P2716"/>
  <c r="M2716"/>
  <c r="L2716"/>
  <c r="K2716"/>
  <c r="J2716"/>
  <c r="I2716"/>
  <c r="G2716"/>
  <c r="F2716"/>
  <c r="E2716"/>
  <c r="Q2716" s="1"/>
  <c r="D2716"/>
  <c r="C2716"/>
  <c r="B2716"/>
  <c r="S2715"/>
  <c r="R2715"/>
  <c r="P2715"/>
  <c r="M2715"/>
  <c r="L2715"/>
  <c r="K2715"/>
  <c r="J2715"/>
  <c r="I2715"/>
  <c r="G2715"/>
  <c r="F2715"/>
  <c r="E2715"/>
  <c r="Q2715" s="1"/>
  <c r="D2715"/>
  <c r="C2715"/>
  <c r="B2715"/>
  <c r="S2714"/>
  <c r="R2714"/>
  <c r="P2714"/>
  <c r="M2714"/>
  <c r="L2714"/>
  <c r="K2714"/>
  <c r="J2714"/>
  <c r="I2714"/>
  <c r="G2714"/>
  <c r="F2714"/>
  <c r="E2714"/>
  <c r="Q2714" s="1"/>
  <c r="D2714"/>
  <c r="C2714"/>
  <c r="B2714"/>
  <c r="S2713"/>
  <c r="R2713"/>
  <c r="P2713"/>
  <c r="M2713"/>
  <c r="L2713"/>
  <c r="K2713"/>
  <c r="J2713"/>
  <c r="I2713"/>
  <c r="G2713"/>
  <c r="F2713"/>
  <c r="E2713"/>
  <c r="Q2713" s="1"/>
  <c r="D2713"/>
  <c r="C2713"/>
  <c r="B2713"/>
  <c r="S2712"/>
  <c r="R2712"/>
  <c r="P2712"/>
  <c r="M2712"/>
  <c r="L2712"/>
  <c r="K2712"/>
  <c r="J2712"/>
  <c r="I2712"/>
  <c r="G2712"/>
  <c r="F2712"/>
  <c r="E2712"/>
  <c r="Q2712" s="1"/>
  <c r="D2712"/>
  <c r="C2712"/>
  <c r="B2712"/>
  <c r="S2711"/>
  <c r="R2711"/>
  <c r="P2711"/>
  <c r="M2711"/>
  <c r="L2711"/>
  <c r="K2711"/>
  <c r="J2711"/>
  <c r="I2711"/>
  <c r="G2711"/>
  <c r="F2711"/>
  <c r="E2711"/>
  <c r="Q2711" s="1"/>
  <c r="D2711"/>
  <c r="C2711"/>
  <c r="B2711"/>
  <c r="S2710"/>
  <c r="R2710"/>
  <c r="P2710"/>
  <c r="M2710"/>
  <c r="L2710"/>
  <c r="K2710"/>
  <c r="J2710"/>
  <c r="I2710"/>
  <c r="G2710"/>
  <c r="F2710"/>
  <c r="E2710"/>
  <c r="Q2710" s="1"/>
  <c r="D2710"/>
  <c r="C2710"/>
  <c r="B2710"/>
  <c r="S2709"/>
  <c r="R2709"/>
  <c r="P2709"/>
  <c r="M2709"/>
  <c r="L2709"/>
  <c r="K2709"/>
  <c r="J2709"/>
  <c r="I2709"/>
  <c r="G2709"/>
  <c r="F2709"/>
  <c r="E2709"/>
  <c r="Q2709" s="1"/>
  <c r="D2709"/>
  <c r="C2709"/>
  <c r="B2709"/>
  <c r="S2708"/>
  <c r="R2708"/>
  <c r="P2708"/>
  <c r="M2708"/>
  <c r="L2708"/>
  <c r="K2708"/>
  <c r="J2708"/>
  <c r="I2708"/>
  <c r="G2708"/>
  <c r="F2708"/>
  <c r="E2708"/>
  <c r="Q2708" s="1"/>
  <c r="D2708"/>
  <c r="C2708"/>
  <c r="B2708"/>
  <c r="S2707"/>
  <c r="R2707"/>
  <c r="P2707"/>
  <c r="M2707"/>
  <c r="L2707"/>
  <c r="K2707"/>
  <c r="J2707"/>
  <c r="I2707"/>
  <c r="G2707"/>
  <c r="F2707"/>
  <c r="E2707"/>
  <c r="Q2707" s="1"/>
  <c r="D2707"/>
  <c r="C2707"/>
  <c r="B2707"/>
  <c r="S2706"/>
  <c r="R2706"/>
  <c r="P2706"/>
  <c r="M2706"/>
  <c r="L2706"/>
  <c r="K2706"/>
  <c r="J2706"/>
  <c r="I2706"/>
  <c r="G2706"/>
  <c r="F2706"/>
  <c r="E2706"/>
  <c r="Q2706" s="1"/>
  <c r="D2706"/>
  <c r="C2706"/>
  <c r="B2706"/>
  <c r="S2705"/>
  <c r="R2705"/>
  <c r="P2705"/>
  <c r="M2705"/>
  <c r="L2705"/>
  <c r="K2705"/>
  <c r="J2705"/>
  <c r="I2705"/>
  <c r="G2705"/>
  <c r="F2705"/>
  <c r="E2705"/>
  <c r="Q2705" s="1"/>
  <c r="D2705"/>
  <c r="C2705"/>
  <c r="B2705"/>
  <c r="S2704"/>
  <c r="R2704"/>
  <c r="P2704"/>
  <c r="M2704"/>
  <c r="L2704"/>
  <c r="K2704"/>
  <c r="J2704"/>
  <c r="I2704"/>
  <c r="G2704"/>
  <c r="F2704"/>
  <c r="E2704"/>
  <c r="Q2704" s="1"/>
  <c r="D2704"/>
  <c r="C2704"/>
  <c r="B2704"/>
  <c r="S2703"/>
  <c r="R2703"/>
  <c r="P2703"/>
  <c r="M2703"/>
  <c r="L2703"/>
  <c r="K2703"/>
  <c r="J2703"/>
  <c r="I2703"/>
  <c r="G2703"/>
  <c r="F2703"/>
  <c r="E2703"/>
  <c r="Q2703" s="1"/>
  <c r="D2703"/>
  <c r="C2703"/>
  <c r="B2703"/>
  <c r="S2702"/>
  <c r="R2702"/>
  <c r="P2702"/>
  <c r="M2702"/>
  <c r="L2702"/>
  <c r="K2702"/>
  <c r="J2702"/>
  <c r="I2702"/>
  <c r="G2702"/>
  <c r="F2702"/>
  <c r="E2702"/>
  <c r="Q2702" s="1"/>
  <c r="D2702"/>
  <c r="C2702"/>
  <c r="B2702"/>
  <c r="S2701"/>
  <c r="R2701"/>
  <c r="P2701"/>
  <c r="M2701"/>
  <c r="L2701"/>
  <c r="K2701"/>
  <c r="J2701"/>
  <c r="I2701"/>
  <c r="G2701"/>
  <c r="F2701"/>
  <c r="E2701"/>
  <c r="Q2701" s="1"/>
  <c r="D2701"/>
  <c r="C2701"/>
  <c r="B2701"/>
  <c r="S2700"/>
  <c r="R2700"/>
  <c r="P2700"/>
  <c r="M2700"/>
  <c r="L2700"/>
  <c r="K2700"/>
  <c r="J2700"/>
  <c r="I2700"/>
  <c r="G2700"/>
  <c r="F2700"/>
  <c r="E2700"/>
  <c r="Q2700" s="1"/>
  <c r="D2700"/>
  <c r="C2700"/>
  <c r="B2700"/>
  <c r="S2699"/>
  <c r="R2699"/>
  <c r="P2699"/>
  <c r="M2699"/>
  <c r="L2699"/>
  <c r="K2699"/>
  <c r="J2699"/>
  <c r="I2699"/>
  <c r="G2699"/>
  <c r="F2699"/>
  <c r="E2699"/>
  <c r="Q2699" s="1"/>
  <c r="D2699"/>
  <c r="C2699"/>
  <c r="B2699"/>
  <c r="S2698"/>
  <c r="R2698"/>
  <c r="P2698"/>
  <c r="M2698"/>
  <c r="L2698"/>
  <c r="K2698"/>
  <c r="J2698"/>
  <c r="I2698"/>
  <c r="G2698"/>
  <c r="F2698"/>
  <c r="E2698"/>
  <c r="Q2698" s="1"/>
  <c r="D2698"/>
  <c r="C2698"/>
  <c r="B2698"/>
  <c r="S2697"/>
  <c r="R2697"/>
  <c r="P2697"/>
  <c r="M2697"/>
  <c r="L2697"/>
  <c r="K2697"/>
  <c r="J2697"/>
  <c r="I2697"/>
  <c r="G2697"/>
  <c r="F2697"/>
  <c r="E2697"/>
  <c r="Q2697" s="1"/>
  <c r="D2697"/>
  <c r="C2697"/>
  <c r="B2697"/>
  <c r="S2696"/>
  <c r="R2696"/>
  <c r="P2696"/>
  <c r="M2696"/>
  <c r="L2696"/>
  <c r="K2696"/>
  <c r="J2696"/>
  <c r="I2696"/>
  <c r="G2696"/>
  <c r="F2696"/>
  <c r="E2696"/>
  <c r="Q2696" s="1"/>
  <c r="D2696"/>
  <c r="C2696"/>
  <c r="B2696"/>
  <c r="S2695"/>
  <c r="R2695"/>
  <c r="P2695"/>
  <c r="M2695"/>
  <c r="L2695"/>
  <c r="K2695"/>
  <c r="J2695"/>
  <c r="I2695"/>
  <c r="G2695"/>
  <c r="F2695"/>
  <c r="E2695"/>
  <c r="Q2695" s="1"/>
  <c r="D2695"/>
  <c r="C2695"/>
  <c r="B2695"/>
  <c r="S2694"/>
  <c r="R2694"/>
  <c r="P2694"/>
  <c r="M2694"/>
  <c r="L2694"/>
  <c r="K2694"/>
  <c r="J2694"/>
  <c r="I2694"/>
  <c r="G2694"/>
  <c r="F2694"/>
  <c r="E2694"/>
  <c r="Q2694" s="1"/>
  <c r="D2694"/>
  <c r="C2694"/>
  <c r="B2694"/>
  <c r="S2693"/>
  <c r="R2693"/>
  <c r="P2693"/>
  <c r="M2693"/>
  <c r="L2693"/>
  <c r="K2693"/>
  <c r="J2693"/>
  <c r="I2693"/>
  <c r="G2693"/>
  <c r="F2693"/>
  <c r="E2693"/>
  <c r="Q2693" s="1"/>
  <c r="D2693"/>
  <c r="C2693"/>
  <c r="B2693"/>
  <c r="S2692"/>
  <c r="R2692"/>
  <c r="P2692"/>
  <c r="M2692"/>
  <c r="L2692"/>
  <c r="K2692"/>
  <c r="J2692"/>
  <c r="I2692"/>
  <c r="G2692"/>
  <c r="F2692"/>
  <c r="E2692"/>
  <c r="Q2692" s="1"/>
  <c r="D2692"/>
  <c r="C2692"/>
  <c r="B2692"/>
  <c r="S2691"/>
  <c r="R2691"/>
  <c r="P2691"/>
  <c r="M2691"/>
  <c r="L2691"/>
  <c r="K2691"/>
  <c r="J2691"/>
  <c r="I2691"/>
  <c r="G2691"/>
  <c r="F2691"/>
  <c r="E2691"/>
  <c r="Q2691" s="1"/>
  <c r="D2691"/>
  <c r="C2691"/>
  <c r="B2691"/>
  <c r="S2690"/>
  <c r="R2690"/>
  <c r="P2690"/>
  <c r="M2690"/>
  <c r="L2690"/>
  <c r="K2690"/>
  <c r="J2690"/>
  <c r="I2690"/>
  <c r="G2690"/>
  <c r="F2690"/>
  <c r="E2690"/>
  <c r="Q2690" s="1"/>
  <c r="D2690"/>
  <c r="C2690"/>
  <c r="B2690"/>
  <c r="S2689"/>
  <c r="R2689"/>
  <c r="P2689"/>
  <c r="M2689"/>
  <c r="L2689"/>
  <c r="K2689"/>
  <c r="J2689"/>
  <c r="I2689"/>
  <c r="G2689"/>
  <c r="F2689"/>
  <c r="E2689"/>
  <c r="Q2689" s="1"/>
  <c r="D2689"/>
  <c r="C2689"/>
  <c r="B2689"/>
  <c r="S2688"/>
  <c r="R2688"/>
  <c r="P2688"/>
  <c r="M2688"/>
  <c r="L2688"/>
  <c r="K2688"/>
  <c r="J2688"/>
  <c r="I2688"/>
  <c r="G2688"/>
  <c r="F2688"/>
  <c r="E2688"/>
  <c r="Q2688" s="1"/>
  <c r="D2688"/>
  <c r="C2688"/>
  <c r="B2688"/>
  <c r="S2687"/>
  <c r="R2687"/>
  <c r="P2687"/>
  <c r="M2687"/>
  <c r="L2687"/>
  <c r="K2687"/>
  <c r="J2687"/>
  <c r="I2687"/>
  <c r="G2687"/>
  <c r="F2687"/>
  <c r="E2687"/>
  <c r="Q2687" s="1"/>
  <c r="D2687"/>
  <c r="C2687"/>
  <c r="B2687"/>
  <c r="S2686"/>
  <c r="R2686"/>
  <c r="P2686"/>
  <c r="M2686"/>
  <c r="L2686"/>
  <c r="K2686"/>
  <c r="J2686"/>
  <c r="I2686"/>
  <c r="G2686"/>
  <c r="F2686"/>
  <c r="E2686"/>
  <c r="Q2686" s="1"/>
  <c r="D2686"/>
  <c r="C2686"/>
  <c r="B2686"/>
  <c r="S2685"/>
  <c r="R2685"/>
  <c r="P2685"/>
  <c r="M2685"/>
  <c r="L2685"/>
  <c r="K2685"/>
  <c r="J2685"/>
  <c r="I2685"/>
  <c r="G2685"/>
  <c r="F2685"/>
  <c r="E2685"/>
  <c r="Q2685" s="1"/>
  <c r="D2685"/>
  <c r="C2685"/>
  <c r="B2685"/>
  <c r="S2684"/>
  <c r="R2684"/>
  <c r="P2684"/>
  <c r="M2684"/>
  <c r="L2684"/>
  <c r="K2684"/>
  <c r="J2684"/>
  <c r="I2684"/>
  <c r="G2684"/>
  <c r="F2684"/>
  <c r="E2684"/>
  <c r="Q2684" s="1"/>
  <c r="D2684"/>
  <c r="C2684"/>
  <c r="B2684"/>
  <c r="S2683"/>
  <c r="R2683"/>
  <c r="P2683"/>
  <c r="M2683"/>
  <c r="L2683"/>
  <c r="K2683"/>
  <c r="J2683"/>
  <c r="I2683"/>
  <c r="G2683"/>
  <c r="F2683"/>
  <c r="E2683"/>
  <c r="Q2683" s="1"/>
  <c r="D2683"/>
  <c r="C2683"/>
  <c r="B2683"/>
  <c r="S2682"/>
  <c r="R2682"/>
  <c r="P2682"/>
  <c r="M2682"/>
  <c r="L2682"/>
  <c r="K2682"/>
  <c r="J2682"/>
  <c r="I2682"/>
  <c r="G2682"/>
  <c r="F2682"/>
  <c r="E2682"/>
  <c r="Q2682" s="1"/>
  <c r="D2682"/>
  <c r="C2682"/>
  <c r="B2682"/>
  <c r="S2681"/>
  <c r="R2681"/>
  <c r="P2681"/>
  <c r="M2681"/>
  <c r="L2681"/>
  <c r="K2681"/>
  <c r="J2681"/>
  <c r="I2681"/>
  <c r="G2681"/>
  <c r="F2681"/>
  <c r="E2681"/>
  <c r="Q2681" s="1"/>
  <c r="D2681"/>
  <c r="C2681"/>
  <c r="B2681"/>
  <c r="S2680"/>
  <c r="R2680"/>
  <c r="P2680"/>
  <c r="M2680"/>
  <c r="L2680"/>
  <c r="K2680"/>
  <c r="J2680"/>
  <c r="I2680"/>
  <c r="G2680"/>
  <c r="F2680"/>
  <c r="E2680"/>
  <c r="Q2680" s="1"/>
  <c r="D2680"/>
  <c r="C2680"/>
  <c r="B2680"/>
  <c r="S2679"/>
  <c r="R2679"/>
  <c r="P2679"/>
  <c r="M2679"/>
  <c r="L2679"/>
  <c r="K2679"/>
  <c r="J2679"/>
  <c r="I2679"/>
  <c r="G2679"/>
  <c r="F2679"/>
  <c r="E2679"/>
  <c r="Q2679" s="1"/>
  <c r="D2679"/>
  <c r="C2679"/>
  <c r="B2679"/>
  <c r="S2678"/>
  <c r="R2678"/>
  <c r="P2678"/>
  <c r="M2678"/>
  <c r="L2678"/>
  <c r="K2678"/>
  <c r="J2678"/>
  <c r="I2678"/>
  <c r="G2678"/>
  <c r="F2678"/>
  <c r="E2678"/>
  <c r="Q2678" s="1"/>
  <c r="D2678"/>
  <c r="C2678"/>
  <c r="B2678"/>
  <c r="S2677"/>
  <c r="R2677"/>
  <c r="P2677"/>
  <c r="M2677"/>
  <c r="L2677"/>
  <c r="K2677"/>
  <c r="J2677"/>
  <c r="I2677"/>
  <c r="G2677"/>
  <c r="F2677"/>
  <c r="E2677"/>
  <c r="Q2677" s="1"/>
  <c r="D2677"/>
  <c r="C2677"/>
  <c r="B2677"/>
  <c r="S2676"/>
  <c r="R2676"/>
  <c r="P2676"/>
  <c r="M2676"/>
  <c r="L2676"/>
  <c r="K2676"/>
  <c r="J2676"/>
  <c r="I2676"/>
  <c r="G2676"/>
  <c r="F2676"/>
  <c r="E2676"/>
  <c r="Q2676" s="1"/>
  <c r="D2676"/>
  <c r="C2676"/>
  <c r="B2676"/>
  <c r="S2675"/>
  <c r="R2675"/>
  <c r="P2675"/>
  <c r="M2675"/>
  <c r="L2675"/>
  <c r="K2675"/>
  <c r="J2675"/>
  <c r="I2675"/>
  <c r="G2675"/>
  <c r="F2675"/>
  <c r="E2675"/>
  <c r="Q2675" s="1"/>
  <c r="D2675"/>
  <c r="C2675"/>
  <c r="B2675"/>
  <c r="S2674"/>
  <c r="R2674"/>
  <c r="P2674"/>
  <c r="M2674"/>
  <c r="L2674"/>
  <c r="K2674"/>
  <c r="J2674"/>
  <c r="I2674"/>
  <c r="G2674"/>
  <c r="F2674"/>
  <c r="E2674"/>
  <c r="Q2674" s="1"/>
  <c r="D2674"/>
  <c r="C2674"/>
  <c r="B2674"/>
  <c r="S2673"/>
  <c r="R2673"/>
  <c r="P2673"/>
  <c r="M2673"/>
  <c r="L2673"/>
  <c r="K2673"/>
  <c r="J2673"/>
  <c r="I2673"/>
  <c r="G2673"/>
  <c r="F2673"/>
  <c r="E2673"/>
  <c r="Q2673" s="1"/>
  <c r="D2673"/>
  <c r="C2673"/>
  <c r="B2673"/>
  <c r="S2672"/>
  <c r="R2672"/>
  <c r="P2672"/>
  <c r="M2672"/>
  <c r="L2672"/>
  <c r="K2672"/>
  <c r="J2672"/>
  <c r="I2672"/>
  <c r="G2672"/>
  <c r="F2672"/>
  <c r="E2672"/>
  <c r="Q2672" s="1"/>
  <c r="D2672"/>
  <c r="C2672"/>
  <c r="B2672"/>
  <c r="S2671"/>
  <c r="R2671"/>
  <c r="P2671"/>
  <c r="M2671"/>
  <c r="L2671"/>
  <c r="K2671"/>
  <c r="J2671"/>
  <c r="I2671"/>
  <c r="G2671"/>
  <c r="F2671"/>
  <c r="E2671"/>
  <c r="Q2671" s="1"/>
  <c r="D2671"/>
  <c r="C2671"/>
  <c r="B2671"/>
  <c r="S2670"/>
  <c r="R2670"/>
  <c r="P2670"/>
  <c r="M2670"/>
  <c r="L2670"/>
  <c r="K2670"/>
  <c r="J2670"/>
  <c r="I2670"/>
  <c r="G2670"/>
  <c r="F2670"/>
  <c r="E2670"/>
  <c r="Q2670" s="1"/>
  <c r="D2670"/>
  <c r="C2670"/>
  <c r="B2670"/>
  <c r="S2669"/>
  <c r="R2669"/>
  <c r="P2669"/>
  <c r="M2669"/>
  <c r="L2669"/>
  <c r="K2669"/>
  <c r="J2669"/>
  <c r="I2669"/>
  <c r="G2669"/>
  <c r="F2669"/>
  <c r="E2669"/>
  <c r="Q2669" s="1"/>
  <c r="D2669"/>
  <c r="C2669"/>
  <c r="B2669"/>
  <c r="S2668"/>
  <c r="R2668"/>
  <c r="P2668"/>
  <c r="M2668"/>
  <c r="L2668"/>
  <c r="K2668"/>
  <c r="J2668"/>
  <c r="I2668"/>
  <c r="G2668"/>
  <c r="F2668"/>
  <c r="E2668"/>
  <c r="Q2668" s="1"/>
  <c r="D2668"/>
  <c r="C2668"/>
  <c r="B2668"/>
  <c r="S2667"/>
  <c r="R2667"/>
  <c r="P2667"/>
  <c r="M2667"/>
  <c r="L2667"/>
  <c r="K2667"/>
  <c r="J2667"/>
  <c r="I2667"/>
  <c r="G2667"/>
  <c r="F2667"/>
  <c r="E2667"/>
  <c r="Q2667" s="1"/>
  <c r="D2667"/>
  <c r="C2667"/>
  <c r="B2667"/>
  <c r="S2666"/>
  <c r="R2666"/>
  <c r="P2666"/>
  <c r="M2666"/>
  <c r="L2666"/>
  <c r="K2666"/>
  <c r="J2666"/>
  <c r="I2666"/>
  <c r="G2666"/>
  <c r="F2666"/>
  <c r="E2666"/>
  <c r="Q2666" s="1"/>
  <c r="D2666"/>
  <c r="C2666"/>
  <c r="B2666"/>
  <c r="S2665"/>
  <c r="R2665"/>
  <c r="P2665"/>
  <c r="M2665"/>
  <c r="L2665"/>
  <c r="K2665"/>
  <c r="J2665"/>
  <c r="I2665"/>
  <c r="G2665"/>
  <c r="F2665"/>
  <c r="E2665"/>
  <c r="Q2665" s="1"/>
  <c r="D2665"/>
  <c r="C2665"/>
  <c r="B2665"/>
  <c r="S2664"/>
  <c r="R2664"/>
  <c r="P2664"/>
  <c r="M2664"/>
  <c r="L2664"/>
  <c r="K2664"/>
  <c r="J2664"/>
  <c r="I2664"/>
  <c r="G2664"/>
  <c r="F2664"/>
  <c r="E2664"/>
  <c r="Q2664" s="1"/>
  <c r="D2664"/>
  <c r="C2664"/>
  <c r="B2664"/>
  <c r="S2663"/>
  <c r="R2663"/>
  <c r="P2663"/>
  <c r="M2663"/>
  <c r="L2663"/>
  <c r="K2663"/>
  <c r="J2663"/>
  <c r="I2663"/>
  <c r="G2663"/>
  <c r="F2663"/>
  <c r="E2663"/>
  <c r="Q2663" s="1"/>
  <c r="D2663"/>
  <c r="C2663"/>
  <c r="B2663"/>
  <c r="S2662"/>
  <c r="R2662"/>
  <c r="P2662"/>
  <c r="M2662"/>
  <c r="L2662"/>
  <c r="K2662"/>
  <c r="J2662"/>
  <c r="I2662"/>
  <c r="G2662"/>
  <c r="F2662"/>
  <c r="E2662"/>
  <c r="Q2662" s="1"/>
  <c r="D2662"/>
  <c r="C2662"/>
  <c r="B2662"/>
  <c r="S2661"/>
  <c r="R2661"/>
  <c r="P2661"/>
  <c r="M2661"/>
  <c r="L2661"/>
  <c r="K2661"/>
  <c r="J2661"/>
  <c r="I2661"/>
  <c r="G2661"/>
  <c r="F2661"/>
  <c r="E2661"/>
  <c r="Q2661" s="1"/>
  <c r="D2661"/>
  <c r="C2661"/>
  <c r="B2661"/>
  <c r="S2660"/>
  <c r="R2660"/>
  <c r="P2660"/>
  <c r="M2660"/>
  <c r="L2660"/>
  <c r="K2660"/>
  <c r="J2660"/>
  <c r="I2660"/>
  <c r="G2660"/>
  <c r="F2660"/>
  <c r="E2660"/>
  <c r="Q2660" s="1"/>
  <c r="D2660"/>
  <c r="C2660"/>
  <c r="B2660"/>
  <c r="S2659"/>
  <c r="R2659"/>
  <c r="P2659"/>
  <c r="M2659"/>
  <c r="L2659"/>
  <c r="K2659"/>
  <c r="J2659"/>
  <c r="I2659"/>
  <c r="G2659"/>
  <c r="F2659"/>
  <c r="E2659"/>
  <c r="Q2659" s="1"/>
  <c r="D2659"/>
  <c r="C2659"/>
  <c r="B2659"/>
  <c r="S2658"/>
  <c r="R2658"/>
  <c r="P2658"/>
  <c r="M2658"/>
  <c r="L2658"/>
  <c r="K2658"/>
  <c r="J2658"/>
  <c r="I2658"/>
  <c r="G2658"/>
  <c r="F2658"/>
  <c r="E2658"/>
  <c r="Q2658" s="1"/>
  <c r="D2658"/>
  <c r="C2658"/>
  <c r="B2658"/>
  <c r="S2657"/>
  <c r="R2657"/>
  <c r="P2657"/>
  <c r="M2657"/>
  <c r="L2657"/>
  <c r="K2657"/>
  <c r="J2657"/>
  <c r="I2657"/>
  <c r="G2657"/>
  <c r="F2657"/>
  <c r="E2657"/>
  <c r="Q2657" s="1"/>
  <c r="D2657"/>
  <c r="C2657"/>
  <c r="B2657"/>
  <c r="S2656"/>
  <c r="R2656"/>
  <c r="P2656"/>
  <c r="M2656"/>
  <c r="L2656"/>
  <c r="K2656"/>
  <c r="J2656"/>
  <c r="I2656"/>
  <c r="G2656"/>
  <c r="F2656"/>
  <c r="E2656"/>
  <c r="Q2656" s="1"/>
  <c r="D2656"/>
  <c r="C2656"/>
  <c r="B2656"/>
  <c r="S2655"/>
  <c r="R2655"/>
  <c r="P2655"/>
  <c r="M2655"/>
  <c r="L2655"/>
  <c r="K2655"/>
  <c r="J2655"/>
  <c r="I2655"/>
  <c r="G2655"/>
  <c r="F2655"/>
  <c r="E2655"/>
  <c r="Q2655" s="1"/>
  <c r="D2655"/>
  <c r="C2655"/>
  <c r="B2655"/>
  <c r="S2654"/>
  <c r="R2654"/>
  <c r="P2654"/>
  <c r="M2654"/>
  <c r="L2654"/>
  <c r="K2654"/>
  <c r="J2654"/>
  <c r="I2654"/>
  <c r="G2654"/>
  <c r="F2654"/>
  <c r="E2654"/>
  <c r="Q2654" s="1"/>
  <c r="D2654"/>
  <c r="C2654"/>
  <c r="B2654"/>
  <c r="S2653"/>
  <c r="R2653"/>
  <c r="P2653"/>
  <c r="M2653"/>
  <c r="L2653"/>
  <c r="K2653"/>
  <c r="J2653"/>
  <c r="I2653"/>
  <c r="G2653"/>
  <c r="F2653"/>
  <c r="E2653"/>
  <c r="Q2653" s="1"/>
  <c r="D2653"/>
  <c r="C2653"/>
  <c r="B2653"/>
  <c r="S2652"/>
  <c r="R2652"/>
  <c r="P2652"/>
  <c r="M2652"/>
  <c r="L2652"/>
  <c r="K2652"/>
  <c r="J2652"/>
  <c r="I2652"/>
  <c r="G2652"/>
  <c r="F2652"/>
  <c r="E2652"/>
  <c r="Q2652" s="1"/>
  <c r="D2652"/>
  <c r="C2652"/>
  <c r="B2652"/>
  <c r="S2651"/>
  <c r="R2651"/>
  <c r="P2651"/>
  <c r="M2651"/>
  <c r="L2651"/>
  <c r="K2651"/>
  <c r="J2651"/>
  <c r="I2651"/>
  <c r="G2651"/>
  <c r="F2651"/>
  <c r="E2651"/>
  <c r="Q2651" s="1"/>
  <c r="D2651"/>
  <c r="C2651"/>
  <c r="B2651"/>
  <c r="S2650"/>
  <c r="R2650"/>
  <c r="P2650"/>
  <c r="M2650"/>
  <c r="L2650"/>
  <c r="K2650"/>
  <c r="J2650"/>
  <c r="I2650"/>
  <c r="G2650"/>
  <c r="F2650"/>
  <c r="E2650"/>
  <c r="Q2650" s="1"/>
  <c r="D2650"/>
  <c r="C2650"/>
  <c r="B2650"/>
  <c r="S2649"/>
  <c r="R2649"/>
  <c r="P2649"/>
  <c r="M2649"/>
  <c r="L2649"/>
  <c r="K2649"/>
  <c r="J2649"/>
  <c r="I2649"/>
  <c r="G2649"/>
  <c r="F2649"/>
  <c r="E2649"/>
  <c r="Q2649" s="1"/>
  <c r="D2649"/>
  <c r="C2649"/>
  <c r="B2649"/>
  <c r="S2648"/>
  <c r="R2648"/>
  <c r="P2648"/>
  <c r="M2648"/>
  <c r="L2648"/>
  <c r="K2648"/>
  <c r="J2648"/>
  <c r="I2648"/>
  <c r="G2648"/>
  <c r="F2648"/>
  <c r="E2648"/>
  <c r="Q2648" s="1"/>
  <c r="D2648"/>
  <c r="C2648"/>
  <c r="B2648"/>
  <c r="S2647"/>
  <c r="R2647"/>
  <c r="P2647"/>
  <c r="M2647"/>
  <c r="L2647"/>
  <c r="K2647"/>
  <c r="J2647"/>
  <c r="I2647"/>
  <c r="G2647"/>
  <c r="F2647"/>
  <c r="E2647"/>
  <c r="Q2647" s="1"/>
  <c r="D2647"/>
  <c r="C2647"/>
  <c r="B2647"/>
  <c r="S2646"/>
  <c r="R2646"/>
  <c r="P2646"/>
  <c r="M2646"/>
  <c r="L2646"/>
  <c r="K2646"/>
  <c r="J2646"/>
  <c r="I2646"/>
  <c r="G2646"/>
  <c r="F2646"/>
  <c r="E2646"/>
  <c r="Q2646" s="1"/>
  <c r="D2646"/>
  <c r="C2646"/>
  <c r="B2646"/>
  <c r="S2645"/>
  <c r="R2645"/>
  <c r="P2645"/>
  <c r="M2645"/>
  <c r="L2645"/>
  <c r="K2645"/>
  <c r="J2645"/>
  <c r="I2645"/>
  <c r="G2645"/>
  <c r="F2645"/>
  <c r="E2645"/>
  <c r="Q2645" s="1"/>
  <c r="D2645"/>
  <c r="C2645"/>
  <c r="B2645"/>
  <c r="S2644"/>
  <c r="R2644"/>
  <c r="P2644"/>
  <c r="M2644"/>
  <c r="L2644"/>
  <c r="K2644"/>
  <c r="J2644"/>
  <c r="I2644"/>
  <c r="G2644"/>
  <c r="F2644"/>
  <c r="E2644"/>
  <c r="Q2644" s="1"/>
  <c r="D2644"/>
  <c r="C2644"/>
  <c r="B2644"/>
  <c r="S2643"/>
  <c r="R2643"/>
  <c r="P2643"/>
  <c r="M2643"/>
  <c r="L2643"/>
  <c r="K2643"/>
  <c r="J2643"/>
  <c r="I2643"/>
  <c r="G2643"/>
  <c r="F2643"/>
  <c r="E2643"/>
  <c r="Q2643" s="1"/>
  <c r="D2643"/>
  <c r="C2643"/>
  <c r="B2643"/>
  <c r="S2642"/>
  <c r="R2642"/>
  <c r="P2642"/>
  <c r="M2642"/>
  <c r="L2642"/>
  <c r="K2642"/>
  <c r="J2642"/>
  <c r="I2642"/>
  <c r="G2642"/>
  <c r="F2642"/>
  <c r="E2642"/>
  <c r="Q2642" s="1"/>
  <c r="D2642"/>
  <c r="C2642"/>
  <c r="B2642"/>
  <c r="S2641"/>
  <c r="R2641"/>
  <c r="P2641"/>
  <c r="M2641"/>
  <c r="L2641"/>
  <c r="K2641"/>
  <c r="J2641"/>
  <c r="I2641"/>
  <c r="G2641"/>
  <c r="F2641"/>
  <c r="E2641"/>
  <c r="Q2641" s="1"/>
  <c r="D2641"/>
  <c r="C2641"/>
  <c r="B2641"/>
  <c r="S2640"/>
  <c r="R2640"/>
  <c r="P2640"/>
  <c r="M2640"/>
  <c r="L2640"/>
  <c r="K2640"/>
  <c r="J2640"/>
  <c r="I2640"/>
  <c r="G2640"/>
  <c r="F2640"/>
  <c r="E2640"/>
  <c r="Q2640" s="1"/>
  <c r="D2640"/>
  <c r="C2640"/>
  <c r="B2640"/>
  <c r="S2639"/>
  <c r="R2639"/>
  <c r="P2639"/>
  <c r="M2639"/>
  <c r="L2639"/>
  <c r="K2639"/>
  <c r="J2639"/>
  <c r="I2639"/>
  <c r="G2639"/>
  <c r="F2639"/>
  <c r="E2639"/>
  <c r="Q2639" s="1"/>
  <c r="D2639"/>
  <c r="C2639"/>
  <c r="B2639"/>
  <c r="S2638"/>
  <c r="R2638"/>
  <c r="P2638"/>
  <c r="M2638"/>
  <c r="L2638"/>
  <c r="K2638"/>
  <c r="J2638"/>
  <c r="I2638"/>
  <c r="G2638"/>
  <c r="F2638"/>
  <c r="E2638"/>
  <c r="Q2638" s="1"/>
  <c r="D2638"/>
  <c r="C2638"/>
  <c r="B2638"/>
  <c r="S2637"/>
  <c r="R2637"/>
  <c r="P2637"/>
  <c r="M2637"/>
  <c r="L2637"/>
  <c r="K2637"/>
  <c r="J2637"/>
  <c r="I2637"/>
  <c r="G2637"/>
  <c r="F2637"/>
  <c r="E2637"/>
  <c r="Q2637" s="1"/>
  <c r="D2637"/>
  <c r="C2637"/>
  <c r="B2637"/>
  <c r="S2636"/>
  <c r="R2636"/>
  <c r="P2636"/>
  <c r="M2636"/>
  <c r="L2636"/>
  <c r="K2636"/>
  <c r="J2636"/>
  <c r="I2636"/>
  <c r="G2636"/>
  <c r="F2636"/>
  <c r="E2636"/>
  <c r="Q2636" s="1"/>
  <c r="D2636"/>
  <c r="C2636"/>
  <c r="B2636"/>
  <c r="S2635"/>
  <c r="R2635"/>
  <c r="P2635"/>
  <c r="M2635"/>
  <c r="L2635"/>
  <c r="K2635"/>
  <c r="J2635"/>
  <c r="I2635"/>
  <c r="G2635"/>
  <c r="F2635"/>
  <c r="E2635"/>
  <c r="Q2635" s="1"/>
  <c r="D2635"/>
  <c r="C2635"/>
  <c r="B2635"/>
  <c r="S2634"/>
  <c r="R2634"/>
  <c r="P2634"/>
  <c r="M2634"/>
  <c r="L2634"/>
  <c r="K2634"/>
  <c r="J2634"/>
  <c r="I2634"/>
  <c r="G2634"/>
  <c r="F2634"/>
  <c r="E2634"/>
  <c r="Q2634" s="1"/>
  <c r="D2634"/>
  <c r="C2634"/>
  <c r="B2634"/>
  <c r="S2633"/>
  <c r="R2633"/>
  <c r="P2633"/>
  <c r="M2633"/>
  <c r="L2633"/>
  <c r="K2633"/>
  <c r="J2633"/>
  <c r="I2633"/>
  <c r="G2633"/>
  <c r="F2633"/>
  <c r="E2633"/>
  <c r="Q2633" s="1"/>
  <c r="D2633"/>
  <c r="C2633"/>
  <c r="B2633"/>
  <c r="S2632"/>
  <c r="R2632"/>
  <c r="P2632"/>
  <c r="M2632"/>
  <c r="L2632"/>
  <c r="K2632"/>
  <c r="J2632"/>
  <c r="I2632"/>
  <c r="G2632"/>
  <c r="F2632"/>
  <c r="E2632"/>
  <c r="Q2632" s="1"/>
  <c r="D2632"/>
  <c r="C2632"/>
  <c r="B2632"/>
  <c r="S2631"/>
  <c r="R2631"/>
  <c r="P2631"/>
  <c r="M2631"/>
  <c r="L2631"/>
  <c r="K2631"/>
  <c r="J2631"/>
  <c r="I2631"/>
  <c r="G2631"/>
  <c r="F2631"/>
  <c r="E2631"/>
  <c r="Q2631" s="1"/>
  <c r="D2631"/>
  <c r="C2631"/>
  <c r="B2631"/>
  <c r="S2630"/>
  <c r="R2630"/>
  <c r="P2630"/>
  <c r="M2630"/>
  <c r="L2630"/>
  <c r="K2630"/>
  <c r="J2630"/>
  <c r="I2630"/>
  <c r="G2630"/>
  <c r="F2630"/>
  <c r="E2630"/>
  <c r="Q2630" s="1"/>
  <c r="D2630"/>
  <c r="C2630"/>
  <c r="B2630"/>
  <c r="S2629"/>
  <c r="R2629"/>
  <c r="P2629"/>
  <c r="M2629"/>
  <c r="L2629"/>
  <c r="K2629"/>
  <c r="J2629"/>
  <c r="I2629"/>
  <c r="G2629"/>
  <c r="F2629"/>
  <c r="E2629"/>
  <c r="Q2629" s="1"/>
  <c r="D2629"/>
  <c r="C2629"/>
  <c r="B2629"/>
  <c r="S2628"/>
  <c r="R2628"/>
  <c r="P2628"/>
  <c r="M2628"/>
  <c r="L2628"/>
  <c r="K2628"/>
  <c r="J2628"/>
  <c r="I2628"/>
  <c r="G2628"/>
  <c r="F2628"/>
  <c r="E2628"/>
  <c r="Q2628" s="1"/>
  <c r="D2628"/>
  <c r="C2628"/>
  <c r="B2628"/>
  <c r="S2627"/>
  <c r="R2627"/>
  <c r="P2627"/>
  <c r="M2627"/>
  <c r="L2627"/>
  <c r="K2627"/>
  <c r="J2627"/>
  <c r="I2627"/>
  <c r="G2627"/>
  <c r="F2627"/>
  <c r="E2627"/>
  <c r="Q2627" s="1"/>
  <c r="D2627"/>
  <c r="C2627"/>
  <c r="B2627"/>
  <c r="S2626"/>
  <c r="R2626"/>
  <c r="P2626"/>
  <c r="M2626"/>
  <c r="L2626"/>
  <c r="K2626"/>
  <c r="J2626"/>
  <c r="I2626"/>
  <c r="G2626"/>
  <c r="F2626"/>
  <c r="E2626"/>
  <c r="Q2626" s="1"/>
  <c r="D2626"/>
  <c r="C2626"/>
  <c r="B2626"/>
  <c r="S2625"/>
  <c r="R2625"/>
  <c r="P2625"/>
  <c r="M2625"/>
  <c r="L2625"/>
  <c r="K2625"/>
  <c r="J2625"/>
  <c r="I2625"/>
  <c r="G2625"/>
  <c r="F2625"/>
  <c r="E2625"/>
  <c r="Q2625" s="1"/>
  <c r="D2625"/>
  <c r="C2625"/>
  <c r="B2625"/>
  <c r="S2624"/>
  <c r="R2624"/>
  <c r="P2624"/>
  <c r="M2624"/>
  <c r="L2624"/>
  <c r="K2624"/>
  <c r="J2624"/>
  <c r="I2624"/>
  <c r="G2624"/>
  <c r="F2624"/>
  <c r="E2624"/>
  <c r="Q2624" s="1"/>
  <c r="D2624"/>
  <c r="C2624"/>
  <c r="B2624"/>
  <c r="S2623"/>
  <c r="R2623"/>
  <c r="P2623"/>
  <c r="M2623"/>
  <c r="L2623"/>
  <c r="K2623"/>
  <c r="J2623"/>
  <c r="I2623"/>
  <c r="G2623"/>
  <c r="F2623"/>
  <c r="E2623"/>
  <c r="Q2623" s="1"/>
  <c r="D2623"/>
  <c r="C2623"/>
  <c r="B2623"/>
  <c r="S2622"/>
  <c r="R2622"/>
  <c r="P2622"/>
  <c r="M2622"/>
  <c r="L2622"/>
  <c r="K2622"/>
  <c r="J2622"/>
  <c r="I2622"/>
  <c r="G2622"/>
  <c r="F2622"/>
  <c r="E2622"/>
  <c r="Q2622" s="1"/>
  <c r="D2622"/>
  <c r="C2622"/>
  <c r="B2622"/>
  <c r="S2621"/>
  <c r="R2621"/>
  <c r="P2621"/>
  <c r="M2621"/>
  <c r="L2621"/>
  <c r="K2621"/>
  <c r="J2621"/>
  <c r="I2621"/>
  <c r="G2621"/>
  <c r="F2621"/>
  <c r="E2621"/>
  <c r="Q2621" s="1"/>
  <c r="D2621"/>
  <c r="C2621"/>
  <c r="B2621"/>
  <c r="S2620"/>
  <c r="R2620"/>
  <c r="P2620"/>
  <c r="M2620"/>
  <c r="L2620"/>
  <c r="K2620"/>
  <c r="J2620"/>
  <c r="I2620"/>
  <c r="G2620"/>
  <c r="F2620"/>
  <c r="E2620"/>
  <c r="Q2620" s="1"/>
  <c r="D2620"/>
  <c r="C2620"/>
  <c r="B2620"/>
  <c r="S2619"/>
  <c r="R2619"/>
  <c r="P2619"/>
  <c r="M2619"/>
  <c r="L2619"/>
  <c r="K2619"/>
  <c r="J2619"/>
  <c r="I2619"/>
  <c r="G2619"/>
  <c r="F2619"/>
  <c r="E2619"/>
  <c r="Q2619" s="1"/>
  <c r="D2619"/>
  <c r="C2619"/>
  <c r="B2619"/>
  <c r="S2618"/>
  <c r="R2618"/>
  <c r="P2618"/>
  <c r="M2618"/>
  <c r="L2618"/>
  <c r="K2618"/>
  <c r="J2618"/>
  <c r="I2618"/>
  <c r="G2618"/>
  <c r="F2618"/>
  <c r="E2618"/>
  <c r="Q2618" s="1"/>
  <c r="D2618"/>
  <c r="C2618"/>
  <c r="B2618"/>
  <c r="S2617"/>
  <c r="R2617"/>
  <c r="P2617"/>
  <c r="M2617"/>
  <c r="L2617"/>
  <c r="K2617"/>
  <c r="J2617"/>
  <c r="I2617"/>
  <c r="G2617"/>
  <c r="F2617"/>
  <c r="E2617"/>
  <c r="Q2617" s="1"/>
  <c r="D2617"/>
  <c r="C2617"/>
  <c r="B2617"/>
  <c r="S2616"/>
  <c r="R2616"/>
  <c r="P2616"/>
  <c r="M2616"/>
  <c r="L2616"/>
  <c r="K2616"/>
  <c r="J2616"/>
  <c r="I2616"/>
  <c r="G2616"/>
  <c r="F2616"/>
  <c r="E2616"/>
  <c r="Q2616" s="1"/>
  <c r="D2616"/>
  <c r="C2616"/>
  <c r="B2616"/>
  <c r="S2615"/>
  <c r="R2615"/>
  <c r="P2615"/>
  <c r="M2615"/>
  <c r="L2615"/>
  <c r="K2615"/>
  <c r="J2615"/>
  <c r="I2615"/>
  <c r="G2615"/>
  <c r="F2615"/>
  <c r="E2615"/>
  <c r="Q2615" s="1"/>
  <c r="D2615"/>
  <c r="C2615"/>
  <c r="B2615"/>
  <c r="S2614"/>
  <c r="R2614"/>
  <c r="P2614"/>
  <c r="M2614"/>
  <c r="L2614"/>
  <c r="K2614"/>
  <c r="J2614"/>
  <c r="I2614"/>
  <c r="G2614"/>
  <c r="F2614"/>
  <c r="E2614"/>
  <c r="Q2614" s="1"/>
  <c r="D2614"/>
  <c r="C2614"/>
  <c r="B2614"/>
  <c r="S2613"/>
  <c r="R2613"/>
  <c r="P2613"/>
  <c r="M2613"/>
  <c r="L2613"/>
  <c r="K2613"/>
  <c r="J2613"/>
  <c r="I2613"/>
  <c r="G2613"/>
  <c r="F2613"/>
  <c r="E2613"/>
  <c r="Q2613" s="1"/>
  <c r="D2613"/>
  <c r="C2613"/>
  <c r="B2613"/>
  <c r="S2612"/>
  <c r="R2612"/>
  <c r="P2612"/>
  <c r="M2612"/>
  <c r="L2612"/>
  <c r="K2612"/>
  <c r="J2612"/>
  <c r="I2612"/>
  <c r="G2612"/>
  <c r="F2612"/>
  <c r="E2612"/>
  <c r="Q2612" s="1"/>
  <c r="D2612"/>
  <c r="C2612"/>
  <c r="B2612"/>
  <c r="S2611"/>
  <c r="R2611"/>
  <c r="P2611"/>
  <c r="M2611"/>
  <c r="L2611"/>
  <c r="K2611"/>
  <c r="J2611"/>
  <c r="I2611"/>
  <c r="G2611"/>
  <c r="F2611"/>
  <c r="E2611"/>
  <c r="Q2611" s="1"/>
  <c r="D2611"/>
  <c r="C2611"/>
  <c r="B2611"/>
  <c r="S2610"/>
  <c r="R2610"/>
  <c r="P2610"/>
  <c r="M2610"/>
  <c r="L2610"/>
  <c r="K2610"/>
  <c r="J2610"/>
  <c r="I2610"/>
  <c r="G2610"/>
  <c r="F2610"/>
  <c r="E2610"/>
  <c r="Q2610" s="1"/>
  <c r="D2610"/>
  <c r="C2610"/>
  <c r="B2610"/>
  <c r="S2609"/>
  <c r="R2609"/>
  <c r="P2609"/>
  <c r="M2609"/>
  <c r="L2609"/>
  <c r="K2609"/>
  <c r="J2609"/>
  <c r="I2609"/>
  <c r="G2609"/>
  <c r="F2609"/>
  <c r="E2609"/>
  <c r="Q2609" s="1"/>
  <c r="D2609"/>
  <c r="C2609"/>
  <c r="B2609"/>
  <c r="S2608"/>
  <c r="R2608"/>
  <c r="P2608"/>
  <c r="M2608"/>
  <c r="L2608"/>
  <c r="K2608"/>
  <c r="J2608"/>
  <c r="I2608"/>
  <c r="G2608"/>
  <c r="F2608"/>
  <c r="E2608"/>
  <c r="Q2608" s="1"/>
  <c r="D2608"/>
  <c r="C2608"/>
  <c r="B2608"/>
  <c r="S2607"/>
  <c r="R2607"/>
  <c r="P2607"/>
  <c r="M2607"/>
  <c r="L2607"/>
  <c r="K2607"/>
  <c r="J2607"/>
  <c r="I2607"/>
  <c r="G2607"/>
  <c r="F2607"/>
  <c r="E2607"/>
  <c r="Q2607" s="1"/>
  <c r="D2607"/>
  <c r="C2607"/>
  <c r="B2607"/>
  <c r="S2606"/>
  <c r="R2606"/>
  <c r="P2606"/>
  <c r="M2606"/>
  <c r="L2606"/>
  <c r="K2606"/>
  <c r="J2606"/>
  <c r="I2606"/>
  <c r="G2606"/>
  <c r="F2606"/>
  <c r="E2606"/>
  <c r="Q2606" s="1"/>
  <c r="D2606"/>
  <c r="C2606"/>
  <c r="B2606"/>
  <c r="S2605"/>
  <c r="R2605"/>
  <c r="P2605"/>
  <c r="M2605"/>
  <c r="L2605"/>
  <c r="K2605"/>
  <c r="J2605"/>
  <c r="I2605"/>
  <c r="G2605"/>
  <c r="F2605"/>
  <c r="E2605"/>
  <c r="Q2605" s="1"/>
  <c r="D2605"/>
  <c r="C2605"/>
  <c r="B2605"/>
  <c r="S2604"/>
  <c r="R2604"/>
  <c r="P2604"/>
  <c r="M2604"/>
  <c r="L2604"/>
  <c r="K2604"/>
  <c r="J2604"/>
  <c r="I2604"/>
  <c r="G2604"/>
  <c r="F2604"/>
  <c r="E2604"/>
  <c r="Q2604" s="1"/>
  <c r="D2604"/>
  <c r="C2604"/>
  <c r="B2604"/>
  <c r="S2603"/>
  <c r="R2603"/>
  <c r="P2603"/>
  <c r="M2603"/>
  <c r="L2603"/>
  <c r="K2603"/>
  <c r="J2603"/>
  <c r="I2603"/>
  <c r="G2603"/>
  <c r="F2603"/>
  <c r="E2603"/>
  <c r="Q2603" s="1"/>
  <c r="D2603"/>
  <c r="C2603"/>
  <c r="B2603"/>
  <c r="S2602"/>
  <c r="R2602"/>
  <c r="P2602"/>
  <c r="M2602"/>
  <c r="L2602"/>
  <c r="K2602"/>
  <c r="J2602"/>
  <c r="I2602"/>
  <c r="G2602"/>
  <c r="F2602"/>
  <c r="E2602"/>
  <c r="Q2602" s="1"/>
  <c r="D2602"/>
  <c r="C2602"/>
  <c r="B2602"/>
  <c r="S2601"/>
  <c r="R2601"/>
  <c r="P2601"/>
  <c r="M2601"/>
  <c r="L2601"/>
  <c r="K2601"/>
  <c r="J2601"/>
  <c r="I2601"/>
  <c r="G2601"/>
  <c r="F2601"/>
  <c r="E2601"/>
  <c r="Q2601" s="1"/>
  <c r="D2601"/>
  <c r="C2601"/>
  <c r="B2601"/>
  <c r="S2600"/>
  <c r="R2600"/>
  <c r="P2600"/>
  <c r="M2600"/>
  <c r="L2600"/>
  <c r="K2600"/>
  <c r="J2600"/>
  <c r="I2600"/>
  <c r="G2600"/>
  <c r="F2600"/>
  <c r="E2600"/>
  <c r="Q2600" s="1"/>
  <c r="D2600"/>
  <c r="C2600"/>
  <c r="B2600"/>
  <c r="S2599"/>
  <c r="R2599"/>
  <c r="P2599"/>
  <c r="M2599"/>
  <c r="L2599"/>
  <c r="K2599"/>
  <c r="J2599"/>
  <c r="I2599"/>
  <c r="G2599"/>
  <c r="F2599"/>
  <c r="E2599"/>
  <c r="Q2599" s="1"/>
  <c r="D2599"/>
  <c r="C2599"/>
  <c r="B2599"/>
  <c r="S2598"/>
  <c r="R2598"/>
  <c r="P2598"/>
  <c r="M2598"/>
  <c r="L2598"/>
  <c r="K2598"/>
  <c r="J2598"/>
  <c r="I2598"/>
  <c r="G2598"/>
  <c r="F2598"/>
  <c r="E2598"/>
  <c r="Q2598" s="1"/>
  <c r="D2598"/>
  <c r="C2598"/>
  <c r="B2598"/>
  <c r="S2597"/>
  <c r="R2597"/>
  <c r="P2597"/>
  <c r="M2597"/>
  <c r="L2597"/>
  <c r="K2597"/>
  <c r="J2597"/>
  <c r="I2597"/>
  <c r="G2597"/>
  <c r="F2597"/>
  <c r="E2597"/>
  <c r="Q2597" s="1"/>
  <c r="D2597"/>
  <c r="C2597"/>
  <c r="B2597"/>
  <c r="S2596"/>
  <c r="R2596"/>
  <c r="P2596"/>
  <c r="M2596"/>
  <c r="L2596"/>
  <c r="K2596"/>
  <c r="J2596"/>
  <c r="I2596"/>
  <c r="G2596"/>
  <c r="F2596"/>
  <c r="E2596"/>
  <c r="Q2596" s="1"/>
  <c r="D2596"/>
  <c r="C2596"/>
  <c r="B2596"/>
  <c r="S2595"/>
  <c r="R2595"/>
  <c r="P2595"/>
  <c r="M2595"/>
  <c r="L2595"/>
  <c r="K2595"/>
  <c r="J2595"/>
  <c r="I2595"/>
  <c r="G2595"/>
  <c r="F2595"/>
  <c r="E2595"/>
  <c r="Q2595" s="1"/>
  <c r="D2595"/>
  <c r="C2595"/>
  <c r="B2595"/>
  <c r="S2594"/>
  <c r="R2594"/>
  <c r="P2594"/>
  <c r="M2594"/>
  <c r="L2594"/>
  <c r="K2594"/>
  <c r="J2594"/>
  <c r="I2594"/>
  <c r="G2594"/>
  <c r="F2594"/>
  <c r="E2594"/>
  <c r="Q2594" s="1"/>
  <c r="D2594"/>
  <c r="C2594"/>
  <c r="B2594"/>
  <c r="S2593"/>
  <c r="R2593"/>
  <c r="P2593"/>
  <c r="M2593"/>
  <c r="L2593"/>
  <c r="K2593"/>
  <c r="J2593"/>
  <c r="I2593"/>
  <c r="G2593"/>
  <c r="F2593"/>
  <c r="E2593"/>
  <c r="Q2593" s="1"/>
  <c r="D2593"/>
  <c r="C2593"/>
  <c r="B2593"/>
  <c r="S2592"/>
  <c r="R2592"/>
  <c r="P2592"/>
  <c r="M2592"/>
  <c r="L2592"/>
  <c r="K2592"/>
  <c r="J2592"/>
  <c r="I2592"/>
  <c r="G2592"/>
  <c r="F2592"/>
  <c r="E2592"/>
  <c r="Q2592" s="1"/>
  <c r="D2592"/>
  <c r="C2592"/>
  <c r="B2592"/>
  <c r="S2591"/>
  <c r="R2591"/>
  <c r="P2591"/>
  <c r="M2591"/>
  <c r="L2591"/>
  <c r="K2591"/>
  <c r="J2591"/>
  <c r="I2591"/>
  <c r="G2591"/>
  <c r="F2591"/>
  <c r="E2591"/>
  <c r="Q2591" s="1"/>
  <c r="D2591"/>
  <c r="C2591"/>
  <c r="B2591"/>
  <c r="S2590"/>
  <c r="R2590"/>
  <c r="P2590"/>
  <c r="M2590"/>
  <c r="L2590"/>
  <c r="K2590"/>
  <c r="J2590"/>
  <c r="I2590"/>
  <c r="G2590"/>
  <c r="F2590"/>
  <c r="E2590"/>
  <c r="Q2590" s="1"/>
  <c r="D2590"/>
  <c r="C2590"/>
  <c r="B2590"/>
  <c r="S2589"/>
  <c r="R2589"/>
  <c r="P2589"/>
  <c r="M2589"/>
  <c r="L2589"/>
  <c r="K2589"/>
  <c r="J2589"/>
  <c r="I2589"/>
  <c r="G2589"/>
  <c r="F2589"/>
  <c r="E2589"/>
  <c r="Q2589" s="1"/>
  <c r="D2589"/>
  <c r="C2589"/>
  <c r="B2589"/>
  <c r="S2588"/>
  <c r="R2588"/>
  <c r="P2588"/>
  <c r="M2588"/>
  <c r="L2588"/>
  <c r="K2588"/>
  <c r="J2588"/>
  <c r="I2588"/>
  <c r="G2588"/>
  <c r="F2588"/>
  <c r="E2588"/>
  <c r="Q2588" s="1"/>
  <c r="D2588"/>
  <c r="C2588"/>
  <c r="B2588"/>
  <c r="S2587"/>
  <c r="R2587"/>
  <c r="P2587"/>
  <c r="M2587"/>
  <c r="L2587"/>
  <c r="K2587"/>
  <c r="J2587"/>
  <c r="I2587"/>
  <c r="G2587"/>
  <c r="F2587"/>
  <c r="E2587"/>
  <c r="Q2587" s="1"/>
  <c r="D2587"/>
  <c r="C2587"/>
  <c r="B2587"/>
  <c r="S2586"/>
  <c r="R2586"/>
  <c r="P2586"/>
  <c r="M2586"/>
  <c r="L2586"/>
  <c r="K2586"/>
  <c r="J2586"/>
  <c r="I2586"/>
  <c r="G2586"/>
  <c r="F2586"/>
  <c r="E2586"/>
  <c r="Q2586" s="1"/>
  <c r="D2586"/>
  <c r="C2586"/>
  <c r="B2586"/>
  <c r="S2585"/>
  <c r="R2585"/>
  <c r="P2585"/>
  <c r="M2585"/>
  <c r="L2585"/>
  <c r="K2585"/>
  <c r="J2585"/>
  <c r="I2585"/>
  <c r="G2585"/>
  <c r="F2585"/>
  <c r="E2585"/>
  <c r="Q2585" s="1"/>
  <c r="D2585"/>
  <c r="C2585"/>
  <c r="B2585"/>
  <c r="S2584"/>
  <c r="R2584"/>
  <c r="P2584"/>
  <c r="M2584"/>
  <c r="L2584"/>
  <c r="K2584"/>
  <c r="J2584"/>
  <c r="I2584"/>
  <c r="G2584"/>
  <c r="F2584"/>
  <c r="E2584"/>
  <c r="Q2584" s="1"/>
  <c r="D2584"/>
  <c r="C2584"/>
  <c r="B2584"/>
  <c r="S2583"/>
  <c r="R2583"/>
  <c r="P2583"/>
  <c r="M2583"/>
  <c r="L2583"/>
  <c r="K2583"/>
  <c r="J2583"/>
  <c r="I2583"/>
  <c r="G2583"/>
  <c r="F2583"/>
  <c r="E2583"/>
  <c r="Q2583" s="1"/>
  <c r="D2583"/>
  <c r="C2583"/>
  <c r="B2583"/>
  <c r="S2582"/>
  <c r="R2582"/>
  <c r="P2582"/>
  <c r="M2582"/>
  <c r="L2582"/>
  <c r="K2582"/>
  <c r="J2582"/>
  <c r="I2582"/>
  <c r="G2582"/>
  <c r="F2582"/>
  <c r="E2582"/>
  <c r="Q2582" s="1"/>
  <c r="D2582"/>
  <c r="C2582"/>
  <c r="B2582"/>
  <c r="S2581"/>
  <c r="R2581"/>
  <c r="P2581"/>
  <c r="M2581"/>
  <c r="L2581"/>
  <c r="K2581"/>
  <c r="J2581"/>
  <c r="I2581"/>
  <c r="G2581"/>
  <c r="F2581"/>
  <c r="E2581"/>
  <c r="Q2581" s="1"/>
  <c r="D2581"/>
  <c r="C2581"/>
  <c r="B2581"/>
  <c r="S2580"/>
  <c r="R2580"/>
  <c r="P2580"/>
  <c r="M2580"/>
  <c r="L2580"/>
  <c r="K2580"/>
  <c r="J2580"/>
  <c r="I2580"/>
  <c r="G2580"/>
  <c r="F2580"/>
  <c r="E2580"/>
  <c r="Q2580" s="1"/>
  <c r="D2580"/>
  <c r="C2580"/>
  <c r="B2580"/>
  <c r="S2579"/>
  <c r="R2579"/>
  <c r="P2579"/>
  <c r="M2579"/>
  <c r="L2579"/>
  <c r="K2579"/>
  <c r="J2579"/>
  <c r="I2579"/>
  <c r="G2579"/>
  <c r="F2579"/>
  <c r="E2579"/>
  <c r="Q2579" s="1"/>
  <c r="D2579"/>
  <c r="C2579"/>
  <c r="B2579"/>
  <c r="S2578"/>
  <c r="R2578"/>
  <c r="P2578"/>
  <c r="M2578"/>
  <c r="L2578"/>
  <c r="K2578"/>
  <c r="J2578"/>
  <c r="I2578"/>
  <c r="G2578"/>
  <c r="F2578"/>
  <c r="E2578"/>
  <c r="Q2578" s="1"/>
  <c r="D2578"/>
  <c r="C2578"/>
  <c r="B2578"/>
  <c r="S2577"/>
  <c r="R2577"/>
  <c r="P2577"/>
  <c r="M2577"/>
  <c r="L2577"/>
  <c r="K2577"/>
  <c r="J2577"/>
  <c r="I2577"/>
  <c r="G2577"/>
  <c r="F2577"/>
  <c r="E2577"/>
  <c r="Q2577" s="1"/>
  <c r="D2577"/>
  <c r="C2577"/>
  <c r="B2577"/>
  <c r="S2576"/>
  <c r="R2576"/>
  <c r="P2576"/>
  <c r="M2576"/>
  <c r="L2576"/>
  <c r="K2576"/>
  <c r="J2576"/>
  <c r="I2576"/>
  <c r="G2576"/>
  <c r="F2576"/>
  <c r="E2576"/>
  <c r="Q2576" s="1"/>
  <c r="D2576"/>
  <c r="C2576"/>
  <c r="B2576"/>
  <c r="S2575"/>
  <c r="R2575"/>
  <c r="P2575"/>
  <c r="M2575"/>
  <c r="L2575"/>
  <c r="K2575"/>
  <c r="J2575"/>
  <c r="I2575"/>
  <c r="G2575"/>
  <c r="F2575"/>
  <c r="E2575"/>
  <c r="Q2575" s="1"/>
  <c r="D2575"/>
  <c r="C2575"/>
  <c r="B2575"/>
  <c r="S6"/>
  <c r="R6"/>
  <c r="P6"/>
  <c r="M6"/>
  <c r="L6"/>
  <c r="K6"/>
  <c r="J6"/>
  <c r="I6"/>
  <c r="G6"/>
  <c r="F6"/>
  <c r="E6"/>
  <c r="Q6" s="1"/>
  <c r="D6"/>
  <c r="C6"/>
  <c r="B6"/>
  <c r="I2" l="1"/>
  <c r="A4"/>
  <c r="A5" i="2"/>
  <c r="J20" i="9"/>
  <c r="K27"/>
  <c r="K49"/>
  <c r="K47"/>
  <c r="K45"/>
  <c r="K43"/>
  <c r="K41"/>
  <c r="K39"/>
  <c r="K37"/>
  <c r="K35"/>
  <c r="K33"/>
  <c r="K31"/>
  <c r="K29"/>
  <c r="K25"/>
  <c r="K20"/>
  <c r="E473" i="19" l="1"/>
  <c r="Q473" s="1"/>
  <c r="A5"/>
  <c r="A6" i="2"/>
  <c r="H2" i="19"/>
  <c r="S135" i="18"/>
  <c r="T135" s="1"/>
  <c r="F135"/>
  <c r="S133"/>
  <c r="T133" s="1"/>
  <c r="F133"/>
  <c r="S131"/>
  <c r="T131" s="1"/>
  <c r="F131"/>
  <c r="R9" i="3"/>
  <c r="Q9"/>
  <c r="P9"/>
  <c r="S161" i="18"/>
  <c r="T161" s="1"/>
  <c r="F161"/>
  <c r="S183"/>
  <c r="T183" s="1"/>
  <c r="S185"/>
  <c r="T185" s="1"/>
  <c r="S187"/>
  <c r="T187" s="1"/>
  <c r="S189"/>
  <c r="T189" s="1"/>
  <c r="S317"/>
  <c r="T317" s="1"/>
  <c r="F317"/>
  <c r="S315"/>
  <c r="T315" s="1"/>
  <c r="F315"/>
  <c r="S313"/>
  <c r="T313" s="1"/>
  <c r="F313"/>
  <c r="S311"/>
  <c r="T311" s="1"/>
  <c r="F311"/>
  <c r="S309"/>
  <c r="T309" s="1"/>
  <c r="F309"/>
  <c r="S307"/>
  <c r="T307" s="1"/>
  <c r="F307"/>
  <c r="S305"/>
  <c r="T305" s="1"/>
  <c r="F305"/>
  <c r="S303"/>
  <c r="T303" s="1"/>
  <c r="F303"/>
  <c r="S301"/>
  <c r="T301" s="1"/>
  <c r="F301"/>
  <c r="S299"/>
  <c r="T299" s="1"/>
  <c r="F299"/>
  <c r="S297"/>
  <c r="T297" s="1"/>
  <c r="F297"/>
  <c r="S295"/>
  <c r="T295" s="1"/>
  <c r="F295"/>
  <c r="S293"/>
  <c r="T293" s="1"/>
  <c r="F293"/>
  <c r="S291"/>
  <c r="T291" s="1"/>
  <c r="F291"/>
  <c r="S289"/>
  <c r="T289" s="1"/>
  <c r="F289"/>
  <c r="S287"/>
  <c r="T287" s="1"/>
  <c r="F287"/>
  <c r="S285"/>
  <c r="T285" s="1"/>
  <c r="F285"/>
  <c r="S283"/>
  <c r="T283" s="1"/>
  <c r="F283"/>
  <c r="S281"/>
  <c r="T281" s="1"/>
  <c r="F281"/>
  <c r="S279"/>
  <c r="T279" s="1"/>
  <c r="F279"/>
  <c r="S277"/>
  <c r="T277" s="1"/>
  <c r="F277"/>
  <c r="S275"/>
  <c r="T275" s="1"/>
  <c r="F275"/>
  <c r="S273"/>
  <c r="T273" s="1"/>
  <c r="F273"/>
  <c r="S271"/>
  <c r="T271" s="1"/>
  <c r="F271"/>
  <c r="S269"/>
  <c r="T269" s="1"/>
  <c r="F269"/>
  <c r="S267"/>
  <c r="T267" s="1"/>
  <c r="F267"/>
  <c r="S265"/>
  <c r="T265" s="1"/>
  <c r="F265"/>
  <c r="S263"/>
  <c r="T263" s="1"/>
  <c r="F263"/>
  <c r="S261"/>
  <c r="T261" s="1"/>
  <c r="F261"/>
  <c r="S259"/>
  <c r="T259" s="1"/>
  <c r="F259"/>
  <c r="S257"/>
  <c r="T257" s="1"/>
  <c r="F257"/>
  <c r="S255"/>
  <c r="T255" s="1"/>
  <c r="F255"/>
  <c r="S253"/>
  <c r="T253" s="1"/>
  <c r="F253"/>
  <c r="S251"/>
  <c r="T251" s="1"/>
  <c r="F251"/>
  <c r="S249"/>
  <c r="T249" s="1"/>
  <c r="F249"/>
  <c r="S247"/>
  <c r="T247" s="1"/>
  <c r="F247"/>
  <c r="S245"/>
  <c r="T245" s="1"/>
  <c r="F245"/>
  <c r="S243"/>
  <c r="T243" s="1"/>
  <c r="F243"/>
  <c r="S241"/>
  <c r="T241" s="1"/>
  <c r="F241"/>
  <c r="S239"/>
  <c r="T239" s="1"/>
  <c r="F239"/>
  <c r="S237"/>
  <c r="T237" s="1"/>
  <c r="F237"/>
  <c r="S235"/>
  <c r="T235" s="1"/>
  <c r="F235"/>
  <c r="S233"/>
  <c r="T233" s="1"/>
  <c r="F233"/>
  <c r="S231"/>
  <c r="T231" s="1"/>
  <c r="F231"/>
  <c r="S229"/>
  <c r="T229" s="1"/>
  <c r="S227"/>
  <c r="T227" s="1"/>
  <c r="S225"/>
  <c r="T225" s="1"/>
  <c r="S223"/>
  <c r="T223" s="1"/>
  <c r="S221"/>
  <c r="T221" s="1"/>
  <c r="S219"/>
  <c r="T219" s="1"/>
  <c r="S217"/>
  <c r="T217" s="1"/>
  <c r="S215"/>
  <c r="T215" s="1"/>
  <c r="S213"/>
  <c r="T213" s="1"/>
  <c r="S211"/>
  <c r="T211" s="1"/>
  <c r="S209"/>
  <c r="T209" s="1"/>
  <c r="S207"/>
  <c r="T207" s="1"/>
  <c r="S205"/>
  <c r="T205" s="1"/>
  <c r="S203"/>
  <c r="T203" s="1"/>
  <c r="S201"/>
  <c r="T201" s="1"/>
  <c r="S199"/>
  <c r="T199" s="1"/>
  <c r="S197"/>
  <c r="T197" s="1"/>
  <c r="S195"/>
  <c r="T195" s="1"/>
  <c r="S193"/>
  <c r="T193" s="1"/>
  <c r="S191"/>
  <c r="T191" s="1"/>
  <c r="S181"/>
  <c r="T181" s="1"/>
  <c r="S179"/>
  <c r="T179" s="1"/>
  <c r="S177"/>
  <c r="T177" s="1"/>
  <c r="S175"/>
  <c r="T175" s="1"/>
  <c r="S173"/>
  <c r="T173" s="1"/>
  <c r="S171"/>
  <c r="T171" s="1"/>
  <c r="S169"/>
  <c r="T169" s="1"/>
  <c r="S167"/>
  <c r="T167" s="1"/>
  <c r="S165"/>
  <c r="T165" s="1"/>
  <c r="S163"/>
  <c r="T163" s="1"/>
  <c r="S159"/>
  <c r="T159" s="1"/>
  <c r="S157"/>
  <c r="T157" s="1"/>
  <c r="S155"/>
  <c r="T155" s="1"/>
  <c r="S153"/>
  <c r="T153" s="1"/>
  <c r="S151"/>
  <c r="T151" s="1"/>
  <c r="S149"/>
  <c r="T149" s="1"/>
  <c r="S147"/>
  <c r="T147" s="1"/>
  <c r="S145"/>
  <c r="T145" s="1"/>
  <c r="S143"/>
  <c r="T143" s="1"/>
  <c r="S141"/>
  <c r="T141" s="1"/>
  <c r="S139"/>
  <c r="T139" s="1"/>
  <c r="S137"/>
  <c r="T137" s="1"/>
  <c r="S129"/>
  <c r="T129" s="1"/>
  <c r="S127"/>
  <c r="T127" s="1"/>
  <c r="S125"/>
  <c r="T125" s="1"/>
  <c r="S123"/>
  <c r="T123" s="1"/>
  <c r="S121"/>
  <c r="T121" s="1"/>
  <c r="S119"/>
  <c r="T119" s="1"/>
  <c r="S117"/>
  <c r="T117" s="1"/>
  <c r="S115"/>
  <c r="T115" s="1"/>
  <c r="S113"/>
  <c r="T113" s="1"/>
  <c r="S111"/>
  <c r="T111" s="1"/>
  <c r="S109"/>
  <c r="T109" s="1"/>
  <c r="S107"/>
  <c r="T107" s="1"/>
  <c r="S105"/>
  <c r="T105" s="1"/>
  <c r="S103"/>
  <c r="T103" s="1"/>
  <c r="S101"/>
  <c r="T101" s="1"/>
  <c r="S99"/>
  <c r="T99" s="1"/>
  <c r="S97"/>
  <c r="T97" s="1"/>
  <c r="S95"/>
  <c r="T95" s="1"/>
  <c r="S93"/>
  <c r="T93" s="1"/>
  <c r="S91"/>
  <c r="T91" s="1"/>
  <c r="S89"/>
  <c r="T89" s="1"/>
  <c r="S87"/>
  <c r="T87" s="1"/>
  <c r="S85"/>
  <c r="T85" s="1"/>
  <c r="S83"/>
  <c r="T83" s="1"/>
  <c r="S81"/>
  <c r="T81" s="1"/>
  <c r="S79"/>
  <c r="T79" s="1"/>
  <c r="S77"/>
  <c r="T77" s="1"/>
  <c r="S75"/>
  <c r="T75" s="1"/>
  <c r="S73"/>
  <c r="T73" s="1"/>
  <c r="S71"/>
  <c r="T71" s="1"/>
  <c r="S69"/>
  <c r="T69" s="1"/>
  <c r="S67"/>
  <c r="T67" s="1"/>
  <c r="S65"/>
  <c r="T65" s="1"/>
  <c r="S63"/>
  <c r="T63" s="1"/>
  <c r="S61"/>
  <c r="T61" s="1"/>
  <c r="S59"/>
  <c r="T59" s="1"/>
  <c r="S57"/>
  <c r="T57" s="1"/>
  <c r="S55"/>
  <c r="T55" s="1"/>
  <c r="S53"/>
  <c r="T53" s="1"/>
  <c r="S51"/>
  <c r="T51" s="1"/>
  <c r="S49"/>
  <c r="T49" s="1"/>
  <c r="S47"/>
  <c r="T47" s="1"/>
  <c r="S45"/>
  <c r="T45" s="1"/>
  <c r="S43"/>
  <c r="T43" s="1"/>
  <c r="S41"/>
  <c r="T41" s="1"/>
  <c r="S39"/>
  <c r="T39" s="1"/>
  <c r="S37"/>
  <c r="T37" s="1"/>
  <c r="S35"/>
  <c r="T35" s="1"/>
  <c r="S33"/>
  <c r="T33" s="1"/>
  <c r="S31"/>
  <c r="T31" s="1"/>
  <c r="S29"/>
  <c r="T29" s="1"/>
  <c r="S27"/>
  <c r="T27" s="1"/>
  <c r="S25"/>
  <c r="T25" s="1"/>
  <c r="S23"/>
  <c r="T23" s="1"/>
  <c r="E472" i="19" l="1"/>
  <c r="Q472" s="1"/>
  <c r="G472"/>
  <c r="A7" i="2"/>
  <c r="A7" i="19" s="1"/>
  <c r="A6"/>
  <c r="I52" i="15"/>
  <c r="O23" i="13"/>
  <c r="O49" i="15"/>
  <c r="O47"/>
  <c r="O45"/>
  <c r="O43"/>
  <c r="O41"/>
  <c r="O39"/>
  <c r="O37"/>
  <c r="O35"/>
  <c r="O33"/>
  <c r="O31"/>
  <c r="O29"/>
  <c r="O27"/>
  <c r="O25"/>
  <c r="O23"/>
  <c r="O21"/>
  <c r="O49" i="13"/>
  <c r="O47"/>
  <c r="O45"/>
  <c r="O43"/>
  <c r="O41"/>
  <c r="O39"/>
  <c r="O37"/>
  <c r="O35"/>
  <c r="O33"/>
  <c r="O31"/>
  <c r="O29"/>
  <c r="O27"/>
  <c r="O25"/>
  <c r="O21"/>
  <c r="U49" i="9"/>
  <c r="V49" s="1"/>
  <c r="F49"/>
  <c r="U47"/>
  <c r="V47" s="1"/>
  <c r="F47"/>
  <c r="U45"/>
  <c r="V45" s="1"/>
  <c r="F45"/>
  <c r="U43"/>
  <c r="V43" s="1"/>
  <c r="F43"/>
  <c r="U41"/>
  <c r="V41" s="1"/>
  <c r="F41"/>
  <c r="U39"/>
  <c r="V39" s="1"/>
  <c r="F39"/>
  <c r="U37"/>
  <c r="V37" s="1"/>
  <c r="F37"/>
  <c r="U35"/>
  <c r="V35" s="1"/>
  <c r="F35"/>
  <c r="U33"/>
  <c r="V33" s="1"/>
  <c r="F33"/>
  <c r="U31"/>
  <c r="V31" s="1"/>
  <c r="F31"/>
  <c r="U29"/>
  <c r="V29" s="1"/>
  <c r="F29"/>
  <c r="U27"/>
  <c r="V27" s="1"/>
  <c r="F27"/>
  <c r="F25"/>
  <c r="F23"/>
  <c r="F229" i="18"/>
  <c r="F227"/>
  <c r="F225"/>
  <c r="F223"/>
  <c r="F221"/>
  <c r="F219"/>
  <c r="F217"/>
  <c r="F215"/>
  <c r="F213"/>
  <c r="F211"/>
  <c r="F209"/>
  <c r="F207"/>
  <c r="F205"/>
  <c r="F203"/>
  <c r="F201"/>
  <c r="F199"/>
  <c r="F197"/>
  <c r="F195"/>
  <c r="F193"/>
  <c r="F191"/>
  <c r="F181"/>
  <c r="F179"/>
  <c r="F177"/>
  <c r="F175"/>
  <c r="F173"/>
  <c r="F171"/>
  <c r="F169"/>
  <c r="F167"/>
  <c r="F165"/>
  <c r="F163"/>
  <c r="F159"/>
  <c r="F157"/>
  <c r="F155"/>
  <c r="F153"/>
  <c r="F151"/>
  <c r="F149"/>
  <c r="F147"/>
  <c r="F145"/>
  <c r="F143"/>
  <c r="F141"/>
  <c r="F139"/>
  <c r="F137"/>
  <c r="F129"/>
  <c r="F127"/>
  <c r="F125"/>
  <c r="F123"/>
  <c r="F121"/>
  <c r="F119"/>
  <c r="F117"/>
  <c r="F115"/>
  <c r="F113"/>
  <c r="F111"/>
  <c r="F109"/>
  <c r="F107"/>
  <c r="F105"/>
  <c r="F103"/>
  <c r="F101"/>
  <c r="F99"/>
  <c r="F97"/>
  <c r="F95"/>
  <c r="F93"/>
  <c r="F91"/>
  <c r="F89"/>
  <c r="F87"/>
  <c r="F85"/>
  <c r="F83"/>
  <c r="F81"/>
  <c r="F79"/>
  <c r="F77"/>
  <c r="F75"/>
  <c r="F73"/>
  <c r="F71"/>
  <c r="F69"/>
  <c r="F67"/>
  <c r="F65"/>
  <c r="F63"/>
  <c r="F61"/>
  <c r="F59"/>
  <c r="F57"/>
  <c r="F55"/>
  <c r="F53"/>
  <c r="F51"/>
  <c r="F49"/>
  <c r="F47"/>
  <c r="F45"/>
  <c r="F43"/>
  <c r="F41"/>
  <c r="F39"/>
  <c r="F37"/>
  <c r="F35"/>
  <c r="F33"/>
  <c r="F31"/>
  <c r="F29"/>
  <c r="F27"/>
  <c r="F25"/>
  <c r="F23"/>
  <c r="S21"/>
  <c r="T21" s="1"/>
  <c r="F21"/>
  <c r="G473" i="19" l="1"/>
  <c r="A8" i="2"/>
  <c r="A8" i="19" s="1"/>
  <c r="A6" i="3"/>
  <c r="A7" s="1"/>
  <c r="A8" s="1"/>
  <c r="A9" s="1"/>
  <c r="O13" i="16"/>
  <c r="I5" i="13"/>
  <c r="I5" i="15"/>
  <c r="I5" i="11"/>
  <c r="I5" i="16"/>
  <c r="I5" i="9"/>
  <c r="A9" i="2" l="1"/>
  <c r="A9" i="19" s="1"/>
  <c r="A51" i="16"/>
  <c r="L18"/>
  <c r="N93" i="15"/>
  <c r="M93"/>
  <c r="L93"/>
  <c r="K93"/>
  <c r="J93"/>
  <c r="I93"/>
  <c r="H93"/>
  <c r="G93"/>
  <c r="F93"/>
  <c r="E93"/>
  <c r="D93"/>
  <c r="C93"/>
  <c r="B93"/>
  <c r="N92"/>
  <c r="M92"/>
  <c r="L92"/>
  <c r="K92"/>
  <c r="J92"/>
  <c r="I92"/>
  <c r="H92"/>
  <c r="G92"/>
  <c r="F92"/>
  <c r="E92"/>
  <c r="D92"/>
  <c r="C92"/>
  <c r="B92"/>
  <c r="N91"/>
  <c r="M91"/>
  <c r="L91"/>
  <c r="K91"/>
  <c r="J91"/>
  <c r="I91"/>
  <c r="H91"/>
  <c r="G91"/>
  <c r="F91"/>
  <c r="E91"/>
  <c r="D91"/>
  <c r="C91"/>
  <c r="B91"/>
  <c r="F87"/>
  <c r="D87"/>
  <c r="C87"/>
  <c r="B87"/>
  <c r="F86"/>
  <c r="D86"/>
  <c r="C86"/>
  <c r="B86"/>
  <c r="D85"/>
  <c r="K52"/>
  <c r="G52"/>
  <c r="N51"/>
  <c r="G51"/>
  <c r="G50"/>
  <c r="J49"/>
  <c r="J47"/>
  <c r="J45"/>
  <c r="J43"/>
  <c r="J41"/>
  <c r="J39"/>
  <c r="J37"/>
  <c r="J35"/>
  <c r="J33"/>
  <c r="J31"/>
  <c r="J29"/>
  <c r="J27"/>
  <c r="J25"/>
  <c r="J23"/>
  <c r="J21"/>
  <c r="L18"/>
  <c r="A78" i="9"/>
  <c r="A86" i="15" s="1"/>
  <c r="D87" i="13"/>
  <c r="C87"/>
  <c r="B87"/>
  <c r="N93"/>
  <c r="M93"/>
  <c r="L93"/>
  <c r="K93"/>
  <c r="J93"/>
  <c r="I93"/>
  <c r="H93"/>
  <c r="G93"/>
  <c r="F93"/>
  <c r="E93"/>
  <c r="D93"/>
  <c r="C93"/>
  <c r="B93"/>
  <c r="N92"/>
  <c r="M92"/>
  <c r="L92"/>
  <c r="K92"/>
  <c r="J92"/>
  <c r="I92"/>
  <c r="H92"/>
  <c r="G92"/>
  <c r="F92"/>
  <c r="E92"/>
  <c r="D92"/>
  <c r="C92"/>
  <c r="B92"/>
  <c r="N91"/>
  <c r="M91"/>
  <c r="L91"/>
  <c r="K91"/>
  <c r="J91"/>
  <c r="I91"/>
  <c r="H91"/>
  <c r="G91"/>
  <c r="F91"/>
  <c r="E91"/>
  <c r="D91"/>
  <c r="C91"/>
  <c r="B91"/>
  <c r="D86"/>
  <c r="C86"/>
  <c r="B86"/>
  <c r="D85"/>
  <c r="I52"/>
  <c r="K52" s="1"/>
  <c r="G52"/>
  <c r="N51"/>
  <c r="G51"/>
  <c r="J49"/>
  <c r="J47"/>
  <c r="J45"/>
  <c r="J43"/>
  <c r="J41"/>
  <c r="J39"/>
  <c r="J37"/>
  <c r="J35"/>
  <c r="J33"/>
  <c r="J31"/>
  <c r="J29"/>
  <c r="J27"/>
  <c r="J25"/>
  <c r="J23"/>
  <c r="J21"/>
  <c r="G50"/>
  <c r="L18"/>
  <c r="A10" i="19" l="1"/>
  <c r="A51" i="11"/>
  <c r="L18"/>
  <c r="A11" i="19" l="1"/>
  <c r="F86" i="13"/>
  <c r="I14" i="9" l="1"/>
  <c r="A61"/>
  <c r="O13" i="11"/>
  <c r="A12" i="19"/>
  <c r="F87" i="13"/>
  <c r="A13" i="19" l="1"/>
  <c r="AA5" i="2"/>
  <c r="E5" s="1"/>
  <c r="L5" s="1"/>
  <c r="AM9"/>
  <c r="AO9" s="1"/>
  <c r="AM8"/>
  <c r="AO8" s="1"/>
  <c r="AM5"/>
  <c r="AO5" s="1"/>
  <c r="AM7"/>
  <c r="AR7" s="1"/>
  <c r="A14" i="19" l="1"/>
  <c r="AF5" i="2"/>
  <c r="AH5" s="1"/>
  <c r="M5"/>
  <c r="AX5" s="1"/>
  <c r="AW5"/>
  <c r="AY5" s="1"/>
  <c r="AC5"/>
  <c r="AO7"/>
  <c r="AR8"/>
  <c r="AT8" s="1"/>
  <c r="AR9"/>
  <c r="AT9" s="1"/>
  <c r="AT7"/>
  <c r="AR5"/>
  <c r="AT5" s="1"/>
  <c r="A15" i="19" l="1"/>
  <c r="AA7" i="2"/>
  <c r="E7" s="1"/>
  <c r="E7" i="19" s="1"/>
  <c r="O9" i="2"/>
  <c r="O8"/>
  <c r="O7"/>
  <c r="V9"/>
  <c r="P9" i="19" s="1"/>
  <c r="V8" i="2"/>
  <c r="P8" i="19" s="1"/>
  <c r="V7" i="2"/>
  <c r="P7" i="19" s="1"/>
  <c r="V5" i="2"/>
  <c r="Q7" i="19" l="1"/>
  <c r="A16"/>
  <c r="L7" i="2"/>
  <c r="AF7"/>
  <c r="R6" i="3"/>
  <c r="Q6"/>
  <c r="P6"/>
  <c r="R5"/>
  <c r="Q5"/>
  <c r="P5"/>
  <c r="B51" i="9"/>
  <c r="L51"/>
  <c r="M51"/>
  <c r="M52"/>
  <c r="M52" i="15" s="1"/>
  <c r="A79" i="9"/>
  <c r="A86" i="13"/>
  <c r="C77" i="9"/>
  <c r="K52"/>
  <c r="L52" s="1"/>
  <c r="L52" i="15" s="1"/>
  <c r="A17" i="19" l="1"/>
  <c r="M7" i="2"/>
  <c r="AX7" s="1"/>
  <c r="AW7"/>
  <c r="G7" i="19" s="1"/>
  <c r="L52" i="13"/>
  <c r="C85"/>
  <c r="C85" i="15"/>
  <c r="A87" i="13"/>
  <c r="A87" i="15"/>
  <c r="M52" i="13"/>
  <c r="M51"/>
  <c r="M51" i="15"/>
  <c r="L51" i="13"/>
  <c r="L51" i="15"/>
  <c r="B51" i="13"/>
  <c r="B51" i="15"/>
  <c r="N52" i="9"/>
  <c r="P7" i="2"/>
  <c r="B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AA8"/>
  <c r="E8" s="1"/>
  <c r="E8" i="19" s="1"/>
  <c r="L18" i="9"/>
  <c r="B2" i="3"/>
  <c r="C2" s="1"/>
  <c r="D2" s="1"/>
  <c r="E2" s="1"/>
  <c r="F2" s="1"/>
  <c r="G2" s="1"/>
  <c r="H2" s="1"/>
  <c r="I2" s="1"/>
  <c r="J2" s="1"/>
  <c r="K2" s="1"/>
  <c r="L2" s="1"/>
  <c r="M2" s="1"/>
  <c r="N2" s="1"/>
  <c r="P2" s="1"/>
  <c r="Q2" s="1"/>
  <c r="R2" s="1"/>
  <c r="T2" s="1"/>
  <c r="V2" s="1"/>
  <c r="W2" s="1"/>
  <c r="X2" s="1"/>
  <c r="Y2" s="1"/>
  <c r="Z2" s="1"/>
  <c r="AA2" s="1"/>
  <c r="AB2" s="1"/>
  <c r="AC2" s="1"/>
  <c r="AA9" i="2"/>
  <c r="E9" s="1"/>
  <c r="E9" i="19" s="1"/>
  <c r="AC7" i="2"/>
  <c r="AH7"/>
  <c r="A18" i="19" l="1"/>
  <c r="L9" i="2"/>
  <c r="AY7"/>
  <c r="L8"/>
  <c r="M8" s="1"/>
  <c r="AX8" s="1"/>
  <c r="N52" i="15"/>
  <c r="M9" i="2"/>
  <c r="AX9" s="1"/>
  <c r="AW9"/>
  <c r="G9" i="19" s="1"/>
  <c r="N52" i="13"/>
  <c r="AF9" i="2"/>
  <c r="Q9" i="19" s="1"/>
  <c r="AC9" i="2"/>
  <c r="AC8"/>
  <c r="AF8"/>
  <c r="Q8" i="19" s="1"/>
  <c r="A19" l="1"/>
  <c r="AW8" i="2"/>
  <c r="G8" i="19" s="1"/>
  <c r="AY8" i="2"/>
  <c r="AY9"/>
  <c r="U25" i="9"/>
  <c r="V25" s="1"/>
  <c r="O14" i="16"/>
  <c r="O14" i="11"/>
  <c r="G77" i="9"/>
  <c r="G76"/>
  <c r="G78"/>
  <c r="P9" i="2"/>
  <c r="AH9"/>
  <c r="P8"/>
  <c r="AH8"/>
  <c r="A84" i="9"/>
  <c r="A57"/>
  <c r="I12"/>
  <c r="I10"/>
  <c r="A58"/>
  <c r="A85"/>
  <c r="A83"/>
  <c r="A59"/>
  <c r="I13"/>
  <c r="I11"/>
  <c r="A60"/>
  <c r="I9"/>
  <c r="I16"/>
  <c r="A63"/>
  <c r="A62"/>
  <c r="I15"/>
  <c r="A56"/>
  <c r="A20" i="19" l="1"/>
  <c r="I15" i="15"/>
  <c r="I15" i="16"/>
  <c r="I14" i="15"/>
  <c r="I14" i="16"/>
  <c r="A63" i="15"/>
  <c r="A61" i="16"/>
  <c r="I9" i="15"/>
  <c r="I9" i="16"/>
  <c r="I11" i="15"/>
  <c r="I11" i="16"/>
  <c r="A59" i="15"/>
  <c r="A57" i="16"/>
  <c r="I10" i="15"/>
  <c r="I10" i="16"/>
  <c r="A57" i="15"/>
  <c r="A55" i="16"/>
  <c r="A56" i="15"/>
  <c r="A54" i="16"/>
  <c r="A62" i="15"/>
  <c r="A60" i="16"/>
  <c r="I16" i="15"/>
  <c r="I16" i="16"/>
  <c r="A60" i="15"/>
  <c r="A58" i="16"/>
  <c r="I13" i="15"/>
  <c r="I13" i="16"/>
  <c r="A58" i="15"/>
  <c r="A56" i="16"/>
  <c r="I12" i="15"/>
  <c r="I12" i="16"/>
  <c r="A61" i="15"/>
  <c r="A59" i="16"/>
  <c r="A93" i="13"/>
  <c r="A93" i="15"/>
  <c r="G86" i="13"/>
  <c r="G86" i="15"/>
  <c r="G85" i="13"/>
  <c r="G85" i="15"/>
  <c r="A91" i="13"/>
  <c r="A91" i="15"/>
  <c r="A92" i="13"/>
  <c r="A92" i="15"/>
  <c r="G84" i="13"/>
  <c r="G84" i="15"/>
  <c r="A54" i="11"/>
  <c r="A56" i="13"/>
  <c r="A60" i="11"/>
  <c r="A62" i="13"/>
  <c r="A56" i="11"/>
  <c r="A58" i="13"/>
  <c r="A61" i="11"/>
  <c r="A63" i="13"/>
  <c r="A57" i="11"/>
  <c r="A59" i="13"/>
  <c r="A55" i="11"/>
  <c r="A57" i="13"/>
  <c r="A58" i="11"/>
  <c r="A60" i="13"/>
  <c r="A59" i="11"/>
  <c r="A61" i="13"/>
  <c r="I15"/>
  <c r="I15" i="11"/>
  <c r="I14"/>
  <c r="I14" i="13"/>
  <c r="I9"/>
  <c r="I9" i="11"/>
  <c r="I11" i="13"/>
  <c r="I11" i="11"/>
  <c r="I10"/>
  <c r="I10" i="13"/>
  <c r="I16" i="11"/>
  <c r="I16" i="13"/>
  <c r="I13"/>
  <c r="I13" i="11"/>
  <c r="I12"/>
  <c r="I12" i="13"/>
  <c r="A21" i="19" l="1"/>
  <c r="A22" l="1"/>
  <c r="U23" i="9"/>
  <c r="V23" s="1"/>
  <c r="A23" i="19" l="1"/>
  <c r="F21" i="9"/>
  <c r="A24" i="19" l="1"/>
  <c r="K45" i="15"/>
  <c r="K45" i="13"/>
  <c r="K29" i="15"/>
  <c r="K29" i="13"/>
  <c r="K33" i="15"/>
  <c r="K33" i="13"/>
  <c r="K39" i="15"/>
  <c r="K39" i="13"/>
  <c r="K25"/>
  <c r="K25" i="15"/>
  <c r="K31"/>
  <c r="K31" i="13"/>
  <c r="K49" i="15"/>
  <c r="K49" i="13"/>
  <c r="K27"/>
  <c r="K27" i="15"/>
  <c r="K41" i="13"/>
  <c r="K41" i="15"/>
  <c r="K37" i="13"/>
  <c r="K37" i="15"/>
  <c r="K43"/>
  <c r="K43" i="13"/>
  <c r="K35" i="15"/>
  <c r="K35" i="13"/>
  <c r="K47" i="15"/>
  <c r="K47" i="13"/>
  <c r="A25" i="19" l="1"/>
  <c r="A26" l="1"/>
  <c r="A27" l="1"/>
  <c r="A28" l="1"/>
  <c r="A29" l="1"/>
  <c r="A30" l="1"/>
  <c r="E78" i="9"/>
  <c r="A31" i="19" l="1"/>
  <c r="E79" i="9"/>
  <c r="E86" i="15"/>
  <c r="E86" i="13"/>
  <c r="A32" i="19" l="1"/>
  <c r="E87" i="15"/>
  <c r="E87" i="13"/>
  <c r="A33" i="19" l="1"/>
  <c r="A34" l="1"/>
  <c r="A35" l="1"/>
  <c r="A36" l="1"/>
  <c r="A37" l="1"/>
  <c r="A38" l="1"/>
  <c r="A39" l="1"/>
  <c r="A40" l="1"/>
  <c r="A41" l="1"/>
  <c r="A42" l="1"/>
  <c r="A43" l="1"/>
  <c r="A44" l="1"/>
  <c r="A45" l="1"/>
  <c r="A46" l="1"/>
  <c r="A47" l="1"/>
  <c r="A48" l="1"/>
  <c r="A49" l="1"/>
  <c r="A50" l="1"/>
  <c r="A51" l="1"/>
  <c r="A52" l="1"/>
  <c r="A53" l="1"/>
  <c r="A54" l="1"/>
  <c r="A55" l="1"/>
  <c r="A56" l="1"/>
  <c r="A57" l="1"/>
  <c r="A58" l="1"/>
  <c r="A59" l="1"/>
  <c r="A60" l="1"/>
  <c r="A61" l="1"/>
  <c r="A62" l="1"/>
  <c r="A63" l="1"/>
  <c r="A64" l="1"/>
  <c r="A65" l="1"/>
  <c r="A66" l="1"/>
  <c r="A67" l="1"/>
  <c r="A68" l="1"/>
  <c r="A69" l="1"/>
  <c r="A70" l="1"/>
  <c r="A71" l="1"/>
  <c r="A72" l="1"/>
  <c r="A73" l="1"/>
  <c r="A74" l="1"/>
  <c r="A75" l="1"/>
  <c r="A76" l="1"/>
  <c r="A77" l="1"/>
  <c r="A78" l="1"/>
  <c r="A79" l="1"/>
  <c r="A80" l="1"/>
  <c r="A81" l="1"/>
  <c r="A82" l="1"/>
  <c r="A83" l="1"/>
  <c r="A84" l="1"/>
  <c r="A85" l="1"/>
  <c r="A86" l="1"/>
  <c r="A87" l="1"/>
  <c r="A88" l="1"/>
  <c r="A89" l="1"/>
  <c r="A90" l="1"/>
  <c r="A91" l="1"/>
  <c r="A92" l="1"/>
  <c r="A93" l="1"/>
  <c r="A94" l="1"/>
  <c r="A95" l="1"/>
  <c r="A96" l="1"/>
  <c r="A97" l="1"/>
  <c r="A98" l="1"/>
  <c r="A99" l="1"/>
  <c r="A100" l="1"/>
  <c r="A101" l="1"/>
  <c r="A102" l="1"/>
  <c r="A103" l="1"/>
  <c r="A104" l="1"/>
  <c r="A105" l="1"/>
  <c r="A106" l="1"/>
  <c r="A107" l="1"/>
  <c r="A108" l="1"/>
  <c r="A109" l="1"/>
  <c r="A110" l="1"/>
  <c r="A111" l="1"/>
  <c r="A112" l="1"/>
  <c r="A113" l="1"/>
  <c r="A114" l="1"/>
  <c r="A115" l="1"/>
  <c r="A116" l="1"/>
  <c r="A117" l="1"/>
  <c r="A118" l="1"/>
  <c r="A119" l="1"/>
  <c r="A120" l="1"/>
  <c r="A121" l="1"/>
  <c r="A122" l="1"/>
  <c r="A123" l="1"/>
  <c r="A124" l="1"/>
  <c r="A125" l="1"/>
  <c r="A126" l="1"/>
  <c r="A127" l="1"/>
  <c r="A128" l="1"/>
  <c r="A129" l="1"/>
  <c r="A130" l="1"/>
  <c r="A131" l="1"/>
  <c r="A132" l="1"/>
  <c r="A133" l="1"/>
  <c r="A134" l="1"/>
  <c r="A135" l="1"/>
  <c r="A136" l="1"/>
  <c r="A137" l="1"/>
  <c r="A138" l="1"/>
  <c r="A139" l="1"/>
  <c r="A140" l="1"/>
  <c r="A141" l="1"/>
  <c r="A142" l="1"/>
  <c r="A143" l="1"/>
  <c r="A144" l="1"/>
  <c r="A145" l="1"/>
  <c r="A146" l="1"/>
  <c r="A147" l="1"/>
  <c r="A148" l="1"/>
  <c r="A149" l="1"/>
  <c r="A150" l="1"/>
  <c r="A151" l="1"/>
  <c r="A152" l="1"/>
  <c r="A153" l="1"/>
  <c r="A154" l="1"/>
  <c r="A155" l="1"/>
  <c r="A156" l="1"/>
  <c r="A157" l="1"/>
  <c r="A158" l="1"/>
  <c r="A159" l="1"/>
  <c r="A160" l="1"/>
  <c r="A161" l="1"/>
  <c r="A162" l="1"/>
  <c r="A163" l="1"/>
  <c r="A164" l="1"/>
  <c r="A165" l="1"/>
  <c r="A166" l="1"/>
  <c r="A167" l="1"/>
  <c r="A168" l="1"/>
  <c r="A169" l="1"/>
  <c r="A170" l="1"/>
  <c r="A171" l="1"/>
  <c r="A172" l="1"/>
  <c r="A173" l="1"/>
  <c r="A174" l="1"/>
  <c r="A175" l="1"/>
  <c r="A176" l="1"/>
  <c r="A177" l="1"/>
  <c r="A178" l="1"/>
  <c r="A179" l="1"/>
  <c r="A180" l="1"/>
  <c r="A181" l="1"/>
  <c r="A182" l="1"/>
  <c r="A183" l="1"/>
  <c r="A184" l="1"/>
  <c r="A185" l="1"/>
  <c r="A186" l="1"/>
  <c r="A187" l="1"/>
  <c r="A188" l="1"/>
  <c r="A189" l="1"/>
  <c r="A190" l="1"/>
  <c r="A191" l="1"/>
  <c r="A192" l="1"/>
  <c r="A193" l="1"/>
  <c r="A194" l="1"/>
  <c r="A195" l="1"/>
  <c r="A196" l="1"/>
  <c r="A197" l="1"/>
  <c r="A198" l="1"/>
  <c r="A199" l="1"/>
  <c r="A200" l="1"/>
  <c r="A201" l="1"/>
  <c r="A202" l="1"/>
  <c r="A203" l="1"/>
  <c r="A204" l="1"/>
  <c r="A205" l="1"/>
  <c r="A206" l="1"/>
  <c r="A207" l="1"/>
  <c r="A208" l="1"/>
  <c r="A209" l="1"/>
  <c r="A210" l="1"/>
  <c r="A211" l="1"/>
  <c r="A212" l="1"/>
  <c r="A213" l="1"/>
  <c r="A214" l="1"/>
  <c r="A215" l="1"/>
  <c r="A216" l="1"/>
  <c r="A217" l="1"/>
  <c r="A218" l="1"/>
  <c r="A219" l="1"/>
  <c r="A220" l="1"/>
  <c r="A221" l="1"/>
  <c r="A222" l="1"/>
  <c r="A223" l="1"/>
  <c r="A224" l="1"/>
  <c r="A225" l="1"/>
  <c r="A226" l="1"/>
  <c r="A227" l="1"/>
  <c r="A228" l="1"/>
  <c r="A229" l="1"/>
  <c r="A230" l="1"/>
  <c r="A231" l="1"/>
  <c r="A232" l="1"/>
  <c r="A233" l="1"/>
  <c r="A234" l="1"/>
  <c r="A235" l="1"/>
  <c r="A236" l="1"/>
  <c r="A237" l="1"/>
  <c r="A238" l="1"/>
  <c r="A239" l="1"/>
  <c r="A240" l="1"/>
  <c r="A241" l="1"/>
  <c r="A242" l="1"/>
  <c r="A243" l="1"/>
  <c r="A244" l="1"/>
  <c r="A245" l="1"/>
  <c r="A246" l="1"/>
  <c r="A247" l="1"/>
  <c r="A248" l="1"/>
  <c r="A249" l="1"/>
  <c r="A250" l="1"/>
  <c r="A251" l="1"/>
  <c r="A252" l="1"/>
  <c r="A253" l="1"/>
  <c r="A254" l="1"/>
  <c r="A255" l="1"/>
  <c r="A256" l="1"/>
  <c r="A257" l="1"/>
  <c r="A258" l="1"/>
  <c r="A259" l="1"/>
  <c r="A260" l="1"/>
  <c r="A261" l="1"/>
  <c r="A262" l="1"/>
  <c r="A263" l="1"/>
  <c r="A264" l="1"/>
  <c r="A265" l="1"/>
  <c r="A266" l="1"/>
  <c r="A267" l="1"/>
  <c r="A268" l="1"/>
  <c r="A269" l="1"/>
  <c r="A270" l="1"/>
  <c r="A271" l="1"/>
  <c r="A272" l="1"/>
  <c r="A273" l="1"/>
  <c r="A274" l="1"/>
  <c r="A275" l="1"/>
  <c r="A276" l="1"/>
  <c r="A277" l="1"/>
  <c r="A278" l="1"/>
  <c r="A279" l="1"/>
  <c r="A280" l="1"/>
  <c r="A281" l="1"/>
  <c r="A282" l="1"/>
  <c r="A283" l="1"/>
  <c r="A284" l="1"/>
  <c r="A285" l="1"/>
  <c r="A286" l="1"/>
  <c r="A287" l="1"/>
  <c r="A288" l="1"/>
  <c r="A289" l="1"/>
  <c r="A290" l="1"/>
  <c r="A291" l="1"/>
  <c r="A292" l="1"/>
  <c r="A293" l="1"/>
  <c r="K23" i="9"/>
  <c r="A294" i="19" l="1"/>
  <c r="K23" i="13"/>
  <c r="K23" i="15"/>
  <c r="A295" i="19" l="1"/>
  <c r="A296" l="1"/>
  <c r="A297" l="1"/>
  <c r="A298" l="1"/>
  <c r="A299" l="1"/>
  <c r="A300" l="1"/>
  <c r="A301" l="1"/>
  <c r="A302" l="1"/>
  <c r="A303" l="1"/>
  <c r="A304" l="1"/>
  <c r="A305" l="1"/>
  <c r="A306" l="1"/>
  <c r="A307" l="1"/>
  <c r="A308" l="1"/>
  <c r="A309" l="1"/>
  <c r="A310" l="1"/>
  <c r="A311" l="1"/>
  <c r="A312" l="1"/>
  <c r="A313" l="1"/>
  <c r="A314" l="1"/>
  <c r="A315" l="1"/>
  <c r="A316" l="1"/>
  <c r="A317" l="1"/>
  <c r="A318" l="1"/>
  <c r="A319" l="1"/>
  <c r="A320" l="1"/>
  <c r="A321" l="1"/>
  <c r="A322" l="1"/>
  <c r="A323" l="1"/>
  <c r="A324" l="1"/>
  <c r="A325" l="1"/>
  <c r="A326" l="1"/>
  <c r="A327" l="1"/>
  <c r="A328" l="1"/>
  <c r="A329" l="1"/>
  <c r="A330" l="1"/>
  <c r="A331" l="1"/>
  <c r="A332" l="1"/>
  <c r="A333" l="1"/>
  <c r="A334" l="1"/>
  <c r="A335" l="1"/>
  <c r="A336" l="1"/>
  <c r="A337" l="1"/>
  <c r="A338" l="1"/>
  <c r="A339" l="1"/>
  <c r="A340" l="1"/>
  <c r="A341" l="1"/>
  <c r="A342" l="1"/>
  <c r="A343" l="1"/>
  <c r="A344" l="1"/>
  <c r="A345" l="1"/>
  <c r="A346" l="1"/>
  <c r="A347" l="1"/>
  <c r="A348" l="1"/>
  <c r="A349" l="1"/>
  <c r="A350" l="1"/>
  <c r="A351" l="1"/>
  <c r="A352" l="1"/>
  <c r="A353" l="1"/>
  <c r="A354" l="1"/>
  <c r="A355" l="1"/>
  <c r="A356" l="1"/>
  <c r="A357" l="1"/>
  <c r="A358" l="1"/>
  <c r="A359" l="1"/>
  <c r="A360" l="1"/>
  <c r="A361" l="1"/>
  <c r="A362" l="1"/>
  <c r="A363" l="1"/>
  <c r="A364" l="1"/>
  <c r="A365" l="1"/>
  <c r="A366" l="1"/>
  <c r="A367" l="1"/>
  <c r="A368" l="1"/>
  <c r="A369" l="1"/>
  <c r="A370" l="1"/>
  <c r="A371" l="1"/>
  <c r="A372" l="1"/>
  <c r="A373" l="1"/>
  <c r="A374" l="1"/>
  <c r="A375" l="1"/>
  <c r="A376" l="1"/>
  <c r="A377" l="1"/>
  <c r="A378" l="1"/>
  <c r="A379" l="1"/>
  <c r="A380" l="1"/>
  <c r="A381" l="1"/>
  <c r="A382" l="1"/>
  <c r="A383" l="1"/>
  <c r="A384" l="1"/>
  <c r="A385" l="1"/>
  <c r="A386" l="1"/>
  <c r="A387" l="1"/>
  <c r="A388" l="1"/>
  <c r="A389" l="1"/>
  <c r="A390" l="1"/>
  <c r="A391" l="1"/>
  <c r="A392" l="1"/>
  <c r="A393" l="1"/>
  <c r="A394" l="1"/>
  <c r="A395" l="1"/>
  <c r="A396" l="1"/>
  <c r="A397" l="1"/>
  <c r="A398" l="1"/>
  <c r="A399" l="1"/>
  <c r="A400" l="1"/>
  <c r="A401" l="1"/>
  <c r="A402" l="1"/>
  <c r="A403" l="1"/>
  <c r="A404" l="1"/>
  <c r="A405" l="1"/>
  <c r="A406" l="1"/>
  <c r="A407" l="1"/>
  <c r="A408" l="1"/>
  <c r="A409" l="1"/>
  <c r="A410" l="1"/>
  <c r="A411" l="1"/>
  <c r="A412" l="1"/>
  <c r="A413" l="1"/>
  <c r="A414" l="1"/>
  <c r="A415" l="1"/>
  <c r="A416" l="1"/>
  <c r="A417" l="1"/>
  <c r="A418" l="1"/>
  <c r="A419" l="1"/>
  <c r="A420" l="1"/>
  <c r="A421" l="1"/>
  <c r="A422" l="1"/>
  <c r="A423" l="1"/>
  <c r="A424" l="1"/>
  <c r="A425" l="1"/>
  <c r="A426" l="1"/>
  <c r="A427" l="1"/>
  <c r="A428" l="1"/>
  <c r="A429" l="1"/>
  <c r="A430" l="1"/>
  <c r="A431" l="1"/>
  <c r="A432" l="1"/>
  <c r="A433" l="1"/>
  <c r="A434" l="1"/>
  <c r="A435" l="1"/>
  <c r="A436" l="1"/>
  <c r="A437" l="1"/>
  <c r="A438" l="1"/>
  <c r="A439" l="1"/>
  <c r="A440" l="1"/>
  <c r="A441" l="1"/>
  <c r="A442" l="1"/>
  <c r="A443" l="1"/>
  <c r="A444" l="1"/>
  <c r="A445" l="1"/>
  <c r="A446" l="1"/>
  <c r="A447" l="1"/>
  <c r="A448" l="1"/>
  <c r="A449" l="1"/>
  <c r="A450" l="1"/>
  <c r="A451" l="1"/>
  <c r="A452" l="1"/>
  <c r="A453" l="1"/>
  <c r="A454" l="1"/>
  <c r="A455" l="1"/>
  <c r="A456" l="1"/>
  <c r="A457" l="1"/>
  <c r="A458" l="1"/>
  <c r="A459" l="1"/>
  <c r="A460" l="1"/>
  <c r="A461" l="1"/>
  <c r="A462" l="1"/>
  <c r="A463" l="1"/>
  <c r="A464" l="1"/>
  <c r="A465" l="1"/>
  <c r="A466" l="1"/>
  <c r="A467" l="1"/>
  <c r="A468" l="1"/>
  <c r="A469" l="1"/>
  <c r="A471" l="1"/>
  <c r="A470"/>
  <c r="A472"/>
  <c r="A473" l="1"/>
  <c r="A474" l="1"/>
  <c r="A475" l="1"/>
  <c r="A476" l="1"/>
  <c r="A477" l="1"/>
  <c r="A478" l="1"/>
  <c r="A479" l="1"/>
  <c r="A480" l="1"/>
  <c r="A481" l="1"/>
  <c r="A482" l="1"/>
  <c r="A483" l="1"/>
  <c r="A484" l="1"/>
  <c r="A485" l="1"/>
  <c r="A486" l="1"/>
  <c r="A487" l="1"/>
  <c r="A488" l="1"/>
  <c r="A489" l="1"/>
  <c r="A490" l="1"/>
  <c r="A491" l="1"/>
  <c r="A492" l="1"/>
  <c r="A493" l="1"/>
  <c r="A494" l="1"/>
  <c r="A495" l="1"/>
  <c r="A496" l="1"/>
  <c r="A497" l="1"/>
  <c r="A498" l="1"/>
  <c r="A499" l="1"/>
  <c r="A500" l="1"/>
  <c r="A501" l="1"/>
  <c r="A502" l="1"/>
  <c r="A503" l="1"/>
  <c r="A504" l="1"/>
  <c r="A505" l="1"/>
  <c r="A506" l="1"/>
  <c r="A507" l="1"/>
  <c r="A508" l="1"/>
  <c r="A509" l="1"/>
  <c r="A510" l="1"/>
  <c r="A511" l="1"/>
  <c r="A512" l="1"/>
  <c r="A513" l="1"/>
  <c r="A514" l="1"/>
  <c r="A515" l="1"/>
  <c r="A516" l="1"/>
  <c r="A517" l="1"/>
  <c r="A518" l="1"/>
  <c r="A519" l="1"/>
  <c r="A520" l="1"/>
  <c r="A521" l="1"/>
  <c r="A522" l="1"/>
  <c r="A523" l="1"/>
  <c r="A524" l="1"/>
  <c r="A525" l="1"/>
  <c r="A526" l="1"/>
  <c r="A527" l="1"/>
  <c r="A528" l="1"/>
  <c r="A529" l="1"/>
  <c r="A530" l="1"/>
  <c r="A531" l="1"/>
  <c r="A532" l="1"/>
  <c r="A533" l="1"/>
  <c r="A534" l="1"/>
  <c r="A535" l="1"/>
  <c r="A536" l="1"/>
  <c r="A537" l="1"/>
  <c r="A538" l="1"/>
  <c r="A539" l="1"/>
  <c r="A540" l="1"/>
  <c r="A541" l="1"/>
  <c r="A542" l="1"/>
  <c r="A543" l="1"/>
  <c r="A544" l="1"/>
  <c r="A545" l="1"/>
  <c r="A546" l="1"/>
  <c r="A547" l="1"/>
  <c r="A548" l="1"/>
  <c r="A549" l="1"/>
  <c r="A550" l="1"/>
  <c r="A551" l="1"/>
  <c r="A552" l="1"/>
  <c r="A553" l="1"/>
  <c r="A554" l="1"/>
  <c r="A555" l="1"/>
  <c r="A556" l="1"/>
  <c r="A557" l="1"/>
  <c r="A558" l="1"/>
  <c r="A559" l="1"/>
  <c r="A560" l="1"/>
  <c r="A561" l="1"/>
  <c r="A562" l="1"/>
  <c r="A563" l="1"/>
  <c r="A564" l="1"/>
  <c r="A565" l="1"/>
  <c r="A566" l="1"/>
  <c r="A567" l="1"/>
  <c r="A568" l="1"/>
  <c r="A569" l="1"/>
  <c r="A570" l="1"/>
  <c r="A571" l="1"/>
  <c r="A572" l="1"/>
  <c r="A573" l="1"/>
  <c r="A574" l="1"/>
  <c r="A575" l="1"/>
  <c r="A576" l="1"/>
  <c r="A577" l="1"/>
  <c r="A578" l="1"/>
  <c r="A579" l="1"/>
  <c r="A580" l="1"/>
  <c r="A581" l="1"/>
  <c r="A582" l="1"/>
  <c r="A583" l="1"/>
  <c r="A584" l="1"/>
  <c r="A585" l="1"/>
  <c r="A586" l="1"/>
  <c r="A587" l="1"/>
  <c r="A588" l="1"/>
  <c r="A589" l="1"/>
  <c r="A590" l="1"/>
  <c r="A591" l="1"/>
  <c r="A592" l="1"/>
  <c r="A593" l="1"/>
  <c r="A594" l="1"/>
  <c r="A595" l="1"/>
  <c r="A596" l="1"/>
  <c r="A597" l="1"/>
  <c r="A598" l="1"/>
  <c r="A599" l="1"/>
  <c r="A600" l="1"/>
  <c r="A601" l="1"/>
  <c r="A602" l="1"/>
  <c r="A603" l="1"/>
  <c r="A604" l="1"/>
  <c r="A605" l="1"/>
  <c r="A606" l="1"/>
  <c r="A607" l="1"/>
  <c r="A608" l="1"/>
  <c r="A609" l="1"/>
  <c r="A610" l="1"/>
  <c r="A611" l="1"/>
  <c r="A612" l="1"/>
  <c r="A613" l="1"/>
  <c r="A614" l="1"/>
  <c r="A615" l="1"/>
  <c r="A616" l="1"/>
  <c r="A617" l="1"/>
  <c r="A618" l="1"/>
  <c r="A619" l="1"/>
  <c r="A620" l="1"/>
  <c r="A621" l="1"/>
  <c r="A622" l="1"/>
  <c r="A623" l="1"/>
  <c r="A624" l="1"/>
  <c r="A625" l="1"/>
  <c r="A626" l="1"/>
  <c r="A627" l="1"/>
  <c r="A628" l="1"/>
  <c r="A629" l="1"/>
  <c r="A630" l="1"/>
  <c r="A631" l="1"/>
  <c r="A632" l="1"/>
  <c r="A633" l="1"/>
  <c r="A634" l="1"/>
  <c r="A635" l="1"/>
  <c r="A636" l="1"/>
  <c r="A637" l="1"/>
  <c r="A638" l="1"/>
  <c r="A639" l="1"/>
  <c r="A640" l="1"/>
  <c r="A641" l="1"/>
  <c r="A642" l="1"/>
  <c r="A643" l="1"/>
  <c r="A644" l="1"/>
  <c r="A645" l="1"/>
  <c r="A646" l="1"/>
  <c r="A647" l="1"/>
  <c r="A648" l="1"/>
  <c r="A649" l="1"/>
  <c r="A650" l="1"/>
  <c r="A651" l="1"/>
  <c r="A652" l="1"/>
  <c r="A653" l="1"/>
  <c r="A654" l="1"/>
  <c r="A655" l="1"/>
  <c r="A656" l="1"/>
  <c r="A657" l="1"/>
  <c r="A658" l="1"/>
  <c r="A659" l="1"/>
  <c r="A660" l="1"/>
  <c r="A661" l="1"/>
  <c r="A662" l="1"/>
  <c r="A663" l="1"/>
  <c r="A664" l="1"/>
  <c r="A665" l="1"/>
  <c r="A666" l="1"/>
  <c r="A667" l="1"/>
  <c r="A668" l="1"/>
  <c r="A669" l="1"/>
  <c r="A670" l="1"/>
  <c r="A671" l="1"/>
  <c r="A672" l="1"/>
  <c r="A673" l="1"/>
  <c r="A674" l="1"/>
  <c r="A675" l="1"/>
  <c r="A676" l="1"/>
  <c r="A677" l="1"/>
  <c r="A678" l="1"/>
  <c r="A679" l="1"/>
  <c r="A680" l="1"/>
  <c r="A681" l="1"/>
  <c r="A682" l="1"/>
  <c r="A683" l="1"/>
  <c r="A684" l="1"/>
  <c r="A685" l="1"/>
  <c r="A686" l="1"/>
  <c r="A687" l="1"/>
  <c r="A688" l="1"/>
  <c r="A689" l="1"/>
  <c r="A690" l="1"/>
  <c r="A691" l="1"/>
  <c r="A692" l="1"/>
  <c r="A693" l="1"/>
  <c r="A694" l="1"/>
  <c r="A695" l="1"/>
  <c r="A696" l="1"/>
  <c r="A697" l="1"/>
  <c r="A698" l="1"/>
  <c r="A699" l="1"/>
  <c r="A700" l="1"/>
  <c r="A701" l="1"/>
  <c r="A702" l="1"/>
  <c r="A703" l="1"/>
  <c r="A704" l="1"/>
  <c r="A705" l="1"/>
  <c r="A706" l="1"/>
  <c r="A707" l="1"/>
  <c r="A708" l="1"/>
  <c r="A709" l="1"/>
  <c r="A710" l="1"/>
  <c r="A711" l="1"/>
  <c r="A712" l="1"/>
  <c r="A713" l="1"/>
  <c r="A714" l="1"/>
  <c r="A715" l="1"/>
  <c r="A716" l="1"/>
  <c r="A717" l="1"/>
  <c r="A718" l="1"/>
  <c r="A719" l="1"/>
  <c r="A720" l="1"/>
  <c r="A721" l="1"/>
  <c r="A722" l="1"/>
  <c r="A723" l="1"/>
  <c r="A724" l="1"/>
  <c r="A725" l="1"/>
  <c r="A726" l="1"/>
  <c r="A727" l="1"/>
  <c r="A728" l="1"/>
  <c r="A729" l="1"/>
  <c r="A730" l="1"/>
  <c r="A731" l="1"/>
  <c r="A732" l="1"/>
  <c r="A733" l="1"/>
  <c r="A734" l="1"/>
  <c r="A735" l="1"/>
  <c r="A736" l="1"/>
  <c r="A737" l="1"/>
  <c r="A738" l="1"/>
  <c r="A739" l="1"/>
  <c r="A740" l="1"/>
  <c r="A741" l="1"/>
  <c r="A742" l="1"/>
  <c r="A743" l="1"/>
  <c r="A744" l="1"/>
  <c r="A745" l="1"/>
  <c r="A746" l="1"/>
  <c r="A747" l="1"/>
  <c r="A748" l="1"/>
  <c r="A749" l="1"/>
  <c r="A750" l="1"/>
  <c r="A751" l="1"/>
  <c r="A752" l="1"/>
  <c r="A753" l="1"/>
  <c r="A754" l="1"/>
  <c r="A755" l="1"/>
  <c r="A756" l="1"/>
  <c r="A757" l="1"/>
  <c r="A758" l="1"/>
  <c r="A759" l="1"/>
  <c r="A760" l="1"/>
  <c r="A761" l="1"/>
  <c r="A762" l="1"/>
  <c r="A763" l="1"/>
  <c r="A764" l="1"/>
  <c r="A765" l="1"/>
  <c r="A766" l="1"/>
  <c r="A767" l="1"/>
  <c r="A768" l="1"/>
  <c r="A769" l="1"/>
  <c r="A770" l="1"/>
  <c r="A771" l="1"/>
  <c r="A772" l="1"/>
  <c r="A773" l="1"/>
  <c r="A774" l="1"/>
  <c r="A775" l="1"/>
  <c r="A776" l="1"/>
  <c r="A777" l="1"/>
  <c r="A778" l="1"/>
  <c r="A779" l="1"/>
  <c r="A780" l="1"/>
  <c r="A781" l="1"/>
  <c r="A782" l="1"/>
  <c r="A783" l="1"/>
  <c r="A784" l="1"/>
  <c r="A785" l="1"/>
  <c r="A786" l="1"/>
  <c r="A787" l="1"/>
  <c r="A788" l="1"/>
  <c r="A789" l="1"/>
  <c r="A790" l="1"/>
  <c r="A791" l="1"/>
  <c r="A792" l="1"/>
  <c r="A793" l="1"/>
  <c r="A794" l="1"/>
  <c r="A795" l="1"/>
  <c r="A796" l="1"/>
  <c r="A797" l="1"/>
  <c r="A798" l="1"/>
  <c r="A799" l="1"/>
  <c r="A800" l="1"/>
  <c r="A801" l="1"/>
  <c r="A802" l="1"/>
  <c r="A803" l="1"/>
  <c r="A804" l="1"/>
  <c r="A805" l="1"/>
  <c r="A806" l="1"/>
  <c r="A807" l="1"/>
  <c r="A808" l="1"/>
  <c r="A809" l="1"/>
  <c r="A810" l="1"/>
  <c r="A811" l="1"/>
  <c r="A812" l="1"/>
  <c r="A813" l="1"/>
  <c r="A814" l="1"/>
  <c r="A815" l="1"/>
  <c r="A816" l="1"/>
  <c r="A817" l="1"/>
  <c r="A818" l="1"/>
  <c r="A819" l="1"/>
  <c r="A820" l="1"/>
  <c r="A821" l="1"/>
  <c r="A822" l="1"/>
  <c r="A823" l="1"/>
  <c r="A824" l="1"/>
  <c r="A825" l="1"/>
  <c r="A826" l="1"/>
  <c r="A827" l="1"/>
  <c r="A828" l="1"/>
  <c r="A829" l="1"/>
  <c r="A830" l="1"/>
  <c r="A831" l="1"/>
  <c r="A832" l="1"/>
  <c r="A833" l="1"/>
  <c r="A834" l="1"/>
  <c r="A835" l="1"/>
  <c r="A836" l="1"/>
  <c r="A837" l="1"/>
  <c r="A838" l="1"/>
  <c r="A839" l="1"/>
  <c r="A840" l="1"/>
  <c r="A841" l="1"/>
  <c r="A842" l="1"/>
  <c r="A843" l="1"/>
  <c r="A844" l="1"/>
  <c r="A845" l="1"/>
  <c r="A846" l="1"/>
  <c r="A847" l="1"/>
  <c r="A848" l="1"/>
  <c r="A849" l="1"/>
  <c r="A850" l="1"/>
  <c r="A851" l="1"/>
  <c r="A852" l="1"/>
  <c r="A853" l="1"/>
  <c r="A854" l="1"/>
  <c r="A855" l="1"/>
  <c r="A856" l="1"/>
  <c r="A857" l="1"/>
  <c r="A858" l="1"/>
  <c r="A859" l="1"/>
  <c r="A860" l="1"/>
  <c r="A861" l="1"/>
  <c r="A862" l="1"/>
  <c r="A863" l="1"/>
  <c r="A864" l="1"/>
  <c r="A865" l="1"/>
  <c r="A866" l="1"/>
  <c r="A867" l="1"/>
  <c r="A868" l="1"/>
  <c r="A869" l="1"/>
  <c r="A870" l="1"/>
  <c r="A871" l="1"/>
  <c r="A872" l="1"/>
  <c r="A873" l="1"/>
  <c r="A874" l="1"/>
  <c r="A875" l="1"/>
  <c r="A876" l="1"/>
  <c r="A877" l="1"/>
  <c r="A878" l="1"/>
  <c r="A879" l="1"/>
  <c r="A880" l="1"/>
  <c r="A881" l="1"/>
  <c r="A882" l="1"/>
  <c r="A883" l="1"/>
  <c r="A884" l="1"/>
  <c r="A885" l="1"/>
  <c r="A886" l="1"/>
  <c r="A887" l="1"/>
  <c r="A888" l="1"/>
  <c r="A889" l="1"/>
  <c r="A890" l="1"/>
  <c r="A891" l="1"/>
  <c r="A892" l="1"/>
  <c r="A893" l="1"/>
  <c r="A894" l="1"/>
  <c r="A895" l="1"/>
  <c r="A896" l="1"/>
  <c r="A897" l="1"/>
  <c r="A898" l="1"/>
  <c r="A899" l="1"/>
  <c r="A900" l="1"/>
  <c r="A901" l="1"/>
  <c r="A902" l="1"/>
  <c r="A903" l="1"/>
  <c r="A904" l="1"/>
  <c r="A905" l="1"/>
  <c r="A906" l="1"/>
  <c r="A907" l="1"/>
  <c r="A908" l="1"/>
  <c r="A909" l="1"/>
  <c r="A910" l="1"/>
  <c r="A911" l="1"/>
  <c r="A912" l="1"/>
  <c r="A913" l="1"/>
  <c r="A914" l="1"/>
  <c r="A915" l="1"/>
  <c r="A916" l="1"/>
  <c r="A917" l="1"/>
  <c r="A918" l="1"/>
  <c r="A919" l="1"/>
  <c r="A920" l="1"/>
  <c r="A921" l="1"/>
  <c r="A922" l="1"/>
  <c r="A923" l="1"/>
  <c r="A924" l="1"/>
  <c r="A925" l="1"/>
  <c r="A926" l="1"/>
  <c r="A927" l="1"/>
  <c r="A928" l="1"/>
  <c r="A929" l="1"/>
  <c r="A930" l="1"/>
  <c r="A931" l="1"/>
  <c r="A932" l="1"/>
  <c r="A933" l="1"/>
  <c r="A934" l="1"/>
  <c r="A935" l="1"/>
  <c r="A936" l="1"/>
  <c r="A937" l="1"/>
  <c r="A938" l="1"/>
  <c r="A939" l="1"/>
  <c r="A940" l="1"/>
  <c r="A941" l="1"/>
  <c r="A942" l="1"/>
  <c r="A943" l="1"/>
  <c r="A944" l="1"/>
  <c r="A945" l="1"/>
  <c r="A946" l="1"/>
  <c r="A947" l="1"/>
  <c r="A948" l="1"/>
  <c r="A949" l="1"/>
  <c r="A950" l="1"/>
  <c r="A951" l="1"/>
  <c r="A952" l="1"/>
  <c r="A953" l="1"/>
  <c r="A954" l="1"/>
  <c r="A955" l="1"/>
  <c r="A956" l="1"/>
  <c r="A957" l="1"/>
  <c r="A958" l="1"/>
  <c r="A959" l="1"/>
  <c r="A960" l="1"/>
  <c r="A961" l="1"/>
  <c r="A962" l="1"/>
  <c r="A963" l="1"/>
  <c r="A964" l="1"/>
  <c r="A965" l="1"/>
  <c r="A966" l="1"/>
  <c r="A967" l="1"/>
  <c r="A968" l="1"/>
  <c r="A969" l="1"/>
  <c r="A970" l="1"/>
  <c r="A971" l="1"/>
  <c r="A972" l="1"/>
  <c r="A973" l="1"/>
  <c r="A974" l="1"/>
  <c r="A975" l="1"/>
  <c r="A976" l="1"/>
  <c r="A977" l="1"/>
  <c r="A978" l="1"/>
  <c r="A979" l="1"/>
  <c r="A980" l="1"/>
  <c r="A981" l="1"/>
  <c r="A982" l="1"/>
  <c r="A983" l="1"/>
  <c r="A984" l="1"/>
  <c r="A985" l="1"/>
  <c r="A986" l="1"/>
  <c r="A987" l="1"/>
  <c r="A988" l="1"/>
  <c r="A989" l="1"/>
  <c r="A990" l="1"/>
  <c r="A991" l="1"/>
  <c r="A992" l="1"/>
  <c r="A993" l="1"/>
  <c r="A994" l="1"/>
  <c r="A995" l="1"/>
  <c r="A996" l="1"/>
  <c r="A997" l="1"/>
  <c r="A998" l="1"/>
  <c r="A999" l="1"/>
  <c r="A1000" l="1"/>
  <c r="A1001" l="1"/>
  <c r="A1002" l="1"/>
  <c r="A1003" l="1"/>
  <c r="A1004" l="1"/>
  <c r="A1005" l="1"/>
  <c r="A1006" l="1"/>
  <c r="A1007" l="1"/>
  <c r="A1008" l="1"/>
  <c r="A1009" l="1"/>
  <c r="A1010" l="1"/>
  <c r="A1011" l="1"/>
  <c r="A1012" l="1"/>
  <c r="A1013" l="1"/>
  <c r="A1014" l="1"/>
  <c r="A1015" l="1"/>
  <c r="A1016" l="1"/>
  <c r="A1017" l="1"/>
  <c r="A1018" l="1"/>
  <c r="A1019" l="1"/>
  <c r="A1020" l="1"/>
  <c r="A1021" l="1"/>
  <c r="A1022" l="1"/>
  <c r="A1023" l="1"/>
  <c r="A1024" l="1"/>
  <c r="A1025" l="1"/>
  <c r="A1026" l="1"/>
  <c r="A1027" l="1"/>
  <c r="A1028" l="1"/>
  <c r="A1029" l="1"/>
  <c r="A1030" l="1"/>
  <c r="A1031" l="1"/>
  <c r="A1032" l="1"/>
  <c r="A1033" l="1"/>
  <c r="A1034" l="1"/>
  <c r="A1035" l="1"/>
  <c r="A1036" l="1"/>
  <c r="A1037" l="1"/>
  <c r="A1038" l="1"/>
  <c r="A1039" l="1"/>
  <c r="A1040" l="1"/>
  <c r="A1041" l="1"/>
  <c r="A1042" l="1"/>
  <c r="A1043" l="1"/>
  <c r="A1044" l="1"/>
  <c r="A1045" l="1"/>
  <c r="A1046" l="1"/>
  <c r="A1047" l="1"/>
  <c r="A1048" l="1"/>
  <c r="A1049" l="1"/>
  <c r="A1050" l="1"/>
  <c r="A1051" l="1"/>
  <c r="A1052" l="1"/>
  <c r="A1053" l="1"/>
  <c r="A1054" l="1"/>
  <c r="A1055" l="1"/>
  <c r="A1056" l="1"/>
  <c r="A1057" l="1"/>
  <c r="A1058" l="1"/>
  <c r="A1059" l="1"/>
  <c r="A1060" l="1"/>
  <c r="A1061" l="1"/>
  <c r="A1062" l="1"/>
  <c r="A1063" l="1"/>
  <c r="A1064" l="1"/>
  <c r="A1065" l="1"/>
  <c r="A1066" l="1"/>
  <c r="A1067" l="1"/>
  <c r="A1068" l="1"/>
  <c r="A1069" l="1"/>
  <c r="A1070" l="1"/>
  <c r="A1071" l="1"/>
  <c r="A1072" l="1"/>
  <c r="A1073" l="1"/>
  <c r="A1074" l="1"/>
  <c r="A1075" l="1"/>
  <c r="A1076" l="1"/>
  <c r="A1077" l="1"/>
  <c r="A1078" l="1"/>
  <c r="A1079" l="1"/>
  <c r="A1080" l="1"/>
  <c r="A1081" l="1"/>
  <c r="A1082" l="1"/>
  <c r="A1083" l="1"/>
  <c r="A1084" l="1"/>
  <c r="A1085" l="1"/>
  <c r="A1086" l="1"/>
  <c r="A1087" l="1"/>
  <c r="A1088" l="1"/>
  <c r="A1089" l="1"/>
  <c r="A1090" l="1"/>
  <c r="A1091" l="1"/>
  <c r="A1092" l="1"/>
  <c r="A1093" l="1"/>
  <c r="A1094" l="1"/>
  <c r="A1095" l="1"/>
  <c r="A1096" l="1"/>
  <c r="A1097" l="1"/>
  <c r="A1098" l="1"/>
  <c r="A1099" l="1"/>
  <c r="A1100" l="1"/>
  <c r="A1101" l="1"/>
  <c r="A1102" l="1"/>
  <c r="A1103" l="1"/>
  <c r="A1104" l="1"/>
  <c r="A1105" l="1"/>
  <c r="A1106" l="1"/>
  <c r="A1107" l="1"/>
  <c r="A1108" l="1"/>
  <c r="A1109" l="1"/>
  <c r="A1110" l="1"/>
  <c r="A1111" l="1"/>
  <c r="A1112" l="1"/>
  <c r="A1113" l="1"/>
  <c r="A1114" l="1"/>
  <c r="A1115" l="1"/>
  <c r="A1116" l="1"/>
  <c r="A1117" l="1"/>
  <c r="A1118" l="1"/>
  <c r="A1119" l="1"/>
  <c r="A1120" l="1"/>
  <c r="A1121" l="1"/>
  <c r="A1122" l="1"/>
  <c r="A1123" l="1"/>
  <c r="A1124" l="1"/>
  <c r="A1125" l="1"/>
  <c r="A1126" l="1"/>
  <c r="A1127" l="1"/>
  <c r="A1128" l="1"/>
  <c r="A1129" l="1"/>
  <c r="A1130" l="1"/>
  <c r="A1131" l="1"/>
  <c r="A1132" l="1"/>
  <c r="A1133" l="1"/>
  <c r="A1134" l="1"/>
  <c r="A1135" l="1"/>
  <c r="A1136" l="1"/>
  <c r="A1137" l="1"/>
  <c r="A1138" l="1"/>
  <c r="A1139" l="1"/>
  <c r="A1140" l="1"/>
  <c r="A1141" l="1"/>
  <c r="A1142" l="1"/>
  <c r="A1143" l="1"/>
  <c r="A1144" l="1"/>
  <c r="A1145" l="1"/>
  <c r="A1146" l="1"/>
  <c r="A1147" l="1"/>
  <c r="A1148" l="1"/>
  <c r="A1149" l="1"/>
  <c r="A1150" l="1"/>
  <c r="A1151" l="1"/>
  <c r="A1152" l="1"/>
  <c r="A1153" l="1"/>
  <c r="A1154" l="1"/>
  <c r="A1155" l="1"/>
  <c r="A1156" l="1"/>
  <c r="A1157" l="1"/>
  <c r="A1158" l="1"/>
  <c r="A1159" l="1"/>
  <c r="A1160" l="1"/>
  <c r="A1161" l="1"/>
  <c r="A1162" l="1"/>
  <c r="A1163" l="1"/>
  <c r="A1164" l="1"/>
  <c r="A1165" l="1"/>
  <c r="A1166" l="1"/>
  <c r="A1167" l="1"/>
  <c r="A1168" l="1"/>
  <c r="A1169" l="1"/>
  <c r="A1170" l="1"/>
  <c r="A1171" l="1"/>
  <c r="A1172" l="1"/>
  <c r="A1173" l="1"/>
  <c r="A1174" l="1"/>
  <c r="A1175" l="1"/>
  <c r="A1176" l="1"/>
  <c r="A1177" l="1"/>
  <c r="A1178" l="1"/>
  <c r="A1179" l="1"/>
  <c r="A1180" l="1"/>
  <c r="A1181" l="1"/>
  <c r="A1182" l="1"/>
  <c r="A1183" l="1"/>
  <c r="A1184" l="1"/>
  <c r="A1185" l="1"/>
  <c r="A1186" l="1"/>
  <c r="A1187" l="1"/>
  <c r="A1188" l="1"/>
  <c r="A1189" l="1"/>
  <c r="A1190" l="1"/>
  <c r="A1191" l="1"/>
  <c r="A1192" l="1"/>
  <c r="A1193" l="1"/>
  <c r="A1194" l="1"/>
  <c r="A1195" l="1"/>
  <c r="A1196" l="1"/>
  <c r="A1197" l="1"/>
  <c r="A1198" l="1"/>
  <c r="A1199" l="1"/>
  <c r="A1200" l="1"/>
  <c r="A1201" l="1"/>
  <c r="A1202" l="1"/>
  <c r="A1203" l="1"/>
  <c r="A1204" l="1"/>
  <c r="A1205" l="1"/>
  <c r="A1206" l="1"/>
  <c r="A1207" l="1"/>
  <c r="A1208" l="1"/>
  <c r="A1209" l="1"/>
  <c r="A1210" l="1"/>
  <c r="A1211" l="1"/>
  <c r="A1212" l="1"/>
  <c r="A1213" l="1"/>
  <c r="A1214" l="1"/>
  <c r="A1215" l="1"/>
  <c r="A1216" l="1"/>
  <c r="A1217" l="1"/>
  <c r="A1218" l="1"/>
  <c r="A1219" l="1"/>
  <c r="A1220" l="1"/>
  <c r="A1221" l="1"/>
  <c r="A1222" l="1"/>
  <c r="A1223" l="1"/>
  <c r="A1224" l="1"/>
  <c r="A1225" l="1"/>
  <c r="A1226" l="1"/>
  <c r="A1227" l="1"/>
  <c r="A1228" l="1"/>
  <c r="A1229" l="1"/>
  <c r="A1230" l="1"/>
  <c r="A1231" l="1"/>
  <c r="A1232" l="1"/>
  <c r="A1233" l="1"/>
  <c r="A1234" l="1"/>
  <c r="A1235" l="1"/>
  <c r="A1236" l="1"/>
  <c r="A1237" l="1"/>
  <c r="A1238" l="1"/>
  <c r="A1239" l="1"/>
  <c r="A1240" l="1"/>
  <c r="A1241" l="1"/>
  <c r="A1242" l="1"/>
  <c r="A1243" l="1"/>
  <c r="A1244" l="1"/>
  <c r="A1245" l="1"/>
  <c r="A1246" l="1"/>
  <c r="A1247" l="1"/>
  <c r="A1248" l="1"/>
  <c r="A1249" l="1"/>
  <c r="A1250" l="1"/>
  <c r="A1251" l="1"/>
  <c r="A1252" l="1"/>
  <c r="A1253" l="1"/>
  <c r="A1254" l="1"/>
  <c r="A1255" l="1"/>
  <c r="A1256" l="1"/>
  <c r="A1257" l="1"/>
  <c r="A1258" l="1"/>
  <c r="A1259" l="1"/>
  <c r="A1260" l="1"/>
  <c r="A1261" l="1"/>
  <c r="A1262" l="1"/>
  <c r="A1263" l="1"/>
  <c r="A1264" l="1"/>
  <c r="A1265" l="1"/>
  <c r="A1266" l="1"/>
  <c r="A1267" l="1"/>
  <c r="A1268" l="1"/>
  <c r="A1269" l="1"/>
  <c r="A1270" l="1"/>
  <c r="A1271" l="1"/>
  <c r="A1272" l="1"/>
  <c r="A1273" l="1"/>
  <c r="A1274" l="1"/>
  <c r="A1275" l="1"/>
  <c r="A1276" l="1"/>
  <c r="A1277" l="1"/>
  <c r="A1278" l="1"/>
  <c r="A1279" l="1"/>
  <c r="A1280" l="1"/>
  <c r="A1281" l="1"/>
  <c r="A1282" l="1"/>
  <c r="A1283" l="1"/>
  <c r="A1284" l="1"/>
  <c r="A1285" l="1"/>
  <c r="A1286" l="1"/>
  <c r="A1287" l="1"/>
  <c r="A1288" l="1"/>
  <c r="A1289" l="1"/>
  <c r="A1290" l="1"/>
  <c r="A1291" l="1"/>
  <c r="A1292" l="1"/>
  <c r="A1293" l="1"/>
  <c r="A1294" l="1"/>
  <c r="A1295" l="1"/>
  <c r="A1296" l="1"/>
  <c r="A1297" l="1"/>
  <c r="A1298" l="1"/>
  <c r="A1299" l="1"/>
  <c r="A1300" l="1"/>
  <c r="A1301" l="1"/>
  <c r="A1302" l="1"/>
  <c r="A1303" l="1"/>
  <c r="A1304" l="1"/>
  <c r="A1305" l="1"/>
  <c r="A1306" l="1"/>
  <c r="A1307" l="1"/>
  <c r="A1308" l="1"/>
  <c r="A1309" l="1"/>
  <c r="A1310" l="1"/>
  <c r="A1311" l="1"/>
  <c r="A1312" l="1"/>
  <c r="A1313" l="1"/>
  <c r="A1314" l="1"/>
  <c r="A1315" l="1"/>
  <c r="A1316" l="1"/>
  <c r="A1317" l="1"/>
  <c r="A1318" l="1"/>
  <c r="A1319" l="1"/>
  <c r="A1320" l="1"/>
  <c r="A1321" l="1"/>
  <c r="A1322" l="1"/>
  <c r="A1323" l="1"/>
  <c r="A1324" l="1"/>
  <c r="A1325" l="1"/>
  <c r="A1326" l="1"/>
  <c r="A1327" l="1"/>
  <c r="A1328" l="1"/>
  <c r="A1329" l="1"/>
  <c r="A1330" l="1"/>
  <c r="A1331" l="1"/>
  <c r="A1332" l="1"/>
  <c r="A1333" l="1"/>
  <c r="A1334" l="1"/>
  <c r="A1335" l="1"/>
  <c r="A1336" l="1"/>
  <c r="A1337" l="1"/>
  <c r="A1338" l="1"/>
  <c r="A1339" l="1"/>
  <c r="A1340" l="1"/>
  <c r="A1341" l="1"/>
  <c r="A1342" l="1"/>
  <c r="A1343" l="1"/>
  <c r="A1344" l="1"/>
  <c r="A1345" l="1"/>
  <c r="A1346" l="1"/>
  <c r="A1347" l="1"/>
  <c r="A1348" l="1"/>
  <c r="A1349" l="1"/>
  <c r="A1350" l="1"/>
  <c r="A1351" l="1"/>
  <c r="A1352" l="1"/>
  <c r="A1353" l="1"/>
  <c r="A1354" l="1"/>
  <c r="A1355" l="1"/>
  <c r="A1356" l="1"/>
  <c r="A1357" l="1"/>
  <c r="A1358" l="1"/>
  <c r="A1359" l="1"/>
  <c r="A1360" l="1"/>
  <c r="A1361" l="1"/>
  <c r="A1362" l="1"/>
  <c r="A1363" l="1"/>
  <c r="A1364" l="1"/>
  <c r="A1365" l="1"/>
  <c r="A1366" l="1"/>
  <c r="A1367" l="1"/>
  <c r="A1368" l="1"/>
  <c r="A1369" l="1"/>
  <c r="A1370" l="1"/>
  <c r="A1371" l="1"/>
  <c r="A1372" l="1"/>
  <c r="A1373" l="1"/>
  <c r="A1374" l="1"/>
  <c r="A1375" l="1"/>
  <c r="A1376" l="1"/>
  <c r="A1377" l="1"/>
  <c r="A1378" l="1"/>
  <c r="A1379" l="1"/>
  <c r="A1380" l="1"/>
  <c r="A1381" l="1"/>
  <c r="A1382" l="1"/>
  <c r="A1383" l="1"/>
  <c r="A1384" l="1"/>
  <c r="A1385" l="1"/>
  <c r="A1386" l="1"/>
  <c r="A1387" l="1"/>
  <c r="A1388" l="1"/>
  <c r="A1389" l="1"/>
  <c r="A1390" l="1"/>
  <c r="A1391" l="1"/>
  <c r="A1392" l="1"/>
  <c r="A1393" l="1"/>
  <c r="A1394" l="1"/>
  <c r="A1395" l="1"/>
  <c r="A1396" l="1"/>
  <c r="A1397" l="1"/>
  <c r="A1398" l="1"/>
  <c r="A1399" l="1"/>
  <c r="A1400" l="1"/>
  <c r="A1401" l="1"/>
  <c r="A1402" l="1"/>
  <c r="A1403" l="1"/>
  <c r="A1404" l="1"/>
  <c r="A1405" l="1"/>
  <c r="A1406" l="1"/>
  <c r="A1407" l="1"/>
  <c r="A1408" l="1"/>
  <c r="A1409" l="1"/>
  <c r="A1410" l="1"/>
  <c r="A1411" l="1"/>
  <c r="A1412" l="1"/>
  <c r="A1413" l="1"/>
  <c r="A1414" l="1"/>
  <c r="A1415" l="1"/>
  <c r="A1416" l="1"/>
  <c r="A1417" l="1"/>
  <c r="A1418" l="1"/>
  <c r="A1419" l="1"/>
  <c r="A1420" l="1"/>
  <c r="A1421" l="1"/>
  <c r="A1422" l="1"/>
  <c r="A1423" l="1"/>
  <c r="A1424" l="1"/>
  <c r="A1425" l="1"/>
  <c r="A1426" l="1"/>
  <c r="A1427" l="1"/>
  <c r="A1428" l="1"/>
  <c r="A1429" l="1"/>
  <c r="A1430" l="1"/>
  <c r="A1431" l="1"/>
  <c r="A1432" l="1"/>
  <c r="A1433" l="1"/>
  <c r="A1434" l="1"/>
  <c r="A1435" l="1"/>
  <c r="A1436" l="1"/>
  <c r="A1437" l="1"/>
  <c r="A1438" l="1"/>
  <c r="A1439" l="1"/>
  <c r="A1440" l="1"/>
  <c r="A1441" l="1"/>
  <c r="A1442" l="1"/>
  <c r="A1443" l="1"/>
  <c r="A1444" l="1"/>
  <c r="A1445" l="1"/>
  <c r="A1446" l="1"/>
  <c r="A1447" l="1"/>
  <c r="A1448" l="1"/>
  <c r="A1449" l="1"/>
  <c r="A1450" l="1"/>
  <c r="A1451" l="1"/>
  <c r="A1452" l="1"/>
  <c r="A1453" l="1"/>
  <c r="A1454" l="1"/>
  <c r="A1455" l="1"/>
  <c r="A1456" l="1"/>
  <c r="A1457" l="1"/>
  <c r="A1458" l="1"/>
  <c r="A1459" l="1"/>
  <c r="A1460" l="1"/>
  <c r="A1461" l="1"/>
  <c r="A1462" l="1"/>
  <c r="A1463" l="1"/>
  <c r="A1464" l="1"/>
  <c r="A1465" l="1"/>
  <c r="A1466" l="1"/>
  <c r="A1467" l="1"/>
  <c r="A1468" l="1"/>
  <c r="A1469" l="1"/>
  <c r="A1470" l="1"/>
  <c r="A1471" l="1"/>
  <c r="A1472" l="1"/>
  <c r="A1473" l="1"/>
  <c r="A1474" l="1"/>
  <c r="A1475" l="1"/>
  <c r="A1476" l="1"/>
  <c r="A1477" l="1"/>
  <c r="A1478" l="1"/>
  <c r="A1479" l="1"/>
  <c r="A1480" l="1"/>
  <c r="A1481" l="1"/>
  <c r="A1482" l="1"/>
  <c r="A1483" l="1"/>
  <c r="A1484" l="1"/>
  <c r="A1485" l="1"/>
  <c r="A1486" l="1"/>
  <c r="A1487" l="1"/>
  <c r="A1488" l="1"/>
  <c r="A1489" l="1"/>
  <c r="A1490" l="1"/>
  <c r="A1491" l="1"/>
  <c r="A1492" l="1"/>
  <c r="A1493" l="1"/>
  <c r="A1494" l="1"/>
  <c r="A1495" l="1"/>
  <c r="A1496" l="1"/>
  <c r="A1497" l="1"/>
  <c r="A1498" l="1"/>
  <c r="A1499" l="1"/>
  <c r="A1500" l="1"/>
  <c r="A1501" l="1"/>
  <c r="A1502" l="1"/>
  <c r="A1503" l="1"/>
  <c r="A1504" l="1"/>
  <c r="A1505" l="1"/>
  <c r="A1506" l="1"/>
  <c r="A1507" l="1"/>
  <c r="A1508" l="1"/>
  <c r="A1509" l="1"/>
  <c r="A1510" l="1"/>
  <c r="A1511" l="1"/>
  <c r="A1512" l="1"/>
  <c r="A1513" l="1"/>
  <c r="A1514" l="1"/>
  <c r="A1515" l="1"/>
  <c r="A1516" l="1"/>
  <c r="A1517" l="1"/>
  <c r="A1518" l="1"/>
  <c r="A1519" l="1"/>
  <c r="A1520" l="1"/>
  <c r="A1521" l="1"/>
  <c r="A1522" l="1"/>
  <c r="A1523" l="1"/>
  <c r="A1524" l="1"/>
  <c r="A1525" l="1"/>
  <c r="A1526" l="1"/>
  <c r="A1527" l="1"/>
  <c r="A1528" l="1"/>
  <c r="A1529" l="1"/>
  <c r="A1530" l="1"/>
  <c r="A1531" l="1"/>
  <c r="A1532" l="1"/>
  <c r="A1533" l="1"/>
  <c r="A1534" l="1"/>
  <c r="A1535" l="1"/>
  <c r="A1536" l="1"/>
  <c r="A1537" l="1"/>
  <c r="A1538" l="1"/>
  <c r="A1539" l="1"/>
  <c r="A1540" l="1"/>
  <c r="A1541" l="1"/>
  <c r="A1542" l="1"/>
  <c r="A1543" l="1"/>
  <c r="A1544" l="1"/>
  <c r="A1545" l="1"/>
  <c r="A1546" l="1"/>
  <c r="A1547" l="1"/>
  <c r="A1548" l="1"/>
  <c r="A1549" l="1"/>
  <c r="A1550" l="1"/>
  <c r="A1551" l="1"/>
  <c r="A1552" l="1"/>
  <c r="A1553" l="1"/>
  <c r="A1554" l="1"/>
  <c r="A1555" l="1"/>
  <c r="A1556" l="1"/>
  <c r="A1557" l="1"/>
  <c r="A1558" l="1"/>
  <c r="A1559" l="1"/>
  <c r="A1560" l="1"/>
  <c r="A1561" l="1"/>
  <c r="A1562" l="1"/>
  <c r="A1563" l="1"/>
  <c r="A1564" l="1"/>
  <c r="A1565" l="1"/>
  <c r="A1566" l="1"/>
  <c r="A1567" l="1"/>
  <c r="A1568" l="1"/>
  <c r="A1569" l="1"/>
  <c r="A1570" l="1"/>
  <c r="A1571" l="1"/>
  <c r="A1572" l="1"/>
  <c r="A1573" l="1"/>
  <c r="A1574" l="1"/>
  <c r="A1575" l="1"/>
  <c r="A1576" l="1"/>
  <c r="A1577" l="1"/>
  <c r="A1578" l="1"/>
  <c r="A1579" l="1"/>
  <c r="A1580" l="1"/>
  <c r="A1581" l="1"/>
  <c r="A1582" l="1"/>
  <c r="A1583" l="1"/>
  <c r="A1584" l="1"/>
  <c r="A1585" l="1"/>
  <c r="A1586" l="1"/>
  <c r="A1587" l="1"/>
  <c r="A1588" l="1"/>
  <c r="A1589" l="1"/>
  <c r="A1590" l="1"/>
  <c r="A1591" l="1"/>
  <c r="A1592" l="1"/>
  <c r="A1593" l="1"/>
  <c r="A1594" l="1"/>
  <c r="A1595" l="1"/>
  <c r="A1596" l="1"/>
  <c r="A1597" l="1"/>
  <c r="A1598" l="1"/>
  <c r="A1599" l="1"/>
  <c r="A1600" l="1"/>
  <c r="A1601" l="1"/>
  <c r="A1602" l="1"/>
  <c r="A1603" l="1"/>
  <c r="A1604" l="1"/>
  <c r="A1605" l="1"/>
  <c r="A1606" l="1"/>
  <c r="A1607" l="1"/>
  <c r="A1608" l="1"/>
  <c r="A1609" l="1"/>
  <c r="A1610" l="1"/>
  <c r="A1611" l="1"/>
  <c r="A1612" l="1"/>
  <c r="A1613" l="1"/>
  <c r="A1614" l="1"/>
  <c r="A1615" l="1"/>
  <c r="A1616" l="1"/>
  <c r="A1617" l="1"/>
  <c r="A1618" l="1"/>
  <c r="A1619" l="1"/>
  <c r="A1620" l="1"/>
  <c r="A1621" l="1"/>
  <c r="A1622" l="1"/>
  <c r="A1623" l="1"/>
  <c r="A1624" l="1"/>
  <c r="A1625" l="1"/>
  <c r="A1626" l="1"/>
  <c r="A1627" l="1"/>
  <c r="A1628" l="1"/>
  <c r="A1629" l="1"/>
  <c r="A1630" l="1"/>
  <c r="A1631" l="1"/>
  <c r="A1632" l="1"/>
  <c r="A1633" l="1"/>
  <c r="A1634" l="1"/>
  <c r="A1635" l="1"/>
  <c r="A1636" l="1"/>
  <c r="A1637" l="1"/>
  <c r="A1638" l="1"/>
  <c r="A1639" l="1"/>
  <c r="A1640" l="1"/>
  <c r="A1641" l="1"/>
  <c r="A1642" l="1"/>
  <c r="A1643" l="1"/>
  <c r="A1644" l="1"/>
  <c r="A1645" l="1"/>
  <c r="A1646" l="1"/>
  <c r="A1647" l="1"/>
  <c r="A1648" l="1"/>
  <c r="A1649" l="1"/>
  <c r="A1650" l="1"/>
  <c r="A1651" l="1"/>
  <c r="A1652" l="1"/>
  <c r="A1653" l="1"/>
  <c r="A1654" l="1"/>
  <c r="A1655" l="1"/>
  <c r="A1656" l="1"/>
  <c r="A1657" l="1"/>
  <c r="A1658" l="1"/>
  <c r="A1659" l="1"/>
  <c r="A1660" l="1"/>
  <c r="A1661" l="1"/>
  <c r="A1662" l="1"/>
  <c r="A1663" l="1"/>
  <c r="A1664" l="1"/>
  <c r="A1665" l="1"/>
  <c r="A1666" l="1"/>
  <c r="A1667" l="1"/>
  <c r="A1668" l="1"/>
  <c r="A1669" l="1"/>
  <c r="A1670" l="1"/>
  <c r="A1671" l="1"/>
  <c r="A1672" l="1"/>
  <c r="A1673" l="1"/>
  <c r="A1674" l="1"/>
  <c r="A1675" l="1"/>
  <c r="A1676" l="1"/>
  <c r="A1677" l="1"/>
  <c r="A1678" l="1"/>
  <c r="A1679" l="1"/>
  <c r="A1680" l="1"/>
  <c r="A1681" l="1"/>
  <c r="A1682" l="1"/>
  <c r="A1683" l="1"/>
  <c r="A1684" l="1"/>
  <c r="A1685" l="1"/>
  <c r="A1686" l="1"/>
  <c r="A1687" l="1"/>
  <c r="A1688" l="1"/>
  <c r="A1689" l="1"/>
  <c r="A1690" l="1"/>
  <c r="A1691" l="1"/>
  <c r="A1692" l="1"/>
  <c r="A1693" l="1"/>
  <c r="A1694" l="1"/>
  <c r="A1695" l="1"/>
  <c r="A1696" l="1"/>
  <c r="A1697" l="1"/>
  <c r="A1698" l="1"/>
  <c r="A1699" l="1"/>
  <c r="A1700" l="1"/>
  <c r="A1701" l="1"/>
  <c r="A1702" l="1"/>
  <c r="A1703" l="1"/>
  <c r="A1704" l="1"/>
  <c r="A1705" l="1"/>
  <c r="A1706" l="1"/>
  <c r="A1707" l="1"/>
  <c r="A1708" l="1"/>
  <c r="A1709" l="1"/>
  <c r="A1710" l="1"/>
  <c r="A1711" l="1"/>
  <c r="A1712" l="1"/>
  <c r="A1713" l="1"/>
  <c r="A1714" l="1"/>
  <c r="A1715" l="1"/>
  <c r="A1716" l="1"/>
  <c r="A1717" l="1"/>
  <c r="A1718" l="1"/>
  <c r="A1719" l="1"/>
  <c r="A1720" l="1"/>
  <c r="A1721" l="1"/>
  <c r="A1722" l="1"/>
  <c r="A1723" l="1"/>
  <c r="A1724" l="1"/>
  <c r="A1725" l="1"/>
  <c r="A1726" l="1"/>
  <c r="A1727" l="1"/>
  <c r="A1728" l="1"/>
  <c r="A1729" l="1"/>
  <c r="A1730" l="1"/>
  <c r="A1731" l="1"/>
  <c r="A1732" l="1"/>
  <c r="A1733" l="1"/>
  <c r="A1734" l="1"/>
  <c r="A1735" l="1"/>
  <c r="A1736" l="1"/>
  <c r="A1737" l="1"/>
  <c r="A1738" l="1"/>
  <c r="A1739" l="1"/>
  <c r="A1740" l="1"/>
  <c r="A1741" l="1"/>
  <c r="A1742" l="1"/>
  <c r="A1743" l="1"/>
  <c r="A1744" l="1"/>
  <c r="A1745" l="1"/>
  <c r="A1746" l="1"/>
  <c r="A1747" l="1"/>
  <c r="A1748" l="1"/>
  <c r="A1749" l="1"/>
  <c r="A1750" l="1"/>
  <c r="A1751" l="1"/>
  <c r="A1752" l="1"/>
  <c r="A1753" l="1"/>
  <c r="A1754" l="1"/>
  <c r="A1755" l="1"/>
  <c r="A1756" l="1"/>
  <c r="A1757" l="1"/>
  <c r="A1758" l="1"/>
  <c r="A1759" l="1"/>
  <c r="A1760" l="1"/>
  <c r="A1761" l="1"/>
  <c r="A1762" l="1"/>
  <c r="A1763" l="1"/>
  <c r="A1764" l="1"/>
  <c r="A1765" l="1"/>
  <c r="A1766" l="1"/>
  <c r="A1767" l="1"/>
  <c r="A1768" l="1"/>
  <c r="A1769" l="1"/>
  <c r="A1770" l="1"/>
  <c r="A1771" l="1"/>
  <c r="A1772" l="1"/>
  <c r="A1773" l="1"/>
  <c r="A1774" l="1"/>
  <c r="A1775" l="1"/>
  <c r="A1776" l="1"/>
  <c r="A1777" l="1"/>
  <c r="A1778" l="1"/>
  <c r="A1779" l="1"/>
  <c r="A1780" l="1"/>
  <c r="A1781" l="1"/>
  <c r="A1782" l="1"/>
  <c r="A1783" l="1"/>
  <c r="A1784" l="1"/>
  <c r="A1785" l="1"/>
  <c r="A1786" l="1"/>
  <c r="A1787" l="1"/>
  <c r="A1788" l="1"/>
  <c r="A1789" l="1"/>
  <c r="A1790" l="1"/>
  <c r="A1791" l="1"/>
  <c r="A1792" l="1"/>
  <c r="A1793" l="1"/>
  <c r="A1794" l="1"/>
  <c r="A1795" l="1"/>
  <c r="A1796" l="1"/>
  <c r="A1797" l="1"/>
  <c r="A1798" l="1"/>
  <c r="A1799" l="1"/>
  <c r="A1800" l="1"/>
  <c r="A1801" l="1"/>
  <c r="A1802" l="1"/>
  <c r="A1803" l="1"/>
  <c r="A1804" l="1"/>
  <c r="A1805" l="1"/>
  <c r="A1806" l="1"/>
  <c r="A1807" l="1"/>
  <c r="A1808" l="1"/>
  <c r="A1809" l="1"/>
  <c r="A1810" l="1"/>
  <c r="A1811" l="1"/>
  <c r="A1812" l="1"/>
  <c r="A1813" l="1"/>
  <c r="A1814" l="1"/>
  <c r="A1815" l="1"/>
  <c r="A1816" l="1"/>
  <c r="A1817" l="1"/>
  <c r="A1818" l="1"/>
  <c r="A1819" l="1"/>
  <c r="A1820" l="1"/>
  <c r="A1821" l="1"/>
  <c r="A1822" l="1"/>
  <c r="A1823" l="1"/>
  <c r="A1824" l="1"/>
  <c r="A1825" l="1"/>
  <c r="A1826" l="1"/>
  <c r="A1827" l="1"/>
  <c r="A1828" l="1"/>
  <c r="A1829" l="1"/>
  <c r="A1830" l="1"/>
  <c r="A1831" l="1"/>
  <c r="A1832" l="1"/>
  <c r="A1833" l="1"/>
  <c r="A1834" l="1"/>
  <c r="A1835" l="1"/>
  <c r="A1836" l="1"/>
  <c r="A1837" l="1"/>
  <c r="A1838" l="1"/>
  <c r="A1839" l="1"/>
  <c r="A1840" l="1"/>
  <c r="A1841" l="1"/>
  <c r="A1842" l="1"/>
  <c r="A1843" l="1"/>
  <c r="A1844" l="1"/>
  <c r="A1845" l="1"/>
  <c r="A1846" l="1"/>
  <c r="A1847" l="1"/>
  <c r="A1848" l="1"/>
  <c r="A1849" l="1"/>
  <c r="A1850" l="1"/>
  <c r="A1851" l="1"/>
  <c r="A1852" l="1"/>
  <c r="A1853" l="1"/>
  <c r="A1854" l="1"/>
  <c r="A1855" l="1"/>
  <c r="A1856" l="1"/>
  <c r="A1857" l="1"/>
  <c r="A1858" l="1"/>
  <c r="A1859" l="1"/>
  <c r="A1860" l="1"/>
  <c r="A1861" l="1"/>
  <c r="A1862" l="1"/>
  <c r="A1863" l="1"/>
  <c r="A1864" l="1"/>
  <c r="A1865" l="1"/>
  <c r="A1866" l="1"/>
  <c r="A1867" l="1"/>
  <c r="A1868" l="1"/>
  <c r="A1869" l="1"/>
  <c r="A1870" l="1"/>
  <c r="A1871" l="1"/>
  <c r="A1872" l="1"/>
  <c r="A1873" l="1"/>
  <c r="A1874" l="1"/>
  <c r="A1875" l="1"/>
  <c r="A1876" l="1"/>
  <c r="A1877" l="1"/>
  <c r="A1878" l="1"/>
  <c r="A1879" l="1"/>
  <c r="A1880" l="1"/>
  <c r="A1881" l="1"/>
  <c r="A1882" l="1"/>
  <c r="A1883" l="1"/>
  <c r="A1884" l="1"/>
  <c r="A1885" l="1"/>
  <c r="A1886" l="1"/>
  <c r="A1887" l="1"/>
  <c r="A1888" l="1"/>
  <c r="A1889" l="1"/>
  <c r="A1890" l="1"/>
  <c r="A1891" l="1"/>
  <c r="A1892" l="1"/>
  <c r="A1893" l="1"/>
  <c r="A1894" l="1"/>
  <c r="A1895" l="1"/>
  <c r="A1896" l="1"/>
  <c r="A1897" l="1"/>
  <c r="A1898" l="1"/>
  <c r="A1899" l="1"/>
  <c r="A1900" l="1"/>
  <c r="A1901" l="1"/>
  <c r="A1902" l="1"/>
  <c r="A1903" l="1"/>
  <c r="A1904" l="1"/>
  <c r="A1905" l="1"/>
  <c r="A1906" l="1"/>
  <c r="A1907" l="1"/>
  <c r="A1908" l="1"/>
  <c r="A1909" l="1"/>
  <c r="A1910" l="1"/>
  <c r="A1911" l="1"/>
  <c r="A1912" l="1"/>
  <c r="A1913" l="1"/>
  <c r="A1914" l="1"/>
  <c r="A1915" l="1"/>
  <c r="A1916" l="1"/>
  <c r="A1917" l="1"/>
  <c r="A1918" l="1"/>
  <c r="A1919" l="1"/>
  <c r="A1920" l="1"/>
  <c r="A1921" l="1"/>
  <c r="A1922" l="1"/>
  <c r="A1923" l="1"/>
  <c r="A1924" l="1"/>
  <c r="A1925" l="1"/>
  <c r="A1926" l="1"/>
  <c r="A1927" l="1"/>
  <c r="A1928" l="1"/>
  <c r="A1929" l="1"/>
  <c r="A1930" l="1"/>
  <c r="A1931" l="1"/>
  <c r="A1932" l="1"/>
  <c r="A1933" l="1"/>
  <c r="A1934" l="1"/>
  <c r="A1935" l="1"/>
  <c r="A1936" l="1"/>
  <c r="A1937" l="1"/>
  <c r="A1938" l="1"/>
  <c r="A1939" l="1"/>
  <c r="A1940" l="1"/>
  <c r="A1941" l="1"/>
  <c r="A1942" l="1"/>
  <c r="A1943" l="1"/>
  <c r="A1944" l="1"/>
  <c r="A1945" l="1"/>
  <c r="A1946" l="1"/>
  <c r="A1947" l="1"/>
  <c r="A1948" l="1"/>
  <c r="A1949" l="1"/>
  <c r="A1950" l="1"/>
  <c r="A1951" l="1"/>
  <c r="A1952" l="1"/>
  <c r="A1953" l="1"/>
  <c r="A1954" l="1"/>
  <c r="A1955" l="1"/>
  <c r="A1956" l="1"/>
  <c r="A1957" l="1"/>
  <c r="A1958" l="1"/>
  <c r="A1959" l="1"/>
  <c r="A1960" l="1"/>
  <c r="A1961" l="1"/>
  <c r="A1962" l="1"/>
  <c r="A1963" l="1"/>
  <c r="A1964" l="1"/>
  <c r="A1965" l="1"/>
  <c r="A1966" l="1"/>
  <c r="A1967" l="1"/>
  <c r="A1968" l="1"/>
  <c r="A1969" l="1"/>
  <c r="A1970" l="1"/>
  <c r="A1971" l="1"/>
  <c r="A1972" l="1"/>
  <c r="A1973" l="1"/>
  <c r="A1974" l="1"/>
  <c r="A1975" l="1"/>
  <c r="A1976" l="1"/>
  <c r="A1977" l="1"/>
  <c r="A1978" l="1"/>
  <c r="A1979" l="1"/>
  <c r="A1980" l="1"/>
  <c r="A1981" l="1"/>
  <c r="A1982" l="1"/>
  <c r="A1983" l="1"/>
  <c r="A1984" l="1"/>
  <c r="A1985" l="1"/>
  <c r="A1986" l="1"/>
  <c r="A1987" l="1"/>
  <c r="A1988" l="1"/>
  <c r="A1989" l="1"/>
  <c r="A1990" l="1"/>
  <c r="A1991" l="1"/>
  <c r="A1992" l="1"/>
  <c r="A1993" l="1"/>
  <c r="A1994" l="1"/>
  <c r="A1995" l="1"/>
  <c r="A1996" l="1"/>
  <c r="A1997" l="1"/>
  <c r="A1998" l="1"/>
  <c r="A1999" l="1"/>
  <c r="A2000" l="1"/>
  <c r="A2001" l="1"/>
  <c r="A2002" l="1"/>
  <c r="A2003" l="1"/>
  <c r="A2004" l="1"/>
  <c r="A2005" l="1"/>
  <c r="A2006" l="1"/>
  <c r="A2007" l="1"/>
  <c r="A2008" l="1"/>
  <c r="A2009" l="1"/>
  <c r="A2010" l="1"/>
  <c r="A2011" l="1"/>
  <c r="A2012" l="1"/>
  <c r="A2013" l="1"/>
  <c r="A2014" l="1"/>
  <c r="A2015" l="1"/>
  <c r="A2016" l="1"/>
  <c r="A2017" l="1"/>
  <c r="A2018" l="1"/>
  <c r="A2019" l="1"/>
  <c r="A2020" l="1"/>
  <c r="A2021" l="1"/>
  <c r="A2022" l="1"/>
  <c r="A2023" l="1"/>
  <c r="A2024" l="1"/>
  <c r="A2025" l="1"/>
  <c r="A2026" l="1"/>
  <c r="A2027" l="1"/>
  <c r="A2028" l="1"/>
  <c r="A2029" l="1"/>
  <c r="A2030" l="1"/>
  <c r="A2031" l="1"/>
  <c r="A2032" l="1"/>
  <c r="A2033" l="1"/>
  <c r="A2034" l="1"/>
  <c r="A2035" l="1"/>
  <c r="A2036" l="1"/>
  <c r="A2037" l="1"/>
  <c r="A2038" l="1"/>
  <c r="A2039" l="1"/>
  <c r="A2040" l="1"/>
  <c r="A2041" l="1"/>
  <c r="A2042" l="1"/>
  <c r="A2043" l="1"/>
  <c r="A2044" l="1"/>
  <c r="A2045" l="1"/>
  <c r="A2046" l="1"/>
  <c r="A2047" l="1"/>
  <c r="A2048" l="1"/>
  <c r="A2049" l="1"/>
  <c r="A2050" l="1"/>
  <c r="A2051" l="1"/>
  <c r="A2052" l="1"/>
  <c r="A2053" l="1"/>
  <c r="A2054" l="1"/>
  <c r="A2055" l="1"/>
  <c r="A2056" l="1"/>
  <c r="A2057" l="1"/>
  <c r="A2058" l="1"/>
  <c r="A2059" l="1"/>
  <c r="A2060" l="1"/>
  <c r="A2061" l="1"/>
  <c r="A2062" l="1"/>
  <c r="A2063" l="1"/>
  <c r="A2064" l="1"/>
  <c r="A2065" l="1"/>
  <c r="A2066" l="1"/>
  <c r="A2067" l="1"/>
  <c r="A2068" l="1"/>
  <c r="A2069" l="1"/>
  <c r="A2070" l="1"/>
  <c r="A2071" l="1"/>
  <c r="A2072" l="1"/>
  <c r="A2073" l="1"/>
  <c r="A2074" l="1"/>
  <c r="A2075" l="1"/>
  <c r="A2076" l="1"/>
  <c r="A2077" l="1"/>
  <c r="A2078" l="1"/>
  <c r="A2079" l="1"/>
  <c r="A2080" l="1"/>
  <c r="A2081" l="1"/>
  <c r="A2082" l="1"/>
  <c r="A2083" l="1"/>
  <c r="A2084" l="1"/>
  <c r="A2085" l="1"/>
  <c r="A2086" l="1"/>
  <c r="A2087" l="1"/>
  <c r="A2088" l="1"/>
  <c r="A2089" l="1"/>
  <c r="A2090" l="1"/>
  <c r="A2091" l="1"/>
  <c r="A2092" l="1"/>
  <c r="A2093" l="1"/>
  <c r="A2094" l="1"/>
  <c r="A2095" l="1"/>
  <c r="A2096" l="1"/>
  <c r="A2097" l="1"/>
  <c r="A2098" l="1"/>
  <c r="A2099" l="1"/>
  <c r="A2100" l="1"/>
  <c r="A2101" l="1"/>
  <c r="A2102" l="1"/>
  <c r="A2103" l="1"/>
  <c r="A2104" l="1"/>
  <c r="A2105" l="1"/>
  <c r="A2106" l="1"/>
  <c r="A2107" l="1"/>
  <c r="A2108" l="1"/>
  <c r="A2109" l="1"/>
  <c r="A2110" l="1"/>
  <c r="A2111" l="1"/>
  <c r="A2112" l="1"/>
  <c r="A2113" l="1"/>
  <c r="A2114" l="1"/>
  <c r="A2115" l="1"/>
  <c r="A2116" l="1"/>
  <c r="A2117" l="1"/>
  <c r="A2118" l="1"/>
  <c r="A2119" l="1"/>
  <c r="A2120" l="1"/>
  <c r="A2121" l="1"/>
  <c r="A2122" l="1"/>
  <c r="A2123" l="1"/>
  <c r="A2124" l="1"/>
  <c r="A2125" l="1"/>
  <c r="A2126" l="1"/>
  <c r="A2127" l="1"/>
  <c r="A2128" l="1"/>
  <c r="A2129" l="1"/>
  <c r="A2130" l="1"/>
  <c r="A2131" l="1"/>
  <c r="A2132" l="1"/>
  <c r="A2133" l="1"/>
  <c r="A2134" l="1"/>
  <c r="A2135" l="1"/>
  <c r="A2136" l="1"/>
  <c r="A2137" l="1"/>
  <c r="A2138" l="1"/>
  <c r="A2139" l="1"/>
  <c r="A2140" l="1"/>
  <c r="A2141" l="1"/>
  <c r="A2142" l="1"/>
  <c r="A2143" l="1"/>
  <c r="A2144" l="1"/>
  <c r="A2145" l="1"/>
  <c r="A2146" l="1"/>
  <c r="A2147" l="1"/>
  <c r="A2148" l="1"/>
  <c r="A2149" l="1"/>
  <c r="A2150" l="1"/>
  <c r="A2151" l="1"/>
  <c r="A2152" l="1"/>
  <c r="A2153" l="1"/>
  <c r="A2154" l="1"/>
  <c r="A2155" l="1"/>
  <c r="A2156" l="1"/>
  <c r="A2157" l="1"/>
  <c r="A2158" l="1"/>
  <c r="A2159" l="1"/>
  <c r="A2160" l="1"/>
  <c r="A2161" l="1"/>
  <c r="A2162" l="1"/>
  <c r="A2163" l="1"/>
  <c r="A2164" l="1"/>
  <c r="A2165" l="1"/>
  <c r="A2166" l="1"/>
  <c r="A2167" l="1"/>
  <c r="A2168" l="1"/>
  <c r="A2169" l="1"/>
  <c r="A2170" l="1"/>
  <c r="A2171" l="1"/>
  <c r="A2172" l="1"/>
  <c r="A2173" l="1"/>
  <c r="A2174" l="1"/>
  <c r="A2175" l="1"/>
  <c r="A2176" l="1"/>
  <c r="A2177" l="1"/>
  <c r="A2178" l="1"/>
  <c r="A2179" l="1"/>
  <c r="A2180" l="1"/>
  <c r="A2181" l="1"/>
  <c r="A2182" l="1"/>
  <c r="A2183" l="1"/>
  <c r="A2184" l="1"/>
  <c r="A2185" l="1"/>
  <c r="A2186" l="1"/>
  <c r="A2187" l="1"/>
  <c r="A2188" l="1"/>
  <c r="A2189" l="1"/>
  <c r="A2190" l="1"/>
  <c r="A2191" l="1"/>
  <c r="A2192" l="1"/>
  <c r="A2193" l="1"/>
  <c r="A2194" l="1"/>
  <c r="A2195" l="1"/>
  <c r="A2196" l="1"/>
  <c r="A2197" l="1"/>
  <c r="A2198" l="1"/>
  <c r="A2199" l="1"/>
  <c r="A2200" l="1"/>
  <c r="A2201" l="1"/>
  <c r="A2202" l="1"/>
  <c r="A2203" l="1"/>
  <c r="A2204" l="1"/>
  <c r="A2205" l="1"/>
  <c r="A2206" l="1"/>
  <c r="A2207" l="1"/>
  <c r="A2208" l="1"/>
  <c r="A2209" l="1"/>
  <c r="A2210" l="1"/>
  <c r="A2211" l="1"/>
  <c r="A2212" l="1"/>
  <c r="A2213" l="1"/>
  <c r="A2214" l="1"/>
  <c r="A2215" l="1"/>
  <c r="A2216" l="1"/>
  <c r="A2217" l="1"/>
  <c r="A2218" l="1"/>
  <c r="A2219" l="1"/>
  <c r="A2220" l="1"/>
  <c r="A2221" l="1"/>
  <c r="A2222" l="1"/>
  <c r="A2223" l="1"/>
  <c r="A2224" l="1"/>
  <c r="A2225" l="1"/>
  <c r="A2226" l="1"/>
  <c r="A2227" l="1"/>
  <c r="A2228" l="1"/>
  <c r="A2229" l="1"/>
  <c r="A2230" l="1"/>
  <c r="A2231" l="1"/>
  <c r="A2232" l="1"/>
  <c r="A2233" l="1"/>
  <c r="A2234" l="1"/>
  <c r="A2235" l="1"/>
  <c r="A2236" l="1"/>
  <c r="A2237" l="1"/>
  <c r="A2238" l="1"/>
  <c r="A2239" l="1"/>
  <c r="A2240" l="1"/>
  <c r="A2241" l="1"/>
  <c r="A2242" l="1"/>
  <c r="A2243" l="1"/>
  <c r="A2244" l="1"/>
  <c r="A2245" l="1"/>
  <c r="A2246" l="1"/>
  <c r="A2247" l="1"/>
  <c r="A2248" l="1"/>
  <c r="A2249" l="1"/>
  <c r="A2250" l="1"/>
  <c r="A2251" l="1"/>
  <c r="A2252" l="1"/>
  <c r="A2253" l="1"/>
  <c r="A2254" l="1"/>
  <c r="A2255" l="1"/>
  <c r="A2256" l="1"/>
  <c r="A2257" l="1"/>
  <c r="A2258" l="1"/>
  <c r="A2259" l="1"/>
  <c r="A2260" l="1"/>
  <c r="A2261" l="1"/>
  <c r="A2262" l="1"/>
  <c r="A2263" l="1"/>
  <c r="A2264" l="1"/>
  <c r="A2265" l="1"/>
  <c r="A2266" l="1"/>
  <c r="A2267" l="1"/>
  <c r="A2268" l="1"/>
  <c r="A2269" l="1"/>
  <c r="A2270" l="1"/>
  <c r="A2271" l="1"/>
  <c r="A2272" l="1"/>
  <c r="A2273" l="1"/>
  <c r="A2274" l="1"/>
  <c r="A2275" l="1"/>
  <c r="A2276" l="1"/>
  <c r="A2277" l="1"/>
  <c r="A2278" l="1"/>
  <c r="A2279" l="1"/>
  <c r="A2280" l="1"/>
  <c r="A2281" l="1"/>
  <c r="A2282" l="1"/>
  <c r="A2283" l="1"/>
  <c r="A2284" l="1"/>
  <c r="A2285" l="1"/>
  <c r="A2286" l="1"/>
  <c r="A2287" l="1"/>
  <c r="A2288" l="1"/>
  <c r="A2289" l="1"/>
  <c r="A2290" l="1"/>
  <c r="A2291" l="1"/>
  <c r="A2292" l="1"/>
  <c r="A2293" l="1"/>
  <c r="A2294" l="1"/>
  <c r="A2295" l="1"/>
  <c r="A2296" l="1"/>
  <c r="A2297" l="1"/>
  <c r="A2298" l="1"/>
  <c r="A2299" l="1"/>
  <c r="A2300" l="1"/>
  <c r="A2301" l="1"/>
  <c r="A2302" l="1"/>
  <c r="A2303" l="1"/>
  <c r="A2304" l="1"/>
  <c r="A2305" l="1"/>
  <c r="A2306" l="1"/>
  <c r="A2307" l="1"/>
  <c r="A2308" l="1"/>
  <c r="A2309" l="1"/>
  <c r="A2310" l="1"/>
  <c r="A2311" l="1"/>
  <c r="A2312" l="1"/>
  <c r="A2313" l="1"/>
  <c r="A2314" l="1"/>
  <c r="A2315" l="1"/>
  <c r="A2316" l="1"/>
  <c r="A2317" l="1"/>
  <c r="A2318" l="1"/>
  <c r="A2319" l="1"/>
  <c r="A2320" l="1"/>
  <c r="A2321" l="1"/>
  <c r="A2322" l="1"/>
  <c r="A2323" l="1"/>
  <c r="A2324" l="1"/>
  <c r="A2325" l="1"/>
  <c r="A2326" l="1"/>
  <c r="A2327" l="1"/>
  <c r="A2328" l="1"/>
  <c r="A2329" l="1"/>
  <c r="A2330" l="1"/>
  <c r="A2331" l="1"/>
  <c r="A2332" l="1"/>
  <c r="A2333" l="1"/>
  <c r="A2334" l="1"/>
  <c r="A2335" l="1"/>
  <c r="A2336" l="1"/>
  <c r="A2337" l="1"/>
  <c r="A2338" l="1"/>
  <c r="A2339" l="1"/>
  <c r="A2340" l="1"/>
  <c r="A2341" l="1"/>
  <c r="A2342" l="1"/>
  <c r="A2343" l="1"/>
  <c r="A2344" l="1"/>
  <c r="A2345" l="1"/>
  <c r="A2346" l="1"/>
  <c r="A2347" l="1"/>
  <c r="A2348" l="1"/>
  <c r="A2349" l="1"/>
  <c r="A2350" l="1"/>
  <c r="A2351" l="1"/>
  <c r="A2352" l="1"/>
  <c r="A2353" l="1"/>
  <c r="A2354" l="1"/>
  <c r="A2355" l="1"/>
  <c r="A2356" l="1"/>
  <c r="A2357" l="1"/>
  <c r="A2358" l="1"/>
  <c r="A2359" l="1"/>
  <c r="A2360" l="1"/>
  <c r="A2361" l="1"/>
  <c r="A2362" l="1"/>
  <c r="A2363" l="1"/>
  <c r="A2364" l="1"/>
  <c r="A2365" l="1"/>
  <c r="A2366" l="1"/>
  <c r="A2367" l="1"/>
  <c r="A2368" l="1"/>
  <c r="A2369" l="1"/>
  <c r="A2370" l="1"/>
  <c r="A2371" l="1"/>
  <c r="A2372" l="1"/>
  <c r="A2373" l="1"/>
  <c r="A2374" l="1"/>
  <c r="A2375" l="1"/>
  <c r="A2376" l="1"/>
  <c r="A2377" l="1"/>
  <c r="A2378" l="1"/>
  <c r="A2379" l="1"/>
  <c r="A2380" l="1"/>
  <c r="A2381" l="1"/>
  <c r="A2382" l="1"/>
  <c r="A2383" l="1"/>
  <c r="A2384" l="1"/>
  <c r="A2385" l="1"/>
  <c r="A2386" l="1"/>
  <c r="A2387" l="1"/>
  <c r="A2388" l="1"/>
  <c r="A2389" l="1"/>
  <c r="A2390" l="1"/>
  <c r="A2391" l="1"/>
  <c r="A2392" l="1"/>
  <c r="A2393" l="1"/>
  <c r="A2394" l="1"/>
  <c r="A2395" l="1"/>
  <c r="A2396" l="1"/>
  <c r="A2397" l="1"/>
  <c r="A2398" l="1"/>
  <c r="A2399" l="1"/>
  <c r="A2400" l="1"/>
  <c r="A2401" l="1"/>
  <c r="A2402" l="1"/>
  <c r="A2403" l="1"/>
  <c r="A2404" l="1"/>
  <c r="A2405" l="1"/>
  <c r="A2406" l="1"/>
  <c r="A2407" l="1"/>
  <c r="A2408" l="1"/>
  <c r="A2409" l="1"/>
  <c r="A2410" l="1"/>
  <c r="A2411" l="1"/>
  <c r="A2412" l="1"/>
  <c r="A2413" l="1"/>
  <c r="A2414" l="1"/>
  <c r="A2415" l="1"/>
  <c r="A2416" l="1"/>
  <c r="A2417" l="1"/>
  <c r="A2418" l="1"/>
  <c r="A2419" l="1"/>
  <c r="A2420" l="1"/>
  <c r="A2421" l="1"/>
  <c r="A2422" l="1"/>
  <c r="A2423" l="1"/>
  <c r="A2424" l="1"/>
  <c r="A2425" l="1"/>
  <c r="A2426" l="1"/>
  <c r="A2427" l="1"/>
  <c r="A2428" l="1"/>
  <c r="A2429" l="1"/>
  <c r="A2430" l="1"/>
  <c r="A2431" l="1"/>
  <c r="A2432" l="1"/>
  <c r="A2433" l="1"/>
  <c r="A2434" l="1"/>
  <c r="A2435" l="1"/>
  <c r="A2436" l="1"/>
  <c r="A2437" l="1"/>
  <c r="A2438" l="1"/>
  <c r="A2439" l="1"/>
  <c r="A2440" l="1"/>
  <c r="A2441" l="1"/>
  <c r="A2442" l="1"/>
  <c r="A2443" l="1"/>
  <c r="A2444" l="1"/>
  <c r="A2445" l="1"/>
  <c r="A2446" l="1"/>
  <c r="A2447" l="1"/>
  <c r="A2448" l="1"/>
  <c r="A2449" l="1"/>
  <c r="A2450" l="1"/>
  <c r="A2451" l="1"/>
  <c r="A2452" l="1"/>
  <c r="A2453" l="1"/>
  <c r="A2454" l="1"/>
  <c r="A2455" l="1"/>
  <c r="A2456" l="1"/>
  <c r="A2457" l="1"/>
  <c r="A2458" l="1"/>
  <c r="A2459" l="1"/>
  <c r="A2460" l="1"/>
  <c r="A2461" l="1"/>
  <c r="A2462" l="1"/>
  <c r="A2463" l="1"/>
  <c r="A2464" l="1"/>
  <c r="A2465" l="1"/>
  <c r="A2466" l="1"/>
  <c r="A2467" l="1"/>
  <c r="A2468" l="1"/>
  <c r="A2469" l="1"/>
  <c r="A2470" l="1"/>
  <c r="A2471" l="1"/>
  <c r="A2472" l="1"/>
  <c r="A2473" l="1"/>
  <c r="A2474" l="1"/>
  <c r="A2475" l="1"/>
  <c r="A2476" l="1"/>
  <c r="A2477" l="1"/>
  <c r="A2478" l="1"/>
  <c r="A2479" l="1"/>
  <c r="A2480" l="1"/>
  <c r="A2481" l="1"/>
  <c r="A2482" l="1"/>
  <c r="A2483" l="1"/>
  <c r="A2484" l="1"/>
  <c r="A2485" l="1"/>
  <c r="A2486" l="1"/>
  <c r="A2487" l="1"/>
  <c r="A2488" l="1"/>
  <c r="A2489" l="1"/>
  <c r="A2490" l="1"/>
  <c r="A2491" l="1"/>
  <c r="A2492" l="1"/>
  <c r="A2493" l="1"/>
  <c r="A2494" l="1"/>
  <c r="A2495" l="1"/>
  <c r="A2496" l="1"/>
  <c r="A2497" l="1"/>
  <c r="A2498" l="1"/>
  <c r="A2499" l="1"/>
  <c r="A2500" l="1"/>
  <c r="A2501" l="1"/>
  <c r="A2502" l="1"/>
  <c r="A2503" l="1"/>
  <c r="A2504" l="1"/>
  <c r="A2505" l="1"/>
  <c r="A2506" l="1"/>
  <c r="A21" i="9" l="1"/>
  <c r="A2507" i="19"/>
  <c r="U21" i="9"/>
  <c r="V21" s="1"/>
  <c r="B264" i="18"/>
  <c r="C41" i="11"/>
  <c r="Q39" i="18"/>
  <c r="C39" s="1"/>
  <c r="D129"/>
  <c r="I245"/>
  <c r="B28"/>
  <c r="C39" i="16"/>
  <c r="I75" i="18"/>
  <c r="I33" i="9"/>
  <c r="F33" i="13"/>
  <c r="A47" i="9"/>
  <c r="D291" i="18"/>
  <c r="G211"/>
  <c r="C28" i="13"/>
  <c r="I159" i="18"/>
  <c r="B169"/>
  <c r="D38" i="15"/>
  <c r="D50" i="13"/>
  <c r="A275" i="18"/>
  <c r="P81"/>
  <c r="Q111"/>
  <c r="C111" s="1"/>
  <c r="D23"/>
  <c r="P77"/>
  <c r="A33" i="9"/>
  <c r="B104" i="18"/>
  <c r="P181"/>
  <c r="A163"/>
  <c r="G111"/>
  <c r="A201"/>
  <c r="K133"/>
  <c r="D35" i="11"/>
  <c r="I291" i="18"/>
  <c r="K253"/>
  <c r="H151"/>
  <c r="S45" i="9"/>
  <c r="G203" i="18"/>
  <c r="M37" i="9"/>
  <c r="A141" i="18"/>
  <c r="I31" i="9"/>
  <c r="R31" s="1"/>
  <c r="I79" i="18"/>
  <c r="G233"/>
  <c r="B78"/>
  <c r="G209"/>
  <c r="D38" i="11"/>
  <c r="K265" i="18"/>
  <c r="D32" i="16"/>
  <c r="I295" i="18"/>
  <c r="Q211"/>
  <c r="C211" s="1"/>
  <c r="D36" i="15"/>
  <c r="A23" i="9"/>
  <c r="Q307" i="18"/>
  <c r="C307" s="1"/>
  <c r="A153"/>
  <c r="C40" i="11"/>
  <c r="A25" i="9"/>
  <c r="D259" i="18"/>
  <c r="I199"/>
  <c r="A148"/>
  <c r="G103"/>
  <c r="A269"/>
  <c r="A172"/>
  <c r="C46" i="13"/>
  <c r="D25" i="15"/>
  <c r="H61" i="18"/>
  <c r="F37" i="16"/>
  <c r="T31" i="9"/>
  <c r="B143" i="18"/>
  <c r="H153"/>
  <c r="A105"/>
  <c r="T25" i="9"/>
  <c r="G201" i="18"/>
  <c r="B37" i="9"/>
  <c r="A259" i="18"/>
  <c r="D305"/>
  <c r="A79"/>
  <c r="B243"/>
  <c r="Q135"/>
  <c r="C135" s="1"/>
  <c r="A73"/>
  <c r="D39" i="11"/>
  <c r="C48" i="13"/>
  <c r="H25" i="9"/>
  <c r="I147" i="18"/>
  <c r="Q105"/>
  <c r="C105" s="1"/>
  <c r="F24" i="13"/>
  <c r="A26" i="9"/>
  <c r="D25" i="18"/>
  <c r="B39"/>
  <c r="K35"/>
  <c r="F34" i="13"/>
  <c r="P245" i="18"/>
  <c r="B242"/>
  <c r="A159"/>
  <c r="B186"/>
  <c r="A61"/>
  <c r="K137"/>
  <c r="G245"/>
  <c r="H135"/>
  <c r="I43"/>
  <c r="P195"/>
  <c r="A224"/>
  <c r="B80"/>
  <c r="P163"/>
  <c r="G277"/>
  <c r="P213"/>
  <c r="H79"/>
  <c r="B75"/>
  <c r="C31" i="11"/>
  <c r="D203" i="18"/>
  <c r="D32" i="15"/>
  <c r="D231" i="18"/>
  <c r="I35" i="9"/>
  <c r="G141" i="18"/>
  <c r="B311"/>
  <c r="D109"/>
  <c r="H217"/>
  <c r="F32" i="16"/>
  <c r="K187" i="18"/>
  <c r="D43" i="16"/>
  <c r="A104" i="18"/>
  <c r="D25" i="16"/>
  <c r="D22" i="13"/>
  <c r="A272" i="18"/>
  <c r="H287"/>
  <c r="D217"/>
  <c r="P41"/>
  <c r="K275"/>
  <c r="G161"/>
  <c r="C28" i="15"/>
  <c r="A212" i="18"/>
  <c r="Q271"/>
  <c r="C271" s="1"/>
  <c r="F36" i="15"/>
  <c r="G155" i="18"/>
  <c r="A151"/>
  <c r="H161"/>
  <c r="C29" i="16"/>
  <c r="B46" i="9"/>
  <c r="K207" i="18"/>
  <c r="A56"/>
  <c r="H33"/>
  <c r="G35"/>
  <c r="G205"/>
  <c r="S35" i="9"/>
  <c r="B195" i="18"/>
  <c r="P157"/>
  <c r="D161"/>
  <c r="B33" i="9"/>
  <c r="A218" i="18"/>
  <c r="C45" i="16"/>
  <c r="B134" i="18"/>
  <c r="B265"/>
  <c r="Q59"/>
  <c r="C59" s="1"/>
  <c r="B298"/>
  <c r="F33" i="16"/>
  <c r="G53" i="18"/>
  <c r="B77"/>
  <c r="A258"/>
  <c r="F37" i="15"/>
  <c r="A318" i="18"/>
  <c r="I289"/>
  <c r="H59"/>
  <c r="C30" i="15"/>
  <c r="A140" i="18"/>
  <c r="H259"/>
  <c r="A300"/>
  <c r="F32" i="11"/>
  <c r="A209" i="18"/>
  <c r="Q31"/>
  <c r="C31" s="1"/>
  <c r="K71"/>
  <c r="P35"/>
  <c r="D53"/>
  <c r="B237"/>
  <c r="P205"/>
  <c r="A263"/>
  <c r="G213"/>
  <c r="A210"/>
  <c r="Q27"/>
  <c r="C27" s="1"/>
  <c r="Q133"/>
  <c r="C133" s="1"/>
  <c r="D143"/>
  <c r="A28"/>
  <c r="A63"/>
  <c r="B37"/>
  <c r="A194"/>
  <c r="I27"/>
  <c r="D34" i="11"/>
  <c r="P259" i="18"/>
  <c r="F43" i="15"/>
  <c r="I161" i="18"/>
  <c r="D249"/>
  <c r="P211"/>
  <c r="D279"/>
  <c r="A243"/>
  <c r="A26"/>
  <c r="G75"/>
  <c r="B281"/>
  <c r="A233"/>
  <c r="B238"/>
  <c r="I313"/>
  <c r="Q149"/>
  <c r="C149" s="1"/>
  <c r="A50"/>
  <c r="A277"/>
  <c r="G293"/>
  <c r="D35" i="16"/>
  <c r="B233" i="18"/>
  <c r="D29" i="16"/>
  <c r="K33" i="18"/>
  <c r="Q215"/>
  <c r="C215" s="1"/>
  <c r="G183"/>
  <c r="K79"/>
  <c r="D34" i="15"/>
  <c r="B262" i="18"/>
  <c r="A24" i="9"/>
  <c r="D38" i="16"/>
  <c r="I31" i="18"/>
  <c r="P203"/>
  <c r="Q81"/>
  <c r="C81" s="1"/>
  <c r="D85"/>
  <c r="B33"/>
  <c r="B68"/>
  <c r="K243"/>
  <c r="I51"/>
  <c r="I229"/>
  <c r="I293"/>
  <c r="A34"/>
  <c r="Q243"/>
  <c r="C243" s="1"/>
  <c r="F25" i="11"/>
  <c r="A247" i="18"/>
  <c r="M45" i="9"/>
  <c r="B299" i="18"/>
  <c r="K307"/>
  <c r="B41" i="9"/>
  <c r="P261" i="18"/>
  <c r="B38" i="9"/>
  <c r="A186" i="18"/>
  <c r="A35" i="9"/>
  <c r="G281" i="18"/>
  <c r="K221"/>
  <c r="G189"/>
  <c r="G229"/>
  <c r="P311"/>
  <c r="B32"/>
  <c r="A242"/>
  <c r="G307"/>
  <c r="I145"/>
  <c r="D215"/>
  <c r="K81"/>
  <c r="G179"/>
  <c r="Q51"/>
  <c r="C51" s="1"/>
  <c r="A235"/>
  <c r="Q55"/>
  <c r="C55" s="1"/>
  <c r="P191"/>
  <c r="C32" i="11"/>
  <c r="D37" i="15"/>
  <c r="D40"/>
  <c r="A304" i="18"/>
  <c r="G59"/>
  <c r="A302"/>
  <c r="B23" i="9"/>
  <c r="Q67" i="18"/>
  <c r="C67" s="1"/>
  <c r="H155"/>
  <c r="A150"/>
  <c r="I307"/>
  <c r="A143"/>
  <c r="G259"/>
  <c r="B318"/>
  <c r="P231"/>
  <c r="F36" i="16"/>
  <c r="I141" i="18"/>
  <c r="B62"/>
  <c r="B173"/>
  <c r="G21"/>
  <c r="I219"/>
  <c r="S31" i="9"/>
  <c r="D49" i="15"/>
  <c r="D45" i="11"/>
  <c r="A244" i="18"/>
  <c r="A276"/>
  <c r="H141"/>
  <c r="P37"/>
  <c r="Q279"/>
  <c r="C279" s="1"/>
  <c r="K317"/>
  <c r="Q35"/>
  <c r="C35" s="1"/>
  <c r="H157"/>
  <c r="H179"/>
  <c r="B36" i="9"/>
  <c r="K185" i="18"/>
  <c r="G243"/>
  <c r="K289"/>
  <c r="Q153"/>
  <c r="C153" s="1"/>
  <c r="G153"/>
  <c r="P25"/>
  <c r="D119"/>
  <c r="H175"/>
  <c r="I57"/>
  <c r="A185"/>
  <c r="D297"/>
  <c r="F31" i="11"/>
  <c r="B257" i="18"/>
  <c r="A49"/>
  <c r="A261"/>
  <c r="D36" i="11"/>
  <c r="D34" i="16"/>
  <c r="D219" i="18"/>
  <c r="D23" i="11"/>
  <c r="Q315" i="18"/>
  <c r="C315" s="1"/>
  <c r="I275"/>
  <c r="G305"/>
  <c r="K223"/>
  <c r="D243"/>
  <c r="H195"/>
  <c r="G177"/>
  <c r="H261"/>
  <c r="C33" i="16"/>
  <c r="K245" i="18"/>
  <c r="P189"/>
  <c r="P251"/>
  <c r="K257"/>
  <c r="F27" i="15"/>
  <c r="D207" i="18"/>
  <c r="D283"/>
  <c r="A23"/>
  <c r="B184"/>
  <c r="B213"/>
  <c r="Q293"/>
  <c r="C293" s="1"/>
  <c r="C26" i="13"/>
  <c r="I231" i="18"/>
  <c r="D127"/>
  <c r="H105"/>
  <c r="I25"/>
  <c r="A154"/>
  <c r="D261"/>
  <c r="I217"/>
  <c r="T49" i="9"/>
  <c r="H167" i="18"/>
  <c r="F38" i="13"/>
  <c r="A303" i="18"/>
  <c r="B279"/>
  <c r="I277"/>
  <c r="G69"/>
  <c r="C27" i="16"/>
  <c r="C35" i="11"/>
  <c r="Q181" i="18"/>
  <c r="C181" s="1"/>
  <c r="I59"/>
  <c r="D225"/>
  <c r="K63"/>
  <c r="D113"/>
  <c r="A156"/>
  <c r="A133"/>
  <c r="H163"/>
  <c r="A310"/>
  <c r="Q203"/>
  <c r="C203" s="1"/>
  <c r="A49" i="9"/>
  <c r="K69" i="18"/>
  <c r="F48" i="13"/>
  <c r="B307" i="18"/>
  <c r="D33" i="11"/>
  <c r="B51" i="18"/>
  <c r="P255"/>
  <c r="H47"/>
  <c r="G225"/>
  <c r="Q197"/>
  <c r="C197" s="1"/>
  <c r="K287"/>
  <c r="D251"/>
  <c r="G269"/>
  <c r="F48" i="11"/>
  <c r="D39" i="15"/>
  <c r="A68" i="18"/>
  <c r="D121"/>
  <c r="I283"/>
  <c r="P169"/>
  <c r="B270"/>
  <c r="D65"/>
  <c r="P297"/>
  <c r="I143"/>
  <c r="B272"/>
  <c r="Q43"/>
  <c r="C43" s="1"/>
  <c r="H55"/>
  <c r="Q37"/>
  <c r="C37" s="1"/>
  <c r="A195"/>
  <c r="A180"/>
  <c r="C46" i="16"/>
  <c r="H41" i="18"/>
  <c r="K227"/>
  <c r="B288"/>
  <c r="K173"/>
  <c r="D89"/>
  <c r="K157"/>
  <c r="F31" i="15"/>
  <c r="H52" i="9"/>
  <c r="Q225" i="18"/>
  <c r="C225" s="1"/>
  <c r="I67"/>
  <c r="C30" i="13"/>
  <c r="D193" i="18"/>
  <c r="A171"/>
  <c r="F38" i="16"/>
  <c r="A289" i="18"/>
  <c r="S43" i="9"/>
  <c r="D34" i="13"/>
  <c r="A309" i="18"/>
  <c r="G173"/>
  <c r="D165"/>
  <c r="A307"/>
  <c r="G71"/>
  <c r="C32" i="16"/>
  <c r="C46" i="15"/>
  <c r="C34" i="13"/>
  <c r="K45" i="18"/>
  <c r="Q147"/>
  <c r="C147" s="1"/>
  <c r="A313"/>
  <c r="B84"/>
  <c r="F33" i="11"/>
  <c r="B227" i="18"/>
  <c r="K139"/>
  <c r="I173"/>
  <c r="G39" i="9"/>
  <c r="W39" s="1"/>
  <c r="G313" i="18"/>
  <c r="I35"/>
  <c r="H67"/>
  <c r="D227"/>
  <c r="Q263"/>
  <c r="C263" s="1"/>
  <c r="B49"/>
  <c r="H269"/>
  <c r="D49" i="16"/>
  <c r="A34" i="9"/>
  <c r="P273" i="18"/>
  <c r="F44" i="13"/>
  <c r="B256" i="18"/>
  <c r="B180"/>
  <c r="I179"/>
  <c r="H133"/>
  <c r="P21"/>
  <c r="H263"/>
  <c r="I49"/>
  <c r="C22" i="15"/>
  <c r="Q303" i="18"/>
  <c r="C303" s="1"/>
  <c r="I309"/>
  <c r="I45" i="9"/>
  <c r="R45" s="1"/>
  <c r="A293" i="18"/>
  <c r="F46" i="13"/>
  <c r="D43" i="18"/>
  <c r="A227"/>
  <c r="B207"/>
  <c r="G43"/>
  <c r="A39"/>
  <c r="B291"/>
  <c r="F29" i="15"/>
  <c r="Q175" i="18"/>
  <c r="C175" s="1"/>
  <c r="Q269"/>
  <c r="C269" s="1"/>
  <c r="P71"/>
  <c r="A245"/>
  <c r="C42" i="11"/>
  <c r="B63" i="18"/>
  <c r="B285"/>
  <c r="B179"/>
  <c r="R33" i="9"/>
  <c r="B247" i="18"/>
  <c r="P161"/>
  <c r="B41"/>
  <c r="B197"/>
  <c r="B72"/>
  <c r="K297"/>
  <c r="B38"/>
  <c r="P315"/>
  <c r="D73"/>
  <c r="A165"/>
  <c r="D309"/>
  <c r="I21"/>
  <c r="D27" i="11"/>
  <c r="G137" i="18"/>
  <c r="Q313"/>
  <c r="C313" s="1"/>
  <c r="H213"/>
  <c r="P295"/>
  <c r="I33"/>
  <c r="D44" i="11"/>
  <c r="P59" i="18"/>
  <c r="I251"/>
  <c r="Q187"/>
  <c r="P229"/>
  <c r="I153"/>
  <c r="D23" i="15"/>
  <c r="D71" i="18"/>
  <c r="A198"/>
  <c r="D41" i="15"/>
  <c r="Q301" i="18"/>
  <c r="C301" s="1"/>
  <c r="A78"/>
  <c r="D239"/>
  <c r="K271"/>
  <c r="T45" i="9"/>
  <c r="B314" i="18"/>
  <c r="B155"/>
  <c r="A282"/>
  <c r="T27" i="9"/>
  <c r="H283" i="18"/>
  <c r="I297"/>
  <c r="A24"/>
  <c r="D141"/>
  <c r="C48" i="11"/>
  <c r="A106" i="18"/>
  <c r="F31" i="16"/>
  <c r="B26" i="18"/>
  <c r="A221"/>
  <c r="D45" i="15"/>
  <c r="Q251" i="18"/>
  <c r="C251" s="1"/>
  <c r="D177"/>
  <c r="P201"/>
  <c r="P79"/>
  <c r="P165"/>
  <c r="F34" i="16"/>
  <c r="C33" i="11"/>
  <c r="D117" i="18"/>
  <c r="B289"/>
  <c r="I269"/>
  <c r="I49" i="9"/>
  <c r="R49" s="1"/>
  <c r="Q207" i="18"/>
  <c r="C207" s="1"/>
  <c r="G23"/>
  <c r="H165"/>
  <c r="B202"/>
  <c r="D151"/>
  <c r="F32" i="13"/>
  <c r="H45" i="18"/>
  <c r="A208"/>
  <c r="A139"/>
  <c r="C27" i="11"/>
  <c r="D55" i="18"/>
  <c r="K285"/>
  <c r="B167"/>
  <c r="B175"/>
  <c r="D111"/>
  <c r="P207"/>
  <c r="D163"/>
  <c r="G147"/>
  <c r="J147" s="1"/>
  <c r="L147" s="1"/>
  <c r="G81"/>
  <c r="B32" i="9"/>
  <c r="I197" i="18"/>
  <c r="I205"/>
  <c r="I41"/>
  <c r="K203"/>
  <c r="D59"/>
  <c r="B172"/>
  <c r="A41" i="9"/>
  <c r="A225" i="18"/>
  <c r="I207"/>
  <c r="D67"/>
  <c r="P221"/>
  <c r="F36" i="13"/>
  <c r="F50" i="16"/>
  <c r="Q267" i="18"/>
  <c r="C267" s="1"/>
  <c r="B43"/>
  <c r="H173"/>
  <c r="K167"/>
  <c r="B149"/>
  <c r="A174"/>
  <c r="D48" i="16"/>
  <c r="A246" i="18"/>
  <c r="A176"/>
  <c r="Q163"/>
  <c r="C163" s="1"/>
  <c r="A76"/>
  <c r="Q209"/>
  <c r="C209" s="1"/>
  <c r="B235"/>
  <c r="H315"/>
  <c r="B200"/>
  <c r="I23"/>
  <c r="H225"/>
  <c r="G271"/>
  <c r="G45" i="9"/>
  <c r="W45" s="1"/>
  <c r="A32"/>
  <c r="K143" i="18"/>
  <c r="B267"/>
  <c r="T39" i="9"/>
  <c r="D105" i="18"/>
  <c r="S49" i="9"/>
  <c r="H193" i="18"/>
  <c r="G263"/>
  <c r="P307"/>
  <c r="H37"/>
  <c r="B23"/>
  <c r="H249"/>
  <c r="P105"/>
  <c r="B220"/>
  <c r="B312"/>
  <c r="I267"/>
  <c r="I223"/>
  <c r="B199"/>
  <c r="P277"/>
  <c r="D289"/>
  <c r="P215"/>
  <c r="Q233"/>
  <c r="C233" s="1"/>
  <c r="P293"/>
  <c r="I83"/>
  <c r="A256"/>
  <c r="A189"/>
  <c r="B185"/>
  <c r="D44" i="16"/>
  <c r="A301" i="18"/>
  <c r="D91"/>
  <c r="F30" i="13"/>
  <c r="Q77" i="18"/>
  <c r="C77" s="1"/>
  <c r="G61"/>
  <c r="H189"/>
  <c r="I137"/>
  <c r="A31" i="9"/>
  <c r="A29" i="18"/>
  <c r="H49" i="9"/>
  <c r="P153" i="18"/>
  <c r="S23" i="9"/>
  <c r="G51" i="18"/>
  <c r="G253"/>
  <c r="A36" i="9"/>
  <c r="D31" i="15"/>
  <c r="C34" i="11"/>
  <c r="D33" i="18"/>
  <c r="A155"/>
  <c r="K159"/>
  <c r="P187"/>
  <c r="G67"/>
  <c r="P183"/>
  <c r="A220"/>
  <c r="I157"/>
  <c r="P283"/>
  <c r="Q227"/>
  <c r="C227" s="1"/>
  <c r="F48" i="16"/>
  <c r="D33" i="15"/>
  <c r="D48" i="11"/>
  <c r="D267" i="18"/>
  <c r="H143"/>
  <c r="B193"/>
  <c r="I175"/>
  <c r="B61"/>
  <c r="A29" i="9"/>
  <c r="G261" i="18"/>
  <c r="B25" i="9"/>
  <c r="A197" i="18"/>
  <c r="H313"/>
  <c r="B226"/>
  <c r="I167"/>
  <c r="H145"/>
  <c r="H103"/>
  <c r="I185"/>
  <c r="P177"/>
  <c r="H45" i="9"/>
  <c r="I27"/>
  <c r="R27" s="1"/>
  <c r="F42" i="11"/>
  <c r="Q299" i="18"/>
  <c r="C299" s="1"/>
  <c r="B178"/>
  <c r="F47" i="13"/>
  <c r="H297" i="18"/>
  <c r="A35"/>
  <c r="A311"/>
  <c r="K315"/>
  <c r="A51"/>
  <c r="G47" i="9"/>
  <c r="K241" i="18"/>
  <c r="F27" i="16"/>
  <c r="K215" i="18"/>
  <c r="D46" i="11"/>
  <c r="G227" i="18"/>
  <c r="H57"/>
  <c r="D21" i="11"/>
  <c r="F46" i="16"/>
  <c r="Q23" i="18"/>
  <c r="C23" s="1"/>
  <c r="B79"/>
  <c r="B24" i="9"/>
  <c r="A33" i="18"/>
  <c r="G283"/>
  <c r="A266"/>
  <c r="H305"/>
  <c r="B67"/>
  <c r="G199"/>
  <c r="I47"/>
  <c r="G255"/>
  <c r="K151"/>
  <c r="D299"/>
  <c r="P275"/>
  <c r="Q249"/>
  <c r="C249" s="1"/>
  <c r="D97"/>
  <c r="H235"/>
  <c r="A59"/>
  <c r="G215"/>
  <c r="Q305"/>
  <c r="C305" s="1"/>
  <c r="F34" i="11"/>
  <c r="Q179" i="18"/>
  <c r="C179" s="1"/>
  <c r="D103"/>
  <c r="D30" i="13"/>
  <c r="D39" i="18"/>
  <c r="D247"/>
  <c r="P31"/>
  <c r="F22" i="13"/>
  <c r="Q69" i="18"/>
  <c r="C69" s="1"/>
  <c r="A164"/>
  <c r="F50" i="13"/>
  <c r="A167" i="18"/>
  <c r="M31" i="9"/>
  <c r="A267" i="18"/>
  <c r="B55"/>
  <c r="P225"/>
  <c r="M39" i="9"/>
  <c r="D87" i="18"/>
  <c r="D213"/>
  <c r="I181"/>
  <c r="K309"/>
  <c r="K299"/>
  <c r="C30" i="16"/>
  <c r="D175" i="18"/>
  <c r="D133"/>
  <c r="K263"/>
  <c r="B47"/>
  <c r="B31"/>
  <c r="I287"/>
  <c r="H147"/>
  <c r="B249"/>
  <c r="H203"/>
  <c r="K153"/>
  <c r="F44" i="15"/>
  <c r="G291" i="18"/>
  <c r="A286"/>
  <c r="Q171"/>
  <c r="C171" s="1"/>
  <c r="D77"/>
  <c r="K53"/>
  <c r="A281"/>
  <c r="K43"/>
  <c r="A84"/>
  <c r="B205"/>
  <c r="A71"/>
  <c r="D37" i="16"/>
  <c r="D307" i="18"/>
  <c r="P111"/>
  <c r="B254"/>
  <c r="D29"/>
  <c r="K269"/>
  <c r="D295"/>
  <c r="C38" i="13"/>
  <c r="D47" i="16"/>
  <c r="A62" i="18"/>
  <c r="G163"/>
  <c r="A196"/>
  <c r="Q33"/>
  <c r="C33" s="1"/>
  <c r="F42" i="15"/>
  <c r="G55" i="18"/>
  <c r="F37" i="13"/>
  <c r="A45" i="9"/>
  <c r="D199" i="18"/>
  <c r="F21" i="15"/>
  <c r="H233" i="18"/>
  <c r="B60"/>
  <c r="H293"/>
  <c r="D285"/>
  <c r="D32" i="13"/>
  <c r="F43"/>
  <c r="K55" i="18"/>
  <c r="C21" i="16"/>
  <c r="F29" i="11"/>
  <c r="B156" i="18"/>
  <c r="K229"/>
  <c r="F49" i="16"/>
  <c r="Q157" i="18"/>
  <c r="C157" s="1"/>
  <c r="B111"/>
  <c r="K135"/>
  <c r="K61"/>
  <c r="P67"/>
  <c r="A280"/>
  <c r="A179"/>
  <c r="F50" i="15"/>
  <c r="K105" i="18"/>
  <c r="I39"/>
  <c r="D69"/>
  <c r="D107"/>
  <c r="A284"/>
  <c r="K51"/>
  <c r="Q143"/>
  <c r="C143" s="1"/>
  <c r="P217"/>
  <c r="H137"/>
  <c r="K281"/>
  <c r="A55"/>
  <c r="K231"/>
  <c r="C36" i="15"/>
  <c r="C22" i="13"/>
  <c r="B271" i="18"/>
  <c r="P73"/>
  <c r="D167"/>
  <c r="K249"/>
  <c r="D41" i="16"/>
  <c r="I37" i="18"/>
  <c r="H317"/>
  <c r="Q191"/>
  <c r="C191" s="1"/>
  <c r="B189"/>
  <c r="D137"/>
  <c r="I71"/>
  <c r="Q223"/>
  <c r="C223" s="1"/>
  <c r="B198"/>
  <c r="A27"/>
  <c r="B42"/>
  <c r="Q79"/>
  <c r="C79" s="1"/>
  <c r="P155"/>
  <c r="D46" i="15"/>
  <c r="I193" i="18"/>
  <c r="B48"/>
  <c r="P49"/>
  <c r="B277"/>
  <c r="D43" i="11"/>
  <c r="B58" i="18"/>
  <c r="Q221"/>
  <c r="C221" s="1"/>
  <c r="I165"/>
  <c r="B280"/>
  <c r="Q231"/>
  <c r="C231" s="1"/>
  <c r="H183"/>
  <c r="I259"/>
  <c r="K175"/>
  <c r="B147"/>
  <c r="B174"/>
  <c r="I265"/>
  <c r="D145"/>
  <c r="D40" i="11"/>
  <c r="C42" i="13"/>
  <c r="A103" i="18"/>
  <c r="D48" i="13"/>
  <c r="Q47" i="18"/>
  <c r="C47" s="1"/>
  <c r="G31"/>
  <c r="B161"/>
  <c r="K23"/>
  <c r="G83"/>
  <c r="A206"/>
  <c r="K141"/>
  <c r="A58"/>
  <c r="I209"/>
  <c r="I73"/>
  <c r="H243"/>
  <c r="A147"/>
  <c r="G231"/>
  <c r="G295"/>
  <c r="K39"/>
  <c r="A82"/>
  <c r="G27" i="9"/>
  <c r="D157" i="18"/>
  <c r="B301"/>
  <c r="B49" i="9"/>
  <c r="G105" i="18"/>
  <c r="A38" i="9"/>
  <c r="A305" i="18"/>
  <c r="G33" i="9"/>
  <c r="G265" i="18"/>
  <c r="C41" i="16"/>
  <c r="D36"/>
  <c r="B250" i="18"/>
  <c r="D23" i="16"/>
  <c r="F43"/>
  <c r="B21" i="18"/>
  <c r="I77"/>
  <c r="B141"/>
  <c r="M29" i="9"/>
  <c r="B208" i="18"/>
  <c r="H52" i="13"/>
  <c r="M47" i="9"/>
  <c r="A46"/>
  <c r="A188" i="18"/>
  <c r="F47" i="16"/>
  <c r="Q277" i="18"/>
  <c r="C277" s="1"/>
  <c r="G237"/>
  <c r="I315"/>
  <c r="I69"/>
  <c r="B215"/>
  <c r="H35"/>
  <c r="A290"/>
  <c r="G41" i="9"/>
  <c r="P263" i="18"/>
  <c r="D46" i="13"/>
  <c r="B164" i="18"/>
  <c r="I187"/>
  <c r="Q57"/>
  <c r="C57" s="1"/>
  <c r="B278"/>
  <c r="C32" i="13"/>
  <c r="C26" i="15"/>
  <c r="B30" i="9"/>
  <c r="H211" i="18"/>
  <c r="B218"/>
  <c r="B245"/>
  <c r="B29" i="9"/>
  <c r="A65" i="18"/>
  <c r="B163"/>
  <c r="F41" i="11"/>
  <c r="I203" i="18"/>
  <c r="B283"/>
  <c r="S47" i="9"/>
  <c r="H73" i="18"/>
  <c r="G73"/>
  <c r="F30" i="16"/>
  <c r="G165" i="18"/>
  <c r="F44" i="16"/>
  <c r="I221" i="18"/>
  <c r="B159"/>
  <c r="B214"/>
  <c r="P57"/>
  <c r="B165"/>
  <c r="C42" i="15"/>
  <c r="C23" i="11"/>
  <c r="A292" i="18"/>
  <c r="G25" i="9"/>
  <c r="A232" i="18"/>
  <c r="A60"/>
  <c r="A44" i="9"/>
  <c r="G133" i="18"/>
  <c r="H37" i="9"/>
  <c r="H209" i="18"/>
  <c r="G35" i="9"/>
  <c r="W35" s="1"/>
  <c r="G267" i="18"/>
  <c r="D43" i="15"/>
  <c r="B83" i="18"/>
  <c r="B309"/>
  <c r="D233"/>
  <c r="D49"/>
  <c r="D25" i="11"/>
  <c r="D42"/>
  <c r="P279" i="18"/>
  <c r="B29"/>
  <c r="D31"/>
  <c r="A288"/>
  <c r="M35" i="9"/>
  <c r="D301" i="18"/>
  <c r="A270"/>
  <c r="A239"/>
  <c r="Q41"/>
  <c r="C41" s="1"/>
  <c r="G247"/>
  <c r="H295"/>
  <c r="B259"/>
  <c r="Q63"/>
  <c r="C63" s="1"/>
  <c r="B30"/>
  <c r="D205"/>
  <c r="B209"/>
  <c r="F38" i="11"/>
  <c r="A173" i="18"/>
  <c r="G49" i="9"/>
  <c r="W49" s="1"/>
  <c r="K267" i="18"/>
  <c r="B64"/>
  <c r="G315"/>
  <c r="A205"/>
  <c r="B76"/>
  <c r="F41" i="16"/>
  <c r="I189" i="18"/>
  <c r="W27" i="9"/>
  <c r="A83" i="18"/>
  <c r="B57"/>
  <c r="A203"/>
  <c r="D237"/>
  <c r="A39" i="9"/>
  <c r="D147" i="18"/>
  <c r="D229"/>
  <c r="A291"/>
  <c r="C50" i="16"/>
  <c r="I29" i="18"/>
  <c r="K145"/>
  <c r="G25"/>
  <c r="A251"/>
  <c r="Q151"/>
  <c r="C151" s="1"/>
  <c r="A149"/>
  <c r="T43" i="9"/>
  <c r="C38" i="15"/>
  <c r="D28" i="13"/>
  <c r="F30" i="15"/>
  <c r="B35" i="9"/>
  <c r="D93" i="18"/>
  <c r="D179"/>
  <c r="Q255"/>
  <c r="C255" s="1"/>
  <c r="B255"/>
  <c r="K75"/>
  <c r="D269"/>
  <c r="D181"/>
  <c r="B46"/>
  <c r="Q285"/>
  <c r="C285" s="1"/>
  <c r="B232"/>
  <c r="B274"/>
  <c r="D311"/>
  <c r="H25"/>
  <c r="P233"/>
  <c r="Q311"/>
  <c r="C311" s="1"/>
  <c r="B177"/>
  <c r="A70"/>
  <c r="F39" i="13"/>
  <c r="B266" i="18"/>
  <c r="P313"/>
  <c r="I225"/>
  <c r="K31"/>
  <c r="K149"/>
  <c r="D27" i="16"/>
  <c r="I133" i="18"/>
  <c r="A184"/>
  <c r="C23" i="16"/>
  <c r="D169" i="18"/>
  <c r="K279"/>
  <c r="B154"/>
  <c r="F48" i="15"/>
  <c r="D273" i="18"/>
  <c r="B300"/>
  <c r="G57"/>
  <c r="A216"/>
  <c r="A23" i="15"/>
  <c r="G317" i="18"/>
  <c r="G47"/>
  <c r="A28" i="9"/>
  <c r="D57" i="18"/>
  <c r="C24" i="15"/>
  <c r="F35" i="11"/>
  <c r="D30"/>
  <c r="C44" i="15"/>
  <c r="D29"/>
  <c r="A52" i="18"/>
  <c r="Q159"/>
  <c r="C159" s="1"/>
  <c r="H51"/>
  <c r="B263"/>
  <c r="B153"/>
  <c r="B66"/>
  <c r="F25" i="13"/>
  <c r="P241" i="18"/>
  <c r="C44" i="11"/>
  <c r="A162" i="18"/>
  <c r="A74"/>
  <c r="B219"/>
  <c r="F25" i="15"/>
  <c r="H215" i="18"/>
  <c r="I55"/>
  <c r="D21" i="15"/>
  <c r="H271" i="18"/>
  <c r="D209"/>
  <c r="D50" i="11"/>
  <c r="A169" i="18"/>
  <c r="D24" i="15"/>
  <c r="H251" i="18"/>
  <c r="F31" i="13"/>
  <c r="I81" i="18"/>
  <c r="A192"/>
  <c r="H111"/>
  <c r="A236"/>
  <c r="C50" i="13"/>
  <c r="A248" i="18"/>
  <c r="B36"/>
  <c r="F33" i="15"/>
  <c r="A66" i="18"/>
  <c r="K163"/>
  <c r="A53"/>
  <c r="A44"/>
  <c r="H49"/>
  <c r="F45" i="15"/>
  <c r="Q261" i="18"/>
  <c r="C261" s="1"/>
  <c r="A43"/>
  <c r="B210"/>
  <c r="A158"/>
  <c r="D101"/>
  <c r="D45"/>
  <c r="Q25"/>
  <c r="C25" s="1"/>
  <c r="H177"/>
  <c r="C50" i="11"/>
  <c r="D48" i="15"/>
  <c r="Q139" i="18"/>
  <c r="C139" s="1"/>
  <c r="K161"/>
  <c r="D30" i="16"/>
  <c r="P285" i="18"/>
  <c r="F42" i="13"/>
  <c r="H281" i="18"/>
  <c r="C49" i="11"/>
  <c r="D287" i="18"/>
  <c r="D171"/>
  <c r="F49" i="11"/>
  <c r="B53" i="18"/>
  <c r="H311"/>
  <c r="H69"/>
  <c r="K301"/>
  <c r="B34"/>
  <c r="D42" i="13"/>
  <c r="H52" i="15"/>
  <c r="A296" i="18"/>
  <c r="C36" i="16"/>
  <c r="K237" i="18"/>
  <c r="B229"/>
  <c r="B139"/>
  <c r="Q155"/>
  <c r="C155" s="1"/>
  <c r="B192"/>
  <c r="K291"/>
  <c r="A211"/>
  <c r="A30"/>
  <c r="A297"/>
  <c r="B142"/>
  <c r="H83"/>
  <c r="D63"/>
  <c r="K251"/>
  <c r="D173"/>
  <c r="H309"/>
  <c r="B302"/>
  <c r="A160"/>
  <c r="D50" i="15"/>
  <c r="G167" i="18"/>
  <c r="F46" i="11"/>
  <c r="T23" i="9"/>
  <c r="M33"/>
  <c r="D47" i="18"/>
  <c r="G299"/>
  <c r="I243"/>
  <c r="D195"/>
  <c r="B158"/>
  <c r="F45" i="13"/>
  <c r="B146" i="18"/>
  <c r="D201"/>
  <c r="H31"/>
  <c r="B148"/>
  <c r="K313"/>
  <c r="B239"/>
  <c r="D30" i="15"/>
  <c r="Q213" i="18"/>
  <c r="C213" s="1"/>
  <c r="T37" i="9"/>
  <c r="P281" i="18"/>
  <c r="D39" i="16"/>
  <c r="D95" i="18"/>
  <c r="A72"/>
  <c r="B181"/>
  <c r="I53"/>
  <c r="H29"/>
  <c r="C47" i="11"/>
  <c r="B27" i="18"/>
  <c r="A273"/>
  <c r="P291"/>
  <c r="D257"/>
  <c r="D125"/>
  <c r="B39" i="9"/>
  <c r="H33"/>
  <c r="D42" i="16"/>
  <c r="G297" i="18"/>
  <c r="Q309"/>
  <c r="C309" s="1"/>
  <c r="B273"/>
  <c r="A190"/>
  <c r="I139"/>
  <c r="B297"/>
  <c r="B140"/>
  <c r="D155"/>
  <c r="C48" i="16"/>
  <c r="Q73" i="18"/>
  <c r="C73" s="1"/>
  <c r="A253"/>
  <c r="F49" i="13"/>
  <c r="H299" i="18"/>
  <c r="H31" i="9"/>
  <c r="A241" i="18"/>
  <c r="C34" i="16"/>
  <c r="P257" i="18"/>
  <c r="P141"/>
  <c r="H63"/>
  <c r="I45"/>
  <c r="I285"/>
  <c r="D50" i="16"/>
  <c r="P289" i="18"/>
  <c r="B234"/>
  <c r="K73"/>
  <c r="C40" i="15"/>
  <c r="D27" i="18"/>
  <c r="K247"/>
  <c r="B231"/>
  <c r="B212"/>
  <c r="K103"/>
  <c r="D44" i="13"/>
  <c r="Q167" i="18"/>
  <c r="C167" s="1"/>
  <c r="F35" i="15"/>
  <c r="B133" i="18"/>
  <c r="C43" i="16"/>
  <c r="P249" i="18"/>
  <c r="I233"/>
  <c r="S25" i="9"/>
  <c r="I169" i="18"/>
  <c r="C44" i="16"/>
  <c r="Q145" i="18"/>
  <c r="C145" s="1"/>
  <c r="A264"/>
  <c r="G217"/>
  <c r="B287"/>
  <c r="A229"/>
  <c r="K171"/>
  <c r="I65"/>
  <c r="F25" i="16"/>
  <c r="P269" i="18"/>
  <c r="H279"/>
  <c r="B138"/>
  <c r="H237"/>
  <c r="G279"/>
  <c r="H159"/>
  <c r="F23" i="13"/>
  <c r="D21" i="18"/>
  <c r="F40" i="15"/>
  <c r="K41" i="18"/>
  <c r="H23"/>
  <c r="D32" i="11"/>
  <c r="I41" i="9"/>
  <c r="K199" i="18"/>
  <c r="D79"/>
  <c r="B65"/>
  <c r="B59"/>
  <c r="P175"/>
  <c r="H219"/>
  <c r="P135"/>
  <c r="R35" i="9"/>
  <c r="D46" i="16"/>
  <c r="A23" i="13"/>
  <c r="A222" i="18"/>
  <c r="G143"/>
  <c r="B223"/>
  <c r="H247"/>
  <c r="D317"/>
  <c r="F39" i="11"/>
  <c r="C37" i="16"/>
  <c r="K179" i="18"/>
  <c r="Q265"/>
  <c r="C265" s="1"/>
  <c r="I135"/>
  <c r="D313"/>
  <c r="G235"/>
  <c r="A178"/>
  <c r="F28" i="15"/>
  <c r="A265" i="18"/>
  <c r="Q289"/>
  <c r="C289" s="1"/>
  <c r="B282"/>
  <c r="I241"/>
  <c r="P47"/>
  <c r="A191"/>
  <c r="C38" i="16"/>
  <c r="B295" i="18"/>
  <c r="A294"/>
  <c r="Q257"/>
  <c r="C257" s="1"/>
  <c r="B56"/>
  <c r="A37" i="9"/>
  <c r="F39" i="15"/>
  <c r="D28"/>
  <c r="B166" i="18"/>
  <c r="A157"/>
  <c r="A255"/>
  <c r="Q297"/>
  <c r="C297" s="1"/>
  <c r="B230"/>
  <c r="B171"/>
  <c r="C40" i="16"/>
  <c r="B236" i="18"/>
  <c r="A177"/>
  <c r="P237"/>
  <c r="F50" i="11"/>
  <c r="P137" i="18"/>
  <c r="D315"/>
  <c r="H75"/>
  <c r="B106"/>
  <c r="D47" i="15"/>
  <c r="A64" i="18"/>
  <c r="T33" i="9"/>
  <c r="K305" i="18"/>
  <c r="P75"/>
  <c r="I301"/>
  <c r="K83"/>
  <c r="P185"/>
  <c r="F34" i="15"/>
  <c r="K239" i="18"/>
  <c r="B182"/>
  <c r="D40" i="13"/>
  <c r="A226" i="18"/>
  <c r="C36" i="13"/>
  <c r="A279" i="18"/>
  <c r="B251"/>
  <c r="G249"/>
  <c r="K47"/>
  <c r="F47" i="11"/>
  <c r="C47" i="16"/>
  <c r="H239" i="18"/>
  <c r="G257"/>
  <c r="M23" i="9"/>
  <c r="D255" i="18"/>
  <c r="P55"/>
  <c r="A42"/>
  <c r="K155"/>
  <c r="D197"/>
  <c r="B44"/>
  <c r="I263"/>
  <c r="Q177"/>
  <c r="C177" s="1"/>
  <c r="Q283"/>
  <c r="C283" s="1"/>
  <c r="B105"/>
  <c r="B137"/>
  <c r="B31" i="9"/>
  <c r="F45" i="16"/>
  <c r="P103" i="18"/>
  <c r="B206"/>
  <c r="A175"/>
  <c r="H171"/>
  <c r="K261"/>
  <c r="C46" i="11"/>
  <c r="I47" i="9"/>
  <c r="D245" i="18"/>
  <c r="H65"/>
  <c r="K191"/>
  <c r="B25"/>
  <c r="F32" i="15"/>
  <c r="G251" i="18"/>
  <c r="C31" i="16"/>
  <c r="A187" i="18"/>
  <c r="A215"/>
  <c r="F24" i="15"/>
  <c r="A36" i="18"/>
  <c r="G311"/>
  <c r="B313"/>
  <c r="P173"/>
  <c r="P209"/>
  <c r="P33"/>
  <c r="B308"/>
  <c r="H245"/>
  <c r="H77"/>
  <c r="I155"/>
  <c r="A48"/>
  <c r="A257"/>
  <c r="B275"/>
  <c r="A41"/>
  <c r="P299"/>
  <c r="B244"/>
  <c r="K183"/>
  <c r="I247"/>
  <c r="P247"/>
  <c r="K57"/>
  <c r="B71"/>
  <c r="K77"/>
  <c r="B45"/>
  <c r="G33"/>
  <c r="P239"/>
  <c r="G187"/>
  <c r="F42" i="16"/>
  <c r="C39" i="11"/>
  <c r="B260" i="18"/>
  <c r="B316"/>
  <c r="I215"/>
  <c r="H149"/>
  <c r="I237"/>
  <c r="B176"/>
  <c r="A40"/>
  <c r="D75"/>
  <c r="C36" i="11"/>
  <c r="B45" i="9"/>
  <c r="H199" i="18"/>
  <c r="P29"/>
  <c r="K235"/>
  <c r="Q161"/>
  <c r="C161" s="1"/>
  <c r="H275"/>
  <c r="A223"/>
  <c r="F29" i="16"/>
  <c r="K111" i="18"/>
  <c r="H301"/>
  <c r="H253"/>
  <c r="B306"/>
  <c r="P53"/>
  <c r="F30" i="11"/>
  <c r="A135" i="18"/>
  <c r="D22" i="15"/>
  <c r="P179" i="18"/>
  <c r="A316"/>
  <c r="G145"/>
  <c r="A77"/>
  <c r="H53"/>
  <c r="A237"/>
  <c r="A183"/>
  <c r="P193"/>
  <c r="H181"/>
  <c r="D135"/>
  <c r="K189"/>
  <c r="C34" i="15"/>
  <c r="P235" i="18"/>
  <c r="A271"/>
  <c r="D191"/>
  <c r="I105"/>
  <c r="B70"/>
  <c r="H43"/>
  <c r="A27" i="9"/>
  <c r="P317" i="18"/>
  <c r="A137"/>
  <c r="G39"/>
  <c r="F41" i="13"/>
  <c r="P45" i="18"/>
  <c r="M49" i="9"/>
  <c r="A32" i="18"/>
  <c r="B150"/>
  <c r="B47" i="9"/>
  <c r="B194" i="18"/>
  <c r="H229"/>
  <c r="G195"/>
  <c r="P51"/>
  <c r="B50" i="9"/>
  <c r="A260" i="18"/>
  <c r="A207"/>
  <c r="B276"/>
  <c r="K29"/>
  <c r="B305"/>
  <c r="D26" i="15"/>
  <c r="K49" i="18"/>
  <c r="A231"/>
  <c r="G31" i="9"/>
  <c r="I111" i="18"/>
  <c r="C37" i="11"/>
  <c r="G185" i="18"/>
  <c r="A138"/>
  <c r="I227"/>
  <c r="Q239"/>
  <c r="C239" s="1"/>
  <c r="A262"/>
  <c r="B26" i="9"/>
  <c r="F23" i="16"/>
  <c r="Q165" i="18"/>
  <c r="C165" s="1"/>
  <c r="A21"/>
  <c r="I183"/>
  <c r="P303"/>
  <c r="Q273"/>
  <c r="C273" s="1"/>
  <c r="B82"/>
  <c r="B35"/>
  <c r="B310"/>
  <c r="A67"/>
  <c r="I37" i="9"/>
  <c r="K233" i="18"/>
  <c r="F27" i="11"/>
  <c r="P83" i="18"/>
  <c r="D139"/>
  <c r="A142"/>
  <c r="H197"/>
  <c r="G157"/>
  <c r="A182"/>
  <c r="P149"/>
  <c r="H285"/>
  <c r="A312"/>
  <c r="K217"/>
  <c r="Q253"/>
  <c r="C253" s="1"/>
  <c r="A134"/>
  <c r="A30" i="9"/>
  <c r="A146" i="18"/>
  <c r="H207"/>
  <c r="Q183"/>
  <c r="I249"/>
  <c r="B258"/>
  <c r="H227"/>
  <c r="D263"/>
  <c r="B296"/>
  <c r="B217"/>
  <c r="F46" i="15"/>
  <c r="Q21" i="18"/>
  <c r="C21" s="1"/>
  <c r="K293"/>
  <c r="G301"/>
  <c r="K213"/>
  <c r="F37" i="11"/>
  <c r="H241" i="18"/>
  <c r="P143"/>
  <c r="P227"/>
  <c r="B317"/>
  <c r="H27" i="9"/>
  <c r="K193" i="18"/>
  <c r="A193"/>
  <c r="G193"/>
  <c r="B286"/>
  <c r="K27"/>
  <c r="G223"/>
  <c r="W47" i="9"/>
  <c r="H21"/>
  <c r="B21"/>
  <c r="B118" i="18"/>
  <c r="B107"/>
  <c r="A121"/>
  <c r="H95"/>
  <c r="B129"/>
  <c r="B131"/>
  <c r="H93"/>
  <c r="Q113"/>
  <c r="C113" s="1"/>
  <c r="B97"/>
  <c r="A90"/>
  <c r="I121"/>
  <c r="B109"/>
  <c r="Q129"/>
  <c r="C129" s="1"/>
  <c r="G95"/>
  <c r="Q99"/>
  <c r="C99" s="1"/>
  <c r="A124"/>
  <c r="H85"/>
  <c r="A114"/>
  <c r="P119"/>
  <c r="P93"/>
  <c r="G125"/>
  <c r="I93"/>
  <c r="A128"/>
  <c r="G131"/>
  <c r="B86"/>
  <c r="I119"/>
  <c r="P109"/>
  <c r="B113"/>
  <c r="P121"/>
  <c r="G97"/>
  <c r="A89"/>
  <c r="B121"/>
  <c r="A110"/>
  <c r="A108"/>
  <c r="B123"/>
  <c r="G127"/>
  <c r="B96"/>
  <c r="G129"/>
  <c r="K125"/>
  <c r="A96"/>
  <c r="A93"/>
  <c r="G117"/>
  <c r="J117" s="1"/>
  <c r="L117" s="1"/>
  <c r="K97"/>
  <c r="G85"/>
  <c r="K117"/>
  <c r="Q101"/>
  <c r="C101" s="1"/>
  <c r="I85"/>
  <c r="A131"/>
  <c r="A116"/>
  <c r="Q87"/>
  <c r="C87" s="1"/>
  <c r="K129"/>
  <c r="H125"/>
  <c r="I21" i="9"/>
  <c r="B22"/>
  <c r="B93" i="18"/>
  <c r="K119"/>
  <c r="I89"/>
  <c r="A122"/>
  <c r="G115"/>
  <c r="A97"/>
  <c r="H123"/>
  <c r="I99"/>
  <c r="K93"/>
  <c r="Q127"/>
  <c r="C127" s="1"/>
  <c r="A100"/>
  <c r="P123"/>
  <c r="A109"/>
  <c r="B102"/>
  <c r="G113"/>
  <c r="J113" s="1"/>
  <c r="L113" s="1"/>
  <c r="G87"/>
  <c r="K127"/>
  <c r="G89"/>
  <c r="K109"/>
  <c r="A126"/>
  <c r="K99"/>
  <c r="Q117"/>
  <c r="C117" s="1"/>
  <c r="B120"/>
  <c r="K91"/>
  <c r="Q131"/>
  <c r="C131" s="1"/>
  <c r="B92"/>
  <c r="I113"/>
  <c r="A86"/>
  <c r="A117"/>
  <c r="K131"/>
  <c r="B108"/>
  <c r="G109"/>
  <c r="B115"/>
  <c r="H89"/>
  <c r="I91"/>
  <c r="Q123"/>
  <c r="C123" s="1"/>
  <c r="P101"/>
  <c r="A98"/>
  <c r="A120"/>
  <c r="A123"/>
  <c r="P89"/>
  <c r="Q125"/>
  <c r="C125" s="1"/>
  <c r="P115"/>
  <c r="B110"/>
  <c r="B87"/>
  <c r="B128"/>
  <c r="H91"/>
  <c r="P91"/>
  <c r="B116"/>
  <c r="B91"/>
  <c r="G123"/>
  <c r="D35" i="15"/>
  <c r="D61" i="18"/>
  <c r="A299"/>
  <c r="T47" i="9"/>
  <c r="B224" i="18"/>
  <c r="A213"/>
  <c r="I171"/>
  <c r="F35" i="13"/>
  <c r="A45" i="18"/>
  <c r="I29" i="9"/>
  <c r="R29" s="1"/>
  <c r="I43"/>
  <c r="B252" i="18"/>
  <c r="G287"/>
  <c r="G207"/>
  <c r="A50" i="9"/>
  <c r="H43"/>
  <c r="C45" i="11"/>
  <c r="A31" i="18"/>
  <c r="B152"/>
  <c r="F26" i="15"/>
  <c r="K277" i="18"/>
  <c r="H139"/>
  <c r="P197"/>
  <c r="B168"/>
  <c r="S33" i="9"/>
  <c r="F22" i="15"/>
  <c r="C32"/>
  <c r="G41" i="18"/>
  <c r="H39" i="9"/>
  <c r="K209" i="18"/>
  <c r="H273"/>
  <c r="I299"/>
  <c r="I163"/>
  <c r="Q275"/>
  <c r="C275" s="1"/>
  <c r="D47" i="11"/>
  <c r="B43" i="9"/>
  <c r="F45" i="11"/>
  <c r="C50" i="15"/>
  <c r="B34" i="9"/>
  <c r="G309" i="18"/>
  <c r="Q185"/>
  <c r="B225"/>
  <c r="Q201"/>
  <c r="C201" s="1"/>
  <c r="G181"/>
  <c r="P139"/>
  <c r="D211"/>
  <c r="K205"/>
  <c r="D303"/>
  <c r="Q217"/>
  <c r="C217" s="1"/>
  <c r="D49" i="11"/>
  <c r="T41" i="9"/>
  <c r="G275" i="18"/>
  <c r="B222"/>
  <c r="G171"/>
  <c r="S29" i="9"/>
  <c r="A278" i="18"/>
  <c r="B241"/>
  <c r="B246"/>
  <c r="M43" i="9"/>
  <c r="F43" i="11"/>
  <c r="B303" i="18"/>
  <c r="B40" i="9"/>
  <c r="B42"/>
  <c r="B28"/>
  <c r="D37" i="18"/>
  <c r="Q83"/>
  <c r="C83" s="1"/>
  <c r="B240"/>
  <c r="H27"/>
  <c r="I257"/>
  <c r="M27" i="9"/>
  <c r="D235" i="18"/>
  <c r="K181"/>
  <c r="D45" i="16"/>
  <c r="A287" i="18"/>
  <c r="S41" i="9"/>
  <c r="G197" i="18"/>
  <c r="Q237"/>
  <c r="C237" s="1"/>
  <c r="D281"/>
  <c r="H41" i="9"/>
  <c r="B69" i="18"/>
  <c r="G191"/>
  <c r="G139"/>
  <c r="G221"/>
  <c r="G285"/>
  <c r="G37" i="9"/>
  <c r="G273" i="18"/>
  <c r="D153"/>
  <c r="G169"/>
  <c r="F38" i="15"/>
  <c r="I191" i="18"/>
  <c r="H185"/>
  <c r="C24" i="13"/>
  <c r="H187" i="18"/>
  <c r="P43"/>
  <c r="Q189"/>
  <c r="I195"/>
  <c r="D123"/>
  <c r="B22"/>
  <c r="C38" i="11"/>
  <c r="A240" i="18"/>
  <c r="Q75"/>
  <c r="C75" s="1"/>
  <c r="B44" i="9"/>
  <c r="Q71" i="18"/>
  <c r="C71" s="1"/>
  <c r="A238"/>
  <c r="P27"/>
  <c r="A111"/>
  <c r="K219"/>
  <c r="Q53"/>
  <c r="C53" s="1"/>
  <c r="B191"/>
  <c r="Q245"/>
  <c r="C245" s="1"/>
  <c r="G29"/>
  <c r="A136"/>
  <c r="B145"/>
  <c r="I255"/>
  <c r="A40" i="9"/>
  <c r="Q61" i="18"/>
  <c r="C61" s="1"/>
  <c r="A75"/>
  <c r="I273"/>
  <c r="D31" i="11"/>
  <c r="H231" i="18"/>
  <c r="P23"/>
  <c r="H257"/>
  <c r="I253"/>
  <c r="H223"/>
  <c r="H39"/>
  <c r="A204"/>
  <c r="D223"/>
  <c r="A46"/>
  <c r="I39" i="9"/>
  <c r="B40" i="18"/>
  <c r="P267"/>
  <c r="I151"/>
  <c r="P151"/>
  <c r="K177"/>
  <c r="F49" i="15"/>
  <c r="K197" i="18"/>
  <c r="Q169"/>
  <c r="C169" s="1"/>
  <c r="I317"/>
  <c r="K165"/>
  <c r="B190"/>
  <c r="A145"/>
  <c r="B136"/>
  <c r="H205"/>
  <c r="Q205"/>
  <c r="C205" s="1"/>
  <c r="Q229"/>
  <c r="C229" s="1"/>
  <c r="H47" i="9"/>
  <c r="H201" i="18"/>
  <c r="D271"/>
  <c r="G77"/>
  <c r="T35" i="9"/>
  <c r="Q173" i="18"/>
  <c r="C173" s="1"/>
  <c r="Q247"/>
  <c r="C247" s="1"/>
  <c r="C43" i="11"/>
  <c r="F28" i="13"/>
  <c r="A38" i="18"/>
  <c r="A219"/>
  <c r="Q295"/>
  <c r="C295" s="1"/>
  <c r="B144"/>
  <c r="B203"/>
  <c r="A25"/>
  <c r="P253"/>
  <c r="I211"/>
  <c r="F21" i="16"/>
  <c r="P147" i="18"/>
  <c r="A200"/>
  <c r="D27" i="15"/>
  <c r="D275" i="18"/>
  <c r="B170"/>
  <c r="A80"/>
  <c r="H169"/>
  <c r="C25" i="11"/>
  <c r="D149" i="18"/>
  <c r="B221"/>
  <c r="A315"/>
  <c r="C42" i="16"/>
  <c r="D115" i="18"/>
  <c r="B81"/>
  <c r="G303"/>
  <c r="M41" i="9"/>
  <c r="G175" i="18"/>
  <c r="S39" i="9"/>
  <c r="Q103" i="18"/>
  <c r="C103" s="1"/>
  <c r="B50"/>
  <c r="F29" i="13"/>
  <c r="A81" i="18"/>
  <c r="Q291"/>
  <c r="C291" s="1"/>
  <c r="P199"/>
  <c r="B292"/>
  <c r="A234"/>
  <c r="K21"/>
  <c r="A252"/>
  <c r="B196"/>
  <c r="D41"/>
  <c r="F44" i="11"/>
  <c r="B315" i="18"/>
  <c r="C35" i="16"/>
  <c r="Q29" i="18"/>
  <c r="C29" s="1"/>
  <c r="K201"/>
  <c r="M25" i="9"/>
  <c r="G239" i="18"/>
  <c r="A217"/>
  <c r="Q45"/>
  <c r="C45" s="1"/>
  <c r="B162"/>
  <c r="G219"/>
  <c r="A168"/>
  <c r="G79"/>
  <c r="P69"/>
  <c r="P265"/>
  <c r="D159"/>
  <c r="G149"/>
  <c r="J149" s="1"/>
  <c r="L149" s="1"/>
  <c r="B135"/>
  <c r="B269"/>
  <c r="F21" i="11"/>
  <c r="Q141" i="18"/>
  <c r="C141" s="1"/>
  <c r="I25" i="9"/>
  <c r="P65" i="18"/>
  <c r="A161"/>
  <c r="K37"/>
  <c r="P63"/>
  <c r="H265"/>
  <c r="F26" i="13"/>
  <c r="A230" i="18"/>
  <c r="S27" i="9"/>
  <c r="I239" i="18"/>
  <c r="I177"/>
  <c r="G45"/>
  <c r="B27" i="9"/>
  <c r="A317" i="18"/>
  <c r="P287"/>
  <c r="C21" i="11"/>
  <c r="A268" i="18"/>
  <c r="I103"/>
  <c r="A48" i="9"/>
  <c r="I271" i="18"/>
  <c r="Q317"/>
  <c r="C317" s="1"/>
  <c r="K255"/>
  <c r="Q235"/>
  <c r="C235" s="1"/>
  <c r="A274"/>
  <c r="D33" i="16"/>
  <c r="B294" i="18"/>
  <c r="D99"/>
  <c r="G159"/>
  <c r="A202"/>
  <c r="A166"/>
  <c r="B112"/>
  <c r="I311"/>
  <c r="I23" i="9"/>
  <c r="F21" i="13"/>
  <c r="H267" i="18"/>
  <c r="I213"/>
  <c r="H291"/>
  <c r="A22"/>
  <c r="P301"/>
  <c r="A308"/>
  <c r="T29" i="9"/>
  <c r="F40" i="16"/>
  <c r="F23" i="15"/>
  <c r="G65" i="18"/>
  <c r="A42" i="9"/>
  <c r="H277" i="18"/>
  <c r="K273"/>
  <c r="P61"/>
  <c r="B201"/>
  <c r="Q137"/>
  <c r="C137" s="1"/>
  <c r="I61"/>
  <c r="C48" i="15"/>
  <c r="D221" i="18"/>
  <c r="A181"/>
  <c r="P271"/>
  <c r="Q259"/>
  <c r="C259" s="1"/>
  <c r="K311"/>
  <c r="K59"/>
  <c r="P171"/>
  <c r="I63"/>
  <c r="A112"/>
  <c r="P145"/>
  <c r="D40" i="16"/>
  <c r="H81" i="18"/>
  <c r="A214"/>
  <c r="A144"/>
  <c r="B261"/>
  <c r="D131"/>
  <c r="D29" i="11"/>
  <c r="B103" i="18"/>
  <c r="K195"/>
  <c r="B248"/>
  <c r="K25"/>
  <c r="Q281"/>
  <c r="C281" s="1"/>
  <c r="B253"/>
  <c r="B24"/>
  <c r="D41" i="11"/>
  <c r="A37" i="18"/>
  <c r="Q241"/>
  <c r="C241" s="1"/>
  <c r="D44" i="15"/>
  <c r="C25" i="16"/>
  <c r="I279" i="18"/>
  <c r="D26" i="13"/>
  <c r="D31" i="16"/>
  <c r="A295" i="18"/>
  <c r="A254"/>
  <c r="P167"/>
  <c r="F39" i="16"/>
  <c r="A228" i="18"/>
  <c r="K169"/>
  <c r="A57"/>
  <c r="I281"/>
  <c r="C40" i="13"/>
  <c r="P305" i="18"/>
  <c r="H255"/>
  <c r="A250"/>
  <c r="B54"/>
  <c r="I235"/>
  <c r="D277"/>
  <c r="C44" i="13"/>
  <c r="F47" i="15"/>
  <c r="D81" i="18"/>
  <c r="P159"/>
  <c r="K147"/>
  <c r="D36" i="13"/>
  <c r="C30" i="11"/>
  <c r="D24" i="13"/>
  <c r="F41" i="15"/>
  <c r="I201" i="18"/>
  <c r="A43" i="9"/>
  <c r="B73" i="18"/>
  <c r="B183"/>
  <c r="B284"/>
  <c r="G151"/>
  <c r="J151" s="1"/>
  <c r="L151" s="1"/>
  <c r="H21"/>
  <c r="A47"/>
  <c r="B188"/>
  <c r="P133"/>
  <c r="K303"/>
  <c r="Q193"/>
  <c r="C193" s="1"/>
  <c r="A283"/>
  <c r="G63"/>
  <c r="Q287"/>
  <c r="C287" s="1"/>
  <c r="G241"/>
  <c r="I261"/>
  <c r="F27" i="13"/>
  <c r="B228" i="18"/>
  <c r="B157"/>
  <c r="G23" i="9"/>
  <c r="B160" i="18"/>
  <c r="D241"/>
  <c r="H221"/>
  <c r="H289"/>
  <c r="A152"/>
  <c r="A54"/>
  <c r="B216"/>
  <c r="H71"/>
  <c r="A170"/>
  <c r="A69"/>
  <c r="D38" i="13"/>
  <c r="A249" i="18"/>
  <c r="K259"/>
  <c r="B74"/>
  <c r="Q199"/>
  <c r="C199" s="1"/>
  <c r="K211"/>
  <c r="H35" i="9"/>
  <c r="A306" i="18"/>
  <c r="D293"/>
  <c r="F40" i="13"/>
  <c r="B151" i="18"/>
  <c r="B48" i="9"/>
  <c r="C29" i="11"/>
  <c r="F40"/>
  <c r="A298" i="18"/>
  <c r="B211"/>
  <c r="F35" i="16"/>
  <c r="B268" i="18"/>
  <c r="I149"/>
  <c r="B52"/>
  <c r="P243"/>
  <c r="H191"/>
  <c r="A285"/>
  <c r="I305"/>
  <c r="F23" i="11"/>
  <c r="B187" i="18"/>
  <c r="G49"/>
  <c r="D42" i="15"/>
  <c r="H303" i="18"/>
  <c r="Q65"/>
  <c r="C65" s="1"/>
  <c r="H23" i="9"/>
  <c r="D35" i="18"/>
  <c r="G135"/>
  <c r="D253"/>
  <c r="G37"/>
  <c r="D37" i="11"/>
  <c r="G289" i="18"/>
  <c r="G27"/>
  <c r="G29" i="9"/>
  <c r="W29" s="1"/>
  <c r="B290" i="18"/>
  <c r="B293"/>
  <c r="S37" i="9"/>
  <c r="Q219" i="18"/>
  <c r="C219" s="1"/>
  <c r="K295"/>
  <c r="P39"/>
  <c r="A199"/>
  <c r="P219"/>
  <c r="H29" i="9"/>
  <c r="D21" i="16"/>
  <c r="A314" i="18"/>
  <c r="F36" i="11"/>
  <c r="P309" i="18"/>
  <c r="B304"/>
  <c r="Q195"/>
  <c r="C195" s="1"/>
  <c r="B204"/>
  <c r="C49" i="16"/>
  <c r="P223" i="18"/>
  <c r="D51"/>
  <c r="K65"/>
  <c r="K225"/>
  <c r="K67"/>
  <c r="Q49"/>
  <c r="C49" s="1"/>
  <c r="I303"/>
  <c r="K283"/>
  <c r="D265"/>
  <c r="H307"/>
  <c r="G43" i="9"/>
  <c r="D83" i="18"/>
  <c r="W41" i="9"/>
  <c r="R39"/>
  <c r="M21"/>
  <c r="Q97" i="18"/>
  <c r="C97" s="1"/>
  <c r="I129"/>
  <c r="K95"/>
  <c r="I101"/>
  <c r="A127"/>
  <c r="B100"/>
  <c r="P131"/>
  <c r="P127"/>
  <c r="P107"/>
  <c r="K113"/>
  <c r="A91"/>
  <c r="I123"/>
  <c r="B132"/>
  <c r="I95"/>
  <c r="B125"/>
  <c r="H97"/>
  <c r="Q107"/>
  <c r="C107" s="1"/>
  <c r="H127"/>
  <c r="B94"/>
  <c r="A129"/>
  <c r="B101"/>
  <c r="Q91"/>
  <c r="C91" s="1"/>
  <c r="H129"/>
  <c r="H109"/>
  <c r="A125"/>
  <c r="H99"/>
  <c r="K87"/>
  <c r="G93"/>
  <c r="B114"/>
  <c r="I131"/>
  <c r="I109"/>
  <c r="G119"/>
  <c r="H131"/>
  <c r="A88"/>
  <c r="A85"/>
  <c r="A115"/>
  <c r="A92"/>
  <c r="H87"/>
  <c r="K121"/>
  <c r="Q89"/>
  <c r="C89" s="1"/>
  <c r="I107"/>
  <c r="H115"/>
  <c r="B119"/>
  <c r="Q95"/>
  <c r="C95" s="1"/>
  <c r="Q121"/>
  <c r="C121" s="1"/>
  <c r="P129"/>
  <c r="B99"/>
  <c r="Q93"/>
  <c r="C93" s="1"/>
  <c r="B130"/>
  <c r="B85"/>
  <c r="A99"/>
  <c r="H113"/>
  <c r="I117"/>
  <c r="A22" i="9"/>
  <c r="S21"/>
  <c r="A95" i="18"/>
  <c r="I87"/>
  <c r="B127"/>
  <c r="B95"/>
  <c r="A118"/>
  <c r="K101"/>
  <c r="P99"/>
  <c r="K123"/>
  <c r="P95"/>
  <c r="A113"/>
  <c r="K107"/>
  <c r="A102"/>
  <c r="H119"/>
  <c r="A87"/>
  <c r="B126"/>
  <c r="B124"/>
  <c r="B90"/>
  <c r="A119"/>
  <c r="B98"/>
  <c r="H101"/>
  <c r="B117"/>
  <c r="H107"/>
  <c r="H117"/>
  <c r="Q109"/>
  <c r="C109" s="1"/>
  <c r="K89"/>
  <c r="Q119"/>
  <c r="C119" s="1"/>
  <c r="G99"/>
  <c r="B88"/>
  <c r="P125"/>
  <c r="A101"/>
  <c r="G101"/>
  <c r="P117"/>
  <c r="A132"/>
  <c r="A94"/>
  <c r="Q115"/>
  <c r="C115" s="1"/>
  <c r="B122"/>
  <c r="I97"/>
  <c r="K85"/>
  <c r="I127"/>
  <c r="Q85"/>
  <c r="C85" s="1"/>
  <c r="G91"/>
  <c r="K115"/>
  <c r="P97"/>
  <c r="G107"/>
  <c r="I125"/>
  <c r="A130"/>
  <c r="B89"/>
  <c r="P113"/>
  <c r="I115"/>
  <c r="A107"/>
  <c r="P85"/>
  <c r="H121"/>
  <c r="P87"/>
  <c r="G121"/>
  <c r="R47" i="9"/>
  <c r="W33"/>
  <c r="W23"/>
  <c r="R23"/>
  <c r="R25"/>
  <c r="W37"/>
  <c r="R21"/>
  <c r="P23" i="13" l="1"/>
  <c r="P23" i="15"/>
  <c r="L107" i="18"/>
  <c r="J107"/>
  <c r="P39" i="13"/>
  <c r="P39" i="15"/>
  <c r="P31"/>
  <c r="P31" i="13"/>
  <c r="H29"/>
  <c r="H29" i="16"/>
  <c r="H29" i="11"/>
  <c r="H29" i="15"/>
  <c r="Q37"/>
  <c r="C37" i="9"/>
  <c r="Q37" i="13"/>
  <c r="C37" s="1"/>
  <c r="J27" i="18"/>
  <c r="L27"/>
  <c r="B48" i="16"/>
  <c r="B48" i="13"/>
  <c r="B48" i="15"/>
  <c r="B48" i="11"/>
  <c r="G23" i="15"/>
  <c r="N23" i="9"/>
  <c r="G23" i="16"/>
  <c r="G23" i="11"/>
  <c r="L23" i="9"/>
  <c r="G23" i="13"/>
  <c r="A42" i="16"/>
  <c r="A42" i="11"/>
  <c r="A42" i="13"/>
  <c r="A42" i="15"/>
  <c r="R29" i="13"/>
  <c r="D29" s="1"/>
  <c r="D29" i="9"/>
  <c r="R29" i="15"/>
  <c r="C29" s="1"/>
  <c r="I23" i="13"/>
  <c r="I23" i="15"/>
  <c r="A48"/>
  <c r="A48" i="11"/>
  <c r="A48" i="16"/>
  <c r="A48" i="13"/>
  <c r="B27" i="16"/>
  <c r="B27" i="13"/>
  <c r="B27" i="15"/>
  <c r="B27" i="11"/>
  <c r="C27" i="9"/>
  <c r="Q27" i="15"/>
  <c r="Q27" i="13"/>
  <c r="C27" s="1"/>
  <c r="I25"/>
  <c r="I25" i="15"/>
  <c r="M25" i="13"/>
  <c r="M25" i="15"/>
  <c r="Q39"/>
  <c r="Q39" i="13"/>
  <c r="C39" s="1"/>
  <c r="C39" i="9"/>
  <c r="M41" i="13"/>
  <c r="M41" i="15"/>
  <c r="J77" i="18"/>
  <c r="L77"/>
  <c r="I39" i="13"/>
  <c r="I39" i="15"/>
  <c r="A40" i="16"/>
  <c r="A40" i="15"/>
  <c r="A40" i="11"/>
  <c r="A40" i="13"/>
  <c r="L29" i="18"/>
  <c r="J29"/>
  <c r="G37" i="15"/>
  <c r="G37" i="13"/>
  <c r="N37" i="9"/>
  <c r="G37" i="11"/>
  <c r="G37" i="16"/>
  <c r="L37" i="9"/>
  <c r="L221" i="18"/>
  <c r="J221"/>
  <c r="L191"/>
  <c r="J191"/>
  <c r="H41" i="11"/>
  <c r="H41" i="15"/>
  <c r="H41" i="13"/>
  <c r="H41" i="16"/>
  <c r="Q41" i="15"/>
  <c r="Q41" i="13"/>
  <c r="C41" s="1"/>
  <c r="C41" i="9"/>
  <c r="B42" i="15"/>
  <c r="B42" i="16"/>
  <c r="B42" i="11"/>
  <c r="B42" i="13"/>
  <c r="M43" i="15"/>
  <c r="M43" i="13"/>
  <c r="C29" i="9"/>
  <c r="Q29" i="13"/>
  <c r="C29" s="1"/>
  <c r="Q29" i="15"/>
  <c r="R41"/>
  <c r="C41" s="1"/>
  <c r="D41" i="9"/>
  <c r="R41" i="13"/>
  <c r="D41" s="1"/>
  <c r="B34" i="11"/>
  <c r="B34" i="15"/>
  <c r="B34" i="16"/>
  <c r="B34" i="13"/>
  <c r="H39"/>
  <c r="H39" i="11"/>
  <c r="H39" i="15"/>
  <c r="H39" i="16"/>
  <c r="Q33" i="15"/>
  <c r="Q33" i="13"/>
  <c r="C33" s="1"/>
  <c r="C33" i="9"/>
  <c r="A50" i="16"/>
  <c r="A50" i="15"/>
  <c r="A50" i="13"/>
  <c r="A50" i="11"/>
  <c r="J287" i="18"/>
  <c r="L287"/>
  <c r="I43" i="13"/>
  <c r="I43" i="15"/>
  <c r="L109" i="18"/>
  <c r="J109"/>
  <c r="J89"/>
  <c r="L89"/>
  <c r="J87"/>
  <c r="L87"/>
  <c r="B22" i="15"/>
  <c r="B22" i="16"/>
  <c r="B22" i="11"/>
  <c r="B22" i="13"/>
  <c r="L85" i="18"/>
  <c r="J85"/>
  <c r="L129"/>
  <c r="J129"/>
  <c r="J127"/>
  <c r="L127"/>
  <c r="J97"/>
  <c r="L97"/>
  <c r="L131"/>
  <c r="J131"/>
  <c r="L95"/>
  <c r="J95"/>
  <c r="B21" i="11"/>
  <c r="B21" i="16"/>
  <c r="B21" i="13"/>
  <c r="B21" i="15"/>
  <c r="P49" i="13"/>
  <c r="P49" i="15"/>
  <c r="P27"/>
  <c r="P27" i="13"/>
  <c r="L223" i="18"/>
  <c r="J223"/>
  <c r="H27" i="11"/>
  <c r="H27" i="15"/>
  <c r="H27" i="16"/>
  <c r="H27" i="13"/>
  <c r="A30" i="15"/>
  <c r="A30" i="16"/>
  <c r="A30" i="11"/>
  <c r="A30" i="13"/>
  <c r="J157" i="18"/>
  <c r="L157"/>
  <c r="B26" i="15"/>
  <c r="B26" i="16"/>
  <c r="B26" i="13"/>
  <c r="B26" i="11"/>
  <c r="W31" i="9"/>
  <c r="G31" i="11"/>
  <c r="G31" i="13"/>
  <c r="G31" i="16"/>
  <c r="L31" i="9"/>
  <c r="G31" i="15"/>
  <c r="N31" i="9"/>
  <c r="B47" i="15"/>
  <c r="B47" i="16"/>
  <c r="B47" i="13"/>
  <c r="B47" i="11"/>
  <c r="J39" i="18"/>
  <c r="L39"/>
  <c r="J257"/>
  <c r="L257"/>
  <c r="C25" i="9"/>
  <c r="Q25" i="15"/>
  <c r="Q25" i="13"/>
  <c r="C25" s="1"/>
  <c r="L297" i="18"/>
  <c r="J297"/>
  <c r="H33" i="11"/>
  <c r="H33" i="15"/>
  <c r="H33" i="16"/>
  <c r="H33" i="13"/>
  <c r="L299" i="18"/>
  <c r="J299"/>
  <c r="M33" i="15"/>
  <c r="M33" i="13"/>
  <c r="A28" i="11"/>
  <c r="A28" i="15"/>
  <c r="A28" i="16"/>
  <c r="A28" i="13"/>
  <c r="L317" i="18"/>
  <c r="J317"/>
  <c r="A39" i="16"/>
  <c r="A39" i="15"/>
  <c r="A39" i="13"/>
  <c r="A39" i="11"/>
  <c r="L315" i="18"/>
  <c r="J315"/>
  <c r="J247"/>
  <c r="L247"/>
  <c r="G35" i="11"/>
  <c r="G35" i="15"/>
  <c r="G35" i="13"/>
  <c r="L35" i="9"/>
  <c r="N35"/>
  <c r="G35" i="16"/>
  <c r="H37" i="13"/>
  <c r="H37" i="11"/>
  <c r="H37" i="16"/>
  <c r="H37" i="15"/>
  <c r="A44" i="13"/>
  <c r="A44" i="11"/>
  <c r="A44" i="16"/>
  <c r="A44" i="15"/>
  <c r="L41" i="9"/>
  <c r="G41" i="13"/>
  <c r="G41" i="11"/>
  <c r="G41" i="16"/>
  <c r="N41" i="9"/>
  <c r="G41" i="15"/>
  <c r="L237" i="18"/>
  <c r="J237"/>
  <c r="A46" i="13"/>
  <c r="A46" i="11"/>
  <c r="A46" i="16"/>
  <c r="A46" i="15"/>
  <c r="M29"/>
  <c r="M29" i="13"/>
  <c r="G33"/>
  <c r="G33" i="11"/>
  <c r="G33" i="16"/>
  <c r="N33" i="9"/>
  <c r="G33" i="15"/>
  <c r="L33" i="9"/>
  <c r="A38" i="15"/>
  <c r="A38" i="11"/>
  <c r="A38" i="13"/>
  <c r="A38" i="16"/>
  <c r="B49" i="13"/>
  <c r="B49" i="16"/>
  <c r="B49" i="11"/>
  <c r="B49" i="15"/>
  <c r="J295" i="18"/>
  <c r="L295"/>
  <c r="J31"/>
  <c r="L31"/>
  <c r="L47" i="9"/>
  <c r="N47"/>
  <c r="G47" i="16"/>
  <c r="G47" i="13"/>
  <c r="G47" i="15"/>
  <c r="G47" i="11"/>
  <c r="I27" i="15"/>
  <c r="I27" i="13"/>
  <c r="B25" i="11"/>
  <c r="B25" i="13"/>
  <c r="B25" i="15"/>
  <c r="B25" i="16"/>
  <c r="A29"/>
  <c r="A29" i="15"/>
  <c r="A29" i="11"/>
  <c r="A29" i="13"/>
  <c r="L67" i="18"/>
  <c r="J67"/>
  <c r="L253"/>
  <c r="J253"/>
  <c r="Q23" i="13"/>
  <c r="C23" s="1"/>
  <c r="Q23" i="15"/>
  <c r="C23" i="9"/>
  <c r="H49" i="13"/>
  <c r="H49" i="16"/>
  <c r="H49" i="15"/>
  <c r="H49" i="11"/>
  <c r="A31" i="16"/>
  <c r="A31" i="11"/>
  <c r="A31" i="15"/>
  <c r="A31" i="13"/>
  <c r="L263" i="18"/>
  <c r="J263"/>
  <c r="Q49" i="15"/>
  <c r="C49" i="9"/>
  <c r="Q49" i="13"/>
  <c r="C49" s="1"/>
  <c r="D39" i="9"/>
  <c r="R39" i="13"/>
  <c r="D39" s="1"/>
  <c r="R39" i="15"/>
  <c r="C39" s="1"/>
  <c r="G45"/>
  <c r="G45" i="11"/>
  <c r="G45" i="16"/>
  <c r="N45" i="9"/>
  <c r="L45"/>
  <c r="G45" i="13"/>
  <c r="B32" i="11"/>
  <c r="B32" i="16"/>
  <c r="B32" i="13"/>
  <c r="B32" i="15"/>
  <c r="L23" i="18"/>
  <c r="J23"/>
  <c r="I49" i="15"/>
  <c r="I49" i="13"/>
  <c r="J137" i="18"/>
  <c r="L137"/>
  <c r="P33" i="15"/>
  <c r="P33" i="13"/>
  <c r="L43" i="18"/>
  <c r="J43"/>
  <c r="I45" i="15"/>
  <c r="I45" i="13"/>
  <c r="L39" i="9"/>
  <c r="N39"/>
  <c r="G39" i="16"/>
  <c r="G39" i="13"/>
  <c r="G39" i="11"/>
  <c r="G39" i="15"/>
  <c r="L71" i="18"/>
  <c r="J71"/>
  <c r="Q43" i="15"/>
  <c r="Q43" i="13"/>
  <c r="C43" s="1"/>
  <c r="C43" i="9"/>
  <c r="J69" i="18"/>
  <c r="L69"/>
  <c r="R49" i="15"/>
  <c r="C49" s="1"/>
  <c r="D49" i="9"/>
  <c r="R49" i="13"/>
  <c r="D49" s="1"/>
  <c r="J177" i="18"/>
  <c r="L177"/>
  <c r="J305"/>
  <c r="L305"/>
  <c r="L243"/>
  <c r="J243"/>
  <c r="B36" i="15"/>
  <c r="B36" i="13"/>
  <c r="B36" i="16"/>
  <c r="B36" i="11"/>
  <c r="Q31" i="15"/>
  <c r="C31" i="9"/>
  <c r="Q31" i="13"/>
  <c r="C31" s="1"/>
  <c r="J21" i="18"/>
  <c r="L21"/>
  <c r="L179"/>
  <c r="J179"/>
  <c r="J307"/>
  <c r="L307"/>
  <c r="L229"/>
  <c r="J229"/>
  <c r="A35" i="15"/>
  <c r="A35" i="16"/>
  <c r="A35" i="11"/>
  <c r="A35" i="13"/>
  <c r="B38" i="16"/>
  <c r="B38" i="15"/>
  <c r="B38" i="11"/>
  <c r="B38" i="13"/>
  <c r="B41" i="11"/>
  <c r="B41" i="13"/>
  <c r="B41" i="15"/>
  <c r="B41" i="16"/>
  <c r="L213" i="18"/>
  <c r="J213"/>
  <c r="J53"/>
  <c r="L53"/>
  <c r="B33" i="11"/>
  <c r="B33" i="13"/>
  <c r="B33" i="15"/>
  <c r="B33" i="16"/>
  <c r="Q35" i="13"/>
  <c r="C35" s="1"/>
  <c r="C35" i="9"/>
  <c r="Q35" i="15"/>
  <c r="L35" i="18"/>
  <c r="J35"/>
  <c r="B46" i="13"/>
  <c r="B46" i="16"/>
  <c r="B46" i="11"/>
  <c r="B46" i="15"/>
  <c r="L155" i="18"/>
  <c r="J155"/>
  <c r="L245"/>
  <c r="J245"/>
  <c r="B37" i="16"/>
  <c r="B37" i="11"/>
  <c r="B37" i="15"/>
  <c r="B37" i="13"/>
  <c r="R25" i="15"/>
  <c r="C25" s="1"/>
  <c r="D25" i="9"/>
  <c r="R25" i="13"/>
  <c r="D25" s="1"/>
  <c r="R31" i="15"/>
  <c r="C31" s="1"/>
  <c r="R31" i="13"/>
  <c r="D31" s="1"/>
  <c r="D31" i="9"/>
  <c r="L209" i="18"/>
  <c r="J209"/>
  <c r="J233"/>
  <c r="L233"/>
  <c r="I31" i="15"/>
  <c r="I31" i="13"/>
  <c r="M37" i="15"/>
  <c r="M37" i="13"/>
  <c r="Q45"/>
  <c r="C45" s="1"/>
  <c r="C45" i="9"/>
  <c r="Q45" i="15"/>
  <c r="J211" i="18"/>
  <c r="L211"/>
  <c r="A47" i="13"/>
  <c r="A47" i="11"/>
  <c r="A47" i="16"/>
  <c r="A47" i="15"/>
  <c r="I33"/>
  <c r="I33" i="13"/>
  <c r="A2508" i="19"/>
  <c r="A21" i="15"/>
  <c r="A21" i="16"/>
  <c r="A21" i="13"/>
  <c r="A21" i="11"/>
  <c r="J141" i="18"/>
  <c r="L141" s="1"/>
  <c r="J121"/>
  <c r="L121"/>
  <c r="C21" i="9"/>
  <c r="Q21" i="15"/>
  <c r="Q21" i="13"/>
  <c r="C21" s="1"/>
  <c r="P21"/>
  <c r="P21" i="15"/>
  <c r="P25" i="13"/>
  <c r="P25" i="15"/>
  <c r="P47"/>
  <c r="P47" i="13"/>
  <c r="L91" i="18"/>
  <c r="J91"/>
  <c r="J101"/>
  <c r="L101"/>
  <c r="L99"/>
  <c r="J99"/>
  <c r="A22" i="16"/>
  <c r="A22" i="13"/>
  <c r="A22" i="15"/>
  <c r="A22" i="11"/>
  <c r="J119" i="18"/>
  <c r="L119"/>
  <c r="L93"/>
  <c r="J93"/>
  <c r="M21" i="13"/>
  <c r="M21" i="15"/>
  <c r="P29"/>
  <c r="P29" i="13"/>
  <c r="W43" i="9"/>
  <c r="L43"/>
  <c r="G43" i="16"/>
  <c r="G43" i="13"/>
  <c r="N43" i="9"/>
  <c r="G43" i="11"/>
  <c r="G43" i="15"/>
  <c r="G29" i="13"/>
  <c r="L29" i="9"/>
  <c r="N29"/>
  <c r="G29" i="16"/>
  <c r="G29" i="11"/>
  <c r="G29" i="15"/>
  <c r="L289" i="18"/>
  <c r="J289"/>
  <c r="L37"/>
  <c r="J37"/>
  <c r="J135"/>
  <c r="L135"/>
  <c r="H23" i="13"/>
  <c r="H23" i="11"/>
  <c r="H23" i="15"/>
  <c r="H23" i="16"/>
  <c r="J49" i="18"/>
  <c r="L49"/>
  <c r="H35" i="15"/>
  <c r="H35" i="13"/>
  <c r="H35" i="11"/>
  <c r="H35" i="16"/>
  <c r="J241" i="18"/>
  <c r="L241"/>
  <c r="J63"/>
  <c r="L63"/>
  <c r="A43" i="13"/>
  <c r="A43" i="15"/>
  <c r="A43" i="16"/>
  <c r="A43" i="11"/>
  <c r="J65" i="18"/>
  <c r="L65"/>
  <c r="L159"/>
  <c r="J159"/>
  <c r="J45"/>
  <c r="L45"/>
  <c r="L79"/>
  <c r="J79"/>
  <c r="L219"/>
  <c r="J219"/>
  <c r="J239"/>
  <c r="L239"/>
  <c r="L175"/>
  <c r="J175"/>
  <c r="L303"/>
  <c r="J303"/>
  <c r="R35" i="15"/>
  <c r="C35" s="1"/>
  <c r="R35" i="13"/>
  <c r="D35" s="1"/>
  <c r="D35" i="9"/>
  <c r="H47" i="16"/>
  <c r="H47" i="15"/>
  <c r="H47" i="13"/>
  <c r="H47" i="11"/>
  <c r="B44" i="13"/>
  <c r="B44" i="11"/>
  <c r="B44" i="15"/>
  <c r="B44" i="16"/>
  <c r="L169" i="18"/>
  <c r="J169"/>
  <c r="J273"/>
  <c r="L273"/>
  <c r="L285"/>
  <c r="J285"/>
  <c r="J139"/>
  <c r="L139"/>
  <c r="J197"/>
  <c r="L197"/>
  <c r="M27" i="15"/>
  <c r="M27" i="13"/>
  <c r="B28" i="16"/>
  <c r="B28" i="13"/>
  <c r="B28" i="15"/>
  <c r="B28" i="11"/>
  <c r="B40" i="13"/>
  <c r="B40" i="11"/>
  <c r="B40" i="15"/>
  <c r="B40" i="16"/>
  <c r="L171" i="18"/>
  <c r="J171"/>
  <c r="J275"/>
  <c r="L275"/>
  <c r="J181"/>
  <c r="L181"/>
  <c r="J309"/>
  <c r="L309"/>
  <c r="B43" i="11"/>
  <c r="B43" i="15"/>
  <c r="B43" i="13"/>
  <c r="B43" i="16"/>
  <c r="J41" i="18"/>
  <c r="L41"/>
  <c r="H43" i="11"/>
  <c r="H43" i="16"/>
  <c r="H43" i="15"/>
  <c r="H43" i="13"/>
  <c r="J207" i="18"/>
  <c r="L207"/>
  <c r="I29" i="13"/>
  <c r="I29" i="15"/>
  <c r="R47" i="13"/>
  <c r="D47" s="1"/>
  <c r="R47" i="15"/>
  <c r="C47" s="1"/>
  <c r="D47" i="9"/>
  <c r="J123" i="18"/>
  <c r="L123" s="1"/>
  <c r="L115"/>
  <c r="J115"/>
  <c r="K21" i="9"/>
  <c r="I21" i="13"/>
  <c r="I21" i="15"/>
  <c r="J125" i="18"/>
  <c r="L125"/>
  <c r="H21" i="15"/>
  <c r="H21" i="13"/>
  <c r="H21" i="16"/>
  <c r="H21" i="11"/>
  <c r="P45" i="13"/>
  <c r="P45" i="15"/>
  <c r="L193" i="18"/>
  <c r="J193"/>
  <c r="J301"/>
  <c r="L301"/>
  <c r="R37" i="9"/>
  <c r="I37" i="13"/>
  <c r="I37" i="15"/>
  <c r="J185" i="18"/>
  <c r="L185"/>
  <c r="B50" i="11"/>
  <c r="B50" i="13"/>
  <c r="B50" i="15"/>
  <c r="B50" i="16"/>
  <c r="J195" i="18"/>
  <c r="L195"/>
  <c r="M49" i="13"/>
  <c r="M49" i="15"/>
  <c r="A27" i="16"/>
  <c r="A27" i="11"/>
  <c r="A27" i="15"/>
  <c r="A27" i="13"/>
  <c r="L145" i="18"/>
  <c r="J145"/>
  <c r="B45" i="15"/>
  <c r="B45" i="16"/>
  <c r="B45" i="11"/>
  <c r="B45" i="13"/>
  <c r="L187" i="18"/>
  <c r="J187"/>
  <c r="L33"/>
  <c r="J33"/>
  <c r="L311"/>
  <c r="J311"/>
  <c r="L251"/>
  <c r="J251"/>
  <c r="I47" i="15"/>
  <c r="I47" i="13"/>
  <c r="B31" i="16"/>
  <c r="B31" i="11"/>
  <c r="B31" i="15"/>
  <c r="B31" i="13"/>
  <c r="M23"/>
  <c r="M23" i="15"/>
  <c r="L249" i="18"/>
  <c r="J249"/>
  <c r="R33" i="15"/>
  <c r="C33" s="1"/>
  <c r="D33" i="9"/>
  <c r="R33" i="13"/>
  <c r="D33" s="1"/>
  <c r="A37"/>
  <c r="A37" i="15"/>
  <c r="A37" i="11"/>
  <c r="A37" i="16"/>
  <c r="L235" i="18"/>
  <c r="J235"/>
  <c r="L143"/>
  <c r="J143"/>
  <c r="P35" i="15"/>
  <c r="P35" i="13"/>
  <c r="R41" i="9"/>
  <c r="I41" i="15"/>
  <c r="I41" i="13"/>
  <c r="J279" i="18"/>
  <c r="L279"/>
  <c r="J217"/>
  <c r="L217"/>
  <c r="H31" i="16"/>
  <c r="H31" i="13"/>
  <c r="H31" i="11"/>
  <c r="H31" i="15"/>
  <c r="B39" i="16"/>
  <c r="B39" i="13"/>
  <c r="B39" i="11"/>
  <c r="B39" i="15"/>
  <c r="D37" i="9"/>
  <c r="R37" i="13"/>
  <c r="D37" s="1"/>
  <c r="R37" i="15"/>
  <c r="C37" s="1"/>
  <c r="R23"/>
  <c r="C23" s="1"/>
  <c r="R23" i="13"/>
  <c r="D23" s="1"/>
  <c r="D23" i="9"/>
  <c r="L167" i="18"/>
  <c r="J167"/>
  <c r="J47"/>
  <c r="L47"/>
  <c r="L57"/>
  <c r="J57"/>
  <c r="B35" i="13"/>
  <c r="B35" i="11"/>
  <c r="B35" i="15"/>
  <c r="B35" i="16"/>
  <c r="R43" i="15"/>
  <c r="C43" s="1"/>
  <c r="R43" i="13"/>
  <c r="D43" s="1"/>
  <c r="D43" i="9"/>
  <c r="L25" i="18"/>
  <c r="J25"/>
  <c r="G49" i="11"/>
  <c r="N49" i="9"/>
  <c r="G49" i="13"/>
  <c r="L49" i="9"/>
  <c r="G49" i="16"/>
  <c r="G49" i="15"/>
  <c r="M35"/>
  <c r="M35" i="13"/>
  <c r="L267" i="18"/>
  <c r="J267"/>
  <c r="J133"/>
  <c r="L133"/>
  <c r="W25" i="9"/>
  <c r="N25"/>
  <c r="G25" i="11"/>
  <c r="G25" i="15"/>
  <c r="G25" i="13"/>
  <c r="G25" i="16"/>
  <c r="L25" i="9"/>
  <c r="L165" i="18"/>
  <c r="J165"/>
  <c r="L73"/>
  <c r="J73"/>
  <c r="Q47" i="13"/>
  <c r="C47" s="1"/>
  <c r="Q47" i="15"/>
  <c r="C47" i="9"/>
  <c r="B29" i="16"/>
  <c r="B29" i="15"/>
  <c r="B29" i="11"/>
  <c r="B29" i="13"/>
  <c r="B30" i="11"/>
  <c r="B30" i="15"/>
  <c r="B30" i="16"/>
  <c r="B30" i="13"/>
  <c r="M47"/>
  <c r="M47" i="15"/>
  <c r="L265" i="18"/>
  <c r="J265"/>
  <c r="L105"/>
  <c r="J105"/>
  <c r="G27" i="15"/>
  <c r="G27" i="13"/>
  <c r="G27" i="16"/>
  <c r="N27" i="9"/>
  <c r="L27"/>
  <c r="G27" i="11"/>
  <c r="J231" i="18"/>
  <c r="L231"/>
  <c r="J83"/>
  <c r="L83"/>
  <c r="A45" i="15"/>
  <c r="A45" i="11"/>
  <c r="A45" i="13"/>
  <c r="A45" i="16"/>
  <c r="L55" i="18"/>
  <c r="J55"/>
  <c r="L163"/>
  <c r="J163"/>
  <c r="J291"/>
  <c r="L291"/>
  <c r="M39" i="15"/>
  <c r="M39" i="13"/>
  <c r="M31" i="15"/>
  <c r="M31" i="13"/>
  <c r="J215" i="18"/>
  <c r="L215"/>
  <c r="J255"/>
  <c r="L255"/>
  <c r="J199"/>
  <c r="L199"/>
  <c r="L283"/>
  <c r="J283"/>
  <c r="B24" i="16"/>
  <c r="B24" i="13"/>
  <c r="B24" i="11"/>
  <c r="B24" i="15"/>
  <c r="L227" i="18"/>
  <c r="J227"/>
  <c r="H45" i="13"/>
  <c r="H45" i="16"/>
  <c r="H45" i="15"/>
  <c r="H45" i="11"/>
  <c r="L261" i="18"/>
  <c r="J261"/>
  <c r="A36" i="15"/>
  <c r="A36" i="16"/>
  <c r="A36" i="13"/>
  <c r="A36" i="11"/>
  <c r="J51" i="18"/>
  <c r="L51"/>
  <c r="J61"/>
  <c r="L61"/>
  <c r="A32" i="11"/>
  <c r="A32" i="13"/>
  <c r="A32" i="15"/>
  <c r="A32" i="16"/>
  <c r="L271" i="18"/>
  <c r="J271"/>
  <c r="A41" i="13"/>
  <c r="A41" i="11"/>
  <c r="A41" i="15"/>
  <c r="A41" i="16"/>
  <c r="J81" i="18"/>
  <c r="L81"/>
  <c r="R27" i="13"/>
  <c r="D27" s="1"/>
  <c r="D27" i="9"/>
  <c r="R27" i="15"/>
  <c r="C27" s="1"/>
  <c r="D45" i="9"/>
  <c r="R45" i="15"/>
  <c r="C45" s="1"/>
  <c r="R45" i="13"/>
  <c r="D45" s="1"/>
  <c r="A34" i="15"/>
  <c r="A34" i="16"/>
  <c r="A34" i="11"/>
  <c r="A34" i="13"/>
  <c r="J313" i="18"/>
  <c r="L313"/>
  <c r="L173"/>
  <c r="J173"/>
  <c r="J269"/>
  <c r="L269"/>
  <c r="J225"/>
  <c r="L225"/>
  <c r="A49" i="11"/>
  <c r="A49" i="15"/>
  <c r="A49" i="16"/>
  <c r="A49" i="13"/>
  <c r="L153" i="18"/>
  <c r="J153"/>
  <c r="J259"/>
  <c r="L259"/>
  <c r="B23" i="16"/>
  <c r="B23" i="13"/>
  <c r="B23" i="15"/>
  <c r="B23" i="11"/>
  <c r="L59" i="18"/>
  <c r="J59"/>
  <c r="L189"/>
  <c r="J189"/>
  <c r="L281"/>
  <c r="J281"/>
  <c r="M45" i="13"/>
  <c r="M45" i="15"/>
  <c r="A24" i="16"/>
  <c r="A24" i="15"/>
  <c r="A24" i="11"/>
  <c r="A24" i="13"/>
  <c r="L183" i="18"/>
  <c r="J183"/>
  <c r="L293"/>
  <c r="J293"/>
  <c r="J75"/>
  <c r="L75"/>
  <c r="L205"/>
  <c r="J205"/>
  <c r="J161"/>
  <c r="L161"/>
  <c r="I35" i="15"/>
  <c r="I35" i="13"/>
  <c r="J277" i="18"/>
  <c r="L277"/>
  <c r="A26" i="16"/>
  <c r="A26" i="15"/>
  <c r="A26" i="11"/>
  <c r="A26" i="13"/>
  <c r="H25" i="16"/>
  <c r="H25" i="15"/>
  <c r="H25" i="11"/>
  <c r="H25" i="13"/>
  <c r="J201" i="18"/>
  <c r="L201"/>
  <c r="J103"/>
  <c r="L103"/>
  <c r="A25" i="15"/>
  <c r="A25" i="11"/>
  <c r="A25" i="16"/>
  <c r="A25" i="13"/>
  <c r="A23" i="16"/>
  <c r="A23" i="11"/>
  <c r="J203" i="18"/>
  <c r="L203"/>
  <c r="J111"/>
  <c r="L111"/>
  <c r="A33" i="15"/>
  <c r="A33" i="11"/>
  <c r="A33" i="16"/>
  <c r="A33" i="13"/>
  <c r="G21" i="9"/>
  <c r="T21"/>
  <c r="R43"/>
  <c r="G21" i="16" l="1"/>
  <c r="G21" i="13"/>
  <c r="G21" i="11"/>
  <c r="G21" i="15"/>
  <c r="L21" i="9"/>
  <c r="W21"/>
  <c r="W52" s="1"/>
  <c r="W59" s="1"/>
  <c r="W63" s="1"/>
  <c r="L27" i="15"/>
  <c r="L27" i="13"/>
  <c r="L25"/>
  <c r="L25" i="15"/>
  <c r="P41" i="13"/>
  <c r="P41" i="15"/>
  <c r="P37"/>
  <c r="P37" i="13"/>
  <c r="L29"/>
  <c r="L29" i="15"/>
  <c r="N43" i="13"/>
  <c r="N43" i="15"/>
  <c r="K321" i="18"/>
  <c r="J320"/>
  <c r="K17"/>
  <c r="J16"/>
  <c r="N39" i="13"/>
  <c r="N39" i="15"/>
  <c r="N45" i="13"/>
  <c r="N45" i="15"/>
  <c r="L47" i="13"/>
  <c r="L47" i="15"/>
  <c r="N41"/>
  <c r="N41" i="13"/>
  <c r="L41" i="15"/>
  <c r="L41" i="13"/>
  <c r="N35" i="15"/>
  <c r="N35" i="13"/>
  <c r="N31"/>
  <c r="N31" i="15"/>
  <c r="L31" i="13"/>
  <c r="L31" i="15"/>
  <c r="N37"/>
  <c r="N37" i="13"/>
  <c r="N23" i="15"/>
  <c r="N23" i="13"/>
  <c r="P43"/>
  <c r="P43" i="15"/>
  <c r="R21"/>
  <c r="C21" s="1"/>
  <c r="D21" i="9"/>
  <c r="R21" i="13"/>
  <c r="D21" s="1"/>
  <c r="N27"/>
  <c r="N27" i="15"/>
  <c r="N25" i="13"/>
  <c r="N25" i="15"/>
  <c r="L49" i="13"/>
  <c r="L49" i="15"/>
  <c r="N49" i="13"/>
  <c r="N49" i="15"/>
  <c r="K21" i="13"/>
  <c r="K21" i="15"/>
  <c r="N29"/>
  <c r="N29" i="13"/>
  <c r="L43"/>
  <c r="L43" i="15"/>
  <c r="A2509" i="19"/>
  <c r="L322" i="18"/>
  <c r="L18"/>
  <c r="L39" i="13"/>
  <c r="L39" i="15"/>
  <c r="L45" i="13"/>
  <c r="L45" i="15"/>
  <c r="N47"/>
  <c r="N47" i="13"/>
  <c r="L33"/>
  <c r="L33" i="15"/>
  <c r="N33"/>
  <c r="N33" i="13"/>
  <c r="L35" i="15"/>
  <c r="L35" i="13"/>
  <c r="L37" i="15"/>
  <c r="L37" i="13"/>
  <c r="L23"/>
  <c r="L23" i="15"/>
  <c r="A2510" i="19" l="1"/>
  <c r="N21" i="9"/>
  <c r="L21" i="13"/>
  <c r="M54" i="9"/>
  <c r="L21" i="15"/>
  <c r="L53" i="9"/>
  <c r="R55" l="1"/>
  <c r="P18" s="1"/>
  <c r="L53" i="15"/>
  <c r="L53" i="13"/>
  <c r="N21"/>
  <c r="N21" i="15"/>
  <c r="N55" i="9"/>
  <c r="M54" i="13"/>
  <c r="M54" i="15"/>
  <c r="A2511" i="19"/>
  <c r="A2512" l="1"/>
  <c r="N55" i="13"/>
  <c r="O13" i="15"/>
  <c r="O14" s="1"/>
  <c r="O13" i="9"/>
  <c r="O14" s="1"/>
  <c r="O13" i="13"/>
  <c r="O14" s="1"/>
  <c r="N55" i="15"/>
  <c r="A2513" i="19" l="1"/>
  <c r="A2514" l="1"/>
  <c r="A2515" l="1"/>
  <c r="A2516" l="1"/>
  <c r="A2517" l="1"/>
  <c r="A2518" l="1"/>
  <c r="A2519" l="1"/>
  <c r="A2520" l="1"/>
  <c r="A2521" l="1"/>
  <c r="A2522" l="1"/>
  <c r="A2523" l="1"/>
  <c r="A2524" l="1"/>
  <c r="A2525" l="1"/>
  <c r="A2526" l="1"/>
  <c r="A2527" l="1"/>
  <c r="A2528" l="1"/>
  <c r="A2529" l="1"/>
  <c r="A2530" l="1"/>
  <c r="A2531" l="1"/>
  <c r="A2532" l="1"/>
  <c r="A2533" l="1"/>
  <c r="A2534" l="1"/>
  <c r="A2535" l="1"/>
  <c r="A2536" l="1"/>
  <c r="A2537" l="1"/>
  <c r="A2538" l="1"/>
  <c r="A2539" l="1"/>
  <c r="A2540" l="1"/>
  <c r="A2541" l="1"/>
  <c r="A2542" l="1"/>
  <c r="A2543" l="1"/>
  <c r="A2544" l="1"/>
  <c r="A2545" l="1"/>
  <c r="A2546" l="1"/>
  <c r="A2547" l="1"/>
  <c r="A2548" l="1"/>
  <c r="A2549" l="1"/>
  <c r="A2550" l="1"/>
  <c r="A2551" l="1"/>
  <c r="A2552" l="1"/>
  <c r="A2553" l="1"/>
  <c r="A2554" l="1"/>
  <c r="A2555" l="1"/>
  <c r="A2556" l="1"/>
  <c r="A2557" l="1"/>
  <c r="A2558" l="1"/>
  <c r="A2559" l="1"/>
  <c r="A2560" l="1"/>
  <c r="A2561" l="1"/>
  <c r="A2562" l="1"/>
  <c r="A2563" l="1"/>
  <c r="A2564" l="1"/>
  <c r="A2565" l="1"/>
  <c r="A2566" l="1"/>
  <c r="A2567" l="1"/>
  <c r="A2568" l="1"/>
  <c r="A2569" l="1"/>
  <c r="A2570" l="1"/>
  <c r="A2571" l="1"/>
  <c r="A2572" l="1"/>
  <c r="A2573" l="1"/>
  <c r="A2574" l="1"/>
  <c r="A2575" l="1"/>
  <c r="A2576" l="1"/>
  <c r="A2577" l="1"/>
  <c r="A2578" l="1"/>
  <c r="A2579" l="1"/>
  <c r="A2580" l="1"/>
  <c r="A2581" l="1"/>
  <c r="A2582" l="1"/>
  <c r="A2583" l="1"/>
  <c r="A2584" l="1"/>
  <c r="A2585" l="1"/>
  <c r="A2586" l="1"/>
  <c r="A2587" l="1"/>
  <c r="A2588" l="1"/>
  <c r="A2589" l="1"/>
  <c r="A2590" l="1"/>
  <c r="A2591" l="1"/>
  <c r="A2592" l="1"/>
  <c r="A2593" l="1"/>
  <c r="A2594" l="1"/>
  <c r="A2595" l="1"/>
  <c r="A2596" l="1"/>
  <c r="A2597" l="1"/>
  <c r="A2598" l="1"/>
  <c r="A2599" l="1"/>
  <c r="A2600" l="1"/>
  <c r="A2601" l="1"/>
  <c r="A2602" l="1"/>
  <c r="A2603" l="1"/>
  <c r="A2604" l="1"/>
  <c r="A2605" l="1"/>
  <c r="A2606" l="1"/>
  <c r="A2607" l="1"/>
  <c r="A2608" l="1"/>
  <c r="A2609" l="1"/>
  <c r="A2610" l="1"/>
  <c r="A2611" l="1"/>
  <c r="A2612" l="1"/>
  <c r="A2613" l="1"/>
  <c r="A2614" l="1"/>
  <c r="A2615" l="1"/>
  <c r="A2616" l="1"/>
  <c r="A2617" l="1"/>
  <c r="A2618" l="1"/>
  <c r="A2619" l="1"/>
  <c r="A2620" l="1"/>
  <c r="A2621" l="1"/>
  <c r="A2622" l="1"/>
  <c r="A2623" l="1"/>
  <c r="A2624" l="1"/>
  <c r="A2625" l="1"/>
  <c r="A2626" l="1"/>
  <c r="A2627" l="1"/>
  <c r="A2628" l="1"/>
  <c r="A2629" l="1"/>
  <c r="A2630" l="1"/>
  <c r="A2631" l="1"/>
  <c r="A2632" l="1"/>
  <c r="A2633" l="1"/>
  <c r="A2634" l="1"/>
  <c r="A2635" l="1"/>
  <c r="A2636" l="1"/>
  <c r="A2637" l="1"/>
  <c r="A2638" l="1"/>
  <c r="A2639" l="1"/>
  <c r="A2640" l="1"/>
  <c r="A2641" l="1"/>
  <c r="A2642" l="1"/>
  <c r="A2643" l="1"/>
  <c r="A2644" l="1"/>
  <c r="A2645" l="1"/>
  <c r="A2646" l="1"/>
  <c r="A2647" l="1"/>
  <c r="A2648" l="1"/>
  <c r="A2649" l="1"/>
  <c r="A2650" l="1"/>
  <c r="A2651" l="1"/>
  <c r="A2652" l="1"/>
  <c r="A2653" l="1"/>
  <c r="A2654" l="1"/>
  <c r="A2655" l="1"/>
  <c r="A2656" l="1"/>
  <c r="A2657" l="1"/>
  <c r="A2658" l="1"/>
  <c r="A2659" l="1"/>
  <c r="A2660" l="1"/>
  <c r="A2661" l="1"/>
  <c r="A2662" l="1"/>
  <c r="A2663" l="1"/>
  <c r="A2664" l="1"/>
  <c r="A2665" l="1"/>
  <c r="A2666" l="1"/>
  <c r="A2667" l="1"/>
  <c r="A2668" l="1"/>
  <c r="A2669" l="1"/>
  <c r="A2670" l="1"/>
  <c r="A2671" l="1"/>
  <c r="A2672" l="1"/>
  <c r="A2673" l="1"/>
  <c r="A2674" l="1"/>
  <c r="A2675" l="1"/>
  <c r="A2676" l="1"/>
  <c r="A2677" l="1"/>
  <c r="A2678" l="1"/>
  <c r="A2679" l="1"/>
  <c r="A2680" l="1"/>
  <c r="A2681" l="1"/>
  <c r="A2682" l="1"/>
  <c r="A2683" l="1"/>
  <c r="A2684" l="1"/>
  <c r="A2685" l="1"/>
  <c r="A2686" l="1"/>
  <c r="A2687" l="1"/>
  <c r="A2688" l="1"/>
  <c r="A2689" l="1"/>
  <c r="A2690" l="1"/>
  <c r="A2691" l="1"/>
  <c r="A2692" l="1"/>
  <c r="A2693" l="1"/>
  <c r="A2694" l="1"/>
  <c r="A2695" l="1"/>
  <c r="A2696" l="1"/>
  <c r="A2697" l="1"/>
  <c r="A2698" l="1"/>
  <c r="A2699" l="1"/>
  <c r="A2700" l="1"/>
  <c r="A2701" l="1"/>
  <c r="A2702" l="1"/>
  <c r="A2703" l="1"/>
  <c r="A2704" l="1"/>
  <c r="A2705" l="1"/>
  <c r="A2706" l="1"/>
  <c r="A2707" l="1"/>
  <c r="A2708" l="1"/>
  <c r="A2709" l="1"/>
  <c r="A2710" l="1"/>
  <c r="A2711" l="1"/>
  <c r="A2712" l="1"/>
  <c r="A2713" l="1"/>
  <c r="A2714" l="1"/>
  <c r="A2715" l="1"/>
  <c r="A2716" l="1"/>
  <c r="A2717" l="1"/>
  <c r="A2718" l="1"/>
  <c r="A2719" l="1"/>
  <c r="A2720" l="1"/>
  <c r="A2721" l="1"/>
  <c r="A2722" l="1"/>
  <c r="A2723" l="1"/>
  <c r="A2724" l="1"/>
  <c r="A2725" l="1"/>
  <c r="A2726" l="1"/>
  <c r="A2727" l="1"/>
  <c r="A2728" l="1"/>
  <c r="A2729" l="1"/>
  <c r="A2730" l="1"/>
  <c r="A2731" l="1"/>
  <c r="A2732" l="1"/>
  <c r="A2733" l="1"/>
  <c r="A2734" l="1"/>
  <c r="A2735" l="1"/>
  <c r="A2736" l="1"/>
  <c r="A2737" l="1"/>
  <c r="A2738" l="1"/>
  <c r="A2739" l="1"/>
  <c r="A2740" l="1"/>
  <c r="A2741" l="1"/>
  <c r="A2742" l="1"/>
  <c r="A2743" l="1"/>
  <c r="A2744" l="1"/>
  <c r="A2745" l="1"/>
  <c r="A2746" l="1"/>
  <c r="A2747" l="1"/>
  <c r="A2748" l="1"/>
  <c r="A2749" l="1"/>
  <c r="A2750" l="1"/>
  <c r="A2751" l="1"/>
  <c r="A2752" l="1"/>
  <c r="A2753" l="1"/>
  <c r="A2754" l="1"/>
  <c r="A2755" l="1"/>
  <c r="A2756" l="1"/>
  <c r="A2757" l="1"/>
  <c r="A2758" l="1"/>
  <c r="A2759" l="1"/>
  <c r="A2760" l="1"/>
  <c r="A2761" l="1"/>
  <c r="A2762" l="1"/>
  <c r="A2763" l="1"/>
  <c r="A2764" l="1"/>
  <c r="A2765" l="1"/>
  <c r="A2766" l="1"/>
  <c r="A2767" l="1"/>
  <c r="A2768" l="1"/>
  <c r="A2769" l="1"/>
  <c r="A2770" l="1"/>
  <c r="A2771" l="1"/>
  <c r="A2772" l="1"/>
  <c r="A2773" l="1"/>
  <c r="A2774" l="1"/>
  <c r="A2775" l="1"/>
  <c r="A2776" l="1"/>
  <c r="A2777" l="1"/>
  <c r="A2778" l="1"/>
  <c r="A2779" l="1"/>
  <c r="A2780" l="1"/>
  <c r="A2781" l="1"/>
  <c r="A2782" l="1"/>
  <c r="A2783" l="1"/>
  <c r="A2784" l="1"/>
  <c r="A2785" l="1"/>
  <c r="A2786" l="1"/>
  <c r="A2787" l="1"/>
  <c r="A2788" l="1"/>
  <c r="A2789" l="1"/>
  <c r="A2790" l="1"/>
  <c r="A2791" l="1"/>
  <c r="A2792" l="1"/>
  <c r="A2793" l="1"/>
  <c r="A2794" l="1"/>
  <c r="A2795" l="1"/>
  <c r="A2796" l="1"/>
  <c r="A2797" l="1"/>
  <c r="A2798" l="1"/>
  <c r="A2799" l="1"/>
  <c r="A2800" l="1"/>
  <c r="A2801" l="1"/>
  <c r="A2802" l="1"/>
  <c r="A2803" l="1"/>
  <c r="A2804" l="1"/>
  <c r="A2805" l="1"/>
  <c r="A2806" l="1"/>
  <c r="A2807" l="1"/>
  <c r="A2808" l="1"/>
  <c r="A2809" l="1"/>
  <c r="A2810" l="1"/>
  <c r="A2811" l="1"/>
  <c r="A2812" l="1"/>
  <c r="A2813" l="1"/>
  <c r="A2814" l="1"/>
  <c r="A2815" l="1"/>
  <c r="A2816" l="1"/>
  <c r="A2817" l="1"/>
  <c r="A2818" l="1"/>
  <c r="A2819" l="1"/>
  <c r="A2820" l="1"/>
  <c r="A2821" l="1"/>
  <c r="A2822" l="1"/>
  <c r="A2823" l="1"/>
  <c r="A2824" l="1"/>
  <c r="A2825" l="1"/>
  <c r="A2826" l="1"/>
  <c r="A2827" l="1"/>
  <c r="A2828" l="1"/>
  <c r="A2829" l="1"/>
  <c r="A2830" l="1"/>
  <c r="A2831" l="1"/>
  <c r="A2832" l="1"/>
  <c r="A2833" l="1"/>
  <c r="A2834" l="1"/>
  <c r="A2835" l="1"/>
  <c r="A2836" l="1"/>
  <c r="A2837" l="1"/>
  <c r="A2838" l="1"/>
  <c r="A2839" l="1"/>
  <c r="A2840" l="1"/>
  <c r="A2841" l="1"/>
  <c r="A2842" l="1"/>
  <c r="A2843" l="1"/>
  <c r="A2844" l="1"/>
  <c r="A2845" l="1"/>
  <c r="A2846" l="1"/>
  <c r="A2847" l="1"/>
  <c r="A2848" l="1"/>
  <c r="A2849" l="1"/>
  <c r="A2850" l="1"/>
  <c r="A2851" l="1"/>
  <c r="A2852" l="1"/>
  <c r="A2853" l="1"/>
  <c r="A2854" l="1"/>
  <c r="A2855" l="1"/>
  <c r="A2856" l="1"/>
  <c r="A2857" l="1"/>
  <c r="A2858" l="1"/>
  <c r="A2859" l="1"/>
  <c r="A2860" l="1"/>
  <c r="A2861" l="1"/>
  <c r="A2862" l="1"/>
  <c r="A2863" l="1"/>
  <c r="A2864" l="1"/>
  <c r="A2865" l="1"/>
  <c r="A2866" l="1"/>
  <c r="A2867" l="1"/>
  <c r="A2868" l="1"/>
  <c r="A2869" l="1"/>
  <c r="A2870" l="1"/>
  <c r="A2871" l="1"/>
  <c r="A2872" l="1"/>
  <c r="A2873" l="1"/>
  <c r="A2874" l="1"/>
  <c r="A2875" l="1"/>
  <c r="A2876" l="1"/>
  <c r="A2877" l="1"/>
  <c r="A2878" l="1"/>
  <c r="A2879" l="1"/>
  <c r="A2880" l="1"/>
  <c r="A2881" l="1"/>
  <c r="A2882" l="1"/>
  <c r="A2883" l="1"/>
  <c r="A2884" l="1"/>
  <c r="A2885" l="1"/>
  <c r="A2886" l="1"/>
  <c r="A2887" l="1"/>
  <c r="A2888" l="1"/>
  <c r="A2889" l="1"/>
  <c r="A2890" l="1"/>
  <c r="A2891" l="1"/>
  <c r="A2892" l="1"/>
  <c r="A2893" l="1"/>
  <c r="A2894" l="1"/>
  <c r="A2895" l="1"/>
  <c r="A2896" l="1"/>
  <c r="A2897" l="1"/>
  <c r="A2898" l="1"/>
  <c r="A2899" l="1"/>
  <c r="A2900" l="1"/>
  <c r="A2901" l="1"/>
  <c r="A2902" l="1"/>
  <c r="A2903" l="1"/>
  <c r="A2904" l="1"/>
  <c r="A2905" l="1"/>
  <c r="A2906" l="1"/>
  <c r="A2907" l="1"/>
  <c r="A2908" l="1"/>
  <c r="A2909" l="1"/>
  <c r="A2910" l="1"/>
  <c r="A2911" l="1"/>
  <c r="A2912" l="1"/>
  <c r="A2913" l="1"/>
  <c r="A2914" l="1"/>
  <c r="A2915" l="1"/>
  <c r="A2916" l="1"/>
  <c r="A2917" l="1"/>
  <c r="A2918" l="1"/>
  <c r="A2919" l="1"/>
  <c r="A2920" l="1"/>
  <c r="A2921" l="1"/>
  <c r="A2922" l="1"/>
  <c r="A2923" l="1"/>
  <c r="A2924" l="1"/>
  <c r="A2925" l="1"/>
  <c r="A2926" l="1"/>
  <c r="A2927" l="1"/>
  <c r="A2928" l="1"/>
  <c r="A2929" l="1"/>
  <c r="A2930" l="1"/>
  <c r="A2931" l="1"/>
  <c r="A2932" l="1"/>
  <c r="A2933" l="1"/>
  <c r="A2934" l="1"/>
  <c r="A2935" l="1"/>
  <c r="A2936" l="1"/>
  <c r="A2937" l="1"/>
  <c r="A2938" l="1"/>
  <c r="A2939" l="1"/>
  <c r="A2940" l="1"/>
  <c r="A2941" l="1"/>
  <c r="A2942" l="1"/>
  <c r="A2943" l="1"/>
  <c r="A2944" l="1"/>
  <c r="A2945" l="1"/>
  <c r="A2946" l="1"/>
  <c r="A2947" l="1"/>
  <c r="A2948" l="1"/>
  <c r="A2949" l="1"/>
  <c r="A2950" l="1"/>
  <c r="A2951" l="1"/>
  <c r="A2952" l="1"/>
  <c r="A2953" l="1"/>
  <c r="A2954" l="1"/>
  <c r="A2955" l="1"/>
  <c r="A2956" l="1"/>
  <c r="A2957" l="1"/>
  <c r="A2958" l="1"/>
  <c r="A2959" l="1"/>
  <c r="A2960" l="1"/>
  <c r="A2961" l="1"/>
  <c r="A2962" l="1"/>
  <c r="A2963" l="1"/>
  <c r="A2964" l="1"/>
  <c r="A2965" l="1"/>
  <c r="A2966" l="1"/>
  <c r="A2967" l="1"/>
  <c r="A2968" l="1"/>
  <c r="A2969" l="1"/>
  <c r="A2970" l="1"/>
  <c r="A2971" l="1"/>
  <c r="A2972" l="1"/>
  <c r="A2973" l="1"/>
  <c r="A2974" l="1"/>
  <c r="A2975" l="1"/>
  <c r="A2976" l="1"/>
  <c r="A2977" l="1"/>
  <c r="A2978" l="1"/>
  <c r="A2979" l="1"/>
  <c r="A2980" l="1"/>
  <c r="A2981" l="1"/>
  <c r="A2982" l="1"/>
  <c r="A2983" l="1"/>
  <c r="A2984" l="1"/>
  <c r="A2985" l="1"/>
  <c r="A2986" l="1"/>
  <c r="A2987" l="1"/>
  <c r="A2988" l="1"/>
  <c r="A2989" l="1"/>
  <c r="A2990" l="1"/>
  <c r="A2991" l="1"/>
  <c r="A2992" l="1"/>
  <c r="A2993" l="1"/>
  <c r="A2994" l="1"/>
  <c r="A2995" l="1"/>
  <c r="A2996" l="1"/>
  <c r="A2997" l="1"/>
  <c r="A2998" l="1"/>
  <c r="A2999" l="1"/>
  <c r="A3000" l="1"/>
  <c r="A3001" l="1"/>
  <c r="A3002" l="1"/>
  <c r="A3003" l="1"/>
  <c r="A3004" l="1"/>
  <c r="A3005" l="1"/>
  <c r="A3006" l="1"/>
  <c r="A3007" l="1"/>
  <c r="A3008" l="1"/>
  <c r="A3009" l="1"/>
  <c r="A3010" l="1"/>
  <c r="A3011" l="1"/>
  <c r="A3012" l="1"/>
  <c r="A3013" l="1"/>
  <c r="A3014" l="1"/>
  <c r="A3015" l="1"/>
  <c r="A3016" l="1"/>
  <c r="A3017" l="1"/>
  <c r="A3018" l="1"/>
  <c r="A3019" l="1"/>
  <c r="A3020" l="1"/>
  <c r="A3021" l="1"/>
  <c r="A3022" l="1"/>
  <c r="A3023" l="1"/>
  <c r="A3024" l="1"/>
  <c r="A3025" l="1"/>
  <c r="A3026" l="1"/>
  <c r="A3027" l="1"/>
  <c r="A3028" l="1"/>
  <c r="A3029" l="1"/>
  <c r="A3030" l="1"/>
  <c r="A3031" l="1"/>
  <c r="A3032" l="1"/>
  <c r="A3033" l="1"/>
  <c r="A3034" l="1"/>
  <c r="A3035" l="1"/>
  <c r="A3036" l="1"/>
  <c r="A3037" l="1"/>
  <c r="A3038" l="1"/>
  <c r="A3039" l="1"/>
  <c r="A3040" l="1"/>
  <c r="A3041" l="1"/>
  <c r="A3042" l="1"/>
  <c r="A3043" l="1"/>
  <c r="A3044" l="1"/>
  <c r="A3045" l="1"/>
  <c r="A3046" l="1"/>
  <c r="A3047" l="1"/>
  <c r="A3048" l="1"/>
  <c r="A3049" l="1"/>
  <c r="A3050" l="1"/>
  <c r="A3051" l="1"/>
  <c r="A3052" l="1"/>
  <c r="A3053" l="1"/>
  <c r="A3054" l="1"/>
  <c r="A3055" l="1"/>
  <c r="A3056" l="1"/>
  <c r="A3057" l="1"/>
  <c r="A3058" l="1"/>
  <c r="A3059" l="1"/>
  <c r="A3060" l="1"/>
  <c r="A3061" l="1"/>
  <c r="A3062" l="1"/>
  <c r="A3063" l="1"/>
  <c r="A3064" l="1"/>
  <c r="A3065" l="1"/>
  <c r="A3066" l="1"/>
  <c r="A3067" l="1"/>
  <c r="A3068" l="1"/>
  <c r="A3069" l="1"/>
  <c r="A3070" l="1"/>
  <c r="A3071" l="1"/>
  <c r="A3072" l="1"/>
  <c r="A3073" l="1"/>
  <c r="A3074" l="1"/>
  <c r="A3075" l="1"/>
  <c r="A3076" l="1"/>
  <c r="A3077" l="1"/>
  <c r="A3078" l="1"/>
  <c r="A3079" l="1"/>
  <c r="A3080" l="1"/>
  <c r="A3081" l="1"/>
  <c r="A3082" l="1"/>
  <c r="A3083" l="1"/>
  <c r="A3084" l="1"/>
  <c r="A3085" l="1"/>
  <c r="A3086" l="1"/>
  <c r="A3087" l="1"/>
  <c r="A3088" l="1"/>
  <c r="A3089" l="1"/>
  <c r="A3090" l="1"/>
  <c r="A3091" l="1"/>
  <c r="A3092" l="1"/>
  <c r="A3093" l="1"/>
  <c r="A3094" l="1"/>
  <c r="A3095" l="1"/>
  <c r="A3096" l="1"/>
  <c r="A3097" l="1"/>
  <c r="A3098" l="1"/>
  <c r="A3099" l="1"/>
  <c r="A3100" l="1"/>
  <c r="A3101" l="1"/>
  <c r="A3102" l="1"/>
  <c r="A3103" l="1"/>
  <c r="A3104" l="1"/>
  <c r="A3105" l="1"/>
  <c r="A3106" l="1"/>
  <c r="A3107" l="1"/>
  <c r="A3108" l="1"/>
  <c r="A3109" l="1"/>
  <c r="A3110" l="1"/>
  <c r="A3111" l="1"/>
  <c r="A3112" l="1"/>
  <c r="A3113" l="1"/>
  <c r="A3114" l="1"/>
  <c r="A3115" l="1"/>
  <c r="A3116" l="1"/>
  <c r="A3117" l="1"/>
  <c r="A3118" l="1"/>
  <c r="A3119" l="1"/>
  <c r="A3120" l="1"/>
  <c r="A3121" l="1"/>
  <c r="A3122" l="1"/>
  <c r="A3123" l="1"/>
  <c r="A3124" l="1"/>
  <c r="A3125" l="1"/>
  <c r="A3126" l="1"/>
  <c r="A3127" l="1"/>
  <c r="A3128" l="1"/>
  <c r="A3129" l="1"/>
  <c r="A3130" l="1"/>
  <c r="A3131" l="1"/>
  <c r="A3132" l="1"/>
  <c r="A3133" l="1"/>
  <c r="A3134" l="1"/>
  <c r="A3135" l="1"/>
  <c r="A3136" l="1"/>
  <c r="A3137" l="1"/>
  <c r="A3138" l="1"/>
  <c r="A3139" l="1"/>
  <c r="A3140" l="1"/>
  <c r="A3141" l="1"/>
  <c r="A3142" l="1"/>
  <c r="A3143" l="1"/>
  <c r="A3144" l="1"/>
  <c r="A3145" l="1"/>
  <c r="A3146" l="1"/>
  <c r="A3147" l="1"/>
  <c r="A3148" l="1"/>
  <c r="A3149" l="1"/>
  <c r="A3150" l="1"/>
  <c r="A3151" l="1"/>
  <c r="A3152" l="1"/>
  <c r="A3153" l="1"/>
  <c r="A3154" l="1"/>
  <c r="A3155" l="1"/>
  <c r="A3156" l="1"/>
  <c r="A3157" l="1"/>
  <c r="A3158" l="1"/>
  <c r="A3159" l="1"/>
  <c r="A3160" l="1"/>
  <c r="A3161" l="1"/>
  <c r="A3162" l="1"/>
  <c r="A3163" l="1"/>
  <c r="A3164" l="1"/>
  <c r="A3165" l="1"/>
  <c r="A3166" l="1"/>
  <c r="A3167" l="1"/>
  <c r="A3168" l="1"/>
  <c r="A3169" l="1"/>
  <c r="A3170" l="1"/>
  <c r="A3171" l="1"/>
  <c r="A3172" l="1"/>
  <c r="A3173" l="1"/>
  <c r="A3174" l="1"/>
  <c r="A3175" l="1"/>
  <c r="A3176" l="1"/>
  <c r="A3177" l="1"/>
  <c r="A3178" l="1"/>
  <c r="A3179" l="1"/>
  <c r="A3180" l="1"/>
  <c r="A3181" l="1"/>
  <c r="A3182" l="1"/>
  <c r="A3183" l="1"/>
  <c r="A3184" l="1"/>
  <c r="A3185" l="1"/>
  <c r="A3186" l="1"/>
  <c r="A3187" l="1"/>
  <c r="A3188" l="1"/>
  <c r="A3189" l="1"/>
  <c r="A3190" l="1"/>
  <c r="A3191" l="1"/>
  <c r="A3192" l="1"/>
  <c r="A3193" l="1"/>
  <c r="A3194" l="1"/>
  <c r="A3195" l="1"/>
  <c r="A3196" l="1"/>
  <c r="A3197" l="1"/>
  <c r="A3198" l="1"/>
  <c r="A3199" l="1"/>
  <c r="A3200" l="1"/>
  <c r="A3201" l="1"/>
  <c r="A3202" l="1"/>
  <c r="A3203" l="1"/>
  <c r="A3204" l="1"/>
  <c r="A3205" l="1"/>
  <c r="A3206" l="1"/>
  <c r="A3207" l="1"/>
  <c r="A3208" l="1"/>
  <c r="A3209" l="1"/>
  <c r="A3210" l="1"/>
  <c r="A3211" l="1"/>
  <c r="A3212" l="1"/>
  <c r="A3213" l="1"/>
  <c r="A3214" l="1"/>
  <c r="A3215" l="1"/>
  <c r="A3216" l="1"/>
  <c r="A3217" l="1"/>
  <c r="A3218" l="1"/>
  <c r="A3219" l="1"/>
  <c r="A3220" l="1"/>
  <c r="A3221" l="1"/>
  <c r="A3222" l="1"/>
  <c r="A3223" l="1"/>
  <c r="A3224" l="1"/>
  <c r="A3225" l="1"/>
  <c r="A3226" l="1"/>
  <c r="A3227" l="1"/>
  <c r="A3228" l="1"/>
  <c r="A3229" l="1"/>
  <c r="A3230" l="1"/>
  <c r="A3231" l="1"/>
  <c r="A3232" l="1"/>
  <c r="A3233" l="1"/>
  <c r="A3234" l="1"/>
  <c r="A3235" l="1"/>
  <c r="A3236" l="1"/>
  <c r="A3237" l="1"/>
  <c r="A3238" l="1"/>
  <c r="A3239" l="1"/>
  <c r="A3240" l="1"/>
  <c r="A3241" l="1"/>
  <c r="A3242" l="1"/>
  <c r="A3243" l="1"/>
  <c r="A3244" l="1"/>
  <c r="A3245" l="1"/>
  <c r="A3246" l="1"/>
  <c r="A3247" l="1"/>
  <c r="A3248" l="1"/>
  <c r="A3249" l="1"/>
  <c r="A3250" l="1"/>
  <c r="A3251" l="1"/>
  <c r="A3252" l="1"/>
  <c r="A3253" l="1"/>
  <c r="A3254" l="1"/>
  <c r="A3255" l="1"/>
  <c r="A3256" l="1"/>
  <c r="A3257" l="1"/>
  <c r="A3258" l="1"/>
  <c r="A3259" l="1"/>
  <c r="A3260" l="1"/>
  <c r="A3261" l="1"/>
  <c r="A3262" l="1"/>
  <c r="A3263" l="1"/>
  <c r="A3264" l="1"/>
  <c r="A3265" l="1"/>
  <c r="A3266" l="1"/>
  <c r="A3267" l="1"/>
  <c r="A3268" l="1"/>
  <c r="A3269" l="1"/>
  <c r="A3270" l="1"/>
  <c r="A3271" l="1"/>
  <c r="A3272" l="1"/>
  <c r="A3273" l="1"/>
  <c r="A3274" l="1"/>
  <c r="A3275" l="1"/>
  <c r="A3276" l="1"/>
  <c r="A3277" l="1"/>
  <c r="A3278" l="1"/>
  <c r="A3279" l="1"/>
  <c r="A3280" l="1"/>
  <c r="A3281" l="1"/>
  <c r="A3282" l="1"/>
  <c r="A3283" l="1"/>
  <c r="A3284" l="1"/>
  <c r="A3285" l="1"/>
  <c r="A3286" l="1"/>
  <c r="A3287" l="1"/>
  <c r="A3288" l="1"/>
  <c r="A3289" l="1"/>
  <c r="A3290" l="1"/>
  <c r="A3291" l="1"/>
  <c r="A3292" l="1"/>
  <c r="A3293" l="1"/>
  <c r="A3294" l="1"/>
  <c r="A3295" l="1"/>
  <c r="A3296" l="1"/>
  <c r="A3297" l="1"/>
  <c r="A3298" l="1"/>
  <c r="A3299" l="1"/>
  <c r="A3300" l="1"/>
  <c r="A3301" l="1"/>
  <c r="A3302" l="1"/>
  <c r="A3303" l="1"/>
  <c r="A3304" l="1"/>
  <c r="A3305" l="1"/>
  <c r="A3306" l="1"/>
  <c r="A3307" l="1"/>
  <c r="A3308" l="1"/>
  <c r="A3309" l="1"/>
  <c r="A3310" l="1"/>
  <c r="A3311" l="1"/>
  <c r="A3312" l="1"/>
  <c r="A3313" l="1"/>
  <c r="A3314" l="1"/>
  <c r="A3315" l="1"/>
  <c r="A3316" l="1"/>
  <c r="A3317" l="1"/>
  <c r="A3318" l="1"/>
  <c r="A3319" l="1"/>
  <c r="A3320" l="1"/>
  <c r="A3321" l="1"/>
  <c r="A3322" l="1"/>
  <c r="A3323" l="1"/>
  <c r="A3324" l="1"/>
  <c r="A3325" l="1"/>
  <c r="A3326" l="1"/>
  <c r="A3327" l="1"/>
  <c r="A3328" l="1"/>
  <c r="A3329" l="1"/>
  <c r="A3330" l="1"/>
  <c r="A3331" l="1"/>
  <c r="A3332" l="1"/>
  <c r="A3333" l="1"/>
  <c r="A3334" l="1"/>
  <c r="A3335" l="1"/>
  <c r="A3336" l="1"/>
  <c r="A3337" l="1"/>
  <c r="A3338" l="1"/>
  <c r="A3339" l="1"/>
  <c r="A3340" l="1"/>
  <c r="A3341" l="1"/>
  <c r="A3342" l="1"/>
  <c r="A3343" l="1"/>
  <c r="A3344" l="1"/>
  <c r="A3345" l="1"/>
  <c r="A3346" l="1"/>
  <c r="A3347" l="1"/>
  <c r="A3348" l="1"/>
  <c r="A3349" l="1"/>
  <c r="A3350" l="1"/>
  <c r="A3351" l="1"/>
  <c r="A3352" l="1"/>
  <c r="A3353" l="1"/>
  <c r="A3354" l="1"/>
  <c r="A3355" l="1"/>
  <c r="A3356" l="1"/>
  <c r="A3357" l="1"/>
  <c r="A3358" l="1"/>
  <c r="A3359" l="1"/>
  <c r="A3360" l="1"/>
  <c r="A3361" l="1"/>
  <c r="A3362" l="1"/>
  <c r="A3363" l="1"/>
  <c r="A3364" l="1"/>
  <c r="A3365" l="1"/>
  <c r="A3366" l="1"/>
  <c r="A3367" l="1"/>
  <c r="A3368" l="1"/>
  <c r="A3369" l="1"/>
  <c r="A3370" l="1"/>
  <c r="A3371" l="1"/>
  <c r="A3372" l="1"/>
  <c r="A3373" l="1"/>
  <c r="A3374" l="1"/>
  <c r="A3375" l="1"/>
  <c r="A3376" l="1"/>
  <c r="A3377" l="1"/>
  <c r="A3378" l="1"/>
  <c r="A3379" l="1"/>
  <c r="A3380" l="1"/>
  <c r="A3381" l="1"/>
  <c r="A3382" l="1"/>
  <c r="A3383" l="1"/>
  <c r="A3384" l="1"/>
  <c r="A3385" l="1"/>
  <c r="A3386" l="1"/>
  <c r="A3387" l="1"/>
  <c r="A3388" l="1"/>
  <c r="A3389" l="1"/>
  <c r="A3390" l="1"/>
  <c r="A3391" l="1"/>
  <c r="A3392" l="1"/>
  <c r="A3393" l="1"/>
  <c r="A3394" l="1"/>
  <c r="A3395" l="1"/>
  <c r="A3396" l="1"/>
  <c r="A3397" l="1"/>
  <c r="A3398" l="1"/>
  <c r="A3399" l="1"/>
  <c r="A3400" l="1"/>
  <c r="A3401" l="1"/>
  <c r="A3402" l="1"/>
  <c r="A3403" l="1"/>
  <c r="A3404" l="1"/>
  <c r="A3405" l="1"/>
  <c r="A3406" l="1"/>
  <c r="A3407" l="1"/>
  <c r="A3408" l="1"/>
  <c r="A3409" l="1"/>
  <c r="A3410" l="1"/>
  <c r="A3411" l="1"/>
  <c r="A3412" l="1"/>
  <c r="A3413" l="1"/>
  <c r="A3414" l="1"/>
  <c r="A3415" l="1"/>
  <c r="A3416" l="1"/>
  <c r="A3417" l="1"/>
  <c r="A3418" l="1"/>
  <c r="A3419" l="1"/>
  <c r="A3420" l="1"/>
  <c r="A3421" l="1"/>
  <c r="A3422" l="1"/>
  <c r="A3423" l="1"/>
  <c r="A3424" l="1"/>
  <c r="A3425" l="1"/>
  <c r="A3426" l="1"/>
  <c r="A3427" l="1"/>
  <c r="A3428" l="1"/>
  <c r="A3429" l="1"/>
  <c r="A3430" l="1"/>
  <c r="A3431" l="1"/>
  <c r="A3432" l="1"/>
  <c r="A3433" l="1"/>
  <c r="A3434" l="1"/>
  <c r="A3435" l="1"/>
  <c r="A3436" l="1"/>
  <c r="A3437" l="1"/>
  <c r="A3438" l="1"/>
  <c r="A3439" l="1"/>
  <c r="A3440" l="1"/>
  <c r="A3441" l="1"/>
  <c r="A3442" l="1"/>
  <c r="A3443" l="1"/>
  <c r="A3444" l="1"/>
  <c r="A3445" l="1"/>
  <c r="A3446" l="1"/>
  <c r="A3447" l="1"/>
  <c r="A3448" l="1"/>
  <c r="A3449" l="1"/>
  <c r="A3450" l="1"/>
  <c r="A3451" l="1"/>
  <c r="A3452" l="1"/>
  <c r="A3453" l="1"/>
  <c r="A3454" l="1"/>
  <c r="A3455" l="1"/>
  <c r="A3456" l="1"/>
  <c r="A3457" l="1"/>
  <c r="A3458" l="1"/>
  <c r="A3459" l="1"/>
  <c r="A3460" l="1"/>
  <c r="A3461" l="1"/>
  <c r="A3462" l="1"/>
  <c r="A3463" l="1"/>
  <c r="A3464" l="1"/>
  <c r="A3465" l="1"/>
  <c r="A3466" l="1"/>
  <c r="A3467" l="1"/>
  <c r="A3468" l="1"/>
  <c r="A3469" l="1"/>
  <c r="A3470" l="1"/>
  <c r="A3471" l="1"/>
  <c r="A3472" l="1"/>
  <c r="A3473" l="1"/>
  <c r="A3474" l="1"/>
  <c r="A3475" l="1"/>
  <c r="A3476" l="1"/>
  <c r="A3477" l="1"/>
  <c r="A3478" l="1"/>
  <c r="A3479" l="1"/>
  <c r="A3480" l="1"/>
  <c r="A3481" l="1"/>
  <c r="A3482" l="1"/>
  <c r="A3483" l="1"/>
  <c r="A3484" l="1"/>
  <c r="A3485" l="1"/>
  <c r="A3486" l="1"/>
  <c r="A3487" l="1"/>
  <c r="A3488" l="1"/>
  <c r="A3489" l="1"/>
  <c r="A3490" l="1"/>
  <c r="A3491" l="1"/>
  <c r="A3492" l="1"/>
  <c r="A3493" l="1"/>
  <c r="A3494" l="1"/>
  <c r="A3495" l="1"/>
  <c r="A3496" l="1"/>
  <c r="A3497" l="1"/>
  <c r="A3498" l="1"/>
  <c r="A3499" l="1"/>
  <c r="A3500" l="1"/>
  <c r="A3501" l="1"/>
  <c r="A3502" l="1"/>
  <c r="A3503" l="1"/>
  <c r="A3504" l="1"/>
  <c r="A3505" l="1"/>
  <c r="A3506" l="1"/>
  <c r="A3507" l="1"/>
  <c r="A3508" l="1"/>
  <c r="A3509" l="1"/>
  <c r="A3510" l="1"/>
  <c r="A3511" l="1"/>
  <c r="A3512" l="1"/>
  <c r="A3513" l="1"/>
  <c r="A3514" l="1"/>
  <c r="A3515" l="1"/>
  <c r="A3516" l="1"/>
  <c r="A3517" l="1"/>
  <c r="A3518" l="1"/>
  <c r="A3519" l="1"/>
  <c r="A3520" l="1"/>
  <c r="A3521" l="1"/>
  <c r="A3522" l="1"/>
  <c r="A3523" l="1"/>
  <c r="A3524" l="1"/>
  <c r="A3525" l="1"/>
  <c r="A3526" l="1"/>
  <c r="A3527" l="1"/>
  <c r="A3528" l="1"/>
  <c r="A3529" l="1"/>
  <c r="A3530" l="1"/>
  <c r="A3531" l="1"/>
  <c r="A3532" l="1"/>
  <c r="A3533" l="1"/>
  <c r="A3534" l="1"/>
  <c r="A3535" l="1"/>
  <c r="A3536" l="1"/>
  <c r="A3537" l="1"/>
  <c r="A3538" l="1"/>
  <c r="A3539" l="1"/>
  <c r="A3540" l="1"/>
  <c r="A3541" l="1"/>
  <c r="A3542" l="1"/>
  <c r="A3543" l="1"/>
  <c r="A3544" l="1"/>
  <c r="A3545" l="1"/>
  <c r="A3546" l="1"/>
  <c r="A3547" l="1"/>
  <c r="A3548" l="1"/>
  <c r="A3549" l="1"/>
  <c r="A3550" l="1"/>
  <c r="A3551" l="1"/>
  <c r="A3552" l="1"/>
  <c r="A3553" l="1"/>
  <c r="A3554" l="1"/>
  <c r="A3555" l="1"/>
  <c r="A3556" l="1"/>
  <c r="A3557" l="1"/>
  <c r="A3558" l="1"/>
  <c r="A3559" l="1"/>
  <c r="A3560" l="1"/>
  <c r="A3561" l="1"/>
  <c r="A3562" l="1"/>
  <c r="A3563" l="1"/>
  <c r="A3564" l="1"/>
  <c r="A3565" l="1"/>
  <c r="A3566" l="1"/>
  <c r="A3567" l="1"/>
  <c r="A3568" l="1"/>
  <c r="A3569" l="1"/>
  <c r="A3570" l="1"/>
  <c r="A3571" l="1"/>
  <c r="A3572" l="1"/>
  <c r="A3573" l="1"/>
  <c r="A3574" l="1"/>
  <c r="A3575" l="1"/>
  <c r="A3576" l="1"/>
  <c r="A3577" l="1"/>
  <c r="A3578" l="1"/>
  <c r="A3579" l="1"/>
  <c r="A3580" l="1"/>
  <c r="A3581" l="1"/>
  <c r="A3582" l="1"/>
  <c r="A3583" l="1"/>
  <c r="A3584" l="1"/>
  <c r="A3585" l="1"/>
  <c r="A3586" l="1"/>
  <c r="A3587" l="1"/>
  <c r="A3588" l="1"/>
  <c r="A3589" l="1"/>
  <c r="A3590" l="1"/>
  <c r="A3591" l="1"/>
  <c r="A3592" l="1"/>
  <c r="A3593" l="1"/>
  <c r="A3594" l="1"/>
  <c r="A3595" l="1"/>
  <c r="A3596" l="1"/>
  <c r="A3597" l="1"/>
  <c r="A3598" l="1"/>
  <c r="A3599" l="1"/>
  <c r="A3600" l="1"/>
  <c r="A3601" l="1"/>
  <c r="A3602" l="1"/>
  <c r="A3603" l="1"/>
  <c r="A3604" l="1"/>
  <c r="A3605" l="1"/>
  <c r="A3606" l="1"/>
  <c r="A3607" l="1"/>
  <c r="A3608" l="1"/>
  <c r="A3609" l="1"/>
  <c r="A3610" l="1"/>
  <c r="A3611" l="1"/>
  <c r="A3612" l="1"/>
  <c r="A3613" l="1"/>
  <c r="A3614" l="1"/>
  <c r="A3615" l="1"/>
  <c r="A3616" l="1"/>
  <c r="A3617" l="1"/>
  <c r="A3618" l="1"/>
  <c r="A3619" l="1"/>
  <c r="A3620" l="1"/>
  <c r="A3621" l="1"/>
  <c r="A3622" l="1"/>
  <c r="A3623" l="1"/>
  <c r="A3624" l="1"/>
  <c r="A3625" l="1"/>
  <c r="A3626" l="1"/>
  <c r="A3627" l="1"/>
  <c r="A3628" l="1"/>
  <c r="A3629" l="1"/>
  <c r="A3630" l="1"/>
  <c r="A3631" l="1"/>
  <c r="A3632" l="1"/>
  <c r="A3633" l="1"/>
  <c r="A3634" l="1"/>
  <c r="A3635" l="1"/>
  <c r="A3636" l="1"/>
  <c r="A3637" l="1"/>
  <c r="A3638" l="1"/>
  <c r="A3639" l="1"/>
  <c r="A3640" l="1"/>
  <c r="A3641" l="1"/>
  <c r="A3642" l="1"/>
  <c r="A3643" l="1"/>
  <c r="A3644" l="1"/>
  <c r="A3645" l="1"/>
  <c r="A3646" l="1"/>
  <c r="A3647" l="1"/>
  <c r="A3648" l="1"/>
  <c r="A3649" l="1"/>
  <c r="A3650" l="1"/>
  <c r="A3651" l="1"/>
  <c r="A3652" l="1"/>
  <c r="A3653" l="1"/>
  <c r="A3654" l="1"/>
  <c r="A3655" l="1"/>
  <c r="A3656" l="1"/>
  <c r="A3657" l="1"/>
  <c r="A3658" l="1"/>
  <c r="A3659" l="1"/>
  <c r="A3660" l="1"/>
  <c r="A3661" l="1"/>
  <c r="A3662" l="1"/>
  <c r="A3663" l="1"/>
  <c r="A3664" l="1"/>
  <c r="A3665" l="1"/>
  <c r="A3666" l="1"/>
  <c r="A3667" l="1"/>
  <c r="A3668" l="1"/>
  <c r="A3669" l="1"/>
  <c r="A3670" l="1"/>
  <c r="A3671" l="1"/>
  <c r="A3672" l="1"/>
  <c r="A3673" l="1"/>
  <c r="A3674" l="1"/>
  <c r="A3675" l="1"/>
  <c r="A3676" l="1"/>
  <c r="A3677" l="1"/>
  <c r="A3678" l="1"/>
  <c r="A3679" l="1"/>
  <c r="A3680" l="1"/>
  <c r="A3681" l="1"/>
  <c r="A3682" l="1"/>
  <c r="A3683" l="1"/>
  <c r="A3684" l="1"/>
  <c r="A3685" l="1"/>
  <c r="A3686" l="1"/>
  <c r="A3687" l="1"/>
  <c r="A3688" l="1"/>
  <c r="A3689" l="1"/>
  <c r="A3690" l="1"/>
  <c r="A3691" l="1"/>
  <c r="A3692" l="1"/>
  <c r="A3693" l="1"/>
  <c r="A3694" l="1"/>
  <c r="A3695" l="1"/>
  <c r="A3696" l="1"/>
  <c r="A3697" l="1"/>
  <c r="A3698" l="1"/>
  <c r="A3699" l="1"/>
  <c r="A3700" l="1"/>
  <c r="A3701" l="1"/>
  <c r="A3702" l="1"/>
  <c r="A3703" l="1"/>
  <c r="A3704" l="1"/>
  <c r="A3705" l="1"/>
  <c r="A3706" l="1"/>
  <c r="A3707" l="1"/>
  <c r="A3708" l="1"/>
  <c r="A3709" l="1"/>
  <c r="A3710" l="1"/>
  <c r="A3711" l="1"/>
  <c r="A3712" l="1"/>
  <c r="A3713" l="1"/>
  <c r="A3714" l="1"/>
  <c r="A3715" l="1"/>
  <c r="A3716" l="1"/>
  <c r="A3717" l="1"/>
  <c r="A3718" l="1"/>
  <c r="A3719" l="1"/>
  <c r="A3720" l="1"/>
  <c r="A3721" l="1"/>
  <c r="A3722" l="1"/>
  <c r="A3723" l="1"/>
  <c r="A3724" l="1"/>
  <c r="A3725" l="1"/>
  <c r="A3726" l="1"/>
  <c r="A3727" l="1"/>
  <c r="A3728" l="1"/>
  <c r="A3729" l="1"/>
  <c r="A3730" l="1"/>
  <c r="A3731" l="1"/>
  <c r="A3732" l="1"/>
  <c r="A3733" l="1"/>
  <c r="A3734" l="1"/>
  <c r="A3735" l="1"/>
  <c r="A3736" l="1"/>
  <c r="A3737" l="1"/>
  <c r="A3738" l="1"/>
  <c r="A3739" l="1"/>
  <c r="A3740" l="1"/>
  <c r="A3741" l="1"/>
  <c r="A3742" l="1"/>
  <c r="A3743" l="1"/>
  <c r="A3744" l="1"/>
  <c r="A3745" l="1"/>
  <c r="A3746" l="1"/>
  <c r="A3747" l="1"/>
  <c r="A3748" l="1"/>
  <c r="A3749" l="1"/>
  <c r="A3750" l="1"/>
  <c r="A3751" l="1"/>
  <c r="A3752" l="1"/>
  <c r="A3753" l="1"/>
  <c r="A3754" l="1"/>
  <c r="A3755" l="1"/>
  <c r="A3756" l="1"/>
  <c r="A3757" l="1"/>
  <c r="A3758" l="1"/>
  <c r="A3759" l="1"/>
  <c r="A3760" l="1"/>
  <c r="A3761" l="1"/>
  <c r="A3762" l="1"/>
  <c r="A3763" l="1"/>
  <c r="A3764" l="1"/>
  <c r="A3765" l="1"/>
  <c r="A3766" l="1"/>
  <c r="A3767" l="1"/>
  <c r="A3768" l="1"/>
  <c r="A3769" l="1"/>
  <c r="A3770" l="1"/>
  <c r="A3771" l="1"/>
  <c r="A3772" l="1"/>
  <c r="A3773" l="1"/>
  <c r="A3774" l="1"/>
  <c r="A3775" l="1"/>
  <c r="A3776" l="1"/>
  <c r="A3777" l="1"/>
  <c r="A3778" l="1"/>
  <c r="A3779" l="1"/>
  <c r="A3780" l="1"/>
  <c r="A3781" l="1"/>
  <c r="A3782" l="1"/>
  <c r="A3783" l="1"/>
  <c r="A3784" l="1"/>
  <c r="A3785" l="1"/>
  <c r="A3786" l="1"/>
  <c r="A3787" l="1"/>
  <c r="A3788" l="1"/>
  <c r="A3789" l="1"/>
  <c r="A3790" l="1"/>
  <c r="A3791" l="1"/>
  <c r="A3792" l="1"/>
  <c r="A3793" l="1"/>
  <c r="A3794" l="1"/>
  <c r="A3795" l="1"/>
  <c r="A3796" l="1"/>
  <c r="A3797" l="1"/>
  <c r="A3798" l="1"/>
  <c r="A3799" l="1"/>
  <c r="A3800" l="1"/>
  <c r="A3801" l="1"/>
  <c r="A3802" l="1"/>
  <c r="A3803" l="1"/>
  <c r="A3804" l="1"/>
  <c r="A3805" l="1"/>
  <c r="A3806" l="1"/>
  <c r="A3807" l="1"/>
  <c r="A3808" l="1"/>
  <c r="A3809" l="1"/>
  <c r="A3810" l="1"/>
  <c r="A3811" l="1"/>
  <c r="A3812" l="1"/>
  <c r="A3813" l="1"/>
  <c r="A3814" l="1"/>
  <c r="A3815" l="1"/>
  <c r="A3816" l="1"/>
  <c r="A3817" l="1"/>
  <c r="A3818" l="1"/>
  <c r="A3819" l="1"/>
  <c r="A3820" l="1"/>
  <c r="A3821" l="1"/>
  <c r="A3822" l="1"/>
  <c r="A3823" l="1"/>
  <c r="A3824" l="1"/>
  <c r="A3825" l="1"/>
  <c r="A3826" l="1"/>
  <c r="A3827" l="1"/>
  <c r="A3828" l="1"/>
  <c r="A3829" l="1"/>
  <c r="A3830" l="1"/>
  <c r="A3831" l="1"/>
  <c r="A3832" l="1"/>
  <c r="A3833" l="1"/>
  <c r="A3834" l="1"/>
  <c r="A3835" l="1"/>
  <c r="A3836" l="1"/>
  <c r="A3837" l="1"/>
  <c r="A3838" l="1"/>
  <c r="A3839" l="1"/>
  <c r="A3840" l="1"/>
  <c r="A3841" l="1"/>
  <c r="A3842" l="1"/>
  <c r="A3843" l="1"/>
  <c r="A3844" l="1"/>
  <c r="A3845" l="1"/>
  <c r="A3846" l="1"/>
  <c r="A3847" l="1"/>
  <c r="A3848" l="1"/>
  <c r="A3849" l="1"/>
  <c r="A3850" l="1"/>
  <c r="A3851" l="1"/>
  <c r="A3852" l="1"/>
  <c r="A3853" l="1"/>
  <c r="A3854" l="1"/>
  <c r="A3855" l="1"/>
  <c r="A3856" l="1"/>
  <c r="A3857" l="1"/>
  <c r="A3858" l="1"/>
  <c r="A3859" l="1"/>
  <c r="A3860" l="1"/>
  <c r="A3861" l="1"/>
  <c r="A3862" l="1"/>
  <c r="A3863" l="1"/>
  <c r="A3864" l="1"/>
  <c r="A3865" l="1"/>
  <c r="A3866" l="1"/>
  <c r="A3867" l="1"/>
  <c r="A3868" l="1"/>
  <c r="A3869" l="1"/>
  <c r="A3870" l="1"/>
  <c r="A3871" l="1"/>
  <c r="A3872" l="1"/>
  <c r="A3873" l="1"/>
  <c r="A3874" l="1"/>
  <c r="A3875" l="1"/>
  <c r="A3876" l="1"/>
  <c r="A3877" l="1"/>
  <c r="A3878" l="1"/>
  <c r="A3879" l="1"/>
  <c r="A3880" l="1"/>
  <c r="A3881" l="1"/>
  <c r="A3882" l="1"/>
  <c r="A3883" l="1"/>
  <c r="A3884" l="1"/>
  <c r="A3885" l="1"/>
  <c r="A3886" l="1"/>
  <c r="A3887" l="1"/>
  <c r="A3888" l="1"/>
  <c r="A3889" l="1"/>
  <c r="A3890" l="1"/>
  <c r="A3891" l="1"/>
  <c r="A3892" l="1"/>
  <c r="A3893" l="1"/>
  <c r="A3894" l="1"/>
  <c r="A3895" l="1"/>
  <c r="A3896" l="1"/>
  <c r="A3897" l="1"/>
  <c r="A3898" l="1"/>
  <c r="A3899" l="1"/>
  <c r="A3900" l="1"/>
  <c r="A3901" l="1"/>
  <c r="A3902" l="1"/>
  <c r="A3903" l="1"/>
  <c r="A3904" l="1"/>
  <c r="A3905" l="1"/>
  <c r="A3906" l="1"/>
  <c r="A3907" l="1"/>
  <c r="A3908" l="1"/>
  <c r="A3909" l="1"/>
  <c r="A3910" l="1"/>
  <c r="A3911" l="1"/>
  <c r="A3912" l="1"/>
  <c r="A3913" l="1"/>
  <c r="A3914" l="1"/>
  <c r="A3915" l="1"/>
  <c r="A3916" l="1"/>
  <c r="A3917" l="1"/>
  <c r="A3918" l="1"/>
  <c r="A3919" l="1"/>
  <c r="A3920" l="1"/>
  <c r="A3921" l="1"/>
  <c r="A3922" l="1"/>
  <c r="A3923" l="1"/>
  <c r="A3924" l="1"/>
  <c r="A3925" l="1"/>
  <c r="A3926" l="1"/>
  <c r="A3927" l="1"/>
  <c r="A3928" l="1"/>
  <c r="A3929" l="1"/>
  <c r="A3930" l="1"/>
  <c r="A3931" l="1"/>
  <c r="A3932" l="1"/>
  <c r="A3933" l="1"/>
  <c r="A3934" l="1"/>
  <c r="A3935" l="1"/>
  <c r="A3936" l="1"/>
  <c r="A3937" l="1"/>
  <c r="A3938" l="1"/>
  <c r="A3939" l="1"/>
  <c r="A3940" l="1"/>
  <c r="A3941" l="1"/>
  <c r="A3942" l="1"/>
  <c r="A3943" l="1"/>
  <c r="A3944" l="1"/>
  <c r="A3945" l="1"/>
  <c r="A3946" l="1"/>
  <c r="A3947" l="1"/>
  <c r="A3948" l="1"/>
  <c r="A3949" l="1"/>
  <c r="A3950" l="1"/>
  <c r="A3951" l="1"/>
  <c r="A3952" l="1"/>
  <c r="A3953" l="1"/>
  <c r="A3954" l="1"/>
  <c r="A3955" l="1"/>
  <c r="A3956" l="1"/>
  <c r="A3957" l="1"/>
  <c r="A3958" l="1"/>
  <c r="A3959" l="1"/>
  <c r="A3960" l="1"/>
  <c r="A3961" l="1"/>
  <c r="A3962" l="1"/>
  <c r="A3963" l="1"/>
  <c r="A3964" l="1"/>
  <c r="A3965" l="1"/>
  <c r="A3966" l="1"/>
  <c r="A3967" l="1"/>
  <c r="A3968" l="1"/>
  <c r="A3969" l="1"/>
  <c r="A3970" l="1"/>
  <c r="A3971" l="1"/>
  <c r="A3972" l="1"/>
  <c r="A3973" l="1"/>
  <c r="A3974" l="1"/>
  <c r="A3975" l="1"/>
  <c r="A3976" l="1"/>
  <c r="A3977" l="1"/>
  <c r="A3978" l="1"/>
  <c r="A3979" l="1"/>
  <c r="A3980" l="1"/>
  <c r="A3981" l="1"/>
  <c r="A3982" l="1"/>
  <c r="A3983" l="1"/>
  <c r="A3984" l="1"/>
  <c r="A3985" l="1"/>
  <c r="A3986" l="1"/>
  <c r="A3987" l="1"/>
  <c r="A3988" l="1"/>
  <c r="A3989" l="1"/>
  <c r="A3990" l="1"/>
  <c r="A3991" l="1"/>
  <c r="A3992" l="1"/>
  <c r="A3993" l="1"/>
  <c r="A3994" l="1"/>
  <c r="A3995" l="1"/>
  <c r="A3996" l="1"/>
  <c r="A3997" l="1"/>
  <c r="A3998" l="1"/>
  <c r="A3999" l="1"/>
  <c r="A4000" l="1"/>
  <c r="A4001" l="1"/>
  <c r="A4002"/>
</calcChain>
</file>

<file path=xl/comments1.xml><?xml version="1.0" encoding="utf-8"?>
<comments xmlns="http://schemas.openxmlformats.org/spreadsheetml/2006/main">
  <authors>
    <author>LucAnd Dad</author>
  </authors>
  <commentList>
    <comment ref="P2" authorId="0">
      <text>
        <r>
          <rPr>
            <sz val="9"/>
            <color indexed="23"/>
            <rFont val="Tahoma"/>
            <family val="2"/>
          </rPr>
          <t>1) VERSION DE L'OFFRE
Saisir ici la version de l'offre (elle s'intégrera automatiquement après les initiales).</t>
        </r>
        <r>
          <rPr>
            <sz val="9"/>
            <color indexed="81"/>
            <rFont val="Tahoma"/>
            <family val="2"/>
          </rPr>
          <t xml:space="preserve">
</t>
        </r>
      </text>
    </comment>
    <comment ref="P5" authorId="0">
      <text>
        <r>
          <rPr>
            <sz val="8"/>
            <color indexed="18"/>
            <rFont val="Verdana"/>
            <family val="2"/>
          </rPr>
          <t>2) INITIALES
Sélectionner ses initiales.</t>
        </r>
      </text>
    </comment>
    <comment ref="U7" authorId="0">
      <text>
        <r>
          <rPr>
            <sz val="9"/>
            <color indexed="57"/>
            <rFont val="Tahoma"/>
            <family val="2"/>
          </rPr>
          <t>9) PRODUIT PRINCIPAL CONCERNÉ
Saisir ici le produit principal concerné (mettre 3 points de suspension si plusieurs produits.).</t>
        </r>
        <r>
          <rPr>
            <sz val="9"/>
            <color indexed="81"/>
            <rFont val="Tahoma"/>
            <family val="2"/>
          </rPr>
          <t xml:space="preserve">
</t>
        </r>
      </text>
    </comment>
    <comment ref="P9" authorId="0">
      <text>
        <r>
          <rPr>
            <sz val="8"/>
            <color indexed="20"/>
            <rFont val="Verdana"/>
            <family val="2"/>
          </rPr>
          <t xml:space="preserve">3) COORDONNÉES CLIENT
Sélectionner le "Numéro_de_client" que l'on trouve dans la feuille "Client &amp; Prospect".
</t>
        </r>
      </text>
    </comment>
    <comment ref="G20" authorId="0">
      <text>
        <r>
          <rPr>
            <sz val="9"/>
            <color indexed="81"/>
            <rFont val="Tahoma"/>
            <family val="2"/>
          </rPr>
          <t>5) QUANTITÉ EN MESURE UNITAIRE
Saisir la "Quantité" même si l'on note aussi à l'étape 3 le "Nombre d'unités de conditionnement" pour les produits concernés.</t>
        </r>
      </text>
    </comment>
    <comment ref="P20" authorId="0">
      <text>
        <r>
          <rPr>
            <sz val="8"/>
            <color indexed="50"/>
            <rFont val="Verdana"/>
            <family val="2"/>
          </rPr>
          <t xml:space="preserve">4) NOMBRE D'UNITÉS DE CONDTIONNEMENT OU QUANTITÉ UNITAIRE (optionnel)
› Saisir par exemple le nombre de sacs de ouate, de paquets de laine de bois, de plaques de fibre de bois, de lots de 5 boîtes.
› S'il s'agit de produits vendus à l'unité sans unité (Ex. : un pinceau), on ne note saisie rien ici.
› Attention : Dans la case "Qté" c'est bien le nombre de m², litres, kg, etc. que l'on note.
</t>
        </r>
      </text>
    </comment>
    <comment ref="N51" authorId="0">
      <text>
        <r>
          <rPr>
            <sz val="9"/>
            <color indexed="60"/>
            <rFont val="Tahoma"/>
            <family val="2"/>
          </rPr>
          <t>6) MONTANTS À DÉDUIRE (optionnel)
› Saisir le montant à déduire directement en T.T.C. dans cette case,
› Selectionner le type de montant à déduire ci-dessus.</t>
        </r>
      </text>
    </comment>
    <comment ref="V54" authorId="0">
      <text>
        <r>
          <rPr>
            <sz val="9"/>
            <color indexed="17"/>
            <rFont val="Tahoma"/>
            <family val="2"/>
          </rPr>
          <t>10) PORT RÉEL H.T. POUR CALCUL MBB
› Mettre soit le prix facturé si la différence n'est pas grande soit récupérer le prix réel selon le transporteur.</t>
        </r>
      </text>
    </comment>
    <comment ref="P63" authorId="0">
      <text>
        <r>
          <rPr>
            <sz val="8"/>
            <color indexed="20"/>
            <rFont val="Verdana"/>
            <family val="2"/>
          </rPr>
          <t xml:space="preserve">7) ADRESSE DE LIVRAISON
Sélectionner le 2ème "Numéro_de_client" avec la ligne crrespondant à l'adresse de livraison que l'on trouve dans la feuille "Client &amp; Prospect".
</t>
        </r>
      </text>
    </comment>
    <comment ref="O78" authorId="0">
      <text>
        <r>
          <rPr>
            <sz val="9"/>
            <color indexed="16"/>
            <rFont val="Tahoma"/>
            <family val="2"/>
          </rPr>
          <t xml:space="preserve">8)
Saisir :
 - "1" pour : Paiement avec acompte et solde à réception de commande,
- "2" pour : Paiement avec acompte et solde à régler pour déclenchement de l'envoi, 
 - "3" pour : Paiement au comptant".
</t>
        </r>
      </text>
    </comment>
  </commentList>
</comments>
</file>

<file path=xl/comments2.xml><?xml version="1.0" encoding="utf-8"?>
<comments xmlns="http://schemas.openxmlformats.org/spreadsheetml/2006/main">
  <authors>
    <author>LucAnd Dad</author>
  </authors>
  <commentList>
    <comment ref="P2" authorId="0">
      <text>
        <r>
          <rPr>
            <sz val="9"/>
            <color indexed="23"/>
            <rFont val="Tahoma"/>
            <family val="2"/>
          </rPr>
          <t>1) VERSION DU BON DE COMMANDE
Saisir ici la version du bon de comande (elle s'intégrera automatiquement après les initiales).</t>
        </r>
        <r>
          <rPr>
            <sz val="9"/>
            <color indexed="81"/>
            <rFont val="Tahoma"/>
            <family val="2"/>
          </rPr>
          <t xml:space="preserve">
</t>
        </r>
      </text>
    </comment>
    <comment ref="P5" authorId="0">
      <text>
        <r>
          <rPr>
            <sz val="8"/>
            <color indexed="18"/>
            <rFont val="Verdana"/>
            <family val="2"/>
          </rPr>
          <t>2) INITIALES
Sélectionner ses initiales.</t>
        </r>
      </text>
    </comment>
    <comment ref="S10" authorId="0">
      <text>
        <r>
          <rPr>
            <sz val="9"/>
            <color indexed="60"/>
            <rFont val="Tahoma"/>
            <family val="2"/>
          </rPr>
          <t>3) NOM DU FOURNISSEUR
Saisir ici le nom du fournisseur (Ubbink) (Il s'intégrera automatiquement après - Bon de commande Élanéco)</t>
        </r>
        <r>
          <rPr>
            <sz val="9"/>
            <color indexed="23"/>
            <rFont val="Tahoma"/>
            <family val="2"/>
          </rPr>
          <t>.</t>
        </r>
        <r>
          <rPr>
            <sz val="9"/>
            <color indexed="81"/>
            <rFont val="Tahoma"/>
            <family val="2"/>
          </rPr>
          <t xml:space="preserve">
</t>
        </r>
      </text>
    </comment>
  </commentList>
</comments>
</file>

<file path=xl/comments3.xml><?xml version="1.0" encoding="utf-8"?>
<comments xmlns="http://schemas.openxmlformats.org/spreadsheetml/2006/main">
  <authors>
    <author>LucAnd Dad</author>
  </authors>
  <commentList>
    <comment ref="P2" authorId="0">
      <text>
        <r>
          <rPr>
            <sz val="9"/>
            <color indexed="23"/>
            <rFont val="Tahoma"/>
            <family val="2"/>
          </rPr>
          <t>1) NUMÉRO DE FACTURE POUR COMPTABILITÉ
Saisir ici le numéro de la facture pour l'incrémentation en comptabilité. 
(elle s'intégrera automatiquement après les initiales).</t>
        </r>
        <r>
          <rPr>
            <sz val="9"/>
            <color indexed="81"/>
            <rFont val="Tahoma"/>
            <family val="2"/>
          </rPr>
          <t xml:space="preserve">
</t>
        </r>
      </text>
    </comment>
    <comment ref="P5" authorId="0">
      <text>
        <r>
          <rPr>
            <sz val="8"/>
            <color indexed="18"/>
            <rFont val="Verdana"/>
            <family val="2"/>
          </rPr>
          <t>2) INITIALES
Sélectionner ses initiales.</t>
        </r>
      </text>
    </comment>
    <comment ref="O17" authorId="0">
      <text>
        <r>
          <rPr>
            <sz val="9"/>
            <color indexed="37"/>
            <rFont val="Tahoma"/>
            <family val="2"/>
          </rPr>
          <t>3) ÉTAT D'ARCHIVAGE DE LA FACTURE
Permet d'éviter de revenir dans la comptabilité par rapport à l'archivage.</t>
        </r>
      </text>
    </comment>
    <comment ref="C68" authorId="0">
      <text>
        <r>
          <rPr>
            <b/>
            <sz val="9"/>
            <color indexed="10"/>
            <rFont val="Tahoma"/>
            <family val="2"/>
          </rPr>
          <t xml:space="preserve">4) DATE D'ÉCHÉANCE
Bien insérer manuellement la date d'échéance lorsque le paiement se fait à réception de commande si fait par chèque ou virement car peut ne pas être encaissé).
Par défaut on ajoute 15 jours (voir : Durée d'échénace dans facture).
</t>
        </r>
      </text>
    </comment>
  </commentList>
</comments>
</file>

<file path=xl/comments4.xml><?xml version="1.0" encoding="utf-8"?>
<comments xmlns="http://schemas.openxmlformats.org/spreadsheetml/2006/main">
  <authors>
    <author>LucAnd Dad</author>
  </authors>
  <commentList>
    <comment ref="P5" authorId="0">
      <text>
        <r>
          <rPr>
            <sz val="8"/>
            <color indexed="18"/>
            <rFont val="Verdana"/>
            <family val="2"/>
          </rPr>
          <t>1) INITIALES
Sélectionner ses initiales.</t>
        </r>
      </text>
    </comment>
  </commentList>
</comments>
</file>

<file path=xl/comments5.xml><?xml version="1.0" encoding="utf-8"?>
<comments xmlns="http://schemas.openxmlformats.org/spreadsheetml/2006/main">
  <authors>
    <author>LucAnd Dad</author>
  </authors>
  <commentList>
    <comment ref="P2" authorId="0">
      <text>
        <r>
          <rPr>
            <sz val="9"/>
            <color indexed="23"/>
            <rFont val="Tahoma"/>
            <family val="2"/>
          </rPr>
          <t>1) NUMÉRO DE FACTURE POUR COMPTABILITÉ
Saisir ici le numéro de la facture pour l'incrémentation en comptabilité. 
(elle s'intégrera automatiquement après les initiales).</t>
        </r>
        <r>
          <rPr>
            <sz val="9"/>
            <color indexed="81"/>
            <rFont val="Tahoma"/>
            <family val="2"/>
          </rPr>
          <t xml:space="preserve">
</t>
        </r>
      </text>
    </comment>
    <comment ref="P5" authorId="0">
      <text>
        <r>
          <rPr>
            <sz val="8"/>
            <color indexed="18"/>
            <rFont val="Verdana"/>
            <family val="2"/>
          </rPr>
          <t>2) INITIALES
Sélectionner ses initiales.</t>
        </r>
      </text>
    </comment>
    <comment ref="O17" authorId="0">
      <text>
        <r>
          <rPr>
            <sz val="9"/>
            <color indexed="16"/>
            <rFont val="Tahoma"/>
            <family val="2"/>
          </rPr>
          <t>3) ÉTAT D'ARCHIVAGE DE LA FACTURE
Permet d'éviter de revenir dans la comptabilité par rapport à l'archivage.</t>
        </r>
      </text>
    </comment>
    <comment ref="C68" authorId="0">
      <text>
        <r>
          <rPr>
            <b/>
            <sz val="9"/>
            <color indexed="10"/>
            <rFont val="Tahoma"/>
            <family val="2"/>
          </rPr>
          <t xml:space="preserve">4) DATE D'ÉCHÉANCE
Bien insérer manuellement la date d'échéance lorsque le paiement se fait à réception de commande si fait par chèque ou virement car peut ne pas être encaissé).
Par défaut on ajoute 15 jours (voir : Durée d'échénace dans facture).
</t>
        </r>
      </text>
    </comment>
  </commentList>
</comments>
</file>

<file path=xl/sharedStrings.xml><?xml version="1.0" encoding="utf-8"?>
<sst xmlns="http://schemas.openxmlformats.org/spreadsheetml/2006/main" count="2499" uniqueCount="1027">
  <si>
    <t>ISOLATION</t>
  </si>
  <si>
    <t>HT</t>
  </si>
  <si>
    <t>TTC</t>
  </si>
  <si>
    <t>ISOCELL</t>
  </si>
  <si>
    <t>1OU10ISO35</t>
  </si>
  <si>
    <t>Prix d'achat</t>
  </si>
  <si>
    <t>Désignation</t>
  </si>
  <si>
    <t>FF130</t>
  </si>
  <si>
    <t>DIVERS</t>
  </si>
  <si>
    <t>ETANCH</t>
  </si>
  <si>
    <t>2OMELI</t>
  </si>
  <si>
    <t>kg</t>
  </si>
  <si>
    <t>m²</t>
  </si>
  <si>
    <t>Unité</t>
  </si>
  <si>
    <t>H.T.</t>
  </si>
  <si>
    <t>Marque</t>
  </si>
  <si>
    <t>Famille</t>
  </si>
  <si>
    <t>DESTINATAIRE / CLIENT</t>
  </si>
  <si>
    <t>OFFRE DE PRIX</t>
  </si>
  <si>
    <t>Civilité</t>
  </si>
  <si>
    <t>Prénom</t>
  </si>
  <si>
    <t>Nom</t>
  </si>
  <si>
    <t>Adresse</t>
  </si>
  <si>
    <t>Code
Postal</t>
  </si>
  <si>
    <t>Ville</t>
  </si>
  <si>
    <t>Tél.
fixe</t>
  </si>
  <si>
    <t>Tél.
portable</t>
  </si>
  <si>
    <t>E-mail</t>
  </si>
  <si>
    <t>M.</t>
  </si>
  <si>
    <t>Charles</t>
  </si>
  <si>
    <t>DUBOIS</t>
  </si>
  <si>
    <t>06 18 95 68 53</t>
  </si>
  <si>
    <t>Numéro_de_Client</t>
  </si>
  <si>
    <t>Numéro_de_client</t>
  </si>
  <si>
    <t>Société</t>
  </si>
  <si>
    <t>SARL BATICONCEPT</t>
  </si>
  <si>
    <t>Chez Monsieur Thierry BALAN</t>
  </si>
  <si>
    <t>Complément d'adresse 1</t>
  </si>
  <si>
    <t>Complément d'adresse 2</t>
  </si>
  <si>
    <t>Bâtiment C3, escalier gauche</t>
  </si>
  <si>
    <t>Siège social ÉLANÉCO</t>
  </si>
  <si>
    <t>S.I.R.E.T. : 801 473 554 00013 R.C.S. CUSSET</t>
  </si>
  <si>
    <t>T.V.A. intracommunautaire : FR 00 801473554</t>
  </si>
  <si>
    <t>93, rue de la Barge - 03300 CUSSET</t>
  </si>
  <si>
    <t>Tél. : 06 82 60 57 69 / 06 19 72 83 86 / 09 53 20 14 53</t>
  </si>
  <si>
    <t>Courriel : accueil@elaneco.fr</t>
  </si>
  <si>
    <t xml:space="preserve">Site : www.elaneco.fr </t>
  </si>
  <si>
    <t>Référence
fabricant</t>
  </si>
  <si>
    <t>%
Remise</t>
  </si>
  <si>
    <t>Qté</t>
  </si>
  <si>
    <t>H.T. €
Unitaire</t>
  </si>
  <si>
    <t>H.T. €
Unitaire
Remisé</t>
  </si>
  <si>
    <t>TOTAL
H.T. €</t>
  </si>
  <si>
    <t>T.V.A.</t>
  </si>
  <si>
    <t>TOTAL
T.T.C. €</t>
  </si>
  <si>
    <t>Clerlande, le</t>
  </si>
  <si>
    <t>Numéro_de_Produit</t>
  </si>
  <si>
    <t>Numéro_de_produit</t>
  </si>
  <si>
    <t>SOUS TOTAL H.T. €</t>
  </si>
  <si>
    <t>TOTAL T.V.A. €</t>
  </si>
  <si>
    <t>TOTAL T.T.C. €</t>
  </si>
  <si>
    <t>S.A.R.L.  Au capital social de 10.000 € - A.P.E. 4673A</t>
  </si>
  <si>
    <t>vivelecologie@wanadoo.fr</t>
  </si>
  <si>
    <t>25, rue du Portugal et ses orangeraies</t>
  </si>
  <si>
    <t>NOMBRE DE
 PRODUITS
 PAR PALETTE</t>
  </si>
  <si>
    <t xml:space="preserve">NOMBRE DE
 PALETTES </t>
  </si>
  <si>
    <t>Nombre d'achats</t>
  </si>
  <si>
    <t>Démarche</t>
  </si>
  <si>
    <t>Demande du client</t>
  </si>
  <si>
    <t>Remarque</t>
  </si>
  <si>
    <t>SUIVI CLIENT &amp; PROSPECT</t>
  </si>
  <si>
    <t>En ligne</t>
  </si>
  <si>
    <t>CB</t>
  </si>
  <si>
    <t>DF</t>
  </si>
  <si>
    <t>Initiale</t>
  </si>
  <si>
    <t>› Capot de spot</t>
  </si>
  <si>
    <t>› Ecran de sous toiture OMEGA LIGHT 145g 1,5x50m (toit et mur) - Cdt=75m²</t>
  </si>
  <si>
    <t xml:space="preserve">Désignation / Détail </t>
  </si>
  <si>
    <t>sac(s)</t>
  </si>
  <si>
    <r>
      <rPr>
        <sz val="9"/>
        <color rgb="FF0070C0"/>
        <rFont val="Verdana"/>
        <family val="2"/>
      </rPr>
      <t>Marque</t>
    </r>
    <r>
      <rPr>
        <sz val="9"/>
        <color theme="1"/>
        <rFont val="Verdana"/>
        <family val="2"/>
      </rPr>
      <t xml:space="preserve"> / </t>
    </r>
    <r>
      <rPr>
        <sz val="9"/>
        <color rgb="FF7030A0"/>
        <rFont val="Verdana"/>
        <family val="2"/>
      </rPr>
      <t>Référence
fabricant</t>
    </r>
  </si>
  <si>
    <t>paquet(s)</t>
  </si>
  <si>
    <t>Type de conditionnement
Exemple : paquet(s), boîte(s), sac(s)</t>
  </si>
  <si>
    <t>Stock H.T.</t>
  </si>
  <si>
    <t>Taux
T.V.A.</t>
  </si>
  <si>
    <t>Nombre de produits (ou de conditionnements par palette</t>
  </si>
  <si>
    <t>Conditions de paiement :</t>
  </si>
  <si>
    <t>Clauses de réserve de propriété :</t>
  </si>
  <si>
    <t>Nombre d'unités de conditionnement</t>
  </si>
  <si>
    <r>
      <rPr>
        <b/>
        <sz val="8"/>
        <color theme="1"/>
        <rFont val="Verdana"/>
        <family val="2"/>
      </rPr>
      <t>Application de T.V.A. :</t>
    </r>
    <r>
      <rPr>
        <sz val="8"/>
        <color theme="1"/>
        <rFont val="Verdana"/>
        <family val="2"/>
      </rPr>
      <t xml:space="preserve">
› Les prix T.T.C. sont établis sur la base des taux de T.V.A. en vigueur à la date de remise de l'offre.
› Toute variation de ces taux sera répercutée sur les prix.</t>
    </r>
  </si>
  <si>
    <t>Initiale_effective</t>
  </si>
  <si>
    <t>Conditions de paiment</t>
  </si>
  <si>
    <t>Validité de l'offre :</t>
  </si>
  <si>
    <t>Un mois.</t>
  </si>
  <si>
    <t>Exemple</t>
  </si>
  <si>
    <t>Stock
(dans l'unité (kg, m, m²,…)</t>
  </si>
  <si>
    <t>Type de montant à déduire</t>
  </si>
  <si>
    <t>Type_de_montant_à_déduire</t>
  </si>
  <si>
    <t>› Ajustement de l'offre avec celle du site internet.</t>
  </si>
  <si>
    <t>› Ristourne supplémentaire accordée.</t>
  </si>
  <si>
    <t>› Remboursement convenu.</t>
  </si>
  <si>
    <t>› Type de produit - Modèle : xxx - Caractéristique 1 : xxx - Caractéristique 2 : xxx - Format : xxx / Nombre de produits ou quantité par conditionnement : xxx - Attribut : xxx.
› Paquet de panneau en laine de bois semi-rigide - Chants droits - Format : 1220 mm * 575 mm / 10 panneaux par paquet - Épaisseur : 40 mm.</t>
  </si>
  <si>
    <t>ADRESSE DE LIVRAISON</t>
  </si>
  <si>
    <t>78100</t>
  </si>
  <si>
    <t>01 18 95 68 52</t>
  </si>
  <si>
    <t>04 22 56 58 58</t>
  </si>
  <si>
    <r>
      <t>(</t>
    </r>
    <r>
      <rPr>
        <b/>
        <i/>
        <sz val="8"/>
        <color theme="6" tint="-0.249977111117893"/>
        <rFont val="Verdana"/>
        <family val="2"/>
      </rPr>
      <t>adresse de livraison</t>
    </r>
    <r>
      <rPr>
        <i/>
        <sz val="8"/>
        <color theme="1"/>
        <rFont val="Verdana"/>
        <family val="2"/>
      </rPr>
      <t>)</t>
    </r>
  </si>
  <si>
    <t>Numéro(bis)_de_client</t>
  </si>
  <si>
    <t>Professionnel</t>
  </si>
  <si>
    <t>Type de client
(à noter sans abréviation)</t>
  </si>
  <si>
    <t>› Le vendeur conserve la propriété des biens vendus jusqu'au paiement effectif de l'intégralité en prix principal et en accessoires. Le défaut de paiement de l'une ou quelconque des échéances pourra entraîner la revendication des biens.</t>
  </si>
  <si>
    <t>Particulier</t>
  </si>
  <si>
    <t>COORDONNÉES CLIENT &amp; TYPE DE CLIENT</t>
  </si>
  <si>
    <t xml:space="preserve">Crédit coopératif - 33, Bd Berthelot - 63400 Chamalières - Tél. : 0 980 980 001
RIB : 42559 00095 41000014509 47
IBAN : FR76 4255 9000 9541 0000 1450 947
CODE BIC : CCOPFRPPXXX 
</t>
  </si>
  <si>
    <t>COORDONNÉES BANCAIRE ÉLANÉCO</t>
  </si>
  <si>
    <t>Produit concerné</t>
  </si>
  <si>
    <t>Date 1er contact</t>
  </si>
  <si>
    <t>Nombre de "produits" par conditionnement</t>
  </si>
  <si>
    <t>SURFACE
(du panneau ou du paquet)</t>
  </si>
  <si>
    <t>Mme</t>
  </si>
  <si>
    <t>Fournisseur</t>
  </si>
  <si>
    <t xml:space="preserve">Stock en condit°
(nombre de seaux, nombre de paquet de panneau) </t>
  </si>
  <si>
    <t>Prix public fabricant actualisé annuellement</t>
  </si>
  <si>
    <t>Remise fabricant</t>
  </si>
  <si>
    <t>Prix d'achat actualisé annuellement</t>
  </si>
  <si>
    <t>Prix H.T. par produit ou conditionneement</t>
  </si>
  <si>
    <t>Prix T.T.C. par produit ou conditionneement</t>
  </si>
  <si>
    <t>Prix de vente</t>
  </si>
  <si>
    <t>% de redressement prix</t>
  </si>
  <si>
    <t>Prix public fabicant unitaire
(m²,kg)</t>
  </si>
  <si>
    <t>Prix d'achat unitaire
(m², kg)</t>
  </si>
  <si>
    <t>› TRANSPORT</t>
  </si>
  <si>
    <t>Unité (m, litre)</t>
  </si>
  <si>
    <t>Laine de bois</t>
  </si>
  <si>
    <t>Différence prix H.T. entre attributs</t>
  </si>
  <si>
    <t>Poids</t>
  </si>
  <si>
    <t>Différence de poids entre attributs</t>
  </si>
  <si>
    <t>BON DE LIVRAISON</t>
  </si>
  <si>
    <t>TAUX
DE
MARGE</t>
  </si>
  <si>
    <t>FACTURE</t>
  </si>
  <si>
    <t xml:space="preserve">DATE D'ÉCHÉANCE : </t>
  </si>
  <si>
    <t>Échéance de paiement :</t>
  </si>
  <si>
    <t>FACTURE D'AVOIR</t>
  </si>
  <si>
    <t>BON DE COMMANDE</t>
  </si>
  <si>
    <t>ADRESSE DE FACTURATION</t>
  </si>
  <si>
    <t>S.A.R.L. ÉLANÉCO</t>
  </si>
  <si>
    <t>93, rue de la Barge</t>
  </si>
  <si>
    <t>03300</t>
  </si>
  <si>
    <t>CUSSET</t>
  </si>
  <si>
    <t>09 53 20 14 53</t>
  </si>
  <si>
    <t>06 82 60 57 69</t>
  </si>
  <si>
    <t>david.fonseca@elaneco.fr</t>
  </si>
  <si>
    <t>Coeff de revente</t>
  </si>
  <si>
    <t>LONGUEUR (utile)
(du panneau, de la plaque)</t>
  </si>
  <si>
    <t>LARGEUR (utile)
(du panneau, de la plaque)</t>
  </si>
  <si>
    <t>› Ajustement entre l'offre et le montant perçu.</t>
  </si>
  <si>
    <t>VIDE</t>
  </si>
  <si>
    <r>
      <rPr>
        <b/>
        <sz val="7"/>
        <color theme="9" tint="-0.249977111117893"/>
        <rFont val="Verdana"/>
        <family val="2"/>
      </rPr>
      <t>Ne pas modifier</t>
    </r>
    <r>
      <rPr>
        <b/>
        <sz val="7"/>
        <color theme="1"/>
        <rFont val="Verdana"/>
        <family val="2"/>
      </rPr>
      <t xml:space="preserve"> </t>
    </r>
    <r>
      <rPr>
        <b/>
        <sz val="7"/>
        <color theme="6" tint="-0.249977111117893"/>
        <rFont val="Verdana"/>
        <family val="2"/>
      </rPr>
      <t>ci-dessous</t>
    </r>
  </si>
  <si>
    <t>Ne pas toucher</t>
  </si>
  <si>
    <t>État_archivage_facture</t>
  </si>
  <si>
    <t>Achat pas encore effectué</t>
  </si>
  <si>
    <t>Archivage non fait</t>
  </si>
  <si>
    <t>Archivage fait</t>
  </si>
  <si>
    <t>ÉTAT_ARCHIVAGE_FACTURE</t>
  </si>
  <si>
    <t>État_archivage_facture_avoir</t>
  </si>
  <si>
    <t>Non nécessaire</t>
  </si>
  <si>
    <t>État_archivage_facture-avoir</t>
  </si>
  <si>
    <t>› Ouate de cellulose en vrac - Sac de 10 kg.</t>
  </si>
  <si>
    <t>Version de l'offre</t>
  </si>
  <si>
    <t>Version du bon</t>
  </si>
  <si>
    <t>Numéro de facture</t>
  </si>
  <si>
    <r>
      <rPr>
        <b/>
        <sz val="7"/>
        <color theme="1"/>
        <rFont val="Verdana"/>
        <family val="2"/>
      </rPr>
      <t>000</t>
    </r>
    <r>
      <rPr>
        <b/>
        <sz val="7"/>
        <color theme="1" tint="0.499984740745262"/>
        <rFont val="Verdana"/>
        <family val="2"/>
      </rPr>
      <t>1000</t>
    </r>
  </si>
  <si>
    <t>Nom du fournisseur</t>
  </si>
  <si>
    <t>Produit principal concerné</t>
  </si>
  <si>
    <t>Ex : Ubbink</t>
  </si>
  <si>
    <t>2/2) Ci-dessous en bleu (pas la ligne noire), le nom de fichier à copier-coller pour enregistrer l'offre :</t>
  </si>
  <si>
    <t>4/4) Ci-dessous en bleu (pas la ligne noire), le nom de fichier à copier-coller pour enregistrer le bon de commande.</t>
  </si>
  <si>
    <t>5/5) Ci-dessous en bleu (pas la ligne noire), le nom de fichier à copier-coller pour enregistrer l'offre :</t>
  </si>
  <si>
    <t>5/5) Ci-dessous en bleu (pas la ligne noire), le nom de fichier à copier-coller pour enregistrer l'offre.</t>
  </si>
  <si>
    <t>NOMBRE
 PRODUITS
 / PALETTE</t>
  </si>
  <si>
    <t>Quantité
unitaire (m², kg)</t>
  </si>
  <si>
    <t>Ne pas toucher
 ci-dessous
(arrondi unitaire)</t>
  </si>
  <si>
    <t>S.A.R.L. ASSOR</t>
  </si>
  <si>
    <t>Archivage fait avec facture en ligne</t>
  </si>
  <si>
    <t>SIMULATION DE STOCK</t>
  </si>
  <si>
    <t>ACHAT H.T. €
Unitaire</t>
  </si>
  <si>
    <t>TOTAL ACHAT 
H.T. €</t>
  </si>
  <si>
    <t>TOTAL ACHAT
T.T.C. €</t>
  </si>
  <si>
    <t>Ne pas modifier ci-dessous</t>
  </si>
  <si>
    <t>Soizic</t>
  </si>
  <si>
    <t>BOSSARD</t>
  </si>
  <si>
    <t>Type_de_client</t>
  </si>
  <si>
    <t>MBB</t>
  </si>
  <si>
    <t>TOTAL ACH
H.T. €</t>
  </si>
  <si>
    <t>MOYENNE MBB</t>
  </si>
  <si>
    <t>11/11) Ci-dessous en bleu (pas la ligne noire), le nom de fichier à copier-coller pour enregistrer l'offre.</t>
  </si>
  <si>
    <t>Date pour relance</t>
  </si>
  <si>
    <t>DÉLAIS DE LIVRAISON OU DE RETRAIT</t>
  </si>
  <si>
    <t>1 à 12 jours selon l'encours des stocks au moment de la commande effective.</t>
  </si>
  <si>
    <t>Prix d'achat H.T. par produit ou conditionnement</t>
  </si>
  <si>
    <t>Prix de vente T.T.C. par produit ou conditionnement</t>
  </si>
  <si>
    <t>Prix de vente H.T. par produit ou conditionnement</t>
  </si>
  <si>
    <t xml:space="preserve">Prix public fabicant ou Elanéco H.T. par unité (m, m², pièce ou lot de pièces </t>
  </si>
  <si>
    <t>COÛT TOTAL
H.T.</t>
  </si>
  <si>
    <t>T.T.C.</t>
  </si>
  <si>
    <t>Mlle</t>
  </si>
  <si>
    <t>SOMME H.T.</t>
  </si>
  <si>
    <t>PORT RÉEL H.T.</t>
  </si>
  <si>
    <t>› TRANSPORT :</t>
  </si>
  <si>
    <t>Référence
fabricant
&amp;
Modèle</t>
  </si>
  <si>
    <t>Saint-Germain-en-Laye</t>
  </si>
  <si>
    <t>Nombre d'articles par produit</t>
  </si>
  <si>
    <t>Prix H.T.
 / Unité</t>
  </si>
  <si>
    <t>Prix H.T. / Produit</t>
  </si>
  <si>
    <r>
      <t xml:space="preserve">Valeur de la mesure unitaire (hors-tout) par produit
</t>
    </r>
    <r>
      <rPr>
        <b/>
        <sz val="8"/>
        <color theme="1" tint="0.499984740745262"/>
        <rFont val="Arial"/>
        <family val="2"/>
      </rPr>
      <t>(Ex. : 4,21 m² / paquet, plaque)</t>
    </r>
  </si>
  <si>
    <t>Nombre de produits par palette)</t>
  </si>
  <si>
    <r>
      <t xml:space="preserve">Stock
</t>
    </r>
    <r>
      <rPr>
        <b/>
        <sz val="8"/>
        <color theme="1" tint="0.499984740745262"/>
        <rFont val="Arial"/>
        <family val="2"/>
      </rPr>
      <t xml:space="preserve">(Ex : nombre de seaux, nombre de paquets de panneau) </t>
    </r>
  </si>
  <si>
    <r>
      <t xml:space="preserve">Surface
</t>
    </r>
    <r>
      <rPr>
        <b/>
        <sz val="8"/>
        <color theme="1" tint="0.499984740745262"/>
        <rFont val="Arial"/>
        <family val="2"/>
      </rPr>
      <t>(Ex : du panneau ou du paquet)</t>
    </r>
  </si>
  <si>
    <t>N° de Prod.</t>
  </si>
  <si>
    <t>ZIEGLER S.A.</t>
  </si>
  <si>
    <t xml:space="preserve">ELANECO
93 RUE DE LA BARGE  03300 CUSSET
A l'attention de  </t>
  </si>
  <si>
    <t>4 RUE COSTES ET BELLONTE</t>
  </si>
  <si>
    <t/>
  </si>
  <si>
    <t>63017 CLERMONT-FERRAND</t>
  </si>
  <si>
    <t>04119510683 / FR100 : ELANECO</t>
  </si>
  <si>
    <t>TEL:0473427742 FAX:0473907611</t>
  </si>
  <si>
    <t>TARIF MESSAGERIE  FRANCE</t>
  </si>
  <si>
    <t xml:space="preserve">Tarif Domicile / Domicile - En EUR HT - Date de validité 01/01/2016 </t>
  </si>
  <si>
    <t>104 : TRANSPORT PALETTES / POIDS MAXI PAR PALETTE 750 KGS</t>
  </si>
  <si>
    <t xml:space="preserve"> Forfaits en EUR</t>
  </si>
  <si>
    <t xml:space="preserve">              Jusque
Dpt</t>
  </si>
  <si>
    <t>1UM</t>
  </si>
  <si>
    <t>2UM</t>
  </si>
  <si>
    <t>3UM</t>
  </si>
  <si>
    <t>4UM</t>
  </si>
  <si>
    <t>5UM</t>
  </si>
  <si>
    <t>6UM</t>
  </si>
  <si>
    <t>7UM</t>
  </si>
  <si>
    <t>8UM</t>
  </si>
  <si>
    <t>9UM</t>
  </si>
  <si>
    <t>10UM</t>
  </si>
  <si>
    <t>FR01</t>
  </si>
  <si>
    <t>90.23</t>
  </si>
  <si>
    <t>159.14</t>
  </si>
  <si>
    <t>180.35</t>
  </si>
  <si>
    <t>190.96</t>
  </si>
  <si>
    <t>202.60</t>
  </si>
  <si>
    <t>212.18</t>
  </si>
  <si>
    <t>222.79</t>
  </si>
  <si>
    <t>233.40</t>
  </si>
  <si>
    <t>244.01</t>
  </si>
  <si>
    <t>254.62</t>
  </si>
  <si>
    <t>FR02</t>
  </si>
  <si>
    <t>100.84</t>
  </si>
  <si>
    <t>184.58</t>
  </si>
  <si>
    <t>257.81</t>
  </si>
  <si>
    <t>264.20</t>
  </si>
  <si>
    <t>281.19</t>
  </si>
  <si>
    <t>292.83</t>
  </si>
  <si>
    <t>308.69</t>
  </si>
  <si>
    <t>332.07</t>
  </si>
  <si>
    <t>376.67</t>
  </si>
  <si>
    <t>392.53</t>
  </si>
  <si>
    <t>FR03</t>
  </si>
  <si>
    <t>61.49</t>
  </si>
  <si>
    <t>133.69</t>
  </si>
  <si>
    <t>143.27</t>
  </si>
  <si>
    <t>169.74</t>
  </si>
  <si>
    <t>201.57</t>
  </si>
  <si>
    <t>217.54</t>
  </si>
  <si>
    <t>FR04</t>
  </si>
  <si>
    <t>118.86</t>
  </si>
  <si>
    <t>197.35</t>
  </si>
  <si>
    <t>265.23</t>
  </si>
  <si>
    <t>349.07</t>
  </si>
  <si>
    <t>378.73</t>
  </si>
  <si>
    <t>409.53</t>
  </si>
  <si>
    <t>438.16</t>
  </si>
  <si>
    <t>459.38</t>
  </si>
  <si>
    <t>479.57</t>
  </si>
  <si>
    <t>FR05</t>
  </si>
  <si>
    <t>279.03</t>
  </si>
  <si>
    <t>317.24</t>
  </si>
  <si>
    <t>358.54</t>
  </si>
  <si>
    <t>377.70</t>
  </si>
  <si>
    <t>397.89</t>
  </si>
  <si>
    <t>419.11</t>
  </si>
  <si>
    <t>FR06</t>
  </si>
  <si>
    <t>272.64</t>
  </si>
  <si>
    <t>294.89</t>
  </si>
  <si>
    <t>326.72</t>
  </si>
  <si>
    <t>390.37</t>
  </si>
  <si>
    <t>423.33</t>
  </si>
  <si>
    <t>443.42</t>
  </si>
  <si>
    <t>FR07</t>
  </si>
  <si>
    <t>267.39</t>
  </si>
  <si>
    <t>288.61</t>
  </si>
  <si>
    <t>305.50</t>
  </si>
  <si>
    <t>FR08</t>
  </si>
  <si>
    <t>107.12</t>
  </si>
  <si>
    <t>FR09</t>
  </si>
  <si>
    <t>152.75</t>
  </si>
  <si>
    <t>208.99</t>
  </si>
  <si>
    <t>FR10</t>
  </si>
  <si>
    <t>167.58</t>
  </si>
  <si>
    <t>227.01</t>
  </si>
  <si>
    <t>256.78</t>
  </si>
  <si>
    <t>271.61</t>
  </si>
  <si>
    <t>302.41</t>
  </si>
  <si>
    <t>333.10</t>
  </si>
  <si>
    <t>355.45</t>
  </si>
  <si>
    <t>FR11</t>
  </si>
  <si>
    <t>117.73</t>
  </si>
  <si>
    <t>173.97</t>
  </si>
  <si>
    <t>240.81</t>
  </si>
  <si>
    <t>FR12</t>
  </si>
  <si>
    <t>161.30</t>
  </si>
  <si>
    <t>195.19</t>
  </si>
  <si>
    <t>232.37</t>
  </si>
  <si>
    <t>248.23</t>
  </si>
  <si>
    <t>313.02</t>
  </si>
  <si>
    <t>FR13</t>
  </si>
  <si>
    <t>371.32</t>
  </si>
  <si>
    <t>404.17</t>
  </si>
  <si>
    <t>461.54</t>
  </si>
  <si>
    <t>477.41</t>
  </si>
  <si>
    <t>493.37</t>
  </si>
  <si>
    <t>FR14</t>
  </si>
  <si>
    <t>286.44</t>
  </si>
  <si>
    <t>303.44</t>
  </si>
  <si>
    <t>366.06</t>
  </si>
  <si>
    <t>398.92</t>
  </si>
  <si>
    <t>422.20</t>
  </si>
  <si>
    <t>FR15</t>
  </si>
  <si>
    <t>140.08</t>
  </si>
  <si>
    <t>207.96</t>
  </si>
  <si>
    <t>228.15</t>
  </si>
  <si>
    <t>238.75</t>
  </si>
  <si>
    <t>270.58</t>
  </si>
  <si>
    <t>FR16</t>
  </si>
  <si>
    <t>177.16</t>
  </si>
  <si>
    <t>246.17</t>
  </si>
  <si>
    <t>321.46</t>
  </si>
  <si>
    <t>337.33</t>
  </si>
  <si>
    <t>FR17</t>
  </si>
  <si>
    <t>FR18</t>
  </si>
  <si>
    <t>95.48</t>
  </si>
  <si>
    <t>221.76</t>
  </si>
  <si>
    <t>318.27</t>
  </si>
  <si>
    <t>FR19</t>
  </si>
  <si>
    <t>83.84</t>
  </si>
  <si>
    <t>123.09</t>
  </si>
  <si>
    <t>172.94</t>
  </si>
  <si>
    <t>186.74</t>
  </si>
  <si>
    <t>FR20</t>
  </si>
  <si>
    <t>361.74</t>
  </si>
  <si>
    <t>485.85</t>
  </si>
  <si>
    <t>-1.03</t>
  </si>
  <si>
    <t>FR21</t>
  </si>
  <si>
    <t>134.72</t>
  </si>
  <si>
    <t>FR22</t>
  </si>
  <si>
    <t>102.90</t>
  </si>
  <si>
    <t>181.38</t>
  </si>
  <si>
    <t>255.65</t>
  </si>
  <si>
    <t>FR23</t>
  </si>
  <si>
    <t>FR24</t>
  </si>
  <si>
    <t>156.97</t>
  </si>
  <si>
    <t>214.34</t>
  </si>
  <si>
    <t>252.45</t>
  </si>
  <si>
    <t>FR25</t>
  </si>
  <si>
    <t>162.33</t>
  </si>
  <si>
    <t>218.57</t>
  </si>
  <si>
    <t>FR26</t>
  </si>
  <si>
    <t>FR27</t>
  </si>
  <si>
    <t>98.67</t>
  </si>
  <si>
    <t>229.18</t>
  </si>
  <si>
    <t>327.85</t>
  </si>
  <si>
    <t>369.15</t>
  </si>
  <si>
    <t>388.31</t>
  </si>
  <si>
    <t>FR28</t>
  </si>
  <si>
    <t>245.04</t>
  </si>
  <si>
    <t>FR29</t>
  </si>
  <si>
    <t>113.51</t>
  </si>
  <si>
    <t>287.47</t>
  </si>
  <si>
    <t>FR30</t>
  </si>
  <si>
    <t>235.56</t>
  </si>
  <si>
    <t>FR31</t>
  </si>
  <si>
    <t>203.73</t>
  </si>
  <si>
    <t>239.78</t>
  </si>
  <si>
    <t>258.84</t>
  </si>
  <si>
    <t>274.80</t>
  </si>
  <si>
    <t>359.68</t>
  </si>
  <si>
    <t>FR32</t>
  </si>
  <si>
    <t>196.32</t>
  </si>
  <si>
    <t>269.45</t>
  </si>
  <si>
    <t>285.41</t>
  </si>
  <si>
    <t>324.66</t>
  </si>
  <si>
    <t>343.71</t>
  </si>
  <si>
    <t>387.28</t>
  </si>
  <si>
    <t>407.37</t>
  </si>
  <si>
    <t>FR33</t>
  </si>
  <si>
    <t>342.68</t>
  </si>
  <si>
    <t>374.51</t>
  </si>
  <si>
    <t>FR34</t>
  </si>
  <si>
    <t>FR35</t>
  </si>
  <si>
    <t>367.09</t>
  </si>
  <si>
    <t>FR36</t>
  </si>
  <si>
    <t>FR37</t>
  </si>
  <si>
    <t>304.47</t>
  </si>
  <si>
    <t>320.43</t>
  </si>
  <si>
    <t>FR38</t>
  </si>
  <si>
    <t>FR39</t>
  </si>
  <si>
    <t>FR40</t>
  </si>
  <si>
    <t>FR41</t>
  </si>
  <si>
    <t>FR42</t>
  </si>
  <si>
    <t>249.36</t>
  </si>
  <si>
    <t>FR43</t>
  </si>
  <si>
    <t>FR44</t>
  </si>
  <si>
    <t>FR45</t>
  </si>
  <si>
    <t>93.32</t>
  </si>
  <si>
    <t>241.84</t>
  </si>
  <si>
    <t>FR46</t>
  </si>
  <si>
    <t>219.60</t>
  </si>
  <si>
    <t>FR47</t>
  </si>
  <si>
    <t>160.17</t>
  </si>
  <si>
    <t>206.93</t>
  </si>
  <si>
    <t>FR48</t>
  </si>
  <si>
    <t>205.79</t>
  </si>
  <si>
    <t>247.20</t>
  </si>
  <si>
    <t>FR49</t>
  </si>
  <si>
    <t>FR50</t>
  </si>
  <si>
    <t>FR51</t>
  </si>
  <si>
    <t>234.43</t>
  </si>
  <si>
    <t>FR52</t>
  </si>
  <si>
    <t>242.98</t>
  </si>
  <si>
    <t>FR53</t>
  </si>
  <si>
    <t>298.08</t>
  </si>
  <si>
    <t>319.30</t>
  </si>
  <si>
    <t>329.91</t>
  </si>
  <si>
    <t>345.87</t>
  </si>
  <si>
    <t>FR54</t>
  </si>
  <si>
    <t>216.40</t>
  </si>
  <si>
    <t>284.28</t>
  </si>
  <si>
    <t>306.63</t>
  </si>
  <si>
    <t>410.56</t>
  </si>
  <si>
    <t>FR55</t>
  </si>
  <si>
    <t>FR56</t>
  </si>
  <si>
    <t>314.05</t>
  </si>
  <si>
    <t>347.93</t>
  </si>
  <si>
    <t>408.50</t>
  </si>
  <si>
    <t>FR57</t>
  </si>
  <si>
    <t>176.13</t>
  </si>
  <si>
    <t>253.59</t>
  </si>
  <si>
    <t>FR58</t>
  </si>
  <si>
    <t>148.53</t>
  </si>
  <si>
    <t>282.22</t>
  </si>
  <si>
    <t>FR59</t>
  </si>
  <si>
    <t>175.10</t>
  </si>
  <si>
    <t>FR60</t>
  </si>
  <si>
    <t>FR61</t>
  </si>
  <si>
    <t>FR62</t>
  </si>
  <si>
    <t>FR63</t>
  </si>
  <si>
    <t>49.85</t>
  </si>
  <si>
    <t>89.10</t>
  </si>
  <si>
    <t>122.06</t>
  </si>
  <si>
    <t>132.66</t>
  </si>
  <si>
    <t>151.72</t>
  </si>
  <si>
    <t>163.36</t>
  </si>
  <si>
    <t>200.54</t>
  </si>
  <si>
    <t>FR64</t>
  </si>
  <si>
    <t>237.62</t>
  </si>
  <si>
    <t>FR65</t>
  </si>
  <si>
    <t>FR66</t>
  </si>
  <si>
    <t>FR67</t>
  </si>
  <si>
    <t>FR68</t>
  </si>
  <si>
    <t>FR69</t>
  </si>
  <si>
    <t>199.41</t>
  </si>
  <si>
    <t>213.21</t>
  </si>
  <si>
    <t>230.21</t>
  </si>
  <si>
    <t>236.59</t>
  </si>
  <si>
    <t>FR70</t>
  </si>
  <si>
    <t>FR71</t>
  </si>
  <si>
    <t>FR72</t>
  </si>
  <si>
    <t>FR73</t>
  </si>
  <si>
    <t>79.62</t>
  </si>
  <si>
    <t>FR74</t>
  </si>
  <si>
    <t>FR75</t>
  </si>
  <si>
    <t>189.93</t>
  </si>
  <si>
    <t>FR76</t>
  </si>
  <si>
    <t>FR77</t>
  </si>
  <si>
    <t>FR78</t>
  </si>
  <si>
    <t>FR79</t>
  </si>
  <si>
    <t>FR80</t>
  </si>
  <si>
    <t>273.67</t>
  </si>
  <si>
    <t>FR81</t>
  </si>
  <si>
    <t>FR82</t>
  </si>
  <si>
    <t>FR83</t>
  </si>
  <si>
    <t>FR84</t>
  </si>
  <si>
    <t>223.82</t>
  </si>
  <si>
    <t>FR85</t>
  </si>
  <si>
    <t>FR86</t>
  </si>
  <si>
    <t>FR87</t>
  </si>
  <si>
    <t>112.48</t>
  </si>
  <si>
    <t>FR88</t>
  </si>
  <si>
    <t>FR89</t>
  </si>
  <si>
    <t>FR90</t>
  </si>
  <si>
    <t>251.42</t>
  </si>
  <si>
    <t>262.03</t>
  </si>
  <si>
    <t>310.85</t>
  </si>
  <si>
    <t>FR91</t>
  </si>
  <si>
    <t>300.25</t>
  </si>
  <si>
    <t>FR92</t>
  </si>
  <si>
    <t>FR93</t>
  </si>
  <si>
    <t>FR94</t>
  </si>
  <si>
    <t>FR95</t>
  </si>
  <si>
    <t>FR98</t>
  </si>
  <si>
    <t>307.66</t>
  </si>
  <si>
    <t>323.63</t>
  </si>
  <si>
    <t>350.10</t>
  </si>
  <si>
    <t>426.52</t>
  </si>
  <si>
    <t>464.63</t>
  </si>
  <si>
    <t>503.98</t>
  </si>
  <si>
    <t>527.26</t>
  </si>
  <si>
    <t>Tarif Domicile / Domicile - En EUR HT - Date de validité 01/01/2016</t>
  </si>
  <si>
    <t>302 : LIVRAISON A DOMICILE</t>
  </si>
  <si>
    <t>En EUR les 100 KG</t>
  </si>
  <si>
    <t>30KG</t>
  </si>
  <si>
    <t>40KG</t>
  </si>
  <si>
    <t>50KG</t>
  </si>
  <si>
    <t>60KG</t>
  </si>
  <si>
    <t>70KG</t>
  </si>
  <si>
    <t>80KG</t>
  </si>
  <si>
    <t>90KG</t>
  </si>
  <si>
    <t>100KG</t>
  </si>
  <si>
    <t>200KG</t>
  </si>
  <si>
    <t>15.78</t>
  </si>
  <si>
    <t>16.62</t>
  </si>
  <si>
    <t>18.81</t>
  </si>
  <si>
    <t>20.85</t>
  </si>
  <si>
    <t>23.74</t>
  </si>
  <si>
    <t>25.80</t>
  </si>
  <si>
    <t>27.20</t>
  </si>
  <si>
    <t>28.99</t>
  </si>
  <si>
    <t>16.82</t>
  </si>
  <si>
    <t>19.90</t>
  </si>
  <si>
    <t>22.38</t>
  </si>
  <si>
    <t>24.84</t>
  </si>
  <si>
    <t>28.21</t>
  </si>
  <si>
    <t>30.64</t>
  </si>
  <si>
    <t>32.24</t>
  </si>
  <si>
    <t>34.38</t>
  </si>
  <si>
    <t>12.77</t>
  </si>
  <si>
    <t>13.46</t>
  </si>
  <si>
    <t>13.67</t>
  </si>
  <si>
    <t>14.54</t>
  </si>
  <si>
    <t>15.55</t>
  </si>
  <si>
    <t>17.07</t>
  </si>
  <si>
    <t>17.70</t>
  </si>
  <si>
    <t>18.46</t>
  </si>
  <si>
    <t>18.98</t>
  </si>
  <si>
    <t>24.00</t>
  </si>
  <si>
    <t>26.98</t>
  </si>
  <si>
    <t>29.92</t>
  </si>
  <si>
    <t>33.22</t>
  </si>
  <si>
    <t>36.19</t>
  </si>
  <si>
    <t>39.16</t>
  </si>
  <si>
    <t>43.74</t>
  </si>
  <si>
    <t>21.20</t>
  </si>
  <si>
    <t>26.40</t>
  </si>
  <si>
    <t>29.37</t>
  </si>
  <si>
    <t>33.74</t>
  </si>
  <si>
    <t>35.76</t>
  </si>
  <si>
    <t>38.73</t>
  </si>
  <si>
    <t>41.68</t>
  </si>
  <si>
    <t>18.62</t>
  </si>
  <si>
    <t>23.45</t>
  </si>
  <si>
    <t>29.90</t>
  </si>
  <si>
    <t>32.86</t>
  </si>
  <si>
    <t>36.74</t>
  </si>
  <si>
    <t>39.68</t>
  </si>
  <si>
    <t>14.27</t>
  </si>
  <si>
    <t>16.53</t>
  </si>
  <si>
    <t>19.51</t>
  </si>
  <si>
    <t>22.22</t>
  </si>
  <si>
    <t>24.92</t>
  </si>
  <si>
    <t>26.32</t>
  </si>
  <si>
    <t>27.18</t>
  </si>
  <si>
    <t>19.45</t>
  </si>
  <si>
    <t>23.03</t>
  </si>
  <si>
    <t>27.57</t>
  </si>
  <si>
    <t>28.07</t>
  </si>
  <si>
    <t>31.03</t>
  </si>
  <si>
    <t>32.47</t>
  </si>
  <si>
    <t>33.65</t>
  </si>
  <si>
    <t>35.32</t>
  </si>
  <si>
    <t>18.72</t>
  </si>
  <si>
    <t>23.61</t>
  </si>
  <si>
    <t>26.53</t>
  </si>
  <si>
    <t>29.65</t>
  </si>
  <si>
    <t>32.80</t>
  </si>
  <si>
    <t>35.60</t>
  </si>
  <si>
    <t>39.07</t>
  </si>
  <si>
    <t>39.53</t>
  </si>
  <si>
    <t>26.68</t>
  </si>
  <si>
    <t>28.45</t>
  </si>
  <si>
    <t>29.45</t>
  </si>
  <si>
    <t>30.97</t>
  </si>
  <si>
    <t>31.95</t>
  </si>
  <si>
    <t>33.21</t>
  </si>
  <si>
    <t>16.90</t>
  </si>
  <si>
    <t>23.60</t>
  </si>
  <si>
    <t>26.17</t>
  </si>
  <si>
    <t>28.77</t>
  </si>
  <si>
    <t>31.02</t>
  </si>
  <si>
    <t>33.96</t>
  </si>
  <si>
    <t>15.99</t>
  </si>
  <si>
    <t>18.64</t>
  </si>
  <si>
    <t>20.20</t>
  </si>
  <si>
    <t>22.33</t>
  </si>
  <si>
    <t>24.26</t>
  </si>
  <si>
    <t>25.82</t>
  </si>
  <si>
    <t>17.41</t>
  </si>
  <si>
    <t>20.22</t>
  </si>
  <si>
    <t>23.55</t>
  </si>
  <si>
    <t>26.37</t>
  </si>
  <si>
    <t>27.91</t>
  </si>
  <si>
    <t>19.34</t>
  </si>
  <si>
    <t>21.75</t>
  </si>
  <si>
    <t>24.78</t>
  </si>
  <si>
    <t>29.21</t>
  </si>
  <si>
    <t>31.98</t>
  </si>
  <si>
    <t>35.05</t>
  </si>
  <si>
    <t>15.17</t>
  </si>
  <si>
    <t>16.16</t>
  </si>
  <si>
    <t>16.45</t>
  </si>
  <si>
    <t>17.09</t>
  </si>
  <si>
    <t>18.78</t>
  </si>
  <si>
    <t>20.92</t>
  </si>
  <si>
    <t>21.78</t>
  </si>
  <si>
    <t>22.93</t>
  </si>
  <si>
    <t>14.56</t>
  </si>
  <si>
    <t>16.77</t>
  </si>
  <si>
    <t>18.96</t>
  </si>
  <si>
    <t>23.97</t>
  </si>
  <si>
    <t>26.15</t>
  </si>
  <si>
    <t>28.38</t>
  </si>
  <si>
    <t>30.55</t>
  </si>
  <si>
    <t>15.58</t>
  </si>
  <si>
    <t>18.84</t>
  </si>
  <si>
    <t>21.31</t>
  </si>
  <si>
    <t>26.73</t>
  </si>
  <si>
    <t>30.95</t>
  </si>
  <si>
    <t>32.09</t>
  </si>
  <si>
    <t>15.05</t>
  </si>
  <si>
    <t>15.92</t>
  </si>
  <si>
    <t>18.77</t>
  </si>
  <si>
    <t>20.75</t>
  </si>
  <si>
    <t>22.31</t>
  </si>
  <si>
    <t>23.88</t>
  </si>
  <si>
    <t>23.01</t>
  </si>
  <si>
    <t>24.65</t>
  </si>
  <si>
    <t>14.04</t>
  </si>
  <si>
    <t>15.70</t>
  </si>
  <si>
    <t>17.54</t>
  </si>
  <si>
    <t>18.88</t>
  </si>
  <si>
    <t>20.96</t>
  </si>
  <si>
    <t>22.30</t>
  </si>
  <si>
    <t>26.88</t>
  </si>
  <si>
    <t>98.62</t>
  </si>
  <si>
    <t>107.46</t>
  </si>
  <si>
    <t>111.27</t>
  </si>
  <si>
    <t>130.22</t>
  </si>
  <si>
    <t>147.92</t>
  </si>
  <si>
    <t>15.81</t>
  </si>
  <si>
    <t>17.92</t>
  </si>
  <si>
    <t>19.78</t>
  </si>
  <si>
    <t>22.51</t>
  </si>
  <si>
    <t>24.37</t>
  </si>
  <si>
    <t>26.85</t>
  </si>
  <si>
    <t>28.65</t>
  </si>
  <si>
    <t>22.13</t>
  </si>
  <si>
    <t>25.24</t>
  </si>
  <si>
    <t>27.88</t>
  </si>
  <si>
    <t>31.23</t>
  </si>
  <si>
    <t>33.87</t>
  </si>
  <si>
    <t>37.85</t>
  </si>
  <si>
    <t>16.33</t>
  </si>
  <si>
    <t>18.08</t>
  </si>
  <si>
    <t>20.86</t>
  </si>
  <si>
    <t>23.39</t>
  </si>
  <si>
    <t>24.40</t>
  </si>
  <si>
    <t>25.91</t>
  </si>
  <si>
    <t>16.30</t>
  </si>
  <si>
    <t>16.78</t>
  </si>
  <si>
    <t>18.75</t>
  </si>
  <si>
    <t>21.18</t>
  </si>
  <si>
    <t>23.11</t>
  </si>
  <si>
    <t>25.81</t>
  </si>
  <si>
    <t>27.77</t>
  </si>
  <si>
    <t>14.31</t>
  </si>
  <si>
    <t>16.69</t>
  </si>
  <si>
    <t>21.99</t>
  </si>
  <si>
    <t>25.10</t>
  </si>
  <si>
    <t>25.52</t>
  </si>
  <si>
    <t>27.51</t>
  </si>
  <si>
    <t>17.01</t>
  </si>
  <si>
    <t>23.66</t>
  </si>
  <si>
    <t>24.60</t>
  </si>
  <si>
    <t>27.71</t>
  </si>
  <si>
    <t>17.45</t>
  </si>
  <si>
    <t>20.98</t>
  </si>
  <si>
    <t>25.12</t>
  </si>
  <si>
    <t>26.36</t>
  </si>
  <si>
    <t>30.72</t>
  </si>
  <si>
    <t>32.37</t>
  </si>
  <si>
    <t>14.60</t>
  </si>
  <si>
    <t>17.11</t>
  </si>
  <si>
    <t>20.48</t>
  </si>
  <si>
    <t>22.87</t>
  </si>
  <si>
    <t>26.09</t>
  </si>
  <si>
    <t>28.49</t>
  </si>
  <si>
    <t>31.51</t>
  </si>
  <si>
    <t>16.85</t>
  </si>
  <si>
    <t>20.51</t>
  </si>
  <si>
    <t>23.40</t>
  </si>
  <si>
    <t>26.78</t>
  </si>
  <si>
    <t>29.64</t>
  </si>
  <si>
    <t>33.26</t>
  </si>
  <si>
    <t>36.14</t>
  </si>
  <si>
    <t>17.74</t>
  </si>
  <si>
    <t>22.36</t>
  </si>
  <si>
    <t>25.07</t>
  </si>
  <si>
    <t>28.37</t>
  </si>
  <si>
    <t>29.79</t>
  </si>
  <si>
    <t>31.30</t>
  </si>
  <si>
    <t>31.53</t>
  </si>
  <si>
    <t>19.59</t>
  </si>
  <si>
    <t>22.46</t>
  </si>
  <si>
    <t>24.98</t>
  </si>
  <si>
    <t>29.36</t>
  </si>
  <si>
    <t>31.42</t>
  </si>
  <si>
    <t>18.45</t>
  </si>
  <si>
    <t>23.27</t>
  </si>
  <si>
    <t>26.27</t>
  </si>
  <si>
    <t>29.26</t>
  </si>
  <si>
    <t>32.36</t>
  </si>
  <si>
    <t>35.12</t>
  </si>
  <si>
    <t>38.59</t>
  </si>
  <si>
    <t>15.06</t>
  </si>
  <si>
    <t>19.21</t>
  </si>
  <si>
    <t>21.88</t>
  </si>
  <si>
    <t>24.45</t>
  </si>
  <si>
    <t>28.91</t>
  </si>
  <si>
    <t>31.00</t>
  </si>
  <si>
    <t>21.25</t>
  </si>
  <si>
    <t>24.19</t>
  </si>
  <si>
    <t>26.65</t>
  </si>
  <si>
    <t>29.84</t>
  </si>
  <si>
    <t>30.39</t>
  </si>
  <si>
    <t>14.29</t>
  </si>
  <si>
    <t>16.06</t>
  </si>
  <si>
    <t>17.83</t>
  </si>
  <si>
    <t>22.75</t>
  </si>
  <si>
    <t>24.53</t>
  </si>
  <si>
    <t>26.30</t>
  </si>
  <si>
    <t>28.05</t>
  </si>
  <si>
    <t>31.11</t>
  </si>
  <si>
    <t>14.82</t>
  </si>
  <si>
    <t>17.59</t>
  </si>
  <si>
    <t>20.36</t>
  </si>
  <si>
    <t>23.09</t>
  </si>
  <si>
    <t>25.95</t>
  </si>
  <si>
    <t>28.75</t>
  </si>
  <si>
    <t>29.30</t>
  </si>
  <si>
    <t>29.80</t>
  </si>
  <si>
    <t>15.43</t>
  </si>
  <si>
    <t>24.38</t>
  </si>
  <si>
    <t>26.41</t>
  </si>
  <si>
    <t>13.85</t>
  </si>
  <si>
    <t>16.12</t>
  </si>
  <si>
    <t>19.24</t>
  </si>
  <si>
    <t>21.37</t>
  </si>
  <si>
    <t>26.49</t>
  </si>
  <si>
    <t>26.80</t>
  </si>
  <si>
    <t>29.72</t>
  </si>
  <si>
    <t>32.48</t>
  </si>
  <si>
    <t>35.42</t>
  </si>
  <si>
    <t>37.74</t>
  </si>
  <si>
    <t>18.35</t>
  </si>
  <si>
    <t>21.71</t>
  </si>
  <si>
    <t>27.04</t>
  </si>
  <si>
    <t>29.28</t>
  </si>
  <si>
    <t>31.63</t>
  </si>
  <si>
    <t>14.36</t>
  </si>
  <si>
    <t>21.90</t>
  </si>
  <si>
    <t>14.37</t>
  </si>
  <si>
    <t>15.30</t>
  </si>
  <si>
    <t>17.94</t>
  </si>
  <si>
    <t>20.00</t>
  </si>
  <si>
    <t>21.59</t>
  </si>
  <si>
    <t>15.44</t>
  </si>
  <si>
    <t>18.65</t>
  </si>
  <si>
    <t>21.07</t>
  </si>
  <si>
    <t>23.98</t>
  </si>
  <si>
    <t>26.38</t>
  </si>
  <si>
    <t>29.54</t>
  </si>
  <si>
    <t>29.69</t>
  </si>
  <si>
    <t>13.49</t>
  </si>
  <si>
    <t>15.82</t>
  </si>
  <si>
    <t>18.12</t>
  </si>
  <si>
    <t>20.44</t>
  </si>
  <si>
    <t>22.84</t>
  </si>
  <si>
    <t>25.19</t>
  </si>
  <si>
    <t>26.94</t>
  </si>
  <si>
    <t>14.33</t>
  </si>
  <si>
    <t>16.74</t>
  </si>
  <si>
    <t>20.04</t>
  </si>
  <si>
    <t>25.48</t>
  </si>
  <si>
    <t>27.78</t>
  </si>
  <si>
    <t>30.69</t>
  </si>
  <si>
    <t>16.56</t>
  </si>
  <si>
    <t>18.05</t>
  </si>
  <si>
    <t>19.89</t>
  </si>
  <si>
    <t>21.73</t>
  </si>
  <si>
    <t>24.57</t>
  </si>
  <si>
    <t>25.21</t>
  </si>
  <si>
    <t>16.25</t>
  </si>
  <si>
    <t>18.54</t>
  </si>
  <si>
    <t>21.96</t>
  </si>
  <si>
    <t>23.00</t>
  </si>
  <si>
    <t>24.85</t>
  </si>
  <si>
    <t>25.88</t>
  </si>
  <si>
    <t>27.02</t>
  </si>
  <si>
    <t>17.20</t>
  </si>
  <si>
    <t>20.64</t>
  </si>
  <si>
    <t>23.04</t>
  </si>
  <si>
    <t>27.14</t>
  </si>
  <si>
    <t>33.62</t>
  </si>
  <si>
    <t>36.03</t>
  </si>
  <si>
    <t>28.46</t>
  </si>
  <si>
    <t>35.38</t>
  </si>
  <si>
    <t>37.28</t>
  </si>
  <si>
    <t>18.33</t>
  </si>
  <si>
    <t>23.10</t>
  </si>
  <si>
    <t>26.14</t>
  </si>
  <si>
    <t>28.60</t>
  </si>
  <si>
    <t>31.79</t>
  </si>
  <si>
    <t>18.25</t>
  </si>
  <si>
    <t>20.58</t>
  </si>
  <si>
    <t>23.38</t>
  </si>
  <si>
    <t>25.71</t>
  </si>
  <si>
    <t>28.74</t>
  </si>
  <si>
    <t>31.08</t>
  </si>
  <si>
    <t>20.73</t>
  </si>
  <si>
    <t>23.12</t>
  </si>
  <si>
    <t>25.42</t>
  </si>
  <si>
    <t>28.19</t>
  </si>
  <si>
    <t>29.24</t>
  </si>
  <si>
    <t>30.51</t>
  </si>
  <si>
    <t>15.93</t>
  </si>
  <si>
    <t>19.32</t>
  </si>
  <si>
    <t>21.89</t>
  </si>
  <si>
    <t>24.96</t>
  </si>
  <si>
    <t>27.53</t>
  </si>
  <si>
    <t>30.86</t>
  </si>
  <si>
    <t>33.44</t>
  </si>
  <si>
    <t>33.50</t>
  </si>
  <si>
    <t>16.88</t>
  </si>
  <si>
    <t>19.20</t>
  </si>
  <si>
    <t>21.33</t>
  </si>
  <si>
    <t>22.47</t>
  </si>
  <si>
    <t>22.69</t>
  </si>
  <si>
    <t>18.17</t>
  </si>
  <si>
    <t>19.47</t>
  </si>
  <si>
    <t>21.82</t>
  </si>
  <si>
    <t>24.31</t>
  </si>
  <si>
    <t>26.89</t>
  </si>
  <si>
    <t>29.46</t>
  </si>
  <si>
    <t>18.23</t>
  </si>
  <si>
    <t>30.05</t>
  </si>
  <si>
    <t>32.69</t>
  </si>
  <si>
    <t>17.52</t>
  </si>
  <si>
    <t>20.82</t>
  </si>
  <si>
    <t>23.18</t>
  </si>
  <si>
    <t>26.25</t>
  </si>
  <si>
    <t>28.58</t>
  </si>
  <si>
    <t>31.06</t>
  </si>
  <si>
    <t>18.55</t>
  </si>
  <si>
    <t>20.63</t>
  </si>
  <si>
    <t>23.50</t>
  </si>
  <si>
    <t>25.93</t>
  </si>
  <si>
    <t>29.14</t>
  </si>
  <si>
    <t>32.43</t>
  </si>
  <si>
    <t>11.89</t>
  </si>
  <si>
    <t>12.65</t>
  </si>
  <si>
    <t>13.28</t>
  </si>
  <si>
    <t>13.78</t>
  </si>
  <si>
    <t>14.67</t>
  </si>
  <si>
    <t>14.90</t>
  </si>
  <si>
    <t>15.13</t>
  </si>
  <si>
    <t>24.21</t>
  </si>
  <si>
    <t>26.93</t>
  </si>
  <si>
    <t>30.01</t>
  </si>
  <si>
    <t>31.83</t>
  </si>
  <si>
    <t>34.82</t>
  </si>
  <si>
    <t>20.23</t>
  </si>
  <si>
    <t>23.83</t>
  </si>
  <si>
    <t>36.52</t>
  </si>
  <si>
    <t>37.71</t>
  </si>
  <si>
    <t>38.27</t>
  </si>
  <si>
    <t>18.74</t>
  </si>
  <si>
    <t>26.58</t>
  </si>
  <si>
    <t>30.12</t>
  </si>
  <si>
    <t>33.10</t>
  </si>
  <si>
    <t>37.03</t>
  </si>
  <si>
    <t>17.99</t>
  </si>
  <si>
    <t>21.48</t>
  </si>
  <si>
    <t>24.94</t>
  </si>
  <si>
    <t>28.40</t>
  </si>
  <si>
    <t>31.69</t>
  </si>
  <si>
    <t>31.84</t>
  </si>
  <si>
    <t>33.24</t>
  </si>
  <si>
    <t>17.37</t>
  </si>
  <si>
    <t>18.91</t>
  </si>
  <si>
    <t>20.40</t>
  </si>
  <si>
    <t>21.86</t>
  </si>
  <si>
    <t>23.33</t>
  </si>
  <si>
    <t>14.30</t>
  </si>
  <si>
    <t>16.71</t>
  </si>
  <si>
    <t>19.97</t>
  </si>
  <si>
    <t>22.27</t>
  </si>
  <si>
    <t>24.13</t>
  </si>
  <si>
    <t>25.40</t>
  </si>
  <si>
    <t>26.87</t>
  </si>
  <si>
    <t>16.10</t>
  </si>
  <si>
    <t>23.77</t>
  </si>
  <si>
    <t>26.00</t>
  </si>
  <si>
    <t>14.58</t>
  </si>
  <si>
    <t>17.53</t>
  </si>
  <si>
    <t>19.65</t>
  </si>
  <si>
    <t>20.09</t>
  </si>
  <si>
    <t>22.71</t>
  </si>
  <si>
    <t>25.36</t>
  </si>
  <si>
    <t>30.67</t>
  </si>
  <si>
    <t>33.99</t>
  </si>
  <si>
    <t>36.27</t>
  </si>
  <si>
    <t>37.92</t>
  </si>
  <si>
    <t>15.65</t>
  </si>
  <si>
    <t>21.42</t>
  </si>
  <si>
    <t>24.39</t>
  </si>
  <si>
    <t>30.10</t>
  </si>
  <si>
    <t>32.58</t>
  </si>
  <si>
    <t>18.53</t>
  </si>
  <si>
    <t>23.82</t>
  </si>
  <si>
    <t>25.65</t>
  </si>
  <si>
    <t>26.56</t>
  </si>
  <si>
    <t>30.21</t>
  </si>
  <si>
    <t>20.25</t>
  </si>
  <si>
    <t>22.90</t>
  </si>
  <si>
    <t>25.54</t>
  </si>
  <si>
    <t>27.37</t>
  </si>
  <si>
    <t>29.56</t>
  </si>
  <si>
    <t>31.37</t>
  </si>
  <si>
    <t>31.93</t>
  </si>
  <si>
    <t>17.40</t>
  </si>
  <si>
    <t>20.90</t>
  </si>
  <si>
    <t>23.36</t>
  </si>
  <si>
    <t>30.00</t>
  </si>
  <si>
    <t>30.36</t>
  </si>
  <si>
    <t>17.78</t>
  </si>
  <si>
    <t>22.86</t>
  </si>
  <si>
    <t>25.61</t>
  </si>
  <si>
    <t>28.96</t>
  </si>
  <si>
    <t>30.49</t>
  </si>
  <si>
    <t>32.34</t>
  </si>
  <si>
    <t>33.97</t>
  </si>
  <si>
    <t>16.73</t>
  </si>
  <si>
    <t>22.29</t>
  </si>
  <si>
    <t>25.43</t>
  </si>
  <si>
    <t>18.32</t>
  </si>
  <si>
    <t>25.87</t>
  </si>
  <si>
    <t>32.13</t>
  </si>
  <si>
    <t>35.91</t>
  </si>
  <si>
    <t>38.69</t>
  </si>
  <si>
    <t>41.64</t>
  </si>
  <si>
    <t>16.93</t>
  </si>
  <si>
    <t>21.19</t>
  </si>
  <si>
    <t>23.58</t>
  </si>
  <si>
    <t>26.51</t>
  </si>
  <si>
    <t>27.63</t>
  </si>
  <si>
    <t>28.27</t>
  </si>
  <si>
    <t>15.26</t>
  </si>
  <si>
    <t>18.41</t>
  </si>
  <si>
    <t>20.76</t>
  </si>
  <si>
    <t>25.96</t>
  </si>
  <si>
    <t>29.05</t>
  </si>
  <si>
    <t>29.67</t>
  </si>
  <si>
    <t>32.59</t>
  </si>
  <si>
    <t>17.66</t>
  </si>
  <si>
    <t>17.89</t>
  </si>
  <si>
    <t>19.63</t>
  </si>
  <si>
    <t>21.09</t>
  </si>
  <si>
    <t>22.58</t>
  </si>
  <si>
    <t>24.05</t>
  </si>
  <si>
    <t>23.69</t>
  </si>
  <si>
    <t>26.82</t>
  </si>
  <si>
    <t>29.40</t>
  </si>
  <si>
    <t>32.81</t>
  </si>
  <si>
    <t>32.88</t>
  </si>
  <si>
    <t>20.67</t>
  </si>
  <si>
    <t>27.62</t>
  </si>
  <si>
    <t>28.14</t>
  </si>
  <si>
    <t>30.26</t>
  </si>
  <si>
    <t>29.51</t>
  </si>
  <si>
    <t>31.43</t>
  </si>
  <si>
    <t>33.91</t>
  </si>
  <si>
    <t>34.52</t>
  </si>
  <si>
    <t>27.93</t>
  </si>
  <si>
    <t>35.20</t>
  </si>
  <si>
    <t>39.59</t>
  </si>
  <si>
    <t>44.85</t>
  </si>
  <si>
    <t>48.22</t>
  </si>
  <si>
    <t>55.12</t>
  </si>
  <si>
    <t>59.51</t>
  </si>
  <si>
    <t>65.62</t>
  </si>
  <si>
    <r>
      <t xml:space="preserve">Pose des fournitures - Entreprise R.G.E : </t>
    </r>
    <r>
      <rPr>
        <sz val="8"/>
        <color rgb="FFFF0000"/>
        <rFont val="Verdana"/>
        <family val="2"/>
      </rPr>
      <t>Maçon and Co</t>
    </r>
    <r>
      <rPr>
        <sz val="8"/>
        <color theme="1"/>
        <rFont val="Verdana"/>
        <family val="2"/>
      </rPr>
      <t xml:space="preserve">
› </t>
    </r>
    <r>
      <rPr>
        <sz val="8"/>
        <color rgb="FFFF0000"/>
        <rFont val="Verdana"/>
        <family val="2"/>
      </rPr>
      <t>RGE Certibat</t>
    </r>
    <r>
      <rPr>
        <sz val="8"/>
        <color theme="1"/>
        <rFont val="Verdana"/>
        <family val="2"/>
      </rPr>
      <t xml:space="preserve"> - Dénomination : "</t>
    </r>
    <r>
      <rPr>
        <sz val="8"/>
        <color rgb="FFFF0000"/>
        <rFont val="Verdana"/>
        <family val="2"/>
      </rPr>
      <t xml:space="preserve"> Travaux de rénovation énergétique globale</t>
    </r>
    <r>
      <rPr>
        <sz val="8"/>
        <color theme="1"/>
        <rFont val="Verdana"/>
        <family val="2"/>
      </rPr>
      <t xml:space="preserve">"
› Numéro : </t>
    </r>
    <r>
      <rPr>
        <sz val="8"/>
        <color rgb="FFFF0000"/>
        <rFont val="Verdana"/>
        <family val="2"/>
      </rPr>
      <t>139018</t>
    </r>
    <r>
      <rPr>
        <sz val="8"/>
        <color theme="1"/>
        <rFont val="Verdana"/>
        <family val="2"/>
      </rPr>
      <t xml:space="preserve"> - Code :  </t>
    </r>
    <r>
      <rPr>
        <sz val="8"/>
        <color rgb="FFFF0000"/>
        <rFont val="Verdana"/>
        <family val="2"/>
      </rPr>
      <t>8611 PROB</t>
    </r>
    <r>
      <rPr>
        <sz val="8"/>
        <color theme="1"/>
        <rFont val="Verdana"/>
        <family val="2"/>
      </rPr>
      <t xml:space="preserve"> - Échéance : </t>
    </r>
    <r>
      <rPr>
        <sz val="8"/>
        <color rgb="FFFF0000"/>
        <rFont val="Verdana"/>
        <family val="2"/>
      </rPr>
      <t>12/01/2018</t>
    </r>
    <r>
      <rPr>
        <sz val="8"/>
        <color theme="1"/>
        <rFont val="Verdana"/>
        <family val="2"/>
      </rPr>
      <t>.</t>
    </r>
  </si>
  <si>
    <t>DESCRIPTION POSE PAR ARTISAN RGE</t>
  </si>
  <si>
    <t>Valeur de la mesure unitaire (hors-tout) ou nnombre de produits par conditionnement
(Ex. : 4,21 m² / paquet, plaque)</t>
  </si>
</sst>
</file>

<file path=xl/styles.xml><?xml version="1.0" encoding="utf-8"?>
<styleSheet xmlns="http://schemas.openxmlformats.org/spreadsheetml/2006/main">
  <numFmts count="10">
    <numFmt numFmtId="44" formatCode="_-* #,##0.00\ &quot;€&quot;_-;\-* #,##0.00\ &quot;€&quot;_-;_-* &quot;-&quot;??\ &quot;€&quot;_-;_-@_-"/>
    <numFmt numFmtId="164" formatCode="#,##0.00\ &quot;€&quot;"/>
    <numFmt numFmtId="165" formatCode="_-* #,##0.00\ [$€]_-;\-* #,##0.00\ [$€]_-;_-* &quot;-&quot;??\ [$€]_-;_-@_-"/>
    <numFmt numFmtId="166" formatCode="[$-F800]dddd\,\ mmmm\ dd\,\ yyyy"/>
    <numFmt numFmtId="167" formatCode="0.0"/>
    <numFmt numFmtId="168" formatCode="[$-40C]d\-mmm\-yy;@"/>
    <numFmt numFmtId="169" formatCode="0.000"/>
    <numFmt numFmtId="170" formatCode="0.0000"/>
    <numFmt numFmtId="171" formatCode="#,##0.00\ _€"/>
    <numFmt numFmtId="172" formatCode="0.0%"/>
  </numFmts>
  <fonts count="93">
    <font>
      <sz val="11"/>
      <color theme="1"/>
      <name val="Calibri"/>
      <family val="2"/>
      <scheme val="minor"/>
    </font>
    <font>
      <sz val="10"/>
      <name val="Arial"/>
      <family val="2"/>
    </font>
    <font>
      <sz val="8"/>
      <color theme="1"/>
      <name val="Arial"/>
      <family val="2"/>
    </font>
    <font>
      <u/>
      <sz val="12.65"/>
      <color theme="10"/>
      <name val="Calibri"/>
      <family val="2"/>
    </font>
    <font>
      <b/>
      <sz val="8"/>
      <color theme="1"/>
      <name val="Arial"/>
      <family val="2"/>
    </font>
    <font>
      <sz val="8"/>
      <color theme="1"/>
      <name val="Calibri"/>
      <family val="2"/>
    </font>
    <font>
      <sz val="9"/>
      <color indexed="81"/>
      <name val="Tahoma"/>
      <family val="2"/>
    </font>
    <font>
      <b/>
      <sz val="8"/>
      <color theme="1"/>
      <name val="Calibri"/>
      <family val="2"/>
      <scheme val="minor"/>
    </font>
    <font>
      <sz val="8"/>
      <color theme="1"/>
      <name val="Calibri"/>
      <family val="2"/>
      <scheme val="minor"/>
    </font>
    <font>
      <sz val="8"/>
      <color theme="1"/>
      <name val="Verdana"/>
      <family val="2"/>
    </font>
    <font>
      <sz val="8"/>
      <color theme="4"/>
      <name val="Verdana"/>
      <family val="2"/>
    </font>
    <font>
      <b/>
      <sz val="20"/>
      <color theme="4"/>
      <name val="Verdana"/>
      <family val="2"/>
    </font>
    <font>
      <sz val="10"/>
      <color theme="1"/>
      <name val="Verdana"/>
      <family val="2"/>
    </font>
    <font>
      <b/>
      <sz val="10"/>
      <color theme="1"/>
      <name val="Verdana"/>
      <family val="2"/>
    </font>
    <font>
      <sz val="7"/>
      <color theme="1"/>
      <name val="Verdana"/>
      <family val="2"/>
    </font>
    <font>
      <b/>
      <sz val="11"/>
      <color theme="1"/>
      <name val="Calibri"/>
      <family val="2"/>
      <scheme val="minor"/>
    </font>
    <font>
      <sz val="10"/>
      <name val="Verdana"/>
      <family val="2"/>
    </font>
    <font>
      <b/>
      <sz val="20"/>
      <color rgb="FF7CAA3D"/>
      <name val="Verdana"/>
      <family val="2"/>
    </font>
    <font>
      <sz val="9"/>
      <color theme="1"/>
      <name val="Verdana"/>
      <family val="2"/>
    </font>
    <font>
      <b/>
      <sz val="8"/>
      <color theme="1"/>
      <name val="Verdana"/>
      <family val="2"/>
    </font>
    <font>
      <b/>
      <sz val="8"/>
      <color theme="7"/>
      <name val="Verdana"/>
      <family val="2"/>
    </font>
    <font>
      <b/>
      <sz val="8"/>
      <color theme="9" tint="-0.249977111117893"/>
      <name val="Arial"/>
      <family val="2"/>
    </font>
    <font>
      <b/>
      <sz val="8"/>
      <color theme="9" tint="-0.249977111117893"/>
      <name val="Verdana"/>
      <family val="2"/>
    </font>
    <font>
      <b/>
      <sz val="12"/>
      <color theme="1"/>
      <name val="Verdana"/>
      <family val="2"/>
    </font>
    <font>
      <b/>
      <i/>
      <sz val="8"/>
      <color theme="7"/>
      <name val="Verdana"/>
      <family val="2"/>
    </font>
    <font>
      <i/>
      <sz val="8"/>
      <color theme="1"/>
      <name val="Verdana"/>
      <family val="2"/>
    </font>
    <font>
      <b/>
      <sz val="20"/>
      <color theme="6" tint="-0.249977111117893"/>
      <name val="Verdana"/>
      <family val="2"/>
    </font>
    <font>
      <b/>
      <sz val="8"/>
      <color rgb="FFFF0000"/>
      <name val="Verdana"/>
      <family val="2"/>
    </font>
    <font>
      <sz val="11"/>
      <color rgb="FFFF0000"/>
      <name val="Calibri"/>
      <family val="2"/>
      <scheme val="minor"/>
    </font>
    <font>
      <sz val="8"/>
      <name val="Arial"/>
      <family val="2"/>
    </font>
    <font>
      <b/>
      <sz val="8"/>
      <name val="Arial"/>
      <family val="2"/>
    </font>
    <font>
      <b/>
      <sz val="7"/>
      <color rgb="FF7030A0"/>
      <name val="Verdana"/>
      <family val="2"/>
    </font>
    <font>
      <b/>
      <sz val="7"/>
      <color theme="4" tint="-0.249977111117893"/>
      <name val="Verdana"/>
      <family val="2"/>
    </font>
    <font>
      <b/>
      <sz val="7"/>
      <color theme="6" tint="-0.249977111117893"/>
      <name val="Verdana"/>
      <family val="2"/>
    </font>
    <font>
      <b/>
      <sz val="7"/>
      <color theme="6" tint="-0.249977111117893"/>
      <name val="Calibri"/>
      <family val="2"/>
      <scheme val="minor"/>
    </font>
    <font>
      <sz val="8"/>
      <color indexed="18"/>
      <name val="Verdana"/>
      <family val="2"/>
    </font>
    <font>
      <sz val="8"/>
      <color indexed="20"/>
      <name val="Verdana"/>
      <family val="2"/>
    </font>
    <font>
      <sz val="8"/>
      <color indexed="50"/>
      <name val="Verdana"/>
      <family val="2"/>
    </font>
    <font>
      <b/>
      <sz val="7"/>
      <color theme="9" tint="-0.249977111117893"/>
      <name val="Verdana"/>
      <family val="2"/>
    </font>
    <font>
      <sz val="9"/>
      <color rgb="FF0070C0"/>
      <name val="Verdana"/>
      <family val="2"/>
    </font>
    <font>
      <sz val="9"/>
      <color rgb="FF7030A0"/>
      <name val="Verdana"/>
      <family val="2"/>
    </font>
    <font>
      <sz val="8"/>
      <color rgb="FF0070C0"/>
      <name val="Verdana"/>
      <family val="2"/>
    </font>
    <font>
      <sz val="8"/>
      <color rgb="FF7030A0"/>
      <name val="Verdana"/>
      <family val="2"/>
    </font>
    <font>
      <sz val="8"/>
      <color theme="0"/>
      <name val="Verdana"/>
      <family val="2"/>
    </font>
    <font>
      <sz val="8"/>
      <name val="Verdana"/>
      <family val="2"/>
    </font>
    <font>
      <sz val="11"/>
      <name val="Calibri"/>
      <family val="2"/>
      <scheme val="minor"/>
    </font>
    <font>
      <sz val="10"/>
      <color theme="3" tint="0.39997558519241921"/>
      <name val="Verdana"/>
      <family val="2"/>
    </font>
    <font>
      <sz val="11"/>
      <color theme="3" tint="0.39997558519241921"/>
      <name val="Calibri"/>
      <family val="2"/>
      <scheme val="minor"/>
    </font>
    <font>
      <b/>
      <sz val="8"/>
      <color theme="5" tint="-0.249977111117893"/>
      <name val="Verdana"/>
      <family val="2"/>
    </font>
    <font>
      <sz val="9"/>
      <color indexed="16"/>
      <name val="Tahoma"/>
      <family val="2"/>
    </font>
    <font>
      <sz val="8"/>
      <color theme="3" tint="0.39997558519241921"/>
      <name val="Verdana"/>
      <family val="2"/>
    </font>
    <font>
      <sz val="8"/>
      <color theme="3" tint="0.39997558519241921"/>
      <name val="Calibri"/>
      <family val="2"/>
      <scheme val="minor"/>
    </font>
    <font>
      <sz val="11"/>
      <color theme="0"/>
      <name val="Calibri"/>
      <family val="2"/>
      <scheme val="minor"/>
    </font>
    <font>
      <b/>
      <sz val="7"/>
      <color theme="2" tint="-0.499984740745262"/>
      <name val="Verdana"/>
      <family val="2"/>
    </font>
    <font>
      <sz val="11"/>
      <color theme="2" tint="-0.499984740745262"/>
      <name val="Calibri"/>
      <family val="2"/>
      <scheme val="minor"/>
    </font>
    <font>
      <sz val="9"/>
      <color indexed="60"/>
      <name val="Tahoma"/>
      <family val="2"/>
    </font>
    <font>
      <b/>
      <i/>
      <sz val="8"/>
      <color theme="6" tint="-0.249977111117893"/>
      <name val="Verdana"/>
      <family val="2"/>
    </font>
    <font>
      <u/>
      <sz val="8"/>
      <color rgb="FF91B549"/>
      <name val="Verdana"/>
      <family val="2"/>
    </font>
    <font>
      <sz val="8"/>
      <color rgb="FF00B050"/>
      <name val="Arial"/>
      <family val="2"/>
    </font>
    <font>
      <b/>
      <sz val="9"/>
      <color indexed="10"/>
      <name val="Tahoma"/>
      <family val="2"/>
    </font>
    <font>
      <b/>
      <sz val="7"/>
      <color theme="1"/>
      <name val="Verdana"/>
      <family val="2"/>
    </font>
    <font>
      <sz val="8"/>
      <color theme="8" tint="-0.249977111117893"/>
      <name val="Verdana"/>
      <family val="2"/>
    </font>
    <font>
      <b/>
      <sz val="7"/>
      <color theme="1" tint="0.499984740745262"/>
      <name val="Verdana"/>
      <family val="2"/>
    </font>
    <font>
      <sz val="9"/>
      <color indexed="23"/>
      <name val="Tahoma"/>
      <family val="2"/>
    </font>
    <font>
      <b/>
      <sz val="7"/>
      <color theme="5"/>
      <name val="Verdana"/>
      <family val="2"/>
    </font>
    <font>
      <sz val="9"/>
      <color indexed="37"/>
      <name val="Tahoma"/>
      <family val="2"/>
    </font>
    <font>
      <sz val="9"/>
      <color indexed="57"/>
      <name val="Tahoma"/>
      <family val="2"/>
    </font>
    <font>
      <b/>
      <sz val="7"/>
      <color rgb="FF008000"/>
      <name val="Verdana"/>
      <family val="2"/>
    </font>
    <font>
      <b/>
      <sz val="7"/>
      <color rgb="FF993300"/>
      <name val="Verdana"/>
      <family val="2"/>
    </font>
    <font>
      <sz val="11"/>
      <color rgb="FF993300"/>
      <name val="Calibri"/>
      <family val="2"/>
      <scheme val="minor"/>
    </font>
    <font>
      <sz val="8"/>
      <color theme="0" tint="-4.9989318521683403E-2"/>
      <name val="Verdana"/>
      <family val="2"/>
    </font>
    <font>
      <sz val="8"/>
      <color theme="9" tint="-0.249977111117893"/>
      <name val="Arial"/>
      <family val="2"/>
    </font>
    <font>
      <sz val="8"/>
      <color rgb="FFFF0000"/>
      <name val="Verdana"/>
      <family val="2"/>
    </font>
    <font>
      <sz val="9"/>
      <name val="Verdana"/>
      <family val="2"/>
    </font>
    <font>
      <sz val="9"/>
      <color indexed="17"/>
      <name val="Tahoma"/>
      <family val="2"/>
    </font>
    <font>
      <b/>
      <i/>
      <sz val="8"/>
      <color rgb="FFFF0000"/>
      <name val="Verdana"/>
      <family val="2"/>
    </font>
    <font>
      <b/>
      <sz val="8"/>
      <color theme="7" tint="-0.249977111117893"/>
      <name val="Verdana"/>
      <family val="2"/>
    </font>
    <font>
      <sz val="8"/>
      <color theme="7" tint="-0.249977111117893"/>
      <name val="Verdana"/>
      <family val="2"/>
    </font>
    <font>
      <sz val="10"/>
      <color theme="7" tint="-0.249977111117893"/>
      <name val="Verdana"/>
      <family val="2"/>
    </font>
    <font>
      <b/>
      <sz val="8"/>
      <color theme="6" tint="-0.249977111117893"/>
      <name val="Verdana"/>
      <family val="2"/>
    </font>
    <font>
      <sz val="8"/>
      <color theme="6" tint="-0.249977111117893"/>
      <name val="Verdana"/>
      <family val="2"/>
    </font>
    <font>
      <b/>
      <sz val="20"/>
      <color theme="1"/>
      <name val="Arial"/>
      <family val="2"/>
    </font>
    <font>
      <b/>
      <sz val="8"/>
      <color theme="1" tint="0.499984740745262"/>
      <name val="Arial"/>
      <family val="2"/>
    </font>
    <font>
      <sz val="10"/>
      <color indexed="72"/>
      <name val="SansSerif"/>
    </font>
    <font>
      <b/>
      <sz val="8"/>
      <color indexed="72"/>
      <name val="SansSerif"/>
    </font>
    <font>
      <sz val="8"/>
      <color indexed="72"/>
      <name val="SansSerif"/>
    </font>
    <font>
      <b/>
      <sz val="20"/>
      <color indexed="9"/>
      <name val="SansSerif"/>
    </font>
    <font>
      <b/>
      <u/>
      <sz val="12"/>
      <color indexed="72"/>
      <name val="SansSerif"/>
    </font>
    <font>
      <sz val="10"/>
      <name val="SansSerif"/>
    </font>
    <font>
      <sz val="10"/>
      <color indexed="9"/>
      <name val="SansSerif"/>
    </font>
    <font>
      <sz val="7"/>
      <color indexed="9"/>
      <name val="SansSerif"/>
    </font>
    <font>
      <b/>
      <sz val="8"/>
      <color rgb="FF0070C0"/>
      <name val="Verdana"/>
      <family val="2"/>
    </font>
    <font>
      <b/>
      <sz val="11"/>
      <color rgb="FF0070C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21"/>
        <bgColor indexed="64"/>
      </patternFill>
    </fill>
    <fill>
      <patternFill patternType="solid">
        <fgColor indexed="13"/>
        <bgColor indexed="64"/>
      </patternFill>
    </fill>
  </fills>
  <borders count="139">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ck">
        <color rgb="FF7CAA3D"/>
      </left>
      <right/>
      <top style="thick">
        <color rgb="FF7CAA3D"/>
      </top>
      <bottom/>
      <diagonal/>
    </border>
    <border>
      <left/>
      <right/>
      <top style="thick">
        <color rgb="FF7CAA3D"/>
      </top>
      <bottom/>
      <diagonal/>
    </border>
    <border>
      <left/>
      <right style="thick">
        <color rgb="FF7CAA3D"/>
      </right>
      <top style="thick">
        <color rgb="FF7CAA3D"/>
      </top>
      <bottom/>
      <diagonal/>
    </border>
    <border>
      <left style="thick">
        <color rgb="FF7CAA3D"/>
      </left>
      <right/>
      <top/>
      <bottom/>
      <diagonal/>
    </border>
    <border>
      <left/>
      <right style="thick">
        <color rgb="FF7CAA3D"/>
      </right>
      <top/>
      <bottom/>
      <diagonal/>
    </border>
    <border>
      <left style="thick">
        <color rgb="FF7CAA3D"/>
      </left>
      <right/>
      <top/>
      <bottom style="thick">
        <color rgb="FF7CAA3D"/>
      </bottom>
      <diagonal/>
    </border>
    <border>
      <left/>
      <right/>
      <top/>
      <bottom style="thick">
        <color rgb="FF7CAA3D"/>
      </bottom>
      <diagonal/>
    </border>
    <border>
      <left/>
      <right style="thick">
        <color rgb="FF7CAA3D"/>
      </right>
      <top/>
      <bottom style="thick">
        <color rgb="FF7CAA3D"/>
      </bottom>
      <diagonal/>
    </border>
    <border>
      <left style="thick">
        <color rgb="FF7CAA3D"/>
      </left>
      <right/>
      <top style="thick">
        <color rgb="FF7CAA3D"/>
      </top>
      <bottom style="thick">
        <color rgb="FF7CAA3D"/>
      </bottom>
      <diagonal/>
    </border>
    <border>
      <left/>
      <right/>
      <top style="thick">
        <color rgb="FF7CAA3D"/>
      </top>
      <bottom style="thick">
        <color rgb="FF7CAA3D"/>
      </bottom>
      <diagonal/>
    </border>
    <border>
      <left/>
      <right style="thick">
        <color rgb="FF7CAA3D"/>
      </right>
      <top style="thick">
        <color rgb="FF7CAA3D"/>
      </top>
      <bottom style="thick">
        <color rgb="FF7CAA3D"/>
      </bottom>
      <diagonal/>
    </border>
    <border>
      <left style="thick">
        <color rgb="FF7CAA3D"/>
      </left>
      <right style="medium">
        <color rgb="FF7CAA3D"/>
      </right>
      <top style="thick">
        <color rgb="FF7CAA3D"/>
      </top>
      <bottom style="thick">
        <color rgb="FF7CAA3D"/>
      </bottom>
      <diagonal/>
    </border>
    <border>
      <left style="medium">
        <color rgb="FF7CAA3D"/>
      </left>
      <right style="medium">
        <color rgb="FF7CAA3D"/>
      </right>
      <top style="thick">
        <color rgb="FF7CAA3D"/>
      </top>
      <bottom style="thick">
        <color rgb="FF7CAA3D"/>
      </bottom>
      <diagonal/>
    </border>
    <border>
      <left style="medium">
        <color rgb="FF7CAA3D"/>
      </left>
      <right style="thick">
        <color rgb="FF7CAA3D"/>
      </right>
      <top style="thick">
        <color rgb="FF7CAA3D"/>
      </top>
      <bottom style="thick">
        <color rgb="FF7CAA3D"/>
      </bottom>
      <diagonal/>
    </border>
    <border>
      <left style="thick">
        <color rgb="FF7CAA3D"/>
      </left>
      <right style="medium">
        <color rgb="FF7CAA3D"/>
      </right>
      <top style="thin">
        <color rgb="FF7CAA3D"/>
      </top>
      <bottom style="thick">
        <color rgb="FF7CAA3D"/>
      </bottom>
      <diagonal/>
    </border>
    <border>
      <left style="medium">
        <color rgb="FF7CAA3D"/>
      </left>
      <right style="medium">
        <color rgb="FF7CAA3D"/>
      </right>
      <top style="thin">
        <color rgb="FF7CAA3D"/>
      </top>
      <bottom style="thick">
        <color rgb="FF7CAA3D"/>
      </bottom>
      <diagonal/>
    </border>
    <border>
      <left style="medium">
        <color rgb="FF7CAA3D"/>
      </left>
      <right style="thick">
        <color rgb="FF7CAA3D"/>
      </right>
      <top style="thin">
        <color rgb="FF7CAA3D"/>
      </top>
      <bottom style="thick">
        <color rgb="FF7CAA3D"/>
      </bottom>
      <diagonal/>
    </border>
    <border>
      <left/>
      <right style="thick">
        <color theme="4"/>
      </right>
      <top/>
      <bottom/>
      <diagonal/>
    </border>
    <border>
      <left/>
      <right/>
      <top/>
      <bottom style="thick">
        <color theme="6" tint="-0.24994659260841701"/>
      </bottom>
      <diagonal/>
    </border>
    <border>
      <left/>
      <right style="thick">
        <color theme="6" tint="-0.24994659260841701"/>
      </right>
      <top/>
      <bottom style="thick">
        <color theme="6" tint="-0.24994659260841701"/>
      </bottom>
      <diagonal/>
    </border>
    <border>
      <left style="thick">
        <color rgb="FF7CAA3D"/>
      </left>
      <right style="medium">
        <color rgb="FF7CAA3D"/>
      </right>
      <top style="thick">
        <color rgb="FF7CAA3D"/>
      </top>
      <bottom/>
      <diagonal/>
    </border>
    <border>
      <left style="medium">
        <color rgb="FF7CAA3D"/>
      </left>
      <right style="medium">
        <color rgb="FF7CAA3D"/>
      </right>
      <top style="thick">
        <color rgb="FF7CAA3D"/>
      </top>
      <bottom/>
      <diagonal/>
    </border>
    <border>
      <left style="thick">
        <color rgb="FF7CAA3D"/>
      </left>
      <right style="medium">
        <color rgb="FF7CAA3D"/>
      </right>
      <top/>
      <bottom style="thin">
        <color rgb="FF7CAA3D"/>
      </bottom>
      <diagonal/>
    </border>
    <border>
      <left style="medium">
        <color rgb="FF7CAA3D"/>
      </left>
      <right style="medium">
        <color rgb="FF7CAA3D"/>
      </right>
      <top/>
      <bottom style="thin">
        <color rgb="FF7CAA3D"/>
      </bottom>
      <diagonal/>
    </border>
    <border>
      <left style="medium">
        <color rgb="FF7CAA3D"/>
      </left>
      <right style="thick">
        <color rgb="FF7CAA3D"/>
      </right>
      <top/>
      <bottom style="thin">
        <color rgb="FF7CAA3D"/>
      </bottom>
      <diagonal/>
    </border>
    <border>
      <left style="medium">
        <color rgb="FF7CAA3D"/>
      </left>
      <right style="medium">
        <color rgb="FF7CAA3D"/>
      </right>
      <top/>
      <bottom/>
      <diagonal/>
    </border>
    <border>
      <left style="medium">
        <color rgb="FF7CAA3D"/>
      </left>
      <right style="thick">
        <color rgb="FF7CAA3D"/>
      </right>
      <top/>
      <bottom/>
      <diagonal/>
    </border>
    <border>
      <left style="thick">
        <color rgb="FF7CAA3D"/>
      </left>
      <right style="medium">
        <color rgb="FF7CAA3D"/>
      </right>
      <top/>
      <bottom/>
      <diagonal/>
    </border>
    <border>
      <left style="medium">
        <color rgb="FF7CAA3D"/>
      </left>
      <right style="medium">
        <color rgb="FF7CAA3D"/>
      </right>
      <top style="thin">
        <color rgb="FF7CAA3D"/>
      </top>
      <bottom/>
      <diagonal/>
    </border>
    <border>
      <left style="thin">
        <color rgb="FF7CAA3D"/>
      </left>
      <right/>
      <top style="thin">
        <color rgb="FF7CAA3D"/>
      </top>
      <bottom style="thin">
        <color rgb="FF7CAA3D"/>
      </bottom>
      <diagonal/>
    </border>
    <border>
      <left/>
      <right/>
      <top style="thin">
        <color rgb="FF7CAA3D"/>
      </top>
      <bottom style="thin">
        <color rgb="FF7CAA3D"/>
      </bottom>
      <diagonal/>
    </border>
    <border>
      <left/>
      <right style="thin">
        <color rgb="FF7CAA3D"/>
      </right>
      <top style="thin">
        <color rgb="FF7CAA3D"/>
      </top>
      <bottom style="thin">
        <color rgb="FF7CAA3D"/>
      </bottom>
      <diagonal/>
    </border>
    <border>
      <left style="thin">
        <color rgb="FF7CAA3D"/>
      </left>
      <right/>
      <top style="thin">
        <color rgb="FF7CAA3D"/>
      </top>
      <bottom/>
      <diagonal/>
    </border>
    <border>
      <left/>
      <right/>
      <top style="thin">
        <color rgb="FF7CAA3D"/>
      </top>
      <bottom/>
      <diagonal/>
    </border>
    <border>
      <left/>
      <right style="thin">
        <color rgb="FF7CAA3D"/>
      </right>
      <top style="thin">
        <color rgb="FF7CAA3D"/>
      </top>
      <bottom/>
      <diagonal/>
    </border>
    <border>
      <left style="thin">
        <color rgb="FF7CAA3D"/>
      </left>
      <right/>
      <top/>
      <bottom/>
      <diagonal/>
    </border>
    <border>
      <left style="thin">
        <color rgb="FF7CAA3D"/>
      </left>
      <right/>
      <top/>
      <bottom style="thin">
        <color rgb="FF7CAA3D"/>
      </bottom>
      <diagonal/>
    </border>
    <border>
      <left/>
      <right/>
      <top/>
      <bottom style="thin">
        <color rgb="FF7CAA3D"/>
      </bottom>
      <diagonal/>
    </border>
    <border>
      <left/>
      <right style="thin">
        <color rgb="FF7CAA3D"/>
      </right>
      <top/>
      <bottom style="thin">
        <color rgb="FF7CAA3D"/>
      </bottom>
      <diagonal/>
    </border>
    <border diagonalUp="1" diagonalDown="1">
      <left style="medium">
        <color rgb="FF7CAA3D"/>
      </left>
      <right style="medium">
        <color rgb="FF7CAA3D"/>
      </right>
      <top style="thin">
        <color rgb="FF7CAA3D"/>
      </top>
      <bottom style="thick">
        <color rgb="FF7CAA3D"/>
      </bottom>
      <diagonal style="thin">
        <color rgb="FF7CAA3D"/>
      </diagonal>
    </border>
    <border>
      <left style="thick">
        <color rgb="FF7CAA3D"/>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
      <left style="medium">
        <color theme="5" tint="-0.24994659260841701"/>
      </left>
      <right/>
      <top/>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thick">
        <color rgb="FF7CAA3D"/>
      </left>
      <right/>
      <top style="medium">
        <color theme="7"/>
      </top>
      <bottom style="medium">
        <color theme="7"/>
      </bottom>
      <diagonal/>
    </border>
    <border>
      <left/>
      <right style="medium">
        <color theme="7"/>
      </right>
      <top style="medium">
        <color theme="7"/>
      </top>
      <bottom style="medium">
        <color theme="7"/>
      </bottom>
      <diagonal/>
    </border>
    <border>
      <left style="thick">
        <color rgb="FF7CAA3D"/>
      </left>
      <right/>
      <top style="medium">
        <color theme="8" tint="0.39994506668294322"/>
      </top>
      <bottom/>
      <diagonal/>
    </border>
    <border>
      <left/>
      <right/>
      <top style="medium">
        <color theme="8" tint="0.39994506668294322"/>
      </top>
      <bottom/>
      <diagonal/>
    </border>
    <border>
      <left/>
      <right style="medium">
        <color theme="8" tint="0.39994506668294322"/>
      </right>
      <top style="medium">
        <color theme="8" tint="0.39994506668294322"/>
      </top>
      <bottom/>
      <diagonal/>
    </border>
    <border>
      <left/>
      <right style="medium">
        <color theme="8" tint="0.39994506668294322"/>
      </right>
      <top/>
      <bottom/>
      <diagonal/>
    </border>
    <border>
      <left style="thick">
        <color rgb="FF7CAA3D"/>
      </left>
      <right/>
      <top/>
      <bottom style="medium">
        <color theme="8" tint="0.39994506668294322"/>
      </bottom>
      <diagonal/>
    </border>
    <border>
      <left/>
      <right/>
      <top/>
      <bottom style="medium">
        <color theme="8" tint="0.39994506668294322"/>
      </bottom>
      <diagonal/>
    </border>
    <border>
      <left/>
      <right style="medium">
        <color theme="8" tint="0.39994506668294322"/>
      </right>
      <top/>
      <bottom style="medium">
        <color theme="8" tint="0.39994506668294322"/>
      </bottom>
      <diagonal/>
    </border>
    <border>
      <left/>
      <right style="thin">
        <color rgb="FF7CAA3D"/>
      </right>
      <top/>
      <bottom/>
      <diagonal/>
    </border>
    <border>
      <left style="thick">
        <color rgb="FF7CAA3D"/>
      </left>
      <right style="thin">
        <color theme="1"/>
      </right>
      <top style="thin">
        <color theme="1"/>
      </top>
      <bottom/>
      <diagonal/>
    </border>
    <border>
      <left style="thin">
        <color theme="1"/>
      </left>
      <right style="thin">
        <color theme="1"/>
      </right>
      <top/>
      <bottom/>
      <diagonal/>
    </border>
    <border>
      <left style="thick">
        <color rgb="FF7CAA3D"/>
      </left>
      <right/>
      <top style="thick">
        <color theme="2" tint="-0.499984740745262"/>
      </top>
      <bottom/>
      <diagonal/>
    </border>
    <border>
      <left/>
      <right/>
      <top style="thick">
        <color theme="2" tint="-0.499984740745262"/>
      </top>
      <bottom/>
      <diagonal/>
    </border>
    <border>
      <left/>
      <right style="thick">
        <color theme="2" tint="-0.499984740745262"/>
      </right>
      <top style="thick">
        <color theme="2" tint="-0.499984740745262"/>
      </top>
      <bottom/>
      <diagonal/>
    </border>
    <border>
      <left style="thick">
        <color rgb="FF7CAA3D"/>
      </left>
      <right/>
      <top/>
      <bottom style="thick">
        <color theme="2" tint="-0.499984740745262"/>
      </bottom>
      <diagonal/>
    </border>
    <border>
      <left/>
      <right/>
      <top/>
      <bottom style="thick">
        <color theme="2" tint="-0.499984740745262"/>
      </bottom>
      <diagonal/>
    </border>
    <border>
      <left/>
      <right style="thick">
        <color theme="2" tint="-0.499984740745262"/>
      </right>
      <top/>
      <bottom style="thick">
        <color theme="2" tint="-0.499984740745262"/>
      </bottom>
      <diagonal/>
    </border>
    <border>
      <left/>
      <right/>
      <top/>
      <bottom style="thick">
        <color theme="4"/>
      </bottom>
      <diagonal/>
    </border>
    <border>
      <left style="thin">
        <color rgb="FF7CAA3D"/>
      </left>
      <right/>
      <top style="medium">
        <color theme="5" tint="-0.24994659260841701"/>
      </top>
      <bottom style="medium">
        <color theme="5" tint="-0.24994659260841701"/>
      </bottom>
      <diagonal/>
    </border>
    <border>
      <left/>
      <right/>
      <top style="thick">
        <color theme="6" tint="-0.24994659260841701"/>
      </top>
      <bottom/>
      <diagonal/>
    </border>
    <border>
      <left/>
      <right style="thick">
        <color theme="4"/>
      </right>
      <top/>
      <bottom style="thick">
        <color theme="4"/>
      </bottom>
      <diagonal/>
    </border>
    <border>
      <left style="thick">
        <color theme="4"/>
      </left>
      <right/>
      <top/>
      <bottom style="thick">
        <color theme="4"/>
      </bottom>
      <diagonal/>
    </border>
    <border>
      <left style="thick">
        <color theme="4"/>
      </left>
      <right/>
      <top/>
      <bottom style="thick">
        <color rgb="FF819446"/>
      </bottom>
      <diagonal/>
    </border>
    <border>
      <left style="thin">
        <color auto="1"/>
      </left>
      <right style="thick">
        <color rgb="FF91B549"/>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rgb="FF7CAA3D"/>
      </left>
      <right style="medium">
        <color rgb="FF7CAA3D"/>
      </right>
      <top/>
      <bottom style="thick">
        <color rgb="FF7CAA3D"/>
      </bottom>
      <diagonal/>
    </border>
    <border>
      <left style="medium">
        <color rgb="FF7CAA3D"/>
      </left>
      <right style="medium">
        <color rgb="FF7CAA3D"/>
      </right>
      <top/>
      <bottom style="thick">
        <color rgb="FF7CAA3D"/>
      </bottom>
      <diagonal/>
    </border>
    <border>
      <left style="medium">
        <color rgb="FF7CAA3D"/>
      </left>
      <right style="thick">
        <color rgb="FF7CAA3D"/>
      </right>
      <top/>
      <bottom style="thick">
        <color rgb="FF7CAA3D"/>
      </bottom>
      <diagonal/>
    </border>
    <border>
      <left style="thick">
        <color rgb="FF7CAA3D"/>
      </left>
      <right style="thin">
        <color theme="1"/>
      </right>
      <top style="thin">
        <color theme="1"/>
      </top>
      <bottom style="thin">
        <color auto="1"/>
      </bottom>
      <diagonal/>
    </border>
    <border>
      <left/>
      <right/>
      <top/>
      <bottom style="thin">
        <color theme="1"/>
      </bottom>
      <diagonal/>
    </border>
    <border>
      <left/>
      <right style="medium">
        <color theme="1" tint="0.499984740745262"/>
      </right>
      <top style="medium">
        <color theme="1" tint="0.499984740745262"/>
      </top>
      <bottom style="medium">
        <color theme="1" tint="0.499984740745262"/>
      </bottom>
      <diagonal/>
    </border>
    <border>
      <left style="thick">
        <color rgb="FF7CAA3D"/>
      </left>
      <right/>
      <top style="medium">
        <color theme="1" tint="0.499984740745262"/>
      </top>
      <bottom style="medium">
        <color theme="1" tint="0.499984740745262"/>
      </bottom>
      <diagonal/>
    </border>
    <border>
      <left style="thick">
        <color rgb="FF7CAA3D"/>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006600"/>
      </left>
      <right/>
      <top style="medium">
        <color rgb="FF006600"/>
      </top>
      <bottom style="medium">
        <color rgb="FF006600"/>
      </bottom>
      <diagonal/>
    </border>
    <border>
      <left/>
      <right style="medium">
        <color rgb="FF006600"/>
      </right>
      <top style="medium">
        <color rgb="FF006600"/>
      </top>
      <bottom style="medium">
        <color rgb="FF006600"/>
      </bottom>
      <diagonal/>
    </border>
    <border>
      <left/>
      <right/>
      <top style="medium">
        <color rgb="FF006600"/>
      </top>
      <bottom style="medium">
        <color rgb="FF006600"/>
      </bottom>
      <diagonal/>
    </border>
    <border>
      <left style="medium">
        <color rgb="FF993300"/>
      </left>
      <right/>
      <top style="medium">
        <color rgb="FF993300"/>
      </top>
      <bottom style="medium">
        <color rgb="FF993300"/>
      </bottom>
      <diagonal/>
    </border>
    <border>
      <left/>
      <right/>
      <top style="medium">
        <color rgb="FF993300"/>
      </top>
      <bottom style="medium">
        <color rgb="FF993300"/>
      </bottom>
      <diagonal/>
    </border>
    <border>
      <left/>
      <right style="medium">
        <color rgb="FF993300"/>
      </right>
      <top style="medium">
        <color rgb="FF993300"/>
      </top>
      <bottom style="medium">
        <color rgb="FF993300"/>
      </bottom>
      <diagonal/>
    </border>
    <border>
      <left style="medium">
        <color theme="8" tint="0.39994506668294322"/>
      </left>
      <right/>
      <top/>
      <bottom/>
      <diagonal/>
    </border>
    <border>
      <left/>
      <right style="medium">
        <color theme="8" tint="0.39991454817346722"/>
      </right>
      <top style="medium">
        <color theme="8" tint="0.39994506668294322"/>
      </top>
      <bottom/>
      <diagonal/>
    </border>
    <border>
      <left/>
      <right style="medium">
        <color theme="8" tint="0.39991454817346722"/>
      </right>
      <top/>
      <bottom/>
      <diagonal/>
    </border>
    <border>
      <left/>
      <right style="medium">
        <color theme="8" tint="0.39991454817346722"/>
      </right>
      <top/>
      <bottom style="medium">
        <color theme="8" tint="0.39994506668294322"/>
      </bottom>
      <diagonal/>
    </border>
    <border>
      <left style="thin">
        <color theme="1"/>
      </left>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7CAA3D"/>
      </left>
      <right style="thick">
        <color rgb="FF7CAA3D"/>
      </right>
      <top style="thick">
        <color rgb="FF7CAA3D"/>
      </top>
      <bottom/>
      <diagonal/>
    </border>
    <border>
      <left style="medium">
        <color rgb="FF7CAA3D"/>
      </left>
      <right/>
      <top/>
      <bottom style="thick">
        <color rgb="FF7CAA3D"/>
      </bottom>
      <diagonal/>
    </border>
    <border>
      <left/>
      <right style="medium">
        <color rgb="FF7CAA3D"/>
      </right>
      <top/>
      <bottom style="thick">
        <color rgb="FF7CAA3D"/>
      </bottom>
      <diagonal/>
    </border>
    <border>
      <left style="thick">
        <color rgb="FF7CAA3D"/>
      </left>
      <right style="thin">
        <color theme="1"/>
      </right>
      <top/>
      <bottom style="thin">
        <color theme="1"/>
      </bottom>
      <diagonal/>
    </border>
    <border>
      <left style="medium">
        <color rgb="FF7CAA3D"/>
      </left>
      <right/>
      <top style="thick">
        <color rgb="FF7CAA3D"/>
      </top>
      <bottom/>
      <diagonal/>
    </border>
    <border>
      <left/>
      <right style="medium">
        <color rgb="FF7CAA3D"/>
      </right>
      <top style="thick">
        <color rgb="FF7CAA3D"/>
      </top>
      <bottom/>
      <diagonal/>
    </border>
    <border>
      <left style="medium">
        <color rgb="FF006600"/>
      </left>
      <right style="medium">
        <color rgb="FF006600"/>
      </right>
      <top style="medium">
        <color rgb="FF006600"/>
      </top>
      <bottom/>
      <diagonal/>
    </border>
    <border>
      <left style="medium">
        <color rgb="FF006600"/>
      </left>
      <right style="medium">
        <color rgb="FF006600"/>
      </right>
      <top/>
      <bottom style="medium">
        <color rgb="FF006600"/>
      </bottom>
      <diagonal/>
    </border>
    <border>
      <left/>
      <right/>
      <top style="medium">
        <color theme="7"/>
      </top>
      <bottom/>
      <diagonal/>
    </border>
    <border>
      <left/>
      <right style="medium">
        <color theme="7"/>
      </right>
      <top style="medium">
        <color theme="7"/>
      </top>
      <bottom/>
      <diagonal/>
    </border>
    <border>
      <left/>
      <right style="medium">
        <color theme="7"/>
      </right>
      <top/>
      <bottom style="medium">
        <color theme="7"/>
      </bottom>
      <diagonal/>
    </border>
    <border>
      <left/>
      <right/>
      <top/>
      <bottom style="medium">
        <color theme="7"/>
      </bottom>
      <diagonal/>
    </border>
    <border>
      <left style="thick">
        <color rgb="FF7F9E40"/>
      </left>
      <right/>
      <top/>
      <bottom/>
      <diagonal/>
    </border>
    <border>
      <left/>
      <right style="thick">
        <color rgb="FF7F9E40"/>
      </right>
      <top/>
      <bottom/>
      <diagonal/>
    </border>
    <border>
      <left style="thick">
        <color rgb="FF7F9E40"/>
      </left>
      <right/>
      <top/>
      <bottom style="thick">
        <color rgb="FF7F9E40"/>
      </bottom>
      <diagonal/>
    </border>
    <border>
      <left/>
      <right/>
      <top/>
      <bottom style="thick">
        <color rgb="FF7F9E40"/>
      </bottom>
      <diagonal/>
    </border>
    <border>
      <left/>
      <right style="thick">
        <color rgb="FF7F9E40"/>
      </right>
      <top/>
      <bottom style="thick">
        <color rgb="FF7F9E40"/>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style="medium">
        <color theme="8" tint="-0.499984740745262"/>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4">
    <xf numFmtId="0" fontId="0" fillId="0" borderId="0"/>
    <xf numFmtId="0" fontId="1"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cellStyleXfs>
  <cellXfs count="864">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0" applyFont="1" applyAlignment="1">
      <alignment horizontal="center" vertical="top"/>
    </xf>
    <xf numFmtId="0" fontId="12" fillId="0" borderId="0" xfId="0" applyFont="1" applyAlignment="1">
      <alignment horizontal="left" vertical="top" wrapText="1"/>
    </xf>
    <xf numFmtId="14" fontId="12" fillId="0" borderId="0" xfId="0" applyNumberFormat="1" applyFont="1" applyAlignment="1">
      <alignment horizontal="left" vertical="top"/>
    </xf>
    <xf numFmtId="0" fontId="18" fillId="0" borderId="0" xfId="0" applyFont="1" applyAlignment="1">
      <alignment horizontal="left" vertical="top"/>
    </xf>
    <xf numFmtId="0" fontId="9" fillId="0" borderId="0" xfId="0" applyFont="1" applyAlignment="1">
      <alignment horizontal="left" vertical="top"/>
    </xf>
    <xf numFmtId="0" fontId="14" fillId="0" borderId="0" xfId="0" applyFont="1" applyAlignment="1">
      <alignment horizontal="center" vertical="top"/>
    </xf>
    <xf numFmtId="0" fontId="9" fillId="0" borderId="0" xfId="0" applyFont="1" applyAlignment="1">
      <alignment horizontal="center" vertical="top"/>
    </xf>
    <xf numFmtId="0" fontId="18" fillId="5" borderId="14" xfId="0" applyFont="1" applyFill="1" applyBorder="1" applyAlignment="1">
      <alignment horizontal="center" vertical="top" wrapText="1"/>
    </xf>
    <xf numFmtId="0" fontId="18" fillId="5" borderId="15" xfId="0" applyFont="1" applyFill="1" applyBorder="1" applyAlignment="1">
      <alignment horizontal="center" vertical="top" wrapText="1"/>
    </xf>
    <xf numFmtId="0" fontId="18" fillId="5" borderId="16" xfId="0" applyFont="1" applyFill="1" applyBorder="1" applyAlignment="1">
      <alignment horizontal="center" vertical="top" wrapText="1"/>
    </xf>
    <xf numFmtId="0" fontId="12" fillId="0" borderId="0" xfId="0" applyFont="1" applyAlignment="1">
      <alignment horizontal="center"/>
    </xf>
    <xf numFmtId="0" fontId="22" fillId="0" borderId="0" xfId="0" applyFont="1" applyAlignment="1">
      <alignment horizontal="center"/>
    </xf>
    <xf numFmtId="0" fontId="9" fillId="0" borderId="0" xfId="0" applyFont="1" applyAlignment="1">
      <alignment horizontal="right"/>
    </xf>
    <xf numFmtId="0" fontId="9" fillId="0" borderId="0" xfId="0" applyFont="1" applyAlignment="1">
      <alignment horizontal="center"/>
    </xf>
    <xf numFmtId="0" fontId="15" fillId="0" borderId="0" xfId="0" applyFont="1" applyAlignment="1"/>
    <xf numFmtId="0" fontId="9" fillId="5" borderId="12" xfId="0" applyFont="1" applyFill="1" applyBorder="1" applyAlignment="1">
      <alignment horizontal="right"/>
    </xf>
    <xf numFmtId="0" fontId="9" fillId="5" borderId="13" xfId="0" applyFont="1" applyFill="1" applyBorder="1" applyAlignment="1">
      <alignment horizontal="right"/>
    </xf>
    <xf numFmtId="2" fontId="19" fillId="0" borderId="0" xfId="0" applyNumberFormat="1" applyFont="1" applyAlignment="1">
      <alignment horizontal="right"/>
    </xf>
    <xf numFmtId="0" fontId="9" fillId="5" borderId="12" xfId="0" applyFont="1" applyFill="1" applyBorder="1" applyAlignment="1">
      <alignment horizontal="left"/>
    </xf>
    <xf numFmtId="2" fontId="23" fillId="5" borderId="13" xfId="0" applyNumberFormat="1" applyFont="1" applyFill="1" applyBorder="1" applyAlignment="1">
      <alignment horizontal="right"/>
    </xf>
    <xf numFmtId="49" fontId="9" fillId="0" borderId="0" xfId="0" applyNumberFormat="1" applyFont="1" applyAlignment="1">
      <alignment horizontal="center" vertical="center" wrapText="1"/>
    </xf>
    <xf numFmtId="0" fontId="10" fillId="0" borderId="0" xfId="0" applyFont="1" applyBorder="1" applyAlignment="1">
      <alignment horizontal="center" vertical="center" wrapText="1"/>
    </xf>
    <xf numFmtId="0" fontId="25"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20"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12" fillId="0" borderId="0" xfId="0" applyFont="1" applyAlignment="1">
      <alignment horizontal="right"/>
    </xf>
    <xf numFmtId="0" fontId="9" fillId="0" borderId="26" xfId="0" applyFont="1" applyBorder="1" applyAlignment="1">
      <alignment horizontal="center"/>
    </xf>
    <xf numFmtId="9" fontId="9" fillId="0" borderId="26" xfId="0" applyNumberFormat="1" applyFont="1" applyBorder="1" applyAlignment="1">
      <alignment horizontal="right"/>
    </xf>
    <xf numFmtId="2" fontId="19" fillId="0" borderId="27" xfId="0" applyNumberFormat="1" applyFont="1" applyBorder="1" applyAlignment="1">
      <alignment horizontal="right"/>
    </xf>
    <xf numFmtId="0" fontId="9" fillId="0" borderId="28" xfId="0" applyFont="1" applyBorder="1" applyAlignment="1">
      <alignment horizontal="center"/>
    </xf>
    <xf numFmtId="9" fontId="9" fillId="0" borderId="28" xfId="0" applyNumberFormat="1" applyFont="1" applyBorder="1" applyAlignment="1">
      <alignment horizontal="right"/>
    </xf>
    <xf numFmtId="2" fontId="19" fillId="0" borderId="29" xfId="0" applyNumberFormat="1" applyFont="1" applyBorder="1" applyAlignment="1">
      <alignment horizontal="right"/>
    </xf>
    <xf numFmtId="49"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3" fillId="0" borderId="0" xfId="0" applyFont="1" applyAlignment="1">
      <alignment horizontal="center" vertical="center"/>
    </xf>
    <xf numFmtId="0" fontId="9" fillId="7" borderId="26" xfId="0" applyFont="1" applyFill="1" applyBorder="1" applyAlignment="1">
      <alignment horizontal="center"/>
    </xf>
    <xf numFmtId="9" fontId="9" fillId="7" borderId="26" xfId="0" applyNumberFormat="1" applyFont="1" applyFill="1" applyBorder="1" applyAlignment="1">
      <alignment horizontal="right"/>
    </xf>
    <xf numFmtId="2" fontId="19" fillId="7" borderId="27" xfId="0" applyNumberFormat="1" applyFont="1" applyFill="1" applyBorder="1" applyAlignment="1">
      <alignment horizontal="right"/>
    </xf>
    <xf numFmtId="0" fontId="9" fillId="7" borderId="28" xfId="0" applyFont="1" applyFill="1" applyBorder="1" applyAlignment="1">
      <alignment horizontal="center"/>
    </xf>
    <xf numFmtId="9" fontId="9" fillId="7" borderId="28" xfId="0" applyNumberFormat="1" applyFont="1" applyFill="1" applyBorder="1" applyAlignment="1">
      <alignment horizontal="right"/>
    </xf>
    <xf numFmtId="2" fontId="19" fillId="7" borderId="29" xfId="0" applyNumberFormat="1" applyFont="1" applyFill="1" applyBorder="1" applyAlignment="1">
      <alignment horizontal="right"/>
    </xf>
    <xf numFmtId="2" fontId="19" fillId="5" borderId="12" xfId="0" applyNumberFormat="1" applyFont="1" applyFill="1" applyBorder="1" applyAlignment="1">
      <alignment horizontal="right"/>
    </xf>
    <xf numFmtId="0" fontId="9" fillId="0" borderId="26" xfId="0" applyFont="1" applyFill="1" applyBorder="1" applyAlignment="1">
      <alignment horizontal="center"/>
    </xf>
    <xf numFmtId="9" fontId="9" fillId="0" borderId="26" xfId="0" applyNumberFormat="1" applyFont="1" applyFill="1" applyBorder="1" applyAlignment="1">
      <alignment horizontal="right"/>
    </xf>
    <xf numFmtId="2" fontId="19" fillId="0" borderId="27" xfId="0" applyNumberFormat="1" applyFont="1" applyFill="1" applyBorder="1" applyAlignment="1">
      <alignment horizontal="right"/>
    </xf>
    <xf numFmtId="0" fontId="33" fillId="0" borderId="0" xfId="0" applyFont="1" applyAlignment="1">
      <alignment horizontal="center" vertical="center" wrapText="1"/>
    </xf>
    <xf numFmtId="0" fontId="28" fillId="0" borderId="0" xfId="0" applyFont="1" applyAlignment="1">
      <alignment horizontal="left"/>
    </xf>
    <xf numFmtId="2" fontId="9" fillId="7" borderId="26" xfId="0" applyNumberFormat="1" applyFont="1" applyFill="1" applyBorder="1" applyAlignment="1">
      <alignment horizontal="right"/>
    </xf>
    <xf numFmtId="2" fontId="9" fillId="0" borderId="28" xfId="0" applyNumberFormat="1" applyFont="1" applyBorder="1" applyAlignment="1">
      <alignment horizontal="right"/>
    </xf>
    <xf numFmtId="2" fontId="9" fillId="0" borderId="26" xfId="0" applyNumberFormat="1" applyFont="1" applyBorder="1" applyAlignment="1">
      <alignment horizontal="right"/>
    </xf>
    <xf numFmtId="2" fontId="9" fillId="7" borderId="28" xfId="0" applyNumberFormat="1" applyFont="1" applyFill="1" applyBorder="1" applyAlignment="1">
      <alignment horizontal="right"/>
    </xf>
    <xf numFmtId="2" fontId="9" fillId="0" borderId="26" xfId="0" applyNumberFormat="1" applyFont="1" applyFill="1" applyBorder="1" applyAlignment="1">
      <alignment horizontal="right"/>
    </xf>
    <xf numFmtId="0" fontId="2" fillId="0" borderId="1" xfId="0" applyFont="1" applyFill="1" applyBorder="1" applyAlignment="1">
      <alignment horizontal="left" vertical="center" wrapText="1"/>
    </xf>
    <xf numFmtId="2" fontId="9" fillId="0" borderId="28" xfId="0" applyNumberFormat="1" applyFont="1" applyFill="1" applyBorder="1" applyAlignment="1">
      <alignment horizontal="right"/>
    </xf>
    <xf numFmtId="0" fontId="9" fillId="0" borderId="28" xfId="0" applyFont="1" applyFill="1" applyBorder="1" applyAlignment="1">
      <alignment horizontal="center"/>
    </xf>
    <xf numFmtId="9" fontId="9" fillId="0" borderId="28" xfId="0" applyNumberFormat="1" applyFont="1" applyFill="1" applyBorder="1" applyAlignment="1">
      <alignment horizontal="right"/>
    </xf>
    <xf numFmtId="2" fontId="19" fillId="0" borderId="29" xfId="0" applyNumberFormat="1" applyFont="1" applyFill="1" applyBorder="1" applyAlignment="1">
      <alignment horizontal="right"/>
    </xf>
    <xf numFmtId="9" fontId="9" fillId="7" borderId="31" xfId="0" applyNumberFormat="1" applyFont="1" applyFill="1" applyBorder="1" applyAlignment="1">
      <alignment horizontal="right"/>
    </xf>
    <xf numFmtId="9" fontId="9" fillId="0" borderId="31" xfId="0" applyNumberFormat="1" applyFont="1" applyFill="1" applyBorder="1" applyAlignment="1">
      <alignment horizontal="right"/>
    </xf>
    <xf numFmtId="0" fontId="38" fillId="0" borderId="43" xfId="0" applyFont="1" applyBorder="1" applyAlignment="1">
      <alignment horizontal="center" vertical="center" wrapText="1"/>
    </xf>
    <xf numFmtId="0" fontId="33" fillId="0" borderId="46" xfId="0" applyFont="1" applyBorder="1" applyAlignment="1">
      <alignment horizontal="center" vertical="center" wrapText="1"/>
    </xf>
    <xf numFmtId="0" fontId="19" fillId="0" borderId="46" xfId="0" applyFont="1" applyBorder="1" applyAlignment="1">
      <alignment horizontal="center" vertical="center" wrapText="1"/>
    </xf>
    <xf numFmtId="0" fontId="25" fillId="0" borderId="0" xfId="0" applyFont="1" applyAlignment="1">
      <alignment horizontal="left" wrapText="1"/>
    </xf>
    <xf numFmtId="0" fontId="9" fillId="0" borderId="0" xfId="0" applyFont="1" applyAlignment="1">
      <alignment horizontal="left" wrapText="1"/>
    </xf>
    <xf numFmtId="0" fontId="9" fillId="0" borderId="49" xfId="0" applyFont="1" applyBorder="1" applyAlignment="1">
      <alignment horizontal="center" vertical="center"/>
    </xf>
    <xf numFmtId="0" fontId="32" fillId="0" borderId="51" xfId="0" applyFont="1" applyBorder="1" applyAlignment="1">
      <alignment horizontal="center" vertical="center" wrapText="1"/>
    </xf>
    <xf numFmtId="0" fontId="32" fillId="0" borderId="50" xfId="0" applyFont="1"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12" fillId="0" borderId="0" xfId="0" applyFont="1" applyBorder="1" applyAlignment="1">
      <alignment horizontal="left" vertical="top"/>
    </xf>
    <xf numFmtId="0" fontId="0" fillId="0" borderId="0" xfId="0" applyAlignment="1"/>
    <xf numFmtId="0" fontId="9" fillId="0" borderId="0" xfId="0" applyFont="1" applyAlignment="1">
      <alignment vertical="top"/>
    </xf>
    <xf numFmtId="2" fontId="9" fillId="7" borderId="18" xfId="0" applyNumberFormat="1" applyFont="1" applyFill="1" applyBorder="1" applyAlignment="1">
      <alignment horizontal="right"/>
    </xf>
    <xf numFmtId="0" fontId="9" fillId="7" borderId="42" xfId="0" applyFont="1" applyFill="1" applyBorder="1" applyAlignment="1">
      <alignment horizontal="center"/>
    </xf>
    <xf numFmtId="9" fontId="9" fillId="7" borderId="42" xfId="0" applyNumberFormat="1" applyFont="1" applyFill="1" applyBorder="1" applyAlignment="1">
      <alignment horizontal="right"/>
    </xf>
    <xf numFmtId="2" fontId="43" fillId="7" borderId="42" xfId="0" applyNumberFormat="1" applyFont="1" applyFill="1" applyBorder="1" applyAlignment="1">
      <alignment horizontal="right"/>
    </xf>
    <xf numFmtId="2" fontId="19" fillId="7" borderId="19" xfId="0" applyNumberFormat="1" applyFont="1" applyFill="1" applyBorder="1" applyAlignment="1">
      <alignment horizontal="right"/>
    </xf>
    <xf numFmtId="49" fontId="9" fillId="0" borderId="0"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0" fontId="19" fillId="0" borderId="0" xfId="0" applyFont="1" applyAlignment="1">
      <alignment horizontal="center" vertical="center" wrapText="1"/>
    </xf>
    <xf numFmtId="0" fontId="2" fillId="8" borderId="1" xfId="0" applyFont="1" applyFill="1" applyBorder="1" applyAlignment="1">
      <alignment horizontal="center" vertical="center" wrapText="1"/>
    </xf>
    <xf numFmtId="0" fontId="29" fillId="8" borderId="1"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Border="1" applyAlignment="1">
      <alignment horizontal="center" vertical="center"/>
    </xf>
    <xf numFmtId="0" fontId="9" fillId="0" borderId="72" xfId="0" applyFont="1" applyBorder="1" applyAlignment="1">
      <alignment horizontal="center" vertical="center" wrapText="1"/>
    </xf>
    <xf numFmtId="49" fontId="25" fillId="0" borderId="20" xfId="0" applyNumberFormat="1" applyFont="1" applyBorder="1" applyAlignment="1">
      <alignment horizontal="center" vertical="center" wrapText="1"/>
    </xf>
    <xf numFmtId="0" fontId="25" fillId="0" borderId="20"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1" fontId="9" fillId="0" borderId="20" xfId="0" applyNumberFormat="1" applyFont="1" applyBorder="1" applyAlignment="1">
      <alignment horizontal="center" vertical="center" wrapText="1"/>
    </xf>
    <xf numFmtId="0" fontId="9" fillId="9" borderId="0" xfId="0" applyFont="1" applyFill="1" applyBorder="1" applyAlignment="1">
      <alignment horizontal="center" vertical="center" wrapText="1"/>
    </xf>
    <xf numFmtId="0" fontId="0" fillId="0" borderId="36" xfId="0" applyBorder="1" applyAlignment="1"/>
    <xf numFmtId="0" fontId="15" fillId="0" borderId="33" xfId="0" applyFont="1" applyBorder="1" applyAlignment="1"/>
    <xf numFmtId="0" fontId="15" fillId="0" borderId="36" xfId="0" applyFont="1" applyBorder="1" applyAlignment="1"/>
    <xf numFmtId="164" fontId="19" fillId="0" borderId="0" xfId="0" applyNumberFormat="1" applyFont="1" applyAlignment="1">
      <alignment horizontal="right"/>
    </xf>
    <xf numFmtId="0" fontId="52" fillId="0" borderId="0" xfId="0" applyFont="1" applyBorder="1" applyAlignment="1"/>
    <xf numFmtId="164" fontId="19" fillId="0" borderId="40" xfId="0" applyNumberFormat="1" applyFont="1" applyBorder="1" applyAlignment="1">
      <alignment horizontal="right"/>
    </xf>
    <xf numFmtId="0" fontId="52" fillId="0" borderId="40" xfId="0" applyFont="1" applyBorder="1" applyAlignment="1"/>
    <xf numFmtId="0" fontId="0" fillId="0" borderId="39" xfId="0" applyBorder="1" applyAlignment="1"/>
    <xf numFmtId="0" fontId="0" fillId="0" borderId="40" xfId="0" applyBorder="1" applyAlignment="1"/>
    <xf numFmtId="0" fontId="0" fillId="0" borderId="41" xfId="0" applyBorder="1" applyAlignment="1"/>
    <xf numFmtId="0" fontId="9" fillId="0" borderId="0" xfId="0" applyFont="1" applyFill="1" applyBorder="1" applyAlignment="1">
      <alignment horizontal="center" vertical="center" wrapText="1"/>
    </xf>
    <xf numFmtId="168" fontId="25" fillId="0" borderId="0" xfId="0" applyNumberFormat="1" applyFont="1" applyBorder="1" applyAlignment="1">
      <alignment horizontal="center" vertical="center" wrapText="1"/>
    </xf>
    <xf numFmtId="168" fontId="9" fillId="0" borderId="0" xfId="0" applyNumberFormat="1" applyFont="1" applyBorder="1" applyAlignment="1">
      <alignment horizontal="center" vertical="center" wrapText="1"/>
    </xf>
    <xf numFmtId="0" fontId="0" fillId="5" borderId="75" xfId="0" applyFill="1" applyBorder="1" applyAlignment="1">
      <alignment horizontal="center" vertical="center" wrapText="1"/>
    </xf>
    <xf numFmtId="0" fontId="41" fillId="0" borderId="30" xfId="0" applyFont="1" applyBorder="1" applyAlignment="1">
      <alignment horizontal="left" vertical="top" wrapText="1"/>
    </xf>
    <xf numFmtId="0" fontId="41" fillId="7" borderId="30" xfId="0" applyFont="1" applyFill="1" applyBorder="1" applyAlignment="1">
      <alignment horizontal="left" vertical="top" wrapText="1"/>
    </xf>
    <xf numFmtId="0" fontId="2" fillId="8" borderId="77"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 fillId="0" borderId="77"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9" fillId="8" borderId="76" xfId="0" applyNumberFormat="1" applyFont="1" applyFill="1" applyBorder="1" applyAlignment="1">
      <alignment horizontal="center" vertical="center" wrapText="1"/>
    </xf>
    <xf numFmtId="0" fontId="58"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9" fillId="8" borderId="77" xfId="0" applyNumberFormat="1" applyFont="1" applyFill="1" applyBorder="1" applyAlignment="1">
      <alignment horizontal="center" vertical="center" wrapText="1"/>
    </xf>
    <xf numFmtId="49" fontId="5" fillId="0" borderId="1" xfId="2" applyNumberFormat="1" applyFont="1" applyFill="1" applyBorder="1" applyAlignment="1" applyProtection="1">
      <alignment horizontal="center" vertical="center" wrapText="1"/>
    </xf>
    <xf numFmtId="170" fontId="29" fillId="7" borderId="77" xfId="0" applyNumberFormat="1" applyFont="1" applyFill="1" applyBorder="1" applyAlignment="1">
      <alignment horizontal="center" vertical="center" wrapText="1"/>
    </xf>
    <xf numFmtId="0" fontId="41" fillId="7" borderId="23" xfId="0" applyFont="1" applyFill="1" applyBorder="1" applyAlignment="1">
      <alignment horizontal="left" vertical="top" wrapText="1"/>
    </xf>
    <xf numFmtId="0" fontId="42" fillId="7" borderId="25" xfId="0" applyFont="1" applyFill="1" applyBorder="1" applyAlignment="1">
      <alignment horizontal="left" vertical="top" wrapText="1"/>
    </xf>
    <xf numFmtId="0" fontId="42" fillId="0" borderId="25" xfId="0" applyFont="1" applyFill="1" applyBorder="1" applyAlignment="1">
      <alignment horizontal="left" vertical="top" wrapText="1"/>
    </xf>
    <xf numFmtId="0" fontId="42" fillId="0" borderId="30" xfId="0" applyFont="1" applyFill="1" applyBorder="1" applyAlignment="1">
      <alignment horizontal="left" vertical="top" wrapText="1"/>
    </xf>
    <xf numFmtId="0" fontId="9" fillId="7" borderId="17" xfId="0" applyFont="1" applyFill="1" applyBorder="1" applyAlignment="1">
      <alignment horizontal="left" vertical="top" wrapText="1"/>
    </xf>
    <xf numFmtId="0" fontId="0" fillId="0" borderId="0" xfId="0" applyAlignment="1">
      <alignment vertical="top"/>
    </xf>
    <xf numFmtId="49" fontId="4" fillId="0" borderId="1" xfId="0" applyNumberFormat="1" applyFont="1" applyBorder="1" applyAlignment="1">
      <alignment horizontal="center" vertical="center" wrapText="1"/>
    </xf>
    <xf numFmtId="49" fontId="4" fillId="8" borderId="1" xfId="0" applyNumberFormat="1" applyFont="1" applyFill="1" applyBorder="1" applyAlignment="1">
      <alignment horizontal="center" vertical="center" wrapText="1"/>
    </xf>
    <xf numFmtId="49" fontId="30" fillId="8" borderId="1" xfId="0" applyNumberFormat="1" applyFont="1" applyFill="1" applyBorder="1" applyAlignment="1">
      <alignment horizontal="center" vertical="center" wrapText="1"/>
    </xf>
    <xf numFmtId="49" fontId="30" fillId="8" borderId="76" xfId="0" applyNumberFormat="1" applyFont="1" applyFill="1" applyBorder="1" applyAlignment="1">
      <alignment horizontal="center" vertical="center" wrapText="1"/>
    </xf>
    <xf numFmtId="49" fontId="30" fillId="8" borderId="77" xfId="0" applyNumberFormat="1" applyFont="1" applyFill="1" applyBorder="1" applyAlignment="1">
      <alignment horizontal="center" vertical="center" wrapText="1"/>
    </xf>
    <xf numFmtId="49" fontId="4" fillId="8" borderId="77" xfId="0" applyNumberFormat="1"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2" fillId="11" borderId="1" xfId="0" applyNumberFormat="1" applyFont="1" applyFill="1" applyBorder="1" applyAlignment="1">
      <alignment horizontal="center" vertical="center" wrapText="1"/>
    </xf>
    <xf numFmtId="49" fontId="4" fillId="11"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57" fillId="0" borderId="0" xfId="2" applyFont="1" applyBorder="1" applyAlignment="1" applyProtection="1">
      <alignment horizontal="left"/>
    </xf>
    <xf numFmtId="0" fontId="9"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0" fontId="12" fillId="0" borderId="0" xfId="0" applyFont="1" applyBorder="1" applyAlignment="1">
      <alignment horizontal="left"/>
    </xf>
    <xf numFmtId="0" fontId="0" fillId="0" borderId="0" xfId="0" applyBorder="1" applyAlignment="1">
      <alignment horizontal="left"/>
    </xf>
    <xf numFmtId="0" fontId="12" fillId="0" borderId="0" xfId="0" applyFont="1" applyAlignment="1">
      <alignment horizontal="left" vertical="top"/>
    </xf>
    <xf numFmtId="0" fontId="18" fillId="5" borderId="15" xfId="0" applyFont="1" applyFill="1" applyBorder="1" applyAlignment="1">
      <alignment horizontal="center" vertical="top"/>
    </xf>
    <xf numFmtId="0" fontId="19" fillId="0" borderId="0" xfId="0" applyFont="1" applyBorder="1" applyAlignment="1">
      <alignment horizontal="left" vertical="top"/>
    </xf>
    <xf numFmtId="0" fontId="0" fillId="0" borderId="0" xfId="0" applyBorder="1" applyAlignment="1">
      <alignment horizontal="left" vertical="top"/>
    </xf>
    <xf numFmtId="0" fontId="0" fillId="0" borderId="0" xfId="0" applyBorder="1" applyAlignment="1"/>
    <xf numFmtId="0" fontId="9" fillId="0" borderId="0" xfId="0" applyFont="1" applyBorder="1" applyAlignment="1">
      <alignment horizontal="left" vertical="top" wrapText="1"/>
    </xf>
    <xf numFmtId="0" fontId="9" fillId="0" borderId="0" xfId="0" applyFont="1" applyBorder="1" applyAlignment="1">
      <alignment horizontal="left" wrapText="1"/>
    </xf>
    <xf numFmtId="0" fontId="9" fillId="0" borderId="0" xfId="0" applyFont="1" applyBorder="1" applyAlignment="1">
      <alignment horizontal="left"/>
    </xf>
    <xf numFmtId="0" fontId="9" fillId="0" borderId="0" xfId="0" applyFont="1" applyBorder="1" applyAlignment="1">
      <alignment horizontal="left" vertical="top"/>
    </xf>
    <xf numFmtId="0" fontId="18" fillId="5" borderId="16" xfId="0" applyFont="1" applyFill="1" applyBorder="1" applyAlignment="1">
      <alignment horizontal="center" vertical="top"/>
    </xf>
    <xf numFmtId="0" fontId="9" fillId="7" borderId="29" xfId="0" applyFont="1" applyFill="1" applyBorder="1" applyAlignment="1">
      <alignment horizontal="center"/>
    </xf>
    <xf numFmtId="0" fontId="9" fillId="7" borderId="27" xfId="0" applyFont="1" applyFill="1" applyBorder="1" applyAlignment="1">
      <alignment horizontal="center"/>
    </xf>
    <xf numFmtId="0" fontId="9" fillId="0" borderId="29" xfId="0" applyFont="1" applyBorder="1" applyAlignment="1">
      <alignment horizontal="center"/>
    </xf>
    <xf numFmtId="0" fontId="9" fillId="0" borderId="27" xfId="0" applyFont="1" applyBorder="1" applyAlignment="1">
      <alignment horizontal="center"/>
    </xf>
    <xf numFmtId="0" fontId="9" fillId="0" borderId="29" xfId="0" applyFont="1" applyFill="1" applyBorder="1" applyAlignment="1">
      <alignment horizontal="center"/>
    </xf>
    <xf numFmtId="0" fontId="9" fillId="0" borderId="27" xfId="0" applyFont="1" applyFill="1" applyBorder="1" applyAlignment="1">
      <alignment horizontal="center"/>
    </xf>
    <xf numFmtId="0" fontId="42" fillId="7" borderId="80" xfId="0" applyFont="1" applyFill="1" applyBorder="1" applyAlignment="1">
      <alignment horizontal="left" vertical="top" wrapText="1"/>
    </xf>
    <xf numFmtId="2" fontId="9" fillId="7" borderId="81" xfId="0" applyNumberFormat="1" applyFont="1" applyFill="1" applyBorder="1" applyAlignment="1">
      <alignment horizontal="right"/>
    </xf>
    <xf numFmtId="0" fontId="9" fillId="7" borderId="82" xfId="0" applyFont="1" applyFill="1" applyBorder="1" applyAlignment="1">
      <alignment horizontal="center"/>
    </xf>
    <xf numFmtId="0" fontId="38"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8" fillId="0" borderId="0" xfId="0" applyFont="1" applyBorder="1" applyAlignment="1">
      <alignment horizontal="left" vertical="top"/>
    </xf>
    <xf numFmtId="0" fontId="22" fillId="0" borderId="0" xfId="0" applyFont="1" applyBorder="1" applyAlignment="1">
      <alignment horizontal="center"/>
    </xf>
    <xf numFmtId="2" fontId="19" fillId="0" borderId="0" xfId="0" applyNumberFormat="1" applyFont="1" applyBorder="1" applyAlignment="1">
      <alignment horizontal="right"/>
    </xf>
    <xf numFmtId="0" fontId="31" fillId="0" borderId="0" xfId="0" applyFont="1" applyBorder="1" applyAlignment="1">
      <alignment horizontal="center" vertical="center" wrapText="1"/>
    </xf>
    <xf numFmtId="0" fontId="9"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0" fontId="12" fillId="0" borderId="0" xfId="0" applyFont="1" applyAlignment="1">
      <alignment horizontal="left" vertical="top"/>
    </xf>
    <xf numFmtId="0" fontId="18" fillId="5" borderId="15" xfId="0" applyFont="1" applyFill="1" applyBorder="1" applyAlignment="1">
      <alignment horizontal="center" vertical="top"/>
    </xf>
    <xf numFmtId="0" fontId="19" fillId="0" borderId="33" xfId="0" applyFont="1" applyBorder="1" applyAlignment="1">
      <alignment vertical="top"/>
    </xf>
    <xf numFmtId="0" fontId="31" fillId="0" borderId="6" xfId="0" applyFont="1" applyBorder="1" applyAlignment="1">
      <alignment horizontal="center" vertical="center" wrapText="1"/>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9"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0" fontId="12" fillId="0" borderId="0" xfId="0" applyFont="1" applyAlignment="1">
      <alignment horizontal="left" vertical="top"/>
    </xf>
    <xf numFmtId="0" fontId="18" fillId="5" borderId="15" xfId="0" applyFont="1" applyFill="1" applyBorder="1" applyAlignment="1">
      <alignment horizontal="center" vertical="top"/>
    </xf>
    <xf numFmtId="0" fontId="0" fillId="0" borderId="0" xfId="0" applyBorder="1" applyAlignment="1">
      <alignment horizontal="center" vertical="center"/>
    </xf>
    <xf numFmtId="0" fontId="19" fillId="0" borderId="33" xfId="0" applyFont="1" applyBorder="1" applyAlignment="1">
      <alignment vertical="top"/>
    </xf>
    <xf numFmtId="0" fontId="12" fillId="0" borderId="0" xfId="0" applyFont="1" applyFill="1" applyAlignment="1">
      <alignment horizontal="left" vertical="top"/>
    </xf>
    <xf numFmtId="0" fontId="0" fillId="0" borderId="0" xfId="0" applyAlignment="1">
      <alignment horizontal="left"/>
    </xf>
    <xf numFmtId="0" fontId="12" fillId="0" borderId="0" xfId="0" applyFont="1" applyBorder="1" applyAlignment="1">
      <alignment horizontal="left"/>
    </xf>
    <xf numFmtId="0" fontId="0" fillId="0" borderId="0" xfId="0" applyBorder="1" applyAlignment="1">
      <alignment horizontal="left"/>
    </xf>
    <xf numFmtId="0" fontId="12" fillId="0" borderId="0" xfId="0" applyFont="1" applyAlignment="1">
      <alignment horizontal="left"/>
    </xf>
    <xf numFmtId="0" fontId="12" fillId="0" borderId="0" xfId="0" applyFont="1" applyAlignment="1">
      <alignment horizontal="left" vertical="top"/>
    </xf>
    <xf numFmtId="0" fontId="18" fillId="5" borderId="15" xfId="0" applyFont="1" applyFill="1" applyBorder="1" applyAlignment="1">
      <alignment horizontal="center" vertical="top"/>
    </xf>
    <xf numFmtId="0" fontId="9" fillId="0" borderId="0" xfId="0" applyFont="1" applyAlignment="1">
      <alignment horizontal="left"/>
    </xf>
    <xf numFmtId="0" fontId="57" fillId="0" borderId="0" xfId="2" applyFont="1" applyBorder="1" applyAlignment="1" applyProtection="1">
      <alignment horizontal="left"/>
    </xf>
    <xf numFmtId="0" fontId="0" fillId="0" borderId="0" xfId="0" applyBorder="1" applyAlignment="1"/>
    <xf numFmtId="0" fontId="2" fillId="13" borderId="1" xfId="0" applyNumberFormat="1" applyFont="1" applyFill="1" applyBorder="1" applyAlignment="1">
      <alignment horizontal="center" vertical="center" wrapText="1"/>
    </xf>
    <xf numFmtId="49" fontId="30" fillId="13" borderId="77" xfId="0" applyNumberFormat="1" applyFont="1" applyFill="1" applyBorder="1" applyAlignment="1">
      <alignment horizontal="center" vertical="center" wrapText="1"/>
    </xf>
    <xf numFmtId="170" fontId="29" fillId="13" borderId="77" xfId="0" applyNumberFormat="1" applyFont="1" applyFill="1" applyBorder="1" applyAlignment="1">
      <alignment horizontal="center" vertical="center" wrapText="1"/>
    </xf>
    <xf numFmtId="44" fontId="9" fillId="0" borderId="0" xfId="0" applyNumberFormat="1" applyFont="1" applyAlignment="1">
      <alignment horizontal="center"/>
    </xf>
    <xf numFmtId="0" fontId="32" fillId="0" borderId="0" xfId="0" applyFont="1" applyBorder="1" applyAlignment="1">
      <alignment horizontal="center" vertical="center" wrapText="1"/>
    </xf>
    <xf numFmtId="0" fontId="62" fillId="0" borderId="85" xfId="0" applyFont="1" applyBorder="1" applyAlignment="1">
      <alignment horizontal="center" vertical="center"/>
    </xf>
    <xf numFmtId="0" fontId="62" fillId="0" borderId="86" xfId="0" applyFont="1" applyBorder="1" applyAlignment="1">
      <alignment horizontal="center" vertical="center" wrapText="1"/>
    </xf>
    <xf numFmtId="49" fontId="62" fillId="0" borderId="85" xfId="0" applyNumberFormat="1" applyFont="1" applyBorder="1" applyAlignment="1">
      <alignment horizontal="center" vertical="center"/>
    </xf>
    <xf numFmtId="0" fontId="45" fillId="0" borderId="0" xfId="0" applyFont="1" applyBorder="1" applyAlignment="1">
      <alignment horizontal="left"/>
    </xf>
    <xf numFmtId="0" fontId="68" fillId="0" borderId="92" xfId="0" applyFont="1" applyBorder="1" applyAlignment="1">
      <alignment horizontal="center" vertical="center" wrapText="1"/>
    </xf>
    <xf numFmtId="0" fontId="51" fillId="0" borderId="0" xfId="0" applyFont="1" applyBorder="1" applyAlignment="1">
      <alignment horizontal="left" vertical="top"/>
    </xf>
    <xf numFmtId="0" fontId="47" fillId="0" borderId="0" xfId="0" applyFont="1" applyBorder="1" applyAlignment="1">
      <alignment horizontal="left" vertical="top"/>
    </xf>
    <xf numFmtId="0" fontId="47" fillId="0" borderId="0" xfId="0" applyFont="1" applyBorder="1" applyAlignment="1">
      <alignment horizontal="left"/>
    </xf>
    <xf numFmtId="0" fontId="67" fillId="0" borderId="0" xfId="0" applyFont="1" applyBorder="1" applyAlignment="1">
      <alignment horizontal="center" vertical="center" wrapText="1"/>
    </xf>
    <xf numFmtId="0" fontId="67" fillId="0" borderId="0" xfId="0" applyFont="1" applyBorder="1" applyAlignment="1">
      <alignment horizontal="center" vertical="center"/>
    </xf>
    <xf numFmtId="0" fontId="45" fillId="0" borderId="0" xfId="0" applyFont="1" applyBorder="1" applyAlignment="1">
      <alignment horizontal="left" vertical="top"/>
    </xf>
    <xf numFmtId="0" fontId="45" fillId="0" borderId="0" xfId="0" applyFont="1" applyBorder="1" applyAlignment="1">
      <alignment horizontal="left" vertical="center"/>
    </xf>
    <xf numFmtId="0" fontId="12" fillId="0" borderId="0" xfId="0" applyFont="1" applyBorder="1" applyAlignment="1">
      <alignment horizontal="left" vertical="center"/>
    </xf>
    <xf numFmtId="0" fontId="51" fillId="0" borderId="95" xfId="0" applyFont="1" applyBorder="1" applyAlignment="1">
      <alignment horizontal="left" vertical="center"/>
    </xf>
    <xf numFmtId="0" fontId="51" fillId="0" borderId="0" xfId="0" applyFont="1" applyBorder="1" applyAlignment="1">
      <alignment horizontal="left" vertical="center"/>
    </xf>
    <xf numFmtId="0" fontId="47" fillId="0" borderId="0" xfId="0" applyFont="1" applyBorder="1" applyAlignment="1">
      <alignment horizontal="left" vertical="center"/>
    </xf>
    <xf numFmtId="0" fontId="45" fillId="0" borderId="95" xfId="0" applyFont="1" applyBorder="1" applyAlignment="1">
      <alignment horizontal="left" vertical="center"/>
    </xf>
    <xf numFmtId="0" fontId="47" fillId="0" borderId="95" xfId="0" applyFont="1" applyBorder="1" applyAlignment="1">
      <alignment horizontal="left" vertical="center"/>
    </xf>
    <xf numFmtId="0" fontId="24" fillId="14" borderId="0" xfId="0" applyFont="1" applyFill="1" applyBorder="1" applyAlignment="1">
      <alignment horizontal="center" vertical="center" wrapText="1"/>
    </xf>
    <xf numFmtId="0" fontId="9" fillId="0" borderId="0" xfId="0" applyFont="1" applyAlignment="1">
      <alignment horizontal="center" vertical="top" wrapText="1"/>
    </xf>
    <xf numFmtId="0" fontId="25" fillId="0" borderId="0" xfId="0" applyFont="1" applyAlignment="1">
      <alignment horizontal="left" vertical="top" wrapText="1"/>
    </xf>
    <xf numFmtId="0" fontId="9" fillId="0" borderId="0" xfId="0" applyFont="1" applyAlignment="1">
      <alignment horizontal="left" vertical="top" wrapText="1"/>
    </xf>
    <xf numFmtId="0" fontId="27" fillId="0" borderId="0" xfId="0" applyFont="1" applyAlignment="1">
      <alignment horizontal="left" vertical="top" wrapText="1"/>
    </xf>
    <xf numFmtId="0" fontId="0" fillId="0" borderId="0" xfId="0" applyBorder="1" applyAlignment="1">
      <alignment horizontal="center" vertical="center"/>
    </xf>
    <xf numFmtId="0" fontId="71"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0" fontId="0" fillId="0" borderId="0" xfId="0" applyBorder="1" applyAlignment="1">
      <alignment horizontal="center" vertical="center" wrapText="1"/>
    </xf>
    <xf numFmtId="0" fontId="9" fillId="7" borderId="63" xfId="0" applyFont="1" applyFill="1" applyBorder="1" applyAlignment="1">
      <alignment horizontal="right" vertical="center"/>
    </xf>
    <xf numFmtId="0" fontId="20" fillId="0" borderId="0"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xf>
    <xf numFmtId="0" fontId="12" fillId="0" borderId="0" xfId="0" applyFont="1" applyBorder="1" applyAlignment="1">
      <alignment horizontal="left"/>
    </xf>
    <xf numFmtId="0" fontId="12" fillId="0" borderId="0" xfId="0" applyFont="1" applyAlignment="1">
      <alignment horizontal="left"/>
    </xf>
    <xf numFmtId="0" fontId="18" fillId="5" borderId="15" xfId="0" applyFont="1" applyFill="1" applyBorder="1" applyAlignment="1">
      <alignment horizontal="center" vertical="top"/>
    </xf>
    <xf numFmtId="0" fontId="0" fillId="0" borderId="0" xfId="0" applyBorder="1" applyAlignment="1">
      <alignment horizontal="left"/>
    </xf>
    <xf numFmtId="0" fontId="12" fillId="0" borderId="0" xfId="0" applyFont="1" applyAlignment="1">
      <alignment horizontal="left" vertical="top"/>
    </xf>
    <xf numFmtId="0" fontId="0" fillId="0" borderId="0" xfId="0" applyBorder="1" applyAlignment="1"/>
    <xf numFmtId="0" fontId="22" fillId="0" borderId="0" xfId="0" applyFont="1" applyFill="1" applyBorder="1" applyAlignment="1">
      <alignment horizontal="center" vertical="center"/>
    </xf>
    <xf numFmtId="0" fontId="34" fillId="0" borderId="0" xfId="0" applyFont="1" applyFill="1" applyBorder="1" applyAlignment="1">
      <alignment horizontal="center" vertical="center"/>
    </xf>
    <xf numFmtId="167"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0" fontId="0" fillId="0" borderId="0" xfId="0" applyAlignment="1">
      <alignment horizontal="left" vertical="top"/>
    </xf>
    <xf numFmtId="2" fontId="9" fillId="0" borderId="46" xfId="0" applyNumberFormat="1" applyFont="1" applyFill="1" applyBorder="1" applyAlignment="1">
      <alignment horizontal="right" vertical="center"/>
    </xf>
    <xf numFmtId="0" fontId="73" fillId="5" borderId="15" xfId="0" applyFont="1" applyFill="1" applyBorder="1" applyAlignment="1">
      <alignment horizontal="center" vertical="top" wrapText="1"/>
    </xf>
    <xf numFmtId="0" fontId="14" fillId="0" borderId="0" xfId="0" applyFont="1" applyBorder="1" applyAlignment="1">
      <alignment horizontal="center" vertical="top"/>
    </xf>
    <xf numFmtId="0" fontId="13" fillId="0" borderId="0" xfId="0" applyFont="1" applyBorder="1" applyAlignment="1">
      <alignment horizontal="center"/>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32" fillId="0" borderId="0" xfId="0" applyFont="1" applyBorder="1" applyAlignment="1">
      <alignment horizontal="center" vertical="center"/>
    </xf>
    <xf numFmtId="0" fontId="28" fillId="0" borderId="0" xfId="0" applyFont="1" applyBorder="1" applyAlignment="1">
      <alignment horizontal="left"/>
    </xf>
    <xf numFmtId="0" fontId="33" fillId="0" borderId="0" xfId="0" applyFont="1" applyBorder="1" applyAlignment="1">
      <alignment horizontal="center" vertical="center"/>
    </xf>
    <xf numFmtId="0" fontId="41" fillId="0" borderId="23" xfId="0" applyFont="1" applyFill="1" applyBorder="1" applyAlignment="1">
      <alignment horizontal="left" vertical="top" wrapText="1"/>
    </xf>
    <xf numFmtId="167" fontId="9" fillId="0" borderId="46" xfId="0" applyNumberFormat="1" applyFont="1" applyFill="1" applyBorder="1" applyAlignment="1">
      <alignment horizontal="right" vertical="center"/>
    </xf>
    <xf numFmtId="2" fontId="9" fillId="0" borderId="46" xfId="0" applyNumberFormat="1" applyFont="1" applyFill="1" applyBorder="1" applyAlignment="1">
      <alignment horizontal="center" vertical="center"/>
    </xf>
    <xf numFmtId="0" fontId="9" fillId="0" borderId="46" xfId="0" applyFont="1" applyFill="1" applyBorder="1" applyAlignment="1">
      <alignment horizontal="center" vertical="center"/>
    </xf>
    <xf numFmtId="0" fontId="9" fillId="0" borderId="0" xfId="0" applyFont="1" applyFill="1" applyAlignment="1">
      <alignment horizontal="left" vertical="top"/>
    </xf>
    <xf numFmtId="0" fontId="42" fillId="0" borderId="0" xfId="0" applyFont="1" applyFill="1" applyBorder="1" applyAlignment="1">
      <alignment horizontal="left" vertical="top" wrapText="1"/>
    </xf>
    <xf numFmtId="0" fontId="9" fillId="0" borderId="0" xfId="0" applyFont="1" applyFill="1" applyBorder="1" applyAlignment="1">
      <alignment horizontal="left" wrapText="1"/>
    </xf>
    <xf numFmtId="2" fontId="9" fillId="0" borderId="0" xfId="0" applyNumberFormat="1" applyFont="1" applyFill="1" applyBorder="1" applyAlignment="1">
      <alignment horizontal="right"/>
    </xf>
    <xf numFmtId="0" fontId="9" fillId="0" borderId="0" xfId="0" applyFont="1" applyFill="1" applyBorder="1" applyAlignment="1">
      <alignment horizontal="center"/>
    </xf>
    <xf numFmtId="9" fontId="9" fillId="0" borderId="0" xfId="0" applyNumberFormat="1" applyFont="1" applyFill="1" applyBorder="1" applyAlignment="1">
      <alignment horizontal="right"/>
    </xf>
    <xf numFmtId="2" fontId="19" fillId="0" borderId="7" xfId="0" applyNumberFormat="1" applyFont="1" applyFill="1" applyBorder="1" applyAlignment="1">
      <alignment horizontal="right"/>
    </xf>
    <xf numFmtId="2"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alignment horizontal="center"/>
    </xf>
    <xf numFmtId="0" fontId="9" fillId="0" borderId="0" xfId="0" applyFont="1" applyFill="1" applyAlignment="1">
      <alignment horizontal="left"/>
    </xf>
    <xf numFmtId="2" fontId="19" fillId="0" borderId="12" xfId="0" applyNumberFormat="1" applyFont="1" applyFill="1" applyBorder="1" applyAlignment="1">
      <alignment horizontal="right"/>
    </xf>
    <xf numFmtId="0" fontId="9" fillId="0" borderId="12" xfId="0" applyFont="1" applyFill="1" applyBorder="1" applyAlignment="1">
      <alignment horizontal="right"/>
    </xf>
    <xf numFmtId="0" fontId="9" fillId="0" borderId="13" xfId="0" applyFont="1" applyFill="1" applyBorder="1" applyAlignment="1">
      <alignment horizontal="right"/>
    </xf>
    <xf numFmtId="0" fontId="22" fillId="0" borderId="0" xfId="0" applyFont="1" applyFill="1" applyAlignment="1">
      <alignment horizontal="center"/>
    </xf>
    <xf numFmtId="0" fontId="12" fillId="0" borderId="0" xfId="0" applyFont="1" applyFill="1" applyBorder="1" applyAlignment="1">
      <alignment horizontal="left"/>
    </xf>
    <xf numFmtId="0" fontId="0" fillId="0" borderId="0" xfId="0" applyFill="1" applyBorder="1" applyAlignment="1">
      <alignment horizontal="center"/>
    </xf>
    <xf numFmtId="0" fontId="9" fillId="0" borderId="0" xfId="0" applyFont="1" applyFill="1" applyAlignment="1">
      <alignment horizontal="center"/>
    </xf>
    <xf numFmtId="0" fontId="9" fillId="0" borderId="12" xfId="0" applyFont="1" applyFill="1" applyBorder="1" applyAlignment="1">
      <alignment horizontal="left"/>
    </xf>
    <xf numFmtId="0" fontId="0" fillId="0" borderId="0" xfId="0" applyFill="1" applyBorder="1" applyAlignment="1">
      <alignment horizontal="left"/>
    </xf>
    <xf numFmtId="2" fontId="23" fillId="0" borderId="13" xfId="0" applyNumberFormat="1" applyFont="1" applyFill="1" applyBorder="1" applyAlignment="1">
      <alignment horizontal="right"/>
    </xf>
    <xf numFmtId="0" fontId="12" fillId="0" borderId="0" xfId="0" applyFont="1" applyFill="1" applyAlignment="1">
      <alignment horizontal="center" vertical="top"/>
    </xf>
    <xf numFmtId="0" fontId="14" fillId="0" borderId="0" xfId="0" applyFont="1" applyFill="1" applyAlignment="1">
      <alignment horizontal="center" vertical="top"/>
    </xf>
    <xf numFmtId="0" fontId="31" fillId="0" borderId="0" xfId="0" applyFont="1" applyFill="1" applyBorder="1" applyAlignment="1">
      <alignment horizontal="center" vertical="center" wrapText="1"/>
    </xf>
    <xf numFmtId="0" fontId="9" fillId="0" borderId="0" xfId="0" applyFont="1" applyFill="1" applyBorder="1" applyAlignment="1">
      <alignment horizontal="left"/>
    </xf>
    <xf numFmtId="0" fontId="19"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ill="1" applyBorder="1" applyAlignment="1"/>
    <xf numFmtId="0" fontId="9" fillId="0" borderId="0" xfId="0" applyFont="1" applyFill="1" applyBorder="1" applyAlignment="1">
      <alignment horizontal="left" vertical="top"/>
    </xf>
    <xf numFmtId="0" fontId="9" fillId="0" borderId="0" xfId="0" applyFont="1" applyFill="1" applyBorder="1" applyAlignment="1">
      <alignment horizontal="center" vertical="top"/>
    </xf>
    <xf numFmtId="0" fontId="19" fillId="0" borderId="0" xfId="0" applyFont="1" applyFill="1" applyBorder="1" applyAlignment="1">
      <alignment horizontal="left" vertical="top" wrapText="1"/>
    </xf>
    <xf numFmtId="0" fontId="12" fillId="0" borderId="0" xfId="0" applyFont="1" applyFill="1" applyBorder="1" applyAlignment="1">
      <alignment horizontal="center"/>
    </xf>
    <xf numFmtId="0" fontId="14" fillId="0" borderId="0" xfId="0" applyFont="1" applyFill="1" applyBorder="1" applyAlignment="1">
      <alignment horizontal="center" vertical="top"/>
    </xf>
    <xf numFmtId="0" fontId="12" fillId="0" borderId="0" xfId="0" applyFont="1" applyFill="1" applyBorder="1" applyAlignment="1">
      <alignment horizontal="left" vertical="top"/>
    </xf>
    <xf numFmtId="0" fontId="61" fillId="0" borderId="0" xfId="0" applyFont="1" applyFill="1" applyBorder="1" applyAlignment="1">
      <alignment horizontal="left" vertical="top"/>
    </xf>
    <xf numFmtId="164" fontId="61" fillId="0" borderId="0" xfId="0" applyNumberFormat="1" applyFont="1" applyFill="1" applyBorder="1" applyAlignment="1">
      <alignment horizontal="left" vertical="top"/>
    </xf>
    <xf numFmtId="0" fontId="50" fillId="0" borderId="0" xfId="0" applyFont="1" applyBorder="1" applyAlignment="1">
      <alignment horizontal="left" vertical="center"/>
    </xf>
    <xf numFmtId="0" fontId="16" fillId="0" borderId="0" xfId="0" applyFont="1" applyBorder="1" applyAlignment="1">
      <alignment horizontal="left" vertical="center"/>
    </xf>
    <xf numFmtId="0" fontId="46" fillId="0" borderId="0" xfId="0" applyFont="1" applyBorder="1" applyAlignment="1">
      <alignment horizontal="left" vertical="center"/>
    </xf>
    <xf numFmtId="0" fontId="19" fillId="0" borderId="11" xfId="0" applyFont="1" applyFill="1" applyBorder="1" applyAlignment="1">
      <alignment horizontal="right"/>
    </xf>
    <xf numFmtId="0" fontId="23" fillId="0" borderId="11" xfId="0" applyFont="1" applyFill="1" applyBorder="1" applyAlignment="1">
      <alignment horizontal="right"/>
    </xf>
    <xf numFmtId="0" fontId="9" fillId="0" borderId="11" xfId="0" applyFont="1" applyFill="1" applyBorder="1" applyAlignment="1">
      <alignment horizontal="left"/>
    </xf>
    <xf numFmtId="0" fontId="15" fillId="0" borderId="13" xfId="0" applyFont="1" applyFill="1" applyBorder="1" applyAlignment="1"/>
    <xf numFmtId="0" fontId="9" fillId="0" borderId="11" xfId="0" applyFont="1" applyFill="1" applyBorder="1" applyAlignment="1">
      <alignment horizontal="right"/>
    </xf>
    <xf numFmtId="0" fontId="9" fillId="0" borderId="13" xfId="0" applyFont="1" applyFill="1" applyBorder="1" applyAlignment="1">
      <alignment horizontal="center"/>
    </xf>
    <xf numFmtId="2" fontId="9" fillId="0" borderId="24" xfId="0" applyNumberFormat="1" applyFont="1" applyFill="1" applyBorder="1" applyAlignment="1">
      <alignment horizontal="right"/>
    </xf>
    <xf numFmtId="0" fontId="9" fillId="0" borderId="24" xfId="0" applyFont="1" applyFill="1" applyBorder="1" applyAlignment="1">
      <alignment horizontal="center"/>
    </xf>
    <xf numFmtId="9" fontId="9" fillId="0" borderId="24" xfId="0" applyNumberFormat="1" applyFont="1" applyFill="1" applyBorder="1" applyAlignment="1">
      <alignment horizontal="right"/>
    </xf>
    <xf numFmtId="2" fontId="19" fillId="0" borderId="102" xfId="0" applyNumberFormat="1" applyFont="1" applyFill="1" applyBorder="1" applyAlignment="1">
      <alignment horizontal="right"/>
    </xf>
    <xf numFmtId="2" fontId="9" fillId="0" borderId="81" xfId="0" applyNumberFormat="1" applyFont="1" applyFill="1" applyBorder="1" applyAlignment="1">
      <alignment horizontal="right"/>
    </xf>
    <xf numFmtId="0" fontId="9" fillId="0" borderId="81" xfId="0" applyFont="1" applyFill="1" applyBorder="1" applyAlignment="1">
      <alignment horizontal="center"/>
    </xf>
    <xf numFmtId="9" fontId="9" fillId="0" borderId="81" xfId="0" applyNumberFormat="1" applyFont="1" applyFill="1" applyBorder="1" applyAlignment="1">
      <alignment horizontal="right"/>
    </xf>
    <xf numFmtId="2" fontId="19" fillId="0" borderId="82" xfId="0" applyNumberFormat="1" applyFont="1" applyFill="1" applyBorder="1" applyAlignment="1">
      <alignment horizontal="right"/>
    </xf>
    <xf numFmtId="0" fontId="73" fillId="5" borderId="15" xfId="0" applyFont="1" applyFill="1" applyBorder="1" applyAlignment="1">
      <alignment horizontal="center" vertical="top"/>
    </xf>
    <xf numFmtId="0" fontId="73" fillId="5" borderId="16" xfId="0" applyFont="1" applyFill="1" applyBorder="1" applyAlignment="1">
      <alignment horizontal="center" vertical="top" wrapText="1"/>
    </xf>
    <xf numFmtId="0" fontId="19" fillId="0" borderId="99" xfId="0" applyFont="1" applyFill="1" applyBorder="1" applyAlignment="1">
      <alignment horizontal="center" vertical="center" wrapText="1"/>
    </xf>
    <xf numFmtId="2" fontId="9" fillId="0" borderId="46" xfId="0" applyNumberFormat="1" applyFont="1" applyFill="1" applyBorder="1" applyAlignment="1">
      <alignment horizontal="center" vertical="center"/>
    </xf>
    <xf numFmtId="2" fontId="9" fillId="0" borderId="46" xfId="0" applyNumberFormat="1" applyFont="1" applyFill="1" applyBorder="1" applyAlignment="1">
      <alignment horizontal="right" vertical="center"/>
    </xf>
    <xf numFmtId="2" fontId="9" fillId="0" borderId="46" xfId="0" applyNumberFormat="1" applyFont="1" applyFill="1" applyBorder="1" applyAlignment="1">
      <alignment horizontal="center" vertical="center"/>
    </xf>
    <xf numFmtId="2" fontId="9" fillId="0" borderId="46" xfId="0" applyNumberFormat="1" applyFont="1" applyFill="1" applyBorder="1" applyAlignment="1">
      <alignment horizontal="right" vertical="center"/>
    </xf>
    <xf numFmtId="2" fontId="9" fillId="0" borderId="46" xfId="0" applyNumberFormat="1" applyFont="1" applyFill="1" applyBorder="1" applyAlignment="1">
      <alignment horizontal="center" vertical="center"/>
    </xf>
    <xf numFmtId="2" fontId="9" fillId="0" borderId="46" xfId="0" applyNumberFormat="1" applyFont="1" applyFill="1" applyBorder="1" applyAlignment="1">
      <alignment horizontal="right" vertical="center"/>
    </xf>
    <xf numFmtId="171" fontId="12" fillId="0" borderId="0" xfId="0" applyNumberFormat="1" applyFont="1" applyAlignment="1">
      <alignment horizontal="left" vertical="top"/>
    </xf>
    <xf numFmtId="171" fontId="12" fillId="0" borderId="0" xfId="0" applyNumberFormat="1" applyFont="1" applyBorder="1" applyAlignment="1">
      <alignment horizontal="left" vertical="top"/>
    </xf>
    <xf numFmtId="171" fontId="28" fillId="0" borderId="0" xfId="0" applyNumberFormat="1" applyFont="1" applyBorder="1" applyAlignment="1">
      <alignment horizontal="left"/>
    </xf>
    <xf numFmtId="171" fontId="0" fillId="0" borderId="0" xfId="0" applyNumberFormat="1" applyBorder="1" applyAlignment="1">
      <alignment horizontal="left" vertical="center"/>
    </xf>
    <xf numFmtId="171" fontId="19" fillId="0" borderId="46" xfId="0" applyNumberFormat="1" applyFont="1" applyBorder="1" applyAlignment="1">
      <alignment horizontal="center" vertical="center" wrapText="1"/>
    </xf>
    <xf numFmtId="171" fontId="9" fillId="0" borderId="46" xfId="0" applyNumberFormat="1" applyFont="1" applyFill="1" applyBorder="1" applyAlignment="1">
      <alignment horizontal="right" vertical="center"/>
    </xf>
    <xf numFmtId="171" fontId="9" fillId="0" borderId="0" xfId="0" applyNumberFormat="1" applyFont="1" applyFill="1" applyBorder="1" applyAlignment="1">
      <alignment horizontal="right" vertical="center"/>
    </xf>
    <xf numFmtId="171" fontId="19" fillId="0" borderId="0" xfId="0" applyNumberFormat="1" applyFont="1" applyFill="1" applyBorder="1" applyAlignment="1">
      <alignment horizontal="right"/>
    </xf>
    <xf numFmtId="171" fontId="9" fillId="0" borderId="0" xfId="0" applyNumberFormat="1" applyFont="1" applyFill="1" applyBorder="1" applyAlignment="1">
      <alignment horizontal="left"/>
    </xf>
    <xf numFmtId="171" fontId="12" fillId="0" borderId="0" xfId="0" applyNumberFormat="1" applyFont="1" applyFill="1" applyBorder="1" applyAlignment="1">
      <alignment horizontal="left" vertical="top"/>
    </xf>
    <xf numFmtId="171" fontId="12" fillId="0" borderId="0" xfId="0" applyNumberFormat="1" applyFont="1" applyFill="1" applyAlignment="1">
      <alignment horizontal="left" vertical="top"/>
    </xf>
    <xf numFmtId="171" fontId="9" fillId="0" borderId="0" xfId="0" applyNumberFormat="1" applyFont="1" applyFill="1" applyAlignment="1">
      <alignment horizontal="left"/>
    </xf>
    <xf numFmtId="171" fontId="9" fillId="0" borderId="0" xfId="0" applyNumberFormat="1" applyFont="1" applyFill="1" applyAlignment="1">
      <alignment horizontal="left" vertical="top"/>
    </xf>
    <xf numFmtId="1" fontId="19" fillId="7" borderId="29" xfId="0" applyNumberFormat="1" applyFont="1" applyFill="1" applyBorder="1" applyAlignment="1">
      <alignment horizontal="right"/>
    </xf>
    <xf numFmtId="2" fontId="67" fillId="0" borderId="0" xfId="0" applyNumberFormat="1" applyFont="1" applyBorder="1" applyAlignment="1">
      <alignment horizontal="center" vertical="center"/>
    </xf>
    <xf numFmtId="2" fontId="19" fillId="0" borderId="46" xfId="0" applyNumberFormat="1" applyFont="1" applyBorder="1" applyAlignment="1">
      <alignment horizontal="center" vertical="center" wrapText="1"/>
    </xf>
    <xf numFmtId="0" fontId="61" fillId="0" borderId="0" xfId="0" applyFont="1" applyBorder="1" applyAlignment="1">
      <alignment horizontal="center" vertical="center"/>
    </xf>
    <xf numFmtId="164" fontId="61" fillId="0" borderId="0" xfId="0" applyNumberFormat="1" applyFont="1" applyBorder="1" applyAlignment="1">
      <alignment horizontal="center" vertical="center"/>
    </xf>
    <xf numFmtId="167" fontId="19" fillId="0" borderId="109" xfId="0" applyNumberFormat="1" applyFont="1" applyBorder="1" applyAlignment="1">
      <alignment horizontal="center" vertical="center"/>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top" wrapText="1"/>
    </xf>
    <xf numFmtId="0" fontId="75" fillId="0" borderId="0" xfId="0" applyFont="1" applyAlignment="1">
      <alignment horizontal="left" vertical="top" wrapText="1"/>
    </xf>
    <xf numFmtId="0" fontId="27" fillId="0" borderId="0" xfId="0" applyFont="1" applyAlignment="1">
      <alignment horizontal="left" wrapText="1"/>
    </xf>
    <xf numFmtId="0" fontId="44" fillId="0" borderId="0" xfId="0" applyFont="1" applyAlignment="1">
      <alignment horizontal="center" vertical="center" wrapText="1"/>
    </xf>
    <xf numFmtId="169" fontId="2" fillId="0" borderId="1" xfId="0" applyNumberFormat="1" applyFont="1" applyBorder="1" applyAlignment="1">
      <alignment horizontal="center" vertical="center" wrapText="1"/>
    </xf>
    <xf numFmtId="169" fontId="30" fillId="8" borderId="77" xfId="0" applyNumberFormat="1" applyFont="1" applyFill="1" applyBorder="1" applyAlignment="1">
      <alignment horizontal="center" vertical="center" wrapText="1"/>
    </xf>
    <xf numFmtId="169" fontId="29" fillId="7" borderId="77" xfId="0" applyNumberFormat="1" applyFont="1" applyFill="1" applyBorder="1" applyAlignment="1">
      <alignment horizontal="center" vertical="center" wrapText="1"/>
    </xf>
    <xf numFmtId="169" fontId="29" fillId="0" borderId="77" xfId="0" applyNumberFormat="1" applyFont="1" applyFill="1" applyBorder="1" applyAlignment="1">
      <alignment horizontal="center" vertical="center" wrapText="1"/>
    </xf>
    <xf numFmtId="0" fontId="19" fillId="0" borderId="33" xfId="0" applyFont="1" applyBorder="1" applyAlignment="1">
      <alignment horizontal="left" vertical="center"/>
    </xf>
    <xf numFmtId="0" fontId="9" fillId="7" borderId="44" xfId="0" applyFont="1" applyFill="1" applyBorder="1" applyAlignment="1">
      <alignment horizontal="right" vertical="center"/>
    </xf>
    <xf numFmtId="0" fontId="9" fillId="7" borderId="45" xfId="0" applyFont="1" applyFill="1" applyBorder="1" applyAlignment="1">
      <alignment horizontal="right" vertical="center"/>
    </xf>
    <xf numFmtId="0" fontId="9" fillId="0" borderId="44" xfId="0" applyFont="1" applyBorder="1" applyAlignment="1">
      <alignment horizontal="right" vertical="center"/>
    </xf>
    <xf numFmtId="0" fontId="9" fillId="0" borderId="45" xfId="0" applyFont="1" applyBorder="1" applyAlignment="1">
      <alignment horizontal="right" vertical="center"/>
    </xf>
    <xf numFmtId="0" fontId="0" fillId="0" borderId="0" xfId="0" applyBorder="1" applyAlignment="1">
      <alignment horizontal="center" vertical="center"/>
    </xf>
    <xf numFmtId="0" fontId="0" fillId="0" borderId="0" xfId="0" applyAlignment="1">
      <alignment horizontal="left" vertical="center"/>
    </xf>
    <xf numFmtId="0" fontId="67" fillId="0" borderId="0"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14" fillId="0" borderId="0" xfId="0" applyFont="1" applyAlignment="1">
      <alignment horizontal="center" vertical="center"/>
    </xf>
    <xf numFmtId="2" fontId="12" fillId="0" borderId="0" xfId="0" applyNumberFormat="1" applyFont="1" applyAlignment="1">
      <alignment horizontal="left" vertical="center"/>
    </xf>
    <xf numFmtId="0" fontId="28" fillId="0" borderId="0" xfId="0" applyFont="1" applyAlignment="1">
      <alignment horizontal="left" vertical="center"/>
    </xf>
    <xf numFmtId="2" fontId="0" fillId="0" borderId="0" xfId="0" applyNumberFormat="1" applyAlignment="1">
      <alignment horizontal="left" vertical="center"/>
    </xf>
    <xf numFmtId="0" fontId="0" fillId="0" borderId="0" xfId="0" applyBorder="1" applyAlignment="1">
      <alignment vertical="center"/>
    </xf>
    <xf numFmtId="0" fontId="12" fillId="0" borderId="0" xfId="0" applyFont="1" applyAlignment="1">
      <alignment horizontal="left" vertical="center" wrapText="1"/>
    </xf>
    <xf numFmtId="0" fontId="12" fillId="0" borderId="0" xfId="0" applyFont="1" applyAlignment="1">
      <alignment horizontal="right" vertical="center"/>
    </xf>
    <xf numFmtId="14" fontId="12" fillId="0" borderId="0" xfId="0" applyNumberFormat="1" applyFont="1" applyAlignment="1">
      <alignment horizontal="left" vertical="center"/>
    </xf>
    <xf numFmtId="0" fontId="18" fillId="5" borderId="14" xfId="0" applyFont="1" applyFill="1" applyBorder="1" applyAlignment="1">
      <alignment horizontal="center" vertical="center" wrapText="1"/>
    </xf>
    <xf numFmtId="0" fontId="18" fillId="5" borderId="15" xfId="0" applyFont="1" applyFill="1" applyBorder="1" applyAlignment="1">
      <alignment horizontal="center" vertical="center"/>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0" borderId="0" xfId="0" applyFont="1" applyAlignment="1">
      <alignment horizontal="left" vertical="center"/>
    </xf>
    <xf numFmtId="0" fontId="41" fillId="7" borderId="23" xfId="0" applyFont="1" applyFill="1" applyBorder="1" applyAlignment="1">
      <alignment horizontal="left" vertical="center" wrapText="1"/>
    </xf>
    <xf numFmtId="2" fontId="9" fillId="7" borderId="28" xfId="0" applyNumberFormat="1" applyFont="1" applyFill="1" applyBorder="1" applyAlignment="1">
      <alignment horizontal="right" vertical="center"/>
    </xf>
    <xf numFmtId="0" fontId="9" fillId="7" borderId="28" xfId="0" applyFont="1" applyFill="1" applyBorder="1" applyAlignment="1">
      <alignment horizontal="center" vertical="center"/>
    </xf>
    <xf numFmtId="9" fontId="9" fillId="7" borderId="28" xfId="0" applyNumberFormat="1" applyFont="1" applyFill="1" applyBorder="1" applyAlignment="1">
      <alignment horizontal="right" vertical="center"/>
    </xf>
    <xf numFmtId="9" fontId="9" fillId="7" borderId="31" xfId="0" applyNumberFormat="1" applyFont="1" applyFill="1" applyBorder="1" applyAlignment="1">
      <alignment horizontal="right" vertical="center"/>
    </xf>
    <xf numFmtId="2" fontId="19" fillId="7" borderId="29" xfId="0" applyNumberFormat="1" applyFont="1" applyFill="1" applyBorder="1" applyAlignment="1">
      <alignment horizontal="right" vertical="center"/>
    </xf>
    <xf numFmtId="0" fontId="9" fillId="0" borderId="0" xfId="0" applyFont="1" applyAlignment="1">
      <alignment horizontal="left" vertical="center"/>
    </xf>
    <xf numFmtId="0" fontId="42" fillId="7" borderId="25" xfId="0" applyFont="1" applyFill="1" applyBorder="1" applyAlignment="1">
      <alignment horizontal="left" vertical="center" wrapText="1"/>
    </xf>
    <xf numFmtId="2" fontId="9" fillId="7" borderId="26" xfId="0" applyNumberFormat="1" applyFont="1" applyFill="1" applyBorder="1" applyAlignment="1">
      <alignment horizontal="right" vertical="center"/>
    </xf>
    <xf numFmtId="0" fontId="9" fillId="7" borderId="26" xfId="0" applyFont="1" applyFill="1" applyBorder="1" applyAlignment="1">
      <alignment horizontal="center" vertical="center"/>
    </xf>
    <xf numFmtId="9" fontId="9" fillId="7" borderId="26" xfId="0" applyNumberFormat="1" applyFont="1" applyFill="1" applyBorder="1" applyAlignment="1">
      <alignment horizontal="right" vertical="center"/>
    </xf>
    <xf numFmtId="2" fontId="19" fillId="7" borderId="27" xfId="0" applyNumberFormat="1" applyFont="1" applyFill="1" applyBorder="1" applyAlignment="1">
      <alignment horizontal="right" vertical="center"/>
    </xf>
    <xf numFmtId="0" fontId="41" fillId="0" borderId="30" xfId="0" applyFont="1" applyBorder="1" applyAlignment="1">
      <alignment horizontal="left" vertical="center" wrapText="1"/>
    </xf>
    <xf numFmtId="2" fontId="9" fillId="0" borderId="28" xfId="0" applyNumberFormat="1" applyFont="1" applyFill="1" applyBorder="1" applyAlignment="1">
      <alignment horizontal="right" vertical="center"/>
    </xf>
    <xf numFmtId="0" fontId="9" fillId="0" borderId="28" xfId="0" applyFont="1" applyBorder="1" applyAlignment="1">
      <alignment horizontal="center" vertical="center"/>
    </xf>
    <xf numFmtId="2" fontId="9" fillId="0" borderId="28" xfId="0" applyNumberFormat="1" applyFont="1" applyBorder="1" applyAlignment="1">
      <alignment horizontal="right" vertical="center"/>
    </xf>
    <xf numFmtId="9" fontId="9" fillId="0" borderId="28" xfId="0" applyNumberFormat="1" applyFont="1" applyBorder="1" applyAlignment="1">
      <alignment horizontal="right" vertical="center"/>
    </xf>
    <xf numFmtId="9" fontId="9" fillId="0" borderId="31" xfId="0" applyNumberFormat="1" applyFont="1" applyFill="1" applyBorder="1" applyAlignment="1">
      <alignment horizontal="right" vertical="center"/>
    </xf>
    <xf numFmtId="2" fontId="19" fillId="0" borderId="29" xfId="0" applyNumberFormat="1" applyFont="1" applyBorder="1" applyAlignment="1">
      <alignment horizontal="right" vertical="center"/>
    </xf>
    <xf numFmtId="0" fontId="42" fillId="0" borderId="25" xfId="0" applyFont="1" applyFill="1" applyBorder="1" applyAlignment="1">
      <alignment horizontal="left" vertical="center" wrapText="1"/>
    </xf>
    <xf numFmtId="2" fontId="9" fillId="0" borderId="26" xfId="0" applyNumberFormat="1" applyFont="1" applyBorder="1" applyAlignment="1">
      <alignment horizontal="right" vertical="center"/>
    </xf>
    <xf numFmtId="0" fontId="9" fillId="0" borderId="26" xfId="0" applyFont="1" applyBorder="1" applyAlignment="1">
      <alignment horizontal="center" vertical="center"/>
    </xf>
    <xf numFmtId="9" fontId="9" fillId="0" borderId="26" xfId="0" applyNumberFormat="1" applyFont="1" applyBorder="1" applyAlignment="1">
      <alignment horizontal="right" vertical="center"/>
    </xf>
    <xf numFmtId="2" fontId="19" fillId="0" borderId="27" xfId="0" applyNumberFormat="1" applyFont="1" applyBorder="1" applyAlignment="1">
      <alignment horizontal="right" vertical="center"/>
    </xf>
    <xf numFmtId="0" fontId="41" fillId="7" borderId="30" xfId="0" applyFont="1" applyFill="1" applyBorder="1" applyAlignment="1">
      <alignment horizontal="left" vertical="center" wrapText="1"/>
    </xf>
    <xf numFmtId="2" fontId="19" fillId="0" borderId="29" xfId="0" applyNumberFormat="1" applyFont="1" applyFill="1" applyBorder="1" applyAlignment="1">
      <alignment horizontal="right" vertical="center"/>
    </xf>
    <xf numFmtId="9" fontId="9" fillId="0" borderId="28" xfId="0" applyNumberFormat="1" applyFont="1" applyFill="1" applyBorder="1" applyAlignment="1">
      <alignment horizontal="right" vertical="center"/>
    </xf>
    <xf numFmtId="2" fontId="19" fillId="0" borderId="27" xfId="0" applyNumberFormat="1" applyFont="1" applyFill="1" applyBorder="1" applyAlignment="1">
      <alignment horizontal="right" vertical="center"/>
    </xf>
    <xf numFmtId="0" fontId="9" fillId="0" borderId="28" xfId="0" applyFont="1" applyFill="1" applyBorder="1" applyAlignment="1">
      <alignment horizontal="center" vertical="center"/>
    </xf>
    <xf numFmtId="2" fontId="9" fillId="0" borderId="26" xfId="0" applyNumberFormat="1" applyFont="1" applyFill="1" applyBorder="1" applyAlignment="1">
      <alignment horizontal="right" vertical="center"/>
    </xf>
    <xf numFmtId="0" fontId="9" fillId="0" borderId="26" xfId="0" applyFont="1" applyFill="1" applyBorder="1" applyAlignment="1">
      <alignment horizontal="center" vertical="center"/>
    </xf>
    <xf numFmtId="9" fontId="9" fillId="0" borderId="26" xfId="0" applyNumberFormat="1" applyFont="1" applyFill="1" applyBorder="1" applyAlignment="1">
      <alignment horizontal="right" vertical="center"/>
    </xf>
    <xf numFmtId="0" fontId="42" fillId="0" borderId="30" xfId="0" applyFont="1" applyFill="1" applyBorder="1" applyAlignment="1">
      <alignment horizontal="left" vertical="center" wrapText="1"/>
    </xf>
    <xf numFmtId="0" fontId="9" fillId="7" borderId="17" xfId="0" applyFont="1" applyFill="1" applyBorder="1" applyAlignment="1">
      <alignment horizontal="left" vertical="center" wrapText="1"/>
    </xf>
    <xf numFmtId="2" fontId="9" fillId="7" borderId="18" xfId="0" applyNumberFormat="1" applyFont="1" applyFill="1" applyBorder="1" applyAlignment="1">
      <alignment horizontal="right" vertical="center"/>
    </xf>
    <xf numFmtId="0" fontId="9" fillId="7" borderId="42" xfId="0" applyFont="1" applyFill="1" applyBorder="1" applyAlignment="1">
      <alignment horizontal="center" vertical="center"/>
    </xf>
    <xf numFmtId="9" fontId="9" fillId="7" borderId="42" xfId="0" applyNumberFormat="1" applyFont="1" applyFill="1" applyBorder="1" applyAlignment="1">
      <alignment horizontal="right" vertical="center"/>
    </xf>
    <xf numFmtId="2" fontId="70" fillId="7" borderId="42" xfId="0" applyNumberFormat="1" applyFont="1" applyFill="1" applyBorder="1" applyAlignment="1">
      <alignment horizontal="right" vertical="center"/>
    </xf>
    <xf numFmtId="9" fontId="9" fillId="7" borderId="18" xfId="0" applyNumberFormat="1" applyFont="1" applyFill="1" applyBorder="1" applyAlignment="1">
      <alignment horizontal="right" vertical="center"/>
    </xf>
    <xf numFmtId="2" fontId="19" fillId="7" borderId="19" xfId="0" applyNumberFormat="1" applyFont="1" applyFill="1" applyBorder="1" applyAlignment="1">
      <alignment horizontal="right" vertical="center"/>
    </xf>
    <xf numFmtId="0" fontId="15" fillId="0" borderId="0" xfId="0" applyFont="1" applyAlignment="1">
      <alignment vertical="center"/>
    </xf>
    <xf numFmtId="2" fontId="19" fillId="5" borderId="12" xfId="0" applyNumberFormat="1" applyFont="1" applyFill="1" applyBorder="1" applyAlignment="1">
      <alignment horizontal="right" vertical="center"/>
    </xf>
    <xf numFmtId="0" fontId="9" fillId="5" borderId="12" xfId="0" applyFont="1" applyFill="1" applyBorder="1" applyAlignment="1">
      <alignment horizontal="right" vertical="center"/>
    </xf>
    <xf numFmtId="0" fontId="9" fillId="5" borderId="13" xfId="0" applyFont="1" applyFill="1" applyBorder="1" applyAlignment="1">
      <alignment horizontal="right" vertical="center"/>
    </xf>
    <xf numFmtId="0" fontId="22" fillId="0" borderId="0" xfId="0" applyFont="1" applyAlignment="1">
      <alignment horizontal="center" vertical="center"/>
    </xf>
    <xf numFmtId="2" fontId="19" fillId="0" borderId="0" xfId="0" applyNumberFormat="1" applyFont="1" applyAlignment="1">
      <alignment horizontal="right" vertical="center"/>
    </xf>
    <xf numFmtId="2" fontId="9" fillId="0" borderId="0" xfId="0" applyNumberFormat="1" applyFont="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5" borderId="12" xfId="0" applyFont="1" applyFill="1" applyBorder="1" applyAlignment="1">
      <alignment horizontal="left" vertical="center"/>
    </xf>
    <xf numFmtId="0" fontId="19" fillId="0" borderId="108" xfId="0" applyFont="1" applyBorder="1" applyAlignment="1">
      <alignment horizontal="left" vertical="center"/>
    </xf>
    <xf numFmtId="0" fontId="61" fillId="0" borderId="0" xfId="0" applyFont="1" applyBorder="1" applyAlignment="1">
      <alignment horizontal="left" vertical="center"/>
    </xf>
    <xf numFmtId="2" fontId="23" fillId="5" borderId="13" xfId="0" applyNumberFormat="1" applyFont="1" applyFill="1" applyBorder="1" applyAlignment="1">
      <alignment horizontal="right" vertical="center"/>
    </xf>
    <xf numFmtId="164" fontId="61" fillId="0" borderId="0" xfId="0" applyNumberFormat="1" applyFont="1" applyBorder="1" applyAlignment="1">
      <alignment horizontal="left" vertical="center"/>
    </xf>
    <xf numFmtId="0" fontId="0" fillId="0" borderId="0" xfId="0" applyAlignment="1">
      <alignment vertical="center"/>
    </xf>
    <xf numFmtId="0" fontId="9" fillId="0" borderId="0" xfId="0" applyFont="1" applyAlignment="1">
      <alignment vertical="center"/>
    </xf>
    <xf numFmtId="2" fontId="9" fillId="0" borderId="0" xfId="0" applyNumberFormat="1" applyFont="1" applyAlignment="1">
      <alignment vertical="center"/>
    </xf>
    <xf numFmtId="0" fontId="0" fillId="0" borderId="36" xfId="0" applyBorder="1" applyAlignment="1">
      <alignment vertical="center"/>
    </xf>
    <xf numFmtId="0" fontId="15" fillId="0" borderId="36" xfId="0" applyFont="1" applyBorder="1" applyAlignment="1">
      <alignment vertical="center"/>
    </xf>
    <xf numFmtId="164" fontId="19" fillId="0" borderId="0" xfId="0" applyNumberFormat="1" applyFont="1" applyAlignment="1">
      <alignment horizontal="right" vertical="center"/>
    </xf>
    <xf numFmtId="0" fontId="52" fillId="0" borderId="0" xfId="0" applyFont="1" applyBorder="1" applyAlignment="1">
      <alignment vertical="center"/>
    </xf>
    <xf numFmtId="164" fontId="19" fillId="0" borderId="40" xfId="0" applyNumberFormat="1" applyFont="1" applyBorder="1" applyAlignment="1">
      <alignment horizontal="right" vertical="center"/>
    </xf>
    <xf numFmtId="0" fontId="52" fillId="0" borderId="40"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10" fontId="18" fillId="5" borderId="15" xfId="0" applyNumberFormat="1" applyFont="1" applyFill="1" applyBorder="1" applyAlignment="1">
      <alignment horizontal="center" vertical="center" wrapText="1"/>
    </xf>
    <xf numFmtId="0" fontId="2" fillId="15" borderId="1" xfId="0" applyFont="1" applyFill="1" applyBorder="1" applyAlignment="1">
      <alignment horizontal="center" vertical="center" wrapText="1"/>
    </xf>
    <xf numFmtId="49" fontId="2" fillId="15" borderId="1" xfId="0" applyNumberFormat="1" applyFont="1" applyFill="1" applyBorder="1" applyAlignment="1">
      <alignment horizontal="center" vertical="center" wrapText="1"/>
    </xf>
    <xf numFmtId="0" fontId="2" fillId="15" borderId="1" xfId="0" applyFont="1" applyFill="1" applyBorder="1" applyAlignment="1">
      <alignment horizontal="left" vertical="center" wrapText="1"/>
    </xf>
    <xf numFmtId="0" fontId="29" fillId="15" borderId="76" xfId="0" applyNumberFormat="1" applyFont="1" applyFill="1" applyBorder="1" applyAlignment="1">
      <alignment horizontal="center" vertical="center" wrapText="1"/>
    </xf>
    <xf numFmtId="170" fontId="29" fillId="15" borderId="77" xfId="0" applyNumberFormat="1" applyFont="1" applyFill="1" applyBorder="1" applyAlignment="1">
      <alignment horizontal="center" vertical="center" wrapText="1"/>
    </xf>
    <xf numFmtId="169" fontId="29" fillId="15" borderId="77" xfId="0" applyNumberFormat="1" applyFont="1" applyFill="1" applyBorder="1" applyAlignment="1">
      <alignment horizontal="center" vertical="center" wrapText="1"/>
    </xf>
    <xf numFmtId="0" fontId="29" fillId="15" borderId="77" xfId="0" applyNumberFormat="1" applyFont="1" applyFill="1" applyBorder="1" applyAlignment="1">
      <alignment horizontal="center" vertical="center" wrapText="1"/>
    </xf>
    <xf numFmtId="0" fontId="2" fillId="15" borderId="77" xfId="0" applyNumberFormat="1" applyFont="1" applyFill="1" applyBorder="1" applyAlignment="1">
      <alignment horizontal="center" vertical="center" wrapText="1"/>
    </xf>
    <xf numFmtId="164" fontId="2" fillId="15" borderId="1"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0" fontId="29" fillId="13" borderId="77" xfId="0" applyNumberFormat="1" applyFont="1" applyFill="1" applyBorder="1" applyAlignment="1">
      <alignment horizontal="center" vertical="center" wrapText="1"/>
    </xf>
    <xf numFmtId="164" fontId="29" fillId="13" borderId="77" xfId="0" applyNumberFormat="1" applyFont="1" applyFill="1" applyBorder="1" applyAlignment="1">
      <alignment horizontal="center" vertical="center" wrapText="1"/>
    </xf>
    <xf numFmtId="0" fontId="2" fillId="0" borderId="1" xfId="0" applyNumberFormat="1" applyFont="1" applyBorder="1" applyAlignment="1">
      <alignment horizontal="left" vertical="center" wrapText="1"/>
    </xf>
    <xf numFmtId="0" fontId="29" fillId="0" borderId="76" xfId="0" applyNumberFormat="1" applyFont="1" applyFill="1" applyBorder="1" applyAlignment="1">
      <alignment horizontal="center" vertical="center" wrapText="1"/>
    </xf>
    <xf numFmtId="0" fontId="29" fillId="0" borderId="77" xfId="0" applyNumberFormat="1"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169" fontId="2" fillId="10" borderId="1" xfId="0" applyNumberFormat="1" applyFont="1" applyFill="1" applyBorder="1" applyAlignment="1">
      <alignment horizontal="center" vertical="center" wrapText="1"/>
    </xf>
    <xf numFmtId="10" fontId="2" fillId="10" borderId="2" xfId="0" applyNumberFormat="1" applyFont="1" applyFill="1" applyBorder="1" applyAlignment="1">
      <alignment horizontal="center" vertical="center" wrapText="1"/>
    </xf>
    <xf numFmtId="0" fontId="2" fillId="10" borderId="1" xfId="0" applyFont="1" applyFill="1" applyBorder="1" applyAlignment="1" applyProtection="1">
      <alignment horizontal="center" vertical="center" wrapText="1"/>
    </xf>
    <xf numFmtId="169" fontId="2" fillId="10" borderId="1" xfId="0" applyNumberFormat="1" applyFont="1" applyFill="1" applyBorder="1" applyAlignment="1" applyProtection="1">
      <alignment horizontal="center" vertical="center" wrapText="1"/>
    </xf>
    <xf numFmtId="169" fontId="2" fillId="11" borderId="1" xfId="0" applyNumberFormat="1" applyFont="1" applyFill="1" applyBorder="1" applyAlignment="1">
      <alignment horizontal="center" vertical="center" wrapText="1"/>
    </xf>
    <xf numFmtId="170" fontId="2" fillId="15" borderId="1" xfId="0" applyNumberFormat="1" applyFont="1" applyFill="1" applyBorder="1" applyAlignment="1">
      <alignment horizontal="center" vertical="center" wrapText="1"/>
    </xf>
    <xf numFmtId="169" fontId="2" fillId="15" borderId="1" xfId="0" applyNumberFormat="1" applyFont="1" applyFill="1" applyBorder="1" applyAlignment="1">
      <alignment horizontal="center" vertical="center" wrapText="1"/>
    </xf>
    <xf numFmtId="10" fontId="2" fillId="15" borderId="1" xfId="0" applyNumberFormat="1" applyFont="1" applyFill="1" applyBorder="1" applyAlignment="1">
      <alignment horizontal="center" vertical="center" wrapText="1"/>
    </xf>
    <xf numFmtId="0" fontId="2" fillId="15" borderId="1" xfId="0" applyFont="1" applyFill="1" applyBorder="1" applyAlignment="1" applyProtection="1">
      <alignment horizontal="center" vertical="center" wrapText="1"/>
    </xf>
    <xf numFmtId="169" fontId="2" fillId="15" borderId="1" xfId="0" applyNumberFormat="1" applyFont="1" applyFill="1" applyBorder="1" applyAlignment="1" applyProtection="1">
      <alignment horizontal="center" vertical="center" wrapText="1"/>
    </xf>
    <xf numFmtId="170" fontId="2" fillId="10" borderId="1" xfId="0" applyNumberFormat="1" applyFont="1" applyFill="1" applyBorder="1" applyAlignment="1">
      <alignment horizontal="center" vertical="center" wrapText="1"/>
    </xf>
    <xf numFmtId="10" fontId="2" fillId="10" borderId="1" xfId="0" applyNumberFormat="1" applyFont="1" applyFill="1" applyBorder="1" applyAlignment="1">
      <alignment horizontal="center" vertical="center" wrapText="1"/>
    </xf>
    <xf numFmtId="164" fontId="2" fillId="11" borderId="1" xfId="0" applyNumberFormat="1" applyFont="1" applyFill="1" applyBorder="1" applyAlignment="1">
      <alignment horizontal="center" vertical="center" wrapText="1"/>
    </xf>
    <xf numFmtId="170" fontId="2" fillId="13" borderId="1" xfId="0" applyNumberFormat="1" applyFont="1" applyFill="1" applyBorder="1" applyAlignment="1">
      <alignment horizontal="center" vertical="center" wrapText="1"/>
    </xf>
    <xf numFmtId="169" fontId="4" fillId="11" borderId="1" xfId="0" applyNumberFormat="1" applyFont="1" applyFill="1" applyBorder="1" applyAlignment="1">
      <alignment horizontal="center" vertical="center" wrapText="1"/>
    </xf>
    <xf numFmtId="164" fontId="29" fillId="8" borderId="1" xfId="0" applyNumberFormat="1" applyFont="1" applyFill="1" applyBorder="1" applyAlignment="1">
      <alignment horizontal="center" vertical="center" wrapText="1"/>
    </xf>
    <xf numFmtId="164" fontId="29" fillId="8" borderId="76" xfId="0" applyNumberFormat="1" applyFont="1" applyFill="1" applyBorder="1" applyAlignment="1">
      <alignment horizontal="center" vertical="center" wrapText="1"/>
    </xf>
    <xf numFmtId="164" fontId="29" fillId="8" borderId="77" xfId="0" applyNumberFormat="1" applyFont="1" applyFill="1" applyBorder="1" applyAlignment="1">
      <alignment horizontal="center" vertical="center" wrapText="1"/>
    </xf>
    <xf numFmtId="169" fontId="29" fillId="8" borderId="77" xfId="0" applyNumberFormat="1" applyFont="1" applyFill="1" applyBorder="1" applyAlignment="1">
      <alignment horizontal="center" vertical="center" wrapText="1"/>
    </xf>
    <xf numFmtId="164" fontId="0" fillId="0" borderId="1" xfId="0" applyNumberFormat="1" applyBorder="1" applyAlignment="1">
      <alignment horizontal="center" vertical="center"/>
    </xf>
    <xf numFmtId="2" fontId="9" fillId="0" borderId="0" xfId="0" applyNumberFormat="1" applyFont="1" applyBorder="1" applyAlignment="1">
      <alignment horizontal="center" vertical="center"/>
    </xf>
    <xf numFmtId="2" fontId="76" fillId="0" borderId="119" xfId="0" applyNumberFormat="1" applyFont="1" applyBorder="1" applyAlignment="1">
      <alignment horizontal="center" vertical="center" wrapText="1"/>
    </xf>
    <xf numFmtId="2" fontId="77" fillId="0" borderId="120" xfId="0" applyNumberFormat="1" applyFont="1" applyBorder="1" applyAlignment="1">
      <alignment horizontal="center" vertical="center"/>
    </xf>
    <xf numFmtId="2" fontId="78" fillId="0" borderId="120" xfId="0" applyNumberFormat="1" applyFont="1" applyBorder="1" applyAlignment="1">
      <alignment horizontal="center" vertical="center"/>
    </xf>
    <xf numFmtId="2" fontId="76" fillId="0" borderId="121" xfId="0" applyNumberFormat="1" applyFont="1" applyBorder="1" applyAlignment="1">
      <alignment horizontal="center" vertical="center" wrapText="1"/>
    </xf>
    <xf numFmtId="2" fontId="79" fillId="0" borderId="119" xfId="0" applyNumberFormat="1" applyFont="1" applyBorder="1" applyAlignment="1">
      <alignment horizontal="center" vertical="center"/>
    </xf>
    <xf numFmtId="170" fontId="4" fillId="13" borderId="1" xfId="0" applyNumberFormat="1" applyFont="1" applyFill="1" applyBorder="1" applyAlignment="1">
      <alignment horizontal="center" vertical="center" wrapText="1"/>
    </xf>
    <xf numFmtId="2" fontId="80" fillId="0" borderId="120" xfId="0" applyNumberFormat="1" applyFont="1" applyBorder="1" applyAlignment="1">
      <alignment horizontal="center" vertical="center"/>
    </xf>
    <xf numFmtId="170" fontId="29" fillId="0" borderId="77" xfId="0" applyNumberFormat="1" applyFont="1" applyFill="1" applyBorder="1" applyAlignment="1">
      <alignment horizontal="center" vertical="center" wrapText="1"/>
    </xf>
    <xf numFmtId="170" fontId="2" fillId="0" borderId="1" xfId="0" applyNumberFormat="1" applyFont="1" applyFill="1" applyBorder="1" applyAlignment="1">
      <alignment horizontal="center" vertical="center" wrapText="1"/>
    </xf>
    <xf numFmtId="169"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69" fontId="2" fillId="0" borderId="1" xfId="0" applyNumberFormat="1" applyFont="1" applyFill="1" applyBorder="1" applyAlignment="1" applyProtection="1">
      <alignment horizontal="center" vertical="center" wrapText="1"/>
    </xf>
    <xf numFmtId="0" fontId="81" fillId="0" borderId="1"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164" fontId="29" fillId="0" borderId="77" xfId="0" applyNumberFormat="1" applyFont="1" applyFill="1" applyBorder="1" applyAlignment="1">
      <alignment horizontal="center" vertical="center" wrapText="1"/>
    </xf>
    <xf numFmtId="1" fontId="29" fillId="0" borderId="1" xfId="0" applyNumberFormat="1" applyFont="1" applyBorder="1" applyAlignment="1">
      <alignment horizontal="center" vertical="center" wrapText="1"/>
    </xf>
    <xf numFmtId="1" fontId="30" fillId="8" borderId="1" xfId="0" applyNumberFormat="1" applyFont="1" applyFill="1" applyBorder="1" applyAlignment="1">
      <alignment horizontal="center" vertical="center" wrapText="1"/>
    </xf>
    <xf numFmtId="1" fontId="29" fillId="0" borderId="1" xfId="0" applyNumberFormat="1" applyFont="1" applyFill="1" applyBorder="1" applyAlignment="1">
      <alignment horizontal="center" vertical="center" wrapText="1"/>
    </xf>
    <xf numFmtId="1" fontId="29" fillId="15" borderId="1" xfId="0" applyNumberFormat="1" applyFont="1" applyFill="1" applyBorder="1" applyAlignment="1">
      <alignment horizontal="center" vertical="center" wrapText="1"/>
    </xf>
    <xf numFmtId="1" fontId="29" fillId="3"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2" applyNumberFormat="1" applyFont="1" applyFill="1" applyBorder="1" applyAlignment="1" applyProtection="1">
      <alignment horizontal="center" vertical="center" wrapText="1"/>
    </xf>
    <xf numFmtId="0" fontId="2" fillId="15"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readingOrder="1"/>
    </xf>
    <xf numFmtId="49" fontId="2" fillId="0" borderId="1" xfId="0" applyNumberFormat="1" applyFont="1" applyFill="1" applyBorder="1" applyAlignment="1">
      <alignment horizontal="left" vertical="center" wrapText="1" readingOrder="1"/>
    </xf>
    <xf numFmtId="164" fontId="2" fillId="0" borderId="1" xfId="0" applyNumberFormat="1" applyFont="1" applyFill="1" applyBorder="1" applyAlignment="1">
      <alignment horizontal="right" vertical="center" wrapText="1"/>
    </xf>
    <xf numFmtId="49" fontId="21" fillId="0" borderId="1" xfId="0" applyNumberFormat="1" applyFont="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49" fontId="30" fillId="0" borderId="1" xfId="0" applyNumberFormat="1" applyFont="1" applyFill="1" applyBorder="1" applyAlignment="1">
      <alignment horizontal="center" vertical="top" wrapText="1"/>
    </xf>
    <xf numFmtId="49" fontId="30" fillId="0" borderId="77" xfId="0" applyNumberFormat="1" applyFont="1" applyFill="1" applyBorder="1" applyAlignment="1">
      <alignment horizontal="center" vertical="top" wrapText="1"/>
    </xf>
    <xf numFmtId="169" fontId="4" fillId="0" borderId="1" xfId="0" applyNumberFormat="1" applyFont="1" applyBorder="1" applyAlignment="1">
      <alignment horizontal="center" vertical="center" wrapText="1"/>
    </xf>
    <xf numFmtId="164" fontId="2" fillId="0" borderId="1" xfId="0" applyNumberFormat="1" applyFont="1" applyBorder="1" applyAlignment="1">
      <alignment horizontal="right" vertical="center" wrapText="1"/>
    </xf>
    <xf numFmtId="164" fontId="4" fillId="0" borderId="1" xfId="0" applyNumberFormat="1" applyFont="1" applyBorder="1" applyAlignment="1">
      <alignment horizontal="center" vertical="top" wrapText="1"/>
    </xf>
    <xf numFmtId="172" fontId="2" fillId="0" borderId="1" xfId="0" applyNumberFormat="1" applyFont="1" applyFill="1" applyBorder="1" applyAlignment="1">
      <alignment horizontal="right" vertical="center" wrapText="1"/>
    </xf>
    <xf numFmtId="172" fontId="4" fillId="0" borderId="1" xfId="0" applyNumberFormat="1" applyFont="1" applyFill="1" applyBorder="1" applyAlignment="1">
      <alignment horizontal="center" vertical="top" wrapText="1"/>
    </xf>
    <xf numFmtId="167" fontId="2"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2" fillId="16" borderId="1" xfId="0" applyNumberFormat="1" applyFont="1" applyFill="1" applyBorder="1" applyAlignment="1">
      <alignment horizontal="center" vertical="center" wrapText="1"/>
    </xf>
    <xf numFmtId="49" fontId="4"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172" fontId="2" fillId="16" borderId="1" xfId="0" applyNumberFormat="1" applyFont="1" applyFill="1" applyBorder="1" applyAlignment="1">
      <alignment horizontal="center" vertical="center" wrapText="1"/>
    </xf>
    <xf numFmtId="1" fontId="2" fillId="16" borderId="1" xfId="0" applyNumberFormat="1" applyFont="1" applyFill="1" applyBorder="1" applyAlignment="1">
      <alignment horizontal="center" vertical="center" wrapText="1"/>
    </xf>
    <xf numFmtId="49" fontId="71" fillId="0" borderId="1" xfId="0" applyNumberFormat="1" applyFont="1" applyBorder="1" applyAlignment="1">
      <alignment horizontal="center" vertical="center" wrapText="1"/>
    </xf>
    <xf numFmtId="0" fontId="83" fillId="18" borderId="0" xfId="0" applyNumberFormat="1" applyFont="1" applyFill="1" applyBorder="1" applyAlignment="1" applyProtection="1">
      <alignment horizontal="left" vertical="top" wrapText="1"/>
    </xf>
    <xf numFmtId="0" fontId="88" fillId="0" borderId="0" xfId="0" applyNumberFormat="1" applyFont="1" applyFill="1" applyBorder="1" applyAlignment="1" applyProtection="1">
      <alignment horizontal="left" vertical="top" wrapText="1"/>
    </xf>
    <xf numFmtId="0" fontId="89" fillId="17" borderId="122" xfId="0" applyNumberFormat="1" applyFont="1" applyFill="1" applyBorder="1" applyAlignment="1" applyProtection="1">
      <alignment horizontal="left" vertical="top" wrapText="1"/>
    </xf>
    <xf numFmtId="0" fontId="90" fillId="17" borderId="133" xfId="0" applyNumberFormat="1" applyFont="1" applyFill="1" applyBorder="1" applyAlignment="1" applyProtection="1">
      <alignment horizontal="left" vertical="top" wrapText="1"/>
    </xf>
    <xf numFmtId="0" fontId="89" fillId="17" borderId="133" xfId="0" applyNumberFormat="1" applyFont="1" applyFill="1" applyBorder="1" applyAlignment="1" applyProtection="1">
      <alignment horizontal="center" vertical="top" wrapText="1"/>
    </xf>
    <xf numFmtId="0" fontId="83" fillId="0" borderId="133" xfId="0" applyNumberFormat="1" applyFont="1" applyFill="1" applyBorder="1" applyAlignment="1" applyProtection="1">
      <alignment horizontal="center" vertical="top" wrapText="1"/>
    </xf>
    <xf numFmtId="0" fontId="0" fillId="0" borderId="0" xfId="0" applyNumberFormat="1" applyFont="1" applyFill="1" applyBorder="1" applyAlignment="1"/>
    <xf numFmtId="0" fontId="12" fillId="0" borderId="0" xfId="0" applyFont="1" applyAlignment="1">
      <alignment horizontal="left" vertical="center"/>
    </xf>
    <xf numFmtId="0" fontId="9" fillId="0" borderId="136" xfId="0" applyFont="1" applyBorder="1" applyAlignment="1">
      <alignment horizontal="left" vertical="center"/>
    </xf>
    <xf numFmtId="0" fontId="9" fillId="0" borderId="137" xfId="0" applyFont="1" applyBorder="1" applyAlignment="1">
      <alignment horizontal="left" vertical="center"/>
    </xf>
    <xf numFmtId="2" fontId="9" fillId="0" borderId="137" xfId="0" applyNumberFormat="1" applyFont="1" applyBorder="1" applyAlignment="1">
      <alignment horizontal="left" vertical="center"/>
    </xf>
    <xf numFmtId="0" fontId="9" fillId="0" borderId="138" xfId="0" applyFont="1" applyBorder="1" applyAlignment="1">
      <alignment horizontal="left" vertical="center"/>
    </xf>
    <xf numFmtId="49" fontId="4" fillId="11" borderId="78" xfId="0" applyNumberFormat="1" applyFont="1" applyFill="1" applyBorder="1" applyAlignment="1">
      <alignment horizontal="center" vertical="center" wrapText="1"/>
    </xf>
    <xf numFmtId="49" fontId="4" fillId="11" borderId="79" xfId="0" applyNumberFormat="1" applyFont="1" applyFill="1" applyBorder="1" applyAlignment="1">
      <alignment horizontal="center" vertical="center" wrapText="1"/>
    </xf>
    <xf numFmtId="49" fontId="4" fillId="11" borderId="77"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49" fontId="4" fillId="10" borderId="78" xfId="0" applyNumberFormat="1" applyFont="1" applyFill="1" applyBorder="1" applyAlignment="1">
      <alignment horizontal="center" vertical="center" wrapText="1"/>
    </xf>
    <xf numFmtId="49" fontId="4" fillId="10" borderId="79" xfId="0" applyNumberFormat="1" applyFont="1" applyFill="1" applyBorder="1" applyAlignment="1">
      <alignment horizontal="center" vertical="center" wrapText="1"/>
    </xf>
    <xf numFmtId="49" fontId="4" fillId="10" borderId="77" xfId="0" applyNumberFormat="1" applyFont="1" applyFill="1" applyBorder="1" applyAlignment="1">
      <alignment horizontal="center" vertical="center" wrapText="1"/>
    </xf>
    <xf numFmtId="49" fontId="0" fillId="11" borderId="79" xfId="0" applyNumberFormat="1" applyFill="1" applyBorder="1" applyAlignment="1">
      <alignment horizontal="center" vertical="center" wrapText="1"/>
    </xf>
    <xf numFmtId="49" fontId="0" fillId="11" borderId="77" xfId="0" applyNumberFormat="1" applyFill="1" applyBorder="1" applyAlignment="1">
      <alignment horizontal="center" vertical="center" wrapText="1"/>
    </xf>
    <xf numFmtId="0" fontId="26" fillId="5" borderId="21" xfId="0" applyFont="1" applyFill="1" applyBorder="1" applyAlignment="1">
      <alignment horizontal="center" vertical="center" wrapText="1"/>
    </xf>
    <xf numFmtId="0" fontId="26" fillId="5" borderId="22" xfId="0" applyFont="1" applyFill="1" applyBorder="1" applyAlignment="1">
      <alignment horizontal="center" vertical="center" wrapText="1"/>
    </xf>
    <xf numFmtId="0" fontId="11" fillId="6" borderId="74" xfId="0" applyFont="1" applyFill="1" applyBorder="1" applyAlignment="1">
      <alignment horizontal="center" vertical="center" wrapText="1"/>
    </xf>
    <xf numFmtId="0" fontId="0" fillId="6" borderId="70" xfId="0" applyFill="1" applyBorder="1" applyAlignment="1">
      <alignment horizontal="center" vertical="center" wrapText="1"/>
    </xf>
    <xf numFmtId="0" fontId="0" fillId="0" borderId="73" xfId="0" applyBorder="1" applyAlignment="1">
      <alignment horizontal="center" vertical="center" wrapText="1"/>
    </xf>
    <xf numFmtId="0" fontId="9" fillId="0" borderId="136" xfId="0" applyFont="1" applyBorder="1" applyAlignment="1">
      <alignment horizontal="left" vertical="top" wrapText="1"/>
    </xf>
    <xf numFmtId="0" fontId="8" fillId="0" borderId="137" xfId="0" applyFont="1" applyBorder="1" applyAlignment="1">
      <alignment horizontal="left" vertical="top"/>
    </xf>
    <xf numFmtId="0" fontId="8" fillId="0" borderId="138" xfId="0" applyFont="1" applyBorder="1" applyAlignment="1">
      <alignment horizontal="left" vertical="top"/>
    </xf>
    <xf numFmtId="0" fontId="91" fillId="0" borderId="136" xfId="0" applyFont="1" applyBorder="1" applyAlignment="1">
      <alignment horizontal="center"/>
    </xf>
    <xf numFmtId="0" fontId="92" fillId="0" borderId="137" xfId="0" applyFont="1" applyBorder="1" applyAlignment="1">
      <alignment horizontal="center"/>
    </xf>
    <xf numFmtId="0" fontId="92" fillId="0" borderId="138" xfId="0" applyFont="1" applyBorder="1" applyAlignment="1">
      <alignment horizont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9" fillId="0" borderId="32"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5" xfId="0" applyFont="1" applyBorder="1" applyAlignment="1">
      <alignment horizontal="left" vertical="center"/>
    </xf>
    <xf numFmtId="0" fontId="0" fillId="0" borderId="36" xfId="0" applyBorder="1" applyAlignment="1">
      <alignment vertical="center"/>
    </xf>
    <xf numFmtId="0" fontId="19" fillId="0" borderId="36" xfId="0" applyFont="1" applyBorder="1" applyAlignment="1">
      <alignment horizontal="left" vertical="center"/>
    </xf>
    <xf numFmtId="0" fontId="53" fillId="0" borderId="67" xfId="0" applyFont="1" applyBorder="1" applyAlignment="1">
      <alignment horizontal="center" vertical="center" wrapText="1"/>
    </xf>
    <xf numFmtId="0" fontId="53" fillId="0" borderId="68" xfId="0" applyFont="1" applyBorder="1" applyAlignment="1">
      <alignment horizontal="center" vertical="center" wrapText="1"/>
    </xf>
    <xf numFmtId="0" fontId="54" fillId="0" borderId="68" xfId="0" applyFont="1" applyBorder="1" applyAlignment="1">
      <alignment vertical="center"/>
    </xf>
    <xf numFmtId="0" fontId="54" fillId="0" borderId="69" xfId="0" applyFont="1" applyBorder="1" applyAlignment="1">
      <alignment vertical="center"/>
    </xf>
    <xf numFmtId="0" fontId="31" fillId="0" borderId="111" xfId="0" applyFont="1" applyBorder="1" applyAlignment="1">
      <alignment horizontal="center" vertical="center" wrapText="1"/>
    </xf>
    <xf numFmtId="0" fontId="0" fillId="0" borderId="112" xfId="0" applyBorder="1" applyAlignment="1">
      <alignment horizontal="center" vertical="center"/>
    </xf>
    <xf numFmtId="0" fontId="57" fillId="0" borderId="38" xfId="2" applyFont="1" applyBorder="1" applyAlignment="1" applyProtection="1">
      <alignment horizontal="left" vertical="center"/>
    </xf>
    <xf numFmtId="0" fontId="57" fillId="0" borderId="0" xfId="2" applyFont="1" applyBorder="1" applyAlignment="1" applyProtection="1">
      <alignment horizontal="left" vertical="center"/>
    </xf>
    <xf numFmtId="0" fontId="57" fillId="0" borderId="0" xfId="2" applyFont="1" applyAlignment="1" applyProtection="1">
      <alignment horizontal="left" vertical="center"/>
    </xf>
    <xf numFmtId="0" fontId="57" fillId="0" borderId="61" xfId="2" applyFont="1" applyBorder="1" applyAlignment="1" applyProtection="1">
      <alignment horizontal="left" vertical="center"/>
    </xf>
    <xf numFmtId="0" fontId="19" fillId="0" borderId="37" xfId="0" applyFont="1" applyBorder="1" applyAlignment="1">
      <alignment horizontal="left" vertical="center"/>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48" fillId="0" borderId="47" xfId="0" applyFont="1" applyBorder="1" applyAlignment="1">
      <alignment horizontal="center" vertical="center"/>
    </xf>
    <xf numFmtId="0" fontId="0" fillId="0" borderId="48" xfId="0" applyBorder="1" applyAlignment="1">
      <alignment horizontal="center" vertical="center"/>
    </xf>
    <xf numFmtId="0" fontId="48" fillId="0" borderId="71" xfId="0" applyFont="1" applyBorder="1" applyAlignment="1">
      <alignment horizontal="center" vertical="center"/>
    </xf>
    <xf numFmtId="0" fontId="48" fillId="0" borderId="48" xfId="0" applyFont="1" applyBorder="1" applyAlignment="1">
      <alignment horizontal="center" vertical="center"/>
    </xf>
    <xf numFmtId="0" fontId="9" fillId="0" borderId="0" xfId="0" applyFont="1" applyAlignment="1">
      <alignment horizontal="left" vertical="center"/>
    </xf>
    <xf numFmtId="0" fontId="19" fillId="5" borderId="11" xfId="0" applyFont="1" applyFill="1" applyBorder="1" applyAlignment="1">
      <alignment horizontal="right" vertical="center"/>
    </xf>
    <xf numFmtId="0" fontId="0" fillId="5" borderId="12" xfId="0" applyFill="1" applyBorder="1" applyAlignment="1">
      <alignment horizontal="right" vertical="center"/>
    </xf>
    <xf numFmtId="0" fontId="31" fillId="0" borderId="110" xfId="0" applyFont="1" applyBorder="1" applyAlignment="1">
      <alignment horizontal="center" vertical="center" wrapText="1"/>
    </xf>
    <xf numFmtId="0" fontId="0" fillId="0" borderId="113" xfId="0" applyBorder="1" applyAlignment="1">
      <alignment horizontal="center" vertical="center"/>
    </xf>
    <xf numFmtId="0" fontId="13"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2" fillId="0" borderId="1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15" xfId="0" applyFont="1" applyBorder="1" applyAlignment="1">
      <alignment horizontal="left" vertical="center" wrapText="1"/>
    </xf>
    <xf numFmtId="0" fontId="12" fillId="0" borderId="116" xfId="0" applyFont="1" applyBorder="1" applyAlignment="1">
      <alignment horizontal="left" vertical="center" wrapText="1"/>
    </xf>
    <xf numFmtId="0" fontId="12" fillId="0" borderId="117" xfId="0" applyFont="1" applyBorder="1" applyAlignment="1">
      <alignment horizontal="left" vertical="center" wrapText="1"/>
    </xf>
    <xf numFmtId="0" fontId="12" fillId="0" borderId="118" xfId="0" applyFont="1" applyBorder="1" applyAlignment="1">
      <alignment horizontal="left" vertical="center" wrapText="1"/>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9" fillId="0" borderId="39" xfId="0" applyFont="1" applyBorder="1" applyAlignment="1">
      <alignment horizontal="right" vertical="center"/>
    </xf>
    <xf numFmtId="0" fontId="9" fillId="0" borderId="40" xfId="0" applyFont="1" applyBorder="1" applyAlignment="1">
      <alignment horizontal="right" vertical="center"/>
    </xf>
    <xf numFmtId="0" fontId="19" fillId="0" borderId="32" xfId="0" applyFont="1" applyBorder="1" applyAlignment="1">
      <alignment horizontal="left" vertical="center" wrapText="1"/>
    </xf>
    <xf numFmtId="0" fontId="12"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9" fillId="0" borderId="31" xfId="0" applyFont="1" applyBorder="1" applyAlignment="1">
      <alignment horizontal="left" vertical="center" wrapText="1"/>
    </xf>
    <xf numFmtId="0" fontId="9" fillId="0" borderId="38" xfId="0" applyFont="1" applyBorder="1" applyAlignment="1">
      <alignment horizontal="right" vertical="center"/>
    </xf>
    <xf numFmtId="0" fontId="0" fillId="0" borderId="0" xfId="0" applyAlignment="1">
      <alignmen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34" fillId="0" borderId="46" xfId="0" applyFont="1" applyFill="1" applyBorder="1" applyAlignment="1">
      <alignment horizontal="center" vertical="center"/>
    </xf>
    <xf numFmtId="167" fontId="9" fillId="0" borderId="46" xfId="0" applyNumberFormat="1" applyFont="1" applyFill="1" applyBorder="1" applyAlignment="1">
      <alignment horizontal="right" vertical="center"/>
    </xf>
    <xf numFmtId="0" fontId="9" fillId="0" borderId="26" xfId="0" applyFont="1" applyFill="1" applyBorder="1" applyAlignment="1">
      <alignment horizontal="left" vertical="center" wrapText="1"/>
    </xf>
    <xf numFmtId="0" fontId="34" fillId="7" borderId="46" xfId="0" applyFont="1" applyFill="1" applyBorder="1" applyAlignment="1">
      <alignment horizontal="center" vertical="center"/>
    </xf>
    <xf numFmtId="0" fontId="34" fillId="7" borderId="44" xfId="0" applyFont="1" applyFill="1" applyBorder="1" applyAlignment="1">
      <alignment horizontal="center" vertical="center"/>
    </xf>
    <xf numFmtId="167" fontId="9" fillId="7" borderId="46" xfId="0" applyNumberFormat="1" applyFont="1" applyFill="1" applyBorder="1" applyAlignment="1">
      <alignment horizontal="right" vertical="center"/>
    </xf>
    <xf numFmtId="0" fontId="9" fillId="7" borderId="26" xfId="0" applyFont="1" applyFill="1" applyBorder="1" applyAlignment="1">
      <alignment horizontal="left" vertical="center" wrapText="1"/>
    </xf>
    <xf numFmtId="0" fontId="22" fillId="0" borderId="43" xfId="0" applyFont="1" applyBorder="1" applyAlignment="1">
      <alignment horizontal="center" vertical="center"/>
    </xf>
    <xf numFmtId="0" fontId="23" fillId="5" borderId="11" xfId="0" applyFont="1" applyFill="1" applyBorder="1" applyAlignment="1">
      <alignment horizontal="right" vertical="center"/>
    </xf>
    <xf numFmtId="0" fontId="23" fillId="5" borderId="12" xfId="0" applyFont="1" applyFill="1" applyBorder="1" applyAlignment="1">
      <alignment horizontal="right" vertical="center"/>
    </xf>
    <xf numFmtId="0" fontId="53" fillId="0" borderId="64" xfId="0" applyFont="1" applyBorder="1" applyAlignment="1">
      <alignment horizontal="center" vertical="center" wrapText="1"/>
    </xf>
    <xf numFmtId="0" fontId="53" fillId="0" borderId="65" xfId="0" applyFont="1" applyBorder="1" applyAlignment="1">
      <alignment horizontal="center" vertical="center" wrapText="1"/>
    </xf>
    <xf numFmtId="0" fontId="54" fillId="0" borderId="65" xfId="0" applyFont="1" applyBorder="1" applyAlignment="1">
      <alignment vertical="center"/>
    </xf>
    <xf numFmtId="0" fontId="54" fillId="0" borderId="66" xfId="0" applyFont="1" applyBorder="1" applyAlignment="1">
      <alignment vertical="center"/>
    </xf>
    <xf numFmtId="0" fontId="19" fillId="0" borderId="34" xfId="0" applyFont="1"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22" fillId="7" borderId="43" xfId="0" applyFont="1" applyFill="1" applyBorder="1" applyAlignment="1">
      <alignment horizontal="center" vertical="center"/>
    </xf>
    <xf numFmtId="0" fontId="22" fillId="7" borderId="62" xfId="0" applyFont="1" applyFill="1" applyBorder="1" applyAlignment="1">
      <alignment horizontal="center" vertical="center"/>
    </xf>
    <xf numFmtId="0" fontId="0" fillId="0" borderId="0" xfId="0" applyBorder="1" applyAlignment="1">
      <alignment horizontal="left" vertical="center"/>
    </xf>
    <xf numFmtId="0" fontId="9" fillId="7" borderId="18" xfId="0" applyFont="1" applyFill="1" applyBorder="1" applyAlignment="1">
      <alignment horizontal="left" vertical="center" wrapText="1"/>
    </xf>
    <xf numFmtId="0" fontId="9" fillId="7" borderId="31" xfId="0" applyFont="1" applyFill="1" applyBorder="1" applyAlignment="1">
      <alignment horizontal="left" vertical="center" wrapText="1"/>
    </xf>
    <xf numFmtId="0" fontId="17"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6" fillId="0" borderId="0" xfId="2" applyFont="1" applyAlignment="1" applyProtection="1">
      <alignment horizontal="left" vertical="center"/>
    </xf>
    <xf numFmtId="0" fontId="9" fillId="7" borderId="24" xfId="0" applyFont="1" applyFill="1" applyBorder="1" applyAlignment="1">
      <alignment horizontal="left" vertical="center" wrapText="1"/>
    </xf>
    <xf numFmtId="0" fontId="16" fillId="0" borderId="0" xfId="2" applyFont="1" applyAlignment="1" applyProtection="1">
      <alignment horizontal="left" vertical="center" wrapText="1"/>
    </xf>
    <xf numFmtId="0" fontId="18" fillId="5" borderId="15" xfId="0" applyFont="1" applyFill="1" applyBorder="1" applyAlignment="1">
      <alignment horizontal="center" vertical="center"/>
    </xf>
    <xf numFmtId="166" fontId="12" fillId="0" borderId="0" xfId="0" applyNumberFormat="1" applyFont="1" applyAlignment="1">
      <alignment horizontal="left" vertical="center"/>
    </xf>
    <xf numFmtId="0" fontId="67" fillId="0" borderId="89" xfId="0" applyFont="1" applyBorder="1" applyAlignment="1">
      <alignment horizontal="center" vertical="center" wrapText="1"/>
    </xf>
    <xf numFmtId="0" fontId="0" fillId="0" borderId="91" xfId="0" applyBorder="1" applyAlignment="1">
      <alignment horizontal="center" vertical="center" wrapText="1"/>
    </xf>
    <xf numFmtId="0" fontId="50" fillId="0" borderId="6" xfId="0" applyFont="1" applyBorder="1" applyAlignment="1">
      <alignment horizontal="left" vertical="center"/>
    </xf>
    <xf numFmtId="0" fontId="16" fillId="0" borderId="6" xfId="0" applyFont="1" applyBorder="1" applyAlignment="1">
      <alignment horizontal="left" vertical="center"/>
    </xf>
    <xf numFmtId="0" fontId="46" fillId="0" borderId="6" xfId="0" applyFont="1" applyBorder="1" applyAlignment="1">
      <alignment horizontal="left" vertical="center"/>
    </xf>
    <xf numFmtId="2" fontId="9" fillId="7" borderId="46" xfId="0" applyNumberFormat="1" applyFont="1" applyFill="1" applyBorder="1" applyAlignment="1">
      <alignment horizontal="center" vertical="center"/>
    </xf>
    <xf numFmtId="0" fontId="9" fillId="7" borderId="100" xfId="0" applyFont="1" applyFill="1" applyBorder="1" applyAlignment="1">
      <alignment horizontal="center" vertical="center"/>
    </xf>
    <xf numFmtId="2" fontId="9" fillId="0" borderId="46" xfId="0" applyNumberFormat="1" applyFont="1" applyFill="1" applyBorder="1" applyAlignment="1">
      <alignment horizontal="center" vertical="center"/>
    </xf>
    <xf numFmtId="0" fontId="67" fillId="0" borderId="91" xfId="0" applyFont="1" applyBorder="1" applyAlignment="1">
      <alignment horizontal="center" vertical="center"/>
    </xf>
    <xf numFmtId="0" fontId="0" fillId="0" borderId="90" xfId="0" applyBorder="1" applyAlignment="1">
      <alignment horizontal="center" vertical="center"/>
    </xf>
    <xf numFmtId="0" fontId="34" fillId="0" borderId="46" xfId="0" applyFont="1" applyBorder="1" applyAlignment="1">
      <alignment horizontal="center" vertical="center"/>
    </xf>
    <xf numFmtId="0" fontId="22" fillId="0" borderId="43" xfId="0" applyFont="1" applyFill="1" applyBorder="1" applyAlignment="1">
      <alignment horizontal="center" vertical="center"/>
    </xf>
    <xf numFmtId="0" fontId="18" fillId="0" borderId="99" xfId="0" applyFont="1" applyBorder="1" applyAlignment="1">
      <alignment horizontal="center" vertical="center" wrapText="1"/>
    </xf>
    <xf numFmtId="0" fontId="18" fillId="0" borderId="0" xfId="0" applyFont="1" applyAlignment="1">
      <alignment horizontal="center" vertical="center"/>
    </xf>
    <xf numFmtId="0" fontId="9" fillId="7" borderId="44" xfId="0" applyFont="1" applyFill="1" applyBorder="1" applyAlignment="1">
      <alignment horizontal="right" vertical="center"/>
    </xf>
    <xf numFmtId="0" fontId="9" fillId="7" borderId="45" xfId="0" applyFont="1" applyFill="1" applyBorder="1" applyAlignment="1">
      <alignment horizontal="right" vertical="center"/>
    </xf>
    <xf numFmtId="0" fontId="9" fillId="0" borderId="44" xfId="0" applyFont="1" applyBorder="1" applyAlignment="1">
      <alignment horizontal="right" vertical="center"/>
    </xf>
    <xf numFmtId="0" fontId="9" fillId="0" borderId="45" xfId="0" applyFont="1" applyBorder="1" applyAlignment="1">
      <alignment horizontal="right" vertical="center"/>
    </xf>
    <xf numFmtId="2" fontId="9" fillId="7" borderId="44" xfId="0" applyNumberFormat="1" applyFont="1" applyFill="1" applyBorder="1" applyAlignment="1">
      <alignment horizontal="right" vertical="center"/>
    </xf>
    <xf numFmtId="2" fontId="9" fillId="7" borderId="45" xfId="0" applyNumberFormat="1" applyFont="1" applyFill="1" applyBorder="1" applyAlignment="1">
      <alignment horizontal="right" vertical="center"/>
    </xf>
    <xf numFmtId="2" fontId="9" fillId="2" borderId="44" xfId="0" applyNumberFormat="1" applyFont="1" applyFill="1" applyBorder="1" applyAlignment="1">
      <alignment horizontal="right" vertical="center"/>
    </xf>
    <xf numFmtId="2" fontId="9" fillId="2" borderId="45" xfId="0" applyNumberFormat="1" applyFont="1" applyFill="1" applyBorder="1" applyAlignment="1">
      <alignment horizontal="right" vertical="center"/>
    </xf>
    <xf numFmtId="0" fontId="9" fillId="0" borderId="100" xfId="0" applyFont="1" applyBorder="1" applyAlignment="1">
      <alignment horizontal="center" vertical="center"/>
    </xf>
    <xf numFmtId="2" fontId="9" fillId="7" borderId="44" xfId="0" applyNumberFormat="1" applyFont="1" applyFill="1" applyBorder="1" applyAlignment="1">
      <alignment horizontal="center" vertical="center"/>
    </xf>
    <xf numFmtId="0" fontId="0" fillId="7" borderId="63" xfId="0" applyFill="1" applyBorder="1" applyAlignment="1">
      <alignment vertical="center"/>
    </xf>
    <xf numFmtId="0" fontId="0" fillId="7" borderId="45" xfId="0" applyFill="1" applyBorder="1" applyAlignment="1">
      <alignment vertical="center"/>
    </xf>
    <xf numFmtId="2" fontId="9" fillId="0" borderId="44" xfId="0" applyNumberFormat="1" applyFont="1" applyBorder="1" applyAlignment="1">
      <alignment horizontal="center" vertical="center"/>
    </xf>
    <xf numFmtId="0" fontId="0" fillId="0" borderId="45" xfId="0" applyBorder="1" applyAlignment="1">
      <alignment vertical="center"/>
    </xf>
    <xf numFmtId="0" fontId="46" fillId="0" borderId="58" xfId="0" applyFont="1" applyBorder="1" applyAlignment="1">
      <alignment horizontal="left"/>
    </xf>
    <xf numFmtId="0" fontId="0" fillId="0" borderId="59" xfId="0" applyBorder="1" applyAlignment="1">
      <alignment horizontal="left"/>
    </xf>
    <xf numFmtId="0" fontId="0" fillId="0" borderId="60" xfId="0" applyBorder="1" applyAlignment="1">
      <alignment horizontal="left"/>
    </xf>
    <xf numFmtId="0" fontId="16" fillId="0" borderId="0" xfId="2" applyFont="1" applyAlignment="1" applyProtection="1">
      <alignment horizontal="left"/>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6" fillId="0" borderId="0" xfId="2" applyFont="1" applyAlignment="1" applyProtection="1">
      <alignment horizontal="left" wrapText="1"/>
    </xf>
    <xf numFmtId="0" fontId="1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12" fillId="0" borderId="0" xfId="0" applyFont="1" applyAlignment="1">
      <alignment horizontal="left" vertical="top"/>
    </xf>
    <xf numFmtId="166" fontId="12" fillId="0" borderId="0" xfId="0" applyNumberFormat="1" applyFont="1" applyAlignment="1">
      <alignment horizontal="left"/>
    </xf>
    <xf numFmtId="0" fontId="12" fillId="0" borderId="0" xfId="0" applyFont="1" applyAlignment="1">
      <alignment horizontal="left" wrapText="1"/>
    </xf>
    <xf numFmtId="0" fontId="0" fillId="0" borderId="0" xfId="0" applyAlignment="1">
      <alignment horizontal="left"/>
    </xf>
    <xf numFmtId="0" fontId="12" fillId="0" borderId="0" xfId="0" applyFont="1" applyAlignment="1">
      <alignment horizontal="left"/>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0" fillId="0" borderId="0" xfId="0" applyAlignment="1">
      <alignment horizontal="left" vertical="top"/>
    </xf>
    <xf numFmtId="0" fontId="0" fillId="0" borderId="7" xfId="0" applyBorder="1" applyAlignment="1">
      <alignment horizontal="left"/>
    </xf>
    <xf numFmtId="0" fontId="0" fillId="0" borderId="0" xfId="0" applyBorder="1" applyAlignment="1">
      <alignment horizontal="left"/>
    </xf>
    <xf numFmtId="0" fontId="50" fillId="0" borderId="54" xfId="0" applyFont="1" applyBorder="1" applyAlignment="1">
      <alignment horizontal="left" vertical="top"/>
    </xf>
    <xf numFmtId="0" fontId="0" fillId="0" borderId="55" xfId="0" applyBorder="1" applyAlignment="1">
      <alignment horizontal="left" vertical="top"/>
    </xf>
    <xf numFmtId="0" fontId="0" fillId="0" borderId="56" xfId="0" applyBorder="1" applyAlignment="1">
      <alignment horizontal="left" vertical="top"/>
    </xf>
    <xf numFmtId="0" fontId="16" fillId="0" borderId="6" xfId="0" applyFont="1" applyBorder="1" applyAlignment="1">
      <alignment horizontal="left"/>
    </xf>
    <xf numFmtId="0" fontId="0" fillId="0" borderId="57" xfId="0" applyBorder="1" applyAlignment="1">
      <alignment horizontal="left"/>
    </xf>
    <xf numFmtId="0" fontId="68" fillId="0" borderId="93" xfId="0" applyFont="1" applyBorder="1" applyAlignment="1">
      <alignment horizontal="center" vertical="center"/>
    </xf>
    <xf numFmtId="0" fontId="69" fillId="0" borderId="94" xfId="0" applyFont="1" applyBorder="1" applyAlignment="1"/>
    <xf numFmtId="0" fontId="9" fillId="0" borderId="28" xfId="0" applyFont="1" applyBorder="1" applyAlignment="1">
      <alignment horizontal="left" wrapText="1"/>
    </xf>
    <xf numFmtId="0" fontId="22" fillId="0" borderId="0" xfId="0" applyFont="1" applyFill="1" applyBorder="1" applyAlignment="1">
      <alignment horizontal="center" vertical="center"/>
    </xf>
    <xf numFmtId="0" fontId="34" fillId="0" borderId="0" xfId="0" applyFont="1" applyFill="1" applyBorder="1" applyAlignment="1">
      <alignment horizontal="center" vertical="center"/>
    </xf>
    <xf numFmtId="167"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2" fontId="9" fillId="0" borderId="0" xfId="0" applyNumberFormat="1" applyFont="1" applyFill="1" applyBorder="1" applyAlignment="1">
      <alignment horizontal="right" vertical="center"/>
    </xf>
    <xf numFmtId="0" fontId="9" fillId="0" borderId="26" xfId="0" applyFont="1" applyFill="1" applyBorder="1" applyAlignment="1">
      <alignment horizontal="left" wrapText="1"/>
    </xf>
    <xf numFmtId="0" fontId="9" fillId="7" borderId="24" xfId="0" applyFont="1" applyFill="1" applyBorder="1" applyAlignment="1">
      <alignment horizontal="left" wrapText="1"/>
    </xf>
    <xf numFmtId="0" fontId="18" fillId="5" borderId="15" xfId="0" applyFont="1" applyFill="1" applyBorder="1" applyAlignment="1">
      <alignment horizontal="center" vertical="top"/>
    </xf>
    <xf numFmtId="0" fontId="9" fillId="7" borderId="31" xfId="0" applyFont="1" applyFill="1" applyBorder="1" applyAlignment="1">
      <alignment horizontal="left" wrapText="1"/>
    </xf>
    <xf numFmtId="0" fontId="9" fillId="7" borderId="28" xfId="0" applyFont="1" applyFill="1" applyBorder="1" applyAlignment="1">
      <alignment horizontal="left" wrapText="1"/>
    </xf>
    <xf numFmtId="0" fontId="9" fillId="0" borderId="31" xfId="0" applyFont="1" applyBorder="1" applyAlignment="1">
      <alignment horizontal="left" wrapText="1"/>
    </xf>
    <xf numFmtId="0" fontId="9" fillId="7" borderId="26" xfId="0" applyFont="1" applyFill="1" applyBorder="1" applyAlignment="1">
      <alignment horizontal="left" wrapText="1"/>
    </xf>
    <xf numFmtId="0" fontId="9" fillId="7" borderId="81" xfId="0" applyFont="1" applyFill="1" applyBorder="1" applyAlignment="1">
      <alignment horizontal="left" wrapText="1"/>
    </xf>
    <xf numFmtId="0" fontId="9" fillId="0" borderId="0" xfId="0" applyFont="1" applyBorder="1" applyAlignment="1">
      <alignment horizontal="left" vertical="top" wrapText="1"/>
    </xf>
    <xf numFmtId="0" fontId="0" fillId="0" borderId="0" xfId="0" applyBorder="1" applyAlignment="1"/>
    <xf numFmtId="0" fontId="0" fillId="0" borderId="7" xfId="0" applyBorder="1" applyAlignment="1"/>
    <xf numFmtId="0" fontId="0" fillId="0" borderId="9" xfId="0" applyBorder="1" applyAlignment="1"/>
    <xf numFmtId="0" fontId="0" fillId="0" borderId="10" xfId="0" applyBorder="1" applyAlignment="1"/>
    <xf numFmtId="0" fontId="19" fillId="0" borderId="0" xfId="0" applyFont="1" applyBorder="1" applyAlignment="1">
      <alignment horizontal="left" vertical="top"/>
    </xf>
    <xf numFmtId="0" fontId="9" fillId="0" borderId="0" xfId="0" applyFont="1" applyAlignment="1">
      <alignment horizontal="left"/>
    </xf>
    <xf numFmtId="0" fontId="0" fillId="0" borderId="4" xfId="0" applyBorder="1" applyAlignment="1">
      <alignment horizontal="center"/>
    </xf>
    <xf numFmtId="0" fontId="0" fillId="0" borderId="4" xfId="0" applyBorder="1" applyAlignment="1"/>
    <xf numFmtId="0" fontId="0" fillId="0" borderId="5" xfId="0" applyBorder="1" applyAlignment="1"/>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9" fillId="0" borderId="41" xfId="0" applyFont="1" applyBorder="1" applyAlignment="1">
      <alignment horizontal="left" vertical="top" wrapText="1"/>
    </xf>
    <xf numFmtId="0" fontId="9" fillId="0" borderId="32" xfId="0" applyFont="1" applyBorder="1" applyAlignment="1">
      <alignment horizontal="left" wrapText="1"/>
    </xf>
    <xf numFmtId="0" fontId="9" fillId="0" borderId="33" xfId="0" applyFont="1" applyBorder="1" applyAlignment="1">
      <alignment horizontal="left" wrapText="1"/>
    </xf>
    <xf numFmtId="0" fontId="9" fillId="0" borderId="34" xfId="0" applyFont="1" applyBorder="1" applyAlignment="1">
      <alignment horizontal="left" wrapText="1"/>
    </xf>
    <xf numFmtId="0" fontId="19" fillId="0" borderId="32" xfId="0" applyFont="1" applyBorder="1" applyAlignment="1"/>
    <xf numFmtId="0" fontId="0" fillId="0" borderId="33" xfId="0" applyBorder="1" applyAlignment="1"/>
    <xf numFmtId="0" fontId="0" fillId="0" borderId="34" xfId="0" applyBorder="1" applyAlignment="1"/>
    <xf numFmtId="0" fontId="9" fillId="0" borderId="35" xfId="0" applyFont="1" applyBorder="1" applyAlignment="1">
      <alignment horizontal="left"/>
    </xf>
    <xf numFmtId="0" fontId="9" fillId="0" borderId="36" xfId="0" applyFont="1"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9" fillId="0" borderId="39" xfId="0" applyFont="1" applyBorder="1" applyAlignment="1">
      <alignment horizontal="left"/>
    </xf>
    <xf numFmtId="0" fontId="9" fillId="0" borderId="40" xfId="0" applyFont="1"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19" fillId="0" borderId="11" xfId="0" applyFont="1" applyBorder="1" applyAlignment="1">
      <alignment horizontal="left" vertical="top"/>
    </xf>
    <xf numFmtId="0" fontId="19" fillId="0" borderId="12" xfId="0" applyFont="1" applyBorder="1" applyAlignment="1">
      <alignment horizontal="left" vertical="top"/>
    </xf>
    <xf numFmtId="15" fontId="19" fillId="0" borderId="12" xfId="0" applyNumberFormat="1" applyFont="1" applyBorder="1" applyAlignment="1">
      <alignment horizontal="left" vertical="top"/>
    </xf>
    <xf numFmtId="0" fontId="19" fillId="0" borderId="13" xfId="0" applyFont="1" applyBorder="1" applyAlignment="1">
      <alignment horizontal="left" vertical="top"/>
    </xf>
    <xf numFmtId="0" fontId="48" fillId="0" borderId="38" xfId="0" applyFont="1" applyBorder="1" applyAlignment="1">
      <alignment horizontal="center" vertical="center"/>
    </xf>
    <xf numFmtId="0" fontId="48" fillId="0" borderId="0" xfId="0" applyFont="1" applyBorder="1" applyAlignment="1">
      <alignment horizontal="center" vertical="center"/>
    </xf>
    <xf numFmtId="0" fontId="0" fillId="0" borderId="0" xfId="0" applyBorder="1" applyAlignment="1">
      <alignment horizontal="center" vertical="center"/>
    </xf>
    <xf numFmtId="0" fontId="9" fillId="0" borderId="38" xfId="0" applyFont="1" applyBorder="1" applyAlignment="1">
      <alignment horizontal="right"/>
    </xf>
    <xf numFmtId="0" fontId="9" fillId="0" borderId="0" xfId="0" applyFont="1" applyBorder="1" applyAlignment="1">
      <alignment horizontal="right"/>
    </xf>
    <xf numFmtId="0" fontId="57" fillId="0" borderId="38" xfId="2" applyFont="1" applyBorder="1" applyAlignment="1" applyProtection="1">
      <alignment horizontal="left"/>
    </xf>
    <xf numFmtId="0" fontId="57" fillId="0" borderId="0" xfId="2" applyFont="1" applyBorder="1" applyAlignment="1" applyProtection="1">
      <alignment horizontal="left"/>
    </xf>
    <xf numFmtId="0" fontId="57" fillId="0" borderId="0" xfId="2" applyFont="1" applyAlignment="1" applyProtection="1">
      <alignment horizontal="left"/>
    </xf>
    <xf numFmtId="0" fontId="57" fillId="0" borderId="61" xfId="2" applyFont="1" applyBorder="1" applyAlignment="1" applyProtection="1">
      <alignment horizontal="left"/>
    </xf>
    <xf numFmtId="0" fontId="9" fillId="0" borderId="39" xfId="0" applyFont="1" applyBorder="1" applyAlignment="1">
      <alignment horizontal="right"/>
    </xf>
    <xf numFmtId="0" fontId="9" fillId="0" borderId="40" xfId="0" applyFont="1" applyBorder="1" applyAlignment="1">
      <alignment horizontal="right"/>
    </xf>
    <xf numFmtId="0" fontId="19" fillId="0" borderId="35" xfId="0" applyFont="1" applyBorder="1" applyAlignment="1">
      <alignment horizontal="left" vertical="top"/>
    </xf>
    <xf numFmtId="0" fontId="19" fillId="0" borderId="36" xfId="0" applyFont="1" applyBorder="1" applyAlignment="1">
      <alignment horizontal="left" vertical="top"/>
    </xf>
    <xf numFmtId="0" fontId="19" fillId="0" borderId="37" xfId="0" applyFont="1" applyBorder="1" applyAlignment="1">
      <alignment horizontal="left" vertical="top"/>
    </xf>
    <xf numFmtId="0" fontId="19" fillId="0" borderId="32" xfId="0" applyFont="1" applyBorder="1" applyAlignment="1">
      <alignment horizontal="left" vertical="top" wrapText="1"/>
    </xf>
    <xf numFmtId="0" fontId="0" fillId="0" borderId="33" xfId="0" applyBorder="1" applyAlignment="1">
      <alignment vertical="top"/>
    </xf>
    <xf numFmtId="0" fontId="0" fillId="0" borderId="34" xfId="0" applyBorder="1" applyAlignment="1">
      <alignment vertical="top"/>
    </xf>
    <xf numFmtId="0" fontId="19" fillId="0" borderId="32" xfId="0" applyFont="1" applyBorder="1" applyAlignment="1">
      <alignment vertical="top"/>
    </xf>
    <xf numFmtId="0" fontId="19" fillId="0" borderId="33" xfId="0" applyFont="1" applyBorder="1" applyAlignment="1">
      <alignment vertical="top"/>
    </xf>
    <xf numFmtId="0" fontId="19" fillId="0" borderId="32" xfId="0" applyFont="1" applyBorder="1" applyAlignment="1">
      <alignment horizontal="left" vertical="top"/>
    </xf>
    <xf numFmtId="0" fontId="19" fillId="0" borderId="33" xfId="0" applyFont="1" applyBorder="1" applyAlignment="1">
      <alignment horizontal="left" vertical="top"/>
    </xf>
    <xf numFmtId="0" fontId="19" fillId="0" borderId="34" xfId="0" applyFont="1" applyBorder="1" applyAlignment="1">
      <alignment horizontal="left" vertical="top"/>
    </xf>
    <xf numFmtId="0" fontId="19" fillId="0" borderId="36" xfId="0" applyFont="1" applyBorder="1" applyAlignment="1">
      <alignment horizontal="left"/>
    </xf>
    <xf numFmtId="0" fontId="9" fillId="0" borderId="35" xfId="0" applyFont="1" applyBorder="1" applyAlignment="1">
      <alignment horizontal="left" vertical="top"/>
    </xf>
    <xf numFmtId="0" fontId="9" fillId="0" borderId="36" xfId="0" applyFont="1" applyBorder="1" applyAlignment="1">
      <alignment horizontal="left" vertical="top"/>
    </xf>
    <xf numFmtId="0" fontId="9" fillId="0" borderId="37" xfId="0" applyFont="1" applyBorder="1" applyAlignment="1">
      <alignment horizontal="left" vertical="top"/>
    </xf>
    <xf numFmtId="0" fontId="0" fillId="0" borderId="5" xfId="0" applyBorder="1" applyAlignment="1">
      <alignment horizontal="center"/>
    </xf>
    <xf numFmtId="0" fontId="19" fillId="5" borderId="11" xfId="0" applyFont="1" applyFill="1" applyBorder="1" applyAlignment="1">
      <alignment horizontal="right"/>
    </xf>
    <xf numFmtId="0" fontId="0" fillId="5" borderId="12" xfId="0" applyFill="1" applyBorder="1" applyAlignment="1">
      <alignment horizontal="right"/>
    </xf>
    <xf numFmtId="0" fontId="23" fillId="5" borderId="11" xfId="0" applyFont="1" applyFill="1" applyBorder="1" applyAlignment="1">
      <alignment horizontal="right"/>
    </xf>
    <xf numFmtId="0" fontId="23" fillId="5" borderId="12" xfId="0" applyFont="1" applyFill="1" applyBorder="1" applyAlignment="1">
      <alignment horizontal="right"/>
    </xf>
    <xf numFmtId="0" fontId="53" fillId="0" borderId="6" xfId="0" applyFont="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Border="1" applyAlignment="1">
      <alignment vertical="center"/>
    </xf>
    <xf numFmtId="0" fontId="9" fillId="7" borderId="18" xfId="0" applyFont="1" applyFill="1" applyBorder="1" applyAlignment="1">
      <alignment horizontal="left" wrapText="1"/>
    </xf>
    <xf numFmtId="167" fontId="9" fillId="0" borderId="44" xfId="0" applyNumberFormat="1" applyFont="1" applyBorder="1" applyAlignment="1">
      <alignment horizontal="right" vertical="center"/>
    </xf>
    <xf numFmtId="167" fontId="9" fillId="0" borderId="45" xfId="0" applyNumberFormat="1" applyFont="1" applyBorder="1" applyAlignment="1">
      <alignment horizontal="right" vertical="center"/>
    </xf>
    <xf numFmtId="2" fontId="9" fillId="7" borderId="46" xfId="0" applyNumberFormat="1" applyFont="1" applyFill="1" applyBorder="1" applyAlignment="1">
      <alignment horizontal="right" vertical="center"/>
    </xf>
    <xf numFmtId="0" fontId="9" fillId="0" borderId="44" xfId="0" applyFont="1" applyFill="1" applyBorder="1" applyAlignment="1">
      <alignment horizontal="right" vertical="center"/>
    </xf>
    <xf numFmtId="0" fontId="9" fillId="0" borderId="45" xfId="0" applyFont="1" applyFill="1" applyBorder="1" applyAlignment="1">
      <alignment horizontal="right" vertical="center"/>
    </xf>
    <xf numFmtId="2" fontId="9" fillId="0" borderId="46" xfId="0" applyNumberFormat="1" applyFont="1" applyFill="1" applyBorder="1" applyAlignment="1">
      <alignment horizontal="right" vertical="center"/>
    </xf>
    <xf numFmtId="0" fontId="38" fillId="0" borderId="84" xfId="0" applyFont="1" applyBorder="1" applyAlignment="1">
      <alignment horizontal="center" vertical="top"/>
    </xf>
    <xf numFmtId="2" fontId="12" fillId="0" borderId="6" xfId="0" applyNumberFormat="1" applyFont="1" applyBorder="1" applyAlignment="1">
      <alignment horizontal="left"/>
    </xf>
    <xf numFmtId="0" fontId="64" fillId="0" borderId="87" xfId="0" applyFont="1" applyBorder="1" applyAlignment="1">
      <alignment horizontal="center" vertical="center" wrapText="1"/>
    </xf>
    <xf numFmtId="0" fontId="64" fillId="0" borderId="88" xfId="0" applyFont="1" applyBorder="1" applyAlignment="1">
      <alignment horizontal="center" vertical="center" wrapText="1"/>
    </xf>
    <xf numFmtId="0" fontId="50" fillId="0" borderId="54" xfId="0" applyFont="1" applyBorder="1" applyAlignment="1">
      <alignment horizontal="left" vertical="center"/>
    </xf>
    <xf numFmtId="0" fontId="0" fillId="0" borderId="55" xfId="0" applyBorder="1" applyAlignment="1">
      <alignment horizontal="left" vertical="center"/>
    </xf>
    <xf numFmtId="0" fontId="0" fillId="0" borderId="96" xfId="0" applyBorder="1" applyAlignment="1">
      <alignment horizontal="left" vertical="center"/>
    </xf>
    <xf numFmtId="0" fontId="0" fillId="0" borderId="97" xfId="0" applyBorder="1" applyAlignment="1">
      <alignment horizontal="left" vertical="center"/>
    </xf>
    <xf numFmtId="0" fontId="46" fillId="0" borderId="58" xfId="0" applyFont="1" applyBorder="1" applyAlignment="1">
      <alignment horizontal="left" vertical="center"/>
    </xf>
    <xf numFmtId="0" fontId="0" fillId="0" borderId="59" xfId="0" applyBorder="1" applyAlignment="1">
      <alignment horizontal="left" vertical="center"/>
    </xf>
    <xf numFmtId="0" fontId="0" fillId="0" borderId="98" xfId="0" applyBorder="1" applyAlignment="1">
      <alignment horizontal="left" vertical="center"/>
    </xf>
    <xf numFmtId="0" fontId="50" fillId="0" borderId="54" xfId="0" applyFont="1"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22" fillId="7" borderId="83" xfId="0" applyFont="1" applyFill="1" applyBorder="1" applyAlignment="1">
      <alignment horizontal="center" vertical="center"/>
    </xf>
    <xf numFmtId="2" fontId="9" fillId="0" borderId="99" xfId="0" applyNumberFormat="1" applyFont="1" applyFill="1" applyBorder="1" applyAlignment="1">
      <alignment horizontal="right" vertical="center"/>
    </xf>
    <xf numFmtId="0" fontId="60" fillId="0" borderId="84" xfId="0" applyFont="1" applyBorder="1" applyAlignment="1">
      <alignment horizontal="center" vertical="top"/>
    </xf>
    <xf numFmtId="0" fontId="9" fillId="0" borderId="24" xfId="0" applyFont="1" applyFill="1" applyBorder="1" applyAlignment="1">
      <alignment horizontal="left" wrapText="1"/>
    </xf>
    <xf numFmtId="0" fontId="67" fillId="0" borderId="0" xfId="0" applyFont="1" applyBorder="1" applyAlignment="1">
      <alignment horizontal="center" vertical="center" wrapText="1"/>
    </xf>
    <xf numFmtId="0" fontId="0" fillId="0" borderId="0" xfId="0" applyBorder="1" applyAlignment="1">
      <alignment horizontal="center" vertical="center" wrapText="1"/>
    </xf>
    <xf numFmtId="0" fontId="67" fillId="0" borderId="0" xfId="0" applyFont="1" applyBorder="1" applyAlignment="1">
      <alignment horizontal="center" vertical="center"/>
    </xf>
    <xf numFmtId="0" fontId="9" fillId="0" borderId="0" xfId="0" applyFont="1" applyFill="1" applyAlignment="1">
      <alignment horizontal="left"/>
    </xf>
    <xf numFmtId="0" fontId="9" fillId="0" borderId="106" xfId="0" applyFont="1" applyFill="1" applyBorder="1" applyAlignment="1">
      <alignment horizontal="left" wrapText="1"/>
    </xf>
    <xf numFmtId="0" fontId="9" fillId="0" borderId="4" xfId="0" applyFont="1" applyFill="1" applyBorder="1" applyAlignment="1">
      <alignment horizontal="left" wrapText="1"/>
    </xf>
    <xf numFmtId="0" fontId="9" fillId="0" borderId="107" xfId="0" applyFont="1" applyFill="1" applyBorder="1" applyAlignment="1">
      <alignment horizontal="left" wrapText="1"/>
    </xf>
    <xf numFmtId="0" fontId="22" fillId="0" borderId="62" xfId="0" applyFont="1" applyFill="1" applyBorder="1" applyAlignment="1">
      <alignment horizontal="center" vertical="center"/>
    </xf>
    <xf numFmtId="0" fontId="22" fillId="0" borderId="105" xfId="0" applyFont="1" applyFill="1" applyBorder="1" applyAlignment="1">
      <alignment horizontal="center" vertical="center"/>
    </xf>
    <xf numFmtId="0" fontId="34" fillId="7" borderId="45" xfId="0" applyFont="1" applyFill="1" applyBorder="1" applyAlignment="1">
      <alignment horizontal="center" vertical="center"/>
    </xf>
    <xf numFmtId="0" fontId="9" fillId="0" borderId="103" xfId="0" applyFont="1" applyFill="1" applyBorder="1" applyAlignment="1">
      <alignment horizontal="left" wrapText="1"/>
    </xf>
    <xf numFmtId="0" fontId="9" fillId="0" borderId="9" xfId="0" applyFont="1" applyFill="1" applyBorder="1" applyAlignment="1">
      <alignment horizontal="left" wrapText="1"/>
    </xf>
    <xf numFmtId="0" fontId="9" fillId="0" borderId="104" xfId="0" applyFont="1" applyFill="1" applyBorder="1" applyAlignment="1">
      <alignment horizontal="left" wrapText="1"/>
    </xf>
    <xf numFmtId="0" fontId="18" fillId="0" borderId="100" xfId="0" applyFont="1" applyBorder="1" applyAlignment="1">
      <alignment horizontal="center" vertical="center" wrapText="1"/>
    </xf>
    <xf numFmtId="0" fontId="0" fillId="0" borderId="101" xfId="0" applyBorder="1" applyAlignment="1">
      <alignment horizontal="center" vertical="center"/>
    </xf>
    <xf numFmtId="0" fontId="83" fillId="0" borderId="134" xfId="0" applyFont="1" applyBorder="1" applyAlignment="1">
      <alignment horizontal="center" vertical="top" wrapText="1"/>
    </xf>
    <xf numFmtId="0" fontId="83" fillId="0" borderId="135" xfId="0" applyFont="1" applyBorder="1" applyAlignment="1">
      <alignment horizontal="center" vertical="top" wrapText="1"/>
    </xf>
    <xf numFmtId="0" fontId="89" fillId="17" borderId="134" xfId="0" applyFont="1" applyFill="1" applyBorder="1" applyAlignment="1">
      <alignment horizontal="center" vertical="top" wrapText="1"/>
    </xf>
    <xf numFmtId="0" fontId="89" fillId="17" borderId="135" xfId="0" applyFont="1" applyFill="1" applyBorder="1" applyAlignment="1">
      <alignment horizontal="center" vertical="top" wrapText="1"/>
    </xf>
    <xf numFmtId="0" fontId="89" fillId="17" borderId="130" xfId="0" applyFont="1" applyFill="1" applyBorder="1" applyAlignment="1">
      <alignment horizontal="center" vertical="top" wrapText="1"/>
    </xf>
    <xf numFmtId="0" fontId="89" fillId="17" borderId="131" xfId="0" applyFont="1" applyFill="1" applyBorder="1" applyAlignment="1">
      <alignment horizontal="center" vertical="top" wrapText="1"/>
    </xf>
    <xf numFmtId="0" fontId="89" fillId="17" borderId="132" xfId="0" applyFont="1" applyFill="1" applyBorder="1" applyAlignment="1">
      <alignment horizontal="center" vertical="top" wrapText="1"/>
    </xf>
    <xf numFmtId="0" fontId="83"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84" fillId="0" borderId="0" xfId="0" applyNumberFormat="1" applyFont="1" applyFill="1" applyBorder="1" applyAlignment="1" applyProtection="1">
      <alignment horizontal="left" vertical="top" wrapText="1"/>
    </xf>
    <xf numFmtId="0" fontId="85" fillId="0" borderId="122" xfId="0" applyFont="1" applyBorder="1" applyAlignment="1">
      <alignment horizontal="left" vertical="top" wrapText="1"/>
    </xf>
    <xf numFmtId="0" fontId="85" fillId="0" borderId="123" xfId="0" applyFont="1" applyBorder="1" applyAlignment="1">
      <alignment horizontal="left" vertical="top" wrapText="1"/>
    </xf>
    <xf numFmtId="0" fontId="85" fillId="0" borderId="124" xfId="0" applyFont="1" applyBorder="1" applyAlignment="1">
      <alignment horizontal="left" vertical="top" wrapText="1"/>
    </xf>
    <xf numFmtId="0" fontId="85" fillId="0" borderId="125" xfId="0" applyFont="1" applyBorder="1" applyAlignment="1">
      <alignment horizontal="left" vertical="top" wrapText="1"/>
    </xf>
    <xf numFmtId="0" fontId="85" fillId="0" borderId="126" xfId="0" applyFont="1" applyBorder="1" applyAlignment="1">
      <alignment horizontal="left" vertical="top" wrapText="1"/>
    </xf>
    <xf numFmtId="0" fontId="85" fillId="0" borderId="127" xfId="0" applyFont="1" applyBorder="1" applyAlignment="1">
      <alignment horizontal="left" vertical="top" wrapText="1"/>
    </xf>
    <xf numFmtId="0" fontId="85" fillId="0" borderId="128" xfId="0" applyFont="1" applyBorder="1" applyAlignment="1">
      <alignment horizontal="left" vertical="top" wrapText="1"/>
    </xf>
    <xf numFmtId="0" fontId="85" fillId="0" borderId="129" xfId="0" applyFont="1" applyBorder="1" applyAlignment="1">
      <alignment horizontal="left" vertical="top" wrapText="1"/>
    </xf>
    <xf numFmtId="0" fontId="86" fillId="17" borderId="0" xfId="0" applyNumberFormat="1" applyFont="1" applyFill="1" applyBorder="1" applyAlignment="1" applyProtection="1">
      <alignment horizontal="center" vertical="center" wrapText="1"/>
    </xf>
    <xf numFmtId="0" fontId="83" fillId="18" borderId="0" xfId="0" applyNumberFormat="1" applyFont="1" applyFill="1" applyBorder="1" applyAlignment="1" applyProtection="1">
      <alignment horizontal="left" vertical="top" wrapText="1"/>
    </xf>
    <xf numFmtId="0" fontId="83" fillId="17" borderId="0" xfId="0" applyNumberFormat="1" applyFont="1" applyFill="1" applyBorder="1" applyAlignment="1" applyProtection="1">
      <alignment horizontal="left" vertical="top" wrapText="1"/>
    </xf>
    <xf numFmtId="0" fontId="83" fillId="0" borderId="0" xfId="0" applyNumberFormat="1" applyFont="1" applyFill="1" applyBorder="1" applyAlignment="1" applyProtection="1">
      <alignment horizontal="center" vertical="top" wrapText="1"/>
    </xf>
    <xf numFmtId="0" fontId="87" fillId="0" borderId="0" xfId="0" applyNumberFormat="1" applyFont="1" applyFill="1" applyBorder="1" applyAlignment="1" applyProtection="1">
      <alignment horizontal="left" vertical="top" wrapText="1"/>
    </xf>
    <xf numFmtId="0" fontId="83" fillId="0" borderId="130" xfId="0" applyFont="1" applyBorder="1" applyAlignment="1">
      <alignment horizontal="center" vertical="top" wrapText="1"/>
    </xf>
    <xf numFmtId="0" fontId="83" fillId="0" borderId="132" xfId="0" applyFont="1" applyBorder="1" applyAlignment="1">
      <alignment horizontal="center" vertical="top" wrapText="1"/>
    </xf>
    <xf numFmtId="0" fontId="83" fillId="0" borderId="122" xfId="0" applyFont="1" applyBorder="1" applyAlignment="1">
      <alignment horizontal="center" vertical="top" wrapText="1"/>
    </xf>
    <xf numFmtId="0" fontId="83" fillId="0" borderId="124" xfId="0" applyFont="1" applyBorder="1" applyAlignment="1">
      <alignment horizontal="center" vertical="top" wrapText="1"/>
    </xf>
    <xf numFmtId="0" fontId="83" fillId="0" borderId="127" xfId="0" applyFont="1" applyBorder="1" applyAlignment="1">
      <alignment horizontal="center" vertical="top" wrapText="1"/>
    </xf>
    <xf numFmtId="0" fontId="83" fillId="0" borderId="129" xfId="0" applyFont="1" applyBorder="1" applyAlignment="1">
      <alignment horizontal="center" vertical="top" wrapText="1"/>
    </xf>
  </cellXfs>
  <cellStyles count="4">
    <cellStyle name="Euro" xfId="3"/>
    <cellStyle name="Lien hypertexte" xfId="2" builtinId="8"/>
    <cellStyle name="Normal" xfId="0" builtinId="0"/>
    <cellStyle name="Normal 2" xfId="1"/>
  </cellStyles>
  <dxfs count="4">
    <dxf>
      <font>
        <b/>
        <i val="0"/>
        <color theme="1"/>
      </font>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mruColors>
      <color rgb="FF7F9E40"/>
      <color rgb="FF006600"/>
      <color rgb="FF993300"/>
      <color rgb="FF008000"/>
      <color rgb="FF7CAA3D"/>
      <color rgb="FF91B549"/>
      <color rgb="FF81944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10478</xdr:colOff>
      <xdr:row>3</xdr:row>
      <xdr:rowOff>9525</xdr:rowOff>
    </xdr:from>
    <xdr:to>
      <xdr:col>1</xdr:col>
      <xdr:colOff>400050</xdr:colOff>
      <xdr:row>7</xdr:row>
      <xdr:rowOff>203688</xdr:rowOff>
    </xdr:to>
    <xdr:pic>
      <xdr:nvPicPr>
        <xdr:cNvPr id="4" name="Image 3" descr="logo - facture - elaneco - peinture bio- isolation thermique.jpg"/>
        <xdr:cNvPicPr>
          <a:picLocks noChangeAspect="1"/>
        </xdr:cNvPicPr>
      </xdr:nvPicPr>
      <xdr:blipFill>
        <a:blip xmlns:r="http://schemas.openxmlformats.org/officeDocument/2006/relationships" r:embed="rId1" cstate="print"/>
        <a:stretch>
          <a:fillRect/>
        </a:stretch>
      </xdr:blipFill>
      <xdr:spPr>
        <a:xfrm>
          <a:off x="10478" y="514350"/>
          <a:ext cx="1218247" cy="937113"/>
        </a:xfrm>
        <a:prstGeom prst="rect">
          <a:avLst/>
        </a:prstGeom>
      </xdr:spPr>
    </xdr:pic>
    <xdr:clientData/>
  </xdr:twoCellAnchor>
  <xdr:twoCellAnchor editAs="oneCell">
    <xdr:from>
      <xdr:col>10</xdr:col>
      <xdr:colOff>246992</xdr:colOff>
      <xdr:row>63</xdr:row>
      <xdr:rowOff>104775</xdr:rowOff>
    </xdr:from>
    <xdr:to>
      <xdr:col>12</xdr:col>
      <xdr:colOff>41909</xdr:colOff>
      <xdr:row>74</xdr:row>
      <xdr:rowOff>51054</xdr:rowOff>
    </xdr:to>
    <xdr:pic>
      <xdr:nvPicPr>
        <xdr:cNvPr id="3" name="Image 2" descr="QR code Optimal blanc.jpg"/>
        <xdr:cNvPicPr>
          <a:picLocks noChangeAspect="1"/>
        </xdr:cNvPicPr>
      </xdr:nvPicPr>
      <xdr:blipFill>
        <a:blip xmlns:r="http://schemas.openxmlformats.org/officeDocument/2006/relationships" r:embed="rId2" cstate="print"/>
        <a:stretch>
          <a:fillRect/>
        </a:stretch>
      </xdr:blipFill>
      <xdr:spPr>
        <a:xfrm>
          <a:off x="7333592" y="11534775"/>
          <a:ext cx="976017" cy="984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10478</xdr:colOff>
      <xdr:row>3</xdr:row>
      <xdr:rowOff>9525</xdr:rowOff>
    </xdr:from>
    <xdr:to>
      <xdr:col>1</xdr:col>
      <xdr:colOff>400050</xdr:colOff>
      <xdr:row>7</xdr:row>
      <xdr:rowOff>203688</xdr:rowOff>
    </xdr:to>
    <xdr:pic>
      <xdr:nvPicPr>
        <xdr:cNvPr id="2" name="Image 1" descr="logo - facture - elaneco - peinture bio- isolation thermique.jpg"/>
        <xdr:cNvPicPr>
          <a:picLocks noChangeAspect="1"/>
        </xdr:cNvPicPr>
      </xdr:nvPicPr>
      <xdr:blipFill>
        <a:blip xmlns:r="http://schemas.openxmlformats.org/officeDocument/2006/relationships" r:embed="rId1" cstate="print"/>
        <a:stretch>
          <a:fillRect/>
        </a:stretch>
      </xdr:blipFill>
      <xdr:spPr>
        <a:xfrm>
          <a:off x="10478" y="514350"/>
          <a:ext cx="1218247" cy="937113"/>
        </a:xfrm>
        <a:prstGeom prst="rect">
          <a:avLst/>
        </a:prstGeom>
      </xdr:spPr>
    </xdr:pic>
    <xdr:clientData/>
  </xdr:twoCellAnchor>
  <xdr:twoCellAnchor editAs="oneCell">
    <xdr:from>
      <xdr:col>12</xdr:col>
      <xdr:colOff>352425</xdr:colOff>
      <xdr:row>55</xdr:row>
      <xdr:rowOff>161925</xdr:rowOff>
    </xdr:from>
    <xdr:to>
      <xdr:col>14</xdr:col>
      <xdr:colOff>3810</xdr:colOff>
      <xdr:row>61</xdr:row>
      <xdr:rowOff>70104</xdr:rowOff>
    </xdr:to>
    <xdr:pic>
      <xdr:nvPicPr>
        <xdr:cNvPr id="3" name="Image 2" descr="QR code Optimal blanc.jpg"/>
        <xdr:cNvPicPr>
          <a:picLocks noChangeAspect="1"/>
        </xdr:cNvPicPr>
      </xdr:nvPicPr>
      <xdr:blipFill>
        <a:blip xmlns:r="http://schemas.openxmlformats.org/officeDocument/2006/relationships" r:embed="rId2" cstate="print"/>
        <a:stretch>
          <a:fillRect/>
        </a:stretch>
      </xdr:blipFill>
      <xdr:spPr>
        <a:xfrm>
          <a:off x="8620125" y="10410825"/>
          <a:ext cx="1051560" cy="1060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10478</xdr:colOff>
      <xdr:row>3</xdr:row>
      <xdr:rowOff>9525</xdr:rowOff>
    </xdr:from>
    <xdr:to>
      <xdr:col>1</xdr:col>
      <xdr:colOff>400050</xdr:colOff>
      <xdr:row>7</xdr:row>
      <xdr:rowOff>203688</xdr:rowOff>
    </xdr:to>
    <xdr:pic>
      <xdr:nvPicPr>
        <xdr:cNvPr id="2" name="Image 1" descr="logo - facture - elaneco - peinture bio- isolation thermique.jpg"/>
        <xdr:cNvPicPr>
          <a:picLocks noChangeAspect="1"/>
        </xdr:cNvPicPr>
      </xdr:nvPicPr>
      <xdr:blipFill>
        <a:blip xmlns:r="http://schemas.openxmlformats.org/officeDocument/2006/relationships" r:embed="rId1" cstate="print"/>
        <a:stretch>
          <a:fillRect/>
        </a:stretch>
      </xdr:blipFill>
      <xdr:spPr>
        <a:xfrm>
          <a:off x="10478" y="514350"/>
          <a:ext cx="1218247" cy="937113"/>
        </a:xfrm>
        <a:prstGeom prst="rect">
          <a:avLst/>
        </a:prstGeom>
      </xdr:spPr>
    </xdr:pic>
    <xdr:clientData/>
  </xdr:twoCellAnchor>
  <xdr:twoCellAnchor editAs="oneCell">
    <xdr:from>
      <xdr:col>12</xdr:col>
      <xdr:colOff>352425</xdr:colOff>
      <xdr:row>57</xdr:row>
      <xdr:rowOff>9525</xdr:rowOff>
    </xdr:from>
    <xdr:to>
      <xdr:col>14</xdr:col>
      <xdr:colOff>3810</xdr:colOff>
      <xdr:row>63</xdr:row>
      <xdr:rowOff>28575</xdr:rowOff>
    </xdr:to>
    <xdr:pic>
      <xdr:nvPicPr>
        <xdr:cNvPr id="3" name="Image 2" descr="QR code Optimal blanc.jpg"/>
        <xdr:cNvPicPr>
          <a:picLocks noChangeAspect="1"/>
        </xdr:cNvPicPr>
      </xdr:nvPicPr>
      <xdr:blipFill>
        <a:blip xmlns:r="http://schemas.openxmlformats.org/officeDocument/2006/relationships" r:embed="rId2" cstate="print"/>
        <a:stretch>
          <a:fillRect/>
        </a:stretch>
      </xdr:blipFill>
      <xdr:spPr>
        <a:xfrm>
          <a:off x="8620125" y="10439400"/>
          <a:ext cx="1051560" cy="1057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10478</xdr:colOff>
      <xdr:row>3</xdr:row>
      <xdr:rowOff>9525</xdr:rowOff>
    </xdr:from>
    <xdr:to>
      <xdr:col>1</xdr:col>
      <xdr:colOff>400050</xdr:colOff>
      <xdr:row>7</xdr:row>
      <xdr:rowOff>203688</xdr:rowOff>
    </xdr:to>
    <xdr:pic>
      <xdr:nvPicPr>
        <xdr:cNvPr id="2" name="Image 1" descr="logo - facture - elaneco - peinture bio- isolation thermique.jpg"/>
        <xdr:cNvPicPr>
          <a:picLocks noChangeAspect="1"/>
        </xdr:cNvPicPr>
      </xdr:nvPicPr>
      <xdr:blipFill>
        <a:blip xmlns:r="http://schemas.openxmlformats.org/officeDocument/2006/relationships" r:embed="rId1" cstate="print"/>
        <a:stretch>
          <a:fillRect/>
        </a:stretch>
      </xdr:blipFill>
      <xdr:spPr>
        <a:xfrm>
          <a:off x="10478" y="514350"/>
          <a:ext cx="1218247" cy="937113"/>
        </a:xfrm>
        <a:prstGeom prst="rect">
          <a:avLst/>
        </a:prstGeom>
      </xdr:spPr>
    </xdr:pic>
    <xdr:clientData/>
  </xdr:twoCellAnchor>
  <xdr:twoCellAnchor editAs="oneCell">
    <xdr:from>
      <xdr:col>12</xdr:col>
      <xdr:colOff>352425</xdr:colOff>
      <xdr:row>55</xdr:row>
      <xdr:rowOff>161925</xdr:rowOff>
    </xdr:from>
    <xdr:to>
      <xdr:col>14</xdr:col>
      <xdr:colOff>3810</xdr:colOff>
      <xdr:row>61</xdr:row>
      <xdr:rowOff>70104</xdr:rowOff>
    </xdr:to>
    <xdr:pic>
      <xdr:nvPicPr>
        <xdr:cNvPr id="3" name="Image 2" descr="QR code Optimal blanc.jpg"/>
        <xdr:cNvPicPr>
          <a:picLocks noChangeAspect="1"/>
        </xdr:cNvPicPr>
      </xdr:nvPicPr>
      <xdr:blipFill>
        <a:blip xmlns:r="http://schemas.openxmlformats.org/officeDocument/2006/relationships" r:embed="rId2" cstate="print"/>
        <a:stretch>
          <a:fillRect/>
        </a:stretch>
      </xdr:blipFill>
      <xdr:spPr>
        <a:xfrm>
          <a:off x="8620125" y="10410825"/>
          <a:ext cx="1051560" cy="10607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10478</xdr:colOff>
      <xdr:row>3</xdr:row>
      <xdr:rowOff>9525</xdr:rowOff>
    </xdr:from>
    <xdr:to>
      <xdr:col>1</xdr:col>
      <xdr:colOff>400050</xdr:colOff>
      <xdr:row>7</xdr:row>
      <xdr:rowOff>203688</xdr:rowOff>
    </xdr:to>
    <xdr:pic>
      <xdr:nvPicPr>
        <xdr:cNvPr id="2" name="Image 1" descr="logo - facture - elaneco - peinture bio- isolation thermique.jpg"/>
        <xdr:cNvPicPr>
          <a:picLocks noChangeAspect="1"/>
        </xdr:cNvPicPr>
      </xdr:nvPicPr>
      <xdr:blipFill>
        <a:blip xmlns:r="http://schemas.openxmlformats.org/officeDocument/2006/relationships" r:embed="rId1" cstate="print"/>
        <a:stretch>
          <a:fillRect/>
        </a:stretch>
      </xdr:blipFill>
      <xdr:spPr>
        <a:xfrm>
          <a:off x="10478" y="514350"/>
          <a:ext cx="1218247" cy="937113"/>
        </a:xfrm>
        <a:prstGeom prst="rect">
          <a:avLst/>
        </a:prstGeom>
      </xdr:spPr>
    </xdr:pic>
    <xdr:clientData/>
  </xdr:twoCellAnchor>
  <xdr:twoCellAnchor editAs="oneCell">
    <xdr:from>
      <xdr:col>12</xdr:col>
      <xdr:colOff>352425</xdr:colOff>
      <xdr:row>57</xdr:row>
      <xdr:rowOff>9525</xdr:rowOff>
    </xdr:from>
    <xdr:to>
      <xdr:col>14</xdr:col>
      <xdr:colOff>3810</xdr:colOff>
      <xdr:row>63</xdr:row>
      <xdr:rowOff>28575</xdr:rowOff>
    </xdr:to>
    <xdr:pic>
      <xdr:nvPicPr>
        <xdr:cNvPr id="3" name="Image 2" descr="QR code Optimal blanc.jpg"/>
        <xdr:cNvPicPr>
          <a:picLocks noChangeAspect="1"/>
        </xdr:cNvPicPr>
      </xdr:nvPicPr>
      <xdr:blipFill>
        <a:blip xmlns:r="http://schemas.openxmlformats.org/officeDocument/2006/relationships" r:embed="rId2" cstate="print"/>
        <a:stretch>
          <a:fillRect/>
        </a:stretch>
      </xdr:blipFill>
      <xdr:spPr>
        <a:xfrm>
          <a:off x="8620125" y="10439400"/>
          <a:ext cx="1051560" cy="1057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10478</xdr:colOff>
      <xdr:row>3</xdr:row>
      <xdr:rowOff>9525</xdr:rowOff>
    </xdr:from>
    <xdr:to>
      <xdr:col>1</xdr:col>
      <xdr:colOff>400050</xdr:colOff>
      <xdr:row>7</xdr:row>
      <xdr:rowOff>203688</xdr:rowOff>
    </xdr:to>
    <xdr:pic>
      <xdr:nvPicPr>
        <xdr:cNvPr id="2" name="Image 1" descr="logo - facture - elaneco - peinture bio- isolation thermique.jpg"/>
        <xdr:cNvPicPr>
          <a:picLocks noChangeAspect="1"/>
        </xdr:cNvPicPr>
      </xdr:nvPicPr>
      <xdr:blipFill>
        <a:blip xmlns:r="http://schemas.openxmlformats.org/officeDocument/2006/relationships" r:embed="rId1" cstate="print"/>
        <a:stretch>
          <a:fillRect/>
        </a:stretch>
      </xdr:blipFill>
      <xdr:spPr>
        <a:xfrm>
          <a:off x="10478" y="514350"/>
          <a:ext cx="1218247" cy="9371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523875</xdr:colOff>
      <xdr:row>1</xdr:row>
      <xdr:rowOff>0</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04975" cy="58102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523875</xdr:colOff>
      <xdr:row>0</xdr:row>
      <xdr:rowOff>190500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04975" cy="581025"/>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Roaming/Microsoft/AppData/AppData/AppData/AppData/AppData/Roaming/Users/LucAnd%20Dad/AppData/1%20-%20ELAN&#201;CO/1%20-%20ELANECO%20-%20CHRISTIAN%20et%20DAVID/Dropbox/1%20&#201;LAN&#201;CO/Dropbox/&#201;LAN&#201;CO/AppData/Roaming/AppData/Roaming/AppData/Roaming/Microsoft/FOURNISSEURS/ISOCELL/Catalogue%20Ouate.pdf" TargetMode="External"/><Relationship Id="rId2" Type="http://schemas.openxmlformats.org/officeDocument/2006/relationships/hyperlink" Target="../AppData/Roaming/Microsoft/AppData/AppData/AppData/AppData/AppData/Roaming/Users/LucAnd%20Dad/AppData/1%20-%20ELAN&#201;CO/1%20-%20ELANECO%20-%20CHRISTIAN%20et%20DAVID/Dropbox/1%20&#201;LAN&#201;CO/Dropbox/&#201;LAN&#201;CO/AppData/Roaming/AppData/Roaming/AppData/Roaming/Microsoft/FOURNISSEURS/ISOCELL/Fiche%20technique%20Capots%20de%20spots.pdf" TargetMode="External"/><Relationship Id="rId1" Type="http://schemas.openxmlformats.org/officeDocument/2006/relationships/hyperlink" Target="http://www.isocell.at/uploads/media/PDBL_Omega_light_Dachbahn_FR_04.pdf"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elaneco.fr/content/3-conditions-generales-de-vent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elaneco.fr/content/3-conditions-generales-de-vente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elaneco.fr/content/3-conditions-generales-de-vente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B9"/>
  <sheetViews>
    <sheetView zoomScaleNormal="100" workbookViewId="0">
      <pane ySplit="5" topLeftCell="A6" activePane="bottomLeft" state="frozen"/>
      <selection pane="bottomLeft" activeCell="D15" sqref="D15"/>
    </sheetView>
  </sheetViews>
  <sheetFormatPr baseColWidth="10" defaultRowHeight="15"/>
  <cols>
    <col min="1" max="1" width="7.28515625" style="1" customWidth="1"/>
    <col min="2" max="2" width="10.5703125" style="2" customWidth="1"/>
    <col min="3" max="3" width="10.7109375" style="493" customWidth="1"/>
    <col min="4" max="4" width="66.28515625" style="59" customWidth="1"/>
    <col min="5" max="5" width="12.42578125" style="346" customWidth="1"/>
    <col min="6" max="6" width="7.140625" style="87" customWidth="1"/>
    <col min="7" max="7" width="14.42578125" style="87" customWidth="1"/>
    <col min="8" max="9" width="14.140625" style="87" customWidth="1"/>
    <col min="10" max="10" width="9.28515625" style="472" customWidth="1"/>
    <col min="11" max="11" width="5.28515625" style="473" customWidth="1"/>
    <col min="12" max="12" width="10.140625" style="474" customWidth="1"/>
    <col min="13" max="13" width="10.140625" style="475" customWidth="1"/>
    <col min="14" max="14" width="10.42578125" style="474" customWidth="1"/>
    <col min="15" max="15" width="9.28515625" style="113" customWidth="1"/>
    <col min="16" max="16" width="5.5703125" style="476" customWidth="1"/>
    <col min="17" max="17" width="6" style="476" customWidth="1"/>
    <col min="18" max="18" width="9" style="87" customWidth="1"/>
    <col min="19" max="19" width="6" style="496" customWidth="1"/>
    <col min="20" max="20" width="9.5703125" style="1" customWidth="1"/>
    <col min="21" max="21" width="8.5703125" style="1" customWidth="1"/>
    <col min="22" max="22" width="11.7109375" style="1" customWidth="1"/>
    <col min="23" max="23" width="10.7109375" style="40" customWidth="1"/>
    <col min="24" max="24" width="8.28515625" style="456" customWidth="1"/>
    <col min="25" max="25" width="3.7109375" style="456" customWidth="1"/>
    <col min="26" max="26" width="7.28515625" style="456" customWidth="1"/>
    <col min="27" max="27" width="7.28515625" style="457" customWidth="1"/>
    <col min="28" max="28" width="3" style="456" customWidth="1"/>
    <col min="29" max="29" width="9" style="457" customWidth="1"/>
    <col min="30" max="30" width="4.5703125" style="456" customWidth="1"/>
    <col min="31" max="31" width="7.85546875" style="468" customWidth="1"/>
    <col min="32" max="32" width="7.28515625" style="457" customWidth="1"/>
    <col min="33" max="33" width="3.28515625" style="456" customWidth="1"/>
    <col min="34" max="34" width="7.5703125" style="457" customWidth="1"/>
    <col min="35" max="35" width="4.42578125" style="456" customWidth="1"/>
    <col min="36" max="36" width="8.140625" style="461" customWidth="1"/>
    <col min="37" max="37" width="2.5703125" style="138" customWidth="1"/>
    <col min="38" max="38" width="6.85546875" style="138" customWidth="1"/>
    <col min="39" max="39" width="7.42578125" style="461" customWidth="1"/>
    <col min="40" max="40" width="3" style="138" customWidth="1"/>
    <col min="41" max="41" width="7.42578125" style="461" customWidth="1"/>
    <col min="42" max="42" width="3.7109375" style="138" customWidth="1"/>
    <col min="43" max="43" width="6.85546875" style="138" customWidth="1"/>
    <col min="44" max="44" width="7.28515625" style="461" customWidth="1"/>
    <col min="45" max="45" width="3" style="138" customWidth="1"/>
    <col min="46" max="46" width="7.5703125" style="461" customWidth="1"/>
    <col min="47" max="47" width="4.5703125" style="138" customWidth="1"/>
    <col min="48" max="48" width="8.140625" style="470" customWidth="1"/>
    <col min="49" max="49" width="9.28515625" style="451" customWidth="1"/>
    <col min="50" max="50" width="8.85546875" style="451" customWidth="1"/>
    <col min="51" max="51" width="9.28515625" style="451" customWidth="1"/>
    <col min="52" max="53" width="11.42578125" style="140"/>
    <col min="54" max="54" width="37.85546875" style="1" customWidth="1"/>
    <col min="55" max="16384" width="11.42578125" style="1"/>
  </cols>
  <sheetData>
    <row r="1" spans="1:54" s="119" customFormat="1" ht="11.25">
      <c r="A1" s="119">
        <v>1</v>
      </c>
      <c r="B1" s="119">
        <f t="shared" ref="B1:AG1" si="0">A1+1</f>
        <v>2</v>
      </c>
      <c r="C1" s="119">
        <f t="shared" si="0"/>
        <v>3</v>
      </c>
      <c r="D1" s="452">
        <f t="shared" si="0"/>
        <v>4</v>
      </c>
      <c r="E1" s="346">
        <f t="shared" si="0"/>
        <v>5</v>
      </c>
      <c r="F1" s="119">
        <f t="shared" si="0"/>
        <v>6</v>
      </c>
      <c r="G1" s="119">
        <f t="shared" si="0"/>
        <v>7</v>
      </c>
      <c r="H1" s="119">
        <f t="shared" si="0"/>
        <v>8</v>
      </c>
      <c r="I1" s="119">
        <f t="shared" si="0"/>
        <v>9</v>
      </c>
      <c r="J1" s="119">
        <f t="shared" si="0"/>
        <v>10</v>
      </c>
      <c r="K1" s="119">
        <f t="shared" si="0"/>
        <v>11</v>
      </c>
      <c r="L1" s="119">
        <f t="shared" si="0"/>
        <v>12</v>
      </c>
      <c r="M1" s="346">
        <f t="shared" si="0"/>
        <v>13</v>
      </c>
      <c r="N1" s="119">
        <f t="shared" si="0"/>
        <v>14</v>
      </c>
      <c r="O1" s="119">
        <f t="shared" si="0"/>
        <v>15</v>
      </c>
      <c r="P1" s="119">
        <f t="shared" si="0"/>
        <v>16</v>
      </c>
      <c r="Q1" s="119">
        <f t="shared" si="0"/>
        <v>17</v>
      </c>
      <c r="R1" s="119">
        <f t="shared" si="0"/>
        <v>18</v>
      </c>
      <c r="S1" s="496">
        <f t="shared" si="0"/>
        <v>19</v>
      </c>
      <c r="T1" s="119">
        <f t="shared" si="0"/>
        <v>20</v>
      </c>
      <c r="U1" s="119">
        <f t="shared" si="0"/>
        <v>21</v>
      </c>
      <c r="V1" s="119">
        <f t="shared" si="0"/>
        <v>22</v>
      </c>
      <c r="W1" s="119">
        <f t="shared" si="0"/>
        <v>23</v>
      </c>
      <c r="X1" s="135">
        <f t="shared" si="0"/>
        <v>24</v>
      </c>
      <c r="Y1" s="135">
        <f t="shared" si="0"/>
        <v>25</v>
      </c>
      <c r="Z1" s="135">
        <f t="shared" si="0"/>
        <v>26</v>
      </c>
      <c r="AA1" s="135">
        <f t="shared" si="0"/>
        <v>27</v>
      </c>
      <c r="AB1" s="135">
        <f t="shared" si="0"/>
        <v>28</v>
      </c>
      <c r="AC1" s="135">
        <f t="shared" si="0"/>
        <v>29</v>
      </c>
      <c r="AD1" s="135">
        <f t="shared" si="0"/>
        <v>30</v>
      </c>
      <c r="AE1" s="135">
        <f t="shared" si="0"/>
        <v>31</v>
      </c>
      <c r="AF1" s="135">
        <f t="shared" si="0"/>
        <v>32</v>
      </c>
      <c r="AG1" s="135">
        <f t="shared" si="0"/>
        <v>33</v>
      </c>
      <c r="AH1" s="135">
        <f t="shared" ref="AH1:AV1" si="1">AG1+1</f>
        <v>34</v>
      </c>
      <c r="AI1" s="135">
        <f t="shared" si="1"/>
        <v>35</v>
      </c>
      <c r="AJ1" s="461">
        <f t="shared" si="1"/>
        <v>36</v>
      </c>
      <c r="AK1" s="136">
        <f t="shared" si="1"/>
        <v>37</v>
      </c>
      <c r="AL1" s="136">
        <f t="shared" si="1"/>
        <v>38</v>
      </c>
      <c r="AM1" s="136">
        <f t="shared" si="1"/>
        <v>39</v>
      </c>
      <c r="AN1" s="136">
        <f t="shared" si="1"/>
        <v>40</v>
      </c>
      <c r="AO1" s="136">
        <f t="shared" si="1"/>
        <v>41</v>
      </c>
      <c r="AP1" s="136">
        <f t="shared" si="1"/>
        <v>42</v>
      </c>
      <c r="AQ1" s="136">
        <f t="shared" si="1"/>
        <v>43</v>
      </c>
      <c r="AR1" s="136">
        <f t="shared" si="1"/>
        <v>44</v>
      </c>
      <c r="AS1" s="136">
        <f t="shared" si="1"/>
        <v>45</v>
      </c>
      <c r="AT1" s="136">
        <f t="shared" si="1"/>
        <v>46</v>
      </c>
      <c r="AU1" s="136">
        <f t="shared" si="1"/>
        <v>47</v>
      </c>
      <c r="AV1" s="199">
        <f t="shared" si="1"/>
        <v>48</v>
      </c>
      <c r="AW1" s="199">
        <f t="shared" ref="AW1:BB1" si="2">AV1+1</f>
        <v>49</v>
      </c>
      <c r="AX1" s="199">
        <f t="shared" si="2"/>
        <v>50</v>
      </c>
      <c r="AY1" s="199">
        <f t="shared" si="2"/>
        <v>51</v>
      </c>
      <c r="AZ1" s="199">
        <f t="shared" si="2"/>
        <v>52</v>
      </c>
      <c r="BA1" s="199">
        <f t="shared" si="2"/>
        <v>53</v>
      </c>
      <c r="BB1" s="199">
        <f t="shared" si="2"/>
        <v>54</v>
      </c>
    </row>
    <row r="2" spans="1:54" s="129" customFormat="1" ht="102.75" customHeight="1">
      <c r="A2" s="525" t="s">
        <v>56</v>
      </c>
      <c r="B2" s="40" t="s">
        <v>15</v>
      </c>
      <c r="C2" s="501" t="s">
        <v>47</v>
      </c>
      <c r="D2" s="39" t="s">
        <v>77</v>
      </c>
      <c r="E2" s="513" t="s">
        <v>201</v>
      </c>
      <c r="F2" s="130" t="s">
        <v>131</v>
      </c>
      <c r="G2" s="130" t="s">
        <v>81</v>
      </c>
      <c r="H2" s="130" t="s">
        <v>116</v>
      </c>
      <c r="I2" s="130" t="s">
        <v>1026</v>
      </c>
      <c r="J2" s="131" t="s">
        <v>84</v>
      </c>
      <c r="K2" s="132" t="s">
        <v>83</v>
      </c>
      <c r="L2" s="133" t="s">
        <v>124</v>
      </c>
      <c r="M2" s="347" t="s">
        <v>125</v>
      </c>
      <c r="N2" s="133" t="s">
        <v>120</v>
      </c>
      <c r="O2" s="134" t="s">
        <v>94</v>
      </c>
      <c r="P2" s="129" t="s">
        <v>82</v>
      </c>
      <c r="Q2" s="129" t="s">
        <v>119</v>
      </c>
      <c r="R2" s="130" t="s">
        <v>16</v>
      </c>
      <c r="S2" s="497" t="s">
        <v>71</v>
      </c>
      <c r="T2" s="130" t="s">
        <v>152</v>
      </c>
      <c r="U2" s="130" t="s">
        <v>153</v>
      </c>
      <c r="V2" s="39" t="s">
        <v>117</v>
      </c>
      <c r="W2" s="39" t="s">
        <v>208</v>
      </c>
      <c r="X2" s="541" t="s">
        <v>128</v>
      </c>
      <c r="Y2" s="541"/>
      <c r="Z2" s="449" t="s">
        <v>127</v>
      </c>
      <c r="AA2" s="541" t="s">
        <v>121</v>
      </c>
      <c r="AB2" s="542"/>
      <c r="AC2" s="542"/>
      <c r="AD2" s="542"/>
      <c r="AE2" s="449" t="s">
        <v>122</v>
      </c>
      <c r="AF2" s="543" t="s">
        <v>5</v>
      </c>
      <c r="AG2" s="544"/>
      <c r="AH2" s="544"/>
      <c r="AI2" s="545"/>
      <c r="AJ2" s="471" t="s">
        <v>129</v>
      </c>
      <c r="AK2" s="137"/>
      <c r="AL2" s="137" t="s">
        <v>127</v>
      </c>
      <c r="AM2" s="538" t="s">
        <v>123</v>
      </c>
      <c r="AN2" s="539"/>
      <c r="AO2" s="539"/>
      <c r="AP2" s="540"/>
      <c r="AQ2" s="137" t="s">
        <v>151</v>
      </c>
      <c r="AR2" s="538" t="s">
        <v>126</v>
      </c>
      <c r="AS2" s="546"/>
      <c r="AT2" s="546"/>
      <c r="AU2" s="547"/>
      <c r="AV2" s="483" t="s">
        <v>133</v>
      </c>
      <c r="AW2" s="200" t="s">
        <v>200</v>
      </c>
      <c r="AX2" s="200" t="s">
        <v>199</v>
      </c>
      <c r="AY2" s="200" t="s">
        <v>198</v>
      </c>
      <c r="AZ2" s="139" t="s">
        <v>134</v>
      </c>
      <c r="BA2" s="139" t="s">
        <v>135</v>
      </c>
      <c r="BB2" s="129" t="s">
        <v>69</v>
      </c>
    </row>
    <row r="3" spans="1:54" s="2" customFormat="1" ht="15.75" customHeight="1">
      <c r="A3" s="229">
        <v>0</v>
      </c>
      <c r="C3" s="493"/>
      <c r="D3" s="59"/>
      <c r="E3" s="487"/>
      <c r="J3" s="114"/>
      <c r="K3" s="453"/>
      <c r="L3" s="454"/>
      <c r="M3" s="349"/>
      <c r="N3" s="454"/>
      <c r="O3" s="115"/>
      <c r="P3" s="116"/>
      <c r="Q3" s="116"/>
      <c r="S3" s="498"/>
      <c r="W3" s="40"/>
      <c r="X3" s="455"/>
      <c r="Y3" s="455"/>
      <c r="Z3" s="456"/>
      <c r="AA3" s="457"/>
      <c r="AB3" s="456"/>
      <c r="AC3" s="457"/>
      <c r="AD3" s="456"/>
      <c r="AE3" s="458"/>
      <c r="AF3" s="457"/>
      <c r="AG3" s="459"/>
      <c r="AH3" s="460"/>
      <c r="AI3" s="459"/>
      <c r="AJ3" s="461"/>
      <c r="AK3" s="138"/>
      <c r="AL3" s="138"/>
      <c r="AM3" s="461"/>
      <c r="AN3" s="138"/>
      <c r="AO3" s="461"/>
      <c r="AP3" s="138"/>
      <c r="AQ3" s="138"/>
      <c r="AR3" s="461"/>
      <c r="AS3" s="138"/>
      <c r="AT3" s="461"/>
      <c r="AU3" s="138"/>
      <c r="AV3" s="470"/>
      <c r="AW3" s="450"/>
      <c r="AX3" s="450"/>
      <c r="AY3" s="450"/>
      <c r="AZ3" s="140"/>
      <c r="BA3" s="140"/>
    </row>
    <row r="4" spans="1:54" s="2" customFormat="1" ht="15.75" customHeight="1">
      <c r="A4" s="228">
        <v>4</v>
      </c>
      <c r="C4" s="493"/>
      <c r="D4" s="59"/>
      <c r="E4" s="487"/>
      <c r="J4" s="114"/>
      <c r="K4" s="453"/>
      <c r="L4" s="454"/>
      <c r="M4" s="349"/>
      <c r="N4" s="454"/>
      <c r="O4" s="115"/>
      <c r="P4" s="116"/>
      <c r="Q4" s="116"/>
      <c r="S4" s="498"/>
      <c r="W4" s="40"/>
      <c r="X4" s="455"/>
      <c r="Y4" s="455"/>
      <c r="Z4" s="456"/>
      <c r="AA4" s="457"/>
      <c r="AB4" s="456"/>
      <c r="AC4" s="457"/>
      <c r="AD4" s="456"/>
      <c r="AE4" s="468"/>
      <c r="AF4" s="457"/>
      <c r="AG4" s="459"/>
      <c r="AH4" s="460"/>
      <c r="AI4" s="459"/>
      <c r="AJ4" s="461"/>
      <c r="AK4" s="138"/>
      <c r="AL4" s="138"/>
      <c r="AM4" s="461"/>
      <c r="AN4" s="138"/>
      <c r="AO4" s="461"/>
      <c r="AP4" s="138"/>
      <c r="AQ4" s="138"/>
      <c r="AR4" s="461"/>
      <c r="AS4" s="138"/>
      <c r="AT4" s="461"/>
      <c r="AU4" s="138"/>
      <c r="AV4" s="470"/>
      <c r="AW4" s="450"/>
      <c r="AX4" s="450"/>
      <c r="AY4" s="450"/>
      <c r="AZ4" s="140"/>
      <c r="BA4" s="140"/>
    </row>
    <row r="5" spans="1:54" s="2" customFormat="1" ht="46.5" customHeight="1">
      <c r="A5" s="228">
        <f>A4+1</f>
        <v>5</v>
      </c>
      <c r="B5" s="440" t="s">
        <v>93</v>
      </c>
      <c r="C5" s="503" t="s">
        <v>93</v>
      </c>
      <c r="D5" s="442" t="s">
        <v>100</v>
      </c>
      <c r="E5" s="463">
        <f>IF(AE5&lt;&gt;0,AA5,AR5)</f>
        <v>0.9</v>
      </c>
      <c r="F5" s="440" t="s">
        <v>12</v>
      </c>
      <c r="G5" s="440" t="s">
        <v>80</v>
      </c>
      <c r="H5" s="440">
        <v>10</v>
      </c>
      <c r="I5" s="440">
        <v>7.0149999999999997</v>
      </c>
      <c r="J5" s="440">
        <v>12</v>
      </c>
      <c r="K5" s="443"/>
      <c r="L5" s="444">
        <f>IF(I5&lt;&gt;0,I5*E5,E5)</f>
        <v>6.3134999999999994</v>
      </c>
      <c r="M5" s="445">
        <f>L5*1.2</f>
        <v>7.5761999999999992</v>
      </c>
      <c r="N5" s="446"/>
      <c r="O5" s="447"/>
      <c r="P5" s="448"/>
      <c r="Q5" s="448"/>
      <c r="R5" s="440"/>
      <c r="S5" s="499"/>
      <c r="T5" s="440"/>
      <c r="U5" s="440"/>
      <c r="V5" s="440">
        <f>T5*U5*H5</f>
        <v>0</v>
      </c>
      <c r="W5" s="441" t="s">
        <v>93</v>
      </c>
      <c r="X5" s="462">
        <v>0.9</v>
      </c>
      <c r="Y5" s="448" t="s">
        <v>14</v>
      </c>
      <c r="Z5" s="440">
        <v>1</v>
      </c>
      <c r="AA5" s="463">
        <f>X5*Z5</f>
        <v>0.9</v>
      </c>
      <c r="AB5" s="440" t="s">
        <v>1</v>
      </c>
      <c r="AC5" s="463">
        <f>AA5*1.2</f>
        <v>1.08</v>
      </c>
      <c r="AD5" s="440" t="s">
        <v>2</v>
      </c>
      <c r="AE5" s="464">
        <v>0.41</v>
      </c>
      <c r="AF5" s="463">
        <f>AA5-(AA5*AE5)</f>
        <v>0.53100000000000003</v>
      </c>
      <c r="AG5" s="465" t="s">
        <v>1</v>
      </c>
      <c r="AH5" s="466">
        <f>AF5*1.2</f>
        <v>0.63719999999999999</v>
      </c>
      <c r="AI5" s="465" t="s">
        <v>2</v>
      </c>
      <c r="AJ5" s="463">
        <v>10</v>
      </c>
      <c r="AK5" s="448" t="s">
        <v>1</v>
      </c>
      <c r="AL5" s="440">
        <v>1</v>
      </c>
      <c r="AM5" s="463">
        <f>AJ5*AL5</f>
        <v>10</v>
      </c>
      <c r="AN5" s="440" t="s">
        <v>1</v>
      </c>
      <c r="AO5" s="463">
        <f>AM5*1.2</f>
        <v>12</v>
      </c>
      <c r="AP5" s="440" t="s">
        <v>2</v>
      </c>
      <c r="AQ5" s="440">
        <v>2</v>
      </c>
      <c r="AR5" s="463">
        <f>AM5*AQ5</f>
        <v>20</v>
      </c>
      <c r="AS5" s="440" t="s">
        <v>1</v>
      </c>
      <c r="AT5" s="463">
        <f>AR5*1.2</f>
        <v>24</v>
      </c>
      <c r="AU5" s="440" t="s">
        <v>2</v>
      </c>
      <c r="AV5" s="462"/>
      <c r="AW5" s="444">
        <f>L5</f>
        <v>6.3134999999999994</v>
      </c>
      <c r="AX5" s="444">
        <f>M5</f>
        <v>7.5761999999999992</v>
      </c>
      <c r="AY5" s="444">
        <f>IF(AE5&lt;&gt;0,AW5*(1-AE5),AW5/AQ5)</f>
        <v>3.7249650000000001</v>
      </c>
      <c r="AZ5" s="440"/>
      <c r="BA5" s="440"/>
    </row>
    <row r="6" spans="1:54" s="2" customFormat="1" ht="46.5" customHeight="1">
      <c r="A6" s="228">
        <f>A5+1</f>
        <v>6</v>
      </c>
      <c r="C6" s="493"/>
      <c r="D6" s="491" t="s">
        <v>3</v>
      </c>
      <c r="E6" s="487"/>
      <c r="K6" s="453"/>
      <c r="L6" s="485"/>
      <c r="M6" s="349"/>
      <c r="N6" s="454"/>
      <c r="O6" s="115"/>
      <c r="P6" s="116"/>
      <c r="Q6" s="116"/>
      <c r="S6" s="498"/>
      <c r="W6" s="40"/>
      <c r="X6" s="486"/>
      <c r="Y6" s="116"/>
      <c r="AA6" s="487"/>
      <c r="AC6" s="487"/>
      <c r="AE6" s="488"/>
      <c r="AF6" s="487"/>
      <c r="AG6" s="489"/>
      <c r="AH6" s="490"/>
      <c r="AI6" s="489"/>
      <c r="AJ6" s="487"/>
      <c r="AK6" s="116"/>
      <c r="AM6" s="487"/>
      <c r="AO6" s="487"/>
      <c r="AR6" s="487"/>
      <c r="AT6" s="487"/>
      <c r="AV6" s="486"/>
      <c r="AW6" s="485"/>
      <c r="AX6" s="485"/>
      <c r="AY6" s="485"/>
    </row>
    <row r="7" spans="1:54" ht="19.5" customHeight="1">
      <c r="A7" s="228">
        <f>A6+1</f>
        <v>7</v>
      </c>
      <c r="B7" s="492" t="s">
        <v>3</v>
      </c>
      <c r="C7" s="502" t="s">
        <v>4</v>
      </c>
      <c r="D7" s="59" t="s">
        <v>166</v>
      </c>
      <c r="E7" s="346">
        <f>IF(AE7&lt;&gt;0,AA7,AR7)</f>
        <v>0.9</v>
      </c>
      <c r="F7" s="87" t="s">
        <v>11</v>
      </c>
      <c r="G7" s="87" t="s">
        <v>78</v>
      </c>
      <c r="H7" s="87">
        <v>1</v>
      </c>
      <c r="I7" s="87">
        <v>10</v>
      </c>
      <c r="J7" s="88">
        <v>35</v>
      </c>
      <c r="K7" s="117">
        <v>0.2</v>
      </c>
      <c r="L7" s="122">
        <f>IF(I7&lt;&gt;0,I7*E7,E7)</f>
        <v>9</v>
      </c>
      <c r="M7" s="348">
        <f>L7*1.2</f>
        <v>10.799999999999999</v>
      </c>
      <c r="N7" s="120"/>
      <c r="O7" s="113">
        <f>N7*I7</f>
        <v>0</v>
      </c>
      <c r="P7" s="114">
        <f>O7*AF7</f>
        <v>0</v>
      </c>
      <c r="Q7" s="114"/>
      <c r="R7" s="87" t="s">
        <v>0</v>
      </c>
      <c r="S7" s="500">
        <v>1</v>
      </c>
      <c r="T7" s="87"/>
      <c r="U7" s="87"/>
      <c r="V7" s="87">
        <f>T7*U7*H7</f>
        <v>0</v>
      </c>
      <c r="W7" s="121" t="s">
        <v>4</v>
      </c>
      <c r="X7" s="467">
        <v>0.9</v>
      </c>
      <c r="Y7" s="455" t="s">
        <v>14</v>
      </c>
      <c r="Z7" s="456">
        <v>1</v>
      </c>
      <c r="AA7" s="457">
        <f>X7*Z7</f>
        <v>0.9</v>
      </c>
      <c r="AB7" s="456" t="s">
        <v>1</v>
      </c>
      <c r="AC7" s="457">
        <f>AA7*1.2</f>
        <v>1.08</v>
      </c>
      <c r="AD7" s="456" t="s">
        <v>2</v>
      </c>
      <c r="AE7" s="468">
        <v>0.41</v>
      </c>
      <c r="AF7" s="457">
        <f>AA7-(AA7*AE7)</f>
        <v>0.53100000000000003</v>
      </c>
      <c r="AG7" s="459" t="s">
        <v>1</v>
      </c>
      <c r="AH7" s="460">
        <f>AF7*1.2</f>
        <v>0.63719999999999999</v>
      </c>
      <c r="AI7" s="459" t="s">
        <v>2</v>
      </c>
      <c r="AK7" s="469" t="s">
        <v>1</v>
      </c>
      <c r="AL7" s="138">
        <v>1</v>
      </c>
      <c r="AM7" s="461">
        <f>AJ7*AL7</f>
        <v>0</v>
      </c>
      <c r="AN7" s="138" t="s">
        <v>1</v>
      </c>
      <c r="AO7" s="461">
        <f>AM7*1.2</f>
        <v>0</v>
      </c>
      <c r="AP7" s="138" t="s">
        <v>2</v>
      </c>
      <c r="AR7" s="461">
        <f>AM7*AQ7</f>
        <v>0</v>
      </c>
      <c r="AS7" s="138" t="s">
        <v>1</v>
      </c>
      <c r="AT7" s="461">
        <f>AR7*1.2</f>
        <v>0</v>
      </c>
      <c r="AU7" s="138" t="s">
        <v>2</v>
      </c>
      <c r="AW7" s="201">
        <f t="shared" ref="AW7:AX9" si="3">L7</f>
        <v>9</v>
      </c>
      <c r="AX7" s="201">
        <f t="shared" si="3"/>
        <v>10.799999999999999</v>
      </c>
      <c r="AY7" s="201">
        <f>IF(AE7&lt;&gt;0,AW7*(1-AE7),AW7/AQ7)</f>
        <v>5.3100000000000005</v>
      </c>
    </row>
    <row r="8" spans="1:54" ht="22.5">
      <c r="A8" s="228">
        <f>A7+1</f>
        <v>8</v>
      </c>
      <c r="B8" s="2" t="s">
        <v>3</v>
      </c>
      <c r="C8" s="502" t="s">
        <v>7</v>
      </c>
      <c r="D8" s="59" t="s">
        <v>75</v>
      </c>
      <c r="E8" s="346">
        <f>IF(AE8&lt;&gt;0,AA8,AR8)</f>
        <v>11.88</v>
      </c>
      <c r="J8" s="88"/>
      <c r="K8" s="117">
        <v>0.2</v>
      </c>
      <c r="L8" s="122">
        <f>IF(I8&lt;&gt;0,I8*E8,E8)</f>
        <v>11.88</v>
      </c>
      <c r="M8" s="348">
        <f>L8*1.2</f>
        <v>14.256</v>
      </c>
      <c r="N8" s="120"/>
      <c r="O8" s="113">
        <f>N8*I8</f>
        <v>0</v>
      </c>
      <c r="P8" s="114">
        <f>O8*AF8</f>
        <v>0</v>
      </c>
      <c r="Q8" s="114"/>
      <c r="R8" s="87" t="s">
        <v>8</v>
      </c>
      <c r="S8" s="500">
        <v>1</v>
      </c>
      <c r="T8" s="87"/>
      <c r="U8" s="87"/>
      <c r="V8" s="87">
        <f>T8*U8*H8</f>
        <v>0</v>
      </c>
      <c r="W8" s="121" t="s">
        <v>7</v>
      </c>
      <c r="X8" s="467">
        <v>11.88</v>
      </c>
      <c r="Y8" s="455" t="s">
        <v>14</v>
      </c>
      <c r="Z8" s="456">
        <v>1</v>
      </c>
      <c r="AA8" s="457">
        <f>X8*Z8</f>
        <v>11.88</v>
      </c>
      <c r="AB8" s="456" t="s">
        <v>1</v>
      </c>
      <c r="AC8" s="457">
        <f>AA8*1.2</f>
        <v>14.256</v>
      </c>
      <c r="AD8" s="456" t="s">
        <v>2</v>
      </c>
      <c r="AE8" s="468">
        <v>0.35</v>
      </c>
      <c r="AF8" s="457">
        <f>AA8-(AA8*AE8)</f>
        <v>7.7220000000000004</v>
      </c>
      <c r="AG8" s="459" t="s">
        <v>1</v>
      </c>
      <c r="AH8" s="460">
        <f>AF8*1.2</f>
        <v>9.2664000000000009</v>
      </c>
      <c r="AI8" s="459" t="s">
        <v>2</v>
      </c>
      <c r="AK8" s="469" t="s">
        <v>1</v>
      </c>
      <c r="AL8" s="138">
        <v>1</v>
      </c>
      <c r="AM8" s="461">
        <f>AJ8*AL8</f>
        <v>0</v>
      </c>
      <c r="AN8" s="138" t="s">
        <v>1</v>
      </c>
      <c r="AO8" s="461">
        <f>AM8*1.2</f>
        <v>0</v>
      </c>
      <c r="AP8" s="138" t="s">
        <v>2</v>
      </c>
      <c r="AR8" s="461">
        <f>AM8*AQ8</f>
        <v>0</v>
      </c>
      <c r="AS8" s="138" t="s">
        <v>1</v>
      </c>
      <c r="AT8" s="461">
        <f>AR8*1.2</f>
        <v>0</v>
      </c>
      <c r="AU8" s="138" t="s">
        <v>2</v>
      </c>
      <c r="AW8" s="201">
        <f t="shared" si="3"/>
        <v>11.88</v>
      </c>
      <c r="AX8" s="201">
        <f t="shared" si="3"/>
        <v>14.256</v>
      </c>
      <c r="AY8" s="201">
        <f>IF(AE8&lt;&gt;0,AW8*(1-AE8),AW8/AQ8)</f>
        <v>7.7220000000000004</v>
      </c>
    </row>
    <row r="9" spans="1:54" ht="22.5">
      <c r="A9" s="228">
        <f>A8+1</f>
        <v>9</v>
      </c>
      <c r="B9" s="2" t="s">
        <v>3</v>
      </c>
      <c r="C9" s="502" t="s">
        <v>10</v>
      </c>
      <c r="D9" s="59" t="s">
        <v>76</v>
      </c>
      <c r="E9" s="346">
        <f>IF(AE9&lt;&gt;0,AA9,AR9)</f>
        <v>2.27</v>
      </c>
      <c r="J9" s="88"/>
      <c r="K9" s="117">
        <v>0.2</v>
      </c>
      <c r="L9" s="122">
        <f>IF(I9&lt;&gt;0,I9*E9,E9)</f>
        <v>2.27</v>
      </c>
      <c r="M9" s="348">
        <f>L9*1.2</f>
        <v>2.7239999999999998</v>
      </c>
      <c r="N9" s="120"/>
      <c r="O9" s="113">
        <f>N9*I9</f>
        <v>0</v>
      </c>
      <c r="P9" s="114">
        <f>O9*AF9</f>
        <v>0</v>
      </c>
      <c r="Q9" s="114"/>
      <c r="R9" s="87" t="s">
        <v>9</v>
      </c>
      <c r="S9" s="500">
        <v>1</v>
      </c>
      <c r="T9" s="87"/>
      <c r="U9" s="87"/>
      <c r="V9" s="87">
        <f>T9*U9*H9</f>
        <v>0</v>
      </c>
      <c r="W9" s="121" t="s">
        <v>10</v>
      </c>
      <c r="X9" s="467">
        <v>2.27</v>
      </c>
      <c r="Y9" s="455" t="s">
        <v>14</v>
      </c>
      <c r="Z9" s="456">
        <v>1</v>
      </c>
      <c r="AA9" s="457">
        <f>X9*Z9</f>
        <v>2.27</v>
      </c>
      <c r="AB9" s="456" t="s">
        <v>1</v>
      </c>
      <c r="AC9" s="457">
        <f>AA9*1.2</f>
        <v>2.7239999999999998</v>
      </c>
      <c r="AD9" s="456" t="s">
        <v>2</v>
      </c>
      <c r="AE9" s="468">
        <v>0.62560000000000004</v>
      </c>
      <c r="AF9" s="457">
        <f>AA9-(AA9*AE9)</f>
        <v>0.84988799999999998</v>
      </c>
      <c r="AG9" s="459" t="s">
        <v>1</v>
      </c>
      <c r="AH9" s="460">
        <f>AF9*1.2</f>
        <v>1.0198655999999999</v>
      </c>
      <c r="AI9" s="459" t="s">
        <v>2</v>
      </c>
      <c r="AK9" s="469" t="s">
        <v>1</v>
      </c>
      <c r="AL9" s="138">
        <v>1</v>
      </c>
      <c r="AM9" s="461">
        <f>AJ9*AL9</f>
        <v>0</v>
      </c>
      <c r="AN9" s="138" t="s">
        <v>1</v>
      </c>
      <c r="AO9" s="461">
        <f>AM9*1.2</f>
        <v>0</v>
      </c>
      <c r="AP9" s="138" t="s">
        <v>2</v>
      </c>
      <c r="AR9" s="461">
        <f>AM9*AQ9</f>
        <v>0</v>
      </c>
      <c r="AS9" s="138" t="s">
        <v>1</v>
      </c>
      <c r="AT9" s="461">
        <f>AR9*1.2</f>
        <v>0</v>
      </c>
      <c r="AU9" s="138" t="s">
        <v>2</v>
      </c>
      <c r="AW9" s="201">
        <f t="shared" si="3"/>
        <v>2.27</v>
      </c>
      <c r="AX9" s="201">
        <f t="shared" si="3"/>
        <v>2.7239999999999998</v>
      </c>
      <c r="AY9" s="201">
        <f>IF(AE9&lt;&gt;0,AW9*(1-AE9),AW9/AQ9)</f>
        <v>0.84988799999999987</v>
      </c>
    </row>
  </sheetData>
  <autoFilter ref="A3:AI9">
    <filterColumn colId="1"/>
    <filterColumn colId="3"/>
    <filterColumn colId="11"/>
    <filterColumn colId="12"/>
    <filterColumn colId="13"/>
    <filterColumn colId="16"/>
    <filterColumn colId="22"/>
  </autoFilter>
  <mergeCells count="5">
    <mergeCell ref="AM2:AP2"/>
    <mergeCell ref="AA2:AD2"/>
    <mergeCell ref="X2:Y2"/>
    <mergeCell ref="AF2:AI2"/>
    <mergeCell ref="AR2:AU2"/>
  </mergeCells>
  <hyperlinks>
    <hyperlink ref="W9" r:id="rId1"/>
    <hyperlink ref="W8" r:id="rId2"/>
    <hyperlink ref="W7" r:id="rId3"/>
  </hyperlinks>
  <printOptions gridLines="1"/>
  <pageMargins left="0.19685039370078741" right="0.44" top="0.74803149606299213" bottom="0.74803149606299213" header="0.39370078740157483" footer="0.31496062992125984"/>
  <pageSetup paperSize="9" scale="75" orientation="landscape" horizontalDpi="4294967293" r:id="rId4"/>
</worksheet>
</file>

<file path=xl/worksheets/sheet10.xml><?xml version="1.0" encoding="utf-8"?>
<worksheet xmlns="http://schemas.openxmlformats.org/spreadsheetml/2006/main" xmlns:r="http://schemas.openxmlformats.org/officeDocument/2006/relationships">
  <dimension ref="A1:F11"/>
  <sheetViews>
    <sheetView workbookViewId="0">
      <selection activeCell="E21" sqref="E21"/>
    </sheetView>
  </sheetViews>
  <sheetFormatPr baseColWidth="10" defaultRowHeight="10.5"/>
  <cols>
    <col min="1" max="1" width="11.42578125" style="3"/>
    <col min="2" max="2" width="59.42578125" style="3" customWidth="1"/>
    <col min="3" max="3" width="23.7109375" style="3" customWidth="1"/>
    <col min="4" max="4" width="33.28515625" style="3" customWidth="1"/>
    <col min="5" max="5" width="17.140625" style="3" customWidth="1"/>
    <col min="6" max="16384" width="11.42578125" style="3"/>
  </cols>
  <sheetData>
    <row r="1" spans="1:6">
      <c r="A1" s="86" t="s">
        <v>74</v>
      </c>
      <c r="B1" s="86" t="s">
        <v>96</v>
      </c>
      <c r="C1" s="86" t="s">
        <v>158</v>
      </c>
      <c r="D1" s="86" t="s">
        <v>163</v>
      </c>
      <c r="E1" s="86" t="s">
        <v>190</v>
      </c>
      <c r="F1" s="86" t="s">
        <v>19</v>
      </c>
    </row>
    <row r="2" spans="1:6">
      <c r="A2" s="3" t="s">
        <v>73</v>
      </c>
      <c r="C2" s="3" t="s">
        <v>159</v>
      </c>
      <c r="D2" s="3" t="s">
        <v>164</v>
      </c>
      <c r="F2" s="3" t="s">
        <v>28</v>
      </c>
    </row>
    <row r="3" spans="1:6">
      <c r="A3" s="3" t="s">
        <v>72</v>
      </c>
      <c r="B3" s="27" t="s">
        <v>97</v>
      </c>
      <c r="C3" s="3" t="s">
        <v>160</v>
      </c>
      <c r="D3" s="3" t="s">
        <v>160</v>
      </c>
      <c r="E3" s="3" t="s">
        <v>110</v>
      </c>
      <c r="F3" s="3" t="s">
        <v>118</v>
      </c>
    </row>
    <row r="4" spans="1:6">
      <c r="B4" s="27" t="s">
        <v>98</v>
      </c>
      <c r="C4" s="3" t="s">
        <v>161</v>
      </c>
      <c r="D4" s="3" t="s">
        <v>161</v>
      </c>
      <c r="E4" s="3" t="s">
        <v>107</v>
      </c>
      <c r="F4" s="3" t="s">
        <v>204</v>
      </c>
    </row>
    <row r="5" spans="1:6" ht="21">
      <c r="B5" s="27" t="s">
        <v>99</v>
      </c>
      <c r="C5" s="3" t="s">
        <v>182</v>
      </c>
    </row>
    <row r="6" spans="1:6">
      <c r="B6" s="27" t="s">
        <v>154</v>
      </c>
    </row>
    <row r="7" spans="1:6">
      <c r="B7" s="27"/>
    </row>
    <row r="8" spans="1:6">
      <c r="B8" s="27"/>
    </row>
    <row r="9" spans="1:6">
      <c r="B9" s="27"/>
    </row>
    <row r="10" spans="1:6">
      <c r="B10" s="27"/>
    </row>
    <row r="11" spans="1:6">
      <c r="B11" s="27"/>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M109"/>
  <sheetViews>
    <sheetView workbookViewId="0">
      <selection activeCell="C16" sqref="C16"/>
    </sheetView>
  </sheetViews>
  <sheetFormatPr baseColWidth="10" defaultRowHeight="15"/>
  <cols>
    <col min="1" max="10" width="10.140625" style="532" bestFit="1" customWidth="1"/>
    <col min="11" max="11" width="2.5703125" style="532" bestFit="1" customWidth="1"/>
    <col min="12" max="12" width="17.5703125" style="532" bestFit="1" customWidth="1"/>
    <col min="13" max="13" width="10.140625" style="532" bestFit="1" customWidth="1"/>
  </cols>
  <sheetData>
    <row r="1" spans="1:13">
      <c r="A1" s="842"/>
      <c r="B1" s="843"/>
      <c r="C1" s="843"/>
      <c r="D1" s="843"/>
      <c r="E1" s="843"/>
      <c r="F1" s="843"/>
      <c r="G1" s="843"/>
      <c r="H1" s="843"/>
      <c r="I1" s="843"/>
      <c r="J1" s="843"/>
      <c r="K1" s="843"/>
      <c r="L1" s="843"/>
      <c r="M1" s="843"/>
    </row>
    <row r="2" spans="1:13">
      <c r="A2" s="844" t="s">
        <v>218</v>
      </c>
      <c r="B2" s="843"/>
      <c r="C2" s="843"/>
      <c r="D2" s="843"/>
      <c r="E2" s="843"/>
      <c r="F2" s="843"/>
      <c r="G2" s="843"/>
      <c r="H2" s="843"/>
      <c r="I2" s="845" t="s">
        <v>219</v>
      </c>
      <c r="J2" s="846"/>
      <c r="K2" s="846"/>
      <c r="L2" s="846"/>
      <c r="M2" s="847"/>
    </row>
    <row r="3" spans="1:13">
      <c r="A3" s="844" t="s">
        <v>220</v>
      </c>
      <c r="B3" s="843"/>
      <c r="C3" s="843"/>
      <c r="D3" s="843"/>
      <c r="E3" s="843"/>
      <c r="F3" s="843"/>
      <c r="G3" s="843"/>
      <c r="H3" s="843"/>
      <c r="I3" s="848"/>
      <c r="J3" s="843"/>
      <c r="K3" s="843"/>
      <c r="L3" s="843"/>
      <c r="M3" s="849"/>
    </row>
    <row r="4" spans="1:13">
      <c r="A4" s="844" t="s">
        <v>221</v>
      </c>
      <c r="B4" s="843"/>
      <c r="C4" s="843"/>
      <c r="D4" s="843"/>
      <c r="E4" s="843"/>
      <c r="F4" s="843"/>
      <c r="G4" s="843"/>
      <c r="H4" s="843"/>
      <c r="I4" s="850"/>
      <c r="J4" s="851"/>
      <c r="K4" s="851"/>
      <c r="L4" s="851"/>
      <c r="M4" s="852"/>
    </row>
    <row r="5" spans="1:13">
      <c r="A5" s="844" t="s">
        <v>222</v>
      </c>
      <c r="B5" s="843"/>
      <c r="C5" s="843"/>
      <c r="D5" s="843"/>
      <c r="E5" s="843"/>
      <c r="F5" s="843"/>
      <c r="G5" s="843"/>
      <c r="H5" s="843"/>
      <c r="I5" s="842" t="s">
        <v>223</v>
      </c>
      <c r="J5" s="843"/>
      <c r="K5" s="843"/>
      <c r="L5" s="843"/>
      <c r="M5" s="843"/>
    </row>
    <row r="6" spans="1:13">
      <c r="A6" s="844" t="s">
        <v>224</v>
      </c>
      <c r="B6" s="843"/>
      <c r="C6" s="843"/>
      <c r="D6" s="843"/>
      <c r="E6" s="843"/>
      <c r="F6" s="843"/>
      <c r="G6" s="843"/>
      <c r="H6" s="843"/>
      <c r="I6" s="843"/>
      <c r="J6" s="843"/>
      <c r="K6" s="843"/>
      <c r="L6" s="843"/>
      <c r="M6" s="843"/>
    </row>
    <row r="7" spans="1:13" ht="27.75" customHeight="1">
      <c r="A7" s="853" t="s">
        <v>225</v>
      </c>
      <c r="B7" s="843"/>
      <c r="C7" s="843"/>
      <c r="D7" s="843"/>
      <c r="E7" s="843"/>
      <c r="F7" s="843"/>
      <c r="G7" s="843"/>
      <c r="H7" s="843"/>
      <c r="I7" s="843"/>
      <c r="J7" s="843"/>
      <c r="K7" s="843"/>
      <c r="L7" s="843"/>
      <c r="M7" s="843"/>
    </row>
    <row r="8" spans="1:13">
      <c r="A8" s="854" t="s">
        <v>221</v>
      </c>
      <c r="B8" s="843"/>
      <c r="C8" s="843"/>
      <c r="D8" s="843"/>
      <c r="E8" s="843"/>
      <c r="F8" s="843"/>
      <c r="G8" s="843"/>
      <c r="H8" s="843"/>
      <c r="I8" s="843"/>
      <c r="J8" s="843"/>
      <c r="K8" s="855" t="s">
        <v>221</v>
      </c>
      <c r="L8" s="843"/>
      <c r="M8" s="526" t="s">
        <v>221</v>
      </c>
    </row>
    <row r="9" spans="1:13">
      <c r="A9" s="856" t="s">
        <v>522</v>
      </c>
      <c r="B9" s="843"/>
      <c r="C9" s="843"/>
      <c r="D9" s="843"/>
      <c r="E9" s="843"/>
      <c r="F9" s="843"/>
      <c r="G9" s="843"/>
      <c r="H9" s="843"/>
      <c r="I9" s="843"/>
      <c r="J9" s="843"/>
      <c r="K9" s="843"/>
      <c r="L9" s="843"/>
      <c r="M9" s="843"/>
    </row>
    <row r="10" spans="1:13">
      <c r="A10" s="857" t="s">
        <v>523</v>
      </c>
      <c r="B10" s="843"/>
      <c r="C10" s="843"/>
      <c r="D10" s="843"/>
      <c r="E10" s="843"/>
      <c r="F10" s="843"/>
      <c r="G10" s="843"/>
      <c r="H10" s="843"/>
      <c r="I10" s="843"/>
      <c r="J10" s="843"/>
      <c r="K10" s="843"/>
      <c r="L10" s="527"/>
      <c r="M10" s="527"/>
    </row>
    <row r="11" spans="1:13" ht="38.25">
      <c r="A11" s="528"/>
      <c r="B11" s="839" t="s">
        <v>228</v>
      </c>
      <c r="C11" s="840"/>
      <c r="D11" s="840"/>
      <c r="E11" s="840"/>
      <c r="F11" s="840"/>
      <c r="G11" s="840"/>
      <c r="H11" s="840"/>
      <c r="I11" s="841"/>
      <c r="J11" s="530" t="s">
        <v>524</v>
      </c>
      <c r="K11" s="527"/>
      <c r="L11" s="527"/>
      <c r="M11" s="527"/>
    </row>
    <row r="12" spans="1:13" ht="18">
      <c r="A12" s="529" t="s">
        <v>229</v>
      </c>
      <c r="B12" s="530" t="s">
        <v>525</v>
      </c>
      <c r="C12" s="530" t="s">
        <v>526</v>
      </c>
      <c r="D12" s="530" t="s">
        <v>527</v>
      </c>
      <c r="E12" s="530" t="s">
        <v>528</v>
      </c>
      <c r="F12" s="530" t="s">
        <v>529</v>
      </c>
      <c r="G12" s="530" t="s">
        <v>530</v>
      </c>
      <c r="H12" s="530" t="s">
        <v>531</v>
      </c>
      <c r="I12" s="530" t="s">
        <v>532</v>
      </c>
      <c r="J12" s="530" t="s">
        <v>533</v>
      </c>
      <c r="K12" s="527"/>
      <c r="L12" s="527"/>
      <c r="M12" s="527"/>
    </row>
    <row r="13" spans="1:13">
      <c r="A13" s="530" t="s">
        <v>240</v>
      </c>
      <c r="B13" s="531" t="s">
        <v>534</v>
      </c>
      <c r="C13" s="531" t="s">
        <v>535</v>
      </c>
      <c r="D13" s="531" t="s">
        <v>536</v>
      </c>
      <c r="E13" s="531" t="s">
        <v>537</v>
      </c>
      <c r="F13" s="531" t="s">
        <v>538</v>
      </c>
      <c r="G13" s="531" t="s">
        <v>539</v>
      </c>
      <c r="H13" s="531" t="s">
        <v>540</v>
      </c>
      <c r="I13" s="531" t="s">
        <v>541</v>
      </c>
      <c r="J13" s="531" t="s">
        <v>541</v>
      </c>
      <c r="K13" s="527"/>
      <c r="L13" s="527"/>
      <c r="M13" s="527"/>
    </row>
    <row r="14" spans="1:13">
      <c r="A14" s="530" t="s">
        <v>251</v>
      </c>
      <c r="B14" s="531" t="s">
        <v>542</v>
      </c>
      <c r="C14" s="531" t="s">
        <v>543</v>
      </c>
      <c r="D14" s="531" t="s">
        <v>544</v>
      </c>
      <c r="E14" s="531" t="s">
        <v>545</v>
      </c>
      <c r="F14" s="531" t="s">
        <v>546</v>
      </c>
      <c r="G14" s="531" t="s">
        <v>547</v>
      </c>
      <c r="H14" s="531" t="s">
        <v>548</v>
      </c>
      <c r="I14" s="531" t="s">
        <v>549</v>
      </c>
      <c r="J14" s="531" t="s">
        <v>549</v>
      </c>
      <c r="K14" s="527"/>
      <c r="L14" s="527"/>
      <c r="M14" s="527"/>
    </row>
    <row r="15" spans="1:13">
      <c r="A15" s="530" t="s">
        <v>262</v>
      </c>
      <c r="B15" s="531" t="s">
        <v>550</v>
      </c>
      <c r="C15" s="531" t="s">
        <v>551</v>
      </c>
      <c r="D15" s="531" t="s">
        <v>552</v>
      </c>
      <c r="E15" s="531" t="s">
        <v>553</v>
      </c>
      <c r="F15" s="531" t="s">
        <v>554</v>
      </c>
      <c r="G15" s="531" t="s">
        <v>555</v>
      </c>
      <c r="H15" s="531" t="s">
        <v>556</v>
      </c>
      <c r="I15" s="531" t="s">
        <v>557</v>
      </c>
      <c r="J15" s="531" t="s">
        <v>557</v>
      </c>
      <c r="K15" s="527"/>
      <c r="L15" s="527"/>
      <c r="M15" s="527"/>
    </row>
    <row r="16" spans="1:13">
      <c r="A16" s="530" t="s">
        <v>269</v>
      </c>
      <c r="B16" s="531" t="s">
        <v>558</v>
      </c>
      <c r="C16" s="531" t="s">
        <v>559</v>
      </c>
      <c r="D16" s="531" t="s">
        <v>560</v>
      </c>
      <c r="E16" s="531" t="s">
        <v>561</v>
      </c>
      <c r="F16" s="531" t="s">
        <v>562</v>
      </c>
      <c r="G16" s="531" t="s">
        <v>563</v>
      </c>
      <c r="H16" s="531" t="s">
        <v>564</v>
      </c>
      <c r="I16" s="531" t="s">
        <v>565</v>
      </c>
      <c r="J16" s="531" t="s">
        <v>565</v>
      </c>
      <c r="K16" s="527"/>
      <c r="L16" s="527"/>
      <c r="M16" s="527"/>
    </row>
    <row r="17" spans="1:13">
      <c r="A17" s="530" t="s">
        <v>279</v>
      </c>
      <c r="B17" s="531" t="s">
        <v>566</v>
      </c>
      <c r="C17" s="531" t="s">
        <v>567</v>
      </c>
      <c r="D17" s="531" t="s">
        <v>568</v>
      </c>
      <c r="E17" s="531" t="s">
        <v>569</v>
      </c>
      <c r="F17" s="531" t="s">
        <v>570</v>
      </c>
      <c r="G17" s="531" t="s">
        <v>571</v>
      </c>
      <c r="H17" s="531" t="s">
        <v>572</v>
      </c>
      <c r="I17" s="531" t="s">
        <v>565</v>
      </c>
      <c r="J17" s="531" t="s">
        <v>565</v>
      </c>
      <c r="K17" s="527"/>
      <c r="L17" s="527"/>
      <c r="M17" s="527"/>
    </row>
    <row r="18" spans="1:13">
      <c r="A18" s="530" t="s">
        <v>286</v>
      </c>
      <c r="B18" s="531" t="s">
        <v>573</v>
      </c>
      <c r="C18" s="531" t="s">
        <v>574</v>
      </c>
      <c r="D18" s="531" t="s">
        <v>567</v>
      </c>
      <c r="E18" s="531" t="s">
        <v>575</v>
      </c>
      <c r="F18" s="531" t="s">
        <v>576</v>
      </c>
      <c r="G18" s="531" t="s">
        <v>577</v>
      </c>
      <c r="H18" s="531" t="s">
        <v>578</v>
      </c>
      <c r="I18" s="531" t="s">
        <v>565</v>
      </c>
      <c r="J18" s="531" t="s">
        <v>565</v>
      </c>
      <c r="K18" s="527"/>
      <c r="L18" s="527"/>
      <c r="M18" s="527"/>
    </row>
    <row r="19" spans="1:13">
      <c r="A19" s="530" t="s">
        <v>293</v>
      </c>
      <c r="B19" s="531" t="s">
        <v>579</v>
      </c>
      <c r="C19" s="531" t="s">
        <v>580</v>
      </c>
      <c r="D19" s="531" t="s">
        <v>581</v>
      </c>
      <c r="E19" s="531" t="s">
        <v>582</v>
      </c>
      <c r="F19" s="531" t="s">
        <v>583</v>
      </c>
      <c r="G19" s="531" t="s">
        <v>584</v>
      </c>
      <c r="H19" s="531" t="s">
        <v>585</v>
      </c>
      <c r="I19" s="531" t="s">
        <v>541</v>
      </c>
      <c r="J19" s="531" t="s">
        <v>541</v>
      </c>
      <c r="K19" s="527"/>
      <c r="L19" s="527"/>
      <c r="M19" s="527"/>
    </row>
    <row r="20" spans="1:13">
      <c r="A20" s="530" t="s">
        <v>297</v>
      </c>
      <c r="B20" s="531" t="s">
        <v>586</v>
      </c>
      <c r="C20" s="531" t="s">
        <v>587</v>
      </c>
      <c r="D20" s="531" t="s">
        <v>588</v>
      </c>
      <c r="E20" s="531" t="s">
        <v>589</v>
      </c>
      <c r="F20" s="531" t="s">
        <v>590</v>
      </c>
      <c r="G20" s="531" t="s">
        <v>591</v>
      </c>
      <c r="H20" s="531" t="s">
        <v>592</v>
      </c>
      <c r="I20" s="531" t="s">
        <v>593</v>
      </c>
      <c r="J20" s="531" t="s">
        <v>593</v>
      </c>
      <c r="K20" s="527"/>
      <c r="L20" s="527"/>
      <c r="M20" s="527"/>
    </row>
    <row r="21" spans="1:13">
      <c r="A21" s="530" t="s">
        <v>299</v>
      </c>
      <c r="B21" s="531" t="s">
        <v>594</v>
      </c>
      <c r="C21" s="531" t="s">
        <v>595</v>
      </c>
      <c r="D21" s="531" t="s">
        <v>596</v>
      </c>
      <c r="E21" s="531" t="s">
        <v>597</v>
      </c>
      <c r="F21" s="531" t="s">
        <v>598</v>
      </c>
      <c r="G21" s="531" t="s">
        <v>599</v>
      </c>
      <c r="H21" s="531" t="s">
        <v>600</v>
      </c>
      <c r="I21" s="531" t="s">
        <v>601</v>
      </c>
      <c r="J21" s="531" t="s">
        <v>601</v>
      </c>
      <c r="K21" s="527"/>
      <c r="L21" s="527"/>
      <c r="M21" s="527"/>
    </row>
    <row r="22" spans="1:13">
      <c r="A22" s="530" t="s">
        <v>302</v>
      </c>
      <c r="B22" s="531" t="s">
        <v>558</v>
      </c>
      <c r="C22" s="531" t="s">
        <v>559</v>
      </c>
      <c r="D22" s="531" t="s">
        <v>602</v>
      </c>
      <c r="E22" s="531" t="s">
        <v>603</v>
      </c>
      <c r="F22" s="531" t="s">
        <v>604</v>
      </c>
      <c r="G22" s="531" t="s">
        <v>605</v>
      </c>
      <c r="H22" s="531" t="s">
        <v>606</v>
      </c>
      <c r="I22" s="531" t="s">
        <v>607</v>
      </c>
      <c r="J22" s="531" t="s">
        <v>607</v>
      </c>
      <c r="K22" s="527"/>
      <c r="L22" s="527"/>
      <c r="M22" s="527"/>
    </row>
    <row r="23" spans="1:13">
      <c r="A23" s="530" t="s">
        <v>310</v>
      </c>
      <c r="B23" s="531" t="s">
        <v>608</v>
      </c>
      <c r="C23" s="531" t="s">
        <v>566</v>
      </c>
      <c r="D23" s="531" t="s">
        <v>609</v>
      </c>
      <c r="E23" s="531" t="s">
        <v>610</v>
      </c>
      <c r="F23" s="531" t="s">
        <v>611</v>
      </c>
      <c r="G23" s="531" t="s">
        <v>612</v>
      </c>
      <c r="H23" s="531" t="s">
        <v>613</v>
      </c>
      <c r="I23" s="531" t="s">
        <v>601</v>
      </c>
      <c r="J23" s="531" t="s">
        <v>601</v>
      </c>
      <c r="K23" s="527"/>
      <c r="L23" s="527"/>
      <c r="M23" s="527"/>
    </row>
    <row r="24" spans="1:13">
      <c r="A24" s="530" t="s">
        <v>314</v>
      </c>
      <c r="B24" s="531" t="s">
        <v>614</v>
      </c>
      <c r="C24" s="531" t="s">
        <v>555</v>
      </c>
      <c r="D24" s="531" t="s">
        <v>615</v>
      </c>
      <c r="E24" s="531" t="s">
        <v>616</v>
      </c>
      <c r="F24" s="531" t="s">
        <v>617</v>
      </c>
      <c r="G24" s="531" t="s">
        <v>618</v>
      </c>
      <c r="H24" s="531" t="s">
        <v>619</v>
      </c>
      <c r="I24" s="531" t="s">
        <v>541</v>
      </c>
      <c r="J24" s="531" t="s">
        <v>541</v>
      </c>
      <c r="K24" s="527"/>
      <c r="L24" s="527"/>
      <c r="M24" s="527"/>
    </row>
    <row r="25" spans="1:13">
      <c r="A25" s="837" t="s">
        <v>320</v>
      </c>
      <c r="B25" s="835" t="s">
        <v>620</v>
      </c>
      <c r="C25" s="835" t="s">
        <v>621</v>
      </c>
      <c r="D25" s="835" t="s">
        <v>622</v>
      </c>
      <c r="E25" s="835" t="s">
        <v>623</v>
      </c>
      <c r="F25" s="835" t="s">
        <v>624</v>
      </c>
      <c r="G25" s="835" t="s">
        <v>605</v>
      </c>
      <c r="H25" s="835" t="s">
        <v>591</v>
      </c>
      <c r="I25" s="835" t="s">
        <v>607</v>
      </c>
      <c r="J25" s="835" t="s">
        <v>607</v>
      </c>
      <c r="K25" s="527"/>
      <c r="L25" s="527"/>
      <c r="M25" s="527"/>
    </row>
    <row r="26" spans="1:13" ht="10.5" customHeight="1">
      <c r="A26" s="838"/>
      <c r="B26" s="836"/>
      <c r="C26" s="836"/>
      <c r="D26" s="836"/>
      <c r="E26" s="836"/>
      <c r="F26" s="836"/>
      <c r="G26" s="836"/>
      <c r="H26" s="836"/>
      <c r="I26" s="836"/>
      <c r="J26" s="836"/>
      <c r="K26" s="527"/>
      <c r="L26" s="527"/>
      <c r="M26" s="527"/>
    </row>
    <row r="27" spans="1:13">
      <c r="A27" s="530" t="s">
        <v>326</v>
      </c>
      <c r="B27" s="531" t="s">
        <v>625</v>
      </c>
      <c r="C27" s="531" t="s">
        <v>626</v>
      </c>
      <c r="D27" s="531" t="s">
        <v>627</v>
      </c>
      <c r="E27" s="531" t="s">
        <v>585</v>
      </c>
      <c r="F27" s="531" t="s">
        <v>628</v>
      </c>
      <c r="G27" s="531" t="s">
        <v>629</v>
      </c>
      <c r="H27" s="531" t="s">
        <v>630</v>
      </c>
      <c r="I27" s="531" t="s">
        <v>601</v>
      </c>
      <c r="J27" s="531" t="s">
        <v>601</v>
      </c>
      <c r="K27" s="527"/>
      <c r="L27" s="527"/>
      <c r="M27" s="527"/>
    </row>
    <row r="28" spans="1:13">
      <c r="A28" s="530" t="s">
        <v>332</v>
      </c>
      <c r="B28" s="531" t="s">
        <v>631</v>
      </c>
      <c r="C28" s="531" t="s">
        <v>632</v>
      </c>
      <c r="D28" s="531" t="s">
        <v>633</v>
      </c>
      <c r="E28" s="531" t="s">
        <v>634</v>
      </c>
      <c r="F28" s="531" t="s">
        <v>635</v>
      </c>
      <c r="G28" s="531" t="s">
        <v>636</v>
      </c>
      <c r="H28" s="531" t="s">
        <v>637</v>
      </c>
      <c r="I28" s="531" t="s">
        <v>638</v>
      </c>
      <c r="J28" s="531" t="s">
        <v>638</v>
      </c>
      <c r="K28" s="527"/>
      <c r="L28" s="527"/>
      <c r="M28" s="527"/>
    </row>
    <row r="29" spans="1:13">
      <c r="A29" s="530" t="s">
        <v>338</v>
      </c>
      <c r="B29" s="531" t="s">
        <v>639</v>
      </c>
      <c r="C29" s="531" t="s">
        <v>640</v>
      </c>
      <c r="D29" s="531" t="s">
        <v>641</v>
      </c>
      <c r="E29" s="531" t="s">
        <v>642</v>
      </c>
      <c r="F29" s="531" t="s">
        <v>643</v>
      </c>
      <c r="G29" s="531" t="s">
        <v>644</v>
      </c>
      <c r="H29" s="531" t="s">
        <v>645</v>
      </c>
      <c r="I29" s="531" t="s">
        <v>607</v>
      </c>
      <c r="J29" s="531" t="s">
        <v>607</v>
      </c>
      <c r="K29" s="527"/>
      <c r="L29" s="527"/>
      <c r="M29" s="527"/>
    </row>
    <row r="30" spans="1:13">
      <c r="A30" s="530" t="s">
        <v>343</v>
      </c>
      <c r="B30" s="531" t="s">
        <v>646</v>
      </c>
      <c r="C30" s="531" t="s">
        <v>647</v>
      </c>
      <c r="D30" s="531" t="s">
        <v>648</v>
      </c>
      <c r="E30" s="531" t="s">
        <v>618</v>
      </c>
      <c r="F30" s="531" t="s">
        <v>649</v>
      </c>
      <c r="G30" s="531" t="s">
        <v>561</v>
      </c>
      <c r="H30" s="531" t="s">
        <v>650</v>
      </c>
      <c r="I30" s="531" t="s">
        <v>651</v>
      </c>
      <c r="J30" s="531" t="s">
        <v>651</v>
      </c>
      <c r="K30" s="527"/>
      <c r="L30" s="527"/>
      <c r="M30" s="527"/>
    </row>
    <row r="31" spans="1:13">
      <c r="A31" s="530" t="s">
        <v>344</v>
      </c>
      <c r="B31" s="531" t="s">
        <v>652</v>
      </c>
      <c r="C31" s="531" t="s">
        <v>653</v>
      </c>
      <c r="D31" s="531" t="s">
        <v>654</v>
      </c>
      <c r="E31" s="531" t="s">
        <v>655</v>
      </c>
      <c r="F31" s="531" t="s">
        <v>656</v>
      </c>
      <c r="G31" s="531" t="s">
        <v>657</v>
      </c>
      <c r="H31" s="531" t="s">
        <v>658</v>
      </c>
      <c r="I31" s="531" t="s">
        <v>659</v>
      </c>
      <c r="J31" s="531" t="s">
        <v>659</v>
      </c>
      <c r="K31" s="527"/>
      <c r="L31" s="527"/>
      <c r="M31" s="527"/>
    </row>
    <row r="32" spans="1:13">
      <c r="A32" s="530" t="s">
        <v>348</v>
      </c>
      <c r="B32" s="531" t="s">
        <v>660</v>
      </c>
      <c r="C32" s="531" t="s">
        <v>652</v>
      </c>
      <c r="D32" s="531" t="s">
        <v>661</v>
      </c>
      <c r="E32" s="531" t="s">
        <v>662</v>
      </c>
      <c r="F32" s="531" t="s">
        <v>663</v>
      </c>
      <c r="G32" s="531" t="s">
        <v>664</v>
      </c>
      <c r="H32" s="531" t="s">
        <v>665</v>
      </c>
      <c r="I32" s="531" t="s">
        <v>666</v>
      </c>
      <c r="J32" s="531" t="s">
        <v>666</v>
      </c>
      <c r="K32" s="527"/>
      <c r="L32" s="527"/>
      <c r="M32" s="527"/>
    </row>
    <row r="33" spans="1:13">
      <c r="A33" s="530" t="s">
        <v>353</v>
      </c>
      <c r="B33" s="531" t="s">
        <v>667</v>
      </c>
      <c r="C33" s="531" t="s">
        <v>668</v>
      </c>
      <c r="D33" s="531" t="s">
        <v>669</v>
      </c>
      <c r="E33" s="531" t="s">
        <v>669</v>
      </c>
      <c r="F33" s="531" t="s">
        <v>670</v>
      </c>
      <c r="G33" s="531" t="s">
        <v>670</v>
      </c>
      <c r="H33" s="531" t="s">
        <v>671</v>
      </c>
      <c r="I33" s="531" t="s">
        <v>671</v>
      </c>
      <c r="J33" s="531" t="s">
        <v>671</v>
      </c>
      <c r="K33" s="527"/>
      <c r="L33" s="527"/>
      <c r="M33" s="527"/>
    </row>
    <row r="34" spans="1:13">
      <c r="A34" s="530" t="s">
        <v>357</v>
      </c>
      <c r="B34" s="531" t="s">
        <v>672</v>
      </c>
      <c r="C34" s="531" t="s">
        <v>542</v>
      </c>
      <c r="D34" s="531" t="s">
        <v>673</v>
      </c>
      <c r="E34" s="531" t="s">
        <v>674</v>
      </c>
      <c r="F34" s="531" t="s">
        <v>675</v>
      </c>
      <c r="G34" s="531" t="s">
        <v>676</v>
      </c>
      <c r="H34" s="531" t="s">
        <v>677</v>
      </c>
      <c r="I34" s="531" t="s">
        <v>678</v>
      </c>
      <c r="J34" s="531" t="s">
        <v>678</v>
      </c>
      <c r="K34" s="527"/>
      <c r="L34" s="527"/>
      <c r="M34" s="527"/>
    </row>
    <row r="35" spans="1:13">
      <c r="A35" s="530" t="s">
        <v>359</v>
      </c>
      <c r="B35" s="531" t="s">
        <v>542</v>
      </c>
      <c r="C35" s="531" t="s">
        <v>581</v>
      </c>
      <c r="D35" s="531" t="s">
        <v>679</v>
      </c>
      <c r="E35" s="531" t="s">
        <v>680</v>
      </c>
      <c r="F35" s="531" t="s">
        <v>681</v>
      </c>
      <c r="G35" s="531" t="s">
        <v>682</v>
      </c>
      <c r="H35" s="531" t="s">
        <v>683</v>
      </c>
      <c r="I35" s="531" t="s">
        <v>684</v>
      </c>
      <c r="J35" s="531" t="s">
        <v>684</v>
      </c>
      <c r="K35" s="527"/>
      <c r="L35" s="527"/>
      <c r="M35" s="527"/>
    </row>
    <row r="36" spans="1:13">
      <c r="A36" s="530" t="s">
        <v>363</v>
      </c>
      <c r="B36" s="531" t="s">
        <v>685</v>
      </c>
      <c r="C36" s="531" t="s">
        <v>686</v>
      </c>
      <c r="D36" s="531" t="s">
        <v>687</v>
      </c>
      <c r="E36" s="531" t="s">
        <v>665</v>
      </c>
      <c r="F36" s="531" t="s">
        <v>688</v>
      </c>
      <c r="G36" s="531" t="s">
        <v>689</v>
      </c>
      <c r="H36" s="531" t="s">
        <v>690</v>
      </c>
      <c r="I36" s="531" t="s">
        <v>666</v>
      </c>
      <c r="J36" s="531" t="s">
        <v>666</v>
      </c>
      <c r="K36" s="527"/>
      <c r="L36" s="527"/>
      <c r="M36" s="527"/>
    </row>
    <row r="37" spans="1:13">
      <c r="A37" s="530" t="s">
        <v>364</v>
      </c>
      <c r="B37" s="531" t="s">
        <v>691</v>
      </c>
      <c r="C37" s="531" t="s">
        <v>692</v>
      </c>
      <c r="D37" s="531" t="s">
        <v>693</v>
      </c>
      <c r="E37" s="531" t="s">
        <v>694</v>
      </c>
      <c r="F37" s="531" t="s">
        <v>695</v>
      </c>
      <c r="G37" s="531" t="s">
        <v>696</v>
      </c>
      <c r="H37" s="531" t="s">
        <v>697</v>
      </c>
      <c r="I37" s="531" t="s">
        <v>541</v>
      </c>
      <c r="J37" s="531" t="s">
        <v>541</v>
      </c>
      <c r="K37" s="527"/>
      <c r="L37" s="527"/>
      <c r="M37" s="527"/>
    </row>
    <row r="38" spans="1:13">
      <c r="A38" s="530" t="s">
        <v>368</v>
      </c>
      <c r="B38" s="531" t="s">
        <v>698</v>
      </c>
      <c r="C38" s="531" t="s">
        <v>699</v>
      </c>
      <c r="D38" s="531" t="s">
        <v>625</v>
      </c>
      <c r="E38" s="531" t="s">
        <v>700</v>
      </c>
      <c r="F38" s="531" t="s">
        <v>701</v>
      </c>
      <c r="G38" s="531" t="s">
        <v>702</v>
      </c>
      <c r="H38" s="531" t="s">
        <v>703</v>
      </c>
      <c r="I38" s="531" t="s">
        <v>541</v>
      </c>
      <c r="J38" s="531" t="s">
        <v>541</v>
      </c>
      <c r="K38" s="527"/>
      <c r="L38" s="527"/>
      <c r="M38" s="527"/>
    </row>
    <row r="39" spans="1:13">
      <c r="A39" s="530" t="s">
        <v>371</v>
      </c>
      <c r="B39" s="531" t="s">
        <v>579</v>
      </c>
      <c r="C39" s="531" t="s">
        <v>704</v>
      </c>
      <c r="D39" s="531" t="s">
        <v>581</v>
      </c>
      <c r="E39" s="531" t="s">
        <v>582</v>
      </c>
      <c r="F39" s="531" t="s">
        <v>705</v>
      </c>
      <c r="G39" s="531" t="s">
        <v>706</v>
      </c>
      <c r="H39" s="531" t="s">
        <v>707</v>
      </c>
      <c r="I39" s="531" t="s">
        <v>541</v>
      </c>
      <c r="J39" s="531" t="s">
        <v>541</v>
      </c>
      <c r="K39" s="527"/>
      <c r="L39" s="527"/>
      <c r="M39" s="527"/>
    </row>
    <row r="40" spans="1:13">
      <c r="A40" s="530" t="s">
        <v>372</v>
      </c>
      <c r="B40" s="531" t="s">
        <v>708</v>
      </c>
      <c r="C40" s="531" t="s">
        <v>709</v>
      </c>
      <c r="D40" s="531" t="s">
        <v>574</v>
      </c>
      <c r="E40" s="531" t="s">
        <v>710</v>
      </c>
      <c r="F40" s="531" t="s">
        <v>711</v>
      </c>
      <c r="G40" s="531" t="s">
        <v>603</v>
      </c>
      <c r="H40" s="531" t="s">
        <v>712</v>
      </c>
      <c r="I40" s="531" t="s">
        <v>713</v>
      </c>
      <c r="J40" s="531" t="s">
        <v>713</v>
      </c>
      <c r="K40" s="527"/>
      <c r="L40" s="527"/>
      <c r="M40" s="527"/>
    </row>
    <row r="41" spans="1:13">
      <c r="A41" s="530" t="s">
        <v>378</v>
      </c>
      <c r="B41" s="531" t="s">
        <v>714</v>
      </c>
      <c r="C41" s="531" t="s">
        <v>715</v>
      </c>
      <c r="D41" s="531" t="s">
        <v>716</v>
      </c>
      <c r="E41" s="531" t="s">
        <v>717</v>
      </c>
      <c r="F41" s="531" t="s">
        <v>718</v>
      </c>
      <c r="G41" s="531" t="s">
        <v>719</v>
      </c>
      <c r="H41" s="531" t="s">
        <v>720</v>
      </c>
      <c r="I41" s="531" t="s">
        <v>713</v>
      </c>
      <c r="J41" s="531" t="s">
        <v>713</v>
      </c>
      <c r="K41" s="527"/>
      <c r="L41" s="527"/>
      <c r="M41" s="527"/>
    </row>
    <row r="42" spans="1:13">
      <c r="A42" s="530" t="s">
        <v>380</v>
      </c>
      <c r="B42" s="531" t="s">
        <v>721</v>
      </c>
      <c r="C42" s="531" t="s">
        <v>722</v>
      </c>
      <c r="D42" s="531" t="s">
        <v>723</v>
      </c>
      <c r="E42" s="531" t="s">
        <v>724</v>
      </c>
      <c r="F42" s="531" t="s">
        <v>725</v>
      </c>
      <c r="G42" s="531" t="s">
        <v>726</v>
      </c>
      <c r="H42" s="531" t="s">
        <v>727</v>
      </c>
      <c r="I42" s="531" t="s">
        <v>684</v>
      </c>
      <c r="J42" s="531" t="s">
        <v>684</v>
      </c>
      <c r="K42" s="527"/>
      <c r="L42" s="527"/>
      <c r="M42" s="527"/>
    </row>
    <row r="43" spans="1:13">
      <c r="A43" s="530" t="s">
        <v>383</v>
      </c>
      <c r="B43" s="531" t="s">
        <v>728</v>
      </c>
      <c r="C43" s="531" t="s">
        <v>729</v>
      </c>
      <c r="D43" s="531" t="s">
        <v>730</v>
      </c>
      <c r="E43" s="531" t="s">
        <v>731</v>
      </c>
      <c r="F43" s="531" t="s">
        <v>732</v>
      </c>
      <c r="G43" s="531" t="s">
        <v>605</v>
      </c>
      <c r="H43" s="531" t="s">
        <v>733</v>
      </c>
      <c r="I43" s="531" t="s">
        <v>734</v>
      </c>
      <c r="J43" s="531" t="s">
        <v>734</v>
      </c>
      <c r="K43" s="527"/>
      <c r="L43" s="527"/>
      <c r="M43" s="527"/>
    </row>
    <row r="44" spans="1:13">
      <c r="A44" s="530" t="s">
        <v>385</v>
      </c>
      <c r="B44" s="531" t="s">
        <v>699</v>
      </c>
      <c r="C44" s="531" t="s">
        <v>735</v>
      </c>
      <c r="D44" s="531" t="s">
        <v>736</v>
      </c>
      <c r="E44" s="531" t="s">
        <v>737</v>
      </c>
      <c r="F44" s="531" t="s">
        <v>711</v>
      </c>
      <c r="G44" s="531" t="s">
        <v>738</v>
      </c>
      <c r="H44" s="531" t="s">
        <v>739</v>
      </c>
      <c r="I44" s="531" t="s">
        <v>607</v>
      </c>
      <c r="J44" s="531" t="s">
        <v>607</v>
      </c>
      <c r="K44" s="527"/>
      <c r="L44" s="527"/>
      <c r="M44" s="527"/>
    </row>
    <row r="45" spans="1:13">
      <c r="A45" s="530" t="s">
        <v>391</v>
      </c>
      <c r="B45" s="531" t="s">
        <v>740</v>
      </c>
      <c r="C45" s="531" t="s">
        <v>741</v>
      </c>
      <c r="D45" s="531" t="s">
        <v>742</v>
      </c>
      <c r="E45" s="531" t="s">
        <v>743</v>
      </c>
      <c r="F45" s="531" t="s">
        <v>744</v>
      </c>
      <c r="G45" s="531" t="s">
        <v>745</v>
      </c>
      <c r="H45" s="531" t="s">
        <v>746</v>
      </c>
      <c r="I45" s="531" t="s">
        <v>601</v>
      </c>
      <c r="J45" s="531" t="s">
        <v>601</v>
      </c>
      <c r="K45" s="527"/>
      <c r="L45" s="527"/>
      <c r="M45" s="527"/>
    </row>
    <row r="46" spans="1:13">
      <c r="A46" s="530" t="s">
        <v>399</v>
      </c>
      <c r="B46" s="531" t="s">
        <v>747</v>
      </c>
      <c r="C46" s="531" t="s">
        <v>699</v>
      </c>
      <c r="D46" s="531" t="s">
        <v>748</v>
      </c>
      <c r="E46" s="531" t="s">
        <v>749</v>
      </c>
      <c r="F46" s="531" t="s">
        <v>750</v>
      </c>
      <c r="G46" s="531" t="s">
        <v>751</v>
      </c>
      <c r="H46" s="531" t="s">
        <v>752</v>
      </c>
      <c r="I46" s="531" t="s">
        <v>607</v>
      </c>
      <c r="J46" s="531" t="s">
        <v>607</v>
      </c>
      <c r="K46" s="527"/>
      <c r="L46" s="527"/>
      <c r="M46" s="527"/>
    </row>
    <row r="47" spans="1:13">
      <c r="A47" s="530" t="s">
        <v>402</v>
      </c>
      <c r="B47" s="531" t="s">
        <v>728</v>
      </c>
      <c r="C47" s="531" t="s">
        <v>729</v>
      </c>
      <c r="D47" s="531" t="s">
        <v>730</v>
      </c>
      <c r="E47" s="531" t="s">
        <v>731</v>
      </c>
      <c r="F47" s="531" t="s">
        <v>732</v>
      </c>
      <c r="G47" s="531" t="s">
        <v>605</v>
      </c>
      <c r="H47" s="531" t="s">
        <v>733</v>
      </c>
      <c r="I47" s="531" t="s">
        <v>734</v>
      </c>
      <c r="J47" s="531" t="s">
        <v>734</v>
      </c>
      <c r="K47" s="527"/>
      <c r="L47" s="527"/>
      <c r="M47" s="527"/>
    </row>
    <row r="48" spans="1:13">
      <c r="A48" s="530" t="s">
        <v>403</v>
      </c>
      <c r="B48" s="531" t="s">
        <v>554</v>
      </c>
      <c r="C48" s="531" t="s">
        <v>536</v>
      </c>
      <c r="D48" s="531" t="s">
        <v>753</v>
      </c>
      <c r="E48" s="531" t="s">
        <v>754</v>
      </c>
      <c r="F48" s="531" t="s">
        <v>755</v>
      </c>
      <c r="G48" s="531" t="s">
        <v>756</v>
      </c>
      <c r="H48" s="531" t="s">
        <v>757</v>
      </c>
      <c r="I48" s="531" t="s">
        <v>650</v>
      </c>
      <c r="J48" s="531" t="s">
        <v>650</v>
      </c>
      <c r="K48" s="527"/>
      <c r="L48" s="527"/>
      <c r="M48" s="527"/>
    </row>
    <row r="49" spans="1:13">
      <c r="A49" s="530" t="s">
        <v>405</v>
      </c>
      <c r="B49" s="531" t="s">
        <v>758</v>
      </c>
      <c r="C49" s="531" t="s">
        <v>759</v>
      </c>
      <c r="D49" s="531" t="s">
        <v>760</v>
      </c>
      <c r="E49" s="531" t="s">
        <v>761</v>
      </c>
      <c r="F49" s="531" t="s">
        <v>762</v>
      </c>
      <c r="G49" s="531" t="s">
        <v>763</v>
      </c>
      <c r="H49" s="531" t="s">
        <v>764</v>
      </c>
      <c r="I49" s="531" t="s">
        <v>765</v>
      </c>
      <c r="J49" s="531" t="s">
        <v>765</v>
      </c>
      <c r="K49" s="527"/>
      <c r="L49" s="527"/>
      <c r="M49" s="527"/>
    </row>
    <row r="50" spans="1:13">
      <c r="A50" s="530" t="s">
        <v>406</v>
      </c>
      <c r="B50" s="531" t="s">
        <v>766</v>
      </c>
      <c r="C50" s="531" t="s">
        <v>767</v>
      </c>
      <c r="D50" s="531" t="s">
        <v>768</v>
      </c>
      <c r="E50" s="531" t="s">
        <v>769</v>
      </c>
      <c r="F50" s="531" t="s">
        <v>770</v>
      </c>
      <c r="G50" s="531" t="s">
        <v>771</v>
      </c>
      <c r="H50" s="531" t="s">
        <v>772</v>
      </c>
      <c r="I50" s="531" t="s">
        <v>773</v>
      </c>
      <c r="J50" s="531" t="s">
        <v>773</v>
      </c>
      <c r="K50" s="527"/>
      <c r="L50" s="527"/>
      <c r="M50" s="527"/>
    </row>
    <row r="51" spans="1:13">
      <c r="A51" s="530" t="s">
        <v>409</v>
      </c>
      <c r="B51" s="531" t="s">
        <v>774</v>
      </c>
      <c r="C51" s="531" t="s">
        <v>555</v>
      </c>
      <c r="D51" s="531" t="s">
        <v>621</v>
      </c>
      <c r="E51" s="531" t="s">
        <v>617</v>
      </c>
      <c r="F51" s="531" t="s">
        <v>775</v>
      </c>
      <c r="G51" s="531" t="s">
        <v>776</v>
      </c>
      <c r="H51" s="531" t="s">
        <v>603</v>
      </c>
      <c r="I51" s="531" t="s">
        <v>541</v>
      </c>
      <c r="J51" s="531" t="s">
        <v>541</v>
      </c>
      <c r="K51" s="527"/>
      <c r="L51" s="527"/>
      <c r="M51" s="527"/>
    </row>
    <row r="52" spans="1:13">
      <c r="A52" s="530" t="s">
        <v>410</v>
      </c>
      <c r="B52" s="531" t="s">
        <v>777</v>
      </c>
      <c r="C52" s="531" t="s">
        <v>778</v>
      </c>
      <c r="D52" s="531" t="s">
        <v>779</v>
      </c>
      <c r="E52" s="531" t="s">
        <v>780</v>
      </c>
      <c r="F52" s="531" t="s">
        <v>676</v>
      </c>
      <c r="G52" s="531" t="s">
        <v>781</v>
      </c>
      <c r="H52" s="531" t="s">
        <v>649</v>
      </c>
      <c r="I52" s="531" t="s">
        <v>541</v>
      </c>
      <c r="J52" s="531" t="s">
        <v>541</v>
      </c>
      <c r="K52" s="527"/>
      <c r="L52" s="527"/>
      <c r="M52" s="527"/>
    </row>
    <row r="53" spans="1:13">
      <c r="A53" s="530" t="s">
        <v>411</v>
      </c>
      <c r="B53" s="531" t="s">
        <v>716</v>
      </c>
      <c r="C53" s="531" t="s">
        <v>689</v>
      </c>
      <c r="D53" s="531" t="s">
        <v>782</v>
      </c>
      <c r="E53" s="531" t="s">
        <v>783</v>
      </c>
      <c r="F53" s="531" t="s">
        <v>784</v>
      </c>
      <c r="G53" s="531" t="s">
        <v>785</v>
      </c>
      <c r="H53" s="531" t="s">
        <v>786</v>
      </c>
      <c r="I53" s="531" t="s">
        <v>601</v>
      </c>
      <c r="J53" s="531" t="s">
        <v>601</v>
      </c>
      <c r="K53" s="527"/>
      <c r="L53" s="527"/>
      <c r="M53" s="527"/>
    </row>
    <row r="54" spans="1:13">
      <c r="A54" s="530" t="s">
        <v>412</v>
      </c>
      <c r="B54" s="531" t="s">
        <v>778</v>
      </c>
      <c r="C54" s="531" t="s">
        <v>787</v>
      </c>
      <c r="D54" s="531" t="s">
        <v>788</v>
      </c>
      <c r="E54" s="531" t="s">
        <v>642</v>
      </c>
      <c r="F54" s="531" t="s">
        <v>789</v>
      </c>
      <c r="G54" s="531" t="s">
        <v>790</v>
      </c>
      <c r="H54" s="531" t="s">
        <v>791</v>
      </c>
      <c r="I54" s="531" t="s">
        <v>713</v>
      </c>
      <c r="J54" s="531" t="s">
        <v>713</v>
      </c>
      <c r="K54" s="527"/>
      <c r="L54" s="527"/>
      <c r="M54" s="527"/>
    </row>
    <row r="55" spans="1:13">
      <c r="A55" s="530" t="s">
        <v>413</v>
      </c>
      <c r="B55" s="531" t="s">
        <v>550</v>
      </c>
      <c r="C55" s="531" t="s">
        <v>792</v>
      </c>
      <c r="D55" s="531" t="s">
        <v>661</v>
      </c>
      <c r="E55" s="531" t="s">
        <v>662</v>
      </c>
      <c r="F55" s="531" t="s">
        <v>663</v>
      </c>
      <c r="G55" s="531" t="s">
        <v>664</v>
      </c>
      <c r="H55" s="531" t="s">
        <v>793</v>
      </c>
      <c r="I55" s="531" t="s">
        <v>638</v>
      </c>
      <c r="J55" s="531" t="s">
        <v>638</v>
      </c>
      <c r="K55" s="527"/>
      <c r="L55" s="527"/>
      <c r="M55" s="527"/>
    </row>
    <row r="56" spans="1:13">
      <c r="A56" s="530" t="s">
        <v>415</v>
      </c>
      <c r="B56" s="531" t="s">
        <v>794</v>
      </c>
      <c r="C56" s="531" t="s">
        <v>795</v>
      </c>
      <c r="D56" s="531" t="s">
        <v>555</v>
      </c>
      <c r="E56" s="531" t="s">
        <v>796</v>
      </c>
      <c r="F56" s="531" t="s">
        <v>797</v>
      </c>
      <c r="G56" s="531" t="s">
        <v>798</v>
      </c>
      <c r="H56" s="531" t="s">
        <v>793</v>
      </c>
      <c r="I56" s="531" t="s">
        <v>638</v>
      </c>
      <c r="J56" s="531" t="s">
        <v>638</v>
      </c>
      <c r="K56" s="527"/>
      <c r="L56" s="527"/>
      <c r="M56" s="527"/>
    </row>
    <row r="57" spans="1:13">
      <c r="A57" s="530" t="s">
        <v>416</v>
      </c>
      <c r="B57" s="531" t="s">
        <v>799</v>
      </c>
      <c r="C57" s="531" t="s">
        <v>800</v>
      </c>
      <c r="D57" s="531" t="s">
        <v>801</v>
      </c>
      <c r="E57" s="531" t="s">
        <v>802</v>
      </c>
      <c r="F57" s="531" t="s">
        <v>803</v>
      </c>
      <c r="G57" s="531" t="s">
        <v>804</v>
      </c>
      <c r="H57" s="531" t="s">
        <v>805</v>
      </c>
      <c r="I57" s="531" t="s">
        <v>773</v>
      </c>
      <c r="J57" s="531" t="s">
        <v>773</v>
      </c>
      <c r="K57" s="527"/>
      <c r="L57" s="527"/>
      <c r="M57" s="527"/>
    </row>
    <row r="58" spans="1:13">
      <c r="A58" s="530" t="s">
        <v>417</v>
      </c>
      <c r="B58" s="531" t="s">
        <v>806</v>
      </c>
      <c r="C58" s="531" t="s">
        <v>807</v>
      </c>
      <c r="D58" s="531" t="s">
        <v>808</v>
      </c>
      <c r="E58" s="531" t="s">
        <v>809</v>
      </c>
      <c r="F58" s="531" t="s">
        <v>810</v>
      </c>
      <c r="G58" s="531" t="s">
        <v>811</v>
      </c>
      <c r="H58" s="531" t="s">
        <v>623</v>
      </c>
      <c r="I58" s="531" t="s">
        <v>678</v>
      </c>
      <c r="J58" s="531" t="s">
        <v>678</v>
      </c>
      <c r="K58" s="527"/>
      <c r="L58" s="527"/>
      <c r="M58" s="527"/>
    </row>
    <row r="59" spans="1:13">
      <c r="A59" s="530" t="s">
        <v>420</v>
      </c>
      <c r="B59" s="531" t="s">
        <v>660</v>
      </c>
      <c r="C59" s="531" t="s">
        <v>692</v>
      </c>
      <c r="D59" s="531" t="s">
        <v>693</v>
      </c>
      <c r="E59" s="531" t="s">
        <v>694</v>
      </c>
      <c r="F59" s="531" t="s">
        <v>695</v>
      </c>
      <c r="G59" s="531" t="s">
        <v>696</v>
      </c>
      <c r="H59" s="531" t="s">
        <v>812</v>
      </c>
      <c r="I59" s="531" t="s">
        <v>678</v>
      </c>
      <c r="J59" s="531" t="s">
        <v>678</v>
      </c>
      <c r="K59" s="527"/>
      <c r="L59" s="527"/>
      <c r="M59" s="527"/>
    </row>
    <row r="60" spans="1:13">
      <c r="A60" s="530" t="s">
        <v>422</v>
      </c>
      <c r="B60" s="531" t="s">
        <v>813</v>
      </c>
      <c r="C60" s="531" t="s">
        <v>814</v>
      </c>
      <c r="D60" s="531" t="s">
        <v>815</v>
      </c>
      <c r="E60" s="531" t="s">
        <v>617</v>
      </c>
      <c r="F60" s="531" t="s">
        <v>816</v>
      </c>
      <c r="G60" s="531" t="s">
        <v>817</v>
      </c>
      <c r="H60" s="531" t="s">
        <v>818</v>
      </c>
      <c r="I60" s="531" t="s">
        <v>713</v>
      </c>
      <c r="J60" s="531" t="s">
        <v>713</v>
      </c>
      <c r="K60" s="527"/>
      <c r="L60" s="527"/>
      <c r="M60" s="527"/>
    </row>
    <row r="61" spans="1:13">
      <c r="A61" s="530" t="s">
        <v>425</v>
      </c>
      <c r="B61" s="531" t="s">
        <v>795</v>
      </c>
      <c r="C61" s="531" t="s">
        <v>819</v>
      </c>
      <c r="D61" s="531" t="s">
        <v>820</v>
      </c>
      <c r="E61" s="531" t="s">
        <v>821</v>
      </c>
      <c r="F61" s="531" t="s">
        <v>822</v>
      </c>
      <c r="G61" s="531" t="s">
        <v>754</v>
      </c>
      <c r="H61" s="531" t="s">
        <v>823</v>
      </c>
      <c r="I61" s="531" t="s">
        <v>824</v>
      </c>
      <c r="J61" s="531" t="s">
        <v>824</v>
      </c>
      <c r="K61" s="527"/>
      <c r="L61" s="527"/>
      <c r="M61" s="527"/>
    </row>
    <row r="62" spans="1:13">
      <c r="A62" s="530" t="s">
        <v>428</v>
      </c>
      <c r="B62" s="531" t="s">
        <v>825</v>
      </c>
      <c r="C62" s="531" t="s">
        <v>826</v>
      </c>
      <c r="D62" s="531" t="s">
        <v>827</v>
      </c>
      <c r="E62" s="531" t="s">
        <v>828</v>
      </c>
      <c r="F62" s="531" t="s">
        <v>829</v>
      </c>
      <c r="G62" s="531" t="s">
        <v>830</v>
      </c>
      <c r="H62" s="531" t="s">
        <v>831</v>
      </c>
      <c r="I62" s="531" t="s">
        <v>541</v>
      </c>
      <c r="J62" s="531" t="s">
        <v>541</v>
      </c>
      <c r="K62" s="527"/>
      <c r="L62" s="527"/>
      <c r="M62" s="527"/>
    </row>
    <row r="63" spans="1:13">
      <c r="A63" s="530" t="s">
        <v>429</v>
      </c>
      <c r="B63" s="531" t="s">
        <v>832</v>
      </c>
      <c r="C63" s="531" t="s">
        <v>833</v>
      </c>
      <c r="D63" s="531" t="s">
        <v>834</v>
      </c>
      <c r="E63" s="531" t="s">
        <v>835</v>
      </c>
      <c r="F63" s="531" t="s">
        <v>804</v>
      </c>
      <c r="G63" s="531" t="s">
        <v>836</v>
      </c>
      <c r="H63" s="531" t="s">
        <v>837</v>
      </c>
      <c r="I63" s="531" t="s">
        <v>601</v>
      </c>
      <c r="J63" s="531" t="s">
        <v>601</v>
      </c>
      <c r="K63" s="527"/>
      <c r="L63" s="527"/>
      <c r="M63" s="527"/>
    </row>
    <row r="64" spans="1:13">
      <c r="A64" s="530" t="s">
        <v>430</v>
      </c>
      <c r="B64" s="531" t="s">
        <v>832</v>
      </c>
      <c r="C64" s="531" t="s">
        <v>625</v>
      </c>
      <c r="D64" s="531" t="s">
        <v>749</v>
      </c>
      <c r="E64" s="531" t="s">
        <v>742</v>
      </c>
      <c r="F64" s="531" t="s">
        <v>838</v>
      </c>
      <c r="G64" s="531" t="s">
        <v>629</v>
      </c>
      <c r="H64" s="531" t="s">
        <v>839</v>
      </c>
      <c r="I64" s="531" t="s">
        <v>840</v>
      </c>
      <c r="J64" s="531" t="s">
        <v>840</v>
      </c>
      <c r="K64" s="527"/>
      <c r="L64" s="527"/>
      <c r="M64" s="527"/>
    </row>
    <row r="65" spans="1:13">
      <c r="A65" s="530" t="s">
        <v>432</v>
      </c>
      <c r="B65" s="531" t="s">
        <v>542</v>
      </c>
      <c r="C65" s="531" t="s">
        <v>841</v>
      </c>
      <c r="D65" s="531" t="s">
        <v>687</v>
      </c>
      <c r="E65" s="531" t="s">
        <v>842</v>
      </c>
      <c r="F65" s="531" t="s">
        <v>843</v>
      </c>
      <c r="G65" s="531" t="s">
        <v>844</v>
      </c>
      <c r="H65" s="531" t="s">
        <v>845</v>
      </c>
      <c r="I65" s="531" t="s">
        <v>607</v>
      </c>
      <c r="J65" s="531" t="s">
        <v>607</v>
      </c>
      <c r="K65" s="527"/>
      <c r="L65" s="527"/>
      <c r="M65" s="527"/>
    </row>
    <row r="66" spans="1:13">
      <c r="A66" s="530" t="s">
        <v>434</v>
      </c>
      <c r="B66" s="531" t="s">
        <v>819</v>
      </c>
      <c r="C66" s="531" t="s">
        <v>846</v>
      </c>
      <c r="D66" s="531" t="s">
        <v>847</v>
      </c>
      <c r="E66" s="531" t="s">
        <v>848</v>
      </c>
      <c r="F66" s="531" t="s">
        <v>849</v>
      </c>
      <c r="G66" s="531" t="s">
        <v>850</v>
      </c>
      <c r="H66" s="531" t="s">
        <v>851</v>
      </c>
      <c r="I66" s="531" t="s">
        <v>684</v>
      </c>
      <c r="J66" s="531" t="s">
        <v>684</v>
      </c>
      <c r="K66" s="527"/>
      <c r="L66" s="527"/>
      <c r="M66" s="527"/>
    </row>
    <row r="67" spans="1:13">
      <c r="A67" s="530" t="s">
        <v>439</v>
      </c>
      <c r="B67" s="531" t="s">
        <v>852</v>
      </c>
      <c r="C67" s="531" t="s">
        <v>853</v>
      </c>
      <c r="D67" s="531" t="s">
        <v>854</v>
      </c>
      <c r="E67" s="531" t="s">
        <v>855</v>
      </c>
      <c r="F67" s="531" t="s">
        <v>856</v>
      </c>
      <c r="G67" s="531" t="s">
        <v>857</v>
      </c>
      <c r="H67" s="531" t="s">
        <v>744</v>
      </c>
      <c r="I67" s="531" t="s">
        <v>607</v>
      </c>
      <c r="J67" s="531" t="s">
        <v>607</v>
      </c>
      <c r="K67" s="527"/>
      <c r="L67" s="527"/>
      <c r="M67" s="527"/>
    </row>
    <row r="68" spans="1:13">
      <c r="A68" s="530" t="s">
        <v>444</v>
      </c>
      <c r="B68" s="531" t="s">
        <v>852</v>
      </c>
      <c r="C68" s="531" t="s">
        <v>853</v>
      </c>
      <c r="D68" s="531" t="s">
        <v>854</v>
      </c>
      <c r="E68" s="531" t="s">
        <v>855</v>
      </c>
      <c r="F68" s="531" t="s">
        <v>856</v>
      </c>
      <c r="G68" s="531" t="s">
        <v>857</v>
      </c>
      <c r="H68" s="531" t="s">
        <v>744</v>
      </c>
      <c r="I68" s="531" t="s">
        <v>607</v>
      </c>
      <c r="J68" s="531" t="s">
        <v>607</v>
      </c>
      <c r="K68" s="527"/>
      <c r="L68" s="527"/>
      <c r="M68" s="527"/>
    </row>
    <row r="69" spans="1:13">
      <c r="A69" s="530" t="s">
        <v>445</v>
      </c>
      <c r="B69" s="531" t="s">
        <v>858</v>
      </c>
      <c r="C69" s="531" t="s">
        <v>859</v>
      </c>
      <c r="D69" s="531" t="s">
        <v>860</v>
      </c>
      <c r="E69" s="531" t="s">
        <v>861</v>
      </c>
      <c r="F69" s="531" t="s">
        <v>862</v>
      </c>
      <c r="G69" s="531" t="s">
        <v>863</v>
      </c>
      <c r="H69" s="531" t="s">
        <v>864</v>
      </c>
      <c r="I69" s="531" t="s">
        <v>684</v>
      </c>
      <c r="J69" s="531" t="s">
        <v>684</v>
      </c>
      <c r="K69" s="527"/>
      <c r="L69" s="527"/>
      <c r="M69" s="527"/>
    </row>
    <row r="70" spans="1:13">
      <c r="A70" s="530" t="s">
        <v>449</v>
      </c>
      <c r="B70" s="531" t="s">
        <v>832</v>
      </c>
      <c r="C70" s="531" t="s">
        <v>833</v>
      </c>
      <c r="D70" s="531" t="s">
        <v>834</v>
      </c>
      <c r="E70" s="531" t="s">
        <v>835</v>
      </c>
      <c r="F70" s="531" t="s">
        <v>804</v>
      </c>
      <c r="G70" s="531" t="s">
        <v>713</v>
      </c>
      <c r="H70" s="531" t="s">
        <v>865</v>
      </c>
      <c r="I70" s="531" t="s">
        <v>593</v>
      </c>
      <c r="J70" s="531" t="s">
        <v>593</v>
      </c>
      <c r="K70" s="527"/>
      <c r="L70" s="527"/>
      <c r="M70" s="527"/>
    </row>
    <row r="71" spans="1:13">
      <c r="A71" s="530" t="s">
        <v>452</v>
      </c>
      <c r="B71" s="531" t="s">
        <v>652</v>
      </c>
      <c r="C71" s="531" t="s">
        <v>866</v>
      </c>
      <c r="D71" s="531" t="s">
        <v>867</v>
      </c>
      <c r="E71" s="531" t="s">
        <v>868</v>
      </c>
      <c r="F71" s="531" t="s">
        <v>637</v>
      </c>
      <c r="G71" s="531" t="s">
        <v>869</v>
      </c>
      <c r="H71" s="531" t="s">
        <v>870</v>
      </c>
      <c r="I71" s="531" t="s">
        <v>638</v>
      </c>
      <c r="J71" s="531" t="s">
        <v>638</v>
      </c>
      <c r="K71" s="527"/>
      <c r="L71" s="527"/>
      <c r="M71" s="527"/>
    </row>
    <row r="72" spans="1:13">
      <c r="A72" s="530" t="s">
        <v>455</v>
      </c>
      <c r="B72" s="531" t="s">
        <v>672</v>
      </c>
      <c r="C72" s="531" t="s">
        <v>871</v>
      </c>
      <c r="D72" s="531" t="s">
        <v>872</v>
      </c>
      <c r="E72" s="531" t="s">
        <v>873</v>
      </c>
      <c r="F72" s="531" t="s">
        <v>874</v>
      </c>
      <c r="G72" s="531" t="s">
        <v>875</v>
      </c>
      <c r="H72" s="531" t="s">
        <v>876</v>
      </c>
      <c r="I72" s="531" t="s">
        <v>607</v>
      </c>
      <c r="J72" s="531" t="s">
        <v>607</v>
      </c>
      <c r="K72" s="527"/>
      <c r="L72" s="527"/>
      <c r="M72" s="527"/>
    </row>
    <row r="73" spans="1:13">
      <c r="A73" s="530" t="s">
        <v>457</v>
      </c>
      <c r="B73" s="531" t="s">
        <v>661</v>
      </c>
      <c r="C73" s="531" t="s">
        <v>877</v>
      </c>
      <c r="D73" s="531" t="s">
        <v>822</v>
      </c>
      <c r="E73" s="531" t="s">
        <v>618</v>
      </c>
      <c r="F73" s="531" t="s">
        <v>703</v>
      </c>
      <c r="G73" s="531" t="s">
        <v>878</v>
      </c>
      <c r="H73" s="531" t="s">
        <v>879</v>
      </c>
      <c r="I73" s="531" t="s">
        <v>607</v>
      </c>
      <c r="J73" s="531" t="s">
        <v>607</v>
      </c>
      <c r="K73" s="527"/>
      <c r="L73" s="527"/>
      <c r="M73" s="527"/>
    </row>
    <row r="74" spans="1:13">
      <c r="A74" s="530" t="s">
        <v>458</v>
      </c>
      <c r="B74" s="531" t="s">
        <v>880</v>
      </c>
      <c r="C74" s="531" t="s">
        <v>880</v>
      </c>
      <c r="D74" s="531" t="s">
        <v>881</v>
      </c>
      <c r="E74" s="531" t="s">
        <v>882</v>
      </c>
      <c r="F74" s="531" t="s">
        <v>883</v>
      </c>
      <c r="G74" s="531" t="s">
        <v>884</v>
      </c>
      <c r="H74" s="531" t="s">
        <v>885</v>
      </c>
      <c r="I74" s="531" t="s">
        <v>601</v>
      </c>
      <c r="J74" s="531" t="s">
        <v>601</v>
      </c>
      <c r="K74" s="527"/>
      <c r="L74" s="527"/>
      <c r="M74" s="527"/>
    </row>
    <row r="75" spans="1:13">
      <c r="A75" s="530" t="s">
        <v>459</v>
      </c>
      <c r="B75" s="531" t="s">
        <v>554</v>
      </c>
      <c r="C75" s="531" t="s">
        <v>886</v>
      </c>
      <c r="D75" s="531" t="s">
        <v>887</v>
      </c>
      <c r="E75" s="531" t="s">
        <v>888</v>
      </c>
      <c r="F75" s="531" t="s">
        <v>889</v>
      </c>
      <c r="G75" s="531" t="s">
        <v>890</v>
      </c>
      <c r="H75" s="531" t="s">
        <v>891</v>
      </c>
      <c r="I75" s="531" t="s">
        <v>607</v>
      </c>
      <c r="J75" s="531" t="s">
        <v>607</v>
      </c>
      <c r="K75" s="527"/>
      <c r="L75" s="527"/>
      <c r="M75" s="527"/>
    </row>
    <row r="76" spans="1:13">
      <c r="A76" s="530" t="s">
        <v>460</v>
      </c>
      <c r="B76" s="531" t="s">
        <v>892</v>
      </c>
      <c r="C76" s="531" t="s">
        <v>892</v>
      </c>
      <c r="D76" s="531" t="s">
        <v>893</v>
      </c>
      <c r="E76" s="531" t="s">
        <v>894</v>
      </c>
      <c r="F76" s="531" t="s">
        <v>895</v>
      </c>
      <c r="G76" s="531" t="s">
        <v>896</v>
      </c>
      <c r="H76" s="531" t="s">
        <v>897</v>
      </c>
      <c r="I76" s="531" t="s">
        <v>898</v>
      </c>
      <c r="J76" s="531" t="s">
        <v>898</v>
      </c>
      <c r="K76" s="527"/>
      <c r="L76" s="527"/>
      <c r="M76" s="527"/>
    </row>
    <row r="77" spans="1:13">
      <c r="A77" s="530" t="s">
        <v>468</v>
      </c>
      <c r="B77" s="531" t="s">
        <v>832</v>
      </c>
      <c r="C77" s="531" t="s">
        <v>716</v>
      </c>
      <c r="D77" s="531" t="s">
        <v>899</v>
      </c>
      <c r="E77" s="531" t="s">
        <v>900</v>
      </c>
      <c r="F77" s="531" t="s">
        <v>901</v>
      </c>
      <c r="G77" s="531" t="s">
        <v>902</v>
      </c>
      <c r="H77" s="531" t="s">
        <v>903</v>
      </c>
      <c r="I77" s="531" t="s">
        <v>601</v>
      </c>
      <c r="J77" s="531" t="s">
        <v>601</v>
      </c>
      <c r="K77" s="527"/>
      <c r="L77" s="527"/>
      <c r="M77" s="527"/>
    </row>
    <row r="78" spans="1:13">
      <c r="A78" s="530" t="s">
        <v>470</v>
      </c>
      <c r="B78" s="531" t="s">
        <v>904</v>
      </c>
      <c r="C78" s="531" t="s">
        <v>905</v>
      </c>
      <c r="D78" s="531" t="s">
        <v>644</v>
      </c>
      <c r="E78" s="531" t="s">
        <v>629</v>
      </c>
      <c r="F78" s="531" t="s">
        <v>906</v>
      </c>
      <c r="G78" s="531" t="s">
        <v>907</v>
      </c>
      <c r="H78" s="531" t="s">
        <v>908</v>
      </c>
      <c r="I78" s="531" t="s">
        <v>601</v>
      </c>
      <c r="J78" s="531" t="s">
        <v>601</v>
      </c>
      <c r="K78" s="527"/>
      <c r="L78" s="527"/>
      <c r="M78" s="527"/>
    </row>
    <row r="79" spans="1:13">
      <c r="A79" s="530" t="s">
        <v>471</v>
      </c>
      <c r="B79" s="531" t="s">
        <v>555</v>
      </c>
      <c r="C79" s="531" t="s">
        <v>909</v>
      </c>
      <c r="D79" s="531" t="s">
        <v>595</v>
      </c>
      <c r="E79" s="531" t="s">
        <v>910</v>
      </c>
      <c r="F79" s="531" t="s">
        <v>911</v>
      </c>
      <c r="G79" s="531" t="s">
        <v>912</v>
      </c>
      <c r="H79" s="531" t="s">
        <v>913</v>
      </c>
      <c r="I79" s="531" t="s">
        <v>601</v>
      </c>
      <c r="J79" s="531" t="s">
        <v>601</v>
      </c>
      <c r="K79" s="527"/>
      <c r="L79" s="527"/>
      <c r="M79" s="527"/>
    </row>
    <row r="80" spans="1:13">
      <c r="A80" s="530" t="s">
        <v>472</v>
      </c>
      <c r="B80" s="531" t="s">
        <v>914</v>
      </c>
      <c r="C80" s="531" t="s">
        <v>915</v>
      </c>
      <c r="D80" s="531" t="s">
        <v>916</v>
      </c>
      <c r="E80" s="531" t="s">
        <v>917</v>
      </c>
      <c r="F80" s="531" t="s">
        <v>818</v>
      </c>
      <c r="G80" s="531" t="s">
        <v>918</v>
      </c>
      <c r="H80" s="531" t="s">
        <v>613</v>
      </c>
      <c r="I80" s="531" t="s">
        <v>593</v>
      </c>
      <c r="J80" s="531" t="s">
        <v>593</v>
      </c>
      <c r="K80" s="527"/>
      <c r="L80" s="527"/>
      <c r="M80" s="527"/>
    </row>
    <row r="81" spans="1:13">
      <c r="A81" s="530" t="s">
        <v>473</v>
      </c>
      <c r="B81" s="531" t="s">
        <v>672</v>
      </c>
      <c r="C81" s="531" t="s">
        <v>909</v>
      </c>
      <c r="D81" s="531" t="s">
        <v>595</v>
      </c>
      <c r="E81" s="531" t="s">
        <v>910</v>
      </c>
      <c r="F81" s="531" t="s">
        <v>911</v>
      </c>
      <c r="G81" s="531" t="s">
        <v>919</v>
      </c>
      <c r="H81" s="531" t="s">
        <v>920</v>
      </c>
      <c r="I81" s="531" t="s">
        <v>593</v>
      </c>
      <c r="J81" s="531" t="s">
        <v>593</v>
      </c>
      <c r="K81" s="527"/>
      <c r="L81" s="527"/>
      <c r="M81" s="527"/>
    </row>
    <row r="82" spans="1:13">
      <c r="A82" s="530" t="s">
        <v>474</v>
      </c>
      <c r="B82" s="531" t="s">
        <v>672</v>
      </c>
      <c r="C82" s="531" t="s">
        <v>672</v>
      </c>
      <c r="D82" s="531" t="s">
        <v>921</v>
      </c>
      <c r="E82" s="531" t="s">
        <v>922</v>
      </c>
      <c r="F82" s="531" t="s">
        <v>923</v>
      </c>
      <c r="G82" s="531" t="s">
        <v>924</v>
      </c>
      <c r="H82" s="531" t="s">
        <v>925</v>
      </c>
      <c r="I82" s="531" t="s">
        <v>824</v>
      </c>
      <c r="J82" s="531" t="s">
        <v>824</v>
      </c>
      <c r="K82" s="527"/>
      <c r="L82" s="527"/>
      <c r="M82" s="527"/>
    </row>
    <row r="83" spans="1:13">
      <c r="A83" s="530" t="s">
        <v>479</v>
      </c>
      <c r="B83" s="531" t="s">
        <v>926</v>
      </c>
      <c r="C83" s="531" t="s">
        <v>927</v>
      </c>
      <c r="D83" s="531" t="s">
        <v>928</v>
      </c>
      <c r="E83" s="531" t="s">
        <v>929</v>
      </c>
      <c r="F83" s="531" t="s">
        <v>930</v>
      </c>
      <c r="G83" s="531" t="s">
        <v>931</v>
      </c>
      <c r="H83" s="531" t="s">
        <v>932</v>
      </c>
      <c r="I83" s="531" t="s">
        <v>541</v>
      </c>
      <c r="J83" s="531" t="s">
        <v>541</v>
      </c>
      <c r="K83" s="527"/>
      <c r="L83" s="527"/>
      <c r="M83" s="527"/>
    </row>
    <row r="84" spans="1:13">
      <c r="A84" s="530" t="s">
        <v>480</v>
      </c>
      <c r="B84" s="531" t="s">
        <v>933</v>
      </c>
      <c r="C84" s="531" t="s">
        <v>933</v>
      </c>
      <c r="D84" s="531" t="s">
        <v>867</v>
      </c>
      <c r="E84" s="531" t="s">
        <v>868</v>
      </c>
      <c r="F84" s="531" t="s">
        <v>874</v>
      </c>
      <c r="G84" s="531" t="s">
        <v>659</v>
      </c>
      <c r="H84" s="531" t="s">
        <v>539</v>
      </c>
      <c r="I84" s="531" t="s">
        <v>623</v>
      </c>
      <c r="J84" s="531" t="s">
        <v>623</v>
      </c>
      <c r="K84" s="527"/>
      <c r="L84" s="527"/>
      <c r="M84" s="527"/>
    </row>
    <row r="85" spans="1:13">
      <c r="A85" s="530" t="s">
        <v>481</v>
      </c>
      <c r="B85" s="531" t="s">
        <v>555</v>
      </c>
      <c r="C85" s="531" t="s">
        <v>625</v>
      </c>
      <c r="D85" s="531" t="s">
        <v>636</v>
      </c>
      <c r="E85" s="531" t="s">
        <v>934</v>
      </c>
      <c r="F85" s="531" t="s">
        <v>689</v>
      </c>
      <c r="G85" s="531" t="s">
        <v>935</v>
      </c>
      <c r="H85" s="531" t="s">
        <v>932</v>
      </c>
      <c r="I85" s="531" t="s">
        <v>541</v>
      </c>
      <c r="J85" s="531" t="s">
        <v>541</v>
      </c>
      <c r="K85" s="527"/>
      <c r="L85" s="527"/>
      <c r="M85" s="527"/>
    </row>
    <row r="86" spans="1:13">
      <c r="A86" s="530" t="s">
        <v>482</v>
      </c>
      <c r="B86" s="531" t="s">
        <v>936</v>
      </c>
      <c r="C86" s="531" t="s">
        <v>937</v>
      </c>
      <c r="D86" s="531" t="s">
        <v>938</v>
      </c>
      <c r="E86" s="531" t="s">
        <v>929</v>
      </c>
      <c r="F86" s="531" t="s">
        <v>689</v>
      </c>
      <c r="G86" s="531" t="s">
        <v>935</v>
      </c>
      <c r="H86" s="531" t="s">
        <v>932</v>
      </c>
      <c r="I86" s="531" t="s">
        <v>541</v>
      </c>
      <c r="J86" s="531" t="s">
        <v>541</v>
      </c>
      <c r="K86" s="527"/>
      <c r="L86" s="527"/>
      <c r="M86" s="527"/>
    </row>
    <row r="87" spans="1:13">
      <c r="A87" s="530" t="s">
        <v>484</v>
      </c>
      <c r="B87" s="531" t="s">
        <v>936</v>
      </c>
      <c r="C87" s="531" t="s">
        <v>937</v>
      </c>
      <c r="D87" s="531" t="s">
        <v>938</v>
      </c>
      <c r="E87" s="531" t="s">
        <v>929</v>
      </c>
      <c r="F87" s="531" t="s">
        <v>689</v>
      </c>
      <c r="G87" s="531" t="s">
        <v>935</v>
      </c>
      <c r="H87" s="531" t="s">
        <v>932</v>
      </c>
      <c r="I87" s="531" t="s">
        <v>541</v>
      </c>
      <c r="J87" s="531" t="s">
        <v>541</v>
      </c>
      <c r="K87" s="527"/>
      <c r="L87" s="527"/>
      <c r="M87" s="527"/>
    </row>
    <row r="88" spans="1:13">
      <c r="A88" s="530" t="s">
        <v>485</v>
      </c>
      <c r="B88" s="531" t="s">
        <v>939</v>
      </c>
      <c r="C88" s="531" t="s">
        <v>940</v>
      </c>
      <c r="D88" s="531" t="s">
        <v>941</v>
      </c>
      <c r="E88" s="531" t="s">
        <v>844</v>
      </c>
      <c r="F88" s="531" t="s">
        <v>942</v>
      </c>
      <c r="G88" s="531" t="s">
        <v>943</v>
      </c>
      <c r="H88" s="531" t="s">
        <v>944</v>
      </c>
      <c r="I88" s="531" t="s">
        <v>945</v>
      </c>
      <c r="J88" s="531" t="s">
        <v>945</v>
      </c>
      <c r="K88" s="527"/>
      <c r="L88" s="527"/>
      <c r="M88" s="527"/>
    </row>
    <row r="89" spans="1:13">
      <c r="A89" s="530" t="s">
        <v>487</v>
      </c>
      <c r="B89" s="531" t="s">
        <v>946</v>
      </c>
      <c r="C89" s="531" t="s">
        <v>922</v>
      </c>
      <c r="D89" s="531" t="s">
        <v>947</v>
      </c>
      <c r="E89" s="531" t="s">
        <v>948</v>
      </c>
      <c r="F89" s="531" t="s">
        <v>932</v>
      </c>
      <c r="G89" s="531" t="s">
        <v>949</v>
      </c>
      <c r="H89" s="531" t="s">
        <v>950</v>
      </c>
      <c r="I89" s="531" t="s">
        <v>607</v>
      </c>
      <c r="J89" s="531" t="s">
        <v>607</v>
      </c>
      <c r="K89" s="527"/>
      <c r="L89" s="527"/>
      <c r="M89" s="527"/>
    </row>
    <row r="90" spans="1:13">
      <c r="A90" s="530" t="s">
        <v>488</v>
      </c>
      <c r="B90" s="531" t="s">
        <v>951</v>
      </c>
      <c r="C90" s="531" t="s">
        <v>694</v>
      </c>
      <c r="D90" s="531" t="s">
        <v>952</v>
      </c>
      <c r="E90" s="531" t="s">
        <v>953</v>
      </c>
      <c r="F90" s="531" t="s">
        <v>954</v>
      </c>
      <c r="G90" s="531" t="s">
        <v>644</v>
      </c>
      <c r="H90" s="531" t="s">
        <v>955</v>
      </c>
      <c r="I90" s="531" t="s">
        <v>765</v>
      </c>
      <c r="J90" s="531" t="s">
        <v>765</v>
      </c>
      <c r="K90" s="527"/>
      <c r="L90" s="527"/>
      <c r="M90" s="527"/>
    </row>
    <row r="91" spans="1:13">
      <c r="A91" s="530" t="s">
        <v>489</v>
      </c>
      <c r="B91" s="531" t="s">
        <v>956</v>
      </c>
      <c r="C91" s="531" t="s">
        <v>957</v>
      </c>
      <c r="D91" s="531" t="s">
        <v>958</v>
      </c>
      <c r="E91" s="531" t="s">
        <v>959</v>
      </c>
      <c r="F91" s="531" t="s">
        <v>960</v>
      </c>
      <c r="G91" s="531" t="s">
        <v>961</v>
      </c>
      <c r="H91" s="531" t="s">
        <v>962</v>
      </c>
      <c r="I91" s="531" t="s">
        <v>607</v>
      </c>
      <c r="J91" s="531" t="s">
        <v>607</v>
      </c>
      <c r="K91" s="527"/>
      <c r="L91" s="527"/>
      <c r="M91" s="527"/>
    </row>
    <row r="92" spans="1:13">
      <c r="A92" s="530" t="s">
        <v>490</v>
      </c>
      <c r="B92" s="531" t="s">
        <v>963</v>
      </c>
      <c r="C92" s="531" t="s">
        <v>964</v>
      </c>
      <c r="D92" s="531" t="s">
        <v>965</v>
      </c>
      <c r="E92" s="531" t="s">
        <v>862</v>
      </c>
      <c r="F92" s="531" t="s">
        <v>966</v>
      </c>
      <c r="G92" s="531" t="s">
        <v>967</v>
      </c>
      <c r="H92" s="531" t="s">
        <v>879</v>
      </c>
      <c r="I92" s="531" t="s">
        <v>607</v>
      </c>
      <c r="J92" s="531" t="s">
        <v>607</v>
      </c>
      <c r="K92" s="527"/>
      <c r="L92" s="527"/>
      <c r="M92" s="527"/>
    </row>
    <row r="93" spans="1:13">
      <c r="A93" s="530" t="s">
        <v>491</v>
      </c>
      <c r="B93" s="531" t="s">
        <v>968</v>
      </c>
      <c r="C93" s="531" t="s">
        <v>969</v>
      </c>
      <c r="D93" s="531" t="s">
        <v>970</v>
      </c>
      <c r="E93" s="531" t="s">
        <v>971</v>
      </c>
      <c r="F93" s="531" t="s">
        <v>972</v>
      </c>
      <c r="G93" s="531" t="s">
        <v>973</v>
      </c>
      <c r="H93" s="531" t="s">
        <v>974</v>
      </c>
      <c r="I93" s="531" t="s">
        <v>593</v>
      </c>
      <c r="J93" s="531" t="s">
        <v>593</v>
      </c>
      <c r="K93" s="527"/>
      <c r="L93" s="527"/>
      <c r="M93" s="527"/>
    </row>
    <row r="94" spans="1:13">
      <c r="A94" s="530" t="s">
        <v>493</v>
      </c>
      <c r="B94" s="531" t="s">
        <v>936</v>
      </c>
      <c r="C94" s="531" t="s">
        <v>715</v>
      </c>
      <c r="D94" s="531" t="s">
        <v>716</v>
      </c>
      <c r="E94" s="531" t="s">
        <v>717</v>
      </c>
      <c r="F94" s="531" t="s">
        <v>718</v>
      </c>
      <c r="G94" s="531" t="s">
        <v>719</v>
      </c>
      <c r="H94" s="531" t="s">
        <v>955</v>
      </c>
      <c r="I94" s="531" t="s">
        <v>765</v>
      </c>
      <c r="J94" s="531" t="s">
        <v>765</v>
      </c>
      <c r="K94" s="527"/>
      <c r="L94" s="527"/>
      <c r="M94" s="527"/>
    </row>
    <row r="95" spans="1:13">
      <c r="A95" s="530" t="s">
        <v>494</v>
      </c>
      <c r="B95" s="531" t="s">
        <v>698</v>
      </c>
      <c r="C95" s="531" t="s">
        <v>975</v>
      </c>
      <c r="D95" s="531" t="s">
        <v>797</v>
      </c>
      <c r="E95" s="531" t="s">
        <v>976</v>
      </c>
      <c r="F95" s="531" t="s">
        <v>977</v>
      </c>
      <c r="G95" s="531" t="s">
        <v>707</v>
      </c>
      <c r="H95" s="531" t="s">
        <v>955</v>
      </c>
      <c r="I95" s="531" t="s">
        <v>765</v>
      </c>
      <c r="J95" s="531" t="s">
        <v>765</v>
      </c>
      <c r="K95" s="527"/>
      <c r="L95" s="527"/>
      <c r="M95" s="527"/>
    </row>
    <row r="96" spans="1:13">
      <c r="A96" s="530" t="s">
        <v>495</v>
      </c>
      <c r="B96" s="531" t="s">
        <v>978</v>
      </c>
      <c r="C96" s="531" t="s">
        <v>587</v>
      </c>
      <c r="D96" s="531" t="s">
        <v>979</v>
      </c>
      <c r="E96" s="531" t="s">
        <v>790</v>
      </c>
      <c r="F96" s="531" t="s">
        <v>980</v>
      </c>
      <c r="G96" s="531" t="s">
        <v>981</v>
      </c>
      <c r="H96" s="531" t="s">
        <v>982</v>
      </c>
      <c r="I96" s="531" t="s">
        <v>983</v>
      </c>
      <c r="J96" s="531" t="s">
        <v>983</v>
      </c>
      <c r="K96" s="527"/>
      <c r="L96" s="527"/>
      <c r="M96" s="527"/>
    </row>
    <row r="97" spans="1:13">
      <c r="A97" s="530" t="s">
        <v>496</v>
      </c>
      <c r="B97" s="531" t="s">
        <v>984</v>
      </c>
      <c r="C97" s="531" t="s">
        <v>985</v>
      </c>
      <c r="D97" s="531" t="s">
        <v>986</v>
      </c>
      <c r="E97" s="531" t="s">
        <v>987</v>
      </c>
      <c r="F97" s="531" t="s">
        <v>988</v>
      </c>
      <c r="G97" s="531" t="s">
        <v>989</v>
      </c>
      <c r="H97" s="531" t="s">
        <v>783</v>
      </c>
      <c r="I97" s="531" t="s">
        <v>765</v>
      </c>
      <c r="J97" s="531" t="s">
        <v>765</v>
      </c>
      <c r="K97" s="527"/>
      <c r="L97" s="527"/>
      <c r="M97" s="527"/>
    </row>
    <row r="98" spans="1:13">
      <c r="A98" s="530" t="s">
        <v>498</v>
      </c>
      <c r="B98" s="531" t="s">
        <v>990</v>
      </c>
      <c r="C98" s="531" t="s">
        <v>991</v>
      </c>
      <c r="D98" s="531" t="s">
        <v>992</v>
      </c>
      <c r="E98" s="531" t="s">
        <v>595</v>
      </c>
      <c r="F98" s="531" t="s">
        <v>993</v>
      </c>
      <c r="G98" s="531" t="s">
        <v>994</v>
      </c>
      <c r="H98" s="531" t="s">
        <v>757</v>
      </c>
      <c r="I98" s="531" t="s">
        <v>650</v>
      </c>
      <c r="J98" s="531" t="s">
        <v>650</v>
      </c>
      <c r="K98" s="527"/>
      <c r="L98" s="527"/>
      <c r="M98" s="527"/>
    </row>
    <row r="99" spans="1:13">
      <c r="A99" s="530" t="s">
        <v>499</v>
      </c>
      <c r="B99" s="531" t="s">
        <v>631</v>
      </c>
      <c r="C99" s="531" t="s">
        <v>820</v>
      </c>
      <c r="D99" s="531" t="s">
        <v>636</v>
      </c>
      <c r="E99" s="531" t="s">
        <v>934</v>
      </c>
      <c r="F99" s="531" t="s">
        <v>649</v>
      </c>
      <c r="G99" s="531" t="s">
        <v>995</v>
      </c>
      <c r="H99" s="531" t="s">
        <v>996</v>
      </c>
      <c r="I99" s="531" t="s">
        <v>607</v>
      </c>
      <c r="J99" s="531" t="s">
        <v>607</v>
      </c>
      <c r="K99" s="527"/>
      <c r="L99" s="527"/>
      <c r="M99" s="527"/>
    </row>
    <row r="100" spans="1:13">
      <c r="A100" s="530" t="s">
        <v>500</v>
      </c>
      <c r="B100" s="531" t="s">
        <v>631</v>
      </c>
      <c r="C100" s="531" t="s">
        <v>997</v>
      </c>
      <c r="D100" s="531" t="s">
        <v>998</v>
      </c>
      <c r="E100" s="531" t="s">
        <v>999</v>
      </c>
      <c r="F100" s="531" t="s">
        <v>1000</v>
      </c>
      <c r="G100" s="531" t="s">
        <v>1001</v>
      </c>
      <c r="H100" s="531" t="s">
        <v>1002</v>
      </c>
      <c r="I100" s="531" t="s">
        <v>666</v>
      </c>
      <c r="J100" s="531" t="s">
        <v>666</v>
      </c>
      <c r="K100" s="527"/>
      <c r="L100" s="527"/>
      <c r="M100" s="527"/>
    </row>
    <row r="101" spans="1:13">
      <c r="A101" s="530" t="s">
        <v>502</v>
      </c>
      <c r="B101" s="531" t="s">
        <v>814</v>
      </c>
      <c r="C101" s="531" t="s">
        <v>1000</v>
      </c>
      <c r="D101" s="531" t="s">
        <v>1003</v>
      </c>
      <c r="E101" s="531" t="s">
        <v>1004</v>
      </c>
      <c r="F101" s="531" t="s">
        <v>1005</v>
      </c>
      <c r="G101" s="531" t="s">
        <v>1006</v>
      </c>
      <c r="H101" s="531" t="s">
        <v>1007</v>
      </c>
      <c r="I101" s="531" t="s">
        <v>593</v>
      </c>
      <c r="J101" s="531" t="s">
        <v>593</v>
      </c>
      <c r="K101" s="527"/>
      <c r="L101" s="527"/>
      <c r="M101" s="527"/>
    </row>
    <row r="102" spans="1:13">
      <c r="A102" s="530" t="s">
        <v>503</v>
      </c>
      <c r="B102" s="531" t="s">
        <v>633</v>
      </c>
      <c r="C102" s="531" t="s">
        <v>1008</v>
      </c>
      <c r="D102" s="531" t="s">
        <v>882</v>
      </c>
      <c r="E102" s="531" t="s">
        <v>916</v>
      </c>
      <c r="F102" s="531" t="s">
        <v>690</v>
      </c>
      <c r="G102" s="531" t="s">
        <v>1009</v>
      </c>
      <c r="H102" s="531" t="s">
        <v>1010</v>
      </c>
      <c r="I102" s="531" t="s">
        <v>1011</v>
      </c>
      <c r="J102" s="531" t="s">
        <v>1011</v>
      </c>
      <c r="K102" s="527"/>
      <c r="L102" s="527"/>
      <c r="M102" s="527"/>
    </row>
    <row r="103" spans="1:13">
      <c r="A103" s="530" t="s">
        <v>504</v>
      </c>
      <c r="B103" s="531" t="s">
        <v>735</v>
      </c>
      <c r="C103" s="531" t="s">
        <v>749</v>
      </c>
      <c r="D103" s="531" t="s">
        <v>854</v>
      </c>
      <c r="E103" s="531" t="s">
        <v>1012</v>
      </c>
      <c r="F103" s="531" t="s">
        <v>1013</v>
      </c>
      <c r="G103" s="531" t="s">
        <v>744</v>
      </c>
      <c r="H103" s="531" t="s">
        <v>1014</v>
      </c>
      <c r="I103" s="531" t="s">
        <v>593</v>
      </c>
      <c r="J103" s="531" t="s">
        <v>593</v>
      </c>
      <c r="K103" s="527"/>
      <c r="L103" s="527"/>
      <c r="M103" s="527"/>
    </row>
    <row r="104" spans="1:13">
      <c r="A104" s="530" t="s">
        <v>508</v>
      </c>
      <c r="B104" s="531" t="s">
        <v>939</v>
      </c>
      <c r="C104" s="531" t="s">
        <v>940</v>
      </c>
      <c r="D104" s="531" t="s">
        <v>941</v>
      </c>
      <c r="E104" s="531" t="s">
        <v>844</v>
      </c>
      <c r="F104" s="531" t="s">
        <v>942</v>
      </c>
      <c r="G104" s="531" t="s">
        <v>943</v>
      </c>
      <c r="H104" s="531" t="s">
        <v>549</v>
      </c>
      <c r="I104" s="531" t="s">
        <v>1015</v>
      </c>
      <c r="J104" s="531" t="s">
        <v>1015</v>
      </c>
      <c r="K104" s="527"/>
      <c r="L104" s="527"/>
      <c r="M104" s="527"/>
    </row>
    <row r="105" spans="1:13">
      <c r="A105" s="530" t="s">
        <v>510</v>
      </c>
      <c r="B105" s="531" t="s">
        <v>939</v>
      </c>
      <c r="C105" s="531" t="s">
        <v>940</v>
      </c>
      <c r="D105" s="531" t="s">
        <v>941</v>
      </c>
      <c r="E105" s="531" t="s">
        <v>844</v>
      </c>
      <c r="F105" s="531" t="s">
        <v>942</v>
      </c>
      <c r="G105" s="531" t="s">
        <v>943</v>
      </c>
      <c r="H105" s="531" t="s">
        <v>549</v>
      </c>
      <c r="I105" s="531" t="s">
        <v>1015</v>
      </c>
      <c r="J105" s="531" t="s">
        <v>1015</v>
      </c>
      <c r="K105" s="527"/>
      <c r="L105" s="527"/>
      <c r="M105" s="527"/>
    </row>
    <row r="106" spans="1:13">
      <c r="A106" s="530" t="s">
        <v>511</v>
      </c>
      <c r="B106" s="531" t="s">
        <v>939</v>
      </c>
      <c r="C106" s="531" t="s">
        <v>940</v>
      </c>
      <c r="D106" s="531" t="s">
        <v>941</v>
      </c>
      <c r="E106" s="531" t="s">
        <v>844</v>
      </c>
      <c r="F106" s="531" t="s">
        <v>942</v>
      </c>
      <c r="G106" s="531" t="s">
        <v>943</v>
      </c>
      <c r="H106" s="531" t="s">
        <v>549</v>
      </c>
      <c r="I106" s="531" t="s">
        <v>1015</v>
      </c>
      <c r="J106" s="531" t="s">
        <v>1015</v>
      </c>
      <c r="K106" s="527"/>
      <c r="L106" s="527"/>
      <c r="M106" s="527"/>
    </row>
    <row r="107" spans="1:13">
      <c r="A107" s="530" t="s">
        <v>512</v>
      </c>
      <c r="B107" s="531" t="s">
        <v>939</v>
      </c>
      <c r="C107" s="531" t="s">
        <v>940</v>
      </c>
      <c r="D107" s="531" t="s">
        <v>941</v>
      </c>
      <c r="E107" s="531" t="s">
        <v>844</v>
      </c>
      <c r="F107" s="531" t="s">
        <v>942</v>
      </c>
      <c r="G107" s="531" t="s">
        <v>943</v>
      </c>
      <c r="H107" s="531" t="s">
        <v>549</v>
      </c>
      <c r="I107" s="531" t="s">
        <v>1015</v>
      </c>
      <c r="J107" s="531" t="s">
        <v>1015</v>
      </c>
      <c r="K107" s="527"/>
      <c r="L107" s="527"/>
      <c r="M107" s="527"/>
    </row>
    <row r="108" spans="1:13">
      <c r="A108" s="530" t="s">
        <v>513</v>
      </c>
      <c r="B108" s="531" t="s">
        <v>939</v>
      </c>
      <c r="C108" s="531" t="s">
        <v>940</v>
      </c>
      <c r="D108" s="531" t="s">
        <v>941</v>
      </c>
      <c r="E108" s="531" t="s">
        <v>844</v>
      </c>
      <c r="F108" s="531" t="s">
        <v>942</v>
      </c>
      <c r="G108" s="531" t="s">
        <v>943</v>
      </c>
      <c r="H108" s="531" t="s">
        <v>549</v>
      </c>
      <c r="I108" s="531" t="s">
        <v>1015</v>
      </c>
      <c r="J108" s="531" t="s">
        <v>1015</v>
      </c>
      <c r="K108" s="527"/>
      <c r="L108" s="527"/>
      <c r="M108" s="527"/>
    </row>
    <row r="109" spans="1:13">
      <c r="A109" s="530" t="s">
        <v>514</v>
      </c>
      <c r="B109" s="531" t="s">
        <v>1016</v>
      </c>
      <c r="C109" s="531" t="s">
        <v>1017</v>
      </c>
      <c r="D109" s="531" t="s">
        <v>1018</v>
      </c>
      <c r="E109" s="531" t="s">
        <v>1019</v>
      </c>
      <c r="F109" s="531" t="s">
        <v>1020</v>
      </c>
      <c r="G109" s="531" t="s">
        <v>1021</v>
      </c>
      <c r="H109" s="531" t="s">
        <v>1022</v>
      </c>
      <c r="I109" s="531" t="s">
        <v>1023</v>
      </c>
      <c r="J109" s="531" t="s">
        <v>1023</v>
      </c>
      <c r="K109" s="527"/>
      <c r="L109" s="527"/>
      <c r="M109" s="527"/>
    </row>
  </sheetData>
  <mergeCells count="24">
    <mergeCell ref="B11:I11"/>
    <mergeCell ref="A1:M1"/>
    <mergeCell ref="A2:H2"/>
    <mergeCell ref="I2:M4"/>
    <mergeCell ref="A3:H3"/>
    <mergeCell ref="A4:H4"/>
    <mergeCell ref="A5:H5"/>
    <mergeCell ref="I5:M6"/>
    <mergeCell ref="A6:H6"/>
    <mergeCell ref="A7:M7"/>
    <mergeCell ref="A8:J8"/>
    <mergeCell ref="K8:L8"/>
    <mergeCell ref="A9:M9"/>
    <mergeCell ref="A10:K10"/>
    <mergeCell ref="G25:G26"/>
    <mergeCell ref="H25:H26"/>
    <mergeCell ref="I25:I26"/>
    <mergeCell ref="J25:J26"/>
    <mergeCell ref="A25:A26"/>
    <mergeCell ref="B25:B26"/>
    <mergeCell ref="C25:C26"/>
    <mergeCell ref="D25:D26"/>
    <mergeCell ref="E25:E26"/>
    <mergeCell ref="F25:F2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N109"/>
  <sheetViews>
    <sheetView topLeftCell="A28" workbookViewId="0">
      <selection activeCell="C44" sqref="C44"/>
    </sheetView>
  </sheetViews>
  <sheetFormatPr baseColWidth="10" defaultRowHeight="15"/>
  <cols>
    <col min="1" max="10" width="10.140625" style="532" bestFit="1" customWidth="1"/>
    <col min="11" max="11" width="2.5703125" style="532" bestFit="1" customWidth="1"/>
    <col min="12" max="12" width="7.5703125" style="532" bestFit="1" customWidth="1"/>
    <col min="13" max="14" width="10.140625" style="532" bestFit="1" customWidth="1"/>
  </cols>
  <sheetData>
    <row r="1" spans="1:14" ht="21.75" customHeight="1">
      <c r="A1" s="842"/>
      <c r="B1" s="843"/>
      <c r="C1" s="843"/>
      <c r="D1" s="843"/>
      <c r="E1" s="843"/>
      <c r="F1" s="843"/>
      <c r="G1" s="843"/>
      <c r="H1" s="843"/>
      <c r="I1" s="843"/>
      <c r="J1" s="843"/>
      <c r="K1" s="843"/>
      <c r="L1" s="843"/>
      <c r="M1" s="843"/>
      <c r="N1" s="843"/>
    </row>
    <row r="2" spans="1:14">
      <c r="A2" s="844" t="s">
        <v>218</v>
      </c>
      <c r="B2" s="843"/>
      <c r="C2" s="843"/>
      <c r="D2" s="843"/>
      <c r="E2" s="843"/>
      <c r="F2" s="843"/>
      <c r="G2" s="843"/>
      <c r="H2" s="843"/>
      <c r="I2" s="845" t="s">
        <v>219</v>
      </c>
      <c r="J2" s="846"/>
      <c r="K2" s="846"/>
      <c r="L2" s="846"/>
      <c r="M2" s="846"/>
      <c r="N2" s="847"/>
    </row>
    <row r="3" spans="1:14">
      <c r="A3" s="844" t="s">
        <v>220</v>
      </c>
      <c r="B3" s="843"/>
      <c r="C3" s="843"/>
      <c r="D3" s="843"/>
      <c r="E3" s="843"/>
      <c r="F3" s="843"/>
      <c r="G3" s="843"/>
      <c r="H3" s="843"/>
      <c r="I3" s="848"/>
      <c r="J3" s="843"/>
      <c r="K3" s="843"/>
      <c r="L3" s="843"/>
      <c r="M3" s="843"/>
      <c r="N3" s="849"/>
    </row>
    <row r="4" spans="1:14">
      <c r="A4" s="844" t="s">
        <v>221</v>
      </c>
      <c r="B4" s="843"/>
      <c r="C4" s="843"/>
      <c r="D4" s="843"/>
      <c r="E4" s="843"/>
      <c r="F4" s="843"/>
      <c r="G4" s="843"/>
      <c r="H4" s="843"/>
      <c r="I4" s="850"/>
      <c r="J4" s="851"/>
      <c r="K4" s="851"/>
      <c r="L4" s="851"/>
      <c r="M4" s="851"/>
      <c r="N4" s="852"/>
    </row>
    <row r="5" spans="1:14">
      <c r="A5" s="844" t="s">
        <v>222</v>
      </c>
      <c r="B5" s="843"/>
      <c r="C5" s="843"/>
      <c r="D5" s="843"/>
      <c r="E5" s="843"/>
      <c r="F5" s="843"/>
      <c r="G5" s="843"/>
      <c r="H5" s="843"/>
      <c r="I5" s="842" t="s">
        <v>223</v>
      </c>
      <c r="J5" s="843"/>
      <c r="K5" s="843"/>
      <c r="L5" s="843"/>
      <c r="M5" s="843"/>
      <c r="N5" s="843"/>
    </row>
    <row r="6" spans="1:14">
      <c r="A6" s="844" t="s">
        <v>224</v>
      </c>
      <c r="B6" s="843"/>
      <c r="C6" s="843"/>
      <c r="D6" s="843"/>
      <c r="E6" s="843"/>
      <c r="F6" s="843"/>
      <c r="G6" s="843"/>
      <c r="H6" s="843"/>
      <c r="I6" s="843"/>
      <c r="J6" s="843"/>
      <c r="K6" s="843"/>
      <c r="L6" s="843"/>
      <c r="M6" s="843"/>
      <c r="N6" s="843"/>
    </row>
    <row r="7" spans="1:14" ht="27" customHeight="1">
      <c r="A7" s="853" t="s">
        <v>225</v>
      </c>
      <c r="B7" s="843"/>
      <c r="C7" s="843"/>
      <c r="D7" s="843"/>
      <c r="E7" s="843"/>
      <c r="F7" s="843"/>
      <c r="G7" s="843"/>
      <c r="H7" s="843"/>
      <c r="I7" s="843"/>
      <c r="J7" s="843"/>
      <c r="K7" s="843"/>
      <c r="L7" s="843"/>
      <c r="M7" s="843"/>
      <c r="N7" s="843"/>
    </row>
    <row r="8" spans="1:14">
      <c r="A8" s="854" t="s">
        <v>221</v>
      </c>
      <c r="B8" s="843"/>
      <c r="C8" s="843"/>
      <c r="D8" s="843"/>
      <c r="E8" s="843"/>
      <c r="F8" s="843"/>
      <c r="G8" s="843"/>
      <c r="H8" s="843"/>
      <c r="I8" s="843"/>
      <c r="J8" s="843"/>
      <c r="K8" s="855" t="s">
        <v>221</v>
      </c>
      <c r="L8" s="843"/>
      <c r="M8" s="843"/>
      <c r="N8" s="526" t="s">
        <v>221</v>
      </c>
    </row>
    <row r="9" spans="1:14">
      <c r="A9" s="856" t="s">
        <v>226</v>
      </c>
      <c r="B9" s="843"/>
      <c r="C9" s="843"/>
      <c r="D9" s="843"/>
      <c r="E9" s="843"/>
      <c r="F9" s="843"/>
      <c r="G9" s="843"/>
      <c r="H9" s="843"/>
      <c r="I9" s="843"/>
      <c r="J9" s="843"/>
      <c r="K9" s="843"/>
      <c r="L9" s="843"/>
      <c r="M9" s="843"/>
      <c r="N9" s="843"/>
    </row>
    <row r="10" spans="1:14">
      <c r="A10" s="857" t="s">
        <v>227</v>
      </c>
      <c r="B10" s="843"/>
      <c r="C10" s="843"/>
      <c r="D10" s="843"/>
      <c r="E10" s="843"/>
      <c r="F10" s="843"/>
      <c r="G10" s="843"/>
      <c r="H10" s="843"/>
      <c r="I10" s="843"/>
      <c r="J10" s="843"/>
      <c r="K10" s="843"/>
      <c r="L10" s="527"/>
      <c r="M10" s="527"/>
      <c r="N10" s="527"/>
    </row>
    <row r="11" spans="1:14">
      <c r="A11" s="528"/>
      <c r="B11" s="839" t="s">
        <v>228</v>
      </c>
      <c r="C11" s="840"/>
      <c r="D11" s="840"/>
      <c r="E11" s="840"/>
      <c r="F11" s="840"/>
      <c r="G11" s="840"/>
      <c r="H11" s="840"/>
      <c r="I11" s="840"/>
      <c r="J11" s="840"/>
      <c r="K11" s="840"/>
      <c r="L11" s="841"/>
      <c r="M11" s="527"/>
      <c r="N11" s="527"/>
    </row>
    <row r="12" spans="1:14" ht="18">
      <c r="A12" s="529" t="s">
        <v>229</v>
      </c>
      <c r="B12" s="530" t="s">
        <v>230</v>
      </c>
      <c r="C12" s="530" t="s">
        <v>231</v>
      </c>
      <c r="D12" s="530" t="s">
        <v>232</v>
      </c>
      <c r="E12" s="530" t="s">
        <v>233</v>
      </c>
      <c r="F12" s="530" t="s">
        <v>234</v>
      </c>
      <c r="G12" s="530" t="s">
        <v>235</v>
      </c>
      <c r="H12" s="530" t="s">
        <v>236</v>
      </c>
      <c r="I12" s="530" t="s">
        <v>237</v>
      </c>
      <c r="J12" s="530" t="s">
        <v>238</v>
      </c>
      <c r="K12" s="839" t="s">
        <v>239</v>
      </c>
      <c r="L12" s="841"/>
      <c r="M12" s="527"/>
      <c r="N12" s="527"/>
    </row>
    <row r="13" spans="1:14">
      <c r="A13" s="530" t="s">
        <v>240</v>
      </c>
      <c r="B13" s="531" t="s">
        <v>241</v>
      </c>
      <c r="C13" s="531" t="s">
        <v>242</v>
      </c>
      <c r="D13" s="531" t="s">
        <v>243</v>
      </c>
      <c r="E13" s="531" t="s">
        <v>244</v>
      </c>
      <c r="F13" s="531" t="s">
        <v>245</v>
      </c>
      <c r="G13" s="531" t="s">
        <v>246</v>
      </c>
      <c r="H13" s="531" t="s">
        <v>247</v>
      </c>
      <c r="I13" s="531" t="s">
        <v>248</v>
      </c>
      <c r="J13" s="531" t="s">
        <v>249</v>
      </c>
      <c r="K13" s="858" t="s">
        <v>250</v>
      </c>
      <c r="L13" s="859"/>
      <c r="M13" s="527"/>
      <c r="N13" s="527"/>
    </row>
    <row r="14" spans="1:14">
      <c r="A14" s="530" t="s">
        <v>251</v>
      </c>
      <c r="B14" s="531" t="s">
        <v>252</v>
      </c>
      <c r="C14" s="531" t="s">
        <v>253</v>
      </c>
      <c r="D14" s="531" t="s">
        <v>254</v>
      </c>
      <c r="E14" s="531" t="s">
        <v>255</v>
      </c>
      <c r="F14" s="531" t="s">
        <v>256</v>
      </c>
      <c r="G14" s="531" t="s">
        <v>257</v>
      </c>
      <c r="H14" s="531" t="s">
        <v>258</v>
      </c>
      <c r="I14" s="531" t="s">
        <v>259</v>
      </c>
      <c r="J14" s="531" t="s">
        <v>260</v>
      </c>
      <c r="K14" s="858" t="s">
        <v>261</v>
      </c>
      <c r="L14" s="859"/>
      <c r="M14" s="527"/>
      <c r="N14" s="527"/>
    </row>
    <row r="15" spans="1:14">
      <c r="A15" s="530" t="s">
        <v>262</v>
      </c>
      <c r="B15" s="531" t="s">
        <v>263</v>
      </c>
      <c r="C15" s="531" t="s">
        <v>252</v>
      </c>
      <c r="D15" s="531" t="s">
        <v>264</v>
      </c>
      <c r="E15" s="531" t="s">
        <v>265</v>
      </c>
      <c r="F15" s="531" t="s">
        <v>242</v>
      </c>
      <c r="G15" s="531" t="s">
        <v>266</v>
      </c>
      <c r="H15" s="531" t="s">
        <v>243</v>
      </c>
      <c r="I15" s="531" t="s">
        <v>244</v>
      </c>
      <c r="J15" s="531" t="s">
        <v>267</v>
      </c>
      <c r="K15" s="858" t="s">
        <v>268</v>
      </c>
      <c r="L15" s="859"/>
      <c r="M15" s="527"/>
      <c r="N15" s="527"/>
    </row>
    <row r="16" spans="1:14">
      <c r="A16" s="530" t="s">
        <v>269</v>
      </c>
      <c r="B16" s="531" t="s">
        <v>270</v>
      </c>
      <c r="C16" s="531" t="s">
        <v>271</v>
      </c>
      <c r="D16" s="531" t="s">
        <v>272</v>
      </c>
      <c r="E16" s="531" t="s">
        <v>258</v>
      </c>
      <c r="F16" s="531" t="s">
        <v>273</v>
      </c>
      <c r="G16" s="531" t="s">
        <v>274</v>
      </c>
      <c r="H16" s="531" t="s">
        <v>275</v>
      </c>
      <c r="I16" s="531" t="s">
        <v>276</v>
      </c>
      <c r="J16" s="531" t="s">
        <v>277</v>
      </c>
      <c r="K16" s="858" t="s">
        <v>278</v>
      </c>
      <c r="L16" s="859"/>
      <c r="M16" s="527"/>
      <c r="N16" s="527"/>
    </row>
    <row r="17" spans="1:14">
      <c r="A17" s="530" t="s">
        <v>279</v>
      </c>
      <c r="B17" s="531" t="s">
        <v>270</v>
      </c>
      <c r="C17" s="531" t="s">
        <v>271</v>
      </c>
      <c r="D17" s="531" t="s">
        <v>272</v>
      </c>
      <c r="E17" s="531" t="s">
        <v>280</v>
      </c>
      <c r="F17" s="531" t="s">
        <v>281</v>
      </c>
      <c r="G17" s="531" t="s">
        <v>282</v>
      </c>
      <c r="H17" s="531" t="s">
        <v>283</v>
      </c>
      <c r="I17" s="531" t="s">
        <v>284</v>
      </c>
      <c r="J17" s="531" t="s">
        <v>285</v>
      </c>
      <c r="K17" s="858" t="s">
        <v>276</v>
      </c>
      <c r="L17" s="859"/>
      <c r="M17" s="527"/>
      <c r="N17" s="527"/>
    </row>
    <row r="18" spans="1:14">
      <c r="A18" s="530" t="s">
        <v>286</v>
      </c>
      <c r="B18" s="531" t="s">
        <v>270</v>
      </c>
      <c r="C18" s="531" t="s">
        <v>271</v>
      </c>
      <c r="D18" s="531" t="s">
        <v>272</v>
      </c>
      <c r="E18" s="531" t="s">
        <v>287</v>
      </c>
      <c r="F18" s="531" t="s">
        <v>288</v>
      </c>
      <c r="G18" s="531" t="s">
        <v>289</v>
      </c>
      <c r="H18" s="531" t="s">
        <v>282</v>
      </c>
      <c r="I18" s="531" t="s">
        <v>290</v>
      </c>
      <c r="J18" s="531" t="s">
        <v>291</v>
      </c>
      <c r="K18" s="858" t="s">
        <v>292</v>
      </c>
      <c r="L18" s="859"/>
      <c r="M18" s="527"/>
      <c r="N18" s="527"/>
    </row>
    <row r="19" spans="1:14">
      <c r="A19" s="530" t="s">
        <v>293</v>
      </c>
      <c r="B19" s="531" t="s">
        <v>241</v>
      </c>
      <c r="C19" s="531" t="s">
        <v>242</v>
      </c>
      <c r="D19" s="531" t="s">
        <v>243</v>
      </c>
      <c r="E19" s="531" t="s">
        <v>244</v>
      </c>
      <c r="F19" s="531" t="s">
        <v>245</v>
      </c>
      <c r="G19" s="531" t="s">
        <v>246</v>
      </c>
      <c r="H19" s="531" t="s">
        <v>294</v>
      </c>
      <c r="I19" s="531" t="s">
        <v>280</v>
      </c>
      <c r="J19" s="531" t="s">
        <v>295</v>
      </c>
      <c r="K19" s="858" t="s">
        <v>296</v>
      </c>
      <c r="L19" s="859"/>
      <c r="M19" s="527"/>
      <c r="N19" s="527"/>
    </row>
    <row r="20" spans="1:14">
      <c r="A20" s="530" t="s">
        <v>297</v>
      </c>
      <c r="B20" s="531" t="s">
        <v>298</v>
      </c>
      <c r="C20" s="531" t="s">
        <v>253</v>
      </c>
      <c r="D20" s="531" t="s">
        <v>254</v>
      </c>
      <c r="E20" s="531" t="s">
        <v>280</v>
      </c>
      <c r="F20" s="531" t="s">
        <v>281</v>
      </c>
      <c r="G20" s="531" t="s">
        <v>282</v>
      </c>
      <c r="H20" s="531" t="s">
        <v>283</v>
      </c>
      <c r="I20" s="531" t="s">
        <v>284</v>
      </c>
      <c r="J20" s="531" t="s">
        <v>285</v>
      </c>
      <c r="K20" s="858" t="s">
        <v>276</v>
      </c>
      <c r="L20" s="859"/>
      <c r="M20" s="527"/>
      <c r="N20" s="527"/>
    </row>
    <row r="21" spans="1:14">
      <c r="A21" s="530" t="s">
        <v>299</v>
      </c>
      <c r="B21" s="531" t="s">
        <v>298</v>
      </c>
      <c r="C21" s="531" t="s">
        <v>300</v>
      </c>
      <c r="D21" s="531" t="s">
        <v>301</v>
      </c>
      <c r="E21" s="531" t="s">
        <v>287</v>
      </c>
      <c r="F21" s="531" t="s">
        <v>288</v>
      </c>
      <c r="G21" s="531" t="s">
        <v>289</v>
      </c>
      <c r="H21" s="531" t="s">
        <v>282</v>
      </c>
      <c r="I21" s="531" t="s">
        <v>290</v>
      </c>
      <c r="J21" s="531" t="s">
        <v>291</v>
      </c>
      <c r="K21" s="858" t="s">
        <v>292</v>
      </c>
      <c r="L21" s="859"/>
      <c r="M21" s="527"/>
      <c r="N21" s="527"/>
    </row>
    <row r="22" spans="1:14">
      <c r="A22" s="530" t="s">
        <v>302</v>
      </c>
      <c r="B22" s="531" t="s">
        <v>252</v>
      </c>
      <c r="C22" s="531" t="s">
        <v>303</v>
      </c>
      <c r="D22" s="531" t="s">
        <v>304</v>
      </c>
      <c r="E22" s="531" t="s">
        <v>305</v>
      </c>
      <c r="F22" s="531" t="s">
        <v>306</v>
      </c>
      <c r="G22" s="531" t="s">
        <v>295</v>
      </c>
      <c r="H22" s="531" t="s">
        <v>307</v>
      </c>
      <c r="I22" s="531" t="s">
        <v>281</v>
      </c>
      <c r="J22" s="531" t="s">
        <v>308</v>
      </c>
      <c r="K22" s="858" t="s">
        <v>309</v>
      </c>
      <c r="L22" s="859"/>
      <c r="M22" s="527"/>
      <c r="N22" s="527"/>
    </row>
    <row r="23" spans="1:14">
      <c r="A23" s="530" t="s">
        <v>310</v>
      </c>
      <c r="B23" s="531" t="s">
        <v>311</v>
      </c>
      <c r="C23" s="531" t="s">
        <v>312</v>
      </c>
      <c r="D23" s="531" t="s">
        <v>313</v>
      </c>
      <c r="E23" s="531" t="s">
        <v>280</v>
      </c>
      <c r="F23" s="531" t="s">
        <v>281</v>
      </c>
      <c r="G23" s="531" t="s">
        <v>282</v>
      </c>
      <c r="H23" s="531" t="s">
        <v>283</v>
      </c>
      <c r="I23" s="531" t="s">
        <v>284</v>
      </c>
      <c r="J23" s="531" t="s">
        <v>285</v>
      </c>
      <c r="K23" s="858" t="s">
        <v>276</v>
      </c>
      <c r="L23" s="859"/>
      <c r="M23" s="527"/>
      <c r="N23" s="527"/>
    </row>
    <row r="24" spans="1:14">
      <c r="A24" s="530" t="s">
        <v>314</v>
      </c>
      <c r="B24" s="531" t="s">
        <v>241</v>
      </c>
      <c r="C24" s="531" t="s">
        <v>315</v>
      </c>
      <c r="D24" s="531" t="s">
        <v>316</v>
      </c>
      <c r="E24" s="531" t="s">
        <v>268</v>
      </c>
      <c r="F24" s="531" t="s">
        <v>317</v>
      </c>
      <c r="G24" s="531" t="s">
        <v>318</v>
      </c>
      <c r="H24" s="531" t="s">
        <v>254</v>
      </c>
      <c r="I24" s="531" t="s">
        <v>287</v>
      </c>
      <c r="J24" s="531" t="s">
        <v>295</v>
      </c>
      <c r="K24" s="858" t="s">
        <v>319</v>
      </c>
      <c r="L24" s="859"/>
      <c r="M24" s="527"/>
      <c r="N24" s="527"/>
    </row>
    <row r="25" spans="1:14">
      <c r="A25" s="837" t="s">
        <v>320</v>
      </c>
      <c r="B25" s="835" t="s">
        <v>252</v>
      </c>
      <c r="C25" s="835" t="s">
        <v>244</v>
      </c>
      <c r="D25" s="835" t="s">
        <v>294</v>
      </c>
      <c r="E25" s="835" t="s">
        <v>256</v>
      </c>
      <c r="F25" s="835" t="s">
        <v>321</v>
      </c>
      <c r="G25" s="835" t="s">
        <v>322</v>
      </c>
      <c r="H25" s="835" t="s">
        <v>276</v>
      </c>
      <c r="I25" s="835" t="s">
        <v>323</v>
      </c>
      <c r="J25" s="835" t="s">
        <v>324</v>
      </c>
      <c r="K25" s="860" t="s">
        <v>325</v>
      </c>
      <c r="L25" s="861"/>
      <c r="M25" s="527"/>
      <c r="N25" s="527"/>
    </row>
    <row r="26" spans="1:14" ht="6.75" customHeight="1">
      <c r="A26" s="838"/>
      <c r="B26" s="836"/>
      <c r="C26" s="836"/>
      <c r="D26" s="836"/>
      <c r="E26" s="836"/>
      <c r="F26" s="836"/>
      <c r="G26" s="836"/>
      <c r="H26" s="836"/>
      <c r="I26" s="836"/>
      <c r="J26" s="836"/>
      <c r="K26" s="862"/>
      <c r="L26" s="863"/>
      <c r="M26" s="527"/>
      <c r="N26" s="527"/>
    </row>
    <row r="27" spans="1:14">
      <c r="A27" s="530" t="s">
        <v>326</v>
      </c>
      <c r="B27" s="531" t="s">
        <v>311</v>
      </c>
      <c r="C27" s="531" t="s">
        <v>312</v>
      </c>
      <c r="D27" s="531" t="s">
        <v>313</v>
      </c>
      <c r="E27" s="531" t="s">
        <v>255</v>
      </c>
      <c r="F27" s="531" t="s">
        <v>327</v>
      </c>
      <c r="G27" s="531" t="s">
        <v>328</v>
      </c>
      <c r="H27" s="531" t="s">
        <v>259</v>
      </c>
      <c r="I27" s="531" t="s">
        <v>329</v>
      </c>
      <c r="J27" s="531" t="s">
        <v>330</v>
      </c>
      <c r="K27" s="858" t="s">
        <v>331</v>
      </c>
      <c r="L27" s="859"/>
      <c r="M27" s="527"/>
      <c r="N27" s="527"/>
    </row>
    <row r="28" spans="1:14">
      <c r="A28" s="530" t="s">
        <v>332</v>
      </c>
      <c r="B28" s="531" t="s">
        <v>241</v>
      </c>
      <c r="C28" s="531" t="s">
        <v>333</v>
      </c>
      <c r="D28" s="531" t="s">
        <v>316</v>
      </c>
      <c r="E28" s="531" t="s">
        <v>334</v>
      </c>
      <c r="F28" s="531" t="s">
        <v>268</v>
      </c>
      <c r="G28" s="531" t="s">
        <v>335</v>
      </c>
      <c r="H28" s="531" t="s">
        <v>336</v>
      </c>
      <c r="I28" s="531" t="s">
        <v>250</v>
      </c>
      <c r="J28" s="531" t="s">
        <v>337</v>
      </c>
      <c r="K28" s="858" t="s">
        <v>327</v>
      </c>
      <c r="L28" s="859"/>
      <c r="M28" s="527"/>
      <c r="N28" s="527"/>
    </row>
    <row r="29" spans="1:14">
      <c r="A29" s="530" t="s">
        <v>338</v>
      </c>
      <c r="B29" s="531" t="s">
        <v>252</v>
      </c>
      <c r="C29" s="531" t="s">
        <v>339</v>
      </c>
      <c r="D29" s="531" t="s">
        <v>340</v>
      </c>
      <c r="E29" s="531" t="s">
        <v>250</v>
      </c>
      <c r="F29" s="531" t="s">
        <v>294</v>
      </c>
      <c r="G29" s="531" t="s">
        <v>280</v>
      </c>
      <c r="H29" s="531" t="s">
        <v>295</v>
      </c>
      <c r="I29" s="531" t="s">
        <v>296</v>
      </c>
      <c r="J29" s="531" t="s">
        <v>341</v>
      </c>
      <c r="K29" s="858" t="s">
        <v>342</v>
      </c>
      <c r="L29" s="859"/>
      <c r="M29" s="527"/>
      <c r="N29" s="527"/>
    </row>
    <row r="30" spans="1:14">
      <c r="A30" s="530" t="s">
        <v>343</v>
      </c>
      <c r="B30" s="531" t="s">
        <v>252</v>
      </c>
      <c r="C30" s="531" t="s">
        <v>339</v>
      </c>
      <c r="D30" s="531" t="s">
        <v>340</v>
      </c>
      <c r="E30" s="531" t="s">
        <v>250</v>
      </c>
      <c r="F30" s="531" t="s">
        <v>294</v>
      </c>
      <c r="G30" s="531" t="s">
        <v>280</v>
      </c>
      <c r="H30" s="531" t="s">
        <v>295</v>
      </c>
      <c r="I30" s="531" t="s">
        <v>296</v>
      </c>
      <c r="J30" s="531" t="s">
        <v>341</v>
      </c>
      <c r="K30" s="858" t="s">
        <v>342</v>
      </c>
      <c r="L30" s="859"/>
      <c r="M30" s="527"/>
      <c r="N30" s="527"/>
    </row>
    <row r="31" spans="1:14">
      <c r="A31" s="530" t="s">
        <v>344</v>
      </c>
      <c r="B31" s="531" t="s">
        <v>345</v>
      </c>
      <c r="C31" s="531" t="s">
        <v>303</v>
      </c>
      <c r="D31" s="531" t="s">
        <v>346</v>
      </c>
      <c r="E31" s="531" t="s">
        <v>335</v>
      </c>
      <c r="F31" s="531" t="s">
        <v>336</v>
      </c>
      <c r="G31" s="531" t="s">
        <v>250</v>
      </c>
      <c r="H31" s="531" t="s">
        <v>337</v>
      </c>
      <c r="I31" s="531" t="s">
        <v>327</v>
      </c>
      <c r="J31" s="531" t="s">
        <v>307</v>
      </c>
      <c r="K31" s="858" t="s">
        <v>347</v>
      </c>
      <c r="L31" s="859"/>
      <c r="M31" s="527"/>
      <c r="N31" s="527"/>
    </row>
    <row r="32" spans="1:14">
      <c r="A32" s="530" t="s">
        <v>348</v>
      </c>
      <c r="B32" s="531" t="s">
        <v>349</v>
      </c>
      <c r="C32" s="531" t="s">
        <v>350</v>
      </c>
      <c r="D32" s="531" t="s">
        <v>351</v>
      </c>
      <c r="E32" s="531" t="s">
        <v>352</v>
      </c>
      <c r="F32" s="531" t="s">
        <v>271</v>
      </c>
      <c r="G32" s="531" t="s">
        <v>334</v>
      </c>
      <c r="H32" s="531" t="s">
        <v>268</v>
      </c>
      <c r="I32" s="531" t="s">
        <v>335</v>
      </c>
      <c r="J32" s="531" t="s">
        <v>336</v>
      </c>
      <c r="K32" s="858" t="s">
        <v>250</v>
      </c>
      <c r="L32" s="859"/>
      <c r="M32" s="527"/>
      <c r="N32" s="527"/>
    </row>
    <row r="33" spans="1:14">
      <c r="A33" s="530" t="s">
        <v>353</v>
      </c>
      <c r="B33" s="531" t="s">
        <v>352</v>
      </c>
      <c r="C33" s="531" t="s">
        <v>354</v>
      </c>
      <c r="D33" s="531" t="s">
        <v>355</v>
      </c>
      <c r="E33" s="531" t="s">
        <v>356</v>
      </c>
      <c r="F33" s="531" t="s">
        <v>356</v>
      </c>
      <c r="G33" s="531" t="s">
        <v>356</v>
      </c>
      <c r="H33" s="531" t="s">
        <v>356</v>
      </c>
      <c r="I33" s="531" t="s">
        <v>356</v>
      </c>
      <c r="J33" s="531" t="s">
        <v>356</v>
      </c>
      <c r="K33" s="858" t="s">
        <v>356</v>
      </c>
      <c r="L33" s="859"/>
      <c r="M33" s="527"/>
      <c r="N33" s="527"/>
    </row>
    <row r="34" spans="1:14">
      <c r="A34" s="530" t="s">
        <v>357</v>
      </c>
      <c r="B34" s="531" t="s">
        <v>345</v>
      </c>
      <c r="C34" s="531" t="s">
        <v>358</v>
      </c>
      <c r="D34" s="531" t="s">
        <v>253</v>
      </c>
      <c r="E34" s="531" t="s">
        <v>271</v>
      </c>
      <c r="F34" s="531" t="s">
        <v>268</v>
      </c>
      <c r="G34" s="531" t="s">
        <v>317</v>
      </c>
      <c r="H34" s="531" t="s">
        <v>318</v>
      </c>
      <c r="I34" s="531" t="s">
        <v>254</v>
      </c>
      <c r="J34" s="531" t="s">
        <v>287</v>
      </c>
      <c r="K34" s="858" t="s">
        <v>295</v>
      </c>
      <c r="L34" s="859"/>
      <c r="M34" s="527"/>
      <c r="N34" s="527"/>
    </row>
    <row r="35" spans="1:14">
      <c r="A35" s="530" t="s">
        <v>359</v>
      </c>
      <c r="B35" s="531" t="s">
        <v>360</v>
      </c>
      <c r="C35" s="531" t="s">
        <v>361</v>
      </c>
      <c r="D35" s="531" t="s">
        <v>362</v>
      </c>
      <c r="E35" s="531" t="s">
        <v>287</v>
      </c>
      <c r="F35" s="531" t="s">
        <v>288</v>
      </c>
      <c r="G35" s="531" t="s">
        <v>289</v>
      </c>
      <c r="H35" s="531" t="s">
        <v>282</v>
      </c>
      <c r="I35" s="531" t="s">
        <v>290</v>
      </c>
      <c r="J35" s="531" t="s">
        <v>291</v>
      </c>
      <c r="K35" s="858" t="s">
        <v>292</v>
      </c>
      <c r="L35" s="859"/>
      <c r="M35" s="527"/>
      <c r="N35" s="527"/>
    </row>
    <row r="36" spans="1:14">
      <c r="A36" s="530" t="s">
        <v>363</v>
      </c>
      <c r="B36" s="531" t="s">
        <v>349</v>
      </c>
      <c r="C36" s="531" t="s">
        <v>350</v>
      </c>
      <c r="D36" s="531" t="s">
        <v>303</v>
      </c>
      <c r="E36" s="531" t="s">
        <v>352</v>
      </c>
      <c r="F36" s="531" t="s">
        <v>271</v>
      </c>
      <c r="G36" s="531" t="s">
        <v>334</v>
      </c>
      <c r="H36" s="531" t="s">
        <v>268</v>
      </c>
      <c r="I36" s="531" t="s">
        <v>335</v>
      </c>
      <c r="J36" s="531" t="s">
        <v>336</v>
      </c>
      <c r="K36" s="858" t="s">
        <v>250</v>
      </c>
      <c r="L36" s="859"/>
      <c r="M36" s="527"/>
      <c r="N36" s="527"/>
    </row>
    <row r="37" spans="1:14">
      <c r="A37" s="530" t="s">
        <v>364</v>
      </c>
      <c r="B37" s="531" t="s">
        <v>241</v>
      </c>
      <c r="C37" s="531" t="s">
        <v>365</v>
      </c>
      <c r="D37" s="531" t="s">
        <v>267</v>
      </c>
      <c r="E37" s="531" t="s">
        <v>366</v>
      </c>
      <c r="F37" s="531" t="s">
        <v>336</v>
      </c>
      <c r="G37" s="531" t="s">
        <v>367</v>
      </c>
      <c r="H37" s="531" t="s">
        <v>294</v>
      </c>
      <c r="I37" s="531" t="s">
        <v>280</v>
      </c>
      <c r="J37" s="531" t="s">
        <v>295</v>
      </c>
      <c r="K37" s="858" t="s">
        <v>296</v>
      </c>
      <c r="L37" s="859"/>
      <c r="M37" s="527"/>
      <c r="N37" s="527"/>
    </row>
    <row r="38" spans="1:14">
      <c r="A38" s="530" t="s">
        <v>368</v>
      </c>
      <c r="B38" s="531" t="s">
        <v>241</v>
      </c>
      <c r="C38" s="531" t="s">
        <v>369</v>
      </c>
      <c r="D38" s="531" t="s">
        <v>370</v>
      </c>
      <c r="E38" s="531" t="s">
        <v>336</v>
      </c>
      <c r="F38" s="531" t="s">
        <v>367</v>
      </c>
      <c r="G38" s="531" t="s">
        <v>294</v>
      </c>
      <c r="H38" s="531" t="s">
        <v>280</v>
      </c>
      <c r="I38" s="531" t="s">
        <v>295</v>
      </c>
      <c r="J38" s="531" t="s">
        <v>296</v>
      </c>
      <c r="K38" s="858" t="s">
        <v>341</v>
      </c>
      <c r="L38" s="859"/>
      <c r="M38" s="527"/>
      <c r="N38" s="527"/>
    </row>
    <row r="39" spans="1:14">
      <c r="A39" s="530" t="s">
        <v>371</v>
      </c>
      <c r="B39" s="531" t="s">
        <v>241</v>
      </c>
      <c r="C39" s="531" t="s">
        <v>242</v>
      </c>
      <c r="D39" s="531" t="s">
        <v>243</v>
      </c>
      <c r="E39" s="531" t="s">
        <v>244</v>
      </c>
      <c r="F39" s="531" t="s">
        <v>245</v>
      </c>
      <c r="G39" s="531" t="s">
        <v>246</v>
      </c>
      <c r="H39" s="531" t="s">
        <v>294</v>
      </c>
      <c r="I39" s="531" t="s">
        <v>280</v>
      </c>
      <c r="J39" s="531" t="s">
        <v>295</v>
      </c>
      <c r="K39" s="858" t="s">
        <v>296</v>
      </c>
      <c r="L39" s="859"/>
      <c r="M39" s="527"/>
      <c r="N39" s="527"/>
    </row>
    <row r="40" spans="1:14">
      <c r="A40" s="530" t="s">
        <v>372</v>
      </c>
      <c r="B40" s="531" t="s">
        <v>373</v>
      </c>
      <c r="C40" s="531" t="s">
        <v>244</v>
      </c>
      <c r="D40" s="531" t="s">
        <v>374</v>
      </c>
      <c r="E40" s="531" t="s">
        <v>254</v>
      </c>
      <c r="F40" s="531" t="s">
        <v>295</v>
      </c>
      <c r="G40" s="531" t="s">
        <v>258</v>
      </c>
      <c r="H40" s="531" t="s">
        <v>375</v>
      </c>
      <c r="I40" s="531" t="s">
        <v>273</v>
      </c>
      <c r="J40" s="531" t="s">
        <v>376</v>
      </c>
      <c r="K40" s="858" t="s">
        <v>377</v>
      </c>
      <c r="L40" s="859"/>
      <c r="M40" s="527"/>
      <c r="N40" s="527"/>
    </row>
    <row r="41" spans="1:14">
      <c r="A41" s="530" t="s">
        <v>378</v>
      </c>
      <c r="B41" s="531" t="s">
        <v>373</v>
      </c>
      <c r="C41" s="531" t="s">
        <v>244</v>
      </c>
      <c r="D41" s="531" t="s">
        <v>374</v>
      </c>
      <c r="E41" s="531" t="s">
        <v>379</v>
      </c>
      <c r="F41" s="531" t="s">
        <v>254</v>
      </c>
      <c r="G41" s="531" t="s">
        <v>287</v>
      </c>
      <c r="H41" s="531" t="s">
        <v>295</v>
      </c>
      <c r="I41" s="531" t="s">
        <v>328</v>
      </c>
      <c r="J41" s="531" t="s">
        <v>281</v>
      </c>
      <c r="K41" s="858" t="s">
        <v>308</v>
      </c>
      <c r="L41" s="859"/>
      <c r="M41" s="527"/>
      <c r="N41" s="527"/>
    </row>
    <row r="42" spans="1:14">
      <c r="A42" s="530" t="s">
        <v>380</v>
      </c>
      <c r="B42" s="531" t="s">
        <v>381</v>
      </c>
      <c r="C42" s="531" t="s">
        <v>245</v>
      </c>
      <c r="D42" s="531" t="s">
        <v>382</v>
      </c>
      <c r="E42" s="531" t="s">
        <v>288</v>
      </c>
      <c r="F42" s="531" t="s">
        <v>289</v>
      </c>
      <c r="G42" s="531" t="s">
        <v>282</v>
      </c>
      <c r="H42" s="531" t="s">
        <v>290</v>
      </c>
      <c r="I42" s="531" t="s">
        <v>291</v>
      </c>
      <c r="J42" s="531" t="s">
        <v>292</v>
      </c>
      <c r="K42" s="858" t="s">
        <v>277</v>
      </c>
      <c r="L42" s="859"/>
      <c r="M42" s="527"/>
      <c r="N42" s="527"/>
    </row>
    <row r="43" spans="1:14">
      <c r="A43" s="530" t="s">
        <v>383</v>
      </c>
      <c r="B43" s="531" t="s">
        <v>252</v>
      </c>
      <c r="C43" s="531" t="s">
        <v>244</v>
      </c>
      <c r="D43" s="531" t="s">
        <v>384</v>
      </c>
      <c r="E43" s="531" t="s">
        <v>254</v>
      </c>
      <c r="F43" s="531" t="s">
        <v>287</v>
      </c>
      <c r="G43" s="531" t="s">
        <v>295</v>
      </c>
      <c r="H43" s="531" t="s">
        <v>328</v>
      </c>
      <c r="I43" s="531" t="s">
        <v>281</v>
      </c>
      <c r="J43" s="531" t="s">
        <v>308</v>
      </c>
      <c r="K43" s="858" t="s">
        <v>273</v>
      </c>
      <c r="L43" s="859"/>
      <c r="M43" s="527"/>
      <c r="N43" s="527"/>
    </row>
    <row r="44" spans="1:14">
      <c r="A44" s="530" t="s">
        <v>385</v>
      </c>
      <c r="B44" s="531" t="s">
        <v>241</v>
      </c>
      <c r="C44" s="531" t="s">
        <v>266</v>
      </c>
      <c r="D44" s="531" t="s">
        <v>386</v>
      </c>
      <c r="E44" s="531" t="s">
        <v>387</v>
      </c>
      <c r="F44" s="531" t="s">
        <v>388</v>
      </c>
      <c r="G44" s="531" t="s">
        <v>389</v>
      </c>
      <c r="H44" s="531" t="s">
        <v>257</v>
      </c>
      <c r="I44" s="531" t="s">
        <v>258</v>
      </c>
      <c r="J44" s="531" t="s">
        <v>342</v>
      </c>
      <c r="K44" s="858" t="s">
        <v>390</v>
      </c>
      <c r="L44" s="859"/>
      <c r="M44" s="527"/>
      <c r="N44" s="527"/>
    </row>
    <row r="45" spans="1:14">
      <c r="A45" s="530" t="s">
        <v>391</v>
      </c>
      <c r="B45" s="531" t="s">
        <v>311</v>
      </c>
      <c r="C45" s="531" t="s">
        <v>392</v>
      </c>
      <c r="D45" s="531" t="s">
        <v>393</v>
      </c>
      <c r="E45" s="531" t="s">
        <v>394</v>
      </c>
      <c r="F45" s="531" t="s">
        <v>307</v>
      </c>
      <c r="G45" s="531" t="s">
        <v>395</v>
      </c>
      <c r="H45" s="531" t="s">
        <v>396</v>
      </c>
      <c r="I45" s="531" t="s">
        <v>329</v>
      </c>
      <c r="J45" s="531" t="s">
        <v>397</v>
      </c>
      <c r="K45" s="858" t="s">
        <v>398</v>
      </c>
      <c r="L45" s="859"/>
      <c r="M45" s="527"/>
      <c r="N45" s="527"/>
    </row>
    <row r="46" spans="1:14">
      <c r="A46" s="530" t="s">
        <v>399</v>
      </c>
      <c r="B46" s="531" t="s">
        <v>252</v>
      </c>
      <c r="C46" s="531" t="s">
        <v>244</v>
      </c>
      <c r="D46" s="531" t="s">
        <v>384</v>
      </c>
      <c r="E46" s="531" t="s">
        <v>388</v>
      </c>
      <c r="F46" s="531" t="s">
        <v>389</v>
      </c>
      <c r="G46" s="531" t="s">
        <v>257</v>
      </c>
      <c r="H46" s="531" t="s">
        <v>289</v>
      </c>
      <c r="I46" s="531" t="s">
        <v>400</v>
      </c>
      <c r="J46" s="531" t="s">
        <v>282</v>
      </c>
      <c r="K46" s="858" t="s">
        <v>401</v>
      </c>
      <c r="L46" s="859"/>
      <c r="M46" s="527"/>
      <c r="N46" s="527"/>
    </row>
    <row r="47" spans="1:14">
      <c r="A47" s="530" t="s">
        <v>402</v>
      </c>
      <c r="B47" s="531" t="s">
        <v>252</v>
      </c>
      <c r="C47" s="531" t="s">
        <v>244</v>
      </c>
      <c r="D47" s="531" t="s">
        <v>384</v>
      </c>
      <c r="E47" s="531" t="s">
        <v>254</v>
      </c>
      <c r="F47" s="531" t="s">
        <v>295</v>
      </c>
      <c r="G47" s="531" t="s">
        <v>258</v>
      </c>
      <c r="H47" s="531" t="s">
        <v>375</v>
      </c>
      <c r="I47" s="531" t="s">
        <v>273</v>
      </c>
      <c r="J47" s="531" t="s">
        <v>376</v>
      </c>
      <c r="K47" s="858" t="s">
        <v>377</v>
      </c>
      <c r="L47" s="859"/>
      <c r="M47" s="527"/>
      <c r="N47" s="527"/>
    </row>
    <row r="48" spans="1:14">
      <c r="A48" s="530" t="s">
        <v>403</v>
      </c>
      <c r="B48" s="531" t="s">
        <v>252</v>
      </c>
      <c r="C48" s="531" t="s">
        <v>369</v>
      </c>
      <c r="D48" s="531" t="s">
        <v>370</v>
      </c>
      <c r="E48" s="531" t="s">
        <v>337</v>
      </c>
      <c r="F48" s="531" t="s">
        <v>307</v>
      </c>
      <c r="G48" s="531" t="s">
        <v>395</v>
      </c>
      <c r="H48" s="531" t="s">
        <v>396</v>
      </c>
      <c r="I48" s="531" t="s">
        <v>404</v>
      </c>
      <c r="J48" s="531" t="s">
        <v>397</v>
      </c>
      <c r="K48" s="858" t="s">
        <v>398</v>
      </c>
      <c r="L48" s="859"/>
      <c r="M48" s="527"/>
      <c r="N48" s="527"/>
    </row>
    <row r="49" spans="1:14">
      <c r="A49" s="530" t="s">
        <v>405</v>
      </c>
      <c r="B49" s="531" t="s">
        <v>345</v>
      </c>
      <c r="C49" s="531" t="s">
        <v>303</v>
      </c>
      <c r="D49" s="531" t="s">
        <v>346</v>
      </c>
      <c r="E49" s="531" t="s">
        <v>335</v>
      </c>
      <c r="F49" s="531" t="s">
        <v>336</v>
      </c>
      <c r="G49" s="531" t="s">
        <v>250</v>
      </c>
      <c r="H49" s="531" t="s">
        <v>337</v>
      </c>
      <c r="I49" s="531" t="s">
        <v>327</v>
      </c>
      <c r="J49" s="531" t="s">
        <v>307</v>
      </c>
      <c r="K49" s="858" t="s">
        <v>347</v>
      </c>
      <c r="L49" s="859"/>
      <c r="M49" s="527"/>
      <c r="N49" s="527"/>
    </row>
    <row r="50" spans="1:14">
      <c r="A50" s="530" t="s">
        <v>406</v>
      </c>
      <c r="B50" s="531" t="s">
        <v>345</v>
      </c>
      <c r="C50" s="531" t="s">
        <v>303</v>
      </c>
      <c r="D50" s="531" t="s">
        <v>346</v>
      </c>
      <c r="E50" s="531" t="s">
        <v>317</v>
      </c>
      <c r="F50" s="531" t="s">
        <v>318</v>
      </c>
      <c r="G50" s="531" t="s">
        <v>254</v>
      </c>
      <c r="H50" s="531" t="s">
        <v>287</v>
      </c>
      <c r="I50" s="531" t="s">
        <v>295</v>
      </c>
      <c r="J50" s="531" t="s">
        <v>407</v>
      </c>
      <c r="K50" s="858" t="s">
        <v>408</v>
      </c>
      <c r="L50" s="859"/>
      <c r="M50" s="527"/>
      <c r="N50" s="527"/>
    </row>
    <row r="51" spans="1:14">
      <c r="A51" s="530" t="s">
        <v>409</v>
      </c>
      <c r="B51" s="531" t="s">
        <v>241</v>
      </c>
      <c r="C51" s="531" t="s">
        <v>242</v>
      </c>
      <c r="D51" s="531" t="s">
        <v>243</v>
      </c>
      <c r="E51" s="531" t="s">
        <v>244</v>
      </c>
      <c r="F51" s="531" t="s">
        <v>245</v>
      </c>
      <c r="G51" s="531" t="s">
        <v>246</v>
      </c>
      <c r="H51" s="531" t="s">
        <v>247</v>
      </c>
      <c r="I51" s="531" t="s">
        <v>248</v>
      </c>
      <c r="J51" s="531" t="s">
        <v>249</v>
      </c>
      <c r="K51" s="858" t="s">
        <v>250</v>
      </c>
      <c r="L51" s="859"/>
      <c r="M51" s="527"/>
      <c r="N51" s="527"/>
    </row>
    <row r="52" spans="1:14">
      <c r="A52" s="530" t="s">
        <v>410</v>
      </c>
      <c r="B52" s="531" t="s">
        <v>241</v>
      </c>
      <c r="C52" s="531" t="s">
        <v>369</v>
      </c>
      <c r="D52" s="531" t="s">
        <v>370</v>
      </c>
      <c r="E52" s="531" t="s">
        <v>317</v>
      </c>
      <c r="F52" s="531" t="s">
        <v>318</v>
      </c>
      <c r="G52" s="531" t="s">
        <v>254</v>
      </c>
      <c r="H52" s="531" t="s">
        <v>287</v>
      </c>
      <c r="I52" s="531" t="s">
        <v>295</v>
      </c>
      <c r="J52" s="531" t="s">
        <v>407</v>
      </c>
      <c r="K52" s="858" t="s">
        <v>408</v>
      </c>
      <c r="L52" s="859"/>
      <c r="M52" s="527"/>
      <c r="N52" s="527"/>
    </row>
    <row r="53" spans="1:14">
      <c r="A53" s="530" t="s">
        <v>411</v>
      </c>
      <c r="B53" s="531" t="s">
        <v>311</v>
      </c>
      <c r="C53" s="531" t="s">
        <v>392</v>
      </c>
      <c r="D53" s="531" t="s">
        <v>393</v>
      </c>
      <c r="E53" s="531" t="s">
        <v>280</v>
      </c>
      <c r="F53" s="531" t="s">
        <v>281</v>
      </c>
      <c r="G53" s="531" t="s">
        <v>282</v>
      </c>
      <c r="H53" s="531" t="s">
        <v>283</v>
      </c>
      <c r="I53" s="531" t="s">
        <v>284</v>
      </c>
      <c r="J53" s="531" t="s">
        <v>285</v>
      </c>
      <c r="K53" s="858" t="s">
        <v>276</v>
      </c>
      <c r="L53" s="859"/>
      <c r="M53" s="527"/>
      <c r="N53" s="527"/>
    </row>
    <row r="54" spans="1:14">
      <c r="A54" s="530" t="s">
        <v>412</v>
      </c>
      <c r="B54" s="531" t="s">
        <v>373</v>
      </c>
      <c r="C54" s="531" t="s">
        <v>303</v>
      </c>
      <c r="D54" s="531" t="s">
        <v>374</v>
      </c>
      <c r="E54" s="531" t="s">
        <v>317</v>
      </c>
      <c r="F54" s="531" t="s">
        <v>318</v>
      </c>
      <c r="G54" s="531" t="s">
        <v>254</v>
      </c>
      <c r="H54" s="531" t="s">
        <v>287</v>
      </c>
      <c r="I54" s="531" t="s">
        <v>295</v>
      </c>
      <c r="J54" s="531" t="s">
        <v>407</v>
      </c>
      <c r="K54" s="858" t="s">
        <v>408</v>
      </c>
      <c r="L54" s="859"/>
      <c r="M54" s="527"/>
      <c r="N54" s="527"/>
    </row>
    <row r="55" spans="1:14">
      <c r="A55" s="530" t="s">
        <v>413</v>
      </c>
      <c r="B55" s="531" t="s">
        <v>349</v>
      </c>
      <c r="C55" s="531" t="s">
        <v>350</v>
      </c>
      <c r="D55" s="531" t="s">
        <v>315</v>
      </c>
      <c r="E55" s="531" t="s">
        <v>339</v>
      </c>
      <c r="F55" s="531" t="s">
        <v>352</v>
      </c>
      <c r="G55" s="531" t="s">
        <v>271</v>
      </c>
      <c r="H55" s="531" t="s">
        <v>334</v>
      </c>
      <c r="I55" s="531" t="s">
        <v>268</v>
      </c>
      <c r="J55" s="531" t="s">
        <v>248</v>
      </c>
      <c r="K55" s="858" t="s">
        <v>414</v>
      </c>
      <c r="L55" s="859"/>
      <c r="M55" s="527"/>
      <c r="N55" s="527"/>
    </row>
    <row r="56" spans="1:14">
      <c r="A56" s="530" t="s">
        <v>415</v>
      </c>
      <c r="B56" s="531" t="s">
        <v>349</v>
      </c>
      <c r="C56" s="531" t="s">
        <v>350</v>
      </c>
      <c r="D56" s="531" t="s">
        <v>315</v>
      </c>
      <c r="E56" s="531" t="s">
        <v>339</v>
      </c>
      <c r="F56" s="531" t="s">
        <v>352</v>
      </c>
      <c r="G56" s="531" t="s">
        <v>271</v>
      </c>
      <c r="H56" s="531" t="s">
        <v>334</v>
      </c>
      <c r="I56" s="531" t="s">
        <v>268</v>
      </c>
      <c r="J56" s="531" t="s">
        <v>248</v>
      </c>
      <c r="K56" s="858" t="s">
        <v>414</v>
      </c>
      <c r="L56" s="859"/>
      <c r="M56" s="527"/>
      <c r="N56" s="527"/>
    </row>
    <row r="57" spans="1:14">
      <c r="A57" s="530" t="s">
        <v>416</v>
      </c>
      <c r="B57" s="531" t="s">
        <v>252</v>
      </c>
      <c r="C57" s="531" t="s">
        <v>369</v>
      </c>
      <c r="D57" s="531" t="s">
        <v>370</v>
      </c>
      <c r="E57" s="531" t="s">
        <v>254</v>
      </c>
      <c r="F57" s="531" t="s">
        <v>295</v>
      </c>
      <c r="G57" s="531" t="s">
        <v>258</v>
      </c>
      <c r="H57" s="531" t="s">
        <v>375</v>
      </c>
      <c r="I57" s="531" t="s">
        <v>273</v>
      </c>
      <c r="J57" s="531" t="s">
        <v>376</v>
      </c>
      <c r="K57" s="858" t="s">
        <v>377</v>
      </c>
      <c r="L57" s="859"/>
      <c r="M57" s="527"/>
      <c r="N57" s="527"/>
    </row>
    <row r="58" spans="1:14">
      <c r="A58" s="530" t="s">
        <v>417</v>
      </c>
      <c r="B58" s="531" t="s">
        <v>418</v>
      </c>
      <c r="C58" s="531" t="s">
        <v>369</v>
      </c>
      <c r="D58" s="531" t="s">
        <v>370</v>
      </c>
      <c r="E58" s="531" t="s">
        <v>419</v>
      </c>
      <c r="F58" s="531" t="s">
        <v>367</v>
      </c>
      <c r="G58" s="531" t="s">
        <v>255</v>
      </c>
      <c r="H58" s="531" t="s">
        <v>389</v>
      </c>
      <c r="I58" s="531" t="s">
        <v>327</v>
      </c>
      <c r="J58" s="531" t="s">
        <v>307</v>
      </c>
      <c r="K58" s="858" t="s">
        <v>347</v>
      </c>
      <c r="L58" s="859"/>
      <c r="M58" s="527"/>
      <c r="N58" s="527"/>
    </row>
    <row r="59" spans="1:14">
      <c r="A59" s="530" t="s">
        <v>420</v>
      </c>
      <c r="B59" s="531" t="s">
        <v>345</v>
      </c>
      <c r="C59" s="531" t="s">
        <v>365</v>
      </c>
      <c r="D59" s="531" t="s">
        <v>267</v>
      </c>
      <c r="E59" s="531" t="s">
        <v>421</v>
      </c>
      <c r="F59" s="531" t="s">
        <v>419</v>
      </c>
      <c r="G59" s="531" t="s">
        <v>367</v>
      </c>
      <c r="H59" s="531" t="s">
        <v>294</v>
      </c>
      <c r="I59" s="531" t="s">
        <v>280</v>
      </c>
      <c r="J59" s="531" t="s">
        <v>295</v>
      </c>
      <c r="K59" s="858" t="s">
        <v>296</v>
      </c>
      <c r="L59" s="859"/>
      <c r="M59" s="527"/>
      <c r="N59" s="527"/>
    </row>
    <row r="60" spans="1:14">
      <c r="A60" s="530" t="s">
        <v>422</v>
      </c>
      <c r="B60" s="531" t="s">
        <v>373</v>
      </c>
      <c r="C60" s="531" t="s">
        <v>423</v>
      </c>
      <c r="D60" s="531" t="s">
        <v>424</v>
      </c>
      <c r="E60" s="531" t="s">
        <v>335</v>
      </c>
      <c r="F60" s="531" t="s">
        <v>254</v>
      </c>
      <c r="G60" s="531" t="s">
        <v>287</v>
      </c>
      <c r="H60" s="531" t="s">
        <v>295</v>
      </c>
      <c r="I60" s="531" t="s">
        <v>328</v>
      </c>
      <c r="J60" s="531" t="s">
        <v>281</v>
      </c>
      <c r="K60" s="858" t="s">
        <v>308</v>
      </c>
      <c r="L60" s="859"/>
      <c r="M60" s="527"/>
      <c r="N60" s="527"/>
    </row>
    <row r="61" spans="1:14">
      <c r="A61" s="530" t="s">
        <v>425</v>
      </c>
      <c r="B61" s="531" t="s">
        <v>241</v>
      </c>
      <c r="C61" s="531" t="s">
        <v>315</v>
      </c>
      <c r="D61" s="531" t="s">
        <v>316</v>
      </c>
      <c r="E61" s="531" t="s">
        <v>426</v>
      </c>
      <c r="F61" s="531" t="s">
        <v>268</v>
      </c>
      <c r="G61" s="531" t="s">
        <v>317</v>
      </c>
      <c r="H61" s="531" t="s">
        <v>427</v>
      </c>
      <c r="I61" s="531" t="s">
        <v>305</v>
      </c>
      <c r="J61" s="531" t="s">
        <v>306</v>
      </c>
      <c r="K61" s="858" t="s">
        <v>295</v>
      </c>
      <c r="L61" s="859"/>
      <c r="M61" s="527"/>
      <c r="N61" s="527"/>
    </row>
    <row r="62" spans="1:14">
      <c r="A62" s="530" t="s">
        <v>428</v>
      </c>
      <c r="B62" s="531" t="s">
        <v>241</v>
      </c>
      <c r="C62" s="531" t="s">
        <v>369</v>
      </c>
      <c r="D62" s="531" t="s">
        <v>370</v>
      </c>
      <c r="E62" s="531" t="s">
        <v>335</v>
      </c>
      <c r="F62" s="531" t="s">
        <v>254</v>
      </c>
      <c r="G62" s="531" t="s">
        <v>287</v>
      </c>
      <c r="H62" s="531" t="s">
        <v>295</v>
      </c>
      <c r="I62" s="531" t="s">
        <v>328</v>
      </c>
      <c r="J62" s="531" t="s">
        <v>281</v>
      </c>
      <c r="K62" s="858" t="s">
        <v>308</v>
      </c>
      <c r="L62" s="859"/>
      <c r="M62" s="527"/>
      <c r="N62" s="527"/>
    </row>
    <row r="63" spans="1:14">
      <c r="A63" s="530" t="s">
        <v>429</v>
      </c>
      <c r="B63" s="531" t="s">
        <v>311</v>
      </c>
      <c r="C63" s="531" t="s">
        <v>312</v>
      </c>
      <c r="D63" s="531" t="s">
        <v>313</v>
      </c>
      <c r="E63" s="531" t="s">
        <v>258</v>
      </c>
      <c r="F63" s="531" t="s">
        <v>273</v>
      </c>
      <c r="G63" s="531" t="s">
        <v>274</v>
      </c>
      <c r="H63" s="531" t="s">
        <v>275</v>
      </c>
      <c r="I63" s="531" t="s">
        <v>276</v>
      </c>
      <c r="J63" s="531" t="s">
        <v>277</v>
      </c>
      <c r="K63" s="858" t="s">
        <v>278</v>
      </c>
      <c r="L63" s="859"/>
      <c r="M63" s="527"/>
      <c r="N63" s="527"/>
    </row>
    <row r="64" spans="1:14">
      <c r="A64" s="530" t="s">
        <v>430</v>
      </c>
      <c r="B64" s="531" t="s">
        <v>241</v>
      </c>
      <c r="C64" s="531" t="s">
        <v>369</v>
      </c>
      <c r="D64" s="531" t="s">
        <v>370</v>
      </c>
      <c r="E64" s="531" t="s">
        <v>431</v>
      </c>
      <c r="F64" s="531" t="s">
        <v>254</v>
      </c>
      <c r="G64" s="531" t="s">
        <v>287</v>
      </c>
      <c r="H64" s="531" t="s">
        <v>295</v>
      </c>
      <c r="I64" s="531" t="s">
        <v>328</v>
      </c>
      <c r="J64" s="531" t="s">
        <v>281</v>
      </c>
      <c r="K64" s="858" t="s">
        <v>308</v>
      </c>
      <c r="L64" s="859"/>
      <c r="M64" s="527"/>
      <c r="N64" s="527"/>
    </row>
    <row r="65" spans="1:14">
      <c r="A65" s="530" t="s">
        <v>432</v>
      </c>
      <c r="B65" s="531" t="s">
        <v>252</v>
      </c>
      <c r="C65" s="531" t="s">
        <v>303</v>
      </c>
      <c r="D65" s="531" t="s">
        <v>304</v>
      </c>
      <c r="E65" s="531" t="s">
        <v>433</v>
      </c>
      <c r="F65" s="531" t="s">
        <v>254</v>
      </c>
      <c r="G65" s="531" t="s">
        <v>287</v>
      </c>
      <c r="H65" s="531" t="s">
        <v>295</v>
      </c>
      <c r="I65" s="531" t="s">
        <v>328</v>
      </c>
      <c r="J65" s="531" t="s">
        <v>281</v>
      </c>
      <c r="K65" s="858" t="s">
        <v>308</v>
      </c>
      <c r="L65" s="859"/>
      <c r="M65" s="527"/>
      <c r="N65" s="527"/>
    </row>
    <row r="66" spans="1:14">
      <c r="A66" s="530" t="s">
        <v>434</v>
      </c>
      <c r="B66" s="531" t="s">
        <v>381</v>
      </c>
      <c r="C66" s="531" t="s">
        <v>245</v>
      </c>
      <c r="D66" s="531" t="s">
        <v>382</v>
      </c>
      <c r="E66" s="531" t="s">
        <v>435</v>
      </c>
      <c r="F66" s="531" t="s">
        <v>258</v>
      </c>
      <c r="G66" s="531" t="s">
        <v>436</v>
      </c>
      <c r="H66" s="531" t="s">
        <v>437</v>
      </c>
      <c r="I66" s="531" t="s">
        <v>438</v>
      </c>
      <c r="J66" s="531" t="s">
        <v>376</v>
      </c>
      <c r="K66" s="858" t="s">
        <v>377</v>
      </c>
      <c r="L66" s="859"/>
      <c r="M66" s="527"/>
      <c r="N66" s="527"/>
    </row>
    <row r="67" spans="1:14">
      <c r="A67" s="530" t="s">
        <v>439</v>
      </c>
      <c r="B67" s="531" t="s">
        <v>252</v>
      </c>
      <c r="C67" s="531" t="s">
        <v>303</v>
      </c>
      <c r="D67" s="531" t="s">
        <v>440</v>
      </c>
      <c r="E67" s="531" t="s">
        <v>255</v>
      </c>
      <c r="F67" s="531" t="s">
        <v>441</v>
      </c>
      <c r="G67" s="531" t="s">
        <v>442</v>
      </c>
      <c r="H67" s="531" t="s">
        <v>408</v>
      </c>
      <c r="I67" s="531" t="s">
        <v>400</v>
      </c>
      <c r="J67" s="531" t="s">
        <v>329</v>
      </c>
      <c r="K67" s="858" t="s">
        <v>443</v>
      </c>
      <c r="L67" s="859"/>
      <c r="M67" s="527"/>
      <c r="N67" s="527"/>
    </row>
    <row r="68" spans="1:14">
      <c r="A68" s="530" t="s">
        <v>444</v>
      </c>
      <c r="B68" s="531" t="s">
        <v>252</v>
      </c>
      <c r="C68" s="531" t="s">
        <v>303</v>
      </c>
      <c r="D68" s="531" t="s">
        <v>440</v>
      </c>
      <c r="E68" s="531" t="s">
        <v>254</v>
      </c>
      <c r="F68" s="531" t="s">
        <v>295</v>
      </c>
      <c r="G68" s="531" t="s">
        <v>258</v>
      </c>
      <c r="H68" s="531" t="s">
        <v>375</v>
      </c>
      <c r="I68" s="531" t="s">
        <v>273</v>
      </c>
      <c r="J68" s="531" t="s">
        <v>376</v>
      </c>
      <c r="K68" s="858" t="s">
        <v>377</v>
      </c>
      <c r="L68" s="859"/>
      <c r="M68" s="527"/>
      <c r="N68" s="527"/>
    </row>
    <row r="69" spans="1:14">
      <c r="A69" s="530" t="s">
        <v>445</v>
      </c>
      <c r="B69" s="531" t="s">
        <v>360</v>
      </c>
      <c r="C69" s="531" t="s">
        <v>361</v>
      </c>
      <c r="D69" s="531" t="s">
        <v>362</v>
      </c>
      <c r="E69" s="531" t="s">
        <v>256</v>
      </c>
      <c r="F69" s="531" t="s">
        <v>435</v>
      </c>
      <c r="G69" s="531" t="s">
        <v>446</v>
      </c>
      <c r="H69" s="531" t="s">
        <v>447</v>
      </c>
      <c r="I69" s="531" t="s">
        <v>260</v>
      </c>
      <c r="J69" s="531" t="s">
        <v>261</v>
      </c>
      <c r="K69" s="858" t="s">
        <v>448</v>
      </c>
      <c r="L69" s="859"/>
      <c r="M69" s="527"/>
      <c r="N69" s="527"/>
    </row>
    <row r="70" spans="1:14">
      <c r="A70" s="530" t="s">
        <v>449</v>
      </c>
      <c r="B70" s="531" t="s">
        <v>298</v>
      </c>
      <c r="C70" s="531" t="s">
        <v>450</v>
      </c>
      <c r="D70" s="531" t="s">
        <v>451</v>
      </c>
      <c r="E70" s="531" t="s">
        <v>280</v>
      </c>
      <c r="F70" s="531" t="s">
        <v>281</v>
      </c>
      <c r="G70" s="531" t="s">
        <v>282</v>
      </c>
      <c r="H70" s="531" t="s">
        <v>283</v>
      </c>
      <c r="I70" s="531" t="s">
        <v>284</v>
      </c>
      <c r="J70" s="531" t="s">
        <v>285</v>
      </c>
      <c r="K70" s="858" t="s">
        <v>276</v>
      </c>
      <c r="L70" s="859"/>
      <c r="M70" s="527"/>
      <c r="N70" s="527"/>
    </row>
    <row r="71" spans="1:14">
      <c r="A71" s="530" t="s">
        <v>452</v>
      </c>
      <c r="B71" s="531" t="s">
        <v>345</v>
      </c>
      <c r="C71" s="531" t="s">
        <v>453</v>
      </c>
      <c r="D71" s="531" t="s">
        <v>244</v>
      </c>
      <c r="E71" s="531" t="s">
        <v>317</v>
      </c>
      <c r="F71" s="531" t="s">
        <v>433</v>
      </c>
      <c r="G71" s="531" t="s">
        <v>250</v>
      </c>
      <c r="H71" s="531" t="s">
        <v>294</v>
      </c>
      <c r="I71" s="531" t="s">
        <v>454</v>
      </c>
      <c r="J71" s="531" t="s">
        <v>435</v>
      </c>
      <c r="K71" s="858" t="s">
        <v>446</v>
      </c>
      <c r="L71" s="859"/>
      <c r="M71" s="527"/>
      <c r="N71" s="527"/>
    </row>
    <row r="72" spans="1:14">
      <c r="A72" s="530" t="s">
        <v>455</v>
      </c>
      <c r="B72" s="531" t="s">
        <v>252</v>
      </c>
      <c r="C72" s="531" t="s">
        <v>456</v>
      </c>
      <c r="D72" s="531" t="s">
        <v>246</v>
      </c>
      <c r="E72" s="531" t="s">
        <v>280</v>
      </c>
      <c r="F72" s="531" t="s">
        <v>281</v>
      </c>
      <c r="G72" s="531" t="s">
        <v>282</v>
      </c>
      <c r="H72" s="531" t="s">
        <v>283</v>
      </c>
      <c r="I72" s="531" t="s">
        <v>284</v>
      </c>
      <c r="J72" s="531" t="s">
        <v>285</v>
      </c>
      <c r="K72" s="858" t="s">
        <v>276</v>
      </c>
      <c r="L72" s="859"/>
      <c r="M72" s="527"/>
      <c r="N72" s="527"/>
    </row>
    <row r="73" spans="1:14">
      <c r="A73" s="530" t="s">
        <v>457</v>
      </c>
      <c r="B73" s="531" t="s">
        <v>252</v>
      </c>
      <c r="C73" s="531" t="s">
        <v>456</v>
      </c>
      <c r="D73" s="531" t="s">
        <v>246</v>
      </c>
      <c r="E73" s="531" t="s">
        <v>254</v>
      </c>
      <c r="F73" s="531" t="s">
        <v>295</v>
      </c>
      <c r="G73" s="531" t="s">
        <v>258</v>
      </c>
      <c r="H73" s="531" t="s">
        <v>375</v>
      </c>
      <c r="I73" s="531" t="s">
        <v>273</v>
      </c>
      <c r="J73" s="531" t="s">
        <v>376</v>
      </c>
      <c r="K73" s="858" t="s">
        <v>377</v>
      </c>
      <c r="L73" s="859"/>
      <c r="M73" s="527"/>
      <c r="N73" s="527"/>
    </row>
    <row r="74" spans="1:14">
      <c r="A74" s="530" t="s">
        <v>458</v>
      </c>
      <c r="B74" s="531" t="s">
        <v>311</v>
      </c>
      <c r="C74" s="531" t="s">
        <v>312</v>
      </c>
      <c r="D74" s="531" t="s">
        <v>313</v>
      </c>
      <c r="E74" s="531" t="s">
        <v>305</v>
      </c>
      <c r="F74" s="531" t="s">
        <v>295</v>
      </c>
      <c r="G74" s="531" t="s">
        <v>258</v>
      </c>
      <c r="H74" s="531" t="s">
        <v>375</v>
      </c>
      <c r="I74" s="531" t="s">
        <v>447</v>
      </c>
      <c r="J74" s="531" t="s">
        <v>376</v>
      </c>
      <c r="K74" s="858" t="s">
        <v>377</v>
      </c>
      <c r="L74" s="859"/>
      <c r="M74" s="527"/>
      <c r="N74" s="527"/>
    </row>
    <row r="75" spans="1:14">
      <c r="A75" s="530" t="s">
        <v>459</v>
      </c>
      <c r="B75" s="531" t="s">
        <v>252</v>
      </c>
      <c r="C75" s="531" t="s">
        <v>456</v>
      </c>
      <c r="D75" s="531" t="s">
        <v>246</v>
      </c>
      <c r="E75" s="531" t="s">
        <v>280</v>
      </c>
      <c r="F75" s="531" t="s">
        <v>281</v>
      </c>
      <c r="G75" s="531" t="s">
        <v>282</v>
      </c>
      <c r="H75" s="531" t="s">
        <v>283</v>
      </c>
      <c r="I75" s="531" t="s">
        <v>284</v>
      </c>
      <c r="J75" s="531" t="s">
        <v>285</v>
      </c>
      <c r="K75" s="858" t="s">
        <v>276</v>
      </c>
      <c r="L75" s="859"/>
      <c r="M75" s="527"/>
      <c r="N75" s="527"/>
    </row>
    <row r="76" spans="1:14">
      <c r="A76" s="530" t="s">
        <v>460</v>
      </c>
      <c r="B76" s="531" t="s">
        <v>461</v>
      </c>
      <c r="C76" s="531" t="s">
        <v>462</v>
      </c>
      <c r="D76" s="531" t="s">
        <v>463</v>
      </c>
      <c r="E76" s="531" t="s">
        <v>464</v>
      </c>
      <c r="F76" s="531" t="s">
        <v>453</v>
      </c>
      <c r="G76" s="531" t="s">
        <v>465</v>
      </c>
      <c r="H76" s="531" t="s">
        <v>466</v>
      </c>
      <c r="I76" s="531" t="s">
        <v>312</v>
      </c>
      <c r="J76" s="531" t="s">
        <v>253</v>
      </c>
      <c r="K76" s="858" t="s">
        <v>467</v>
      </c>
      <c r="L76" s="859"/>
      <c r="M76" s="527"/>
      <c r="N76" s="527"/>
    </row>
    <row r="77" spans="1:14">
      <c r="A77" s="530" t="s">
        <v>468</v>
      </c>
      <c r="B77" s="531" t="s">
        <v>298</v>
      </c>
      <c r="C77" s="531" t="s">
        <v>456</v>
      </c>
      <c r="D77" s="531" t="s">
        <v>469</v>
      </c>
      <c r="E77" s="531" t="s">
        <v>287</v>
      </c>
      <c r="F77" s="531" t="s">
        <v>288</v>
      </c>
      <c r="G77" s="531" t="s">
        <v>289</v>
      </c>
      <c r="H77" s="531" t="s">
        <v>282</v>
      </c>
      <c r="I77" s="531" t="s">
        <v>290</v>
      </c>
      <c r="J77" s="531" t="s">
        <v>291</v>
      </c>
      <c r="K77" s="858" t="s">
        <v>292</v>
      </c>
      <c r="L77" s="859"/>
      <c r="M77" s="527"/>
      <c r="N77" s="527"/>
    </row>
    <row r="78" spans="1:14">
      <c r="A78" s="530" t="s">
        <v>470</v>
      </c>
      <c r="B78" s="531" t="s">
        <v>298</v>
      </c>
      <c r="C78" s="531" t="s">
        <v>456</v>
      </c>
      <c r="D78" s="531" t="s">
        <v>469</v>
      </c>
      <c r="E78" s="531" t="s">
        <v>287</v>
      </c>
      <c r="F78" s="531" t="s">
        <v>288</v>
      </c>
      <c r="G78" s="531" t="s">
        <v>289</v>
      </c>
      <c r="H78" s="531" t="s">
        <v>282</v>
      </c>
      <c r="I78" s="531" t="s">
        <v>290</v>
      </c>
      <c r="J78" s="531" t="s">
        <v>291</v>
      </c>
      <c r="K78" s="858" t="s">
        <v>292</v>
      </c>
      <c r="L78" s="859"/>
      <c r="M78" s="527"/>
      <c r="N78" s="527"/>
    </row>
    <row r="79" spans="1:14">
      <c r="A79" s="530" t="s">
        <v>471</v>
      </c>
      <c r="B79" s="531" t="s">
        <v>298</v>
      </c>
      <c r="C79" s="531" t="s">
        <v>456</v>
      </c>
      <c r="D79" s="531" t="s">
        <v>469</v>
      </c>
      <c r="E79" s="531" t="s">
        <v>287</v>
      </c>
      <c r="F79" s="531" t="s">
        <v>288</v>
      </c>
      <c r="G79" s="531" t="s">
        <v>289</v>
      </c>
      <c r="H79" s="531" t="s">
        <v>282</v>
      </c>
      <c r="I79" s="531" t="s">
        <v>290</v>
      </c>
      <c r="J79" s="531" t="s">
        <v>291</v>
      </c>
      <c r="K79" s="858" t="s">
        <v>292</v>
      </c>
      <c r="L79" s="859"/>
      <c r="M79" s="527"/>
      <c r="N79" s="527"/>
    </row>
    <row r="80" spans="1:14">
      <c r="A80" s="530" t="s">
        <v>472</v>
      </c>
      <c r="B80" s="531" t="s">
        <v>298</v>
      </c>
      <c r="C80" s="531" t="s">
        <v>450</v>
      </c>
      <c r="D80" s="531" t="s">
        <v>433</v>
      </c>
      <c r="E80" s="531" t="s">
        <v>280</v>
      </c>
      <c r="F80" s="531" t="s">
        <v>281</v>
      </c>
      <c r="G80" s="531" t="s">
        <v>282</v>
      </c>
      <c r="H80" s="531" t="s">
        <v>283</v>
      </c>
      <c r="I80" s="531" t="s">
        <v>284</v>
      </c>
      <c r="J80" s="531" t="s">
        <v>285</v>
      </c>
      <c r="K80" s="858" t="s">
        <v>276</v>
      </c>
      <c r="L80" s="859"/>
      <c r="M80" s="527"/>
      <c r="N80" s="527"/>
    </row>
    <row r="81" spans="1:14">
      <c r="A81" s="530" t="s">
        <v>473</v>
      </c>
      <c r="B81" s="531" t="s">
        <v>298</v>
      </c>
      <c r="C81" s="531" t="s">
        <v>450</v>
      </c>
      <c r="D81" s="531" t="s">
        <v>433</v>
      </c>
      <c r="E81" s="531" t="s">
        <v>254</v>
      </c>
      <c r="F81" s="531" t="s">
        <v>295</v>
      </c>
      <c r="G81" s="531" t="s">
        <v>258</v>
      </c>
      <c r="H81" s="531" t="s">
        <v>375</v>
      </c>
      <c r="I81" s="531" t="s">
        <v>273</v>
      </c>
      <c r="J81" s="531" t="s">
        <v>376</v>
      </c>
      <c r="K81" s="858" t="s">
        <v>377</v>
      </c>
      <c r="L81" s="859"/>
      <c r="M81" s="527"/>
      <c r="N81" s="527"/>
    </row>
    <row r="82" spans="1:14">
      <c r="A82" s="530" t="s">
        <v>474</v>
      </c>
      <c r="B82" s="531" t="s">
        <v>349</v>
      </c>
      <c r="C82" s="531" t="s">
        <v>350</v>
      </c>
      <c r="D82" s="531" t="s">
        <v>315</v>
      </c>
      <c r="E82" s="531" t="s">
        <v>456</v>
      </c>
      <c r="F82" s="531" t="s">
        <v>244</v>
      </c>
      <c r="G82" s="531" t="s">
        <v>475</v>
      </c>
      <c r="H82" s="531" t="s">
        <v>476</v>
      </c>
      <c r="I82" s="531" t="s">
        <v>477</v>
      </c>
      <c r="J82" s="531" t="s">
        <v>478</v>
      </c>
      <c r="K82" s="858" t="s">
        <v>367</v>
      </c>
      <c r="L82" s="859"/>
      <c r="M82" s="527"/>
      <c r="N82" s="527"/>
    </row>
    <row r="83" spans="1:14">
      <c r="A83" s="530" t="s">
        <v>479</v>
      </c>
      <c r="B83" s="531" t="s">
        <v>241</v>
      </c>
      <c r="C83" s="531" t="s">
        <v>369</v>
      </c>
      <c r="D83" s="531" t="s">
        <v>370</v>
      </c>
      <c r="E83" s="531" t="s">
        <v>336</v>
      </c>
      <c r="F83" s="531" t="s">
        <v>367</v>
      </c>
      <c r="G83" s="531" t="s">
        <v>294</v>
      </c>
      <c r="H83" s="531" t="s">
        <v>280</v>
      </c>
      <c r="I83" s="531" t="s">
        <v>295</v>
      </c>
      <c r="J83" s="531" t="s">
        <v>296</v>
      </c>
      <c r="K83" s="858" t="s">
        <v>341</v>
      </c>
      <c r="L83" s="859"/>
      <c r="M83" s="527"/>
      <c r="N83" s="527"/>
    </row>
    <row r="84" spans="1:14">
      <c r="A84" s="530" t="s">
        <v>480</v>
      </c>
      <c r="B84" s="531" t="s">
        <v>241</v>
      </c>
      <c r="C84" s="531" t="s">
        <v>242</v>
      </c>
      <c r="D84" s="531" t="s">
        <v>243</v>
      </c>
      <c r="E84" s="531" t="s">
        <v>244</v>
      </c>
      <c r="F84" s="531" t="s">
        <v>245</v>
      </c>
      <c r="G84" s="531" t="s">
        <v>246</v>
      </c>
      <c r="H84" s="531" t="s">
        <v>247</v>
      </c>
      <c r="I84" s="531" t="s">
        <v>248</v>
      </c>
      <c r="J84" s="531" t="s">
        <v>249</v>
      </c>
      <c r="K84" s="858" t="s">
        <v>250</v>
      </c>
      <c r="L84" s="859"/>
      <c r="M84" s="527"/>
      <c r="N84" s="527"/>
    </row>
    <row r="85" spans="1:14">
      <c r="A85" s="530" t="s">
        <v>481</v>
      </c>
      <c r="B85" s="531" t="s">
        <v>241</v>
      </c>
      <c r="C85" s="531" t="s">
        <v>369</v>
      </c>
      <c r="D85" s="531" t="s">
        <v>370</v>
      </c>
      <c r="E85" s="531" t="s">
        <v>477</v>
      </c>
      <c r="F85" s="531" t="s">
        <v>419</v>
      </c>
      <c r="G85" s="531" t="s">
        <v>367</v>
      </c>
      <c r="H85" s="531" t="s">
        <v>294</v>
      </c>
      <c r="I85" s="531" t="s">
        <v>280</v>
      </c>
      <c r="J85" s="531" t="s">
        <v>295</v>
      </c>
      <c r="K85" s="858" t="s">
        <v>296</v>
      </c>
      <c r="L85" s="859"/>
      <c r="M85" s="527"/>
      <c r="N85" s="527"/>
    </row>
    <row r="86" spans="1:14">
      <c r="A86" s="530" t="s">
        <v>482</v>
      </c>
      <c r="B86" s="531" t="s">
        <v>483</v>
      </c>
      <c r="C86" s="531" t="s">
        <v>242</v>
      </c>
      <c r="D86" s="531" t="s">
        <v>243</v>
      </c>
      <c r="E86" s="531" t="s">
        <v>244</v>
      </c>
      <c r="F86" s="531" t="s">
        <v>245</v>
      </c>
      <c r="G86" s="531" t="s">
        <v>246</v>
      </c>
      <c r="H86" s="531" t="s">
        <v>294</v>
      </c>
      <c r="I86" s="531" t="s">
        <v>280</v>
      </c>
      <c r="J86" s="531" t="s">
        <v>295</v>
      </c>
      <c r="K86" s="858" t="s">
        <v>296</v>
      </c>
      <c r="L86" s="859"/>
      <c r="M86" s="527"/>
      <c r="N86" s="527"/>
    </row>
    <row r="87" spans="1:14">
      <c r="A87" s="530" t="s">
        <v>484</v>
      </c>
      <c r="B87" s="531" t="s">
        <v>483</v>
      </c>
      <c r="C87" s="531" t="s">
        <v>242</v>
      </c>
      <c r="D87" s="531" t="s">
        <v>243</v>
      </c>
      <c r="E87" s="531" t="s">
        <v>244</v>
      </c>
      <c r="F87" s="531" t="s">
        <v>245</v>
      </c>
      <c r="G87" s="531" t="s">
        <v>246</v>
      </c>
      <c r="H87" s="531" t="s">
        <v>295</v>
      </c>
      <c r="I87" s="531" t="s">
        <v>328</v>
      </c>
      <c r="J87" s="531" t="s">
        <v>281</v>
      </c>
      <c r="K87" s="858" t="s">
        <v>308</v>
      </c>
      <c r="L87" s="859"/>
      <c r="M87" s="527"/>
      <c r="N87" s="527"/>
    </row>
    <row r="88" spans="1:14">
      <c r="A88" s="530" t="s">
        <v>485</v>
      </c>
      <c r="B88" s="531" t="s">
        <v>252</v>
      </c>
      <c r="C88" s="531" t="s">
        <v>242</v>
      </c>
      <c r="D88" s="531" t="s">
        <v>486</v>
      </c>
      <c r="E88" s="531" t="s">
        <v>366</v>
      </c>
      <c r="F88" s="531" t="s">
        <v>336</v>
      </c>
      <c r="G88" s="531" t="s">
        <v>367</v>
      </c>
      <c r="H88" s="531" t="s">
        <v>294</v>
      </c>
      <c r="I88" s="531" t="s">
        <v>280</v>
      </c>
      <c r="J88" s="531" t="s">
        <v>295</v>
      </c>
      <c r="K88" s="858" t="s">
        <v>296</v>
      </c>
      <c r="L88" s="859"/>
      <c r="M88" s="527"/>
      <c r="N88" s="527"/>
    </row>
    <row r="89" spans="1:14">
      <c r="A89" s="530" t="s">
        <v>487</v>
      </c>
      <c r="B89" s="531" t="s">
        <v>252</v>
      </c>
      <c r="C89" s="531" t="s">
        <v>312</v>
      </c>
      <c r="D89" s="531" t="s">
        <v>313</v>
      </c>
      <c r="E89" s="531" t="s">
        <v>280</v>
      </c>
      <c r="F89" s="531" t="s">
        <v>281</v>
      </c>
      <c r="G89" s="531" t="s">
        <v>282</v>
      </c>
      <c r="H89" s="531" t="s">
        <v>283</v>
      </c>
      <c r="I89" s="531" t="s">
        <v>284</v>
      </c>
      <c r="J89" s="531" t="s">
        <v>285</v>
      </c>
      <c r="K89" s="858" t="s">
        <v>276</v>
      </c>
      <c r="L89" s="859"/>
      <c r="M89" s="527"/>
      <c r="N89" s="527"/>
    </row>
    <row r="90" spans="1:14">
      <c r="A90" s="530" t="s">
        <v>488</v>
      </c>
      <c r="B90" s="531" t="s">
        <v>252</v>
      </c>
      <c r="C90" s="531" t="s">
        <v>242</v>
      </c>
      <c r="D90" s="531" t="s">
        <v>486</v>
      </c>
      <c r="E90" s="531" t="s">
        <v>366</v>
      </c>
      <c r="F90" s="531" t="s">
        <v>336</v>
      </c>
      <c r="G90" s="531" t="s">
        <v>367</v>
      </c>
      <c r="H90" s="531" t="s">
        <v>294</v>
      </c>
      <c r="I90" s="531" t="s">
        <v>280</v>
      </c>
      <c r="J90" s="531" t="s">
        <v>295</v>
      </c>
      <c r="K90" s="858" t="s">
        <v>296</v>
      </c>
      <c r="L90" s="859"/>
      <c r="M90" s="527"/>
      <c r="N90" s="527"/>
    </row>
    <row r="91" spans="1:14">
      <c r="A91" s="530" t="s">
        <v>489</v>
      </c>
      <c r="B91" s="531" t="s">
        <v>252</v>
      </c>
      <c r="C91" s="531" t="s">
        <v>242</v>
      </c>
      <c r="D91" s="531" t="s">
        <v>486</v>
      </c>
      <c r="E91" s="531" t="s">
        <v>366</v>
      </c>
      <c r="F91" s="531" t="s">
        <v>336</v>
      </c>
      <c r="G91" s="531" t="s">
        <v>367</v>
      </c>
      <c r="H91" s="531" t="s">
        <v>294</v>
      </c>
      <c r="I91" s="531" t="s">
        <v>280</v>
      </c>
      <c r="J91" s="531" t="s">
        <v>295</v>
      </c>
      <c r="K91" s="858" t="s">
        <v>296</v>
      </c>
      <c r="L91" s="859"/>
      <c r="M91" s="527"/>
      <c r="N91" s="527"/>
    </row>
    <row r="92" spans="1:14">
      <c r="A92" s="530" t="s">
        <v>490</v>
      </c>
      <c r="B92" s="531" t="s">
        <v>252</v>
      </c>
      <c r="C92" s="531" t="s">
        <v>303</v>
      </c>
      <c r="D92" s="531" t="s">
        <v>370</v>
      </c>
      <c r="E92" s="531" t="s">
        <v>335</v>
      </c>
      <c r="F92" s="531" t="s">
        <v>254</v>
      </c>
      <c r="G92" s="531" t="s">
        <v>287</v>
      </c>
      <c r="H92" s="531" t="s">
        <v>295</v>
      </c>
      <c r="I92" s="531" t="s">
        <v>328</v>
      </c>
      <c r="J92" s="531" t="s">
        <v>281</v>
      </c>
      <c r="K92" s="858" t="s">
        <v>308</v>
      </c>
      <c r="L92" s="859"/>
      <c r="M92" s="527"/>
      <c r="N92" s="527"/>
    </row>
    <row r="93" spans="1:14">
      <c r="A93" s="530" t="s">
        <v>491</v>
      </c>
      <c r="B93" s="531" t="s">
        <v>298</v>
      </c>
      <c r="C93" s="531" t="s">
        <v>253</v>
      </c>
      <c r="D93" s="531" t="s">
        <v>254</v>
      </c>
      <c r="E93" s="531" t="s">
        <v>492</v>
      </c>
      <c r="F93" s="531" t="s">
        <v>295</v>
      </c>
      <c r="G93" s="531" t="s">
        <v>258</v>
      </c>
      <c r="H93" s="531" t="s">
        <v>375</v>
      </c>
      <c r="I93" s="531" t="s">
        <v>447</v>
      </c>
      <c r="J93" s="531" t="s">
        <v>376</v>
      </c>
      <c r="K93" s="858" t="s">
        <v>377</v>
      </c>
      <c r="L93" s="859"/>
      <c r="M93" s="527"/>
      <c r="N93" s="527"/>
    </row>
    <row r="94" spans="1:14">
      <c r="A94" s="530" t="s">
        <v>493</v>
      </c>
      <c r="B94" s="531" t="s">
        <v>345</v>
      </c>
      <c r="C94" s="531" t="s">
        <v>303</v>
      </c>
      <c r="D94" s="531" t="s">
        <v>370</v>
      </c>
      <c r="E94" s="531" t="s">
        <v>335</v>
      </c>
      <c r="F94" s="531" t="s">
        <v>254</v>
      </c>
      <c r="G94" s="531" t="s">
        <v>287</v>
      </c>
      <c r="H94" s="531" t="s">
        <v>295</v>
      </c>
      <c r="I94" s="531" t="s">
        <v>328</v>
      </c>
      <c r="J94" s="531" t="s">
        <v>281</v>
      </c>
      <c r="K94" s="858" t="s">
        <v>308</v>
      </c>
      <c r="L94" s="859"/>
      <c r="M94" s="527"/>
      <c r="N94" s="527"/>
    </row>
    <row r="95" spans="1:14">
      <c r="A95" s="530" t="s">
        <v>494</v>
      </c>
      <c r="B95" s="531" t="s">
        <v>345</v>
      </c>
      <c r="C95" s="531" t="s">
        <v>303</v>
      </c>
      <c r="D95" s="531" t="s">
        <v>370</v>
      </c>
      <c r="E95" s="531" t="s">
        <v>305</v>
      </c>
      <c r="F95" s="531" t="s">
        <v>295</v>
      </c>
      <c r="G95" s="531" t="s">
        <v>258</v>
      </c>
      <c r="H95" s="531" t="s">
        <v>375</v>
      </c>
      <c r="I95" s="531" t="s">
        <v>447</v>
      </c>
      <c r="J95" s="531" t="s">
        <v>376</v>
      </c>
      <c r="K95" s="858" t="s">
        <v>377</v>
      </c>
      <c r="L95" s="859"/>
      <c r="M95" s="527"/>
      <c r="N95" s="527"/>
    </row>
    <row r="96" spans="1:14">
      <c r="A96" s="530" t="s">
        <v>495</v>
      </c>
      <c r="B96" s="531" t="s">
        <v>381</v>
      </c>
      <c r="C96" s="531" t="s">
        <v>271</v>
      </c>
      <c r="D96" s="531" t="s">
        <v>272</v>
      </c>
      <c r="E96" s="531" t="s">
        <v>258</v>
      </c>
      <c r="F96" s="531" t="s">
        <v>273</v>
      </c>
      <c r="G96" s="531" t="s">
        <v>274</v>
      </c>
      <c r="H96" s="531" t="s">
        <v>275</v>
      </c>
      <c r="I96" s="531" t="s">
        <v>276</v>
      </c>
      <c r="J96" s="531" t="s">
        <v>277</v>
      </c>
      <c r="K96" s="858" t="s">
        <v>278</v>
      </c>
      <c r="L96" s="859"/>
      <c r="M96" s="527"/>
      <c r="N96" s="527"/>
    </row>
    <row r="97" spans="1:14">
      <c r="A97" s="530" t="s">
        <v>496</v>
      </c>
      <c r="B97" s="531" t="s">
        <v>345</v>
      </c>
      <c r="C97" s="531" t="s">
        <v>312</v>
      </c>
      <c r="D97" s="531" t="s">
        <v>497</v>
      </c>
      <c r="E97" s="531" t="s">
        <v>387</v>
      </c>
      <c r="F97" s="531" t="s">
        <v>254</v>
      </c>
      <c r="G97" s="531" t="s">
        <v>287</v>
      </c>
      <c r="H97" s="531" t="s">
        <v>295</v>
      </c>
      <c r="I97" s="531" t="s">
        <v>328</v>
      </c>
      <c r="J97" s="531" t="s">
        <v>281</v>
      </c>
      <c r="K97" s="858" t="s">
        <v>308</v>
      </c>
      <c r="L97" s="859"/>
      <c r="M97" s="527"/>
      <c r="N97" s="527"/>
    </row>
    <row r="98" spans="1:14">
      <c r="A98" s="530" t="s">
        <v>498</v>
      </c>
      <c r="B98" s="531" t="s">
        <v>298</v>
      </c>
      <c r="C98" s="531" t="s">
        <v>303</v>
      </c>
      <c r="D98" s="531" t="s">
        <v>497</v>
      </c>
      <c r="E98" s="531" t="s">
        <v>367</v>
      </c>
      <c r="F98" s="531" t="s">
        <v>255</v>
      </c>
      <c r="G98" s="531" t="s">
        <v>256</v>
      </c>
      <c r="H98" s="531" t="s">
        <v>435</v>
      </c>
      <c r="I98" s="531" t="s">
        <v>446</v>
      </c>
      <c r="J98" s="531" t="s">
        <v>447</v>
      </c>
      <c r="K98" s="858" t="s">
        <v>260</v>
      </c>
      <c r="L98" s="859"/>
      <c r="M98" s="527"/>
      <c r="N98" s="527"/>
    </row>
    <row r="99" spans="1:14">
      <c r="A99" s="530" t="s">
        <v>499</v>
      </c>
      <c r="B99" s="531" t="s">
        <v>252</v>
      </c>
      <c r="C99" s="531" t="s">
        <v>303</v>
      </c>
      <c r="D99" s="531" t="s">
        <v>370</v>
      </c>
      <c r="E99" s="531" t="s">
        <v>317</v>
      </c>
      <c r="F99" s="531" t="s">
        <v>318</v>
      </c>
      <c r="G99" s="531" t="s">
        <v>254</v>
      </c>
      <c r="H99" s="531" t="s">
        <v>287</v>
      </c>
      <c r="I99" s="531" t="s">
        <v>295</v>
      </c>
      <c r="J99" s="531" t="s">
        <v>407</v>
      </c>
      <c r="K99" s="858" t="s">
        <v>408</v>
      </c>
      <c r="L99" s="859"/>
      <c r="M99" s="527"/>
      <c r="N99" s="527"/>
    </row>
    <row r="100" spans="1:14">
      <c r="A100" s="530" t="s">
        <v>500</v>
      </c>
      <c r="B100" s="531" t="s">
        <v>349</v>
      </c>
      <c r="C100" s="531" t="s">
        <v>501</v>
      </c>
      <c r="D100" s="531" t="s">
        <v>303</v>
      </c>
      <c r="E100" s="531" t="s">
        <v>339</v>
      </c>
      <c r="F100" s="531" t="s">
        <v>352</v>
      </c>
      <c r="G100" s="531" t="s">
        <v>271</v>
      </c>
      <c r="H100" s="531" t="s">
        <v>334</v>
      </c>
      <c r="I100" s="531" t="s">
        <v>268</v>
      </c>
      <c r="J100" s="531" t="s">
        <v>335</v>
      </c>
      <c r="K100" s="858" t="s">
        <v>336</v>
      </c>
      <c r="L100" s="859"/>
      <c r="M100" s="527"/>
      <c r="N100" s="527"/>
    </row>
    <row r="101" spans="1:14">
      <c r="A101" s="530" t="s">
        <v>502</v>
      </c>
      <c r="B101" s="531" t="s">
        <v>298</v>
      </c>
      <c r="C101" s="531" t="s">
        <v>253</v>
      </c>
      <c r="D101" s="531" t="s">
        <v>254</v>
      </c>
      <c r="E101" s="531" t="s">
        <v>492</v>
      </c>
      <c r="F101" s="531" t="s">
        <v>295</v>
      </c>
      <c r="G101" s="531" t="s">
        <v>258</v>
      </c>
      <c r="H101" s="531" t="s">
        <v>375</v>
      </c>
      <c r="I101" s="531" t="s">
        <v>273</v>
      </c>
      <c r="J101" s="531" t="s">
        <v>376</v>
      </c>
      <c r="K101" s="858" t="s">
        <v>377</v>
      </c>
      <c r="L101" s="859"/>
      <c r="M101" s="527"/>
      <c r="N101" s="527"/>
    </row>
    <row r="102" spans="1:14">
      <c r="A102" s="530" t="s">
        <v>503</v>
      </c>
      <c r="B102" s="531" t="s">
        <v>418</v>
      </c>
      <c r="C102" s="531" t="s">
        <v>369</v>
      </c>
      <c r="D102" s="531" t="s">
        <v>370</v>
      </c>
      <c r="E102" s="531" t="s">
        <v>336</v>
      </c>
      <c r="F102" s="531" t="s">
        <v>318</v>
      </c>
      <c r="G102" s="531" t="s">
        <v>254</v>
      </c>
      <c r="H102" s="531" t="s">
        <v>287</v>
      </c>
      <c r="I102" s="531" t="s">
        <v>295</v>
      </c>
      <c r="J102" s="531" t="s">
        <v>407</v>
      </c>
      <c r="K102" s="858" t="s">
        <v>408</v>
      </c>
      <c r="L102" s="859"/>
      <c r="M102" s="527"/>
      <c r="N102" s="527"/>
    </row>
    <row r="103" spans="1:14">
      <c r="A103" s="530" t="s">
        <v>504</v>
      </c>
      <c r="B103" s="531" t="s">
        <v>298</v>
      </c>
      <c r="C103" s="531" t="s">
        <v>450</v>
      </c>
      <c r="D103" s="531" t="s">
        <v>433</v>
      </c>
      <c r="E103" s="531" t="s">
        <v>505</v>
      </c>
      <c r="F103" s="531" t="s">
        <v>506</v>
      </c>
      <c r="G103" s="531" t="s">
        <v>441</v>
      </c>
      <c r="H103" s="531" t="s">
        <v>288</v>
      </c>
      <c r="I103" s="531" t="s">
        <v>507</v>
      </c>
      <c r="J103" s="531" t="s">
        <v>289</v>
      </c>
      <c r="K103" s="858" t="s">
        <v>400</v>
      </c>
      <c r="L103" s="859"/>
      <c r="M103" s="527"/>
      <c r="N103" s="527"/>
    </row>
    <row r="104" spans="1:14">
      <c r="A104" s="530" t="s">
        <v>508</v>
      </c>
      <c r="B104" s="531" t="s">
        <v>252</v>
      </c>
      <c r="C104" s="531" t="s">
        <v>242</v>
      </c>
      <c r="D104" s="531" t="s">
        <v>253</v>
      </c>
      <c r="E104" s="531" t="s">
        <v>476</v>
      </c>
      <c r="F104" s="531" t="s">
        <v>336</v>
      </c>
      <c r="G104" s="531" t="s">
        <v>367</v>
      </c>
      <c r="H104" s="531" t="s">
        <v>294</v>
      </c>
      <c r="I104" s="531" t="s">
        <v>280</v>
      </c>
      <c r="J104" s="531" t="s">
        <v>257</v>
      </c>
      <c r="K104" s="858" t="s">
        <v>509</v>
      </c>
      <c r="L104" s="859"/>
      <c r="M104" s="527"/>
      <c r="N104" s="527"/>
    </row>
    <row r="105" spans="1:14">
      <c r="A105" s="530" t="s">
        <v>510</v>
      </c>
      <c r="B105" s="531" t="s">
        <v>252</v>
      </c>
      <c r="C105" s="531" t="s">
        <v>242</v>
      </c>
      <c r="D105" s="531" t="s">
        <v>253</v>
      </c>
      <c r="E105" s="531" t="s">
        <v>476</v>
      </c>
      <c r="F105" s="531" t="s">
        <v>336</v>
      </c>
      <c r="G105" s="531" t="s">
        <v>367</v>
      </c>
      <c r="H105" s="531" t="s">
        <v>294</v>
      </c>
      <c r="I105" s="531" t="s">
        <v>280</v>
      </c>
      <c r="J105" s="531" t="s">
        <v>257</v>
      </c>
      <c r="K105" s="858" t="s">
        <v>509</v>
      </c>
      <c r="L105" s="859"/>
      <c r="M105" s="527"/>
      <c r="N105" s="527"/>
    </row>
    <row r="106" spans="1:14">
      <c r="A106" s="530" t="s">
        <v>511</v>
      </c>
      <c r="B106" s="531" t="s">
        <v>252</v>
      </c>
      <c r="C106" s="531" t="s">
        <v>242</v>
      </c>
      <c r="D106" s="531" t="s">
        <v>253</v>
      </c>
      <c r="E106" s="531" t="s">
        <v>476</v>
      </c>
      <c r="F106" s="531" t="s">
        <v>336</v>
      </c>
      <c r="G106" s="531" t="s">
        <v>367</v>
      </c>
      <c r="H106" s="531" t="s">
        <v>294</v>
      </c>
      <c r="I106" s="531" t="s">
        <v>280</v>
      </c>
      <c r="J106" s="531" t="s">
        <v>257</v>
      </c>
      <c r="K106" s="858" t="s">
        <v>509</v>
      </c>
      <c r="L106" s="859"/>
      <c r="M106" s="527"/>
      <c r="N106" s="527"/>
    </row>
    <row r="107" spans="1:14">
      <c r="A107" s="530" t="s">
        <v>512</v>
      </c>
      <c r="B107" s="531" t="s">
        <v>252</v>
      </c>
      <c r="C107" s="531" t="s">
        <v>242</v>
      </c>
      <c r="D107" s="531" t="s">
        <v>253</v>
      </c>
      <c r="E107" s="531" t="s">
        <v>476</v>
      </c>
      <c r="F107" s="531" t="s">
        <v>336</v>
      </c>
      <c r="G107" s="531" t="s">
        <v>367</v>
      </c>
      <c r="H107" s="531" t="s">
        <v>294</v>
      </c>
      <c r="I107" s="531" t="s">
        <v>280</v>
      </c>
      <c r="J107" s="531" t="s">
        <v>257</v>
      </c>
      <c r="K107" s="858" t="s">
        <v>509</v>
      </c>
      <c r="L107" s="859"/>
      <c r="M107" s="527"/>
      <c r="N107" s="527"/>
    </row>
    <row r="108" spans="1:14">
      <c r="A108" s="530" t="s">
        <v>513</v>
      </c>
      <c r="B108" s="531" t="s">
        <v>252</v>
      </c>
      <c r="C108" s="531" t="s">
        <v>242</v>
      </c>
      <c r="D108" s="531" t="s">
        <v>253</v>
      </c>
      <c r="E108" s="531" t="s">
        <v>476</v>
      </c>
      <c r="F108" s="531" t="s">
        <v>336</v>
      </c>
      <c r="G108" s="531" t="s">
        <v>367</v>
      </c>
      <c r="H108" s="531" t="s">
        <v>294</v>
      </c>
      <c r="I108" s="531" t="s">
        <v>280</v>
      </c>
      <c r="J108" s="531" t="s">
        <v>257</v>
      </c>
      <c r="K108" s="858" t="s">
        <v>509</v>
      </c>
      <c r="L108" s="859"/>
      <c r="M108" s="527"/>
      <c r="N108" s="527"/>
    </row>
    <row r="109" spans="1:14">
      <c r="A109" s="530" t="s">
        <v>514</v>
      </c>
      <c r="B109" s="531" t="s">
        <v>333</v>
      </c>
      <c r="C109" s="531" t="s">
        <v>374</v>
      </c>
      <c r="D109" s="531" t="s">
        <v>515</v>
      </c>
      <c r="E109" s="531" t="s">
        <v>516</v>
      </c>
      <c r="F109" s="531" t="s">
        <v>517</v>
      </c>
      <c r="G109" s="531" t="s">
        <v>377</v>
      </c>
      <c r="H109" s="531" t="s">
        <v>518</v>
      </c>
      <c r="I109" s="531" t="s">
        <v>519</v>
      </c>
      <c r="J109" s="531" t="s">
        <v>520</v>
      </c>
      <c r="K109" s="858" t="s">
        <v>521</v>
      </c>
      <c r="L109" s="859"/>
      <c r="M109" s="527"/>
      <c r="N109" s="527"/>
    </row>
  </sheetData>
  <mergeCells count="121">
    <mergeCell ref="A7:N7"/>
    <mergeCell ref="A8:J8"/>
    <mergeCell ref="K8:M8"/>
    <mergeCell ref="A9:N9"/>
    <mergeCell ref="A10:K10"/>
    <mergeCell ref="B11:L11"/>
    <mergeCell ref="A1:N1"/>
    <mergeCell ref="A2:H2"/>
    <mergeCell ref="I2:N4"/>
    <mergeCell ref="A3:H3"/>
    <mergeCell ref="A4:H4"/>
    <mergeCell ref="A5:H5"/>
    <mergeCell ref="I5:N6"/>
    <mergeCell ref="A6:H6"/>
    <mergeCell ref="K18:L18"/>
    <mergeCell ref="K19:L19"/>
    <mergeCell ref="K20:L20"/>
    <mergeCell ref="K21:L21"/>
    <mergeCell ref="K22:L22"/>
    <mergeCell ref="K23:L23"/>
    <mergeCell ref="K12:L12"/>
    <mergeCell ref="K13:L13"/>
    <mergeCell ref="K14:L14"/>
    <mergeCell ref="K15:L15"/>
    <mergeCell ref="K16:L16"/>
    <mergeCell ref="K17:L17"/>
    <mergeCell ref="K24:L24"/>
    <mergeCell ref="A25:A26"/>
    <mergeCell ref="B25:B26"/>
    <mergeCell ref="C25:C26"/>
    <mergeCell ref="D25:D26"/>
    <mergeCell ref="E25:E26"/>
    <mergeCell ref="F25:F26"/>
    <mergeCell ref="G25:G26"/>
    <mergeCell ref="H25:H26"/>
    <mergeCell ref="I25:I26"/>
    <mergeCell ref="K31:L31"/>
    <mergeCell ref="K32:L32"/>
    <mergeCell ref="K33:L33"/>
    <mergeCell ref="K34:L34"/>
    <mergeCell ref="K35:L35"/>
    <mergeCell ref="K36:L36"/>
    <mergeCell ref="J25:J26"/>
    <mergeCell ref="K25:L26"/>
    <mergeCell ref="K27:L27"/>
    <mergeCell ref="K28:L28"/>
    <mergeCell ref="K29:L29"/>
    <mergeCell ref="K30:L30"/>
    <mergeCell ref="K43:L43"/>
    <mergeCell ref="K44:L44"/>
    <mergeCell ref="K45:L45"/>
    <mergeCell ref="K46:L46"/>
    <mergeCell ref="K47:L47"/>
    <mergeCell ref="K48:L48"/>
    <mergeCell ref="K37:L37"/>
    <mergeCell ref="K38:L38"/>
    <mergeCell ref="K39:L39"/>
    <mergeCell ref="K40:L40"/>
    <mergeCell ref="K41:L41"/>
    <mergeCell ref="K42:L42"/>
    <mergeCell ref="K55:L55"/>
    <mergeCell ref="K56:L56"/>
    <mergeCell ref="K57:L57"/>
    <mergeCell ref="K58:L58"/>
    <mergeCell ref="K59:L59"/>
    <mergeCell ref="K60:L60"/>
    <mergeCell ref="K49:L49"/>
    <mergeCell ref="K50:L50"/>
    <mergeCell ref="K51:L51"/>
    <mergeCell ref="K52:L52"/>
    <mergeCell ref="K53:L53"/>
    <mergeCell ref="K54:L54"/>
    <mergeCell ref="K67:L67"/>
    <mergeCell ref="K68:L68"/>
    <mergeCell ref="K69:L69"/>
    <mergeCell ref="K70:L70"/>
    <mergeCell ref="K71:L71"/>
    <mergeCell ref="K72:L72"/>
    <mergeCell ref="K61:L61"/>
    <mergeCell ref="K62:L62"/>
    <mergeCell ref="K63:L63"/>
    <mergeCell ref="K64:L64"/>
    <mergeCell ref="K65:L65"/>
    <mergeCell ref="K66:L66"/>
    <mergeCell ref="K79:L79"/>
    <mergeCell ref="K80:L80"/>
    <mergeCell ref="K81:L81"/>
    <mergeCell ref="K82:L82"/>
    <mergeCell ref="K83:L83"/>
    <mergeCell ref="K84:L84"/>
    <mergeCell ref="K73:L73"/>
    <mergeCell ref="K74:L74"/>
    <mergeCell ref="K75:L75"/>
    <mergeCell ref="K76:L76"/>
    <mergeCell ref="K77:L77"/>
    <mergeCell ref="K78:L78"/>
    <mergeCell ref="K91:L91"/>
    <mergeCell ref="K92:L92"/>
    <mergeCell ref="K93:L93"/>
    <mergeCell ref="K94:L94"/>
    <mergeCell ref="K95:L95"/>
    <mergeCell ref="K96:L96"/>
    <mergeCell ref="K85:L85"/>
    <mergeCell ref="K86:L86"/>
    <mergeCell ref="K87:L87"/>
    <mergeCell ref="K88:L88"/>
    <mergeCell ref="K89:L89"/>
    <mergeCell ref="K90:L90"/>
    <mergeCell ref="K109:L109"/>
    <mergeCell ref="K103:L103"/>
    <mergeCell ref="K104:L104"/>
    <mergeCell ref="K105:L105"/>
    <mergeCell ref="K106:L106"/>
    <mergeCell ref="K107:L107"/>
    <mergeCell ref="K108:L108"/>
    <mergeCell ref="K97:L97"/>
    <mergeCell ref="K98:L98"/>
    <mergeCell ref="K99:L99"/>
    <mergeCell ref="K100:L100"/>
    <mergeCell ref="K101:L101"/>
    <mergeCell ref="K102:L10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AC253"/>
  <sheetViews>
    <sheetView workbookViewId="0">
      <pane ySplit="5" topLeftCell="A6" activePane="bottomLeft" state="frozen"/>
      <selection pane="bottomLeft" activeCell="F24" sqref="F24"/>
    </sheetView>
  </sheetViews>
  <sheetFormatPr baseColWidth="10" defaultRowHeight="10.5"/>
  <cols>
    <col min="1" max="1" width="11.42578125" style="3"/>
    <col min="2" max="2" width="6.85546875" style="3" customWidth="1"/>
    <col min="3" max="4" width="11.42578125" style="3"/>
    <col min="5" max="5" width="14.5703125" style="3" customWidth="1"/>
    <col min="6" max="6" width="26.140625" style="3" customWidth="1"/>
    <col min="7" max="7" width="33.140625" style="3" customWidth="1"/>
    <col min="8" max="8" width="25.42578125" style="3" customWidth="1"/>
    <col min="9" max="9" width="7.140625" style="24" customWidth="1"/>
    <col min="10" max="10" width="14.7109375" style="3" customWidth="1"/>
    <col min="11" max="11" width="13.42578125" style="24" customWidth="1"/>
    <col min="12" max="12" width="13.85546875" style="3" customWidth="1"/>
    <col min="13" max="13" width="23.7109375" style="28" customWidth="1"/>
    <col min="14" max="14" width="15.42578125" style="29" customWidth="1"/>
    <col min="15" max="15" width="9.5703125" style="28" customWidth="1"/>
    <col min="16" max="17" width="11.42578125" style="3"/>
    <col min="18" max="19" width="14.5703125" style="3" customWidth="1"/>
    <col min="20" max="20" width="40.5703125" style="3" customWidth="1"/>
    <col min="21" max="21" width="16.7109375" style="341" customWidth="1"/>
    <col min="22" max="22" width="22" style="3" customWidth="1"/>
    <col min="23" max="23" width="34.85546875" style="3" customWidth="1"/>
    <col min="24" max="24" width="8.28515625" style="3" customWidth="1"/>
    <col min="25" max="16384" width="11.42578125" style="3"/>
  </cols>
  <sheetData>
    <row r="1" spans="1:29" ht="25.5" customHeight="1" thickBot="1">
      <c r="A1" s="550" t="s">
        <v>111</v>
      </c>
      <c r="B1" s="551"/>
      <c r="C1" s="551"/>
      <c r="D1" s="551"/>
      <c r="E1" s="551"/>
      <c r="F1" s="551"/>
      <c r="G1" s="551"/>
      <c r="H1" s="551"/>
      <c r="I1" s="551"/>
      <c r="J1" s="551"/>
      <c r="K1" s="551"/>
      <c r="L1" s="551"/>
      <c r="M1" s="551"/>
      <c r="N1" s="552"/>
      <c r="O1" s="110"/>
      <c r="P1" s="548" t="s">
        <v>70</v>
      </c>
      <c r="Q1" s="548"/>
      <c r="R1" s="548"/>
      <c r="S1" s="548"/>
      <c r="T1" s="548"/>
      <c r="U1" s="548"/>
      <c r="V1" s="548"/>
      <c r="W1" s="548"/>
      <c r="X1" s="549"/>
      <c r="Y1" s="25"/>
    </row>
    <row r="2" spans="1:29" ht="17.25" customHeight="1" thickTop="1">
      <c r="A2" s="28">
        <v>1</v>
      </c>
      <c r="B2" s="28">
        <f t="shared" ref="B2:N2" si="0">A2+1</f>
        <v>2</v>
      </c>
      <c r="C2" s="28">
        <f t="shared" si="0"/>
        <v>3</v>
      </c>
      <c r="D2" s="28">
        <f t="shared" si="0"/>
        <v>4</v>
      </c>
      <c r="E2" s="28">
        <f t="shared" si="0"/>
        <v>5</v>
      </c>
      <c r="F2" s="28">
        <f t="shared" si="0"/>
        <v>6</v>
      </c>
      <c r="G2" s="28">
        <f t="shared" si="0"/>
        <v>7</v>
      </c>
      <c r="H2" s="28">
        <f t="shared" si="0"/>
        <v>8</v>
      </c>
      <c r="I2" s="84">
        <f t="shared" si="0"/>
        <v>9</v>
      </c>
      <c r="J2" s="28">
        <f t="shared" si="0"/>
        <v>10</v>
      </c>
      <c r="K2" s="84">
        <f t="shared" si="0"/>
        <v>11</v>
      </c>
      <c r="L2" s="28">
        <f t="shared" si="0"/>
        <v>12</v>
      </c>
      <c r="M2" s="28">
        <f t="shared" si="0"/>
        <v>13</v>
      </c>
      <c r="N2" s="29">
        <f t="shared" si="0"/>
        <v>14</v>
      </c>
      <c r="P2" s="28">
        <f>N2+1</f>
        <v>15</v>
      </c>
      <c r="Q2" s="28">
        <f>P2+1</f>
        <v>16</v>
      </c>
      <c r="R2" s="28">
        <f>Q2+1</f>
        <v>17</v>
      </c>
      <c r="S2" s="28"/>
      <c r="T2" s="91">
        <f>R2+1</f>
        <v>18</v>
      </c>
      <c r="U2" s="340"/>
      <c r="V2" s="28">
        <f>T2+1</f>
        <v>19</v>
      </c>
      <c r="W2" s="91">
        <f t="shared" ref="W2:AC2" si="1">V2+1</f>
        <v>20</v>
      </c>
      <c r="X2" s="91">
        <f t="shared" si="1"/>
        <v>21</v>
      </c>
      <c r="Y2" s="91">
        <f t="shared" si="1"/>
        <v>22</v>
      </c>
      <c r="Z2" s="91">
        <f t="shared" si="1"/>
        <v>23</v>
      </c>
      <c r="AA2" s="91">
        <f t="shared" si="1"/>
        <v>24</v>
      </c>
      <c r="AB2" s="91">
        <f t="shared" si="1"/>
        <v>25</v>
      </c>
      <c r="AC2" s="91">
        <f t="shared" si="1"/>
        <v>26</v>
      </c>
    </row>
    <row r="3" spans="1:29" ht="31.5">
      <c r="A3" s="30" t="s">
        <v>32</v>
      </c>
      <c r="B3" s="28" t="s">
        <v>19</v>
      </c>
      <c r="C3" s="28" t="s">
        <v>20</v>
      </c>
      <c r="D3" s="28" t="s">
        <v>21</v>
      </c>
      <c r="E3" s="28" t="s">
        <v>34</v>
      </c>
      <c r="F3" s="28" t="s">
        <v>37</v>
      </c>
      <c r="G3" s="28" t="s">
        <v>22</v>
      </c>
      <c r="H3" s="28" t="s">
        <v>38</v>
      </c>
      <c r="I3" s="84" t="s">
        <v>23</v>
      </c>
      <c r="J3" s="28" t="s">
        <v>24</v>
      </c>
      <c r="K3" s="84" t="s">
        <v>25</v>
      </c>
      <c r="L3" s="28" t="s">
        <v>26</v>
      </c>
      <c r="M3" s="28" t="s">
        <v>27</v>
      </c>
      <c r="N3" s="29" t="s">
        <v>108</v>
      </c>
      <c r="O3" s="28" t="s">
        <v>115</v>
      </c>
      <c r="P3" s="96" t="s">
        <v>20</v>
      </c>
      <c r="Q3" s="96" t="s">
        <v>21</v>
      </c>
      <c r="R3" s="96" t="s">
        <v>34</v>
      </c>
      <c r="S3" s="107" t="s">
        <v>114</v>
      </c>
      <c r="T3" s="3" t="s">
        <v>67</v>
      </c>
      <c r="U3" s="345" t="s">
        <v>195</v>
      </c>
      <c r="V3" s="3" t="s">
        <v>68</v>
      </c>
      <c r="W3" s="3" t="s">
        <v>69</v>
      </c>
      <c r="X3" s="3" t="s">
        <v>66</v>
      </c>
    </row>
    <row r="4" spans="1:29">
      <c r="A4" s="30" t="s">
        <v>155</v>
      </c>
      <c r="B4" s="28"/>
      <c r="C4" s="28"/>
      <c r="D4" s="28"/>
      <c r="E4" s="28"/>
      <c r="F4" s="28"/>
      <c r="G4" s="28"/>
      <c r="H4" s="28"/>
      <c r="I4" s="84"/>
      <c r="J4" s="28"/>
      <c r="K4" s="84"/>
      <c r="L4" s="28"/>
      <c r="P4" s="96"/>
      <c r="Q4" s="96"/>
      <c r="R4" s="96"/>
      <c r="S4" s="107"/>
      <c r="T4" s="223"/>
      <c r="U4" s="342"/>
    </row>
    <row r="5" spans="1:29" s="26" customFormat="1" ht="21">
      <c r="A5" s="222">
        <v>5</v>
      </c>
      <c r="B5" s="31" t="s">
        <v>28</v>
      </c>
      <c r="C5" s="31" t="s">
        <v>29</v>
      </c>
      <c r="D5" s="31" t="s">
        <v>30</v>
      </c>
      <c r="E5" s="31" t="s">
        <v>35</v>
      </c>
      <c r="F5" s="31" t="s">
        <v>36</v>
      </c>
      <c r="G5" s="31" t="s">
        <v>63</v>
      </c>
      <c r="H5" s="31" t="s">
        <v>39</v>
      </c>
      <c r="I5" s="85">
        <v>78100</v>
      </c>
      <c r="J5" s="31" t="s">
        <v>209</v>
      </c>
      <c r="K5" s="84" t="s">
        <v>103</v>
      </c>
      <c r="L5" s="28" t="s">
        <v>31</v>
      </c>
      <c r="M5" s="31" t="s">
        <v>62</v>
      </c>
      <c r="N5" s="92" t="s">
        <v>107</v>
      </c>
      <c r="O5" s="108"/>
      <c r="P5" s="31" t="str">
        <f t="shared" ref="P5:R6" si="2">C5</f>
        <v>Charles</v>
      </c>
      <c r="Q5" s="31" t="str">
        <f t="shared" si="2"/>
        <v>DUBOIS</v>
      </c>
      <c r="R5" s="31" t="str">
        <f t="shared" si="2"/>
        <v>SARL BATICONCEPT</v>
      </c>
      <c r="S5" s="28"/>
      <c r="T5" s="224"/>
      <c r="U5" s="343"/>
      <c r="V5" s="69"/>
      <c r="W5" s="69"/>
      <c r="X5" s="69">
        <v>0</v>
      </c>
      <c r="Y5" s="69"/>
      <c r="Z5" s="69"/>
    </row>
    <row r="6" spans="1:29" s="26" customFormat="1">
      <c r="A6" s="222">
        <f>A5+1</f>
        <v>6</v>
      </c>
      <c r="B6" s="31" t="s">
        <v>28</v>
      </c>
      <c r="C6" s="31" t="s">
        <v>29</v>
      </c>
      <c r="D6" s="31" t="s">
        <v>30</v>
      </c>
      <c r="E6" s="31"/>
      <c r="F6" s="31"/>
      <c r="G6" s="31" t="s">
        <v>105</v>
      </c>
      <c r="H6" s="31"/>
      <c r="I6" s="85" t="s">
        <v>102</v>
      </c>
      <c r="J6" s="31"/>
      <c r="K6" s="84" t="s">
        <v>104</v>
      </c>
      <c r="L6" s="28"/>
      <c r="M6" s="28"/>
      <c r="N6" s="93" t="s">
        <v>107</v>
      </c>
      <c r="O6" s="108"/>
      <c r="P6" s="31" t="str">
        <f t="shared" si="2"/>
        <v>Charles</v>
      </c>
      <c r="Q6" s="31" t="str">
        <f t="shared" si="2"/>
        <v>DUBOIS</v>
      </c>
      <c r="R6" s="31">
        <f t="shared" si="2"/>
        <v>0</v>
      </c>
      <c r="S6" s="28"/>
      <c r="T6" s="224"/>
      <c r="U6" s="343"/>
      <c r="V6" s="69"/>
      <c r="W6" s="69"/>
      <c r="X6" s="69"/>
      <c r="Y6" s="69"/>
      <c r="Z6" s="69"/>
    </row>
    <row r="7" spans="1:29">
      <c r="A7" s="232">
        <f>A6+1</f>
        <v>7</v>
      </c>
      <c r="B7" s="28" t="s">
        <v>28</v>
      </c>
      <c r="C7" s="28"/>
      <c r="D7" s="28"/>
      <c r="E7" s="28" t="s">
        <v>181</v>
      </c>
      <c r="F7" s="28"/>
      <c r="G7" s="28" t="s">
        <v>145</v>
      </c>
      <c r="H7" s="28"/>
      <c r="I7" s="84" t="s">
        <v>146</v>
      </c>
      <c r="J7" s="28" t="s">
        <v>147</v>
      </c>
      <c r="K7" s="84"/>
      <c r="L7" s="28" t="s">
        <v>149</v>
      </c>
      <c r="N7" s="94"/>
      <c r="O7" s="109"/>
      <c r="P7" s="28"/>
      <c r="Q7" s="28"/>
      <c r="R7" s="28"/>
      <c r="S7" s="28"/>
      <c r="T7" s="225"/>
      <c r="U7" s="226"/>
      <c r="V7" s="70"/>
      <c r="W7" s="70"/>
      <c r="X7" s="70"/>
      <c r="Y7" s="70"/>
      <c r="Z7" s="70"/>
    </row>
    <row r="8" spans="1:29" ht="21">
      <c r="A8" s="232">
        <f>A7+1</f>
        <v>8</v>
      </c>
      <c r="B8" s="28"/>
      <c r="C8" s="28"/>
      <c r="D8" s="28"/>
      <c r="E8" s="28" t="s">
        <v>144</v>
      </c>
      <c r="F8" s="28"/>
      <c r="G8" s="28" t="s">
        <v>145</v>
      </c>
      <c r="H8" s="28"/>
      <c r="I8" s="84" t="s">
        <v>146</v>
      </c>
      <c r="J8" s="28" t="s">
        <v>147</v>
      </c>
      <c r="K8" s="84" t="s">
        <v>148</v>
      </c>
      <c r="L8" s="28" t="s">
        <v>149</v>
      </c>
      <c r="M8" s="28" t="s">
        <v>150</v>
      </c>
      <c r="N8" s="94"/>
      <c r="O8" s="109"/>
      <c r="P8" s="28"/>
      <c r="Q8" s="28"/>
      <c r="R8" s="28"/>
      <c r="S8" s="28"/>
      <c r="T8" s="225"/>
      <c r="U8" s="226"/>
      <c r="V8" s="70"/>
      <c r="W8" s="70"/>
      <c r="X8" s="70"/>
      <c r="Y8" s="70"/>
      <c r="Z8" s="70"/>
    </row>
    <row r="9" spans="1:29">
      <c r="A9" s="232">
        <f>A8+1</f>
        <v>9</v>
      </c>
      <c r="B9" s="28" t="s">
        <v>28</v>
      </c>
      <c r="C9" s="28" t="s">
        <v>188</v>
      </c>
      <c r="D9" s="28" t="s">
        <v>189</v>
      </c>
      <c r="E9" s="28"/>
      <c r="F9" s="28"/>
      <c r="G9" s="28" t="s">
        <v>145</v>
      </c>
      <c r="H9" s="28"/>
      <c r="I9" s="84" t="s">
        <v>146</v>
      </c>
      <c r="J9" s="28" t="s">
        <v>147</v>
      </c>
      <c r="K9" s="84"/>
      <c r="L9" s="28"/>
      <c r="N9" s="95"/>
      <c r="O9" s="109"/>
      <c r="P9" s="31" t="str">
        <f>C9</f>
        <v>Soizic</v>
      </c>
      <c r="Q9" s="31" t="str">
        <f>D9</f>
        <v>BOSSARD</v>
      </c>
      <c r="R9" s="31">
        <f>E9</f>
        <v>0</v>
      </c>
      <c r="S9" s="28"/>
      <c r="T9" s="225"/>
      <c r="U9" s="226"/>
      <c r="V9" s="70"/>
      <c r="W9" s="70"/>
      <c r="X9" s="70"/>
      <c r="Y9" s="70"/>
      <c r="Z9" s="70"/>
    </row>
    <row r="10" spans="1:29">
      <c r="A10" s="28"/>
      <c r="B10" s="28"/>
      <c r="C10" s="28"/>
      <c r="D10" s="28"/>
      <c r="E10" s="28"/>
      <c r="F10" s="28"/>
      <c r="G10" s="28"/>
      <c r="H10" s="28"/>
      <c r="I10" s="84"/>
      <c r="J10" s="28"/>
      <c r="K10" s="84"/>
      <c r="L10" s="28"/>
      <c r="P10" s="28"/>
      <c r="Q10" s="28"/>
      <c r="R10" s="28"/>
      <c r="S10" s="28"/>
      <c r="T10" s="70"/>
      <c r="U10" s="344"/>
      <c r="V10" s="70"/>
      <c r="W10" s="70"/>
      <c r="X10" s="70"/>
      <c r="Y10" s="70"/>
      <c r="Z10" s="70"/>
    </row>
    <row r="11" spans="1:29">
      <c r="A11" s="28"/>
      <c r="B11" s="28"/>
      <c r="C11" s="28"/>
      <c r="D11" s="28"/>
      <c r="E11" s="28"/>
      <c r="F11" s="28"/>
      <c r="G11" s="28"/>
      <c r="H11" s="28"/>
      <c r="I11" s="84"/>
      <c r="J11" s="28"/>
      <c r="K11" s="84"/>
      <c r="L11" s="28"/>
      <c r="P11" s="28"/>
      <c r="Q11" s="28"/>
      <c r="R11" s="28"/>
      <c r="S11" s="28"/>
      <c r="T11" s="70"/>
      <c r="U11" s="344"/>
      <c r="V11" s="70"/>
      <c r="W11" s="70"/>
      <c r="X11" s="70"/>
      <c r="Y11" s="70"/>
      <c r="Z11" s="70"/>
    </row>
    <row r="12" spans="1:29">
      <c r="A12" s="28"/>
      <c r="B12" s="28"/>
      <c r="C12" s="28"/>
      <c r="D12" s="28"/>
      <c r="E12" s="28"/>
      <c r="F12" s="28"/>
      <c r="G12" s="28"/>
      <c r="H12" s="28"/>
      <c r="I12" s="84"/>
      <c r="J12" s="28"/>
      <c r="K12" s="84"/>
      <c r="L12" s="28"/>
      <c r="P12" s="28"/>
      <c r="Q12" s="28"/>
      <c r="R12" s="28"/>
      <c r="S12" s="28"/>
      <c r="T12" s="70"/>
      <c r="U12" s="344"/>
      <c r="V12" s="70"/>
      <c r="W12" s="70"/>
      <c r="X12" s="70"/>
      <c r="Y12" s="70"/>
      <c r="Z12" s="70"/>
    </row>
    <row r="13" spans="1:29">
      <c r="A13" s="28"/>
      <c r="B13" s="28"/>
      <c r="C13" s="28"/>
      <c r="D13" s="28"/>
      <c r="E13" s="28"/>
      <c r="F13" s="28"/>
      <c r="G13" s="28"/>
      <c r="H13" s="28"/>
      <c r="I13" s="84"/>
      <c r="J13" s="28"/>
      <c r="K13" s="84"/>
      <c r="L13" s="28"/>
      <c r="P13" s="28"/>
      <c r="Q13" s="28"/>
      <c r="R13" s="28"/>
      <c r="S13" s="28"/>
      <c r="T13" s="70"/>
      <c r="U13" s="344"/>
      <c r="V13" s="70"/>
      <c r="W13" s="70"/>
      <c r="X13" s="70"/>
      <c r="Y13" s="70"/>
      <c r="Z13" s="70"/>
    </row>
    <row r="14" spans="1:29">
      <c r="A14" s="28"/>
      <c r="B14" s="28"/>
      <c r="C14" s="28"/>
      <c r="D14" s="28"/>
      <c r="E14" s="28"/>
      <c r="F14" s="28"/>
      <c r="G14" s="28"/>
      <c r="H14" s="28"/>
      <c r="I14" s="84"/>
      <c r="J14" s="28"/>
      <c r="K14" s="84"/>
      <c r="L14" s="28"/>
      <c r="P14" s="28"/>
      <c r="Q14" s="28"/>
      <c r="R14" s="28"/>
      <c r="S14" s="28"/>
      <c r="T14" s="70"/>
      <c r="U14" s="344"/>
      <c r="V14" s="70"/>
      <c r="W14" s="70"/>
      <c r="X14" s="70"/>
      <c r="Y14" s="70"/>
      <c r="Z14" s="70"/>
    </row>
    <row r="15" spans="1:29">
      <c r="A15" s="28"/>
      <c r="B15" s="28"/>
      <c r="C15" s="28"/>
      <c r="D15" s="28"/>
      <c r="E15" s="28"/>
      <c r="F15" s="28"/>
      <c r="G15" s="28"/>
      <c r="H15" s="28"/>
      <c r="I15" s="84"/>
      <c r="J15" s="28"/>
      <c r="K15" s="84"/>
      <c r="L15" s="28"/>
      <c r="P15" s="28"/>
      <c r="Q15" s="28"/>
      <c r="R15" s="28"/>
      <c r="S15" s="28"/>
      <c r="T15" s="70"/>
      <c r="U15" s="344"/>
      <c r="V15" s="70"/>
      <c r="W15" s="70"/>
      <c r="X15" s="70"/>
      <c r="Y15" s="70"/>
      <c r="Z15" s="70"/>
    </row>
    <row r="16" spans="1:29">
      <c r="A16" s="28"/>
      <c r="B16" s="28"/>
      <c r="C16" s="28"/>
      <c r="D16" s="28"/>
      <c r="E16" s="28"/>
      <c r="F16" s="28"/>
      <c r="G16" s="28"/>
      <c r="H16" s="28"/>
      <c r="I16" s="84"/>
      <c r="J16" s="28"/>
      <c r="K16" s="84"/>
      <c r="L16" s="28"/>
      <c r="P16" s="28"/>
      <c r="Q16" s="28"/>
      <c r="R16" s="28"/>
      <c r="S16" s="28"/>
      <c r="T16" s="70"/>
      <c r="U16" s="344"/>
      <c r="V16" s="70"/>
      <c r="W16" s="70"/>
      <c r="X16" s="70"/>
      <c r="Y16" s="70"/>
      <c r="Z16" s="70"/>
    </row>
    <row r="17" spans="1:26">
      <c r="A17" s="28"/>
      <c r="B17" s="28"/>
      <c r="C17" s="28"/>
      <c r="D17" s="28"/>
      <c r="E17" s="28"/>
      <c r="F17" s="28"/>
      <c r="G17" s="28"/>
      <c r="H17" s="28"/>
      <c r="I17" s="84"/>
      <c r="J17" s="28"/>
      <c r="K17" s="84"/>
      <c r="L17" s="28"/>
      <c r="P17" s="28"/>
      <c r="Q17" s="28"/>
      <c r="R17" s="28"/>
      <c r="S17" s="28"/>
      <c r="T17" s="70"/>
      <c r="U17" s="344"/>
      <c r="V17" s="70"/>
      <c r="W17" s="70"/>
      <c r="X17" s="70"/>
      <c r="Y17" s="70"/>
      <c r="Z17" s="70"/>
    </row>
    <row r="18" spans="1:26">
      <c r="A18" s="28"/>
      <c r="B18" s="28"/>
      <c r="C18" s="28"/>
      <c r="D18" s="28"/>
      <c r="E18" s="28"/>
      <c r="F18" s="28"/>
      <c r="G18" s="28"/>
      <c r="H18" s="28"/>
      <c r="I18" s="84"/>
      <c r="J18" s="28"/>
      <c r="K18" s="84"/>
      <c r="L18" s="28"/>
      <c r="P18" s="28"/>
      <c r="Q18" s="28"/>
      <c r="R18" s="28"/>
      <c r="S18" s="28"/>
      <c r="T18" s="70"/>
      <c r="U18" s="344"/>
      <c r="V18" s="70"/>
      <c r="W18" s="70"/>
      <c r="X18" s="70"/>
      <c r="Y18" s="70"/>
      <c r="Z18" s="70"/>
    </row>
    <row r="19" spans="1:26">
      <c r="A19" s="28"/>
      <c r="B19" s="28"/>
      <c r="C19" s="28"/>
      <c r="D19" s="28"/>
      <c r="E19" s="28"/>
      <c r="F19" s="28"/>
      <c r="G19" s="28"/>
      <c r="H19" s="28"/>
      <c r="I19" s="84"/>
      <c r="J19" s="28"/>
      <c r="K19" s="84"/>
      <c r="L19" s="28"/>
      <c r="P19" s="28"/>
      <c r="Q19" s="28"/>
      <c r="R19" s="28"/>
      <c r="S19" s="28"/>
      <c r="T19" s="70"/>
      <c r="U19" s="344"/>
      <c r="V19" s="70"/>
      <c r="W19" s="70"/>
      <c r="X19" s="70"/>
      <c r="Y19" s="70"/>
      <c r="Z19" s="70"/>
    </row>
    <row r="20" spans="1:26">
      <c r="A20" s="28"/>
      <c r="B20" s="28"/>
      <c r="C20" s="28"/>
      <c r="D20" s="28"/>
      <c r="E20" s="28"/>
      <c r="F20" s="28"/>
      <c r="G20" s="28"/>
      <c r="H20" s="28"/>
      <c r="I20" s="84"/>
      <c r="J20" s="28"/>
      <c r="K20" s="84"/>
      <c r="L20" s="28"/>
      <c r="P20" s="28"/>
      <c r="Q20" s="28"/>
      <c r="R20" s="28"/>
      <c r="S20" s="28"/>
      <c r="T20" s="70"/>
      <c r="U20" s="344"/>
      <c r="V20" s="70"/>
      <c r="W20" s="70"/>
      <c r="X20" s="70"/>
      <c r="Y20" s="70"/>
      <c r="Z20" s="70"/>
    </row>
    <row r="21" spans="1:26">
      <c r="A21" s="28"/>
      <c r="B21" s="28"/>
      <c r="C21" s="28"/>
      <c r="D21" s="28"/>
      <c r="E21" s="28"/>
      <c r="F21" s="28"/>
      <c r="G21" s="28"/>
      <c r="H21" s="28"/>
      <c r="I21" s="84"/>
      <c r="J21" s="28"/>
      <c r="K21" s="84"/>
      <c r="L21" s="28"/>
      <c r="P21" s="28"/>
      <c r="Q21" s="28"/>
      <c r="R21" s="28"/>
      <c r="S21" s="28"/>
      <c r="T21" s="70"/>
      <c r="U21" s="344"/>
      <c r="V21" s="70"/>
      <c r="W21" s="70"/>
      <c r="X21" s="70"/>
      <c r="Y21" s="70"/>
      <c r="Z21" s="70"/>
    </row>
    <row r="22" spans="1:26">
      <c r="A22" s="28"/>
      <c r="B22" s="28"/>
      <c r="C22" s="28"/>
      <c r="D22" s="28"/>
      <c r="E22" s="28"/>
      <c r="F22" s="28"/>
      <c r="G22" s="28"/>
      <c r="H22" s="28"/>
      <c r="I22" s="84"/>
      <c r="J22" s="28"/>
      <c r="K22" s="84"/>
      <c r="L22" s="28"/>
      <c r="P22" s="28"/>
      <c r="Q22" s="28"/>
      <c r="R22" s="28"/>
      <c r="S22" s="28"/>
      <c r="T22" s="70"/>
      <c r="U22" s="344"/>
      <c r="V22" s="70"/>
      <c r="W22" s="70"/>
      <c r="X22" s="70"/>
      <c r="Y22" s="70"/>
      <c r="Z22" s="70"/>
    </row>
    <row r="23" spans="1:26">
      <c r="A23" s="28"/>
      <c r="B23" s="28"/>
      <c r="C23" s="28"/>
      <c r="D23" s="28"/>
      <c r="E23" s="28"/>
      <c r="F23" s="28"/>
      <c r="G23" s="28"/>
      <c r="H23" s="28"/>
      <c r="I23" s="84"/>
      <c r="J23" s="28"/>
      <c r="K23" s="84"/>
      <c r="L23" s="28"/>
      <c r="P23" s="28"/>
      <c r="Q23" s="28"/>
      <c r="R23" s="28"/>
      <c r="S23" s="28"/>
      <c r="T23" s="70"/>
      <c r="U23" s="344"/>
      <c r="V23" s="70"/>
      <c r="W23" s="70"/>
      <c r="X23" s="70"/>
      <c r="Y23" s="70"/>
      <c r="Z23" s="70"/>
    </row>
    <row r="24" spans="1:26">
      <c r="A24" s="28"/>
      <c r="B24" s="28"/>
      <c r="C24" s="28"/>
      <c r="D24" s="28"/>
      <c r="E24" s="28"/>
      <c r="F24" s="28"/>
      <c r="G24" s="28"/>
      <c r="H24" s="28"/>
      <c r="I24" s="84"/>
      <c r="J24" s="28"/>
      <c r="K24" s="84"/>
      <c r="L24" s="28"/>
      <c r="P24" s="28"/>
      <c r="Q24" s="28"/>
      <c r="R24" s="28"/>
      <c r="S24" s="28"/>
      <c r="T24" s="70"/>
      <c r="U24" s="344"/>
      <c r="V24" s="70"/>
      <c r="W24" s="70"/>
      <c r="X24" s="70"/>
      <c r="Y24" s="70"/>
      <c r="Z24" s="70"/>
    </row>
    <row r="25" spans="1:26">
      <c r="A25" s="28"/>
      <c r="B25" s="28"/>
      <c r="C25" s="28"/>
      <c r="D25" s="28"/>
      <c r="E25" s="28"/>
      <c r="F25" s="28"/>
      <c r="G25" s="28"/>
      <c r="H25" s="28"/>
      <c r="I25" s="84"/>
      <c r="J25" s="28"/>
      <c r="K25" s="84"/>
      <c r="L25" s="28"/>
      <c r="P25" s="28"/>
      <c r="Q25" s="28"/>
      <c r="R25" s="28"/>
      <c r="S25" s="28"/>
      <c r="T25" s="70"/>
      <c r="U25" s="344"/>
      <c r="V25" s="70"/>
      <c r="W25" s="70"/>
      <c r="X25" s="70"/>
      <c r="Y25" s="70"/>
      <c r="Z25" s="70"/>
    </row>
    <row r="26" spans="1:26">
      <c r="A26" s="28"/>
      <c r="B26" s="28"/>
      <c r="C26" s="28"/>
      <c r="D26" s="28"/>
      <c r="E26" s="28"/>
      <c r="F26" s="28"/>
      <c r="G26" s="28"/>
      <c r="H26" s="28"/>
      <c r="I26" s="84"/>
      <c r="J26" s="28"/>
      <c r="K26" s="84"/>
      <c r="L26" s="28"/>
      <c r="P26" s="28"/>
      <c r="Q26" s="28"/>
      <c r="R26" s="28"/>
      <c r="S26" s="28"/>
      <c r="T26" s="70"/>
      <c r="U26" s="344"/>
      <c r="V26" s="70"/>
      <c r="W26" s="70"/>
      <c r="X26" s="70"/>
      <c r="Y26" s="70"/>
      <c r="Z26" s="70"/>
    </row>
    <row r="27" spans="1:26">
      <c r="A27" s="28"/>
      <c r="B27" s="28"/>
      <c r="C27" s="28"/>
      <c r="D27" s="28"/>
      <c r="E27" s="28"/>
      <c r="F27" s="28"/>
      <c r="G27" s="28"/>
      <c r="H27" s="28"/>
      <c r="I27" s="84"/>
      <c r="J27" s="28"/>
      <c r="K27" s="84"/>
      <c r="L27" s="28"/>
      <c r="P27" s="28"/>
      <c r="Q27" s="28"/>
      <c r="R27" s="28"/>
      <c r="S27" s="28"/>
      <c r="T27" s="70"/>
      <c r="U27" s="344"/>
      <c r="V27" s="70"/>
      <c r="W27" s="70"/>
      <c r="X27" s="70"/>
      <c r="Y27" s="70"/>
      <c r="Z27" s="70"/>
    </row>
    <row r="28" spans="1:26">
      <c r="A28" s="28"/>
      <c r="B28" s="28"/>
      <c r="C28" s="28"/>
      <c r="D28" s="28"/>
      <c r="E28" s="28"/>
      <c r="F28" s="28"/>
      <c r="G28" s="28"/>
      <c r="H28" s="28"/>
      <c r="I28" s="84"/>
      <c r="J28" s="28"/>
      <c r="K28" s="84"/>
      <c r="L28" s="28"/>
      <c r="P28" s="28"/>
      <c r="Q28" s="28"/>
      <c r="R28" s="28"/>
      <c r="S28" s="28"/>
      <c r="T28" s="70"/>
      <c r="U28" s="344"/>
      <c r="V28" s="70"/>
      <c r="W28" s="70"/>
      <c r="X28" s="70"/>
      <c r="Y28" s="70"/>
      <c r="Z28" s="70"/>
    </row>
    <row r="29" spans="1:26">
      <c r="A29" s="28"/>
      <c r="B29" s="28"/>
      <c r="C29" s="28"/>
      <c r="D29" s="28"/>
      <c r="E29" s="28"/>
      <c r="F29" s="28"/>
      <c r="G29" s="28"/>
      <c r="H29" s="28"/>
      <c r="I29" s="84"/>
      <c r="J29" s="28"/>
      <c r="K29" s="84"/>
      <c r="L29" s="28"/>
      <c r="P29" s="28"/>
      <c r="Q29" s="28"/>
      <c r="R29" s="28"/>
      <c r="S29" s="28"/>
      <c r="T29" s="70"/>
      <c r="U29" s="344"/>
      <c r="V29" s="70"/>
      <c r="W29" s="70"/>
      <c r="X29" s="70"/>
      <c r="Y29" s="70"/>
      <c r="Z29" s="70"/>
    </row>
    <row r="30" spans="1:26">
      <c r="A30" s="28"/>
      <c r="B30" s="28"/>
      <c r="C30" s="28"/>
      <c r="D30" s="28"/>
      <c r="E30" s="28"/>
      <c r="F30" s="28"/>
      <c r="G30" s="28"/>
      <c r="H30" s="28"/>
      <c r="I30" s="84"/>
      <c r="J30" s="28"/>
      <c r="K30" s="84"/>
      <c r="L30" s="28"/>
      <c r="P30" s="28"/>
      <c r="Q30" s="28"/>
      <c r="R30" s="28"/>
      <c r="S30" s="28"/>
      <c r="T30" s="70"/>
      <c r="U30" s="344"/>
      <c r="V30" s="70"/>
      <c r="W30" s="70"/>
      <c r="X30" s="70"/>
      <c r="Y30" s="70"/>
      <c r="Z30" s="70"/>
    </row>
    <row r="31" spans="1:26">
      <c r="A31" s="28"/>
      <c r="B31" s="28"/>
      <c r="C31" s="28"/>
      <c r="D31" s="28"/>
      <c r="E31" s="28"/>
      <c r="F31" s="28"/>
      <c r="G31" s="28"/>
      <c r="H31" s="28"/>
      <c r="I31" s="84"/>
      <c r="J31" s="28"/>
      <c r="K31" s="84"/>
      <c r="L31" s="28"/>
      <c r="P31" s="28"/>
      <c r="Q31" s="28"/>
      <c r="R31" s="28"/>
      <c r="S31" s="28"/>
      <c r="T31" s="70"/>
      <c r="U31" s="344"/>
      <c r="V31" s="70"/>
      <c r="W31" s="70"/>
      <c r="X31" s="70"/>
      <c r="Y31" s="70"/>
      <c r="Z31" s="70"/>
    </row>
    <row r="32" spans="1:26">
      <c r="A32" s="28"/>
      <c r="B32" s="28"/>
      <c r="C32" s="28"/>
      <c r="D32" s="28"/>
      <c r="E32" s="28"/>
      <c r="F32" s="28"/>
      <c r="G32" s="28"/>
      <c r="H32" s="28"/>
      <c r="I32" s="84"/>
      <c r="J32" s="28"/>
      <c r="K32" s="84"/>
      <c r="L32" s="28"/>
      <c r="P32" s="28"/>
      <c r="Q32" s="28"/>
      <c r="R32" s="28"/>
      <c r="S32" s="28"/>
      <c r="T32" s="70"/>
      <c r="U32" s="344"/>
      <c r="V32" s="70"/>
      <c r="W32" s="70"/>
      <c r="X32" s="70"/>
      <c r="Y32" s="70"/>
      <c r="Z32" s="70"/>
    </row>
    <row r="33" spans="1:26">
      <c r="A33" s="28"/>
      <c r="B33" s="28"/>
      <c r="C33" s="28"/>
      <c r="D33" s="28"/>
      <c r="E33" s="28"/>
      <c r="F33" s="28"/>
      <c r="G33" s="28"/>
      <c r="H33" s="28"/>
      <c r="I33" s="84"/>
      <c r="J33" s="28"/>
      <c r="K33" s="84"/>
      <c r="L33" s="28"/>
      <c r="P33" s="28"/>
      <c r="Q33" s="28"/>
      <c r="R33" s="28"/>
      <c r="S33" s="28"/>
      <c r="T33" s="70"/>
      <c r="U33" s="344"/>
      <c r="V33" s="70"/>
      <c r="W33" s="70"/>
      <c r="X33" s="70"/>
      <c r="Y33" s="70"/>
      <c r="Z33" s="70"/>
    </row>
    <row r="34" spans="1:26">
      <c r="A34" s="28"/>
      <c r="B34" s="28"/>
      <c r="C34" s="28"/>
      <c r="D34" s="28"/>
      <c r="E34" s="28"/>
      <c r="F34" s="28"/>
      <c r="G34" s="28"/>
      <c r="H34" s="28"/>
      <c r="I34" s="84"/>
      <c r="J34" s="28"/>
      <c r="K34" s="84"/>
      <c r="L34" s="28"/>
      <c r="P34" s="28"/>
      <c r="Q34" s="28"/>
      <c r="R34" s="28"/>
      <c r="S34" s="28"/>
      <c r="T34" s="70"/>
      <c r="U34" s="344"/>
      <c r="V34" s="70"/>
      <c r="W34" s="70"/>
      <c r="X34" s="70"/>
      <c r="Y34" s="70"/>
      <c r="Z34" s="70"/>
    </row>
    <row r="35" spans="1:26">
      <c r="A35" s="28"/>
      <c r="B35" s="28"/>
      <c r="C35" s="28"/>
      <c r="D35" s="28"/>
      <c r="E35" s="28"/>
      <c r="F35" s="28"/>
      <c r="G35" s="28"/>
      <c r="H35" s="28"/>
      <c r="I35" s="84"/>
      <c r="J35" s="28"/>
      <c r="K35" s="84"/>
      <c r="L35" s="28"/>
      <c r="P35" s="28"/>
      <c r="Q35" s="28"/>
      <c r="R35" s="28"/>
      <c r="S35" s="28"/>
      <c r="T35" s="70"/>
      <c r="U35" s="344"/>
      <c r="V35" s="70"/>
      <c r="W35" s="70"/>
      <c r="X35" s="70"/>
      <c r="Y35" s="70"/>
      <c r="Z35" s="70"/>
    </row>
    <row r="36" spans="1:26">
      <c r="A36" s="28"/>
      <c r="B36" s="28"/>
      <c r="C36" s="28"/>
      <c r="D36" s="28"/>
      <c r="E36" s="28"/>
      <c r="F36" s="28"/>
      <c r="G36" s="28"/>
      <c r="H36" s="28"/>
      <c r="I36" s="84"/>
      <c r="J36" s="28"/>
      <c r="K36" s="84"/>
      <c r="L36" s="28"/>
      <c r="P36" s="28"/>
      <c r="Q36" s="28"/>
      <c r="R36" s="28"/>
      <c r="S36" s="28"/>
      <c r="T36" s="70"/>
      <c r="U36" s="344"/>
      <c r="V36" s="70"/>
      <c r="W36" s="70"/>
      <c r="X36" s="70"/>
      <c r="Y36" s="70"/>
      <c r="Z36" s="70"/>
    </row>
    <row r="37" spans="1:26">
      <c r="A37" s="28"/>
      <c r="B37" s="28"/>
      <c r="C37" s="28"/>
      <c r="D37" s="28"/>
      <c r="E37" s="28"/>
      <c r="F37" s="28"/>
      <c r="G37" s="28"/>
      <c r="H37" s="28"/>
      <c r="I37" s="84"/>
      <c r="J37" s="28"/>
      <c r="K37" s="84"/>
      <c r="L37" s="28"/>
      <c r="P37" s="28"/>
      <c r="Q37" s="28"/>
      <c r="R37" s="28"/>
      <c r="S37" s="28"/>
      <c r="T37" s="70"/>
      <c r="U37" s="344"/>
      <c r="V37" s="70"/>
      <c r="W37" s="70"/>
      <c r="X37" s="70"/>
      <c r="Y37" s="70"/>
      <c r="Z37" s="70"/>
    </row>
    <row r="38" spans="1:26">
      <c r="A38" s="28"/>
      <c r="B38" s="28"/>
      <c r="C38" s="28"/>
      <c r="D38" s="28"/>
      <c r="E38" s="28"/>
      <c r="F38" s="28"/>
      <c r="G38" s="28"/>
      <c r="H38" s="28"/>
      <c r="I38" s="84"/>
      <c r="J38" s="28"/>
      <c r="K38" s="84"/>
      <c r="L38" s="28"/>
      <c r="P38" s="28"/>
      <c r="Q38" s="28"/>
      <c r="R38" s="28"/>
      <c r="S38" s="28"/>
      <c r="T38" s="70"/>
      <c r="U38" s="344"/>
      <c r="V38" s="70"/>
      <c r="W38" s="70"/>
      <c r="X38" s="70"/>
      <c r="Y38" s="70"/>
      <c r="Z38" s="70"/>
    </row>
    <row r="39" spans="1:26">
      <c r="A39" s="28"/>
      <c r="B39" s="28"/>
      <c r="C39" s="28"/>
      <c r="D39" s="28"/>
      <c r="E39" s="28"/>
      <c r="F39" s="28"/>
      <c r="G39" s="28"/>
      <c r="H39" s="28"/>
      <c r="I39" s="84"/>
      <c r="J39" s="28"/>
      <c r="K39" s="84"/>
      <c r="L39" s="28"/>
      <c r="P39" s="28"/>
      <c r="Q39" s="28"/>
      <c r="R39" s="28"/>
      <c r="S39" s="28"/>
      <c r="T39" s="70"/>
      <c r="U39" s="344"/>
      <c r="V39" s="70"/>
      <c r="W39" s="70"/>
      <c r="X39" s="70"/>
      <c r="Y39" s="70"/>
      <c r="Z39" s="70"/>
    </row>
    <row r="40" spans="1:26">
      <c r="A40" s="28"/>
      <c r="B40" s="28"/>
      <c r="C40" s="28"/>
      <c r="D40" s="28"/>
      <c r="E40" s="28"/>
      <c r="F40" s="28"/>
      <c r="G40" s="28"/>
      <c r="H40" s="28"/>
      <c r="I40" s="84"/>
      <c r="J40" s="28"/>
      <c r="K40" s="84"/>
      <c r="L40" s="28"/>
      <c r="P40" s="28"/>
      <c r="Q40" s="28"/>
      <c r="R40" s="28"/>
      <c r="S40" s="28"/>
      <c r="T40" s="70"/>
      <c r="U40" s="344"/>
      <c r="V40" s="70"/>
      <c r="W40" s="70"/>
      <c r="X40" s="70"/>
      <c r="Y40" s="70"/>
      <c r="Z40" s="70"/>
    </row>
    <row r="41" spans="1:26">
      <c r="A41" s="28"/>
      <c r="B41" s="28"/>
      <c r="C41" s="28"/>
      <c r="D41" s="28"/>
      <c r="E41" s="28"/>
      <c r="F41" s="28"/>
      <c r="G41" s="28"/>
      <c r="H41" s="28"/>
      <c r="I41" s="84"/>
      <c r="J41" s="28"/>
      <c r="K41" s="84"/>
      <c r="L41" s="28"/>
      <c r="P41" s="28"/>
      <c r="Q41" s="28"/>
      <c r="R41" s="28"/>
      <c r="S41" s="28"/>
      <c r="T41" s="70"/>
      <c r="U41" s="344"/>
      <c r="V41" s="70"/>
      <c r="W41" s="70"/>
      <c r="X41" s="70"/>
      <c r="Y41" s="70"/>
      <c r="Z41" s="70"/>
    </row>
    <row r="42" spans="1:26">
      <c r="A42" s="28"/>
      <c r="B42" s="28"/>
      <c r="C42" s="28"/>
      <c r="D42" s="28"/>
      <c r="E42" s="28"/>
      <c r="F42" s="28"/>
      <c r="G42" s="28"/>
      <c r="H42" s="28"/>
      <c r="I42" s="84"/>
      <c r="J42" s="28"/>
      <c r="K42" s="84"/>
      <c r="L42" s="28"/>
      <c r="P42" s="28"/>
      <c r="Q42" s="28"/>
      <c r="R42" s="28"/>
      <c r="S42" s="28"/>
      <c r="T42" s="70"/>
      <c r="U42" s="344"/>
      <c r="V42" s="70"/>
      <c r="W42" s="70"/>
      <c r="X42" s="70"/>
      <c r="Y42" s="70"/>
      <c r="Z42" s="70"/>
    </row>
    <row r="43" spans="1:26">
      <c r="A43" s="28"/>
      <c r="B43" s="28"/>
      <c r="C43" s="28"/>
      <c r="D43" s="28"/>
      <c r="E43" s="28"/>
      <c r="F43" s="28"/>
      <c r="G43" s="28"/>
      <c r="H43" s="28"/>
      <c r="I43" s="84"/>
      <c r="J43" s="28"/>
      <c r="K43" s="84"/>
      <c r="L43" s="28"/>
      <c r="P43" s="28"/>
      <c r="Q43" s="28"/>
      <c r="R43" s="28"/>
      <c r="S43" s="28"/>
      <c r="T43" s="70"/>
      <c r="U43" s="344"/>
      <c r="V43" s="70"/>
      <c r="W43" s="70"/>
      <c r="X43" s="70"/>
      <c r="Y43" s="70"/>
      <c r="Z43" s="70"/>
    </row>
    <row r="44" spans="1:26">
      <c r="A44" s="28"/>
      <c r="B44" s="28"/>
      <c r="C44" s="28"/>
      <c r="D44" s="28"/>
      <c r="E44" s="28"/>
      <c r="F44" s="28"/>
      <c r="G44" s="28"/>
      <c r="H44" s="28"/>
      <c r="I44" s="84"/>
      <c r="J44" s="28"/>
      <c r="K44" s="84"/>
      <c r="L44" s="28"/>
      <c r="P44" s="28"/>
      <c r="Q44" s="28"/>
      <c r="R44" s="28"/>
      <c r="S44" s="28"/>
      <c r="T44" s="70"/>
      <c r="U44" s="344"/>
      <c r="V44" s="70"/>
      <c r="W44" s="70"/>
      <c r="X44" s="70"/>
      <c r="Y44" s="70"/>
      <c r="Z44" s="70"/>
    </row>
    <row r="45" spans="1:26">
      <c r="A45" s="28"/>
      <c r="B45" s="28"/>
      <c r="C45" s="28"/>
      <c r="D45" s="28"/>
      <c r="E45" s="28"/>
      <c r="F45" s="28"/>
      <c r="G45" s="28"/>
      <c r="H45" s="28"/>
      <c r="I45" s="84"/>
      <c r="J45" s="28"/>
      <c r="K45" s="84"/>
      <c r="L45" s="28"/>
      <c r="P45" s="28"/>
      <c r="Q45" s="28"/>
      <c r="R45" s="28"/>
      <c r="S45" s="28"/>
      <c r="T45" s="70"/>
      <c r="U45" s="344"/>
      <c r="V45" s="70"/>
      <c r="W45" s="70"/>
      <c r="X45" s="70"/>
      <c r="Y45" s="70"/>
      <c r="Z45" s="70"/>
    </row>
    <row r="46" spans="1:26">
      <c r="A46" s="28"/>
      <c r="B46" s="28"/>
      <c r="C46" s="28"/>
      <c r="D46" s="28"/>
      <c r="E46" s="28"/>
      <c r="F46" s="28"/>
      <c r="G46" s="28"/>
      <c r="H46" s="28"/>
      <c r="I46" s="84"/>
      <c r="J46" s="28"/>
      <c r="K46" s="84"/>
      <c r="L46" s="28"/>
      <c r="P46" s="28"/>
      <c r="Q46" s="28"/>
      <c r="R46" s="28"/>
      <c r="S46" s="28"/>
      <c r="T46" s="70"/>
      <c r="U46" s="344"/>
      <c r="V46" s="70"/>
      <c r="W46" s="70"/>
      <c r="X46" s="70"/>
      <c r="Y46" s="70"/>
      <c r="Z46" s="70"/>
    </row>
    <row r="47" spans="1:26">
      <c r="A47" s="28"/>
      <c r="B47" s="28"/>
      <c r="C47" s="28"/>
      <c r="D47" s="28"/>
      <c r="E47" s="28"/>
      <c r="F47" s="28"/>
      <c r="G47" s="28"/>
      <c r="H47" s="28"/>
      <c r="I47" s="84"/>
      <c r="J47" s="28"/>
      <c r="K47" s="84"/>
      <c r="L47" s="28"/>
      <c r="P47" s="28"/>
      <c r="Q47" s="28"/>
      <c r="R47" s="28"/>
      <c r="S47" s="28"/>
      <c r="T47" s="70"/>
      <c r="U47" s="344"/>
      <c r="V47" s="70"/>
      <c r="W47" s="70"/>
      <c r="X47" s="70"/>
      <c r="Y47" s="70"/>
      <c r="Z47" s="70"/>
    </row>
    <row r="48" spans="1:26">
      <c r="A48" s="28"/>
      <c r="B48" s="28"/>
      <c r="C48" s="28"/>
      <c r="D48" s="28"/>
      <c r="E48" s="28"/>
      <c r="F48" s="28"/>
      <c r="G48" s="28"/>
      <c r="H48" s="28"/>
      <c r="I48" s="84"/>
      <c r="J48" s="28"/>
      <c r="K48" s="84"/>
      <c r="L48" s="28"/>
      <c r="P48" s="28"/>
      <c r="Q48" s="28"/>
      <c r="R48" s="28"/>
      <c r="S48" s="28"/>
      <c r="T48" s="70"/>
      <c r="U48" s="344"/>
      <c r="V48" s="70"/>
      <c r="W48" s="70"/>
      <c r="X48" s="70"/>
      <c r="Y48" s="70"/>
      <c r="Z48" s="70"/>
    </row>
    <row r="49" spans="1:26">
      <c r="A49" s="28"/>
      <c r="B49" s="28"/>
      <c r="C49" s="28"/>
      <c r="D49" s="28"/>
      <c r="E49" s="28"/>
      <c r="F49" s="28"/>
      <c r="G49" s="28"/>
      <c r="H49" s="28"/>
      <c r="I49" s="84"/>
      <c r="J49" s="28"/>
      <c r="K49" s="84"/>
      <c r="L49" s="28"/>
      <c r="P49" s="28"/>
      <c r="Q49" s="28"/>
      <c r="R49" s="28"/>
      <c r="S49" s="28"/>
      <c r="T49" s="70"/>
      <c r="U49" s="344"/>
      <c r="V49" s="70"/>
      <c r="W49" s="70"/>
      <c r="X49" s="70"/>
      <c r="Y49" s="70"/>
      <c r="Z49" s="70"/>
    </row>
    <row r="50" spans="1:26">
      <c r="A50" s="28"/>
      <c r="B50" s="28"/>
      <c r="C50" s="28"/>
      <c r="D50" s="28"/>
      <c r="E50" s="28"/>
      <c r="F50" s="28"/>
      <c r="G50" s="28"/>
      <c r="H50" s="28"/>
      <c r="I50" s="84"/>
      <c r="J50" s="28"/>
      <c r="K50" s="84"/>
      <c r="L50" s="28"/>
      <c r="P50" s="28"/>
      <c r="Q50" s="28"/>
      <c r="R50" s="28"/>
      <c r="S50" s="28"/>
      <c r="T50" s="70"/>
      <c r="U50" s="344"/>
      <c r="V50" s="70"/>
      <c r="W50" s="70"/>
      <c r="X50" s="70"/>
      <c r="Y50" s="70"/>
      <c r="Z50" s="70"/>
    </row>
    <row r="51" spans="1:26">
      <c r="A51" s="28"/>
      <c r="B51" s="28"/>
      <c r="C51" s="28"/>
      <c r="D51" s="28"/>
      <c r="E51" s="28"/>
      <c r="F51" s="28"/>
      <c r="G51" s="28"/>
      <c r="H51" s="28"/>
      <c r="I51" s="84"/>
      <c r="J51" s="28"/>
      <c r="K51" s="84"/>
      <c r="L51" s="28"/>
      <c r="P51" s="28"/>
      <c r="Q51" s="28"/>
      <c r="R51" s="28"/>
      <c r="S51" s="28"/>
      <c r="T51" s="70"/>
      <c r="U51" s="344"/>
      <c r="V51" s="70"/>
      <c r="W51" s="70"/>
      <c r="X51" s="70"/>
      <c r="Y51" s="70"/>
      <c r="Z51" s="70"/>
    </row>
    <row r="52" spans="1:26">
      <c r="A52" s="28"/>
      <c r="B52" s="28"/>
      <c r="C52" s="28"/>
      <c r="D52" s="28"/>
      <c r="E52" s="28"/>
      <c r="F52" s="28"/>
      <c r="G52" s="28"/>
      <c r="H52" s="28"/>
      <c r="I52" s="84"/>
      <c r="J52" s="28"/>
      <c r="K52" s="84"/>
      <c r="L52" s="28"/>
      <c r="P52" s="28"/>
      <c r="Q52" s="28"/>
      <c r="R52" s="28"/>
      <c r="S52" s="28"/>
      <c r="T52" s="70"/>
      <c r="U52" s="344"/>
      <c r="V52" s="70"/>
      <c r="W52" s="70"/>
      <c r="X52" s="70"/>
      <c r="Y52" s="70"/>
      <c r="Z52" s="70"/>
    </row>
    <row r="53" spans="1:26">
      <c r="A53" s="28"/>
      <c r="B53" s="28"/>
      <c r="C53" s="28"/>
      <c r="D53" s="28"/>
      <c r="E53" s="28"/>
      <c r="F53" s="28"/>
      <c r="G53" s="28"/>
      <c r="H53" s="28"/>
      <c r="I53" s="84"/>
      <c r="J53" s="28"/>
      <c r="K53" s="84"/>
      <c r="L53" s="28"/>
      <c r="P53" s="28"/>
      <c r="Q53" s="28"/>
      <c r="R53" s="28"/>
      <c r="S53" s="28"/>
      <c r="T53" s="70"/>
      <c r="U53" s="344"/>
      <c r="V53" s="70"/>
      <c r="W53" s="70"/>
      <c r="X53" s="70"/>
      <c r="Y53" s="70"/>
      <c r="Z53" s="70"/>
    </row>
    <row r="54" spans="1:26">
      <c r="A54" s="28"/>
      <c r="B54" s="28"/>
      <c r="C54" s="28"/>
      <c r="D54" s="28"/>
      <c r="E54" s="28"/>
      <c r="F54" s="28"/>
      <c r="G54" s="28"/>
      <c r="H54" s="28"/>
      <c r="I54" s="84"/>
      <c r="J54" s="28"/>
      <c r="K54" s="84"/>
      <c r="L54" s="28"/>
      <c r="P54" s="28"/>
      <c r="Q54" s="28"/>
      <c r="R54" s="28"/>
      <c r="S54" s="28"/>
      <c r="T54" s="70"/>
      <c r="U54" s="344"/>
      <c r="V54" s="70"/>
      <c r="W54" s="70"/>
      <c r="X54" s="70"/>
      <c r="Y54" s="70"/>
      <c r="Z54" s="70"/>
    </row>
    <row r="55" spans="1:26">
      <c r="A55" s="28"/>
      <c r="B55" s="28"/>
      <c r="C55" s="28"/>
      <c r="D55" s="28"/>
      <c r="E55" s="28"/>
      <c r="F55" s="28"/>
      <c r="G55" s="28"/>
      <c r="H55" s="28"/>
      <c r="I55" s="84"/>
      <c r="J55" s="28"/>
      <c r="K55" s="84"/>
      <c r="L55" s="28"/>
      <c r="P55" s="28"/>
      <c r="Q55" s="28"/>
      <c r="R55" s="28"/>
      <c r="S55" s="28"/>
      <c r="T55" s="70"/>
      <c r="U55" s="344"/>
      <c r="V55" s="70"/>
      <c r="W55" s="70"/>
      <c r="X55" s="70"/>
      <c r="Y55" s="70"/>
      <c r="Z55" s="70"/>
    </row>
    <row r="56" spans="1:26">
      <c r="A56" s="28"/>
      <c r="B56" s="28"/>
      <c r="C56" s="28"/>
      <c r="D56" s="28"/>
      <c r="E56" s="28"/>
      <c r="F56" s="28"/>
      <c r="G56" s="28"/>
      <c r="H56" s="28"/>
      <c r="I56" s="84"/>
      <c r="J56" s="28"/>
      <c r="K56" s="84"/>
      <c r="L56" s="28"/>
      <c r="P56" s="28"/>
      <c r="Q56" s="28"/>
      <c r="R56" s="28"/>
      <c r="S56" s="28"/>
      <c r="V56" s="27"/>
      <c r="W56" s="27"/>
    </row>
    <row r="57" spans="1:26">
      <c r="A57" s="28"/>
      <c r="B57" s="28"/>
      <c r="C57" s="28"/>
      <c r="D57" s="28"/>
      <c r="E57" s="28"/>
      <c r="F57" s="28"/>
      <c r="G57" s="28"/>
      <c r="H57" s="28"/>
      <c r="I57" s="84"/>
      <c r="J57" s="28"/>
      <c r="K57" s="84"/>
      <c r="L57" s="28"/>
      <c r="P57" s="28"/>
      <c r="Q57" s="28"/>
      <c r="R57" s="28"/>
      <c r="S57" s="28"/>
      <c r="V57" s="27"/>
      <c r="W57" s="27"/>
    </row>
    <row r="58" spans="1:26">
      <c r="A58" s="28"/>
      <c r="B58" s="28"/>
      <c r="C58" s="28"/>
      <c r="D58" s="28"/>
      <c r="E58" s="28"/>
      <c r="F58" s="28"/>
      <c r="G58" s="28"/>
      <c r="H58" s="28"/>
      <c r="I58" s="84"/>
      <c r="J58" s="28"/>
      <c r="K58" s="84"/>
      <c r="L58" s="28"/>
      <c r="P58" s="28"/>
      <c r="Q58" s="28"/>
      <c r="R58" s="28"/>
      <c r="S58" s="28"/>
      <c r="V58" s="27"/>
      <c r="W58" s="27"/>
    </row>
    <row r="59" spans="1:26">
      <c r="A59" s="28"/>
      <c r="B59" s="28"/>
      <c r="C59" s="28"/>
      <c r="D59" s="28"/>
      <c r="E59" s="28"/>
      <c r="F59" s="28"/>
      <c r="G59" s="28"/>
      <c r="H59" s="28"/>
      <c r="I59" s="84"/>
      <c r="J59" s="28"/>
      <c r="K59" s="84"/>
      <c r="L59" s="28"/>
      <c r="P59" s="28"/>
      <c r="Q59" s="28"/>
      <c r="R59" s="28"/>
      <c r="S59" s="28"/>
      <c r="V59" s="27"/>
      <c r="W59" s="27"/>
    </row>
    <row r="60" spans="1:26">
      <c r="A60" s="28"/>
      <c r="B60" s="28"/>
      <c r="C60" s="28"/>
      <c r="D60" s="28"/>
      <c r="E60" s="28"/>
      <c r="F60" s="28"/>
      <c r="G60" s="28"/>
      <c r="H60" s="28"/>
      <c r="I60" s="84"/>
      <c r="J60" s="28"/>
      <c r="K60" s="84"/>
      <c r="L60" s="28"/>
      <c r="P60" s="28"/>
      <c r="Q60" s="28"/>
      <c r="R60" s="28"/>
      <c r="S60" s="28"/>
      <c r="V60" s="27"/>
      <c r="W60" s="27"/>
    </row>
    <row r="61" spans="1:26">
      <c r="A61" s="28"/>
      <c r="B61" s="28"/>
      <c r="C61" s="28"/>
      <c r="D61" s="28"/>
      <c r="E61" s="28"/>
      <c r="F61" s="28"/>
      <c r="G61" s="28"/>
      <c r="H61" s="28"/>
      <c r="I61" s="84"/>
      <c r="J61" s="28"/>
      <c r="K61" s="84"/>
      <c r="L61" s="28"/>
      <c r="P61" s="28"/>
      <c r="Q61" s="28"/>
      <c r="R61" s="28"/>
      <c r="S61" s="28"/>
      <c r="V61" s="27"/>
      <c r="W61" s="27"/>
    </row>
    <row r="62" spans="1:26">
      <c r="A62" s="28"/>
      <c r="B62" s="28"/>
      <c r="C62" s="28"/>
      <c r="D62" s="28"/>
      <c r="E62" s="28"/>
      <c r="F62" s="28"/>
      <c r="G62" s="28"/>
      <c r="H62" s="28"/>
      <c r="I62" s="84"/>
      <c r="J62" s="28"/>
      <c r="K62" s="84"/>
      <c r="L62" s="28"/>
      <c r="P62" s="28"/>
      <c r="Q62" s="28"/>
      <c r="R62" s="28"/>
      <c r="S62" s="28"/>
      <c r="V62" s="27"/>
      <c r="W62" s="27"/>
    </row>
    <row r="63" spans="1:26">
      <c r="A63" s="28"/>
      <c r="B63" s="28"/>
      <c r="C63" s="28"/>
      <c r="D63" s="28"/>
      <c r="E63" s="28"/>
      <c r="F63" s="28"/>
      <c r="G63" s="28"/>
      <c r="H63" s="28"/>
      <c r="I63" s="84"/>
      <c r="J63" s="28"/>
      <c r="K63" s="84"/>
      <c r="L63" s="28"/>
      <c r="P63" s="28"/>
      <c r="Q63" s="28"/>
      <c r="R63" s="28"/>
      <c r="S63" s="28"/>
      <c r="V63" s="27"/>
      <c r="W63" s="27"/>
    </row>
    <row r="64" spans="1:26">
      <c r="A64" s="28"/>
      <c r="B64" s="28"/>
      <c r="C64" s="28"/>
      <c r="D64" s="28"/>
      <c r="E64" s="28"/>
      <c r="F64" s="28"/>
      <c r="G64" s="28"/>
      <c r="H64" s="28"/>
      <c r="I64" s="84"/>
      <c r="J64" s="28"/>
      <c r="K64" s="84"/>
      <c r="L64" s="28"/>
      <c r="P64" s="28"/>
      <c r="Q64" s="28"/>
      <c r="R64" s="28"/>
      <c r="S64" s="28"/>
      <c r="V64" s="27"/>
      <c r="W64" s="27"/>
    </row>
    <row r="65" spans="1:23">
      <c r="A65" s="28"/>
      <c r="B65" s="28"/>
      <c r="C65" s="28"/>
      <c r="D65" s="28"/>
      <c r="E65" s="28"/>
      <c r="F65" s="28"/>
      <c r="G65" s="28"/>
      <c r="H65" s="28"/>
      <c r="I65" s="84"/>
      <c r="J65" s="28"/>
      <c r="K65" s="84"/>
      <c r="L65" s="28"/>
      <c r="P65" s="28"/>
      <c r="Q65" s="28"/>
      <c r="R65" s="28"/>
      <c r="S65" s="28"/>
      <c r="V65" s="27"/>
      <c r="W65" s="27"/>
    </row>
    <row r="66" spans="1:23">
      <c r="A66" s="28"/>
      <c r="B66" s="28"/>
      <c r="C66" s="28"/>
      <c r="D66" s="28"/>
      <c r="E66" s="28"/>
      <c r="F66" s="28"/>
      <c r="G66" s="28"/>
      <c r="H66" s="28"/>
      <c r="I66" s="84"/>
      <c r="J66" s="28"/>
      <c r="K66" s="84"/>
      <c r="L66" s="28"/>
      <c r="P66" s="28"/>
      <c r="Q66" s="28"/>
      <c r="R66" s="28"/>
      <c r="S66" s="28"/>
      <c r="V66" s="27"/>
      <c r="W66" s="27"/>
    </row>
    <row r="67" spans="1:23">
      <c r="A67" s="28"/>
      <c r="B67" s="28"/>
      <c r="C67" s="28"/>
      <c r="D67" s="28"/>
      <c r="E67" s="28"/>
      <c r="F67" s="28"/>
      <c r="G67" s="28"/>
      <c r="H67" s="28"/>
      <c r="I67" s="84"/>
      <c r="J67" s="28"/>
      <c r="K67" s="84"/>
      <c r="L67" s="28"/>
      <c r="P67" s="28"/>
      <c r="Q67" s="28"/>
      <c r="R67" s="28"/>
      <c r="S67" s="28"/>
      <c r="V67" s="27"/>
      <c r="W67" s="27"/>
    </row>
    <row r="68" spans="1:23">
      <c r="A68" s="28"/>
      <c r="B68" s="28"/>
      <c r="C68" s="28"/>
      <c r="D68" s="28"/>
      <c r="E68" s="28"/>
      <c r="F68" s="28"/>
      <c r="G68" s="28"/>
      <c r="H68" s="28"/>
      <c r="I68" s="84"/>
      <c r="J68" s="28"/>
      <c r="K68" s="84"/>
      <c r="L68" s="28"/>
      <c r="P68" s="28"/>
      <c r="Q68" s="28"/>
      <c r="R68" s="28"/>
      <c r="S68" s="28"/>
      <c r="V68" s="27"/>
      <c r="W68" s="27"/>
    </row>
    <row r="69" spans="1:23">
      <c r="A69" s="28"/>
      <c r="B69" s="28"/>
      <c r="C69" s="28"/>
      <c r="D69" s="28"/>
      <c r="E69" s="28"/>
      <c r="F69" s="28"/>
      <c r="G69" s="28"/>
      <c r="H69" s="28"/>
      <c r="I69" s="84"/>
      <c r="J69" s="28"/>
      <c r="K69" s="84"/>
      <c r="L69" s="28"/>
      <c r="P69" s="28"/>
      <c r="Q69" s="28"/>
      <c r="R69" s="28"/>
      <c r="S69" s="28"/>
      <c r="V69" s="27"/>
      <c r="W69" s="27"/>
    </row>
    <row r="70" spans="1:23">
      <c r="A70" s="28"/>
      <c r="B70" s="28"/>
      <c r="C70" s="28"/>
      <c r="D70" s="28"/>
      <c r="E70" s="28"/>
      <c r="F70" s="28"/>
      <c r="G70" s="28"/>
      <c r="H70" s="28"/>
      <c r="I70" s="84"/>
      <c r="J70" s="28"/>
      <c r="K70" s="84"/>
      <c r="L70" s="28"/>
      <c r="P70" s="28"/>
      <c r="Q70" s="28"/>
      <c r="R70" s="28"/>
      <c r="S70" s="28"/>
      <c r="V70" s="27"/>
      <c r="W70" s="27"/>
    </row>
    <row r="71" spans="1:23">
      <c r="A71" s="28"/>
      <c r="B71" s="28"/>
      <c r="C71" s="28"/>
      <c r="D71" s="28"/>
      <c r="E71" s="28"/>
      <c r="F71" s="28"/>
      <c r="G71" s="28"/>
      <c r="H71" s="28"/>
      <c r="I71" s="84"/>
      <c r="J71" s="28"/>
      <c r="K71" s="84"/>
      <c r="L71" s="28"/>
      <c r="P71" s="28"/>
      <c r="Q71" s="28"/>
      <c r="R71" s="28"/>
      <c r="S71" s="28"/>
      <c r="V71" s="27"/>
      <c r="W71" s="27"/>
    </row>
    <row r="72" spans="1:23">
      <c r="A72" s="28"/>
      <c r="B72" s="28"/>
      <c r="C72" s="28"/>
      <c r="D72" s="28"/>
      <c r="E72" s="28"/>
      <c r="F72" s="28"/>
      <c r="G72" s="28"/>
      <c r="H72" s="28"/>
      <c r="I72" s="84"/>
      <c r="J72" s="28"/>
      <c r="K72" s="84"/>
      <c r="L72" s="28"/>
      <c r="P72" s="28"/>
      <c r="Q72" s="28"/>
      <c r="R72" s="28"/>
      <c r="S72" s="28"/>
      <c r="V72" s="27"/>
      <c r="W72" s="27"/>
    </row>
    <row r="73" spans="1:23">
      <c r="A73" s="28"/>
      <c r="B73" s="28"/>
      <c r="C73" s="28"/>
      <c r="D73" s="28"/>
      <c r="E73" s="28"/>
      <c r="F73" s="28"/>
      <c r="G73" s="28"/>
      <c r="H73" s="28"/>
      <c r="I73" s="84"/>
      <c r="J73" s="28"/>
      <c r="K73" s="84"/>
      <c r="L73" s="28"/>
      <c r="P73" s="28"/>
      <c r="Q73" s="28"/>
      <c r="R73" s="28"/>
      <c r="S73" s="28"/>
      <c r="V73" s="27"/>
      <c r="W73" s="27"/>
    </row>
    <row r="74" spans="1:23">
      <c r="A74" s="28"/>
      <c r="B74" s="28"/>
      <c r="C74" s="28"/>
      <c r="D74" s="28"/>
      <c r="E74" s="28"/>
      <c r="F74" s="28"/>
      <c r="G74" s="28"/>
      <c r="H74" s="28"/>
      <c r="I74" s="84"/>
      <c r="J74" s="28"/>
      <c r="K74" s="84"/>
      <c r="L74" s="28"/>
      <c r="P74" s="28"/>
      <c r="Q74" s="28"/>
      <c r="R74" s="28"/>
      <c r="S74" s="28"/>
      <c r="V74" s="27"/>
      <c r="W74" s="27"/>
    </row>
    <row r="75" spans="1:23">
      <c r="A75" s="28"/>
      <c r="B75" s="28"/>
      <c r="C75" s="28"/>
      <c r="D75" s="28"/>
      <c r="E75" s="28"/>
      <c r="F75" s="28"/>
      <c r="G75" s="28"/>
      <c r="H75" s="28"/>
      <c r="I75" s="84"/>
      <c r="J75" s="28"/>
      <c r="K75" s="84"/>
      <c r="L75" s="28"/>
      <c r="P75" s="28"/>
      <c r="Q75" s="28"/>
      <c r="R75" s="28"/>
      <c r="S75" s="28"/>
      <c r="V75" s="27"/>
      <c r="W75" s="27"/>
    </row>
    <row r="76" spans="1:23">
      <c r="A76" s="28"/>
      <c r="B76" s="28"/>
      <c r="C76" s="28"/>
      <c r="D76" s="28"/>
      <c r="E76" s="28"/>
      <c r="F76" s="28"/>
      <c r="G76" s="28"/>
      <c r="H76" s="28"/>
      <c r="I76" s="84"/>
      <c r="J76" s="28"/>
      <c r="K76" s="84"/>
      <c r="L76" s="28"/>
      <c r="P76" s="28"/>
      <c r="Q76" s="28"/>
      <c r="R76" s="28"/>
      <c r="S76" s="28"/>
      <c r="V76" s="27"/>
      <c r="W76" s="27"/>
    </row>
    <row r="77" spans="1:23">
      <c r="A77" s="28"/>
      <c r="B77" s="28"/>
      <c r="C77" s="28"/>
      <c r="D77" s="28"/>
      <c r="E77" s="28"/>
      <c r="F77" s="28"/>
      <c r="G77" s="28"/>
      <c r="H77" s="28"/>
      <c r="I77" s="84"/>
      <c r="J77" s="28"/>
      <c r="K77" s="84"/>
      <c r="L77" s="28"/>
      <c r="P77" s="28"/>
      <c r="Q77" s="28"/>
      <c r="R77" s="28"/>
      <c r="S77" s="28"/>
      <c r="V77" s="27"/>
      <c r="W77" s="27"/>
    </row>
    <row r="78" spans="1:23">
      <c r="A78" s="28"/>
      <c r="B78" s="28"/>
      <c r="C78" s="28"/>
      <c r="D78" s="28"/>
      <c r="E78" s="28"/>
      <c r="F78" s="28"/>
      <c r="G78" s="28"/>
      <c r="H78" s="28"/>
      <c r="I78" s="84"/>
      <c r="J78" s="28"/>
      <c r="K78" s="84"/>
      <c r="L78" s="28"/>
      <c r="P78" s="28"/>
      <c r="Q78" s="28"/>
      <c r="R78" s="28"/>
      <c r="S78" s="28"/>
      <c r="V78" s="27"/>
      <c r="W78" s="27"/>
    </row>
    <row r="79" spans="1:23">
      <c r="A79" s="28"/>
      <c r="B79" s="28"/>
      <c r="C79" s="28"/>
      <c r="D79" s="28"/>
      <c r="E79" s="28"/>
      <c r="F79" s="28"/>
      <c r="G79" s="28"/>
      <c r="H79" s="28"/>
      <c r="I79" s="84"/>
      <c r="J79" s="28"/>
      <c r="K79" s="84"/>
      <c r="L79" s="28"/>
      <c r="P79" s="28"/>
      <c r="Q79" s="28"/>
      <c r="R79" s="28"/>
      <c r="S79" s="28"/>
      <c r="V79" s="27"/>
      <c r="W79" s="27"/>
    </row>
    <row r="80" spans="1:23">
      <c r="A80" s="28"/>
      <c r="B80" s="28"/>
      <c r="C80" s="28"/>
      <c r="D80" s="28"/>
      <c r="E80" s="28"/>
      <c r="F80" s="28"/>
      <c r="G80" s="28"/>
      <c r="H80" s="28"/>
      <c r="I80" s="84"/>
      <c r="J80" s="28"/>
      <c r="K80" s="84"/>
      <c r="L80" s="28"/>
      <c r="P80" s="28"/>
      <c r="Q80" s="28"/>
      <c r="R80" s="28"/>
      <c r="S80" s="28"/>
      <c r="V80" s="27"/>
      <c r="W80" s="27"/>
    </row>
    <row r="81" spans="1:23">
      <c r="A81" s="28"/>
      <c r="B81" s="28"/>
      <c r="C81" s="28"/>
      <c r="D81" s="28"/>
      <c r="E81" s="28"/>
      <c r="F81" s="28"/>
      <c r="G81" s="28"/>
      <c r="H81" s="28"/>
      <c r="I81" s="84"/>
      <c r="J81" s="28"/>
      <c r="K81" s="84"/>
      <c r="L81" s="28"/>
      <c r="P81" s="28"/>
      <c r="Q81" s="28"/>
      <c r="R81" s="28"/>
      <c r="S81" s="28"/>
      <c r="V81" s="27"/>
      <c r="W81" s="27"/>
    </row>
    <row r="82" spans="1:23">
      <c r="A82" s="28"/>
      <c r="B82" s="28"/>
      <c r="C82" s="28"/>
      <c r="D82" s="28"/>
      <c r="E82" s="28"/>
      <c r="F82" s="28"/>
      <c r="G82" s="28"/>
      <c r="H82" s="28"/>
      <c r="I82" s="84"/>
      <c r="J82" s="28"/>
      <c r="K82" s="84"/>
      <c r="L82" s="28"/>
      <c r="P82" s="28"/>
      <c r="Q82" s="28"/>
      <c r="R82" s="28"/>
      <c r="S82" s="28"/>
      <c r="V82" s="27"/>
      <c r="W82" s="27"/>
    </row>
    <row r="83" spans="1:23">
      <c r="A83" s="28"/>
      <c r="B83" s="28"/>
      <c r="C83" s="28"/>
      <c r="D83" s="28"/>
      <c r="E83" s="28"/>
      <c r="F83" s="28"/>
      <c r="G83" s="28"/>
      <c r="H83" s="28"/>
      <c r="I83" s="84"/>
      <c r="J83" s="28"/>
      <c r="K83" s="84"/>
      <c r="L83" s="28"/>
      <c r="P83" s="28"/>
      <c r="Q83" s="28"/>
      <c r="R83" s="28"/>
      <c r="S83" s="28"/>
      <c r="V83" s="27"/>
      <c r="W83" s="27"/>
    </row>
    <row r="84" spans="1:23">
      <c r="A84" s="28"/>
      <c r="B84" s="28"/>
      <c r="C84" s="28"/>
      <c r="D84" s="28"/>
      <c r="E84" s="28"/>
      <c r="F84" s="28"/>
      <c r="G84" s="28"/>
      <c r="H84" s="28"/>
      <c r="I84" s="84"/>
      <c r="J84" s="28"/>
      <c r="K84" s="84"/>
      <c r="L84" s="28"/>
      <c r="P84" s="28"/>
      <c r="Q84" s="28"/>
      <c r="R84" s="28"/>
      <c r="S84" s="28"/>
      <c r="V84" s="27"/>
      <c r="W84" s="27"/>
    </row>
    <row r="85" spans="1:23">
      <c r="A85" s="28"/>
      <c r="B85" s="28"/>
      <c r="C85" s="28"/>
      <c r="D85" s="28"/>
      <c r="E85" s="28"/>
      <c r="F85" s="28"/>
      <c r="G85" s="28"/>
      <c r="H85" s="28"/>
      <c r="I85" s="84"/>
      <c r="J85" s="28"/>
      <c r="K85" s="84"/>
      <c r="L85" s="28"/>
      <c r="P85" s="28"/>
      <c r="Q85" s="28"/>
      <c r="R85" s="28"/>
      <c r="S85" s="28"/>
      <c r="V85" s="27"/>
      <c r="W85" s="27"/>
    </row>
    <row r="86" spans="1:23">
      <c r="A86" s="28"/>
      <c r="B86" s="28"/>
      <c r="C86" s="28"/>
      <c r="D86" s="28"/>
      <c r="E86" s="28"/>
      <c r="F86" s="28"/>
      <c r="G86" s="28"/>
      <c r="H86" s="28"/>
      <c r="I86" s="84"/>
      <c r="J86" s="28"/>
      <c r="K86" s="84"/>
      <c r="L86" s="28"/>
      <c r="P86" s="28"/>
      <c r="Q86" s="28"/>
      <c r="R86" s="28"/>
      <c r="S86" s="28"/>
      <c r="V86" s="27"/>
      <c r="W86" s="27"/>
    </row>
    <row r="87" spans="1:23">
      <c r="A87" s="28"/>
      <c r="B87" s="28"/>
      <c r="C87" s="28"/>
      <c r="D87" s="28"/>
      <c r="E87" s="28"/>
      <c r="F87" s="28"/>
      <c r="G87" s="28"/>
      <c r="H87" s="28"/>
      <c r="I87" s="84"/>
      <c r="J87" s="28"/>
      <c r="K87" s="84"/>
      <c r="L87" s="28"/>
      <c r="P87" s="28"/>
      <c r="Q87" s="28"/>
      <c r="R87" s="28"/>
      <c r="S87" s="28"/>
      <c r="V87" s="27"/>
      <c r="W87" s="27"/>
    </row>
    <row r="88" spans="1:23">
      <c r="A88" s="28"/>
      <c r="B88" s="28"/>
      <c r="C88" s="28"/>
      <c r="D88" s="28"/>
      <c r="E88" s="28"/>
      <c r="F88" s="28"/>
      <c r="G88" s="28"/>
      <c r="H88" s="28"/>
      <c r="I88" s="84"/>
      <c r="J88" s="28"/>
      <c r="K88" s="84"/>
      <c r="L88" s="28"/>
      <c r="P88" s="28"/>
      <c r="Q88" s="28"/>
      <c r="R88" s="28"/>
      <c r="S88" s="28"/>
      <c r="V88" s="27"/>
      <c r="W88" s="27"/>
    </row>
    <row r="89" spans="1:23">
      <c r="A89" s="28"/>
      <c r="B89" s="28"/>
      <c r="C89" s="28"/>
      <c r="D89" s="28"/>
      <c r="E89" s="28"/>
      <c r="F89" s="28"/>
      <c r="G89" s="28"/>
      <c r="H89" s="28"/>
      <c r="I89" s="84"/>
      <c r="J89" s="28"/>
      <c r="K89" s="84"/>
      <c r="L89" s="28"/>
      <c r="P89" s="28"/>
      <c r="Q89" s="28"/>
      <c r="R89" s="28"/>
      <c r="S89" s="28"/>
      <c r="V89" s="27"/>
      <c r="W89" s="27"/>
    </row>
    <row r="90" spans="1:23">
      <c r="A90" s="28"/>
      <c r="B90" s="28"/>
      <c r="C90" s="28"/>
      <c r="D90" s="28"/>
      <c r="E90" s="28"/>
      <c r="F90" s="28"/>
      <c r="G90" s="28"/>
      <c r="H90" s="28"/>
      <c r="I90" s="84"/>
      <c r="J90" s="28"/>
      <c r="K90" s="84"/>
      <c r="L90" s="28"/>
      <c r="P90" s="28"/>
      <c r="Q90" s="28"/>
      <c r="R90" s="28"/>
      <c r="S90" s="28"/>
      <c r="V90" s="27"/>
      <c r="W90" s="27"/>
    </row>
    <row r="91" spans="1:23">
      <c r="A91" s="28"/>
      <c r="B91" s="28"/>
      <c r="C91" s="28"/>
      <c r="D91" s="28"/>
      <c r="E91" s="28"/>
      <c r="F91" s="28"/>
      <c r="G91" s="28"/>
      <c r="H91" s="28"/>
      <c r="I91" s="84"/>
      <c r="J91" s="28"/>
      <c r="K91" s="84"/>
      <c r="L91" s="28"/>
      <c r="P91" s="28"/>
      <c r="Q91" s="28"/>
      <c r="R91" s="28"/>
      <c r="S91" s="28"/>
      <c r="V91" s="27"/>
      <c r="W91" s="27"/>
    </row>
    <row r="92" spans="1:23">
      <c r="A92" s="28"/>
      <c r="B92" s="28"/>
      <c r="C92" s="28"/>
      <c r="D92" s="28"/>
      <c r="E92" s="28"/>
      <c r="F92" s="28"/>
      <c r="G92" s="28"/>
      <c r="H92" s="28"/>
      <c r="I92" s="84"/>
      <c r="J92" s="28"/>
      <c r="K92" s="84"/>
      <c r="L92" s="28"/>
      <c r="P92" s="28"/>
      <c r="Q92" s="28"/>
      <c r="R92" s="28"/>
      <c r="S92" s="28"/>
      <c r="V92" s="27"/>
      <c r="W92" s="27"/>
    </row>
    <row r="93" spans="1:23">
      <c r="A93" s="28"/>
      <c r="B93" s="28"/>
      <c r="C93" s="28"/>
      <c r="D93" s="28"/>
      <c r="E93" s="28"/>
      <c r="F93" s="28"/>
      <c r="G93" s="28"/>
      <c r="H93" s="28"/>
      <c r="I93" s="84"/>
      <c r="J93" s="28"/>
      <c r="K93" s="84"/>
      <c r="L93" s="28"/>
      <c r="P93" s="28"/>
      <c r="Q93" s="28"/>
      <c r="R93" s="28"/>
      <c r="S93" s="28"/>
      <c r="V93" s="27"/>
      <c r="W93" s="27"/>
    </row>
    <row r="94" spans="1:23">
      <c r="A94" s="28"/>
      <c r="B94" s="28"/>
      <c r="C94" s="28"/>
      <c r="D94" s="28"/>
      <c r="E94" s="28"/>
      <c r="F94" s="28"/>
      <c r="G94" s="28"/>
      <c r="H94" s="28"/>
      <c r="I94" s="84"/>
      <c r="J94" s="28"/>
      <c r="K94" s="84"/>
      <c r="L94" s="28"/>
      <c r="P94" s="28"/>
      <c r="Q94" s="28"/>
      <c r="R94" s="28"/>
      <c r="S94" s="28"/>
      <c r="V94" s="27"/>
      <c r="W94" s="27"/>
    </row>
    <row r="95" spans="1:23">
      <c r="A95" s="28"/>
      <c r="B95" s="28"/>
      <c r="C95" s="28"/>
      <c r="D95" s="28"/>
      <c r="E95" s="28"/>
      <c r="F95" s="28"/>
      <c r="G95" s="28"/>
      <c r="H95" s="28"/>
      <c r="I95" s="84"/>
      <c r="J95" s="28"/>
      <c r="K95" s="84"/>
      <c r="L95" s="28"/>
      <c r="P95" s="28"/>
      <c r="Q95" s="28"/>
      <c r="R95" s="28"/>
      <c r="S95" s="28"/>
      <c r="V95" s="27"/>
      <c r="W95" s="27"/>
    </row>
    <row r="96" spans="1:23">
      <c r="A96" s="28"/>
      <c r="B96" s="28"/>
      <c r="C96" s="28"/>
      <c r="D96" s="28"/>
      <c r="E96" s="28"/>
      <c r="F96" s="28"/>
      <c r="G96" s="28"/>
      <c r="H96" s="28"/>
      <c r="I96" s="84"/>
      <c r="J96" s="28"/>
      <c r="K96" s="84"/>
      <c r="L96" s="28"/>
      <c r="P96" s="28"/>
      <c r="Q96" s="28"/>
      <c r="R96" s="28"/>
      <c r="S96" s="28"/>
      <c r="V96" s="27"/>
      <c r="W96" s="27"/>
    </row>
    <row r="97" spans="1:23">
      <c r="A97" s="28"/>
      <c r="B97" s="28"/>
      <c r="C97" s="28"/>
      <c r="D97" s="28"/>
      <c r="E97" s="28"/>
      <c r="F97" s="28"/>
      <c r="G97" s="28"/>
      <c r="H97" s="28"/>
      <c r="I97" s="84"/>
      <c r="J97" s="28"/>
      <c r="K97" s="84"/>
      <c r="L97" s="28"/>
      <c r="P97" s="28"/>
      <c r="Q97" s="28"/>
      <c r="R97" s="28"/>
      <c r="S97" s="28"/>
      <c r="V97" s="27"/>
      <c r="W97" s="27"/>
    </row>
    <row r="98" spans="1:23">
      <c r="A98" s="28"/>
      <c r="B98" s="28"/>
      <c r="C98" s="28"/>
      <c r="D98" s="28"/>
      <c r="E98" s="28"/>
      <c r="F98" s="28"/>
      <c r="G98" s="28"/>
      <c r="H98" s="28"/>
      <c r="I98" s="84"/>
      <c r="J98" s="28"/>
      <c r="K98" s="84"/>
      <c r="L98" s="28"/>
      <c r="P98" s="28"/>
      <c r="Q98" s="28"/>
      <c r="R98" s="28"/>
      <c r="S98" s="28"/>
      <c r="V98" s="27"/>
      <c r="W98" s="27"/>
    </row>
    <row r="99" spans="1:23">
      <c r="A99" s="28"/>
      <c r="B99" s="28"/>
      <c r="C99" s="28"/>
      <c r="D99" s="28"/>
      <c r="E99" s="28"/>
      <c r="F99" s="28"/>
      <c r="G99" s="28"/>
      <c r="H99" s="28"/>
      <c r="I99" s="84"/>
      <c r="J99" s="28"/>
      <c r="K99" s="84"/>
      <c r="L99" s="28"/>
      <c r="P99" s="28"/>
      <c r="Q99" s="28"/>
      <c r="R99" s="28"/>
      <c r="S99" s="28"/>
      <c r="V99" s="27"/>
      <c r="W99" s="27"/>
    </row>
    <row r="100" spans="1:23">
      <c r="A100" s="28"/>
      <c r="B100" s="28"/>
      <c r="C100" s="28"/>
      <c r="D100" s="28"/>
      <c r="E100" s="28"/>
      <c r="F100" s="28"/>
      <c r="G100" s="28"/>
      <c r="H100" s="28"/>
      <c r="I100" s="84"/>
      <c r="J100" s="28"/>
      <c r="K100" s="84"/>
      <c r="L100" s="28"/>
      <c r="P100" s="28"/>
      <c r="Q100" s="28"/>
      <c r="R100" s="28"/>
      <c r="S100" s="28"/>
      <c r="V100" s="27"/>
      <c r="W100" s="27"/>
    </row>
    <row r="101" spans="1:23">
      <c r="A101" s="28"/>
      <c r="B101" s="28"/>
      <c r="C101" s="28"/>
      <c r="D101" s="28"/>
      <c r="E101" s="28"/>
      <c r="F101" s="28"/>
      <c r="G101" s="28"/>
      <c r="H101" s="28"/>
      <c r="I101" s="84"/>
      <c r="J101" s="28"/>
      <c r="K101" s="84"/>
      <c r="L101" s="28"/>
      <c r="P101" s="28"/>
      <c r="Q101" s="28"/>
      <c r="R101" s="28"/>
      <c r="S101" s="28"/>
      <c r="V101" s="27"/>
      <c r="W101" s="27"/>
    </row>
    <row r="102" spans="1:23">
      <c r="A102" s="28"/>
      <c r="B102" s="28"/>
      <c r="C102" s="28"/>
      <c r="D102" s="28"/>
      <c r="E102" s="28"/>
      <c r="F102" s="28"/>
      <c r="G102" s="28"/>
      <c r="H102" s="28"/>
      <c r="I102" s="84"/>
      <c r="J102" s="28"/>
      <c r="K102" s="84"/>
      <c r="L102" s="28"/>
      <c r="P102" s="28"/>
      <c r="Q102" s="28"/>
      <c r="R102" s="28"/>
      <c r="S102" s="28"/>
      <c r="V102" s="27"/>
      <c r="W102" s="27"/>
    </row>
    <row r="103" spans="1:23">
      <c r="A103" s="28"/>
      <c r="B103" s="28"/>
      <c r="C103" s="28"/>
      <c r="D103" s="28"/>
      <c r="E103" s="28"/>
      <c r="F103" s="28"/>
      <c r="G103" s="28"/>
      <c r="H103" s="28"/>
      <c r="I103" s="84"/>
      <c r="J103" s="28"/>
      <c r="K103" s="84"/>
      <c r="L103" s="28"/>
      <c r="P103" s="28"/>
      <c r="Q103" s="28"/>
      <c r="R103" s="28"/>
      <c r="S103" s="28"/>
      <c r="V103" s="27"/>
      <c r="W103" s="27"/>
    </row>
    <row r="104" spans="1:23">
      <c r="A104" s="28"/>
      <c r="B104" s="28"/>
      <c r="C104" s="28"/>
      <c r="D104" s="28"/>
      <c r="E104" s="28"/>
      <c r="F104" s="28"/>
      <c r="G104" s="28"/>
      <c r="H104" s="28"/>
      <c r="I104" s="84"/>
      <c r="J104" s="28"/>
      <c r="K104" s="84"/>
      <c r="L104" s="28"/>
      <c r="P104" s="28"/>
      <c r="Q104" s="28"/>
      <c r="R104" s="28"/>
      <c r="S104" s="28"/>
      <c r="V104" s="27"/>
      <c r="W104" s="27"/>
    </row>
    <row r="105" spans="1:23">
      <c r="A105" s="28"/>
      <c r="B105" s="28"/>
      <c r="C105" s="28"/>
      <c r="D105" s="28"/>
      <c r="E105" s="28"/>
      <c r="F105" s="28"/>
      <c r="G105" s="28"/>
      <c r="H105" s="28"/>
      <c r="I105" s="84"/>
      <c r="J105" s="28"/>
      <c r="K105" s="84"/>
      <c r="L105" s="28"/>
      <c r="P105" s="28"/>
      <c r="Q105" s="28"/>
      <c r="R105" s="28"/>
      <c r="S105" s="28"/>
      <c r="V105" s="27"/>
      <c r="W105" s="27"/>
    </row>
    <row r="106" spans="1:23">
      <c r="A106" s="28"/>
      <c r="B106" s="28"/>
      <c r="C106" s="28"/>
      <c r="D106" s="28"/>
      <c r="E106" s="28"/>
      <c r="F106" s="28"/>
      <c r="G106" s="28"/>
      <c r="H106" s="28"/>
      <c r="I106" s="84"/>
      <c r="J106" s="28"/>
      <c r="K106" s="84"/>
      <c r="L106" s="28"/>
      <c r="P106" s="28"/>
      <c r="Q106" s="28"/>
      <c r="R106" s="28"/>
      <c r="S106" s="28"/>
      <c r="V106" s="27"/>
      <c r="W106" s="27"/>
    </row>
    <row r="107" spans="1:23">
      <c r="A107" s="28"/>
      <c r="B107" s="28"/>
      <c r="C107" s="28"/>
      <c r="D107" s="28"/>
      <c r="E107" s="28"/>
      <c r="F107" s="28"/>
      <c r="G107" s="28"/>
      <c r="H107" s="28"/>
      <c r="I107" s="84"/>
      <c r="J107" s="28"/>
      <c r="K107" s="84"/>
      <c r="L107" s="28"/>
      <c r="P107" s="28"/>
      <c r="Q107" s="28"/>
      <c r="R107" s="28"/>
      <c r="S107" s="28"/>
      <c r="V107" s="27"/>
      <c r="W107" s="27"/>
    </row>
    <row r="108" spans="1:23">
      <c r="A108" s="28"/>
      <c r="B108" s="28"/>
      <c r="C108" s="28"/>
      <c r="D108" s="28"/>
      <c r="E108" s="28"/>
      <c r="F108" s="28"/>
      <c r="G108" s="28"/>
      <c r="H108" s="28"/>
      <c r="I108" s="84"/>
      <c r="J108" s="28"/>
      <c r="K108" s="84"/>
      <c r="L108" s="28"/>
      <c r="P108" s="28"/>
      <c r="Q108" s="28"/>
      <c r="R108" s="28"/>
      <c r="S108" s="28"/>
      <c r="V108" s="27"/>
      <c r="W108" s="27"/>
    </row>
    <row r="109" spans="1:23">
      <c r="A109" s="28"/>
      <c r="B109" s="28"/>
      <c r="C109" s="28"/>
      <c r="D109" s="28"/>
      <c r="E109" s="28"/>
      <c r="F109" s="28"/>
      <c r="G109" s="28"/>
      <c r="H109" s="28"/>
      <c r="I109" s="84"/>
      <c r="J109" s="28"/>
      <c r="K109" s="84"/>
      <c r="L109" s="28"/>
      <c r="P109" s="28"/>
      <c r="Q109" s="28"/>
      <c r="R109" s="28"/>
      <c r="S109" s="28"/>
      <c r="V109" s="27"/>
      <c r="W109" s="27"/>
    </row>
    <row r="110" spans="1:23">
      <c r="A110" s="28"/>
      <c r="B110" s="28"/>
      <c r="C110" s="28"/>
      <c r="D110" s="28"/>
      <c r="E110" s="28"/>
      <c r="F110" s="28"/>
      <c r="G110" s="28"/>
      <c r="H110" s="28"/>
      <c r="I110" s="84"/>
      <c r="J110" s="28"/>
      <c r="K110" s="84"/>
      <c r="L110" s="28"/>
      <c r="P110" s="28"/>
      <c r="Q110" s="28"/>
      <c r="R110" s="28"/>
      <c r="S110" s="28"/>
      <c r="V110" s="27"/>
      <c r="W110" s="27"/>
    </row>
    <row r="111" spans="1:23">
      <c r="A111" s="28"/>
      <c r="B111" s="28"/>
      <c r="C111" s="28"/>
      <c r="D111" s="28"/>
      <c r="E111" s="28"/>
      <c r="F111" s="28"/>
      <c r="G111" s="28"/>
      <c r="H111" s="28"/>
      <c r="I111" s="84"/>
      <c r="J111" s="28"/>
      <c r="K111" s="84"/>
      <c r="L111" s="28"/>
      <c r="P111" s="28"/>
      <c r="Q111" s="28"/>
      <c r="R111" s="28"/>
      <c r="S111" s="28"/>
      <c r="V111" s="27"/>
      <c r="W111" s="27"/>
    </row>
    <row r="112" spans="1:23">
      <c r="A112" s="28"/>
      <c r="B112" s="28"/>
      <c r="C112" s="28"/>
      <c r="D112" s="28"/>
      <c r="E112" s="28"/>
      <c r="F112" s="28"/>
      <c r="G112" s="28"/>
      <c r="H112" s="28"/>
      <c r="I112" s="84"/>
      <c r="J112" s="28"/>
      <c r="K112" s="84"/>
      <c r="L112" s="28"/>
      <c r="P112" s="28"/>
      <c r="Q112" s="28"/>
      <c r="R112" s="28"/>
      <c r="S112" s="28"/>
      <c r="V112" s="27"/>
      <c r="W112" s="27"/>
    </row>
    <row r="113" spans="1:23">
      <c r="A113" s="28"/>
      <c r="B113" s="28"/>
      <c r="C113" s="28"/>
      <c r="D113" s="28"/>
      <c r="E113" s="28"/>
      <c r="F113" s="28"/>
      <c r="G113" s="28"/>
      <c r="H113" s="28"/>
      <c r="I113" s="84"/>
      <c r="J113" s="28"/>
      <c r="K113" s="84"/>
      <c r="L113" s="28"/>
      <c r="P113" s="28"/>
      <c r="Q113" s="28"/>
      <c r="R113" s="28"/>
      <c r="S113" s="28"/>
      <c r="V113" s="27"/>
      <c r="W113" s="27"/>
    </row>
    <row r="114" spans="1:23">
      <c r="A114" s="28"/>
      <c r="B114" s="28"/>
      <c r="C114" s="28"/>
      <c r="D114" s="28"/>
      <c r="E114" s="28"/>
      <c r="F114" s="28"/>
      <c r="G114" s="28"/>
      <c r="H114" s="28"/>
      <c r="I114" s="84"/>
      <c r="J114" s="28"/>
      <c r="K114" s="84"/>
      <c r="L114" s="28"/>
      <c r="P114" s="28"/>
      <c r="Q114" s="28"/>
      <c r="R114" s="28"/>
      <c r="S114" s="28"/>
      <c r="V114" s="27"/>
      <c r="W114" s="27"/>
    </row>
    <row r="115" spans="1:23">
      <c r="A115" s="28"/>
      <c r="B115" s="28"/>
      <c r="C115" s="28"/>
      <c r="D115" s="28"/>
      <c r="E115" s="28"/>
      <c r="F115" s="28"/>
      <c r="G115" s="28"/>
      <c r="H115" s="28"/>
      <c r="I115" s="84"/>
      <c r="J115" s="28"/>
      <c r="K115" s="84"/>
      <c r="L115" s="28"/>
      <c r="P115" s="28"/>
      <c r="Q115" s="28"/>
      <c r="R115" s="28"/>
      <c r="S115" s="28"/>
      <c r="V115" s="27"/>
      <c r="W115" s="27"/>
    </row>
    <row r="116" spans="1:23">
      <c r="A116" s="28"/>
      <c r="B116" s="28"/>
      <c r="C116" s="28"/>
      <c r="D116" s="28"/>
      <c r="E116" s="28"/>
      <c r="F116" s="28"/>
      <c r="G116" s="28"/>
      <c r="H116" s="28"/>
      <c r="I116" s="84"/>
      <c r="J116" s="28"/>
      <c r="K116" s="84"/>
      <c r="L116" s="28"/>
      <c r="P116" s="28"/>
      <c r="Q116" s="28"/>
      <c r="R116" s="28"/>
      <c r="S116" s="28"/>
      <c r="V116" s="27"/>
      <c r="W116" s="27"/>
    </row>
    <row r="117" spans="1:23">
      <c r="A117" s="28"/>
      <c r="B117" s="28"/>
      <c r="C117" s="28"/>
      <c r="D117" s="28"/>
      <c r="E117" s="28"/>
      <c r="F117" s="28"/>
      <c r="G117" s="28"/>
      <c r="H117" s="28"/>
      <c r="I117" s="84"/>
      <c r="J117" s="28"/>
      <c r="K117" s="84"/>
      <c r="L117" s="28"/>
      <c r="P117" s="28"/>
      <c r="Q117" s="28"/>
      <c r="R117" s="28"/>
      <c r="S117" s="28"/>
      <c r="V117" s="27"/>
      <c r="W117" s="27"/>
    </row>
    <row r="118" spans="1:23">
      <c r="A118" s="28"/>
      <c r="B118" s="28"/>
      <c r="C118" s="28"/>
      <c r="D118" s="28"/>
      <c r="E118" s="28"/>
      <c r="F118" s="28"/>
      <c r="G118" s="28"/>
      <c r="H118" s="28"/>
      <c r="I118" s="84"/>
      <c r="J118" s="28"/>
      <c r="K118" s="84"/>
      <c r="L118" s="28"/>
      <c r="P118" s="28"/>
      <c r="Q118" s="28"/>
      <c r="R118" s="28"/>
      <c r="S118" s="28"/>
      <c r="V118" s="27"/>
      <c r="W118" s="27"/>
    </row>
    <row r="119" spans="1:23">
      <c r="A119" s="28"/>
      <c r="B119" s="28"/>
      <c r="C119" s="28"/>
      <c r="D119" s="28"/>
      <c r="E119" s="28"/>
      <c r="F119" s="28"/>
      <c r="G119" s="28"/>
      <c r="H119" s="28"/>
      <c r="I119" s="84"/>
      <c r="J119" s="28"/>
      <c r="K119" s="84"/>
      <c r="L119" s="28"/>
      <c r="P119" s="28"/>
      <c r="Q119" s="28"/>
      <c r="R119" s="28"/>
      <c r="S119" s="28"/>
      <c r="V119" s="27"/>
      <c r="W119" s="27"/>
    </row>
    <row r="120" spans="1:23">
      <c r="A120" s="28"/>
      <c r="B120" s="28"/>
      <c r="C120" s="28"/>
      <c r="D120" s="28"/>
      <c r="E120" s="28"/>
      <c r="F120" s="28"/>
      <c r="G120" s="28"/>
      <c r="H120" s="28"/>
      <c r="I120" s="84"/>
      <c r="J120" s="28"/>
      <c r="K120" s="84"/>
      <c r="L120" s="28"/>
      <c r="P120" s="28"/>
      <c r="Q120" s="28"/>
      <c r="R120" s="28"/>
      <c r="S120" s="28"/>
      <c r="V120" s="27"/>
      <c r="W120" s="27"/>
    </row>
    <row r="121" spans="1:23">
      <c r="A121" s="28"/>
      <c r="B121" s="28"/>
      <c r="C121" s="28"/>
      <c r="D121" s="28"/>
      <c r="E121" s="28"/>
      <c r="F121" s="28"/>
      <c r="G121" s="28"/>
      <c r="H121" s="28"/>
      <c r="I121" s="84"/>
      <c r="J121" s="28"/>
      <c r="K121" s="84"/>
      <c r="L121" s="28"/>
      <c r="P121" s="28"/>
      <c r="Q121" s="28"/>
      <c r="R121" s="28"/>
      <c r="S121" s="28"/>
      <c r="V121" s="27"/>
      <c r="W121" s="27"/>
    </row>
    <row r="122" spans="1:23">
      <c r="A122" s="28"/>
      <c r="B122" s="28"/>
      <c r="C122" s="28"/>
      <c r="D122" s="28"/>
      <c r="E122" s="28"/>
      <c r="F122" s="28"/>
      <c r="G122" s="28"/>
      <c r="H122" s="28"/>
      <c r="I122" s="84"/>
      <c r="J122" s="28"/>
      <c r="K122" s="84"/>
      <c r="L122" s="28"/>
      <c r="P122" s="28"/>
      <c r="Q122" s="28"/>
      <c r="R122" s="28"/>
      <c r="S122" s="28"/>
      <c r="V122" s="27"/>
      <c r="W122" s="27"/>
    </row>
    <row r="123" spans="1:23">
      <c r="A123" s="28"/>
      <c r="B123" s="28"/>
      <c r="C123" s="28"/>
      <c r="D123" s="28"/>
      <c r="E123" s="28"/>
      <c r="F123" s="28"/>
      <c r="G123" s="28"/>
      <c r="H123" s="28"/>
      <c r="I123" s="84"/>
      <c r="J123" s="28"/>
      <c r="K123" s="84"/>
      <c r="L123" s="28"/>
      <c r="P123" s="28"/>
      <c r="Q123" s="28"/>
      <c r="R123" s="28"/>
      <c r="S123" s="28"/>
      <c r="V123" s="27"/>
      <c r="W123" s="27"/>
    </row>
    <row r="124" spans="1:23">
      <c r="A124" s="28"/>
      <c r="B124" s="28"/>
      <c r="C124" s="28"/>
      <c r="D124" s="28"/>
      <c r="E124" s="28"/>
      <c r="F124" s="28"/>
      <c r="G124" s="28"/>
      <c r="H124" s="28"/>
      <c r="I124" s="84"/>
      <c r="J124" s="28"/>
      <c r="K124" s="84"/>
      <c r="L124" s="28"/>
      <c r="P124" s="28"/>
      <c r="Q124" s="28"/>
      <c r="R124" s="28"/>
      <c r="S124" s="28"/>
      <c r="V124" s="27"/>
      <c r="W124" s="27"/>
    </row>
    <row r="125" spans="1:23">
      <c r="A125" s="28"/>
      <c r="B125" s="28"/>
      <c r="C125" s="28"/>
      <c r="D125" s="28"/>
      <c r="E125" s="28"/>
      <c r="F125" s="28"/>
      <c r="G125" s="28"/>
      <c r="H125" s="28"/>
      <c r="I125" s="84"/>
      <c r="J125" s="28"/>
      <c r="K125" s="84"/>
      <c r="L125" s="28"/>
      <c r="P125" s="28"/>
      <c r="Q125" s="28"/>
      <c r="R125" s="28"/>
      <c r="S125" s="28"/>
      <c r="V125" s="27"/>
      <c r="W125" s="27"/>
    </row>
    <row r="126" spans="1:23">
      <c r="A126" s="28"/>
      <c r="B126" s="28"/>
      <c r="C126" s="28"/>
      <c r="D126" s="28"/>
      <c r="E126" s="28"/>
      <c r="F126" s="28"/>
      <c r="G126" s="28"/>
      <c r="H126" s="28"/>
      <c r="I126" s="84"/>
      <c r="J126" s="28"/>
      <c r="K126" s="84"/>
      <c r="L126" s="28"/>
      <c r="P126" s="28"/>
      <c r="Q126" s="28"/>
      <c r="R126" s="28"/>
      <c r="S126" s="28"/>
      <c r="V126" s="27"/>
      <c r="W126" s="27"/>
    </row>
    <row r="127" spans="1:23">
      <c r="A127" s="28"/>
      <c r="B127" s="28"/>
      <c r="C127" s="28"/>
      <c r="D127" s="28"/>
      <c r="E127" s="28"/>
      <c r="F127" s="28"/>
      <c r="G127" s="28"/>
      <c r="H127" s="28"/>
      <c r="I127" s="84"/>
      <c r="J127" s="28"/>
      <c r="K127" s="84"/>
      <c r="L127" s="28"/>
      <c r="P127" s="28"/>
      <c r="Q127" s="28"/>
      <c r="R127" s="28"/>
      <c r="S127" s="28"/>
      <c r="V127" s="27"/>
      <c r="W127" s="27"/>
    </row>
    <row r="128" spans="1:23">
      <c r="A128" s="28"/>
      <c r="B128" s="28"/>
      <c r="C128" s="28"/>
      <c r="D128" s="28"/>
      <c r="E128" s="28"/>
      <c r="F128" s="28"/>
      <c r="G128" s="28"/>
      <c r="H128" s="28"/>
      <c r="I128" s="84"/>
      <c r="J128" s="28"/>
      <c r="K128" s="84"/>
      <c r="L128" s="28"/>
      <c r="P128" s="28"/>
      <c r="Q128" s="28"/>
      <c r="R128" s="28"/>
      <c r="S128" s="28"/>
      <c r="V128" s="27"/>
      <c r="W128" s="27"/>
    </row>
    <row r="129" spans="1:23">
      <c r="A129" s="28"/>
      <c r="B129" s="28"/>
      <c r="C129" s="28"/>
      <c r="D129" s="28"/>
      <c r="E129" s="28"/>
      <c r="F129" s="28"/>
      <c r="G129" s="28"/>
      <c r="H129" s="28"/>
      <c r="I129" s="84"/>
      <c r="J129" s="28"/>
      <c r="K129" s="84"/>
      <c r="L129" s="28"/>
      <c r="P129" s="28"/>
      <c r="Q129" s="28"/>
      <c r="R129" s="28"/>
      <c r="S129" s="28"/>
      <c r="V129" s="27"/>
      <c r="W129" s="27"/>
    </row>
    <row r="130" spans="1:23">
      <c r="A130" s="28"/>
      <c r="B130" s="28"/>
      <c r="C130" s="28"/>
      <c r="D130" s="28"/>
      <c r="E130" s="28"/>
      <c r="F130" s="28"/>
      <c r="G130" s="28"/>
      <c r="H130" s="28"/>
      <c r="I130" s="84"/>
      <c r="J130" s="28"/>
      <c r="K130" s="84"/>
      <c r="L130" s="28"/>
      <c r="P130" s="28"/>
      <c r="Q130" s="28"/>
      <c r="R130" s="28"/>
      <c r="S130" s="28"/>
      <c r="V130" s="27"/>
      <c r="W130" s="27"/>
    </row>
    <row r="131" spans="1:23">
      <c r="A131" s="28"/>
      <c r="B131" s="28"/>
      <c r="C131" s="28"/>
      <c r="D131" s="28"/>
      <c r="E131" s="28"/>
      <c r="F131" s="28"/>
      <c r="G131" s="28"/>
      <c r="H131" s="28"/>
      <c r="I131" s="84"/>
      <c r="J131" s="28"/>
      <c r="K131" s="84"/>
      <c r="L131" s="28"/>
      <c r="P131" s="28"/>
      <c r="Q131" s="28"/>
      <c r="R131" s="28"/>
      <c r="S131" s="28"/>
      <c r="V131" s="27"/>
      <c r="W131" s="27"/>
    </row>
    <row r="132" spans="1:23">
      <c r="A132" s="28"/>
      <c r="B132" s="28"/>
      <c r="C132" s="28"/>
      <c r="D132" s="28"/>
      <c r="E132" s="28"/>
      <c r="F132" s="28"/>
      <c r="G132" s="28"/>
      <c r="H132" s="28"/>
      <c r="I132" s="84"/>
      <c r="J132" s="28"/>
      <c r="K132" s="84"/>
      <c r="L132" s="28"/>
      <c r="P132" s="28"/>
      <c r="Q132" s="28"/>
      <c r="R132" s="28"/>
      <c r="S132" s="28"/>
      <c r="V132" s="27"/>
      <c r="W132" s="27"/>
    </row>
    <row r="133" spans="1:23">
      <c r="A133" s="28"/>
      <c r="B133" s="28"/>
      <c r="C133" s="28"/>
      <c r="D133" s="28"/>
      <c r="E133" s="28"/>
      <c r="F133" s="28"/>
      <c r="G133" s="28"/>
      <c r="H133" s="28"/>
      <c r="I133" s="84"/>
      <c r="J133" s="28"/>
      <c r="K133" s="84"/>
      <c r="L133" s="28"/>
      <c r="P133" s="28"/>
      <c r="Q133" s="28"/>
      <c r="R133" s="28"/>
      <c r="S133" s="28"/>
      <c r="V133" s="27"/>
      <c r="W133" s="27"/>
    </row>
    <row r="134" spans="1:23">
      <c r="A134" s="28"/>
      <c r="B134" s="28"/>
      <c r="C134" s="28"/>
      <c r="D134" s="28"/>
      <c r="E134" s="28"/>
      <c r="F134" s="28"/>
      <c r="G134" s="28"/>
      <c r="H134" s="28"/>
      <c r="I134" s="84"/>
      <c r="J134" s="28"/>
      <c r="K134" s="84"/>
      <c r="L134" s="28"/>
      <c r="P134" s="28"/>
      <c r="Q134" s="28"/>
      <c r="R134" s="28"/>
      <c r="S134" s="28"/>
      <c r="V134" s="27"/>
      <c r="W134" s="27"/>
    </row>
    <row r="135" spans="1:23">
      <c r="A135" s="28"/>
      <c r="B135" s="28"/>
      <c r="C135" s="28"/>
      <c r="D135" s="28"/>
      <c r="E135" s="28"/>
      <c r="F135" s="28"/>
      <c r="G135" s="28"/>
      <c r="H135" s="28"/>
      <c r="I135" s="84"/>
      <c r="J135" s="28"/>
      <c r="K135" s="84"/>
      <c r="L135" s="28"/>
      <c r="P135" s="28"/>
      <c r="Q135" s="28"/>
      <c r="R135" s="28"/>
      <c r="S135" s="28"/>
      <c r="V135" s="27"/>
      <c r="W135" s="27"/>
    </row>
    <row r="136" spans="1:23">
      <c r="A136" s="28"/>
      <c r="B136" s="28"/>
      <c r="C136" s="28"/>
      <c r="D136" s="28"/>
      <c r="E136" s="28"/>
      <c r="F136" s="28"/>
      <c r="G136" s="28"/>
      <c r="H136" s="28"/>
      <c r="I136" s="84"/>
      <c r="J136" s="28"/>
      <c r="K136" s="84"/>
      <c r="L136" s="28"/>
      <c r="P136" s="28"/>
      <c r="Q136" s="28"/>
      <c r="R136" s="28"/>
      <c r="S136" s="28"/>
      <c r="V136" s="27"/>
      <c r="W136" s="27"/>
    </row>
    <row r="137" spans="1:23">
      <c r="A137" s="28"/>
      <c r="B137" s="28"/>
      <c r="C137" s="28"/>
      <c r="D137" s="28"/>
      <c r="E137" s="28"/>
      <c r="F137" s="28"/>
      <c r="G137" s="28"/>
      <c r="H137" s="28"/>
      <c r="I137" s="84"/>
      <c r="J137" s="28"/>
      <c r="K137" s="84"/>
      <c r="L137" s="28"/>
      <c r="P137" s="28"/>
      <c r="Q137" s="28"/>
      <c r="R137" s="28"/>
      <c r="S137" s="28"/>
      <c r="V137" s="27"/>
      <c r="W137" s="27"/>
    </row>
    <row r="138" spans="1:23">
      <c r="A138" s="28"/>
      <c r="B138" s="28"/>
      <c r="C138" s="28"/>
      <c r="D138" s="28"/>
      <c r="E138" s="28"/>
      <c r="F138" s="28"/>
      <c r="G138" s="28"/>
      <c r="H138" s="28"/>
      <c r="I138" s="84"/>
      <c r="J138" s="28"/>
      <c r="K138" s="84"/>
      <c r="L138" s="28"/>
      <c r="P138" s="28"/>
      <c r="Q138" s="28"/>
      <c r="R138" s="28"/>
      <c r="S138" s="28"/>
      <c r="V138" s="27"/>
      <c r="W138" s="27"/>
    </row>
    <row r="139" spans="1:23">
      <c r="A139" s="28"/>
      <c r="B139" s="28"/>
      <c r="C139" s="28"/>
      <c r="D139" s="28"/>
      <c r="E139" s="28"/>
      <c r="F139" s="28"/>
      <c r="G139" s="28"/>
      <c r="H139" s="28"/>
      <c r="I139" s="84"/>
      <c r="J139" s="28"/>
      <c r="K139" s="84"/>
      <c r="L139" s="28"/>
      <c r="P139" s="28"/>
      <c r="Q139" s="28"/>
      <c r="R139" s="28"/>
      <c r="S139" s="28"/>
      <c r="V139" s="27"/>
      <c r="W139" s="27"/>
    </row>
    <row r="140" spans="1:23">
      <c r="A140" s="28"/>
      <c r="B140" s="28"/>
      <c r="C140" s="28"/>
      <c r="D140" s="28"/>
      <c r="E140" s="28"/>
      <c r="F140" s="28"/>
      <c r="G140" s="28"/>
      <c r="H140" s="28"/>
      <c r="I140" s="84"/>
      <c r="J140" s="28"/>
      <c r="K140" s="84"/>
      <c r="L140" s="28"/>
      <c r="P140" s="28"/>
      <c r="Q140" s="28"/>
      <c r="R140" s="28"/>
      <c r="S140" s="28"/>
      <c r="V140" s="27"/>
      <c r="W140" s="27"/>
    </row>
    <row r="141" spans="1:23">
      <c r="A141" s="28"/>
      <c r="B141" s="28"/>
      <c r="C141" s="28"/>
      <c r="D141" s="28"/>
      <c r="E141" s="28"/>
      <c r="F141" s="28"/>
      <c r="G141" s="28"/>
      <c r="H141" s="28"/>
      <c r="I141" s="84"/>
      <c r="J141" s="28"/>
      <c r="K141" s="84"/>
      <c r="L141" s="28"/>
      <c r="P141" s="28"/>
      <c r="Q141" s="28"/>
      <c r="R141" s="28"/>
      <c r="S141" s="28"/>
      <c r="V141" s="27"/>
      <c r="W141" s="27"/>
    </row>
    <row r="142" spans="1:23">
      <c r="A142" s="28"/>
      <c r="B142" s="28"/>
      <c r="C142" s="28"/>
      <c r="D142" s="28"/>
      <c r="E142" s="28"/>
      <c r="F142" s="28"/>
      <c r="G142" s="28"/>
      <c r="H142" s="28"/>
      <c r="I142" s="84"/>
      <c r="J142" s="28"/>
      <c r="K142" s="84"/>
      <c r="L142" s="28"/>
      <c r="P142" s="28"/>
      <c r="Q142" s="28"/>
      <c r="R142" s="28"/>
      <c r="S142" s="28"/>
      <c r="V142" s="27"/>
      <c r="W142" s="27"/>
    </row>
    <row r="143" spans="1:23">
      <c r="A143" s="28"/>
      <c r="B143" s="28"/>
      <c r="C143" s="28"/>
      <c r="D143" s="28"/>
      <c r="E143" s="28"/>
      <c r="F143" s="28"/>
      <c r="G143" s="28"/>
      <c r="H143" s="28"/>
      <c r="I143" s="84"/>
      <c r="J143" s="28"/>
      <c r="K143" s="84"/>
      <c r="L143" s="28"/>
      <c r="P143" s="28"/>
      <c r="Q143" s="28"/>
      <c r="R143" s="28"/>
      <c r="S143" s="28"/>
      <c r="V143" s="27"/>
      <c r="W143" s="27"/>
    </row>
    <row r="144" spans="1:23">
      <c r="A144" s="28"/>
      <c r="B144" s="28"/>
      <c r="C144" s="28"/>
      <c r="D144" s="28"/>
      <c r="E144" s="28"/>
      <c r="F144" s="28"/>
      <c r="G144" s="28"/>
      <c r="H144" s="28"/>
      <c r="I144" s="84"/>
      <c r="J144" s="28"/>
      <c r="K144" s="84"/>
      <c r="L144" s="28"/>
      <c r="P144" s="28"/>
      <c r="Q144" s="28"/>
      <c r="R144" s="28"/>
      <c r="S144" s="28"/>
      <c r="V144" s="27"/>
      <c r="W144" s="27"/>
    </row>
    <row r="145" spans="1:23">
      <c r="A145" s="28"/>
      <c r="B145" s="28"/>
      <c r="C145" s="28"/>
      <c r="D145" s="28"/>
      <c r="E145" s="28"/>
      <c r="F145" s="28"/>
      <c r="G145" s="28"/>
      <c r="H145" s="28"/>
      <c r="I145" s="84"/>
      <c r="J145" s="28"/>
      <c r="K145" s="84"/>
      <c r="L145" s="28"/>
      <c r="P145" s="28"/>
      <c r="Q145" s="28"/>
      <c r="R145" s="28"/>
      <c r="S145" s="28"/>
      <c r="V145" s="27"/>
      <c r="W145" s="27"/>
    </row>
    <row r="146" spans="1:23">
      <c r="A146" s="28"/>
      <c r="B146" s="28"/>
      <c r="C146" s="28"/>
      <c r="D146" s="28"/>
      <c r="E146" s="28"/>
      <c r="F146" s="28"/>
      <c r="G146" s="28"/>
      <c r="H146" s="28"/>
      <c r="I146" s="84"/>
      <c r="J146" s="28"/>
      <c r="K146" s="84"/>
      <c r="L146" s="28"/>
      <c r="P146" s="28"/>
      <c r="Q146" s="28"/>
      <c r="R146" s="28"/>
      <c r="S146" s="28"/>
      <c r="V146" s="27"/>
      <c r="W146" s="27"/>
    </row>
    <row r="147" spans="1:23">
      <c r="A147" s="28"/>
      <c r="B147" s="28"/>
      <c r="C147" s="28"/>
      <c r="D147" s="28"/>
      <c r="E147" s="28"/>
      <c r="F147" s="28"/>
      <c r="G147" s="28"/>
      <c r="H147" s="28"/>
      <c r="I147" s="84"/>
      <c r="J147" s="28"/>
      <c r="K147" s="84"/>
      <c r="L147" s="28"/>
      <c r="P147" s="28"/>
      <c r="Q147" s="28"/>
      <c r="R147" s="28"/>
      <c r="S147" s="28"/>
      <c r="V147" s="27"/>
      <c r="W147" s="27"/>
    </row>
    <row r="148" spans="1:23">
      <c r="A148" s="28"/>
      <c r="B148" s="28"/>
      <c r="C148" s="28"/>
      <c r="D148" s="28"/>
      <c r="E148" s="28"/>
      <c r="F148" s="28"/>
      <c r="G148" s="28"/>
      <c r="H148" s="28"/>
      <c r="I148" s="84"/>
      <c r="J148" s="28"/>
      <c r="K148" s="84"/>
      <c r="L148" s="28"/>
      <c r="P148" s="28"/>
      <c r="Q148" s="28"/>
      <c r="R148" s="28"/>
      <c r="S148" s="28"/>
      <c r="V148" s="27"/>
      <c r="W148" s="27"/>
    </row>
    <row r="149" spans="1:23">
      <c r="A149" s="28"/>
      <c r="B149" s="28"/>
      <c r="C149" s="28"/>
      <c r="D149" s="28"/>
      <c r="E149" s="28"/>
      <c r="F149" s="28"/>
      <c r="G149" s="28"/>
      <c r="H149" s="28"/>
      <c r="I149" s="84"/>
      <c r="J149" s="28"/>
      <c r="K149" s="84"/>
      <c r="L149" s="28"/>
      <c r="P149" s="28"/>
      <c r="Q149" s="28"/>
      <c r="R149" s="28"/>
      <c r="S149" s="28"/>
      <c r="V149" s="27"/>
      <c r="W149" s="27"/>
    </row>
    <row r="150" spans="1:23">
      <c r="A150" s="28"/>
      <c r="B150" s="28"/>
      <c r="C150" s="28"/>
      <c r="D150" s="28"/>
      <c r="E150" s="28"/>
      <c r="F150" s="28"/>
      <c r="G150" s="28"/>
      <c r="H150" s="28"/>
      <c r="I150" s="84"/>
      <c r="J150" s="28"/>
      <c r="K150" s="84"/>
      <c r="L150" s="28"/>
      <c r="P150" s="28"/>
      <c r="Q150" s="28"/>
      <c r="R150" s="28"/>
      <c r="S150" s="28"/>
      <c r="V150" s="27"/>
      <c r="W150" s="27"/>
    </row>
    <row r="151" spans="1:23">
      <c r="A151" s="28"/>
      <c r="B151" s="28"/>
      <c r="C151" s="28"/>
      <c r="D151" s="28"/>
      <c r="E151" s="28"/>
      <c r="F151" s="28"/>
      <c r="G151" s="28"/>
      <c r="H151" s="28"/>
      <c r="I151" s="84"/>
      <c r="J151" s="28"/>
      <c r="K151" s="84"/>
      <c r="L151" s="28"/>
      <c r="P151" s="28"/>
      <c r="Q151" s="28"/>
      <c r="R151" s="28"/>
      <c r="S151" s="28"/>
      <c r="V151" s="27"/>
      <c r="W151" s="27"/>
    </row>
    <row r="152" spans="1:23">
      <c r="A152" s="28"/>
      <c r="B152" s="28"/>
      <c r="C152" s="28"/>
      <c r="D152" s="28"/>
      <c r="E152" s="28"/>
      <c r="F152" s="28"/>
      <c r="G152" s="28"/>
      <c r="H152" s="28"/>
      <c r="I152" s="84"/>
      <c r="J152" s="28"/>
      <c r="K152" s="84"/>
      <c r="L152" s="28"/>
      <c r="P152" s="28"/>
      <c r="Q152" s="28"/>
      <c r="R152" s="28"/>
      <c r="S152" s="28"/>
      <c r="V152" s="27"/>
      <c r="W152" s="27"/>
    </row>
    <row r="153" spans="1:23">
      <c r="A153" s="28"/>
      <c r="B153" s="28"/>
      <c r="C153" s="28"/>
      <c r="D153" s="28"/>
      <c r="E153" s="28"/>
      <c r="F153" s="28"/>
      <c r="G153" s="28"/>
      <c r="H153" s="28"/>
      <c r="I153" s="84"/>
      <c r="J153" s="28"/>
      <c r="K153" s="84"/>
      <c r="L153" s="28"/>
      <c r="P153" s="28"/>
      <c r="Q153" s="28"/>
      <c r="R153" s="28"/>
      <c r="S153" s="28"/>
      <c r="V153" s="27"/>
      <c r="W153" s="27"/>
    </row>
    <row r="154" spans="1:23">
      <c r="A154" s="28"/>
      <c r="B154" s="28"/>
      <c r="C154" s="28"/>
      <c r="D154" s="28"/>
      <c r="E154" s="28"/>
      <c r="F154" s="28"/>
      <c r="G154" s="28"/>
      <c r="H154" s="28"/>
      <c r="I154" s="84"/>
      <c r="J154" s="28"/>
      <c r="K154" s="84"/>
      <c r="L154" s="28"/>
      <c r="P154" s="28"/>
      <c r="Q154" s="28"/>
      <c r="R154" s="28"/>
      <c r="S154" s="28"/>
      <c r="V154" s="27"/>
      <c r="W154" s="27"/>
    </row>
    <row r="155" spans="1:23">
      <c r="A155" s="28"/>
      <c r="B155" s="28"/>
      <c r="C155" s="28"/>
      <c r="D155" s="28"/>
      <c r="E155" s="28"/>
      <c r="F155" s="28"/>
      <c r="G155" s="28"/>
      <c r="H155" s="28"/>
      <c r="I155" s="84"/>
      <c r="J155" s="28"/>
      <c r="K155" s="84"/>
      <c r="L155" s="28"/>
      <c r="P155" s="28"/>
      <c r="Q155" s="28"/>
      <c r="R155" s="28"/>
      <c r="S155" s="28"/>
      <c r="V155" s="27"/>
      <c r="W155" s="27"/>
    </row>
    <row r="156" spans="1:23">
      <c r="A156" s="28"/>
      <c r="B156" s="28"/>
      <c r="C156" s="28"/>
      <c r="D156" s="28"/>
      <c r="E156" s="28"/>
      <c r="F156" s="28"/>
      <c r="G156" s="28"/>
      <c r="H156" s="28"/>
      <c r="I156" s="84"/>
      <c r="J156" s="28"/>
      <c r="K156" s="84"/>
      <c r="L156" s="28"/>
      <c r="P156" s="28"/>
      <c r="Q156" s="28"/>
      <c r="R156" s="28"/>
      <c r="S156" s="28"/>
      <c r="V156" s="27"/>
      <c r="W156" s="27"/>
    </row>
    <row r="157" spans="1:23">
      <c r="A157" s="28"/>
      <c r="B157" s="28"/>
      <c r="C157" s="28"/>
      <c r="D157" s="28"/>
      <c r="E157" s="28"/>
      <c r="F157" s="28"/>
      <c r="G157" s="28"/>
      <c r="H157" s="28"/>
      <c r="I157" s="84"/>
      <c r="J157" s="28"/>
      <c r="K157" s="84"/>
      <c r="L157" s="28"/>
      <c r="P157" s="28"/>
      <c r="Q157" s="28"/>
      <c r="R157" s="28"/>
      <c r="S157" s="28"/>
      <c r="V157" s="27"/>
      <c r="W157" s="27"/>
    </row>
    <row r="158" spans="1:23">
      <c r="A158" s="28"/>
      <c r="B158" s="28"/>
      <c r="C158" s="28"/>
      <c r="D158" s="28"/>
      <c r="E158" s="28"/>
      <c r="F158" s="28"/>
      <c r="G158" s="28"/>
      <c r="H158" s="28"/>
      <c r="I158" s="84"/>
      <c r="J158" s="28"/>
      <c r="K158" s="84"/>
      <c r="L158" s="28"/>
      <c r="P158" s="28"/>
      <c r="Q158" s="28"/>
      <c r="R158" s="28"/>
      <c r="S158" s="28"/>
      <c r="V158" s="27"/>
      <c r="W158" s="27"/>
    </row>
    <row r="159" spans="1:23">
      <c r="A159" s="28"/>
      <c r="B159" s="28"/>
      <c r="C159" s="28"/>
      <c r="D159" s="28"/>
      <c r="E159" s="28"/>
      <c r="F159" s="28"/>
      <c r="G159" s="28"/>
      <c r="H159" s="28"/>
      <c r="I159" s="84"/>
      <c r="J159" s="28"/>
      <c r="K159" s="84"/>
      <c r="L159" s="28"/>
      <c r="P159" s="28"/>
      <c r="Q159" s="28"/>
      <c r="R159" s="28"/>
      <c r="S159" s="28"/>
      <c r="V159" s="27"/>
      <c r="W159" s="27"/>
    </row>
    <row r="160" spans="1:23">
      <c r="A160" s="28"/>
      <c r="B160" s="28"/>
      <c r="C160" s="28"/>
      <c r="D160" s="28"/>
      <c r="E160" s="28"/>
      <c r="F160" s="28"/>
      <c r="G160" s="28"/>
      <c r="H160" s="28"/>
      <c r="I160" s="84"/>
      <c r="J160" s="28"/>
      <c r="K160" s="84"/>
      <c r="L160" s="28"/>
      <c r="P160" s="28"/>
      <c r="Q160" s="28"/>
      <c r="R160" s="28"/>
      <c r="S160" s="28"/>
      <c r="V160" s="27"/>
      <c r="W160" s="27"/>
    </row>
    <row r="161" spans="1:23">
      <c r="A161" s="28"/>
      <c r="B161" s="28"/>
      <c r="C161" s="28"/>
      <c r="D161" s="28"/>
      <c r="E161" s="28"/>
      <c r="F161" s="28"/>
      <c r="G161" s="28"/>
      <c r="H161" s="28"/>
      <c r="I161" s="84"/>
      <c r="J161" s="28"/>
      <c r="K161" s="84"/>
      <c r="L161" s="28"/>
      <c r="P161" s="28"/>
      <c r="Q161" s="28"/>
      <c r="R161" s="28"/>
      <c r="S161" s="28"/>
      <c r="V161" s="27"/>
      <c r="W161" s="27"/>
    </row>
    <row r="162" spans="1:23">
      <c r="A162" s="28"/>
      <c r="B162" s="28"/>
      <c r="C162" s="28"/>
      <c r="D162" s="28"/>
      <c r="E162" s="28"/>
      <c r="F162" s="28"/>
      <c r="G162" s="28"/>
      <c r="H162" s="28"/>
      <c r="I162" s="84"/>
      <c r="J162" s="28"/>
      <c r="K162" s="84"/>
      <c r="L162" s="28"/>
      <c r="P162" s="28"/>
      <c r="Q162" s="28"/>
      <c r="R162" s="28"/>
      <c r="S162" s="28"/>
      <c r="V162" s="27"/>
      <c r="W162" s="27"/>
    </row>
    <row r="163" spans="1:23">
      <c r="A163" s="28"/>
      <c r="B163" s="28"/>
      <c r="C163" s="28"/>
      <c r="D163" s="28"/>
      <c r="E163" s="28"/>
      <c r="F163" s="28"/>
      <c r="G163" s="28"/>
      <c r="H163" s="28"/>
      <c r="I163" s="84"/>
      <c r="J163" s="28"/>
      <c r="K163" s="84"/>
      <c r="L163" s="28"/>
      <c r="P163" s="28"/>
      <c r="Q163" s="28"/>
      <c r="R163" s="28"/>
      <c r="S163" s="28"/>
      <c r="V163" s="27"/>
      <c r="W163" s="27"/>
    </row>
    <row r="164" spans="1:23">
      <c r="A164" s="28"/>
      <c r="B164" s="28"/>
      <c r="C164" s="28"/>
      <c r="D164" s="28"/>
      <c r="E164" s="28"/>
      <c r="F164" s="28"/>
      <c r="G164" s="28"/>
      <c r="H164" s="28"/>
      <c r="I164" s="84"/>
      <c r="J164" s="28"/>
      <c r="K164" s="84"/>
      <c r="L164" s="28"/>
      <c r="P164" s="28"/>
      <c r="Q164" s="28"/>
      <c r="R164" s="28"/>
      <c r="S164" s="28"/>
      <c r="V164" s="27"/>
      <c r="W164" s="27"/>
    </row>
    <row r="165" spans="1:23">
      <c r="A165" s="28"/>
      <c r="B165" s="28"/>
      <c r="C165" s="28"/>
      <c r="D165" s="28"/>
      <c r="E165" s="28"/>
      <c r="F165" s="28"/>
      <c r="G165" s="28"/>
      <c r="H165" s="28"/>
      <c r="I165" s="84"/>
      <c r="J165" s="28"/>
      <c r="K165" s="84"/>
      <c r="L165" s="28"/>
      <c r="P165" s="28"/>
      <c r="Q165" s="28"/>
      <c r="R165" s="28"/>
      <c r="S165" s="28"/>
      <c r="V165" s="27"/>
      <c r="W165" s="27"/>
    </row>
    <row r="166" spans="1:23">
      <c r="A166" s="28"/>
      <c r="B166" s="28"/>
      <c r="C166" s="28"/>
      <c r="D166" s="28"/>
      <c r="E166" s="28"/>
      <c r="F166" s="28"/>
      <c r="G166" s="28"/>
      <c r="H166" s="28"/>
      <c r="I166" s="84"/>
      <c r="J166" s="28"/>
      <c r="K166" s="84"/>
      <c r="L166" s="28"/>
      <c r="P166" s="28"/>
      <c r="Q166" s="28"/>
      <c r="R166" s="28"/>
      <c r="S166" s="28"/>
      <c r="V166" s="27"/>
      <c r="W166" s="27"/>
    </row>
    <row r="167" spans="1:23">
      <c r="A167" s="28"/>
      <c r="B167" s="28"/>
      <c r="C167" s="28"/>
      <c r="D167" s="28"/>
      <c r="E167" s="28"/>
      <c r="F167" s="28"/>
      <c r="G167" s="28"/>
      <c r="H167" s="28"/>
      <c r="I167" s="84"/>
      <c r="J167" s="28"/>
      <c r="K167" s="84"/>
      <c r="L167" s="28"/>
      <c r="P167" s="28"/>
      <c r="Q167" s="28"/>
      <c r="R167" s="28"/>
      <c r="S167" s="28"/>
      <c r="V167" s="27"/>
      <c r="W167" s="27"/>
    </row>
    <row r="168" spans="1:23">
      <c r="A168" s="28"/>
      <c r="B168" s="28"/>
      <c r="C168" s="28"/>
      <c r="D168" s="28"/>
      <c r="E168" s="28"/>
      <c r="F168" s="28"/>
      <c r="G168" s="28"/>
      <c r="H168" s="28"/>
      <c r="I168" s="84"/>
      <c r="J168" s="28"/>
      <c r="K168" s="84"/>
      <c r="L168" s="28"/>
      <c r="P168" s="28"/>
      <c r="Q168" s="28"/>
      <c r="R168" s="28"/>
      <c r="S168" s="28"/>
      <c r="V168" s="27"/>
      <c r="W168" s="27"/>
    </row>
    <row r="169" spans="1:23">
      <c r="A169" s="28"/>
      <c r="B169" s="28"/>
      <c r="C169" s="28"/>
      <c r="D169" s="28"/>
      <c r="E169" s="28"/>
      <c r="F169" s="28"/>
      <c r="G169" s="28"/>
      <c r="H169" s="28"/>
      <c r="I169" s="84"/>
      <c r="J169" s="28"/>
      <c r="K169" s="84"/>
      <c r="L169" s="28"/>
      <c r="P169" s="28"/>
      <c r="Q169" s="28"/>
      <c r="R169" s="28"/>
      <c r="S169" s="28"/>
      <c r="V169" s="27"/>
      <c r="W169" s="27"/>
    </row>
    <row r="170" spans="1:23">
      <c r="A170" s="28"/>
      <c r="B170" s="28"/>
      <c r="C170" s="28"/>
      <c r="D170" s="28"/>
      <c r="E170" s="28"/>
      <c r="F170" s="28"/>
      <c r="G170" s="28"/>
      <c r="H170" s="28"/>
      <c r="I170" s="84"/>
      <c r="J170" s="28"/>
      <c r="K170" s="84"/>
      <c r="L170" s="28"/>
      <c r="P170" s="28"/>
      <c r="Q170" s="28"/>
      <c r="R170" s="28"/>
      <c r="S170" s="28"/>
      <c r="V170" s="27"/>
      <c r="W170" s="27"/>
    </row>
    <row r="171" spans="1:23">
      <c r="A171" s="28"/>
      <c r="B171" s="28"/>
      <c r="C171" s="28"/>
      <c r="D171" s="28"/>
      <c r="E171" s="28"/>
      <c r="F171" s="28"/>
      <c r="G171" s="28"/>
      <c r="H171" s="28"/>
      <c r="I171" s="84"/>
      <c r="J171" s="28"/>
      <c r="K171" s="84"/>
      <c r="L171" s="28"/>
      <c r="P171" s="28"/>
      <c r="Q171" s="28"/>
      <c r="R171" s="28"/>
      <c r="S171" s="28"/>
      <c r="V171" s="27"/>
      <c r="W171" s="27"/>
    </row>
    <row r="172" spans="1:23">
      <c r="A172" s="28"/>
      <c r="B172" s="28"/>
      <c r="C172" s="28"/>
      <c r="D172" s="28"/>
      <c r="E172" s="28"/>
      <c r="F172" s="28"/>
      <c r="G172" s="28"/>
      <c r="H172" s="28"/>
      <c r="I172" s="84"/>
      <c r="J172" s="28"/>
      <c r="K172" s="84"/>
      <c r="L172" s="28"/>
      <c r="P172" s="28"/>
      <c r="Q172" s="28"/>
      <c r="R172" s="28"/>
      <c r="S172" s="28"/>
      <c r="V172" s="27"/>
      <c r="W172" s="27"/>
    </row>
    <row r="173" spans="1:23">
      <c r="A173" s="28"/>
      <c r="B173" s="28"/>
      <c r="C173" s="28"/>
      <c r="D173" s="28"/>
      <c r="E173" s="28"/>
      <c r="F173" s="28"/>
      <c r="G173" s="28"/>
      <c r="H173" s="28"/>
      <c r="I173" s="84"/>
      <c r="J173" s="28"/>
      <c r="K173" s="84"/>
      <c r="L173" s="28"/>
      <c r="P173" s="28"/>
      <c r="Q173" s="28"/>
      <c r="R173" s="28"/>
      <c r="S173" s="28"/>
      <c r="V173" s="27"/>
      <c r="W173" s="27"/>
    </row>
    <row r="174" spans="1:23">
      <c r="A174" s="28"/>
      <c r="B174" s="28"/>
      <c r="C174" s="28"/>
      <c r="D174" s="28"/>
      <c r="E174" s="28"/>
      <c r="F174" s="28"/>
      <c r="G174" s="28"/>
      <c r="H174" s="28"/>
      <c r="I174" s="84"/>
      <c r="J174" s="28"/>
      <c r="K174" s="84"/>
      <c r="L174" s="28"/>
      <c r="P174" s="28"/>
      <c r="Q174" s="28"/>
      <c r="R174" s="28"/>
      <c r="S174" s="28"/>
      <c r="V174" s="27"/>
      <c r="W174" s="27"/>
    </row>
    <row r="175" spans="1:23">
      <c r="A175" s="28"/>
      <c r="B175" s="28"/>
      <c r="C175" s="28"/>
      <c r="D175" s="28"/>
      <c r="E175" s="28"/>
      <c r="F175" s="28"/>
      <c r="G175" s="28"/>
      <c r="H175" s="28"/>
      <c r="I175" s="84"/>
      <c r="J175" s="28"/>
      <c r="K175" s="84"/>
      <c r="L175" s="28"/>
      <c r="P175" s="28"/>
      <c r="Q175" s="28"/>
      <c r="R175" s="28"/>
      <c r="S175" s="28"/>
      <c r="V175" s="27"/>
      <c r="W175" s="27"/>
    </row>
    <row r="176" spans="1:23">
      <c r="A176" s="28"/>
      <c r="B176" s="28"/>
      <c r="C176" s="28"/>
      <c r="D176" s="28"/>
      <c r="E176" s="28"/>
      <c r="F176" s="28"/>
      <c r="G176" s="28"/>
      <c r="H176" s="28"/>
      <c r="I176" s="84"/>
      <c r="J176" s="28"/>
      <c r="K176" s="84"/>
      <c r="L176" s="28"/>
      <c r="P176" s="28"/>
      <c r="Q176" s="28"/>
      <c r="R176" s="28"/>
      <c r="S176" s="28"/>
      <c r="V176" s="27"/>
      <c r="W176" s="27"/>
    </row>
    <row r="177" spans="1:23">
      <c r="A177" s="28"/>
      <c r="B177" s="28"/>
      <c r="C177" s="28"/>
      <c r="D177" s="28"/>
      <c r="E177" s="28"/>
      <c r="F177" s="28"/>
      <c r="G177" s="28"/>
      <c r="H177" s="28"/>
      <c r="I177" s="84"/>
      <c r="J177" s="28"/>
      <c r="K177" s="84"/>
      <c r="L177" s="28"/>
      <c r="P177" s="28"/>
      <c r="Q177" s="28"/>
      <c r="R177" s="28"/>
      <c r="S177" s="28"/>
      <c r="V177" s="27"/>
      <c r="W177" s="27"/>
    </row>
    <row r="178" spans="1:23">
      <c r="A178" s="28"/>
      <c r="B178" s="28"/>
      <c r="C178" s="28"/>
      <c r="D178" s="28"/>
      <c r="E178" s="28"/>
      <c r="F178" s="28"/>
      <c r="G178" s="28"/>
      <c r="H178" s="28"/>
      <c r="I178" s="84"/>
      <c r="J178" s="28"/>
      <c r="K178" s="84"/>
      <c r="L178" s="28"/>
      <c r="P178" s="28"/>
      <c r="Q178" s="28"/>
      <c r="R178" s="28"/>
      <c r="S178" s="28"/>
      <c r="V178" s="27"/>
      <c r="W178" s="27"/>
    </row>
    <row r="179" spans="1:23">
      <c r="A179" s="28"/>
      <c r="B179" s="28"/>
      <c r="C179" s="28"/>
      <c r="D179" s="28"/>
      <c r="E179" s="28"/>
      <c r="F179" s="28"/>
      <c r="G179" s="28"/>
      <c r="H179" s="28"/>
      <c r="I179" s="84"/>
      <c r="J179" s="28"/>
      <c r="K179" s="84"/>
      <c r="L179" s="28"/>
      <c r="P179" s="28"/>
      <c r="Q179" s="28"/>
      <c r="R179" s="28"/>
      <c r="S179" s="28"/>
      <c r="V179" s="27"/>
      <c r="W179" s="27"/>
    </row>
    <row r="180" spans="1:23">
      <c r="A180" s="28"/>
      <c r="B180" s="28"/>
      <c r="C180" s="28"/>
      <c r="D180" s="28"/>
      <c r="E180" s="28"/>
      <c r="F180" s="28"/>
      <c r="G180" s="28"/>
      <c r="H180" s="28"/>
      <c r="I180" s="84"/>
      <c r="J180" s="28"/>
      <c r="K180" s="84"/>
      <c r="L180" s="28"/>
      <c r="P180" s="28"/>
      <c r="Q180" s="28"/>
      <c r="R180" s="28"/>
      <c r="S180" s="28"/>
      <c r="V180" s="27"/>
      <c r="W180" s="27"/>
    </row>
    <row r="181" spans="1:23">
      <c r="A181" s="28"/>
      <c r="B181" s="28"/>
      <c r="C181" s="28"/>
      <c r="D181" s="28"/>
      <c r="E181" s="28"/>
      <c r="F181" s="28"/>
      <c r="G181" s="28"/>
      <c r="H181" s="28"/>
      <c r="I181" s="84"/>
      <c r="J181" s="28"/>
      <c r="K181" s="84"/>
      <c r="L181" s="28"/>
      <c r="P181" s="28"/>
      <c r="Q181" s="28"/>
      <c r="R181" s="28"/>
      <c r="S181" s="28"/>
      <c r="V181" s="27"/>
      <c r="W181" s="27"/>
    </row>
    <row r="182" spans="1:23">
      <c r="A182" s="28"/>
      <c r="B182" s="28"/>
      <c r="C182" s="28"/>
      <c r="D182" s="28"/>
      <c r="E182" s="28"/>
      <c r="F182" s="28"/>
      <c r="G182" s="28"/>
      <c r="H182" s="28"/>
      <c r="I182" s="84"/>
      <c r="J182" s="28"/>
      <c r="K182" s="84"/>
      <c r="L182" s="28"/>
      <c r="P182" s="28"/>
      <c r="Q182" s="28"/>
      <c r="R182" s="28"/>
      <c r="S182" s="28"/>
      <c r="V182" s="27"/>
      <c r="W182" s="27"/>
    </row>
    <row r="183" spans="1:23">
      <c r="A183" s="28"/>
      <c r="B183" s="28"/>
      <c r="C183" s="28"/>
      <c r="D183" s="28"/>
      <c r="E183" s="28"/>
      <c r="F183" s="28"/>
      <c r="G183" s="28"/>
      <c r="H183" s="28"/>
      <c r="I183" s="84"/>
      <c r="J183" s="28"/>
      <c r="K183" s="84"/>
      <c r="L183" s="28"/>
      <c r="P183" s="28"/>
      <c r="Q183" s="28"/>
      <c r="R183" s="28"/>
      <c r="S183" s="28"/>
      <c r="V183" s="27"/>
      <c r="W183" s="27"/>
    </row>
    <row r="184" spans="1:23">
      <c r="A184" s="28"/>
      <c r="B184" s="28"/>
      <c r="C184" s="28"/>
      <c r="D184" s="28"/>
      <c r="E184" s="28"/>
      <c r="F184" s="28"/>
      <c r="G184" s="28"/>
      <c r="H184" s="28"/>
      <c r="I184" s="84"/>
      <c r="J184" s="28"/>
      <c r="K184" s="84"/>
      <c r="L184" s="28"/>
      <c r="P184" s="28"/>
      <c r="Q184" s="28"/>
      <c r="R184" s="28"/>
      <c r="S184" s="28"/>
      <c r="V184" s="27"/>
      <c r="W184" s="27"/>
    </row>
    <row r="185" spans="1:23">
      <c r="A185" s="28"/>
      <c r="B185" s="28"/>
      <c r="C185" s="28"/>
      <c r="D185" s="28"/>
      <c r="E185" s="28"/>
      <c r="F185" s="28"/>
      <c r="G185" s="28"/>
      <c r="H185" s="28"/>
      <c r="I185" s="84"/>
      <c r="J185" s="28"/>
      <c r="K185" s="84"/>
      <c r="L185" s="28"/>
      <c r="P185" s="28"/>
      <c r="Q185" s="28"/>
      <c r="R185" s="28"/>
      <c r="S185" s="28"/>
      <c r="V185" s="27"/>
      <c r="W185" s="27"/>
    </row>
    <row r="186" spans="1:23">
      <c r="A186" s="28"/>
      <c r="B186" s="28"/>
      <c r="C186" s="28"/>
      <c r="D186" s="28"/>
      <c r="E186" s="28"/>
      <c r="F186" s="28"/>
      <c r="G186" s="28"/>
      <c r="H186" s="28"/>
      <c r="I186" s="84"/>
      <c r="J186" s="28"/>
      <c r="K186" s="84"/>
      <c r="L186" s="28"/>
      <c r="P186" s="28"/>
      <c r="Q186" s="28"/>
      <c r="R186" s="28"/>
      <c r="S186" s="28"/>
      <c r="V186" s="27"/>
      <c r="W186" s="27"/>
    </row>
    <row r="187" spans="1:23">
      <c r="A187" s="28"/>
      <c r="B187" s="28"/>
      <c r="C187" s="28"/>
      <c r="D187" s="28"/>
      <c r="E187" s="28"/>
      <c r="F187" s="28"/>
      <c r="G187" s="28"/>
      <c r="H187" s="28"/>
      <c r="I187" s="84"/>
      <c r="J187" s="28"/>
      <c r="K187" s="84"/>
      <c r="L187" s="28"/>
      <c r="P187" s="28"/>
      <c r="Q187" s="28"/>
      <c r="R187" s="28"/>
      <c r="S187" s="28"/>
      <c r="V187" s="27"/>
      <c r="W187" s="27"/>
    </row>
    <row r="188" spans="1:23">
      <c r="A188" s="28"/>
      <c r="B188" s="28"/>
      <c r="C188" s="28"/>
      <c r="D188" s="28"/>
      <c r="E188" s="28"/>
      <c r="F188" s="28"/>
      <c r="G188" s="28"/>
      <c r="H188" s="28"/>
      <c r="I188" s="84"/>
      <c r="J188" s="28"/>
      <c r="K188" s="84"/>
      <c r="L188" s="28"/>
      <c r="P188" s="28"/>
      <c r="Q188" s="28"/>
      <c r="R188" s="28"/>
      <c r="S188" s="28"/>
      <c r="V188" s="27"/>
      <c r="W188" s="27"/>
    </row>
    <row r="189" spans="1:23">
      <c r="A189" s="28"/>
      <c r="B189" s="28"/>
      <c r="C189" s="28"/>
      <c r="D189" s="28"/>
      <c r="E189" s="28"/>
      <c r="F189" s="28"/>
      <c r="G189" s="28"/>
      <c r="H189" s="28"/>
      <c r="I189" s="84"/>
      <c r="J189" s="28"/>
      <c r="K189" s="84"/>
      <c r="L189" s="28"/>
      <c r="P189" s="28"/>
      <c r="Q189" s="28"/>
      <c r="R189" s="28"/>
      <c r="S189" s="28"/>
      <c r="V189" s="27"/>
      <c r="W189" s="27"/>
    </row>
    <row r="190" spans="1:23">
      <c r="A190" s="28"/>
      <c r="B190" s="28"/>
      <c r="C190" s="28"/>
      <c r="D190" s="28"/>
      <c r="E190" s="28"/>
      <c r="F190" s="28"/>
      <c r="G190" s="28"/>
      <c r="H190" s="28"/>
      <c r="I190" s="84"/>
      <c r="J190" s="28"/>
      <c r="K190" s="84"/>
      <c r="L190" s="28"/>
      <c r="P190" s="28"/>
      <c r="Q190" s="28"/>
      <c r="R190" s="28"/>
      <c r="S190" s="28"/>
      <c r="V190" s="27"/>
      <c r="W190" s="27"/>
    </row>
    <row r="191" spans="1:23">
      <c r="A191" s="28"/>
      <c r="B191" s="28"/>
      <c r="C191" s="28"/>
      <c r="D191" s="28"/>
      <c r="E191" s="28"/>
      <c r="F191" s="28"/>
      <c r="G191" s="28"/>
      <c r="H191" s="28"/>
      <c r="I191" s="84"/>
      <c r="J191" s="28"/>
      <c r="K191" s="84"/>
      <c r="L191" s="28"/>
      <c r="P191" s="28"/>
      <c r="Q191" s="28"/>
      <c r="R191" s="28"/>
      <c r="S191" s="28"/>
      <c r="V191" s="27"/>
      <c r="W191" s="27"/>
    </row>
    <row r="192" spans="1:23">
      <c r="A192" s="28"/>
      <c r="B192" s="28"/>
      <c r="C192" s="28"/>
      <c r="D192" s="28"/>
      <c r="E192" s="28"/>
      <c r="F192" s="28"/>
      <c r="G192" s="28"/>
      <c r="H192" s="28"/>
      <c r="I192" s="84"/>
      <c r="J192" s="28"/>
      <c r="K192" s="84"/>
      <c r="L192" s="28"/>
      <c r="P192" s="28"/>
      <c r="Q192" s="28"/>
      <c r="R192" s="28"/>
      <c r="S192" s="28"/>
      <c r="V192" s="27"/>
      <c r="W192" s="27"/>
    </row>
    <row r="193" spans="1:23">
      <c r="A193" s="28"/>
      <c r="B193" s="28"/>
      <c r="C193" s="28"/>
      <c r="D193" s="28"/>
      <c r="E193" s="28"/>
      <c r="F193" s="28"/>
      <c r="G193" s="28"/>
      <c r="H193" s="28"/>
      <c r="I193" s="84"/>
      <c r="J193" s="28"/>
      <c r="K193" s="84"/>
      <c r="L193" s="28"/>
      <c r="P193" s="28"/>
      <c r="Q193" s="28"/>
      <c r="R193" s="28"/>
      <c r="S193" s="28"/>
      <c r="V193" s="27"/>
      <c r="W193" s="27"/>
    </row>
    <row r="194" spans="1:23">
      <c r="A194" s="28"/>
      <c r="B194" s="28"/>
      <c r="C194" s="28"/>
      <c r="D194" s="28"/>
      <c r="E194" s="28"/>
      <c r="F194" s="28"/>
      <c r="G194" s="28"/>
      <c r="H194" s="28"/>
      <c r="I194" s="84"/>
      <c r="J194" s="28"/>
      <c r="K194" s="84"/>
      <c r="L194" s="28"/>
      <c r="P194" s="28"/>
      <c r="Q194" s="28"/>
      <c r="R194" s="28"/>
      <c r="S194" s="28"/>
      <c r="V194" s="27"/>
      <c r="W194" s="27"/>
    </row>
    <row r="195" spans="1:23">
      <c r="A195" s="28"/>
      <c r="B195" s="28"/>
      <c r="C195" s="28"/>
      <c r="D195" s="28"/>
      <c r="E195" s="28"/>
      <c r="F195" s="28"/>
      <c r="G195" s="28"/>
      <c r="H195" s="28"/>
      <c r="I195" s="84"/>
      <c r="J195" s="28"/>
      <c r="K195" s="84"/>
      <c r="L195" s="28"/>
      <c r="P195" s="28"/>
      <c r="Q195" s="28"/>
      <c r="R195" s="28"/>
      <c r="S195" s="28"/>
      <c r="V195" s="27"/>
      <c r="W195" s="27"/>
    </row>
    <row r="196" spans="1:23">
      <c r="A196" s="28"/>
      <c r="B196" s="28"/>
      <c r="C196" s="28"/>
      <c r="D196" s="28"/>
      <c r="E196" s="28"/>
      <c r="F196" s="28"/>
      <c r="G196" s="28"/>
      <c r="H196" s="28"/>
      <c r="I196" s="84"/>
      <c r="J196" s="28"/>
      <c r="K196" s="84"/>
      <c r="L196" s="28"/>
      <c r="P196" s="28"/>
      <c r="Q196" s="28"/>
      <c r="R196" s="28"/>
      <c r="S196" s="28"/>
      <c r="V196" s="27"/>
      <c r="W196" s="27"/>
    </row>
    <row r="197" spans="1:23">
      <c r="A197" s="28"/>
      <c r="B197" s="28"/>
      <c r="C197" s="28"/>
      <c r="D197" s="28"/>
      <c r="E197" s="28"/>
      <c r="F197" s="28"/>
      <c r="G197" s="28"/>
      <c r="H197" s="28"/>
      <c r="I197" s="84"/>
      <c r="J197" s="28"/>
      <c r="K197" s="84"/>
      <c r="L197" s="28"/>
      <c r="P197" s="28"/>
      <c r="Q197" s="28"/>
      <c r="R197" s="28"/>
      <c r="S197" s="28"/>
      <c r="V197" s="27"/>
      <c r="W197" s="27"/>
    </row>
    <row r="198" spans="1:23">
      <c r="A198" s="28"/>
      <c r="B198" s="28"/>
      <c r="C198" s="28"/>
      <c r="D198" s="28"/>
      <c r="E198" s="28"/>
      <c r="F198" s="28"/>
      <c r="G198" s="28"/>
      <c r="H198" s="28"/>
      <c r="I198" s="84"/>
      <c r="J198" s="28"/>
      <c r="K198" s="84"/>
      <c r="L198" s="28"/>
      <c r="P198" s="28"/>
      <c r="Q198" s="28"/>
      <c r="R198" s="28"/>
      <c r="S198" s="28"/>
      <c r="V198" s="27"/>
      <c r="W198" s="27"/>
    </row>
    <row r="199" spans="1:23">
      <c r="A199" s="28"/>
      <c r="B199" s="28"/>
      <c r="C199" s="28"/>
      <c r="D199" s="28"/>
      <c r="E199" s="28"/>
      <c r="F199" s="28"/>
      <c r="G199" s="28"/>
      <c r="H199" s="28"/>
      <c r="I199" s="84"/>
      <c r="J199" s="28"/>
      <c r="K199" s="84"/>
      <c r="L199" s="28"/>
      <c r="P199" s="28"/>
      <c r="Q199" s="28"/>
      <c r="R199" s="28"/>
      <c r="S199" s="28"/>
      <c r="V199" s="27"/>
      <c r="W199" s="27"/>
    </row>
    <row r="200" spans="1:23">
      <c r="A200" s="28"/>
      <c r="B200" s="28"/>
      <c r="C200" s="28"/>
      <c r="D200" s="28"/>
      <c r="E200" s="28"/>
      <c r="F200" s="28"/>
      <c r="G200" s="28"/>
      <c r="H200" s="28"/>
      <c r="I200" s="84"/>
      <c r="J200" s="28"/>
      <c r="K200" s="84"/>
      <c r="L200" s="28"/>
      <c r="P200" s="28"/>
      <c r="Q200" s="28"/>
      <c r="R200" s="28"/>
      <c r="S200" s="28"/>
      <c r="V200" s="27"/>
      <c r="W200" s="27"/>
    </row>
    <row r="201" spans="1:23">
      <c r="A201" s="28"/>
      <c r="B201" s="28"/>
      <c r="C201" s="28"/>
      <c r="D201" s="28"/>
      <c r="E201" s="28"/>
      <c r="F201" s="28"/>
      <c r="G201" s="28"/>
      <c r="H201" s="28"/>
      <c r="I201" s="84"/>
      <c r="J201" s="28"/>
      <c r="K201" s="84"/>
      <c r="L201" s="28"/>
      <c r="P201" s="28"/>
      <c r="Q201" s="28"/>
      <c r="R201" s="28"/>
      <c r="S201" s="28"/>
      <c r="V201" s="27"/>
      <c r="W201" s="27"/>
    </row>
    <row r="202" spans="1:23">
      <c r="A202" s="28"/>
      <c r="B202" s="28"/>
      <c r="C202" s="28"/>
      <c r="D202" s="28"/>
      <c r="E202" s="28"/>
      <c r="F202" s="28"/>
      <c r="G202" s="28"/>
      <c r="H202" s="28"/>
      <c r="I202" s="84"/>
      <c r="J202" s="28"/>
      <c r="K202" s="84"/>
      <c r="L202" s="28"/>
      <c r="P202" s="28"/>
      <c r="Q202" s="28"/>
      <c r="R202" s="28"/>
      <c r="S202" s="28"/>
      <c r="V202" s="27"/>
      <c r="W202" s="27"/>
    </row>
    <row r="203" spans="1:23">
      <c r="A203" s="28"/>
      <c r="B203" s="28"/>
      <c r="C203" s="28"/>
      <c r="D203" s="28"/>
      <c r="E203" s="28"/>
      <c r="F203" s="28"/>
      <c r="G203" s="28"/>
      <c r="H203" s="28"/>
      <c r="I203" s="84"/>
      <c r="J203" s="28"/>
      <c r="K203" s="84"/>
      <c r="L203" s="28"/>
      <c r="P203" s="28"/>
      <c r="Q203" s="28"/>
      <c r="R203" s="28"/>
      <c r="S203" s="28"/>
      <c r="V203" s="27"/>
      <c r="W203" s="27"/>
    </row>
    <row r="204" spans="1:23">
      <c r="A204" s="28"/>
      <c r="B204" s="28"/>
      <c r="C204" s="28"/>
      <c r="D204" s="28"/>
      <c r="E204" s="28"/>
      <c r="F204" s="28"/>
      <c r="G204" s="28"/>
      <c r="H204" s="28"/>
      <c r="I204" s="84"/>
      <c r="J204" s="28"/>
      <c r="K204" s="84"/>
      <c r="L204" s="28"/>
      <c r="P204" s="28"/>
      <c r="Q204" s="28"/>
      <c r="R204" s="28"/>
      <c r="S204" s="28"/>
      <c r="V204" s="27"/>
      <c r="W204" s="27"/>
    </row>
    <row r="205" spans="1:23">
      <c r="A205" s="28"/>
      <c r="B205" s="28"/>
      <c r="C205" s="28"/>
      <c r="D205" s="28"/>
      <c r="E205" s="28"/>
      <c r="F205" s="28"/>
      <c r="G205" s="28"/>
      <c r="H205" s="28"/>
      <c r="I205" s="84"/>
      <c r="J205" s="28"/>
      <c r="K205" s="84"/>
      <c r="L205" s="28"/>
      <c r="P205" s="28"/>
      <c r="Q205" s="28"/>
      <c r="R205" s="28"/>
      <c r="S205" s="28"/>
      <c r="V205" s="27"/>
      <c r="W205" s="27"/>
    </row>
    <row r="206" spans="1:23">
      <c r="A206" s="28"/>
      <c r="B206" s="28"/>
      <c r="C206" s="28"/>
      <c r="D206" s="28"/>
      <c r="E206" s="28"/>
      <c r="F206" s="28"/>
      <c r="G206" s="28"/>
      <c r="H206" s="28"/>
      <c r="I206" s="84"/>
      <c r="J206" s="28"/>
      <c r="K206" s="84"/>
      <c r="L206" s="28"/>
      <c r="P206" s="28"/>
      <c r="Q206" s="28"/>
      <c r="R206" s="28"/>
      <c r="S206" s="28"/>
      <c r="V206" s="27"/>
      <c r="W206" s="27"/>
    </row>
    <row r="207" spans="1:23">
      <c r="A207" s="28"/>
      <c r="B207" s="28"/>
      <c r="C207" s="28"/>
      <c r="D207" s="28"/>
      <c r="E207" s="28"/>
      <c r="F207" s="28"/>
      <c r="G207" s="28"/>
      <c r="H207" s="28"/>
      <c r="I207" s="84"/>
      <c r="J207" s="28"/>
      <c r="K207" s="84"/>
      <c r="L207" s="28"/>
      <c r="P207" s="28"/>
      <c r="Q207" s="28"/>
      <c r="R207" s="28"/>
      <c r="S207" s="28"/>
      <c r="V207" s="27"/>
      <c r="W207" s="27"/>
    </row>
    <row r="208" spans="1:23">
      <c r="A208" s="28"/>
      <c r="B208" s="28"/>
      <c r="C208" s="28"/>
      <c r="D208" s="28"/>
      <c r="E208" s="28"/>
      <c r="F208" s="28"/>
      <c r="G208" s="28"/>
      <c r="H208" s="28"/>
      <c r="I208" s="84"/>
      <c r="J208" s="28"/>
      <c r="K208" s="84"/>
      <c r="L208" s="28"/>
      <c r="P208" s="28"/>
      <c r="Q208" s="28"/>
      <c r="R208" s="28"/>
      <c r="S208" s="28"/>
      <c r="V208" s="27"/>
      <c r="W208" s="27"/>
    </row>
    <row r="209" spans="1:23">
      <c r="A209" s="28"/>
      <c r="B209" s="28"/>
      <c r="C209" s="28"/>
      <c r="D209" s="28"/>
      <c r="E209" s="28"/>
      <c r="F209" s="28"/>
      <c r="G209" s="28"/>
      <c r="H209" s="28"/>
      <c r="I209" s="84"/>
      <c r="J209" s="28"/>
      <c r="K209" s="84"/>
      <c r="L209" s="28"/>
      <c r="P209" s="28"/>
      <c r="Q209" s="28"/>
      <c r="R209" s="28"/>
      <c r="S209" s="28"/>
      <c r="V209" s="27"/>
      <c r="W209" s="27"/>
    </row>
    <row r="210" spans="1:23">
      <c r="A210" s="28"/>
      <c r="B210" s="28"/>
      <c r="C210" s="28"/>
      <c r="D210" s="28"/>
      <c r="E210" s="28"/>
      <c r="F210" s="28"/>
      <c r="G210" s="28"/>
      <c r="H210" s="28"/>
      <c r="I210" s="84"/>
      <c r="J210" s="28"/>
      <c r="K210" s="84"/>
      <c r="L210" s="28"/>
      <c r="P210" s="28"/>
      <c r="Q210" s="28"/>
      <c r="R210" s="28"/>
      <c r="S210" s="28"/>
      <c r="V210" s="27"/>
      <c r="W210" s="27"/>
    </row>
    <row r="211" spans="1:23">
      <c r="A211" s="28"/>
      <c r="B211" s="28"/>
      <c r="C211" s="28"/>
      <c r="D211" s="28"/>
      <c r="E211" s="28"/>
      <c r="F211" s="28"/>
      <c r="G211" s="28"/>
      <c r="H211" s="28"/>
      <c r="I211" s="84"/>
      <c r="J211" s="28"/>
      <c r="K211" s="84"/>
      <c r="L211" s="28"/>
      <c r="P211" s="28"/>
      <c r="Q211" s="28"/>
      <c r="R211" s="28"/>
      <c r="S211" s="28"/>
      <c r="V211" s="27"/>
      <c r="W211" s="27"/>
    </row>
    <row r="212" spans="1:23">
      <c r="A212" s="28"/>
      <c r="B212" s="28"/>
      <c r="C212" s="28"/>
      <c r="D212" s="28"/>
      <c r="E212" s="28"/>
      <c r="F212" s="28"/>
      <c r="G212" s="28"/>
      <c r="H212" s="28"/>
      <c r="I212" s="84"/>
      <c r="J212" s="28"/>
      <c r="K212" s="84"/>
      <c r="L212" s="28"/>
      <c r="P212" s="28"/>
      <c r="Q212" s="28"/>
      <c r="R212" s="28"/>
      <c r="S212" s="28"/>
      <c r="V212" s="27"/>
      <c r="W212" s="27"/>
    </row>
    <row r="213" spans="1:23">
      <c r="A213" s="28"/>
      <c r="B213" s="28"/>
      <c r="C213" s="28"/>
      <c r="D213" s="28"/>
      <c r="E213" s="28"/>
      <c r="F213" s="28"/>
      <c r="G213" s="28"/>
      <c r="H213" s="28"/>
      <c r="I213" s="84"/>
      <c r="J213" s="28"/>
      <c r="K213" s="84"/>
      <c r="L213" s="28"/>
      <c r="P213" s="28"/>
      <c r="Q213" s="28"/>
      <c r="R213" s="28"/>
      <c r="S213" s="28"/>
      <c r="V213" s="27"/>
      <c r="W213" s="27"/>
    </row>
    <row r="214" spans="1:23">
      <c r="A214" s="28"/>
      <c r="B214" s="28"/>
      <c r="C214" s="28"/>
      <c r="D214" s="28"/>
      <c r="E214" s="28"/>
      <c r="F214" s="28"/>
      <c r="G214" s="28"/>
      <c r="H214" s="28"/>
      <c r="I214" s="84"/>
      <c r="J214" s="28"/>
      <c r="K214" s="84"/>
      <c r="L214" s="28"/>
      <c r="P214" s="28"/>
      <c r="Q214" s="28"/>
      <c r="R214" s="28"/>
      <c r="S214" s="28"/>
      <c r="V214" s="27"/>
      <c r="W214" s="27"/>
    </row>
    <row r="215" spans="1:23">
      <c r="A215" s="28"/>
      <c r="B215" s="28"/>
      <c r="C215" s="28"/>
      <c r="D215" s="28"/>
      <c r="E215" s="28"/>
      <c r="F215" s="28"/>
      <c r="G215" s="28"/>
      <c r="H215" s="28"/>
      <c r="I215" s="84"/>
      <c r="J215" s="28"/>
      <c r="K215" s="84"/>
      <c r="L215" s="28"/>
      <c r="P215" s="28"/>
      <c r="Q215" s="28"/>
      <c r="R215" s="28"/>
      <c r="S215" s="28"/>
      <c r="V215" s="27"/>
      <c r="W215" s="27"/>
    </row>
    <row r="216" spans="1:23">
      <c r="A216" s="28"/>
      <c r="B216" s="28"/>
      <c r="C216" s="28"/>
      <c r="D216" s="28"/>
      <c r="E216" s="28"/>
      <c r="F216" s="28"/>
      <c r="G216" s="28"/>
      <c r="H216" s="28"/>
      <c r="I216" s="84"/>
      <c r="J216" s="28"/>
      <c r="K216" s="84"/>
      <c r="L216" s="28"/>
      <c r="P216" s="28"/>
      <c r="Q216" s="28"/>
      <c r="R216" s="28"/>
      <c r="S216" s="28"/>
      <c r="V216" s="27"/>
      <c r="W216" s="27"/>
    </row>
    <row r="217" spans="1:23">
      <c r="A217" s="28"/>
      <c r="B217" s="28"/>
      <c r="C217" s="28"/>
      <c r="D217" s="28"/>
      <c r="E217" s="28"/>
      <c r="F217" s="28"/>
      <c r="G217" s="28"/>
      <c r="H217" s="28"/>
      <c r="I217" s="84"/>
      <c r="J217" s="28"/>
      <c r="K217" s="84"/>
      <c r="L217" s="28"/>
      <c r="P217" s="28"/>
      <c r="Q217" s="28"/>
      <c r="R217" s="28"/>
      <c r="S217" s="28"/>
      <c r="V217" s="27"/>
      <c r="W217" s="27"/>
    </row>
    <row r="218" spans="1:23">
      <c r="A218" s="28"/>
      <c r="B218" s="28"/>
      <c r="C218" s="28"/>
      <c r="D218" s="28"/>
      <c r="E218" s="28"/>
      <c r="F218" s="28"/>
      <c r="G218" s="28"/>
      <c r="H218" s="28"/>
      <c r="I218" s="84"/>
      <c r="J218" s="28"/>
      <c r="K218" s="84"/>
      <c r="L218" s="28"/>
      <c r="P218" s="28"/>
      <c r="Q218" s="28"/>
      <c r="R218" s="28"/>
      <c r="S218" s="28"/>
      <c r="V218" s="27"/>
      <c r="W218" s="27"/>
    </row>
    <row r="219" spans="1:23">
      <c r="A219" s="28"/>
      <c r="B219" s="28"/>
      <c r="C219" s="28"/>
      <c r="D219" s="28"/>
      <c r="E219" s="28"/>
      <c r="F219" s="28"/>
      <c r="G219" s="28"/>
      <c r="H219" s="28"/>
      <c r="I219" s="84"/>
      <c r="J219" s="28"/>
      <c r="K219" s="84"/>
      <c r="L219" s="28"/>
      <c r="P219" s="28"/>
      <c r="Q219" s="28"/>
      <c r="R219" s="28"/>
      <c r="S219" s="28"/>
      <c r="V219" s="27"/>
      <c r="W219" s="27"/>
    </row>
    <row r="220" spans="1:23">
      <c r="A220" s="28"/>
      <c r="B220" s="28"/>
      <c r="C220" s="28"/>
      <c r="D220" s="28"/>
      <c r="E220" s="28"/>
      <c r="F220" s="28"/>
      <c r="G220" s="28"/>
      <c r="H220" s="28"/>
      <c r="I220" s="84"/>
      <c r="J220" s="28"/>
      <c r="K220" s="84"/>
      <c r="L220" s="28"/>
      <c r="P220" s="28"/>
      <c r="Q220" s="28"/>
      <c r="R220" s="28"/>
      <c r="S220" s="28"/>
      <c r="V220" s="27"/>
      <c r="W220" s="27"/>
    </row>
    <row r="221" spans="1:23">
      <c r="A221" s="28"/>
      <c r="B221" s="28"/>
      <c r="C221" s="28"/>
      <c r="D221" s="28"/>
      <c r="E221" s="28"/>
      <c r="F221" s="28"/>
      <c r="G221" s="28"/>
      <c r="H221" s="28"/>
      <c r="I221" s="84"/>
      <c r="J221" s="28"/>
      <c r="K221" s="84"/>
      <c r="L221" s="28"/>
      <c r="P221" s="28"/>
      <c r="Q221" s="28"/>
      <c r="R221" s="28"/>
      <c r="S221" s="28"/>
      <c r="V221" s="27"/>
      <c r="W221" s="27"/>
    </row>
    <row r="222" spans="1:23">
      <c r="A222" s="28"/>
      <c r="B222" s="28"/>
      <c r="C222" s="28"/>
      <c r="D222" s="28"/>
      <c r="E222" s="28"/>
      <c r="F222" s="28"/>
      <c r="G222" s="28"/>
      <c r="H222" s="28"/>
      <c r="I222" s="84"/>
      <c r="J222" s="28"/>
      <c r="K222" s="84"/>
      <c r="L222" s="28"/>
      <c r="P222" s="28"/>
      <c r="Q222" s="28"/>
      <c r="R222" s="28"/>
      <c r="S222" s="28"/>
      <c r="V222" s="27"/>
      <c r="W222" s="27"/>
    </row>
    <row r="223" spans="1:23">
      <c r="A223" s="28"/>
      <c r="B223" s="28"/>
      <c r="C223" s="28"/>
      <c r="D223" s="28"/>
      <c r="E223" s="28"/>
      <c r="F223" s="28"/>
      <c r="G223" s="28"/>
      <c r="H223" s="28"/>
      <c r="I223" s="84"/>
      <c r="J223" s="28"/>
      <c r="K223" s="84"/>
      <c r="L223" s="28"/>
      <c r="P223" s="28"/>
      <c r="Q223" s="28"/>
      <c r="R223" s="28"/>
      <c r="S223" s="28"/>
      <c r="V223" s="27"/>
      <c r="W223" s="27"/>
    </row>
    <row r="224" spans="1:23">
      <c r="A224" s="28"/>
      <c r="B224" s="28"/>
      <c r="C224" s="28"/>
      <c r="D224" s="28"/>
      <c r="E224" s="28"/>
      <c r="F224" s="28"/>
      <c r="G224" s="28"/>
      <c r="H224" s="28"/>
      <c r="I224" s="84"/>
      <c r="J224" s="28"/>
      <c r="K224" s="84"/>
      <c r="L224" s="28"/>
      <c r="P224" s="28"/>
      <c r="Q224" s="28"/>
      <c r="R224" s="28"/>
      <c r="S224" s="28"/>
      <c r="V224" s="27"/>
      <c r="W224" s="27"/>
    </row>
    <row r="225" spans="1:23">
      <c r="A225" s="28"/>
      <c r="B225" s="28"/>
      <c r="C225" s="28"/>
      <c r="D225" s="28"/>
      <c r="E225" s="28"/>
      <c r="F225" s="28"/>
      <c r="G225" s="28"/>
      <c r="H225" s="28"/>
      <c r="I225" s="84"/>
      <c r="J225" s="28"/>
      <c r="K225" s="84"/>
      <c r="L225" s="28"/>
      <c r="P225" s="28"/>
      <c r="Q225" s="28"/>
      <c r="R225" s="28"/>
      <c r="S225" s="28"/>
      <c r="V225" s="27"/>
      <c r="W225" s="27"/>
    </row>
    <row r="226" spans="1:23">
      <c r="A226" s="28"/>
      <c r="B226" s="28"/>
      <c r="C226" s="28"/>
      <c r="D226" s="28"/>
      <c r="E226" s="28"/>
      <c r="F226" s="28"/>
      <c r="G226" s="28"/>
      <c r="H226" s="28"/>
      <c r="I226" s="84"/>
      <c r="J226" s="28"/>
      <c r="K226" s="84"/>
      <c r="L226" s="28"/>
      <c r="P226" s="28"/>
      <c r="Q226" s="28"/>
      <c r="R226" s="28"/>
      <c r="S226" s="28"/>
      <c r="V226" s="27"/>
      <c r="W226" s="27"/>
    </row>
    <row r="227" spans="1:23">
      <c r="A227" s="28"/>
      <c r="B227" s="28"/>
      <c r="C227" s="28"/>
      <c r="D227" s="28"/>
      <c r="E227" s="28"/>
      <c r="F227" s="28"/>
      <c r="G227" s="28"/>
      <c r="H227" s="28"/>
      <c r="I227" s="84"/>
      <c r="J227" s="28"/>
      <c r="K227" s="84"/>
      <c r="L227" s="28"/>
      <c r="P227" s="28"/>
      <c r="Q227" s="28"/>
      <c r="R227" s="28"/>
      <c r="S227" s="28"/>
      <c r="V227" s="27"/>
      <c r="W227" s="27"/>
    </row>
    <row r="228" spans="1:23">
      <c r="A228" s="28"/>
      <c r="B228" s="28"/>
      <c r="C228" s="28"/>
      <c r="D228" s="28"/>
      <c r="E228" s="28"/>
      <c r="F228" s="28"/>
      <c r="G228" s="28"/>
      <c r="H228" s="28"/>
      <c r="I228" s="84"/>
      <c r="J228" s="28"/>
      <c r="K228" s="84"/>
      <c r="L228" s="28"/>
      <c r="P228" s="28"/>
      <c r="Q228" s="28"/>
      <c r="R228" s="28"/>
      <c r="S228" s="28"/>
      <c r="V228" s="27"/>
      <c r="W228" s="27"/>
    </row>
    <row r="229" spans="1:23">
      <c r="A229" s="28"/>
      <c r="B229" s="28"/>
      <c r="C229" s="28"/>
      <c r="D229" s="28"/>
      <c r="E229" s="28"/>
      <c r="F229" s="28"/>
      <c r="G229" s="28"/>
      <c r="H229" s="28"/>
      <c r="I229" s="84"/>
      <c r="J229" s="28"/>
      <c r="K229" s="84"/>
      <c r="L229" s="28"/>
      <c r="P229" s="28"/>
      <c r="Q229" s="28"/>
      <c r="R229" s="28"/>
      <c r="S229" s="28"/>
      <c r="V229" s="27"/>
      <c r="W229" s="27"/>
    </row>
    <row r="230" spans="1:23">
      <c r="A230" s="28"/>
      <c r="B230" s="28"/>
      <c r="C230" s="28"/>
      <c r="D230" s="28"/>
      <c r="E230" s="28"/>
      <c r="F230" s="28"/>
      <c r="G230" s="28"/>
      <c r="H230" s="28"/>
      <c r="I230" s="84"/>
      <c r="J230" s="28"/>
      <c r="K230" s="84"/>
      <c r="L230" s="28"/>
      <c r="P230" s="28"/>
      <c r="Q230" s="28"/>
      <c r="R230" s="28"/>
      <c r="S230" s="28"/>
      <c r="V230" s="27"/>
      <c r="W230" s="27"/>
    </row>
    <row r="231" spans="1:23">
      <c r="A231" s="28"/>
      <c r="B231" s="28"/>
      <c r="C231" s="28"/>
      <c r="D231" s="28"/>
      <c r="E231" s="28"/>
      <c r="F231" s="28"/>
      <c r="G231" s="28"/>
      <c r="H231" s="28"/>
      <c r="I231" s="84"/>
      <c r="J231" s="28"/>
      <c r="K231" s="84"/>
      <c r="L231" s="28"/>
      <c r="P231" s="28"/>
      <c r="Q231" s="28"/>
      <c r="R231" s="28"/>
      <c r="S231" s="28"/>
      <c r="V231" s="27"/>
      <c r="W231" s="27"/>
    </row>
    <row r="232" spans="1:23">
      <c r="A232" s="28"/>
      <c r="B232" s="28"/>
      <c r="C232" s="28"/>
      <c r="D232" s="28"/>
      <c r="E232" s="28"/>
      <c r="F232" s="28"/>
      <c r="G232" s="28"/>
      <c r="H232" s="28"/>
      <c r="I232" s="84"/>
      <c r="J232" s="28"/>
      <c r="K232" s="84"/>
      <c r="L232" s="28"/>
      <c r="P232" s="28"/>
      <c r="Q232" s="28"/>
      <c r="R232" s="28"/>
      <c r="S232" s="28"/>
      <c r="V232" s="27"/>
      <c r="W232" s="27"/>
    </row>
    <row r="233" spans="1:23">
      <c r="A233" s="28"/>
      <c r="B233" s="28"/>
      <c r="C233" s="28"/>
      <c r="D233" s="28"/>
      <c r="E233" s="28"/>
      <c r="F233" s="28"/>
      <c r="G233" s="28"/>
      <c r="H233" s="28"/>
      <c r="I233" s="84"/>
      <c r="J233" s="28"/>
      <c r="K233" s="84"/>
      <c r="L233" s="28"/>
      <c r="P233" s="28"/>
      <c r="Q233" s="28"/>
      <c r="R233" s="28"/>
      <c r="S233" s="28"/>
      <c r="V233" s="27"/>
      <c r="W233" s="27"/>
    </row>
    <row r="234" spans="1:23">
      <c r="A234" s="28"/>
      <c r="B234" s="28"/>
      <c r="C234" s="28"/>
      <c r="D234" s="28"/>
      <c r="E234" s="28"/>
      <c r="F234" s="28"/>
      <c r="G234" s="28"/>
      <c r="H234" s="28"/>
      <c r="I234" s="84"/>
      <c r="J234" s="28"/>
      <c r="K234" s="84"/>
      <c r="L234" s="28"/>
      <c r="P234" s="28"/>
      <c r="Q234" s="28"/>
      <c r="R234" s="28"/>
      <c r="S234" s="28"/>
      <c r="V234" s="27"/>
      <c r="W234" s="27"/>
    </row>
    <row r="235" spans="1:23">
      <c r="A235" s="28"/>
      <c r="B235" s="28"/>
      <c r="C235" s="28"/>
      <c r="D235" s="28"/>
      <c r="E235" s="28"/>
      <c r="F235" s="28"/>
      <c r="G235" s="28"/>
      <c r="H235" s="28"/>
      <c r="I235" s="84"/>
      <c r="J235" s="28"/>
      <c r="K235" s="84"/>
      <c r="L235" s="28"/>
      <c r="P235" s="28"/>
      <c r="Q235" s="28"/>
      <c r="R235" s="28"/>
      <c r="S235" s="28"/>
      <c r="V235" s="27"/>
      <c r="W235" s="27"/>
    </row>
    <row r="236" spans="1:23">
      <c r="A236" s="28"/>
      <c r="B236" s="28"/>
      <c r="C236" s="28"/>
      <c r="D236" s="28"/>
      <c r="E236" s="28"/>
      <c r="F236" s="28"/>
      <c r="G236" s="28"/>
      <c r="H236" s="28"/>
      <c r="I236" s="84"/>
      <c r="J236" s="28"/>
      <c r="K236" s="84"/>
      <c r="L236" s="28"/>
      <c r="P236" s="28"/>
      <c r="Q236" s="28"/>
      <c r="R236" s="28"/>
      <c r="S236" s="28"/>
      <c r="V236" s="27"/>
      <c r="W236" s="27"/>
    </row>
    <row r="237" spans="1:23">
      <c r="A237" s="28"/>
      <c r="B237" s="28"/>
      <c r="C237" s="28"/>
      <c r="D237" s="28"/>
      <c r="E237" s="28"/>
      <c r="F237" s="28"/>
      <c r="G237" s="28"/>
      <c r="H237" s="28"/>
      <c r="I237" s="84"/>
      <c r="J237" s="28"/>
      <c r="K237" s="84"/>
      <c r="L237" s="28"/>
      <c r="P237" s="28"/>
      <c r="Q237" s="28"/>
      <c r="R237" s="28"/>
      <c r="S237" s="28"/>
      <c r="V237" s="27"/>
      <c r="W237" s="27"/>
    </row>
    <row r="238" spans="1:23">
      <c r="A238" s="28"/>
      <c r="B238" s="28"/>
      <c r="C238" s="28"/>
      <c r="D238" s="28"/>
      <c r="E238" s="28"/>
      <c r="F238" s="28"/>
      <c r="G238" s="28"/>
      <c r="H238" s="28"/>
      <c r="I238" s="84"/>
      <c r="J238" s="28"/>
      <c r="K238" s="84"/>
      <c r="L238" s="28"/>
      <c r="P238" s="28"/>
      <c r="Q238" s="28"/>
      <c r="R238" s="28"/>
      <c r="S238" s="28"/>
      <c r="V238" s="27"/>
      <c r="W238" s="27"/>
    </row>
    <row r="239" spans="1:23">
      <c r="A239" s="28"/>
      <c r="B239" s="28"/>
      <c r="C239" s="28"/>
      <c r="D239" s="28"/>
      <c r="E239" s="28"/>
      <c r="F239" s="28"/>
      <c r="G239" s="28"/>
      <c r="H239" s="28"/>
      <c r="I239" s="84"/>
      <c r="J239" s="28"/>
      <c r="K239" s="84"/>
      <c r="L239" s="28"/>
      <c r="P239" s="28"/>
      <c r="Q239" s="28"/>
      <c r="R239" s="28"/>
      <c r="S239" s="28"/>
      <c r="V239" s="27"/>
      <c r="W239" s="27"/>
    </row>
    <row r="240" spans="1:23">
      <c r="A240" s="28"/>
      <c r="B240" s="28"/>
      <c r="C240" s="28"/>
      <c r="D240" s="28"/>
      <c r="E240" s="28"/>
      <c r="F240" s="28"/>
      <c r="G240" s="28"/>
      <c r="H240" s="28"/>
      <c r="I240" s="84"/>
      <c r="J240" s="28"/>
      <c r="K240" s="84"/>
      <c r="L240" s="28"/>
      <c r="P240" s="28"/>
      <c r="Q240" s="28"/>
      <c r="R240" s="28"/>
      <c r="S240" s="28"/>
      <c r="V240" s="27"/>
      <c r="W240" s="27"/>
    </row>
    <row r="241" spans="1:23">
      <c r="A241" s="28"/>
      <c r="B241" s="28"/>
      <c r="C241" s="28"/>
      <c r="D241" s="28"/>
      <c r="E241" s="28"/>
      <c r="F241" s="28"/>
      <c r="G241" s="28"/>
      <c r="H241" s="28"/>
      <c r="I241" s="84"/>
      <c r="J241" s="28"/>
      <c r="K241" s="84"/>
      <c r="L241" s="28"/>
      <c r="P241" s="28"/>
      <c r="Q241" s="28"/>
      <c r="R241" s="28"/>
      <c r="S241" s="28"/>
      <c r="V241" s="27"/>
      <c r="W241" s="27"/>
    </row>
    <row r="242" spans="1:23">
      <c r="A242" s="28"/>
      <c r="B242" s="28"/>
      <c r="C242" s="28"/>
      <c r="D242" s="28"/>
      <c r="E242" s="28"/>
      <c r="F242" s="28"/>
      <c r="G242" s="28"/>
      <c r="H242" s="28"/>
      <c r="I242" s="84"/>
      <c r="J242" s="28"/>
      <c r="K242" s="84"/>
      <c r="L242" s="28"/>
      <c r="P242" s="28"/>
      <c r="Q242" s="28"/>
      <c r="R242" s="28"/>
      <c r="S242" s="28"/>
      <c r="V242" s="27"/>
      <c r="W242" s="27"/>
    </row>
    <row r="243" spans="1:23">
      <c r="A243" s="28"/>
      <c r="B243" s="28"/>
      <c r="C243" s="28"/>
      <c r="D243" s="28"/>
      <c r="E243" s="28"/>
      <c r="F243" s="28"/>
      <c r="G243" s="28"/>
      <c r="H243" s="28"/>
      <c r="I243" s="84"/>
      <c r="J243" s="28"/>
      <c r="K243" s="84"/>
      <c r="L243" s="28"/>
      <c r="P243" s="28"/>
      <c r="Q243" s="28"/>
      <c r="R243" s="28"/>
      <c r="S243" s="28"/>
      <c r="V243" s="27"/>
      <c r="W243" s="27"/>
    </row>
    <row r="244" spans="1:23">
      <c r="A244" s="28"/>
      <c r="B244" s="28"/>
      <c r="C244" s="28"/>
      <c r="D244" s="28"/>
      <c r="E244" s="28"/>
      <c r="F244" s="28"/>
      <c r="G244" s="28"/>
      <c r="H244" s="28"/>
      <c r="I244" s="84"/>
      <c r="J244" s="28"/>
      <c r="K244" s="84"/>
      <c r="L244" s="28"/>
      <c r="P244" s="28"/>
      <c r="Q244" s="28"/>
      <c r="R244" s="28"/>
      <c r="S244" s="28"/>
      <c r="V244" s="27"/>
      <c r="W244" s="27"/>
    </row>
    <row r="245" spans="1:23">
      <c r="A245" s="28"/>
      <c r="B245" s="28"/>
      <c r="C245" s="28"/>
      <c r="D245" s="28"/>
      <c r="E245" s="28"/>
      <c r="F245" s="28"/>
      <c r="G245" s="28"/>
      <c r="H245" s="28"/>
      <c r="I245" s="84"/>
      <c r="J245" s="28"/>
      <c r="K245" s="84"/>
      <c r="L245" s="28"/>
      <c r="P245" s="28"/>
      <c r="Q245" s="28"/>
      <c r="R245" s="28"/>
      <c r="S245" s="28"/>
      <c r="V245" s="27"/>
      <c r="W245" s="27"/>
    </row>
    <row r="246" spans="1:23">
      <c r="A246" s="28"/>
      <c r="B246" s="28"/>
      <c r="C246" s="28"/>
      <c r="D246" s="28"/>
      <c r="E246" s="28"/>
      <c r="F246" s="28"/>
      <c r="G246" s="28"/>
      <c r="H246" s="28"/>
      <c r="I246" s="84"/>
      <c r="J246" s="28"/>
      <c r="K246" s="84"/>
      <c r="L246" s="28"/>
      <c r="P246" s="28"/>
      <c r="Q246" s="28"/>
      <c r="R246" s="28"/>
      <c r="S246" s="28"/>
      <c r="V246" s="27"/>
      <c r="W246" s="27"/>
    </row>
    <row r="247" spans="1:23">
      <c r="A247" s="28"/>
      <c r="B247" s="28"/>
      <c r="C247" s="28"/>
      <c r="D247" s="28"/>
      <c r="E247" s="28"/>
      <c r="F247" s="28"/>
      <c r="G247" s="28"/>
      <c r="H247" s="28"/>
      <c r="I247" s="84"/>
      <c r="J247" s="28"/>
      <c r="K247" s="84"/>
      <c r="L247" s="28"/>
      <c r="P247" s="28"/>
      <c r="Q247" s="28"/>
      <c r="R247" s="28"/>
      <c r="S247" s="28"/>
      <c r="V247" s="27"/>
      <c r="W247" s="27"/>
    </row>
    <row r="248" spans="1:23">
      <c r="A248" s="28"/>
      <c r="B248" s="28"/>
      <c r="C248" s="28"/>
      <c r="D248" s="28"/>
      <c r="E248" s="28"/>
      <c r="F248" s="28"/>
      <c r="G248" s="28"/>
      <c r="H248" s="28"/>
      <c r="I248" s="84"/>
      <c r="J248" s="28"/>
      <c r="K248" s="84"/>
      <c r="L248" s="28"/>
      <c r="P248" s="28"/>
      <c r="Q248" s="28"/>
      <c r="R248" s="28"/>
      <c r="S248" s="28"/>
      <c r="V248" s="27"/>
      <c r="W248" s="27"/>
    </row>
    <row r="249" spans="1:23">
      <c r="A249" s="28"/>
      <c r="B249" s="28"/>
      <c r="C249" s="28"/>
      <c r="D249" s="28"/>
      <c r="E249" s="28"/>
      <c r="F249" s="28"/>
      <c r="G249" s="28"/>
      <c r="H249" s="28"/>
      <c r="I249" s="84"/>
      <c r="J249" s="28"/>
      <c r="K249" s="84"/>
      <c r="L249" s="28"/>
      <c r="P249" s="28"/>
      <c r="Q249" s="28"/>
      <c r="R249" s="28"/>
      <c r="S249" s="28"/>
      <c r="V249" s="27"/>
      <c r="W249" s="27"/>
    </row>
    <row r="250" spans="1:23">
      <c r="A250" s="28"/>
      <c r="B250" s="28"/>
      <c r="C250" s="28"/>
      <c r="D250" s="28"/>
      <c r="E250" s="28"/>
      <c r="F250" s="28"/>
      <c r="G250" s="28"/>
      <c r="H250" s="28"/>
      <c r="I250" s="84"/>
      <c r="J250" s="28"/>
      <c r="K250" s="84"/>
      <c r="L250" s="28"/>
      <c r="P250" s="28"/>
      <c r="Q250" s="28"/>
      <c r="R250" s="28"/>
      <c r="S250" s="28"/>
      <c r="V250" s="27"/>
      <c r="W250" s="27"/>
    </row>
    <row r="251" spans="1:23">
      <c r="A251" s="28"/>
      <c r="B251" s="28"/>
      <c r="C251" s="28"/>
      <c r="D251" s="28"/>
      <c r="E251" s="28"/>
      <c r="F251" s="28"/>
      <c r="G251" s="28"/>
      <c r="H251" s="28"/>
      <c r="I251" s="84"/>
      <c r="J251" s="28"/>
      <c r="K251" s="84"/>
      <c r="L251" s="28"/>
      <c r="P251" s="28"/>
      <c r="Q251" s="28"/>
      <c r="R251" s="28"/>
      <c r="S251" s="28"/>
      <c r="V251" s="27"/>
      <c r="W251" s="27"/>
    </row>
    <row r="252" spans="1:23">
      <c r="A252" s="28"/>
      <c r="B252" s="28"/>
      <c r="C252" s="28"/>
      <c r="D252" s="28"/>
      <c r="E252" s="28"/>
      <c r="F252" s="28"/>
      <c r="G252" s="28"/>
      <c r="H252" s="28"/>
      <c r="I252" s="84"/>
      <c r="J252" s="28"/>
      <c r="K252" s="84"/>
      <c r="L252" s="28"/>
      <c r="P252" s="28"/>
      <c r="Q252" s="28"/>
      <c r="R252" s="28"/>
      <c r="S252" s="28"/>
      <c r="V252" s="27"/>
      <c r="W252" s="27"/>
    </row>
    <row r="253" spans="1:23">
      <c r="A253" s="28"/>
      <c r="B253" s="28"/>
      <c r="C253" s="28"/>
      <c r="D253" s="28"/>
      <c r="E253" s="28"/>
      <c r="F253" s="28"/>
      <c r="G253" s="28"/>
      <c r="H253" s="28"/>
      <c r="I253" s="84"/>
      <c r="J253" s="28"/>
      <c r="K253" s="84"/>
      <c r="L253" s="28"/>
      <c r="P253" s="28"/>
      <c r="Q253" s="28"/>
      <c r="R253" s="28"/>
      <c r="S253" s="28"/>
      <c r="V253" s="27"/>
      <c r="W253" s="27"/>
    </row>
  </sheetData>
  <mergeCells count="2">
    <mergeCell ref="P1:X1"/>
    <mergeCell ref="A1:N1"/>
  </mergeCells>
  <dataValidations count="2">
    <dataValidation type="list" allowBlank="1" showInputMessage="1" showErrorMessage="1" sqref="N1:N1048576">
      <formula1>Type_de_client_effectif</formula1>
    </dataValidation>
    <dataValidation type="list" allowBlank="1" showInputMessage="1" showErrorMessage="1" sqref="B5:B80">
      <formula1>Civilité_effective</formula1>
    </dataValidation>
  </dataValidations>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dimension ref="A1:AG85"/>
  <sheetViews>
    <sheetView showZeros="0" topLeftCell="A6" workbookViewId="0">
      <selection activeCell="O23" sqref="O23:O24"/>
    </sheetView>
  </sheetViews>
  <sheetFormatPr baseColWidth="10" defaultRowHeight="12.75"/>
  <cols>
    <col min="1" max="1" width="12.42578125" style="358" customWidth="1"/>
    <col min="2" max="4" width="11.42578125" style="358"/>
    <col min="5" max="5" width="12" style="358" bestFit="1" customWidth="1"/>
    <col min="6" max="6" width="19.5703125" style="358" customWidth="1"/>
    <col min="7" max="7" width="7.28515625" style="358" customWidth="1"/>
    <col min="8" max="8" width="5.42578125" style="359" customWidth="1"/>
    <col min="9" max="9" width="8" style="358" customWidth="1"/>
    <col min="10" max="10" width="7.28515625" style="358" customWidth="1"/>
    <col min="11" max="11" width="8.42578125" style="358" customWidth="1"/>
    <col min="12" max="12" width="9.28515625" style="358" customWidth="1"/>
    <col min="13" max="13" width="8.140625" style="358" customWidth="1"/>
    <col min="14" max="14" width="12.85546875" style="358" customWidth="1"/>
    <col min="15" max="15" width="10.5703125" style="360" customWidth="1"/>
    <col min="16" max="16" width="14" style="360" customWidth="1"/>
    <col min="17" max="17" width="9.42578125" style="358" customWidth="1"/>
    <col min="18" max="18" width="14" style="358" customWidth="1"/>
    <col min="19" max="19" width="11.42578125" style="358"/>
    <col min="20" max="20" width="13.42578125" style="358" customWidth="1"/>
    <col min="21" max="21" width="11.42578125" style="358" customWidth="1"/>
    <col min="22" max="22" width="12" style="358" customWidth="1"/>
    <col min="23" max="23" width="14" style="361" customWidth="1"/>
    <col min="24" max="24" width="11.42578125" style="358"/>
    <col min="25" max="25" width="13.42578125" style="358" customWidth="1"/>
    <col min="26" max="16384" width="11.42578125" style="358"/>
  </cols>
  <sheetData>
    <row r="1" spans="1:33" ht="6" customHeight="1" thickBot="1"/>
    <row r="2" spans="1:33" ht="26.25" customHeight="1" thickTop="1" thickBot="1">
      <c r="A2" s="647" t="s">
        <v>18</v>
      </c>
      <c r="B2" s="648"/>
      <c r="C2" s="648"/>
      <c r="D2" s="648"/>
      <c r="E2" s="648"/>
      <c r="F2" s="648"/>
      <c r="G2" s="648"/>
      <c r="H2" s="648"/>
      <c r="I2" s="648"/>
      <c r="J2" s="648"/>
      <c r="K2" s="648"/>
      <c r="L2" s="648"/>
      <c r="M2" s="648"/>
      <c r="N2" s="649"/>
      <c r="O2" s="205" t="s">
        <v>167</v>
      </c>
      <c r="P2" s="204">
        <v>1</v>
      </c>
    </row>
    <row r="3" spans="1:33" ht="7.5" customHeight="1" thickTop="1"/>
    <row r="4" spans="1:33" ht="12" customHeight="1" thickBot="1"/>
    <row r="5" spans="1:33" ht="12.75" customHeight="1" thickBot="1">
      <c r="I5" s="653" t="str">
        <f ca="1">CONCATENATE("Numéro de l'offre : OF-",YEAR(NOW()),"-",IF(MONTH(NOW())&lt;10,"0",""),MONTH(NOW()),"-",IF(DAY(NOW())&lt;10,"0",""),DAY(NOW()),"-",P5,"-",P2)</f>
        <v>Numéro de l'offre : OF-2016-08-11-DF-1</v>
      </c>
      <c r="J5" s="640"/>
      <c r="K5" s="640"/>
      <c r="L5" s="640"/>
      <c r="M5" s="640"/>
      <c r="N5" s="640"/>
      <c r="O5" s="72" t="s">
        <v>89</v>
      </c>
      <c r="P5" s="73" t="s">
        <v>73</v>
      </c>
      <c r="Q5" s="360"/>
    </row>
    <row r="6" spans="1:33" ht="15" customHeight="1" thickBot="1">
      <c r="Q6" s="362"/>
      <c r="R6" s="362"/>
      <c r="S6" s="362"/>
      <c r="T6" s="362"/>
      <c r="U6" s="362"/>
      <c r="V6" s="356"/>
      <c r="W6" s="363"/>
      <c r="X6" s="356"/>
      <c r="Y6" s="356"/>
    </row>
    <row r="7" spans="1:33" ht="18.75" customHeight="1" thickTop="1" thickBot="1">
      <c r="I7" s="602" t="s">
        <v>17</v>
      </c>
      <c r="J7" s="650"/>
      <c r="K7" s="650"/>
      <c r="L7" s="650"/>
      <c r="M7" s="650"/>
      <c r="N7" s="651"/>
      <c r="Q7" s="356"/>
      <c r="R7" s="356"/>
      <c r="S7" s="659" t="s">
        <v>172</v>
      </c>
      <c r="T7" s="660"/>
      <c r="U7" s="667" t="s">
        <v>132</v>
      </c>
      <c r="V7" s="668"/>
      <c r="X7" s="356"/>
      <c r="Y7" s="356"/>
      <c r="Z7" s="356"/>
      <c r="AA7" s="356"/>
      <c r="AB7" s="356"/>
      <c r="AC7" s="356"/>
    </row>
    <row r="8" spans="1:33" ht="16.5" customHeight="1" thickBot="1">
      <c r="I8" s="611"/>
      <c r="J8" s="612"/>
      <c r="K8" s="612"/>
      <c r="L8" s="612"/>
      <c r="M8" s="612"/>
      <c r="N8" s="613"/>
    </row>
    <row r="9" spans="1:33" ht="18.75" customHeight="1" thickBot="1">
      <c r="A9" s="652" t="s">
        <v>40</v>
      </c>
      <c r="B9" s="640"/>
      <c r="C9" s="640"/>
      <c r="D9" s="640"/>
      <c r="E9" s="640"/>
      <c r="F9" s="640"/>
      <c r="I9" s="611" t="str">
        <f>CONCATENATE(VLOOKUP(P9,Client_et_Prospect,2)," ",VLOOKUP(P9,Client_et_Prospect,3)," ",VLOOKUP(P9,Client_et_Prospect,4))</f>
        <v>M. Soizic BOSSARD</v>
      </c>
      <c r="J9" s="640"/>
      <c r="K9" s="640"/>
      <c r="L9" s="640"/>
      <c r="M9" s="640"/>
      <c r="N9" s="641"/>
      <c r="O9" s="74" t="s">
        <v>33</v>
      </c>
      <c r="P9" s="75">
        <v>139</v>
      </c>
    </row>
    <row r="10" spans="1:33" ht="18.75" customHeight="1">
      <c r="A10" s="652" t="s">
        <v>43</v>
      </c>
      <c r="B10" s="640"/>
      <c r="C10" s="640"/>
      <c r="D10" s="640"/>
      <c r="E10" s="640"/>
      <c r="F10" s="640"/>
      <c r="I10" s="611">
        <f>(VLOOKUP(P9,Client_et_Prospect,5))</f>
        <v>0</v>
      </c>
      <c r="J10" s="612"/>
      <c r="K10" s="612"/>
      <c r="L10" s="612"/>
      <c r="M10" s="612"/>
      <c r="N10" s="613"/>
      <c r="U10" s="357"/>
      <c r="V10" s="364"/>
      <c r="W10" s="335"/>
      <c r="X10" s="364"/>
    </row>
    <row r="11" spans="1:33" ht="18.75" customHeight="1">
      <c r="A11" s="652" t="s">
        <v>61</v>
      </c>
      <c r="B11" s="652"/>
      <c r="C11" s="652"/>
      <c r="D11" s="652"/>
      <c r="E11" s="652"/>
      <c r="F11" s="652"/>
      <c r="I11" s="611">
        <f>(VLOOKUP(P9,Client_et_Prospect,6))</f>
        <v>0</v>
      </c>
      <c r="J11" s="612"/>
      <c r="K11" s="612"/>
      <c r="L11" s="612"/>
      <c r="M11" s="612"/>
      <c r="N11" s="613"/>
    </row>
    <row r="12" spans="1:33" ht="18.75" customHeight="1">
      <c r="A12" s="652" t="s">
        <v>41</v>
      </c>
      <c r="B12" s="652"/>
      <c r="C12" s="652"/>
      <c r="D12" s="652"/>
      <c r="E12" s="652"/>
      <c r="F12" s="652"/>
      <c r="I12" s="611" t="str">
        <f>(VLOOKUP(P9,Client_et_Prospect,7))</f>
        <v>93, rue de la Barge</v>
      </c>
      <c r="J12" s="644"/>
      <c r="K12" s="644"/>
      <c r="L12" s="644"/>
      <c r="M12" s="644"/>
      <c r="N12" s="641"/>
      <c r="O12" s="661" t="s">
        <v>194</v>
      </c>
      <c r="P12" s="644"/>
      <c r="Q12" s="644"/>
      <c r="R12" s="644"/>
      <c r="S12" s="644"/>
      <c r="T12" s="644"/>
      <c r="U12" s="644"/>
      <c r="V12" s="644"/>
      <c r="W12" s="640"/>
      <c r="X12" s="640"/>
      <c r="Y12" s="218"/>
      <c r="Z12" s="218"/>
      <c r="AA12" s="218"/>
      <c r="AB12" s="219"/>
      <c r="AC12" s="219"/>
      <c r="AD12" s="219"/>
      <c r="AE12" s="219"/>
      <c r="AF12" s="219"/>
      <c r="AG12" s="219"/>
    </row>
    <row r="13" spans="1:33" ht="18.75" customHeight="1">
      <c r="A13" s="652" t="s">
        <v>42</v>
      </c>
      <c r="B13" s="652"/>
      <c r="C13" s="652"/>
      <c r="D13" s="652"/>
      <c r="E13" s="652"/>
      <c r="F13" s="652"/>
      <c r="I13" s="611">
        <f>(VLOOKUP(P9,Client_et_Prospect,8))</f>
        <v>0</v>
      </c>
      <c r="J13" s="612"/>
      <c r="K13" s="612"/>
      <c r="L13" s="612"/>
      <c r="M13" s="612"/>
      <c r="N13" s="613"/>
      <c r="O13" s="662" t="str">
        <f ca="1">CONCATENATE("OF-",YEAR(NOW()),"-",IF(MONTH(NOW())&lt;10,"0",""),MONTH(NOW()),"-",IF(DAY(NOW())&lt;10,"0",""),DAY(NOW()),"-",P5,"-",P2," - Offre Élanéco - ",VLOOKUP(P9,Client_et_Prospect,2)," ",VLOOKUP(P9,Client_et_Prospect,3)," ",VLOOKUP(P9,Client_et_Prospect,4)," - ",IF(VLOOKUP(P9,Client_et_Prospect,5)&lt;&gt;0,VLOOKUP(P9,Client_et_Prospect,5),""),IF(VLOOKUP(P9,Client_et_Prospect,5)&lt;&gt;0," - ",""),U7," - ",ROUND(Offre!N55,2)," €")</f>
        <v>OF-2016-08-11-DF-1 - Offre Élanéco - M. Soizic BOSSARD - Laine de bois - 143,64 €</v>
      </c>
      <c r="P13" s="644"/>
      <c r="Q13" s="644"/>
      <c r="R13" s="644"/>
      <c r="S13" s="644"/>
      <c r="T13" s="644"/>
      <c r="U13" s="644"/>
      <c r="V13" s="644"/>
      <c r="W13" s="640"/>
      <c r="X13" s="640"/>
      <c r="Y13" s="215"/>
      <c r="Z13" s="215"/>
      <c r="AA13" s="215"/>
      <c r="AB13" s="215"/>
      <c r="AC13" s="216"/>
      <c r="AD13" s="216"/>
      <c r="AE13" s="216"/>
      <c r="AF13" s="216"/>
      <c r="AG13" s="216"/>
    </row>
    <row r="14" spans="1:33" ht="18.75" customHeight="1">
      <c r="A14" s="358" t="s">
        <v>44</v>
      </c>
      <c r="I14" s="611" t="str">
        <f>CONCATENATE(VLOOKUP(P9,Client_et_Prospect,9)," ",VLOOKUP(P9,Client_et_Prospect,10))</f>
        <v>03300 CUSSET</v>
      </c>
      <c r="J14" s="612"/>
      <c r="K14" s="612"/>
      <c r="L14" s="612"/>
      <c r="M14" s="612"/>
      <c r="N14" s="613"/>
      <c r="O14" s="663" t="str">
        <f ca="1">O13</f>
        <v>OF-2016-08-11-DF-1 - Offre Élanéco - M. Soizic BOSSARD - Laine de bois - 143,64 €</v>
      </c>
      <c r="P14" s="644"/>
      <c r="Q14" s="644"/>
      <c r="R14" s="644"/>
      <c r="S14" s="644"/>
      <c r="T14" s="644"/>
      <c r="U14" s="644"/>
      <c r="V14" s="644"/>
      <c r="W14" s="640"/>
      <c r="X14" s="640"/>
      <c r="Y14" s="219"/>
      <c r="Z14" s="219"/>
      <c r="AA14" s="219"/>
      <c r="AB14" s="219"/>
      <c r="AC14" s="216"/>
      <c r="AD14" s="216"/>
      <c r="AE14" s="216"/>
      <c r="AF14" s="216"/>
      <c r="AG14" s="216"/>
    </row>
    <row r="15" spans="1:33" ht="18.75" customHeight="1">
      <c r="A15" s="654" t="s">
        <v>45</v>
      </c>
      <c r="B15" s="654"/>
      <c r="C15" s="654"/>
      <c r="D15" s="654"/>
      <c r="E15" s="654"/>
      <c r="F15" s="654"/>
      <c r="I15" s="611" t="str">
        <f>CONCATENATE("Tél. : ",VLOOKUP(P9,Client_et_Prospect,11),IF(AND(VLOOKUP(P9,Client_et_Prospect,11)&lt;&gt;0,VLOOKUP(P9,Client_et_Prospect,12)&lt;&gt;0)," / ",""),VLOOKUP(P9,Client_et_Prospect,12))</f>
        <v xml:space="preserve">Tél. : </v>
      </c>
      <c r="J15" s="612"/>
      <c r="K15" s="612"/>
      <c r="L15" s="612"/>
      <c r="M15" s="612"/>
      <c r="N15" s="613"/>
    </row>
    <row r="16" spans="1:33" ht="18.75" customHeight="1" thickBot="1">
      <c r="A16" s="656" t="s">
        <v>46</v>
      </c>
      <c r="B16" s="656"/>
      <c r="C16" s="656"/>
      <c r="D16" s="656"/>
      <c r="E16" s="656"/>
      <c r="F16" s="656"/>
      <c r="I16" s="617" t="str">
        <f>CONCATENATE("Courriel : ",VLOOKUP(P9,Client_et_Prospect,13))</f>
        <v xml:space="preserve">Courriel : </v>
      </c>
      <c r="J16" s="618"/>
      <c r="K16" s="618"/>
      <c r="L16" s="618"/>
      <c r="M16" s="618"/>
      <c r="N16" s="619"/>
    </row>
    <row r="17" spans="1:23" ht="18.75" customHeight="1" thickTop="1">
      <c r="I17" s="653"/>
      <c r="J17" s="653"/>
      <c r="K17" s="653"/>
      <c r="L17" s="653"/>
      <c r="M17" s="653"/>
      <c r="N17" s="653"/>
      <c r="P17" s="423" t="s">
        <v>193</v>
      </c>
    </row>
    <row r="18" spans="1:23" ht="18.75" customHeight="1" thickBot="1">
      <c r="A18" s="365"/>
      <c r="I18" s="366"/>
      <c r="J18" s="366"/>
      <c r="K18" s="366" t="s">
        <v>55</v>
      </c>
      <c r="L18" s="658">
        <f ca="1">TODAY()</f>
        <v>42593</v>
      </c>
      <c r="M18" s="658"/>
      <c r="N18" s="658"/>
      <c r="O18" s="52"/>
      <c r="P18" s="339">
        <f>R55</f>
        <v>-56.504360465116278</v>
      </c>
    </row>
    <row r="19" spans="1:23" ht="12.75" customHeight="1" thickBot="1">
      <c r="K19" s="367"/>
    </row>
    <row r="20" spans="1:23" s="372" customFormat="1" ht="39" customHeight="1" thickTop="1" thickBot="1">
      <c r="A20" s="368" t="s">
        <v>79</v>
      </c>
      <c r="B20" s="657" t="s">
        <v>6</v>
      </c>
      <c r="C20" s="657"/>
      <c r="D20" s="657"/>
      <c r="E20" s="657"/>
      <c r="F20" s="657"/>
      <c r="G20" s="369" t="s">
        <v>49</v>
      </c>
      <c r="H20" s="369" t="s">
        <v>13</v>
      </c>
      <c r="I20" s="370" t="s">
        <v>50</v>
      </c>
      <c r="J20" s="439" t="str">
        <f>IF(OR(J21&lt;&gt;0,J23&lt;&gt;0,J25&lt;&gt;0,J27&lt;&gt;0,J29&lt;&gt;0,J31&lt;&gt;0,J33&lt;&gt;0,J35&lt;&gt;0,J21&lt;&gt;0,J37&lt;&gt;0,J39&lt;&gt;0,J41&lt;&gt;0,J43&lt;&gt;0,J45&lt;&gt;0,J47&lt;&gt;0,J49&lt;&gt;0),"Remise","")</f>
        <v>Remise</v>
      </c>
      <c r="K20" s="439" t="str">
        <f>IF(OR(J21&lt;&gt;0,J23&lt;&gt;0,J25&lt;&gt;0,J27&lt;&gt;0,J29&lt;&gt;0,J31&lt;&gt;0,J33&lt;&gt;0,J35&lt;&gt;0,J21&lt;&gt;0,J37&lt;&gt;0,J39&lt;&gt;0,J41&lt;&gt;0,J43&lt;&gt;0,J45&lt;&gt;0,J47&lt;&gt;0,J49&lt;&gt;0,),"H.T. € Unitaire remisé","")</f>
        <v>H.T. € Unitaire remisé</v>
      </c>
      <c r="L20" s="370" t="s">
        <v>52</v>
      </c>
      <c r="M20" s="369" t="s">
        <v>53</v>
      </c>
      <c r="N20" s="371" t="s">
        <v>54</v>
      </c>
      <c r="O20" s="66" t="s">
        <v>57</v>
      </c>
      <c r="P20" s="67" t="s">
        <v>87</v>
      </c>
      <c r="Q20" s="67" t="s">
        <v>179</v>
      </c>
      <c r="R20" s="68" t="s">
        <v>191</v>
      </c>
      <c r="S20" s="68" t="s">
        <v>178</v>
      </c>
      <c r="T20" s="68" t="s">
        <v>65</v>
      </c>
      <c r="U20" s="671" t="s">
        <v>180</v>
      </c>
      <c r="V20" s="672"/>
      <c r="W20" s="336" t="s">
        <v>192</v>
      </c>
    </row>
    <row r="21" spans="1:23" s="379" customFormat="1" ht="31.5" customHeight="1" thickTop="1">
      <c r="A21" s="373" t="str">
        <f>VLOOKUP(O21,Produit,2)</f>
        <v>ISOCELL</v>
      </c>
      <c r="B21" s="655" t="str">
        <f>VLOOKUP(O21,Produit,4)</f>
        <v>› Ouate de cellulose en vrac - Sac de 10 kg.</v>
      </c>
      <c r="C21" s="655" t="str">
        <f>VLOOKUP(S21,Produit,4)</f>
        <v>› Ecran de sous toiture OMEGA LIGHT 145g 1,5x50m (toit et mur) - Cdt=75m²</v>
      </c>
      <c r="D21" s="655">
        <f>VLOOKUP(T21,Produit,4)</f>
        <v>0</v>
      </c>
      <c r="E21" s="655"/>
      <c r="F21" s="655" t="e">
        <f>VLOOKUP(#REF!,Produit,4)</f>
        <v>#REF!</v>
      </c>
      <c r="G21" s="386">
        <f>IF(P21&lt;&gt;0,P21*VLOOKUP(O21,Produit,9),V21*VLOOKUP(O21,Produit,9))</f>
        <v>200</v>
      </c>
      <c r="H21" s="387" t="str">
        <f>VLOOKUP(O21,Produit,6)</f>
        <v>kg</v>
      </c>
      <c r="I21" s="388">
        <f>VLOOKUP(O21,Produit,5)</f>
        <v>0.9</v>
      </c>
      <c r="J21" s="389">
        <v>0.33500000000000002</v>
      </c>
      <c r="K21" s="388">
        <f>IF(J21&lt;&gt;0,I21-(I21*J21),"")</f>
        <v>0.59850000000000003</v>
      </c>
      <c r="L21" s="386">
        <f>IF(J21&lt;&gt;0,G21*K21,G21*I21)</f>
        <v>119.7</v>
      </c>
      <c r="M21" s="390">
        <f>VLOOKUP(O21,Produit,11)</f>
        <v>0.2</v>
      </c>
      <c r="N21" s="391">
        <f>IF(G21&lt;0.001,"",L21+(L21*M21))</f>
        <v>143.64000000000001</v>
      </c>
      <c r="O21" s="642">
        <v>7</v>
      </c>
      <c r="P21" s="628">
        <v>20</v>
      </c>
      <c r="Q21" s="628"/>
      <c r="R21" s="630">
        <f>IF(VLOOKUP(O21,Produit,31)&lt;&gt;0,(I21-(I21*J21)-VLOOKUP(O21,Produit,32))/VLOOKUP(O21,Produit,32)*100,(I21-(I21*J21)-VLOOKUP(O21,Produit,39))/VLOOKUP(O21,Produit,39)*100)</f>
        <v>12.711864406779661</v>
      </c>
      <c r="S21" s="673">
        <f>VLOOKUP(O21,Produit,10)</f>
        <v>35</v>
      </c>
      <c r="T21" s="677">
        <f>IF(P21&lt;&gt;0,P21/VLOOKUP(O21,Produit,10),V21/VLOOKUP(O21,Produit,10))</f>
        <v>0.5714285714285714</v>
      </c>
      <c r="U21" s="664">
        <f>IF(AND(O21&lt;&gt;0,Q21&lt;&gt;0),Q21/VLOOKUP(O21,Produit,9),0)</f>
        <v>0</v>
      </c>
      <c r="V21" s="665">
        <f>ROUNDUP(U21,0)</f>
        <v>0</v>
      </c>
      <c r="W21" s="682">
        <f>IF(VLOOKUP(O21,Produit,32)&lt;&gt;0,G21*VLOOKUP(O21,Produit,32),G21*VLOOKUP(O21,Produit,39))</f>
        <v>106.2</v>
      </c>
    </row>
    <row r="22" spans="1:23" s="379" customFormat="1" ht="15.75" customHeight="1">
      <c r="A22" s="380" t="str">
        <f>VLOOKUP(O21,Produit,3)</f>
        <v>1OU10ISO35</v>
      </c>
      <c r="B22" s="631" t="str">
        <f>CONCATENATE(IF(VLOOKUP(O21,Produit,9)=0,"","› "),IF(VLOOKUP(O21,Produit,9)=0,"",IF(P21&lt;&gt;0,P21,V21))," ",IF(VLOOKUP(O21,Produit,9)=0,"",VLOOKUP(O21,Produit,7)),IF(VLOOKUP(O21,Produit,9)=0,""," de "),IF(VLOOKUP(O21,Produit,9)=0,"",VLOOKUP(O21,Produit,9))," ",IF(VLOOKUP(O21,Produit,9)=0,"",VLOOKUP(O21,Produit,6)),IF(VLOOKUP(O21,Produit,9)=0,""," correspond(ent) à "),IF(VLOOKUP(O21,Produit,9)=0,"",IF(P21&lt;&gt;0,P21*VLOOKUP(O21,Produit,9),V21*VLOOKUP(O21,Produit,9)))," ",IF(VLOOKUP(O21,Produit,9)=0,"",VLOOKUP(O21,Produit,6)),IF(VLOOKUP(O21,Produit,9)=0,"","."))</f>
        <v>› 20 sac(s) de 10 kg correspond(ent) à 200 kg.</v>
      </c>
      <c r="C22" s="631"/>
      <c r="D22" s="631"/>
      <c r="E22" s="631"/>
      <c r="F22" s="631"/>
      <c r="G22" s="402"/>
      <c r="H22" s="403"/>
      <c r="I22" s="402"/>
      <c r="J22" s="404">
        <v>0</v>
      </c>
      <c r="K22" s="402"/>
      <c r="L22" s="402"/>
      <c r="M22" s="399"/>
      <c r="N22" s="400"/>
      <c r="O22" s="642"/>
      <c r="P22" s="628"/>
      <c r="Q22" s="628"/>
      <c r="R22" s="630"/>
      <c r="S22" s="674"/>
      <c r="T22" s="678"/>
      <c r="U22" s="664"/>
      <c r="V22" s="665"/>
      <c r="W22" s="684"/>
    </row>
    <row r="23" spans="1:23" s="379" customFormat="1" ht="41.25" customHeight="1">
      <c r="A23" s="385">
        <f>VLOOKUP(O23,Produit,2)</f>
        <v>0</v>
      </c>
      <c r="B23" s="620">
        <f>VLOOKUP(O23,Produit,4)</f>
        <v>0</v>
      </c>
      <c r="C23" s="620">
        <f>VLOOKUP(S23,Produit,4)</f>
        <v>0</v>
      </c>
      <c r="D23" s="620" t="e">
        <f>VLOOKUP(T23,Produit,4)</f>
        <v>#DIV/0!</v>
      </c>
      <c r="E23" s="620"/>
      <c r="F23" s="620" t="e">
        <f>VLOOKUP(#REF!,Produit,4)</f>
        <v>#REF!</v>
      </c>
      <c r="G23" s="386">
        <f>IF(P23&lt;&gt;0,P23*VLOOKUP(O23,Produit,9),V23*VLOOKUP(O23,Produit,9))</f>
        <v>0</v>
      </c>
      <c r="H23" s="387">
        <f>VLOOKUP(O23,Produit,6)</f>
        <v>0</v>
      </c>
      <c r="I23" s="388">
        <f>VLOOKUP(O23,Produit,5)</f>
        <v>0</v>
      </c>
      <c r="J23" s="389"/>
      <c r="K23" s="388" t="str">
        <f>IF(J23&lt;&gt;0,I23-(I23*J23),"")</f>
        <v/>
      </c>
      <c r="L23" s="386">
        <f>IF(J23&lt;&gt;0,G23*K23,G23*I23)</f>
        <v>0</v>
      </c>
      <c r="M23" s="390">
        <f>VLOOKUP(O23,Produit,11)</f>
        <v>0</v>
      </c>
      <c r="N23" s="391" t="str">
        <f>IF(G23&lt;0.001,"",L23+(L23*M23))</f>
        <v/>
      </c>
      <c r="O23" s="632"/>
      <c r="P23" s="669"/>
      <c r="Q23" s="625"/>
      <c r="R23" s="626" t="e">
        <f>IF(VLOOKUP(O23,Produit,31)&lt;&gt;0,(I23-(I23*J23)-VLOOKUP(O23,Produit,32))/VLOOKUP(O23,Produit,32)*100,(I23-(I23*J23)-VLOOKUP(O23,Produit,39))/VLOOKUP(O23,Produit,39)*100)</f>
        <v>#DIV/0!</v>
      </c>
      <c r="S23" s="675">
        <f>VLOOKUP(O23,Produit,10)</f>
        <v>0</v>
      </c>
      <c r="T23" s="679" t="e">
        <f>IF(P23&lt;&gt;0,P23/VLOOKUP(O23,Produit,10),V23/VLOOKUP(O23,Produit,10))</f>
        <v>#DIV/0!</v>
      </c>
      <c r="U23" s="666">
        <f>IF(AND(O23&lt;&gt;0,Q23&lt;&gt;0),Q23/VLOOKUP(O23,Produit,9),0)</f>
        <v>0</v>
      </c>
      <c r="V23" s="681">
        <f>ROUNDUP(U23,0)</f>
        <v>0</v>
      </c>
      <c r="W23" s="685">
        <f>IF(VLOOKUP(O23,Produit,32)&lt;&gt;0,G23*VLOOKUP(O23,Produit,32),G23*VLOOKUP(O23,Produit,39))</f>
        <v>0</v>
      </c>
    </row>
    <row r="24" spans="1:23" s="379" customFormat="1" ht="21" customHeight="1">
      <c r="A24" s="392">
        <f>VLOOKUP(O23,Produit,3)</f>
        <v>0</v>
      </c>
      <c r="B24" s="627" t="str">
        <f>CONCATENATE(IF(VLOOKUP(O23,Produit,9)=0,"","› "),IF(VLOOKUP(O23,Produit,9)=0,"",IF(P23&lt;&gt;0,P23,V23))," ",IF(VLOOKUP(O23,Produit,9)=0,"",VLOOKUP(O23,Produit,7)),IF(VLOOKUP(O23,Produit,9)=0,""," de "),IF(VLOOKUP(O23,Produit,9)=0,"",VLOOKUP(O23,Produit,9))," ",IF(VLOOKUP(O23,Produit,9)=0,"",VLOOKUP(O23,Produit,6)),IF(VLOOKUP(O23,Produit,9)=0,""," correspond(ent) à "),IF(VLOOKUP(O23,Produit,9)=0,"",IF(P23&lt;&gt;0,P23*VLOOKUP(O23,Produit,9),V23*VLOOKUP(O23,Produit,9)))," ",IF(VLOOKUP(O23,Produit,9)=0,"",VLOOKUP(O23,Produit,6)),IF(VLOOKUP(O23,Produit,9)=0,"","."))</f>
        <v xml:space="preserve">   </v>
      </c>
      <c r="C24" s="627"/>
      <c r="D24" s="627"/>
      <c r="E24" s="627"/>
      <c r="F24" s="627"/>
      <c r="G24" s="393"/>
      <c r="H24" s="394"/>
      <c r="I24" s="393"/>
      <c r="J24" s="395"/>
      <c r="K24" s="393"/>
      <c r="L24" s="393"/>
      <c r="M24" s="389"/>
      <c r="N24" s="396"/>
      <c r="O24" s="632"/>
      <c r="P24" s="669"/>
      <c r="Q24" s="625"/>
      <c r="R24" s="626"/>
      <c r="S24" s="676"/>
      <c r="T24" s="680"/>
      <c r="U24" s="666"/>
      <c r="V24" s="681"/>
      <c r="W24" s="686"/>
    </row>
    <row r="25" spans="1:23" s="379" customFormat="1" ht="31.5" customHeight="1">
      <c r="A25" s="397">
        <f>VLOOKUP(O25,Produit,2)</f>
        <v>0</v>
      </c>
      <c r="B25" s="646">
        <f>VLOOKUP(O25,Produit,4)</f>
        <v>0</v>
      </c>
      <c r="C25" s="646">
        <f>VLOOKUP(S25,Produit,4)</f>
        <v>0</v>
      </c>
      <c r="D25" s="646" t="e">
        <f>VLOOKUP(T25,Produit,4)</f>
        <v>#DIV/0!</v>
      </c>
      <c r="E25" s="646"/>
      <c r="F25" s="646" t="e">
        <f>VLOOKUP(#REF!,Produit,4)</f>
        <v>#REF!</v>
      </c>
      <c r="G25" s="374">
        <f>IF(P25&lt;&gt;0,P25*VLOOKUP(O25,Produit,9),V25*VLOOKUP(O25,Produit,9))</f>
        <v>0</v>
      </c>
      <c r="H25" s="375">
        <f>VLOOKUP(O25,Produit,6)</f>
        <v>0</v>
      </c>
      <c r="I25" s="374">
        <f>VLOOKUP(O25,Produit,5)</f>
        <v>0</v>
      </c>
      <c r="J25" s="376"/>
      <c r="K25" s="374" t="str">
        <f>IF(J25&lt;&gt;0,I25-(I25*J25),"")</f>
        <v/>
      </c>
      <c r="L25" s="374">
        <f>IF(J25&lt;&gt;0,G25*K25,G25*I25)</f>
        <v>0</v>
      </c>
      <c r="M25" s="377">
        <f>VLOOKUP(O25,Produit,11)</f>
        <v>0</v>
      </c>
      <c r="N25" s="378" t="str">
        <f>IF(G25&lt;0.001,"",L25+(L25*M25))</f>
        <v/>
      </c>
      <c r="O25" s="642"/>
      <c r="P25" s="628"/>
      <c r="Q25" s="628"/>
      <c r="R25" s="630" t="e">
        <f>IF(VLOOKUP(O25,Produit,31)&lt;&gt;0,(I25-(I25*J25)-VLOOKUP(O25,Produit,32))/VLOOKUP(O25,Produit,32)*100,(I25-(I25*J25)-VLOOKUP(O25,Produit,39))/VLOOKUP(O25,Produit,39)*100)</f>
        <v>#DIV/0!</v>
      </c>
      <c r="S25" s="673">
        <f>VLOOKUP(O25,Produit,10)</f>
        <v>0</v>
      </c>
      <c r="T25" s="677" t="e">
        <f>IF(P25&lt;&gt;0,P25/VLOOKUP(O25,Produit,10),V25/VLOOKUP(O25,Produit,10))</f>
        <v>#DIV/0!</v>
      </c>
      <c r="U25" s="664">
        <f>IF(AND(O25&lt;&gt;0,Q25&lt;&gt;0),Q25/VLOOKUP(O25,Produit,9),0)</f>
        <v>0</v>
      </c>
      <c r="V25" s="665">
        <f>ROUNDUP(U25,0)</f>
        <v>0</v>
      </c>
      <c r="W25" s="682">
        <f>IF(VLOOKUP(O25,Produit,32)&lt;&gt;0,G25*VLOOKUP(O25,Produit,32),G25*VLOOKUP(O25,Produit,39))</f>
        <v>0</v>
      </c>
    </row>
    <row r="26" spans="1:23" s="379" customFormat="1" ht="21.75" customHeight="1">
      <c r="A26" s="380">
        <f>VLOOKUP(O25,Produit,3)</f>
        <v>0</v>
      </c>
      <c r="B26" s="631" t="str">
        <f>CONCATENATE(IF(VLOOKUP(O25,Produit,9)=0,"","› "),IF(VLOOKUP(O25,Produit,9)=0,"",IF(P25&lt;&gt;0,P25,V25))," ",IF(VLOOKUP(O25,Produit,9)=0,"",VLOOKUP(O25,Produit,7)),IF(VLOOKUP(O25,Produit,9)=0,""," de "),IF(VLOOKUP(O25,Produit,9)=0,"",VLOOKUP(O25,Produit,9))," ",IF(VLOOKUP(O25,Produit,9)=0,"",VLOOKUP(O25,Produit,6)),IF(VLOOKUP(O25,Produit,9)=0,""," correspond(ent) à "),IF(VLOOKUP(O25,Produit,9)=0,"",IF(P25&lt;&gt;0,P25*VLOOKUP(O25,Produit,9),V25*VLOOKUP(O25,Produit,9)))," ",IF(VLOOKUP(O25,Produit,9)=0,"",VLOOKUP(O25,Produit,6)),IF(VLOOKUP(O25,Produit,9)=0,"","."))</f>
        <v xml:space="preserve">   </v>
      </c>
      <c r="C26" s="631"/>
      <c r="D26" s="631"/>
      <c r="E26" s="631"/>
      <c r="F26" s="631"/>
      <c r="G26" s="381"/>
      <c r="H26" s="382"/>
      <c r="I26" s="381"/>
      <c r="J26" s="383"/>
      <c r="K26" s="381"/>
      <c r="L26" s="381"/>
      <c r="M26" s="376"/>
      <c r="N26" s="384"/>
      <c r="O26" s="642"/>
      <c r="P26" s="628"/>
      <c r="Q26" s="628"/>
      <c r="R26" s="630"/>
      <c r="S26" s="674"/>
      <c r="T26" s="678"/>
      <c r="U26" s="664"/>
      <c r="V26" s="665"/>
      <c r="W26" s="684"/>
    </row>
    <row r="27" spans="1:23" s="379" customFormat="1" ht="10.5" customHeight="1">
      <c r="A27" s="385">
        <f>VLOOKUP(O27,Produit,2)</f>
        <v>0</v>
      </c>
      <c r="B27" s="620">
        <f>VLOOKUP(O27,Produit,4)</f>
        <v>0</v>
      </c>
      <c r="C27" s="620">
        <f>VLOOKUP(S27,Produit,4)</f>
        <v>0</v>
      </c>
      <c r="D27" s="620" t="e">
        <f>VLOOKUP(T27,Produit,4)</f>
        <v>#DIV/0!</v>
      </c>
      <c r="E27" s="620"/>
      <c r="F27" s="620" t="e">
        <f>VLOOKUP(#REF!,Produit,4)</f>
        <v>#REF!</v>
      </c>
      <c r="G27" s="386">
        <f>IF(P27&lt;&gt;0,P27*VLOOKUP(O27,Produit,9),V27*VLOOKUP(O27,Produit,9))</f>
        <v>0</v>
      </c>
      <c r="H27" s="401">
        <f>VLOOKUP(O27,Produit,6)</f>
        <v>0</v>
      </c>
      <c r="I27" s="386">
        <f>VLOOKUP(O27,Produit,5)</f>
        <v>0</v>
      </c>
      <c r="J27" s="399"/>
      <c r="K27" s="386" t="str">
        <f>IF(J27&lt;&gt;0,I27-(I27*J27),"")</f>
        <v/>
      </c>
      <c r="L27" s="386">
        <f>IF(J27&lt;&gt;0,G27*K27,G27*I27)</f>
        <v>0</v>
      </c>
      <c r="M27" s="390">
        <f>VLOOKUP(O27,Produit,11)</f>
        <v>0</v>
      </c>
      <c r="N27" s="391" t="str">
        <f>IF(G27&lt;0.001,"",L27+(L27*M27))</f>
        <v/>
      </c>
      <c r="O27" s="670"/>
      <c r="P27" s="625"/>
      <c r="Q27" s="625"/>
      <c r="R27" s="626" t="e">
        <f>IF(VLOOKUP(O27,Produit,31)&lt;&gt;0,(I27-(I27*J27)-VLOOKUP(O27,Produit,32))/VLOOKUP(O27,Produit,32)*100,(I27-(I27*J27)-VLOOKUP(O27,Produit,39))/VLOOKUP(O27,Produit,39)*100)</f>
        <v>#DIV/0!</v>
      </c>
      <c r="S27" s="675">
        <f>VLOOKUP(O27,Produit,10)</f>
        <v>0</v>
      </c>
      <c r="T27" s="679" t="e">
        <f>IF(P27&lt;&gt;0,P27/VLOOKUP(O27,Produit,10),V27/VLOOKUP(O27,Produit,10))</f>
        <v>#DIV/0!</v>
      </c>
      <c r="U27" s="666">
        <f>IF(AND(O27&lt;&gt;0,Q27&lt;&gt;0),Q27/VLOOKUP(O27,Produit,9),0)</f>
        <v>0</v>
      </c>
      <c r="V27" s="681">
        <f>ROUNDUP(U27,0)</f>
        <v>0</v>
      </c>
      <c r="W27" s="685">
        <f>IF(VLOOKUP(O27,Produit,32)&lt;&gt;0,G27*VLOOKUP(O27,Produit,32),G27*VLOOKUP(O27,Produit,39))</f>
        <v>0</v>
      </c>
    </row>
    <row r="28" spans="1:23" s="379" customFormat="1" ht="10.5" customHeight="1">
      <c r="A28" s="392">
        <f>VLOOKUP(O27,Produit,3)</f>
        <v>0</v>
      </c>
      <c r="B28" s="627" t="str">
        <f>CONCATENATE(IF(VLOOKUP(O27,Produit,9)=0,"","› "),IF(VLOOKUP(O27,Produit,9)=0,"",IF(P27&lt;&gt;0,P27,V27))," ",IF(VLOOKUP(O27,Produit,9)=0,"",VLOOKUP(O27,Produit,7)),IF(VLOOKUP(O27,Produit,9)=0,""," de "),IF(VLOOKUP(O27,Produit,9)=0,"",VLOOKUP(O27,Produit,9))," ",IF(VLOOKUP(O27,Produit,9)=0,"",VLOOKUP(O27,Produit,6)),IF(VLOOKUP(O27,Produit,9)=0,""," correspond(ent) à "),IF(VLOOKUP(O27,Produit,9)=0,"",IF(P27&lt;&gt;0,P27*VLOOKUP(O27,Produit,9),V27*VLOOKUP(O27,Produit,9)))," ",IF(VLOOKUP(O27,Produit,9)=0,"",VLOOKUP(O27,Produit,6)),IF(VLOOKUP(O27,Produit,9)=0,"","."))</f>
        <v xml:space="preserve">   </v>
      </c>
      <c r="C28" s="627"/>
      <c r="D28" s="627"/>
      <c r="E28" s="627"/>
      <c r="F28" s="627"/>
      <c r="G28" s="393"/>
      <c r="H28" s="394"/>
      <c r="I28" s="393"/>
      <c r="J28" s="395"/>
      <c r="K28" s="393"/>
      <c r="L28" s="393"/>
      <c r="M28" s="399"/>
      <c r="N28" s="400"/>
      <c r="O28" s="670"/>
      <c r="P28" s="625"/>
      <c r="Q28" s="625"/>
      <c r="R28" s="626"/>
      <c r="S28" s="676"/>
      <c r="T28" s="680"/>
      <c r="U28" s="666"/>
      <c r="V28" s="681"/>
      <c r="W28" s="686"/>
    </row>
    <row r="29" spans="1:23" s="379" customFormat="1" ht="10.5" customHeight="1">
      <c r="A29" s="397">
        <f>VLOOKUP(O29,Produit,2)</f>
        <v>0</v>
      </c>
      <c r="B29" s="646">
        <f>VLOOKUP(O29,Produit,4)</f>
        <v>0</v>
      </c>
      <c r="C29" s="646">
        <f>VLOOKUP(S29,Produit,4)</f>
        <v>0</v>
      </c>
      <c r="D29" s="646" t="e">
        <f>VLOOKUP(T29,Produit,4)</f>
        <v>#DIV/0!</v>
      </c>
      <c r="E29" s="646"/>
      <c r="F29" s="646" t="e">
        <f>VLOOKUP(#REF!,Produit,4)</f>
        <v>#REF!</v>
      </c>
      <c r="G29" s="374">
        <f>IF(P29&lt;&gt;0,P29*VLOOKUP(O29,Produit,9),V29*VLOOKUP(O29,Produit,9))</f>
        <v>0</v>
      </c>
      <c r="H29" s="375">
        <f>VLOOKUP(O29,Produit,6)</f>
        <v>0</v>
      </c>
      <c r="I29" s="374">
        <f>VLOOKUP(O29,Produit,5)</f>
        <v>0</v>
      </c>
      <c r="J29" s="376"/>
      <c r="K29" s="374" t="str">
        <f>IF(J29&lt;&gt;0,I29-(I29*J29),"")</f>
        <v/>
      </c>
      <c r="L29" s="374">
        <f>IF(J29&lt;&gt;0,G29*K29,G29*I29)</f>
        <v>0</v>
      </c>
      <c r="M29" s="377">
        <f>VLOOKUP(O29,Produit,11)</f>
        <v>0</v>
      </c>
      <c r="N29" s="378" t="str">
        <f>IF(G29&lt;0.001,"",L29+(L29*M29))</f>
        <v/>
      </c>
      <c r="O29" s="642"/>
      <c r="P29" s="628"/>
      <c r="Q29" s="628"/>
      <c r="R29" s="630" t="e">
        <f>IF(VLOOKUP(O29,Produit,31)&lt;&gt;0,(I29-(I29*J29)-VLOOKUP(O29,Produit,32))/VLOOKUP(O29,Produit,32)*100,(I29-(I29*J29)-VLOOKUP(O29,Produit,39))/VLOOKUP(O29,Produit,39)*100)</f>
        <v>#DIV/0!</v>
      </c>
      <c r="S29" s="673">
        <f>VLOOKUP(O29,Produit,10)</f>
        <v>0</v>
      </c>
      <c r="T29" s="677" t="e">
        <f>IF(P29&lt;&gt;0,P29/VLOOKUP(O29,Produit,10),V29/VLOOKUP(O29,Produit,10))</f>
        <v>#DIV/0!</v>
      </c>
      <c r="U29" s="664">
        <f>IF(AND(O29&lt;&gt;0,Q29&lt;&gt;0),Q29/VLOOKUP(O29,Produit,9),0)</f>
        <v>0</v>
      </c>
      <c r="V29" s="665">
        <f>ROUNDUP(U29,0)</f>
        <v>0</v>
      </c>
      <c r="W29" s="682">
        <f>IF(VLOOKUP(O29,Produit,32)&lt;&gt;0,G29*VLOOKUP(O29,Produit,32),G29*VLOOKUP(O29,Produit,39))</f>
        <v>0</v>
      </c>
    </row>
    <row r="30" spans="1:23" s="379" customFormat="1" ht="10.5" customHeight="1">
      <c r="A30" s="380">
        <f>VLOOKUP(O29,Produit,3)</f>
        <v>0</v>
      </c>
      <c r="B30" s="631" t="str">
        <f>CONCATENATE(IF(VLOOKUP(O29,Produit,9)=0,"","› "),IF(VLOOKUP(O29,Produit,9)=0,"",IF(P29&lt;&gt;0,P29,V29))," ",IF(VLOOKUP(O29,Produit,9)=0,"",VLOOKUP(O29,Produit,7)),IF(VLOOKUP(O29,Produit,9)=0,""," de "),IF(VLOOKUP(O29,Produit,9)=0,"",VLOOKUP(O29,Produit,9))," ",IF(VLOOKUP(O29,Produit,9)=0,"",VLOOKUP(O29,Produit,6)),IF(VLOOKUP(O29,Produit,9)=0,""," correspond(ent) à "),IF(VLOOKUP(O29,Produit,9)=0,"",IF(P29&lt;&gt;0,P29*VLOOKUP(O29,Produit,9),V29*VLOOKUP(O29,Produit,9)))," ",IF(VLOOKUP(O29,Produit,9)=0,"",VLOOKUP(O29,Produit,6)),IF(VLOOKUP(O29,Produit,9)=0,"","."))</f>
        <v xml:space="preserve">   </v>
      </c>
      <c r="C30" s="631"/>
      <c r="D30" s="631"/>
      <c r="E30" s="631"/>
      <c r="F30" s="631"/>
      <c r="G30" s="381"/>
      <c r="H30" s="382"/>
      <c r="I30" s="381"/>
      <c r="J30" s="383"/>
      <c r="K30" s="381"/>
      <c r="L30" s="381"/>
      <c r="M30" s="376"/>
      <c r="N30" s="384"/>
      <c r="O30" s="642"/>
      <c r="P30" s="628"/>
      <c r="Q30" s="628"/>
      <c r="R30" s="630"/>
      <c r="S30" s="674"/>
      <c r="T30" s="678"/>
      <c r="U30" s="664"/>
      <c r="V30" s="665"/>
      <c r="W30" s="684"/>
    </row>
    <row r="31" spans="1:23" s="379" customFormat="1" ht="10.5" customHeight="1">
      <c r="A31" s="385">
        <f>VLOOKUP(O31,Produit,2)</f>
        <v>0</v>
      </c>
      <c r="B31" s="620">
        <f>VLOOKUP(O31,Produit,4)</f>
        <v>0</v>
      </c>
      <c r="C31" s="620">
        <f>VLOOKUP(S31,Produit,4)</f>
        <v>0</v>
      </c>
      <c r="D31" s="620" t="e">
        <f>VLOOKUP(T31,Produit,4)</f>
        <v>#DIV/0!</v>
      </c>
      <c r="E31" s="620"/>
      <c r="F31" s="620" t="e">
        <f>VLOOKUP(#REF!,Produit,4)</f>
        <v>#REF!</v>
      </c>
      <c r="G31" s="386">
        <f>IF(P31&lt;&gt;0,P31*VLOOKUP(O31,Produit,9),V31*VLOOKUP(O31,Produit,9))</f>
        <v>0</v>
      </c>
      <c r="H31" s="401">
        <f>VLOOKUP(O31,Produit,6)</f>
        <v>0</v>
      </c>
      <c r="I31" s="386">
        <f>VLOOKUP(O31,Produit,5)</f>
        <v>0</v>
      </c>
      <c r="J31" s="399"/>
      <c r="K31" s="386" t="str">
        <f>IF(J31&lt;&gt;0,I31-(I31*J31),"")</f>
        <v/>
      </c>
      <c r="L31" s="386">
        <f>IF(J31&lt;&gt;0,G31*K31,G31*I31)</f>
        <v>0</v>
      </c>
      <c r="M31" s="390">
        <f>VLOOKUP(O31,Produit,11)</f>
        <v>0</v>
      </c>
      <c r="N31" s="391" t="str">
        <f>IF(G31&lt;0.001,"",L31+(L31*M31))</f>
        <v/>
      </c>
      <c r="O31" s="632"/>
      <c r="P31" s="625"/>
      <c r="Q31" s="625"/>
      <c r="R31" s="626" t="e">
        <f>IF(VLOOKUP(O31,Produit,31)&lt;&gt;0,(I31-(I31*J31)-VLOOKUP(O31,Produit,32))/VLOOKUP(O31,Produit,32)*100,(I31-(I31*J31)-VLOOKUP(O31,Produit,39))/VLOOKUP(O31,Produit,39)*100)</f>
        <v>#DIV/0!</v>
      </c>
      <c r="S31" s="675">
        <f>VLOOKUP(O31,Produit,10)</f>
        <v>0</v>
      </c>
      <c r="T31" s="679" t="e">
        <f>IF(P31&lt;&gt;0,P31/VLOOKUP(O31,Produit,10),V31/VLOOKUP(O31,Produit,10))</f>
        <v>#DIV/0!</v>
      </c>
      <c r="U31" s="666">
        <f>IF(AND(O31&lt;&gt;0,Q31&lt;&gt;0),Q31/VLOOKUP(O31,Produit,9),0)</f>
        <v>0</v>
      </c>
      <c r="V31" s="681">
        <f>ROUNDUP(U31,0)</f>
        <v>0</v>
      </c>
      <c r="W31" s="685">
        <f>IF(VLOOKUP(O31,Produit,32)&lt;&gt;0,G31*VLOOKUP(O31,Produit,32),G31*VLOOKUP(O31,Produit,39))</f>
        <v>0</v>
      </c>
    </row>
    <row r="32" spans="1:23" s="379" customFormat="1" ht="10.5" customHeight="1">
      <c r="A32" s="392">
        <f>VLOOKUP(O31,Produit,3)</f>
        <v>0</v>
      </c>
      <c r="B32" s="627" t="str">
        <f>CONCATENATE(IF(VLOOKUP(O31,Produit,9)=0,"","› "),IF(VLOOKUP(O31,Produit,9)=0,"",IF(P31&lt;&gt;0,P31,V31))," ",IF(VLOOKUP(O31,Produit,9)=0,"",VLOOKUP(O31,Produit,7)),IF(VLOOKUP(O31,Produit,9)=0,""," de "),IF(VLOOKUP(O31,Produit,9)=0,"",VLOOKUP(O31,Produit,9))," ",IF(VLOOKUP(O31,Produit,9)=0,"",VLOOKUP(O31,Produit,6)),IF(VLOOKUP(O31,Produit,9)=0,""," correspond(ent) à "),IF(VLOOKUP(O31,Produit,9)=0,"",IF(P31&lt;&gt;0,P31*VLOOKUP(O31,Produit,9),V31*VLOOKUP(O31,Produit,9)))," ",IF(VLOOKUP(O31,Produit,9)=0,"",VLOOKUP(O31,Produit,6)),IF(VLOOKUP(O31,Produit,9)=0,"","."))</f>
        <v xml:space="preserve">   </v>
      </c>
      <c r="C32" s="627"/>
      <c r="D32" s="627"/>
      <c r="E32" s="627"/>
      <c r="F32" s="627"/>
      <c r="G32" s="402"/>
      <c r="H32" s="403"/>
      <c r="I32" s="402"/>
      <c r="J32" s="404">
        <v>0</v>
      </c>
      <c r="K32" s="402"/>
      <c r="L32" s="402"/>
      <c r="M32" s="399"/>
      <c r="N32" s="400"/>
      <c r="O32" s="632"/>
      <c r="P32" s="625"/>
      <c r="Q32" s="625"/>
      <c r="R32" s="626"/>
      <c r="S32" s="676"/>
      <c r="T32" s="680"/>
      <c r="U32" s="666"/>
      <c r="V32" s="681"/>
      <c r="W32" s="686"/>
    </row>
    <row r="33" spans="1:23" s="379" customFormat="1" ht="10.5">
      <c r="A33" s="397">
        <f>VLOOKUP(O33,Produit,2)</f>
        <v>0</v>
      </c>
      <c r="B33" s="646">
        <f>VLOOKUP(O33,Produit,4)</f>
        <v>0</v>
      </c>
      <c r="C33" s="646">
        <f>VLOOKUP(S33,Produit,4)</f>
        <v>0</v>
      </c>
      <c r="D33" s="646" t="e">
        <f>VLOOKUP(T33,Produit,4)</f>
        <v>#DIV/0!</v>
      </c>
      <c r="E33" s="646"/>
      <c r="F33" s="646" t="e">
        <f>VLOOKUP(#REF!,Produit,4)</f>
        <v>#REF!</v>
      </c>
      <c r="G33" s="374">
        <f>IF(P33&lt;&gt;0,P33*VLOOKUP(O33,Produit,9),V33*VLOOKUP(O33,Produit,9))</f>
        <v>0</v>
      </c>
      <c r="H33" s="375">
        <f>VLOOKUP(O33,Produit,6)</f>
        <v>0</v>
      </c>
      <c r="I33" s="374">
        <f>VLOOKUP(O33,Produit,5)</f>
        <v>0</v>
      </c>
      <c r="J33" s="376">
        <v>0</v>
      </c>
      <c r="K33" s="374" t="str">
        <f>IF(J33&lt;&gt;0,I33-(I33*J33),"")</f>
        <v/>
      </c>
      <c r="L33" s="374">
        <f>IF(J33&lt;&gt;0,G33*K33,G33*I33)</f>
        <v>0</v>
      </c>
      <c r="M33" s="377">
        <f>VLOOKUP(O33,Produit,11)</f>
        <v>0</v>
      </c>
      <c r="N33" s="378" t="str">
        <f>IF(G33&lt;0.001,"",L33+(L33*M33))</f>
        <v/>
      </c>
      <c r="O33" s="642"/>
      <c r="P33" s="628"/>
      <c r="Q33" s="628"/>
      <c r="R33" s="630" t="e">
        <f>IF(VLOOKUP(O33,Produit,31)&lt;&gt;0,(I33-(I33*J33)-VLOOKUP(O33,Produit,32))/VLOOKUP(O33,Produit,32)*100,(I33-(I33*J33)-VLOOKUP(O33,Produit,39))/VLOOKUP(O33,Produit,39)*100)</f>
        <v>#DIV/0!</v>
      </c>
      <c r="S33" s="673">
        <f>VLOOKUP(O33,Produit,10)</f>
        <v>0</v>
      </c>
      <c r="T33" s="677" t="e">
        <f>IF(P33&lt;&gt;0,P33/VLOOKUP(O33,Produit,10),V33/VLOOKUP(O33,Produit,10))</f>
        <v>#DIV/0!</v>
      </c>
      <c r="U33" s="664">
        <f>IF(AND(O33&lt;&gt;0,Q33&lt;&gt;0),Q33/VLOOKUP(O33,Produit,9),0)</f>
        <v>0</v>
      </c>
      <c r="V33" s="665">
        <f>ROUNDUP(U33,0)</f>
        <v>0</v>
      </c>
      <c r="W33" s="682">
        <f>IF(VLOOKUP(O33,Produit,32)&lt;&gt;0,G33*VLOOKUP(O33,Produit,32),G33*VLOOKUP(O33,Produit,39))</f>
        <v>0</v>
      </c>
    </row>
    <row r="34" spans="1:23" s="379" customFormat="1" ht="10.5" customHeight="1">
      <c r="A34" s="380">
        <f>VLOOKUP(O33,Produit,3)</f>
        <v>0</v>
      </c>
      <c r="B34" s="631" t="str">
        <f>CONCATENATE(IF(VLOOKUP(O33,Produit,9)=0,"","› "),IF(VLOOKUP(O33,Produit,9)=0,"",IF(P33&lt;&gt;0,P33,V33))," ",IF(VLOOKUP(O33,Produit,9)=0,"",VLOOKUP(O33,Produit,7)),IF(VLOOKUP(O33,Produit,9)=0,""," de "),IF(VLOOKUP(O33,Produit,9)=0,"",VLOOKUP(O33,Produit,9))," ",IF(VLOOKUP(O33,Produit,9)=0,"",VLOOKUP(O33,Produit,6)),IF(VLOOKUP(O33,Produit,9)=0,""," correspond(ent) à "),IF(VLOOKUP(O33,Produit,9)=0,"",IF(P33&lt;&gt;0,P33*VLOOKUP(O33,Produit,9),V33*VLOOKUP(O33,Produit,9)))," ",IF(VLOOKUP(O33,Produit,9)=0,"",VLOOKUP(O33,Produit,6)),IF(VLOOKUP(O33,Produit,9)=0,"","."))</f>
        <v xml:space="preserve">   </v>
      </c>
      <c r="C34" s="631"/>
      <c r="D34" s="631"/>
      <c r="E34" s="631"/>
      <c r="F34" s="631"/>
      <c r="G34" s="381"/>
      <c r="H34" s="382"/>
      <c r="I34" s="381"/>
      <c r="J34" s="383">
        <v>0</v>
      </c>
      <c r="K34" s="381"/>
      <c r="L34" s="381"/>
      <c r="M34" s="376"/>
      <c r="N34" s="384"/>
      <c r="O34" s="642"/>
      <c r="P34" s="628"/>
      <c r="Q34" s="628"/>
      <c r="R34" s="630"/>
      <c r="S34" s="674"/>
      <c r="T34" s="678"/>
      <c r="U34" s="664"/>
      <c r="V34" s="665"/>
      <c r="W34" s="684"/>
    </row>
    <row r="35" spans="1:23" s="379" customFormat="1" ht="10.5">
      <c r="A35" s="385">
        <f>VLOOKUP(O35,Produit,2)</f>
        <v>0</v>
      </c>
      <c r="B35" s="620">
        <f>VLOOKUP(O35,Produit,4)</f>
        <v>0</v>
      </c>
      <c r="C35" s="620">
        <f>VLOOKUP(S35,Produit,4)</f>
        <v>0</v>
      </c>
      <c r="D35" s="620" t="e">
        <f>VLOOKUP(T35,Produit,4)</f>
        <v>#DIV/0!</v>
      </c>
      <c r="E35" s="620"/>
      <c r="F35" s="620" t="e">
        <f>VLOOKUP(#REF!,Produit,4)</f>
        <v>#REF!</v>
      </c>
      <c r="G35" s="388">
        <f>IF(P35&lt;&gt;0,P35*VLOOKUP(O35,Produit,9),V35*VLOOKUP(O35,Produit,9))</f>
        <v>0</v>
      </c>
      <c r="H35" s="387">
        <f>VLOOKUP(O35,Produit,6)</f>
        <v>0</v>
      </c>
      <c r="I35" s="388">
        <f>VLOOKUP(O35,Produit,5)</f>
        <v>0</v>
      </c>
      <c r="J35" s="389">
        <v>0</v>
      </c>
      <c r="K35" s="388" t="str">
        <f>IF(J35&lt;&gt;0,I35-(I35*J35),"")</f>
        <v/>
      </c>
      <c r="L35" s="388">
        <f>IF(J35&lt;&gt;0,G35*K35,G35*I35)</f>
        <v>0</v>
      </c>
      <c r="M35" s="390">
        <f>VLOOKUP(O35,Produit,11)</f>
        <v>0</v>
      </c>
      <c r="N35" s="391" t="str">
        <f>IF(G35&lt;0.001,"",L35+(L35*M35))</f>
        <v/>
      </c>
      <c r="O35" s="632"/>
      <c r="P35" s="625"/>
      <c r="Q35" s="625"/>
      <c r="R35" s="626" t="e">
        <f>IF(VLOOKUP(O35,Produit,31)&lt;&gt;0,(I35-(I35*J35)-VLOOKUP(O35,Produit,32))/VLOOKUP(O35,Produit,32)*100,(I35-(I35*J35)-VLOOKUP(O35,Produit,39))/VLOOKUP(O35,Produit,39)*100)</f>
        <v>#DIV/0!</v>
      </c>
      <c r="S35" s="675">
        <f>VLOOKUP(O35,Produit,10)</f>
        <v>0</v>
      </c>
      <c r="T35" s="679" t="e">
        <f>IF(P35&lt;&gt;0,P35/VLOOKUP(O35,Produit,10),V35/VLOOKUP(O35,Produit,10))</f>
        <v>#DIV/0!</v>
      </c>
      <c r="U35" s="666">
        <f>IF(AND(O35&lt;&gt;0,Q35&lt;&gt;0),Q35/VLOOKUP(O35,Produit,9),0)</f>
        <v>0</v>
      </c>
      <c r="V35" s="681">
        <f>ROUNDUP(U35,0)</f>
        <v>0</v>
      </c>
      <c r="W35" s="685">
        <f>IF(VLOOKUP(O35,Produit,32)&lt;&gt;0,G35*VLOOKUP(O35,Produit,32),G35*VLOOKUP(O35,Produit,39))</f>
        <v>0</v>
      </c>
    </row>
    <row r="36" spans="1:23" s="379" customFormat="1" ht="10.5" customHeight="1">
      <c r="A36" s="392">
        <f>VLOOKUP(O35,Produit,3)</f>
        <v>0</v>
      </c>
      <c r="B36" s="627" t="str">
        <f>CONCATENATE(IF(VLOOKUP(O35,Produit,9)=0,"","› "),IF(VLOOKUP(O35,Produit,9)=0,"",IF(P35&lt;&gt;0,P35,V35))," ",IF(VLOOKUP(O35,Produit,9)=0,"",VLOOKUP(O35,Produit,7)),IF(VLOOKUP(O35,Produit,9)=0,""," de "),IF(VLOOKUP(O35,Produit,9)=0,"",VLOOKUP(O35,Produit,9))," ",IF(VLOOKUP(O35,Produit,9)=0,"",VLOOKUP(O35,Produit,6)),IF(VLOOKUP(O35,Produit,9)=0,""," correspond(ent) à "),IF(VLOOKUP(O35,Produit,9)=0,"",IF(P35&lt;&gt;0,P35*VLOOKUP(O35,Produit,9),V35*VLOOKUP(O35,Produit,9)))," ",IF(VLOOKUP(O35,Produit,9)=0,"",VLOOKUP(O35,Produit,6)),IF(VLOOKUP(O35,Produit,9)=0,"","."))</f>
        <v xml:space="preserve">   </v>
      </c>
      <c r="C36" s="627"/>
      <c r="D36" s="627"/>
      <c r="E36" s="627"/>
      <c r="F36" s="627"/>
      <c r="G36" s="402"/>
      <c r="H36" s="403"/>
      <c r="I36" s="402"/>
      <c r="J36" s="404">
        <v>0</v>
      </c>
      <c r="K36" s="402"/>
      <c r="L36" s="402"/>
      <c r="M36" s="399"/>
      <c r="N36" s="400"/>
      <c r="O36" s="632"/>
      <c r="P36" s="625"/>
      <c r="Q36" s="625"/>
      <c r="R36" s="626"/>
      <c r="S36" s="676"/>
      <c r="T36" s="680"/>
      <c r="U36" s="666"/>
      <c r="V36" s="681"/>
      <c r="W36" s="686"/>
    </row>
    <row r="37" spans="1:23" s="379" customFormat="1" ht="10.5">
      <c r="A37" s="397">
        <f>VLOOKUP(O37,Produit,2)</f>
        <v>0</v>
      </c>
      <c r="B37" s="646">
        <f>VLOOKUP(O37,Produit,4)</f>
        <v>0</v>
      </c>
      <c r="C37" s="646">
        <f>VLOOKUP(S37,Produit,4)</f>
        <v>0</v>
      </c>
      <c r="D37" s="646" t="e">
        <f>VLOOKUP(T37,Produit,4)</f>
        <v>#DIV/0!</v>
      </c>
      <c r="E37" s="646"/>
      <c r="F37" s="646" t="e">
        <f>VLOOKUP(#REF!,Produit,4)</f>
        <v>#REF!</v>
      </c>
      <c r="G37" s="374">
        <f>IF(P37&lt;&gt;0,P37*VLOOKUP(O37,Produit,9),V37*VLOOKUP(O37,Produit,9))</f>
        <v>0</v>
      </c>
      <c r="H37" s="375">
        <f>VLOOKUP(O37,Produit,6)</f>
        <v>0</v>
      </c>
      <c r="I37" s="374">
        <f>VLOOKUP(O37,Produit,5)</f>
        <v>0</v>
      </c>
      <c r="J37" s="376">
        <v>0</v>
      </c>
      <c r="K37" s="374" t="str">
        <f>IF(J37&lt;&gt;0,I37-(I37*J37),"")</f>
        <v/>
      </c>
      <c r="L37" s="374">
        <f>IF(J37&lt;&gt;0,G37*K37,G37*I37)</f>
        <v>0</v>
      </c>
      <c r="M37" s="377">
        <f>VLOOKUP(O37,Produit,11)</f>
        <v>0</v>
      </c>
      <c r="N37" s="378" t="str">
        <f>IF(G37&lt;0.001,"",L37+(L37*M37))</f>
        <v/>
      </c>
      <c r="O37" s="642"/>
      <c r="P37" s="628"/>
      <c r="Q37" s="628"/>
      <c r="R37" s="630" t="e">
        <f>IF(VLOOKUP(O37,Produit,31)&lt;&gt;0,(I37-(I37*J37)-VLOOKUP(O37,Produit,32))/VLOOKUP(O37,Produit,32)*100,(I37-(I37*J37)-VLOOKUP(O37,Produit,39))/VLOOKUP(O37,Produit,39)*100)</f>
        <v>#DIV/0!</v>
      </c>
      <c r="S37" s="351">
        <f>VLOOKUP(O37,Produit,10)</f>
        <v>0</v>
      </c>
      <c r="T37" s="677" t="e">
        <f>IF(P37&lt;&gt;0,P37/VLOOKUP(O37,Produit,10),V37/VLOOKUP(O37,Produit,10))</f>
        <v>#DIV/0!</v>
      </c>
      <c r="U37" s="664">
        <f>IF(AND(O37&lt;&gt;0,Q37&lt;&gt;0),Q37/VLOOKUP(O37,Produit,9),0)</f>
        <v>0</v>
      </c>
      <c r="V37" s="665">
        <f>ROUNDUP(U37,0)</f>
        <v>0</v>
      </c>
      <c r="W37" s="682">
        <f>IF(VLOOKUP(O37,Produit,32)&lt;&gt;0,G37*VLOOKUP(O37,Produit,32),G37*VLOOKUP(O37,Produit,39))</f>
        <v>0</v>
      </c>
    </row>
    <row r="38" spans="1:23" s="379" customFormat="1" ht="10.5" customHeight="1">
      <c r="A38" s="380">
        <f>VLOOKUP(O37,Produit,3)</f>
        <v>0</v>
      </c>
      <c r="B38" s="631" t="str">
        <f>CONCATENATE(IF(VLOOKUP(O37,Produit,9)=0,"","› "),IF(VLOOKUP(O37,Produit,9)=0,"",IF(P37&lt;&gt;0,P37,V37))," ",IF(VLOOKUP(O37,Produit,9)=0,"",VLOOKUP(O37,Produit,7)),IF(VLOOKUP(O37,Produit,9)=0,""," de "),IF(VLOOKUP(O37,Produit,9)=0,"",VLOOKUP(O37,Produit,9))," ",IF(VLOOKUP(O37,Produit,9)=0,"",VLOOKUP(O37,Produit,6)),IF(VLOOKUP(O37,Produit,9)=0,""," correspond(ent) à "),IF(VLOOKUP(O37,Produit,9)=0,"",IF(P37&lt;&gt;0,P37*VLOOKUP(O37,Produit,9),V37*VLOOKUP(O37,Produit,9)))," ",IF(VLOOKUP(O37,Produit,9)=0,"",VLOOKUP(O37,Produit,6)),IF(VLOOKUP(O37,Produit,9)=0,"","."))</f>
        <v xml:space="preserve">   </v>
      </c>
      <c r="C38" s="631"/>
      <c r="D38" s="631"/>
      <c r="E38" s="631"/>
      <c r="F38" s="631"/>
      <c r="G38" s="381"/>
      <c r="H38" s="382"/>
      <c r="I38" s="381"/>
      <c r="J38" s="383">
        <v>0</v>
      </c>
      <c r="K38" s="381"/>
      <c r="L38" s="381"/>
      <c r="M38" s="376"/>
      <c r="N38" s="384"/>
      <c r="O38" s="642"/>
      <c r="P38" s="628"/>
      <c r="Q38" s="628"/>
      <c r="R38" s="630"/>
      <c r="S38" s="352"/>
      <c r="T38" s="678"/>
      <c r="U38" s="664"/>
      <c r="V38" s="665"/>
      <c r="W38" s="684"/>
    </row>
    <row r="39" spans="1:23" s="379" customFormat="1" ht="10.5">
      <c r="A39" s="385">
        <f>VLOOKUP(O39,Produit,2)</f>
        <v>0</v>
      </c>
      <c r="B39" s="620">
        <f>VLOOKUP(O39,Produit,4)</f>
        <v>0</v>
      </c>
      <c r="C39" s="620">
        <f>VLOOKUP(S39,Produit,4)</f>
        <v>0</v>
      </c>
      <c r="D39" s="620" t="e">
        <f>VLOOKUP(T39,Produit,4)</f>
        <v>#DIV/0!</v>
      </c>
      <c r="E39" s="620"/>
      <c r="F39" s="620" t="e">
        <f>VLOOKUP(#REF!,Produit,4)</f>
        <v>#REF!</v>
      </c>
      <c r="G39" s="388">
        <f>IF(P39&lt;&gt;0,P39*VLOOKUP(O39,Produit,9),V39*VLOOKUP(O39,Produit,9))</f>
        <v>0</v>
      </c>
      <c r="H39" s="387">
        <f>VLOOKUP(O39,Produit,6)</f>
        <v>0</v>
      </c>
      <c r="I39" s="388">
        <f>VLOOKUP(O39,Produit,5)</f>
        <v>0</v>
      </c>
      <c r="J39" s="389">
        <v>0</v>
      </c>
      <c r="K39" s="388" t="str">
        <f>IF(J39&lt;&gt;0,I39-(I39*J39),"")</f>
        <v/>
      </c>
      <c r="L39" s="388">
        <f>IF(J39&lt;&gt;0,G39*K39,G39*I39)</f>
        <v>0</v>
      </c>
      <c r="M39" s="390">
        <f>VLOOKUP(O39,Produit,11)</f>
        <v>0</v>
      </c>
      <c r="N39" s="391" t="str">
        <f>IF(G39&lt;0.001,"",L39+(L39*M39))</f>
        <v/>
      </c>
      <c r="O39" s="632"/>
      <c r="P39" s="625"/>
      <c r="Q39" s="625"/>
      <c r="R39" s="626" t="e">
        <f>IF(VLOOKUP(O39,Produit,31)&lt;&gt;0,(I39-(I39*J39)-VLOOKUP(O39,Produit,32))/VLOOKUP(O39,Produit,32)*100,(I39-(I39*J39)-VLOOKUP(O39,Produit,39))/VLOOKUP(O39,Produit,39)*100)</f>
        <v>#DIV/0!</v>
      </c>
      <c r="S39" s="353">
        <f>VLOOKUP(O39,Produit,10)</f>
        <v>0</v>
      </c>
      <c r="T39" s="679" t="e">
        <f>IF(P39&lt;&gt;0,P39/VLOOKUP(O39,Produit,10),V39/VLOOKUP(O39,Produit,10))</f>
        <v>#DIV/0!</v>
      </c>
      <c r="U39" s="666">
        <f>IF(AND(O39&lt;&gt;0,Q39&lt;&gt;0),Q39/VLOOKUP(O39,Produit,9),0)</f>
        <v>0</v>
      </c>
      <c r="V39" s="681">
        <f>ROUNDUP(U39,0)</f>
        <v>0</v>
      </c>
      <c r="W39" s="685">
        <f>IF(VLOOKUP(O39,Produit,32)&lt;&gt;0,G39*VLOOKUP(O39,Produit,32),G39*VLOOKUP(O39,Produit,39))</f>
        <v>0</v>
      </c>
    </row>
    <row r="40" spans="1:23" s="379" customFormat="1" ht="10.5" customHeight="1">
      <c r="A40" s="392">
        <f>VLOOKUP(O39,Produit,3)</f>
        <v>0</v>
      </c>
      <c r="B40" s="627" t="str">
        <f>CONCATENATE(IF(VLOOKUP(O39,Produit,9)=0,"","› "),IF(VLOOKUP(O39,Produit,9)=0,"",IF(P39&lt;&gt;0,P39,V39))," ",IF(VLOOKUP(O39,Produit,9)=0,"",VLOOKUP(O39,Produit,7)),IF(VLOOKUP(O39,Produit,9)=0,""," de "),IF(VLOOKUP(O39,Produit,9)=0,"",VLOOKUP(O39,Produit,9))," ",IF(VLOOKUP(O39,Produit,9)=0,"",VLOOKUP(O39,Produit,6)),IF(VLOOKUP(O39,Produit,9)=0,""," correspond(ent) à "),IF(VLOOKUP(O39,Produit,9)=0,"",IF(P39&lt;&gt;0,P39*VLOOKUP(O39,Produit,9),V39*VLOOKUP(O39,Produit,9)))," ",IF(VLOOKUP(O39,Produit,9)=0,"",VLOOKUP(O39,Produit,6)),IF(VLOOKUP(O39,Produit,9)=0,"","."))</f>
        <v xml:space="preserve">   </v>
      </c>
      <c r="C40" s="627"/>
      <c r="D40" s="627"/>
      <c r="E40" s="627"/>
      <c r="F40" s="627"/>
      <c r="G40" s="402"/>
      <c r="H40" s="403"/>
      <c r="I40" s="402"/>
      <c r="J40" s="404">
        <v>0</v>
      </c>
      <c r="K40" s="402"/>
      <c r="L40" s="402"/>
      <c r="M40" s="404"/>
      <c r="N40" s="400"/>
      <c r="O40" s="632"/>
      <c r="P40" s="625"/>
      <c r="Q40" s="625"/>
      <c r="R40" s="626"/>
      <c r="S40" s="354"/>
      <c r="T40" s="680"/>
      <c r="U40" s="666"/>
      <c r="V40" s="681"/>
      <c r="W40" s="686"/>
    </row>
    <row r="41" spans="1:23" s="379" customFormat="1" ht="10.5">
      <c r="A41" s="397">
        <f>VLOOKUP(O41,Produit,2)</f>
        <v>0</v>
      </c>
      <c r="B41" s="646">
        <f>VLOOKUP(O41,Produit,4)</f>
        <v>0</v>
      </c>
      <c r="C41" s="646">
        <f>VLOOKUP(S41,Produit,4)</f>
        <v>0</v>
      </c>
      <c r="D41" s="646" t="e">
        <f>VLOOKUP(T41,Produit,4)</f>
        <v>#DIV/0!</v>
      </c>
      <c r="E41" s="646"/>
      <c r="F41" s="646" t="e">
        <f>VLOOKUP(#REF!,Produit,4)</f>
        <v>#REF!</v>
      </c>
      <c r="G41" s="374">
        <f>IF(P41&lt;&gt;0,P41*VLOOKUP(O41,Produit,9),V41*VLOOKUP(O41,Produit,9))</f>
        <v>0</v>
      </c>
      <c r="H41" s="375">
        <f>VLOOKUP(O41,Produit,6)</f>
        <v>0</v>
      </c>
      <c r="I41" s="374">
        <f>VLOOKUP(O41,Produit,5)</f>
        <v>0</v>
      </c>
      <c r="J41" s="376">
        <v>0</v>
      </c>
      <c r="K41" s="374" t="str">
        <f>IF(J41&lt;&gt;0,I41-(I41*J41),"")</f>
        <v/>
      </c>
      <c r="L41" s="374">
        <f>IF(J41&lt;&gt;0,G41*K41,G41*I41)</f>
        <v>0</v>
      </c>
      <c r="M41" s="377">
        <f>VLOOKUP(O41,Produit,11)</f>
        <v>0</v>
      </c>
      <c r="N41" s="378" t="str">
        <f>IF(G41&lt;0.001,"",L41+(L41*M41))</f>
        <v/>
      </c>
      <c r="O41" s="642"/>
      <c r="P41" s="628"/>
      <c r="Q41" s="628"/>
      <c r="R41" s="630" t="e">
        <f>IF(VLOOKUP(O41,Produit,31)&lt;&gt;0,(I41-(I41*J41)-VLOOKUP(O41,Produit,32))/VLOOKUP(O41,Produit,32)*100,(I41-(I41*J41)-VLOOKUP(O41,Produit,39))/VLOOKUP(O41,Produit,39)*100)</f>
        <v>#DIV/0!</v>
      </c>
      <c r="S41" s="351">
        <f>VLOOKUP(O41,Produit,10)</f>
        <v>0</v>
      </c>
      <c r="T41" s="677" t="e">
        <f>IF(P41&lt;&gt;0,P41/VLOOKUP(O41,Produit,10),V41/VLOOKUP(O41,Produit,10))</f>
        <v>#DIV/0!</v>
      </c>
      <c r="U41" s="664">
        <f>IF(AND(O41&lt;&gt;0,Q41&lt;&gt;0),Q41/VLOOKUP(O41,Produit,9),0)</f>
        <v>0</v>
      </c>
      <c r="V41" s="665">
        <f>ROUNDUP(U41,0)</f>
        <v>0</v>
      </c>
      <c r="W41" s="682">
        <f>IF(VLOOKUP(O41,Produit,32)&lt;&gt;0,G41*VLOOKUP(O41,Produit,32),G41*VLOOKUP(O41,Produit,39))</f>
        <v>0</v>
      </c>
    </row>
    <row r="42" spans="1:23" s="379" customFormat="1" ht="10.5" customHeight="1">
      <c r="A42" s="380">
        <f>VLOOKUP(O41,Produit,3)</f>
        <v>0</v>
      </c>
      <c r="B42" s="631" t="str">
        <f>CONCATENATE(IF(VLOOKUP(O41,Produit,9)=0,"","› "),IF(VLOOKUP(O41,Produit,9)=0,"",IF(P41&lt;&gt;0,P41,V41))," ",IF(VLOOKUP(O41,Produit,9)=0,"",VLOOKUP(O41,Produit,7)),IF(VLOOKUP(O41,Produit,9)=0,""," de "),IF(VLOOKUP(O41,Produit,9)=0,"",VLOOKUP(O41,Produit,9))," ",IF(VLOOKUP(O41,Produit,9)=0,"",VLOOKUP(O41,Produit,6)),IF(VLOOKUP(O41,Produit,9)=0,""," correspond(ent) à "),IF(VLOOKUP(O41,Produit,9)=0,"",IF(P41&lt;&gt;0,P41*VLOOKUP(O41,Produit,9),V41*VLOOKUP(O41,Produit,9)))," ",IF(VLOOKUP(O41,Produit,9)=0,"",VLOOKUP(O41,Produit,6)),IF(VLOOKUP(O41,Produit,9)=0,"","."))</f>
        <v xml:space="preserve">   </v>
      </c>
      <c r="C42" s="631"/>
      <c r="D42" s="631"/>
      <c r="E42" s="631"/>
      <c r="F42" s="631"/>
      <c r="G42" s="381"/>
      <c r="H42" s="382"/>
      <c r="I42" s="381"/>
      <c r="J42" s="383">
        <v>0</v>
      </c>
      <c r="K42" s="381"/>
      <c r="L42" s="381"/>
      <c r="M42" s="383"/>
      <c r="N42" s="384"/>
      <c r="O42" s="642"/>
      <c r="P42" s="628"/>
      <c r="Q42" s="628"/>
      <c r="R42" s="630"/>
      <c r="S42" s="352"/>
      <c r="T42" s="678"/>
      <c r="U42" s="664"/>
      <c r="V42" s="665"/>
      <c r="W42" s="684"/>
    </row>
    <row r="43" spans="1:23" s="379" customFormat="1" ht="10.5">
      <c r="A43" s="385">
        <f>VLOOKUP(O43,Produit,2)</f>
        <v>0</v>
      </c>
      <c r="B43" s="620">
        <f>VLOOKUP(O43,Produit,4)</f>
        <v>0</v>
      </c>
      <c r="C43" s="620">
        <f>VLOOKUP(S43,Produit,4)</f>
        <v>0</v>
      </c>
      <c r="D43" s="620" t="e">
        <f>VLOOKUP(T43,Produit,4)</f>
        <v>#DIV/0!</v>
      </c>
      <c r="E43" s="620"/>
      <c r="F43" s="620" t="e">
        <f>VLOOKUP(#REF!,Produit,4)</f>
        <v>#REF!</v>
      </c>
      <c r="G43" s="388">
        <f>IF(P43&lt;&gt;0,P43*VLOOKUP(O43,Produit,9),V43*VLOOKUP(O43,Produit,9))</f>
        <v>0</v>
      </c>
      <c r="H43" s="387">
        <f>VLOOKUP(O43,Produit,6)</f>
        <v>0</v>
      </c>
      <c r="I43" s="388">
        <f>VLOOKUP(O43,Produit,5)</f>
        <v>0</v>
      </c>
      <c r="J43" s="389">
        <v>0</v>
      </c>
      <c r="K43" s="388" t="str">
        <f>IF(J43&lt;&gt;0,I43-(I43*J43),"")</f>
        <v/>
      </c>
      <c r="L43" s="388">
        <f>IF(J43&lt;&gt;0,G43*K43,G43*I43)</f>
        <v>0</v>
      </c>
      <c r="M43" s="390">
        <f>VLOOKUP(O43,Produit,11)</f>
        <v>0</v>
      </c>
      <c r="N43" s="391" t="str">
        <f>IF(G43&lt;0.001,"",L43+(L43*M43))</f>
        <v/>
      </c>
      <c r="O43" s="632"/>
      <c r="P43" s="625"/>
      <c r="Q43" s="625"/>
      <c r="R43" s="626" t="e">
        <f>IF(VLOOKUP(O43,Produit,31)&lt;&gt;0,(I43-(I43*J43)-VLOOKUP(O43,Produit,32))/VLOOKUP(O43,Produit,32)*100,(I43-(I43*J43)-VLOOKUP(O43,Produit,39))/VLOOKUP(O43,Produit,39)*100)</f>
        <v>#DIV/0!</v>
      </c>
      <c r="S43" s="353">
        <f>VLOOKUP(O43,Produit,10)</f>
        <v>0</v>
      </c>
      <c r="T43" s="679" t="e">
        <f>IF(P43&lt;&gt;0,P43/VLOOKUP(O43,Produit,10),V43/VLOOKUP(O43,Produit,10))</f>
        <v>#DIV/0!</v>
      </c>
      <c r="U43" s="666">
        <f>IF(AND(O43&lt;&gt;0,Q43&lt;&gt;0),Q43/VLOOKUP(O43,Produit,9),0)</f>
        <v>0</v>
      </c>
      <c r="V43" s="681">
        <f>ROUNDUP(U43,0)</f>
        <v>0</v>
      </c>
      <c r="W43" s="685">
        <f>IF(VLOOKUP(O43,Produit,32)&lt;&gt;0,G43*VLOOKUP(O43,Produit,32),G43*VLOOKUP(O43,Produit,39))</f>
        <v>0</v>
      </c>
    </row>
    <row r="44" spans="1:23" s="379" customFormat="1" ht="10.5" customHeight="1">
      <c r="A44" s="392">
        <f>VLOOKUP(O43,Produit,3)</f>
        <v>0</v>
      </c>
      <c r="B44" s="627" t="str">
        <f>CONCATENATE(IF(VLOOKUP(O43,Produit,9)=0,"","› "),IF(VLOOKUP(O43,Produit,9)=0,"",IF(P43&lt;&gt;0,P43,V43))," ",IF(VLOOKUP(O43,Produit,9)=0,"",VLOOKUP(O43,Produit,7)),IF(VLOOKUP(O43,Produit,9)=0,""," de "),IF(VLOOKUP(O43,Produit,9)=0,"",VLOOKUP(O43,Produit,9))," ",IF(VLOOKUP(O43,Produit,9)=0,"",VLOOKUP(O43,Produit,6)),IF(VLOOKUP(O43,Produit,9)=0,""," correspond(ent) à "),IF(VLOOKUP(O43,Produit,9)=0,"",IF(P43&lt;&gt;0,P43*VLOOKUP(O43,Produit,9),V43*VLOOKUP(O43,Produit,9)))," ",IF(VLOOKUP(O43,Produit,9)=0,"",VLOOKUP(O43,Produit,6)),IF(VLOOKUP(O43,Produit,9)=0,"","."))</f>
        <v xml:space="preserve">   </v>
      </c>
      <c r="C44" s="627"/>
      <c r="D44" s="627"/>
      <c r="E44" s="627"/>
      <c r="F44" s="627"/>
      <c r="G44" s="402"/>
      <c r="H44" s="403"/>
      <c r="I44" s="402"/>
      <c r="J44" s="404">
        <v>0</v>
      </c>
      <c r="K44" s="402"/>
      <c r="L44" s="402"/>
      <c r="M44" s="404"/>
      <c r="N44" s="400"/>
      <c r="O44" s="632"/>
      <c r="P44" s="625"/>
      <c r="Q44" s="625"/>
      <c r="R44" s="626"/>
      <c r="S44" s="354"/>
      <c r="T44" s="680"/>
      <c r="U44" s="666"/>
      <c r="V44" s="681"/>
      <c r="W44" s="686"/>
    </row>
    <row r="45" spans="1:23" s="379" customFormat="1" ht="10.5">
      <c r="A45" s="397">
        <f>VLOOKUP(O45,Produit,2)</f>
        <v>0</v>
      </c>
      <c r="B45" s="646">
        <f>VLOOKUP(O45,Produit,4)</f>
        <v>0</v>
      </c>
      <c r="C45" s="646">
        <f>VLOOKUP(S45,Produit,4)</f>
        <v>0</v>
      </c>
      <c r="D45" s="646" t="e">
        <f>VLOOKUP(T45,Produit,4)</f>
        <v>#DIV/0!</v>
      </c>
      <c r="E45" s="646"/>
      <c r="F45" s="646" t="e">
        <f>VLOOKUP(#REF!,Produit,4)</f>
        <v>#REF!</v>
      </c>
      <c r="G45" s="374">
        <f>IF(P45&lt;&gt;0,P45*VLOOKUP(O45,Produit,9),V45*VLOOKUP(O45,Produit,9))</f>
        <v>0</v>
      </c>
      <c r="H45" s="375">
        <f>VLOOKUP(O45,Produit,6)</f>
        <v>0</v>
      </c>
      <c r="I45" s="374">
        <f>VLOOKUP(O45,Produit,5)</f>
        <v>0</v>
      </c>
      <c r="J45" s="376">
        <v>0</v>
      </c>
      <c r="K45" s="374" t="str">
        <f>IF(J45&lt;&gt;0,I45-(I45*J45),"")</f>
        <v/>
      </c>
      <c r="L45" s="374">
        <f>IF(J45&lt;&gt;0,G45*K45,G45*I45)</f>
        <v>0</v>
      </c>
      <c r="M45" s="377">
        <f>VLOOKUP(O45,Produit,11)</f>
        <v>0</v>
      </c>
      <c r="N45" s="378" t="str">
        <f>IF(G45&lt;0.001,"",L45+(L45*M45))</f>
        <v/>
      </c>
      <c r="O45" s="642"/>
      <c r="P45" s="628"/>
      <c r="Q45" s="628"/>
      <c r="R45" s="630" t="e">
        <f>IF(VLOOKUP(O45,Produit,31)&lt;&gt;0,(I45-(I45*J45)-VLOOKUP(O45,Produit,32))/VLOOKUP(O45,Produit,32)*100,(I45-(I45*J45)-VLOOKUP(O45,Produit,39))/VLOOKUP(O45,Produit,39)*100)</f>
        <v>#DIV/0!</v>
      </c>
      <c r="S45" s="351">
        <f>VLOOKUP(O45,Produit,10)</f>
        <v>0</v>
      </c>
      <c r="T45" s="677" t="e">
        <f>IF(P45&lt;&gt;0,P45/VLOOKUP(O45,Produit,10),V45/VLOOKUP(O45,Produit,10))</f>
        <v>#DIV/0!</v>
      </c>
      <c r="U45" s="664">
        <f>IF(AND(O45&lt;&gt;0,Q45&lt;&gt;0),Q45/VLOOKUP(O45,Produit,9),0)</f>
        <v>0</v>
      </c>
      <c r="V45" s="665">
        <f>ROUNDUP(U45,0)</f>
        <v>0</v>
      </c>
      <c r="W45" s="682">
        <f>IF(VLOOKUP(O45,Produit,32)&lt;&gt;0,G45*VLOOKUP(O45,Produit,32),G45*VLOOKUP(O45,Produit,39))</f>
        <v>0</v>
      </c>
    </row>
    <row r="46" spans="1:23" s="379" customFormat="1" ht="10.5" customHeight="1">
      <c r="A46" s="380">
        <f>VLOOKUP(O45,Produit,3)</f>
        <v>0</v>
      </c>
      <c r="B46" s="631" t="str">
        <f>CONCATENATE(IF(VLOOKUP(O45,Produit,9)=0,"","› "),IF(VLOOKUP(O45,Produit,9)=0,"",IF(P45&lt;&gt;0,P45,V45))," ",IF(VLOOKUP(O45,Produit,9)=0,"",VLOOKUP(O45,Produit,7)),IF(VLOOKUP(O45,Produit,9)=0,""," de "),IF(VLOOKUP(O45,Produit,9)=0,"",VLOOKUP(O45,Produit,9))," ",IF(VLOOKUP(O45,Produit,9)=0,"",VLOOKUP(O45,Produit,6)),IF(VLOOKUP(O45,Produit,9)=0,""," correspond(ent) à "),IF(VLOOKUP(O45,Produit,9)=0,"",IF(P45&lt;&gt;0,P45*VLOOKUP(O45,Produit,9),V45*VLOOKUP(O45,Produit,9)))," ",IF(VLOOKUP(O45,Produit,9)=0,"",VLOOKUP(O45,Produit,6)),IF(VLOOKUP(O45,Produit,9)=0,"","."))</f>
        <v xml:space="preserve">   </v>
      </c>
      <c r="C46" s="631"/>
      <c r="D46" s="631"/>
      <c r="E46" s="631"/>
      <c r="F46" s="631"/>
      <c r="G46" s="381"/>
      <c r="H46" s="382"/>
      <c r="I46" s="381"/>
      <c r="J46" s="383">
        <v>0</v>
      </c>
      <c r="K46" s="381"/>
      <c r="L46" s="381"/>
      <c r="M46" s="383"/>
      <c r="N46" s="384"/>
      <c r="O46" s="642"/>
      <c r="P46" s="628"/>
      <c r="Q46" s="628"/>
      <c r="R46" s="630"/>
      <c r="S46" s="352"/>
      <c r="T46" s="678"/>
      <c r="U46" s="664"/>
      <c r="V46" s="665"/>
      <c r="W46" s="684"/>
    </row>
    <row r="47" spans="1:23" s="379" customFormat="1" ht="10.5">
      <c r="A47" s="385">
        <f>VLOOKUP(O47,Produit,2)</f>
        <v>0</v>
      </c>
      <c r="B47" s="620">
        <f>VLOOKUP(O47,Produit,4)</f>
        <v>0</v>
      </c>
      <c r="C47" s="620">
        <f>VLOOKUP(S47,Produit,4)</f>
        <v>0</v>
      </c>
      <c r="D47" s="620" t="e">
        <f>VLOOKUP(T47,Produit,4)</f>
        <v>#DIV/0!</v>
      </c>
      <c r="E47" s="620"/>
      <c r="F47" s="620" t="e">
        <f>VLOOKUP(#REF!,Produit,4)</f>
        <v>#REF!</v>
      </c>
      <c r="G47" s="388">
        <f>IF(P47&lt;&gt;0,P47*VLOOKUP(O47,Produit,9),V47*VLOOKUP(O47,Produit,9))</f>
        <v>0</v>
      </c>
      <c r="H47" s="387">
        <f>VLOOKUP(O47,Produit,6)</f>
        <v>0</v>
      </c>
      <c r="I47" s="388">
        <f>VLOOKUP(O47,Produit,5)</f>
        <v>0</v>
      </c>
      <c r="J47" s="389">
        <v>0</v>
      </c>
      <c r="K47" s="388" t="str">
        <f>IF(J47&lt;&gt;0,I47-(I47*J47),"")</f>
        <v/>
      </c>
      <c r="L47" s="388">
        <f>IF(J47&lt;&gt;0,G47*K47,G47*I47)</f>
        <v>0</v>
      </c>
      <c r="M47" s="390">
        <f>VLOOKUP(O47,Produit,11)</f>
        <v>0</v>
      </c>
      <c r="N47" s="391" t="str">
        <f>IF(G47&lt;0.001,"",L47+(L47*M47))</f>
        <v/>
      </c>
      <c r="O47" s="632"/>
      <c r="P47" s="625"/>
      <c r="Q47" s="625"/>
      <c r="R47" s="626" t="e">
        <f>IF(VLOOKUP(O47,Produit,31)&lt;&gt;0,(I47-(I47*J47)-VLOOKUP(O47,Produit,32))/VLOOKUP(O47,Produit,32)*100,(I47-(I47*J47)-VLOOKUP(O47,Produit,39))/VLOOKUP(O47,Produit,39)*100)</f>
        <v>#DIV/0!</v>
      </c>
      <c r="S47" s="353">
        <f>VLOOKUP(O47,Produit,10)</f>
        <v>0</v>
      </c>
      <c r="T47" s="679" t="e">
        <f>IF(P47&lt;&gt;0,P47/VLOOKUP(O47,Produit,10),V47/VLOOKUP(O47,Produit,10))</f>
        <v>#DIV/0!</v>
      </c>
      <c r="U47" s="666">
        <f>IF(AND(O47&lt;&gt;0,Q47&lt;&gt;0),Q47/VLOOKUP(O47,Produit,9),0)</f>
        <v>0</v>
      </c>
      <c r="V47" s="681">
        <f>ROUNDUP(U47,0)</f>
        <v>0</v>
      </c>
      <c r="W47" s="685">
        <f>IF(VLOOKUP(O47,Produit,32)&lt;&gt;0,G47*VLOOKUP(O47,Produit,32),G47*VLOOKUP(O47,Produit,39))</f>
        <v>0</v>
      </c>
    </row>
    <row r="48" spans="1:23" s="379" customFormat="1" ht="10.5" customHeight="1">
      <c r="A48" s="392">
        <f>VLOOKUP(O47,Produit,3)</f>
        <v>0</v>
      </c>
      <c r="B48" s="627" t="str">
        <f>CONCATENATE(IF(VLOOKUP(O47,Produit,9)=0,"","› "),IF(VLOOKUP(O47,Produit,9)=0,"",IF(P47&lt;&gt;0,P47,V47))," ",IF(VLOOKUP(O47,Produit,9)=0,"",VLOOKUP(O47,Produit,7)),IF(VLOOKUP(O47,Produit,9)=0,""," de "),IF(VLOOKUP(O47,Produit,9)=0,"",VLOOKUP(O47,Produit,9))," ",IF(VLOOKUP(O47,Produit,9)=0,"",VLOOKUP(O47,Produit,6)),IF(VLOOKUP(O47,Produit,9)=0,""," correspond(ent) à "),IF(VLOOKUP(O47,Produit,9)=0,"",IF(P47&lt;&gt;0,P47*VLOOKUP(O47,Produit,9),V47*VLOOKUP(O47,Produit,9)))," ",IF(VLOOKUP(O47,Produit,9)=0,"",VLOOKUP(O47,Produit,6)),IF(VLOOKUP(O47,Produit,9)=0,"","."))</f>
        <v xml:space="preserve">   </v>
      </c>
      <c r="C48" s="627"/>
      <c r="D48" s="627"/>
      <c r="E48" s="627"/>
      <c r="F48" s="627"/>
      <c r="G48" s="402"/>
      <c r="H48" s="403"/>
      <c r="I48" s="402"/>
      <c r="J48" s="404">
        <v>0</v>
      </c>
      <c r="K48" s="402"/>
      <c r="L48" s="402"/>
      <c r="M48" s="404"/>
      <c r="N48" s="400"/>
      <c r="O48" s="632"/>
      <c r="P48" s="625"/>
      <c r="Q48" s="625"/>
      <c r="R48" s="626"/>
      <c r="S48" s="354"/>
      <c r="T48" s="680"/>
      <c r="U48" s="666"/>
      <c r="V48" s="681"/>
      <c r="W48" s="686"/>
    </row>
    <row r="49" spans="1:25" s="379" customFormat="1" ht="10.5">
      <c r="A49" s="397">
        <f>VLOOKUP(O49,Produit,2)</f>
        <v>0</v>
      </c>
      <c r="B49" s="646">
        <f>VLOOKUP(O49,Produit,4)</f>
        <v>0</v>
      </c>
      <c r="C49" s="646">
        <f>VLOOKUP(S49,Produit,4)</f>
        <v>0</v>
      </c>
      <c r="D49" s="646" t="e">
        <f>VLOOKUP(T49,Produit,4)</f>
        <v>#DIV/0!</v>
      </c>
      <c r="E49" s="646"/>
      <c r="F49" s="646" t="e">
        <f>VLOOKUP(#REF!,Produit,4)</f>
        <v>#REF!</v>
      </c>
      <c r="G49" s="374">
        <f>IF(P49&lt;&gt;0,P49*VLOOKUP(O49,Produit,9),V49*VLOOKUP(O49,Produit,9))</f>
        <v>0</v>
      </c>
      <c r="H49" s="375">
        <f>VLOOKUP(O49,Produit,6)</f>
        <v>0</v>
      </c>
      <c r="I49" s="374">
        <f>VLOOKUP(O49,Produit,5)</f>
        <v>0</v>
      </c>
      <c r="J49" s="376">
        <v>0</v>
      </c>
      <c r="K49" s="374" t="str">
        <f>IF(J49&lt;&gt;0,I49-(I49*J49),"")</f>
        <v/>
      </c>
      <c r="L49" s="374">
        <f>IF(J49&lt;&gt;0,G49*K49,G49*I49)</f>
        <v>0</v>
      </c>
      <c r="M49" s="377">
        <f>VLOOKUP(O49,Produit,11)</f>
        <v>0</v>
      </c>
      <c r="N49" s="378" t="str">
        <f>IF(G49&lt;0.001,"",L49+(L49*M49))</f>
        <v/>
      </c>
      <c r="O49" s="642"/>
      <c r="P49" s="628"/>
      <c r="Q49" s="628"/>
      <c r="R49" s="630" t="e">
        <f>IF(VLOOKUP(O49,Produit,31)&lt;&gt;0,(I49-(I49*J49)-VLOOKUP(O49,Produit,32))/VLOOKUP(O49,Produit,32)*100,(I49-(I49*J49)-VLOOKUP(O49,Produit,39))/VLOOKUP(O49,Produit,39)*100)</f>
        <v>#DIV/0!</v>
      </c>
      <c r="S49" s="351">
        <f>VLOOKUP(O49,Produit,10)</f>
        <v>0</v>
      </c>
      <c r="T49" s="677" t="e">
        <f>IF(P49&lt;&gt;0,P49/VLOOKUP(O49,Produit,10),V49/VLOOKUP(O49,Produit,10))</f>
        <v>#DIV/0!</v>
      </c>
      <c r="U49" s="664">
        <f>IF(AND(O49&lt;&gt;0,Q49&lt;&gt;0),Q49/VLOOKUP(O49,Produit,9),0)</f>
        <v>0</v>
      </c>
      <c r="V49" s="665">
        <f>ROUNDUP(U49,0)</f>
        <v>0</v>
      </c>
      <c r="W49" s="682">
        <f>IF(VLOOKUP(O49,Produit,32)&lt;&gt;0,G49*VLOOKUP(O49,Produit,32),G49*VLOOKUP(O49,Produit,39))</f>
        <v>0</v>
      </c>
    </row>
    <row r="50" spans="1:25" s="379" customFormat="1" ht="10.5" customHeight="1" thickBot="1">
      <c r="A50" s="380">
        <f>VLOOKUP(O49,Produit,3)</f>
        <v>0</v>
      </c>
      <c r="B50" s="631" t="str">
        <f>CONCATENATE(IF(VLOOKUP(O49,Produit,9)=0,"","› "),IF(VLOOKUP(O49,Produit,9)=0,"",IF(P49&lt;&gt;0,P49,V49))," ",IF(VLOOKUP(O49,Produit,9)=0,"",VLOOKUP(O49,Produit,7)),IF(VLOOKUP(O49,Produit,9)=0,""," de "),IF(VLOOKUP(O49,Produit,9)=0,"",VLOOKUP(O49,Produit,9))," ",IF(VLOOKUP(O49,Produit,9)=0,"",VLOOKUP(O49,Produit,6)),IF(VLOOKUP(O49,Produit,9)=0,""," correspond(ent) à "),IF(VLOOKUP(O49,Produit,9)=0,"",IF(P49&lt;&gt;0,P49*VLOOKUP(O49,Produit,9),V49*VLOOKUP(O49,Produit,9)))," ",IF(VLOOKUP(O49,Produit,9)=0,"",VLOOKUP(O49,Produit,6)),IF(VLOOKUP(O49,Produit,9)=0,"","."))</f>
        <v xml:space="preserve">   </v>
      </c>
      <c r="C50" s="631"/>
      <c r="D50" s="631"/>
      <c r="E50" s="631"/>
      <c r="F50" s="631"/>
      <c r="G50" s="381"/>
      <c r="H50" s="382"/>
      <c r="I50" s="381"/>
      <c r="J50" s="383">
        <v>0</v>
      </c>
      <c r="K50" s="381"/>
      <c r="L50" s="381"/>
      <c r="M50" s="383"/>
      <c r="N50" s="384"/>
      <c r="O50" s="643"/>
      <c r="P50" s="629"/>
      <c r="Q50" s="629"/>
      <c r="R50" s="630"/>
      <c r="S50" s="231"/>
      <c r="T50" s="678"/>
      <c r="U50" s="664"/>
      <c r="V50" s="665"/>
      <c r="W50" s="683"/>
    </row>
    <row r="51" spans="1:25" s="379" customFormat="1" ht="10.5" customHeight="1" thickTop="1">
      <c r="A51" s="405"/>
      <c r="B51" s="620">
        <f>O52</f>
        <v>0</v>
      </c>
      <c r="C51" s="620"/>
      <c r="D51" s="620"/>
      <c r="E51" s="620"/>
      <c r="F51" s="620"/>
      <c r="G51" s="386"/>
      <c r="H51" s="401"/>
      <c r="I51" s="386"/>
      <c r="J51" s="399"/>
      <c r="K51" s="386"/>
      <c r="L51" s="386" t="str">
        <f>IF(N51=0,"",N51/1.2)</f>
        <v/>
      </c>
      <c r="M51" s="399" t="str">
        <f>IF(N51=0,"",20%)</f>
        <v/>
      </c>
      <c r="N51" s="398"/>
      <c r="O51" s="635" t="s">
        <v>95</v>
      </c>
      <c r="P51" s="636"/>
      <c r="Q51" s="637"/>
      <c r="R51" s="637"/>
      <c r="S51" s="638"/>
      <c r="W51" s="478" t="s">
        <v>205</v>
      </c>
    </row>
    <row r="52" spans="1:25" s="379" customFormat="1" ht="11.25" customHeight="1" thickBot="1">
      <c r="A52" s="406"/>
      <c r="B52" s="645" t="s">
        <v>207</v>
      </c>
      <c r="C52" s="645"/>
      <c r="D52" s="645"/>
      <c r="E52" s="645"/>
      <c r="F52" s="645"/>
      <c r="G52" s="407">
        <v>1</v>
      </c>
      <c r="H52" s="408">
        <f>VLOOKUP(P52,Produit,6)</f>
        <v>0</v>
      </c>
      <c r="I52" s="407"/>
      <c r="J52" s="409">
        <v>0</v>
      </c>
      <c r="K52" s="410">
        <f>I52-(I52*J52)</f>
        <v>0</v>
      </c>
      <c r="L52" s="407">
        <f>G52*K52</f>
        <v>0</v>
      </c>
      <c r="M52" s="411" t="str">
        <f>IF(I52=0,"","20%")</f>
        <v/>
      </c>
      <c r="N52" s="412" t="str">
        <f>IF(I52=0,"",L52+(L52*M52))</f>
        <v/>
      </c>
      <c r="O52" s="576"/>
      <c r="P52" s="577"/>
      <c r="Q52" s="578"/>
      <c r="R52" s="578"/>
      <c r="S52" s="579"/>
      <c r="W52" s="479">
        <f>SUM(W21:W50)</f>
        <v>106.2</v>
      </c>
    </row>
    <row r="53" spans="1:25" s="379" customFormat="1" ht="16.5" thickTop="1" thickBot="1">
      <c r="B53" s="597"/>
      <c r="C53" s="597"/>
      <c r="D53" s="597"/>
      <c r="E53" s="597"/>
      <c r="F53" s="597"/>
      <c r="H53" s="413"/>
      <c r="I53" s="598" t="s">
        <v>58</v>
      </c>
      <c r="J53" s="599"/>
      <c r="K53" s="599"/>
      <c r="L53" s="414">
        <f>SUM(L21:L52)</f>
        <v>119.7</v>
      </c>
      <c r="M53" s="415"/>
      <c r="N53" s="416"/>
      <c r="O53" s="417"/>
      <c r="P53" s="417"/>
      <c r="S53" s="418"/>
      <c r="W53" s="419"/>
    </row>
    <row r="54" spans="1:25" s="379" customFormat="1" ht="16.5" thickTop="1" thickBot="1">
      <c r="A54" s="602" t="s">
        <v>101</v>
      </c>
      <c r="B54" s="603"/>
      <c r="C54" s="603"/>
      <c r="D54" s="603"/>
      <c r="E54" s="603"/>
      <c r="F54" s="604"/>
      <c r="G54" s="420"/>
      <c r="H54" s="421"/>
      <c r="I54" s="598" t="s">
        <v>59</v>
      </c>
      <c r="J54" s="599"/>
      <c r="K54" s="599"/>
      <c r="L54" s="422"/>
      <c r="M54" s="414">
        <f>SUM(L21:L52)*0.2</f>
        <v>23.94</v>
      </c>
      <c r="N54" s="416"/>
      <c r="O54" s="421"/>
      <c r="P54" s="421"/>
      <c r="R54" s="423" t="s">
        <v>193</v>
      </c>
      <c r="T54" s="424"/>
      <c r="V54" s="337"/>
      <c r="W54" s="482" t="s">
        <v>206</v>
      </c>
      <c r="Y54" s="337"/>
    </row>
    <row r="55" spans="1:25" s="379" customFormat="1" ht="16.5" thickTop="1" thickBot="1">
      <c r="A55" s="611"/>
      <c r="B55" s="640"/>
      <c r="C55" s="640"/>
      <c r="D55" s="640"/>
      <c r="E55" s="640"/>
      <c r="F55" s="641"/>
      <c r="G55" s="420"/>
      <c r="H55" s="421"/>
      <c r="I55" s="633" t="s">
        <v>60</v>
      </c>
      <c r="J55" s="634"/>
      <c r="K55" s="634"/>
      <c r="L55" s="422"/>
      <c r="M55" s="415"/>
      <c r="N55" s="425">
        <f>SUM(N21:N52)</f>
        <v>143.64000000000001</v>
      </c>
      <c r="O55" s="421"/>
      <c r="P55" s="421"/>
      <c r="R55" s="339">
        <f>(L53-W52-W55)/(W52+W55)*100</f>
        <v>-56.504360465116278</v>
      </c>
      <c r="T55" s="426"/>
      <c r="V55" s="338"/>
      <c r="W55" s="484">
        <v>169</v>
      </c>
      <c r="Y55" s="338"/>
    </row>
    <row r="56" spans="1:25" ht="13.5" customHeight="1" thickTop="1" thickBot="1">
      <c r="A56" s="611" t="str">
        <f>CONCATENATE(VLOOKUP(P63,Client_et_Prospect,2)," ",VLOOKUP(P63,Client_et_Prospect,3)," ",VLOOKUP(P63,Client_et_Prospect,4))</f>
        <v>M. Soizic BOSSARD</v>
      </c>
      <c r="B56" s="640"/>
      <c r="C56" s="640"/>
      <c r="D56" s="640"/>
      <c r="E56" s="640"/>
      <c r="F56" s="641"/>
    </row>
    <row r="57" spans="1:25" ht="13.5" customHeight="1">
      <c r="A57" s="611">
        <f>(VLOOKUP(P63,Client_et_Prospect,5))</f>
        <v>0</v>
      </c>
      <c r="B57" s="612"/>
      <c r="C57" s="612"/>
      <c r="D57" s="612"/>
      <c r="E57" s="612"/>
      <c r="F57" s="613"/>
      <c r="W57" s="478" t="s">
        <v>202</v>
      </c>
    </row>
    <row r="58" spans="1:25" ht="13.5" customHeight="1">
      <c r="A58" s="611">
        <f>(VLOOKUP(P63,Client_et_Prospect,6))</f>
        <v>0</v>
      </c>
      <c r="B58" s="612"/>
      <c r="C58" s="612"/>
      <c r="D58" s="612"/>
      <c r="E58" s="612"/>
      <c r="F58" s="613"/>
      <c r="W58" s="481" t="s">
        <v>14</v>
      </c>
    </row>
    <row r="59" spans="1:25" ht="13.5" customHeight="1" thickBot="1">
      <c r="A59" s="611" t="str">
        <f>(VLOOKUP(P63,Client_et_Prospect,7))</f>
        <v>93, rue de la Barge</v>
      </c>
      <c r="B59" s="644"/>
      <c r="C59" s="644"/>
      <c r="D59" s="644"/>
      <c r="E59" s="644"/>
      <c r="F59" s="641"/>
      <c r="W59" s="480">
        <f>W52+W55</f>
        <v>275.2</v>
      </c>
    </row>
    <row r="60" spans="1:25" s="379" customFormat="1" ht="13.5" customHeight="1" thickBot="1">
      <c r="A60" s="611">
        <f>(VLOOKUP(P63,Client_et_Prospect,8))</f>
        <v>0</v>
      </c>
      <c r="B60" s="612"/>
      <c r="C60" s="612"/>
      <c r="D60" s="612"/>
      <c r="E60" s="612"/>
      <c r="F60" s="613"/>
      <c r="H60" s="421"/>
      <c r="O60" s="421"/>
      <c r="P60" s="421"/>
      <c r="W60" s="419"/>
    </row>
    <row r="61" spans="1:25" s="379" customFormat="1" ht="13.5" customHeight="1" thickTop="1">
      <c r="A61" s="611" t="str">
        <f>CONCATENATE(VLOOKUP(P63,Client_et_Prospect,9)," ",VLOOKUP(P63,Client_et_Prospect,10))</f>
        <v>03300 CUSSET</v>
      </c>
      <c r="B61" s="612"/>
      <c r="C61" s="612"/>
      <c r="D61" s="612"/>
      <c r="E61" s="612"/>
      <c r="F61" s="613"/>
      <c r="H61" s="421"/>
      <c r="I61" s="602" t="s">
        <v>196</v>
      </c>
      <c r="J61" s="603"/>
      <c r="K61" s="603"/>
      <c r="L61" s="603"/>
      <c r="M61" s="603"/>
      <c r="N61" s="604"/>
      <c r="O61" s="421"/>
      <c r="P61" s="421"/>
      <c r="W61" s="478" t="s">
        <v>202</v>
      </c>
    </row>
    <row r="62" spans="1:25" s="379" customFormat="1" ht="13.5" customHeight="1" thickBot="1">
      <c r="A62" s="611" t="str">
        <f>CONCATENATE("Tél. : ",VLOOKUP(P63,Client_et_Prospect,11),IF(AND(VLOOKUP(P63,Client_et_Prospect,11)&lt;&gt;0,VLOOKUP(P63,Client_et_Prospect,12)&lt;&gt;0)," / ",""),VLOOKUP(P63,Client_et_Prospect,12))</f>
        <v xml:space="preserve">Tél. : </v>
      </c>
      <c r="B62" s="612"/>
      <c r="C62" s="612"/>
      <c r="D62" s="612"/>
      <c r="E62" s="612"/>
      <c r="F62" s="613"/>
      <c r="H62" s="421"/>
      <c r="I62" s="605" t="s">
        <v>197</v>
      </c>
      <c r="J62" s="606"/>
      <c r="K62" s="606"/>
      <c r="L62" s="606"/>
      <c r="M62" s="606"/>
      <c r="N62" s="607"/>
      <c r="O62" s="421"/>
      <c r="P62" s="421"/>
      <c r="W62" s="481" t="s">
        <v>203</v>
      </c>
    </row>
    <row r="63" spans="1:25" s="379" customFormat="1" ht="13.5" customHeight="1" thickBot="1">
      <c r="A63" s="617" t="str">
        <f>CONCATENATE("Courriel : ",VLOOKUP(P63,Client_et_Prospect,13))</f>
        <v xml:space="preserve">Courriel : </v>
      </c>
      <c r="B63" s="618"/>
      <c r="C63" s="618"/>
      <c r="D63" s="618"/>
      <c r="E63" s="618"/>
      <c r="F63" s="619"/>
      <c r="H63" s="421"/>
      <c r="I63" s="608"/>
      <c r="J63" s="609"/>
      <c r="K63" s="609"/>
      <c r="L63" s="609"/>
      <c r="M63" s="609"/>
      <c r="N63" s="610"/>
      <c r="O63" s="600" t="s">
        <v>106</v>
      </c>
      <c r="P63" s="580">
        <v>124</v>
      </c>
      <c r="W63" s="480">
        <f>(W56+W59)*1.2</f>
        <v>330.23999999999995</v>
      </c>
    </row>
    <row r="64" spans="1:25" s="379" customFormat="1" ht="12" thickTop="1" thickBot="1">
      <c r="H64" s="421"/>
      <c r="O64" s="601"/>
      <c r="P64" s="581"/>
      <c r="W64" s="419"/>
    </row>
    <row r="65" spans="1:25" s="379" customFormat="1" ht="11.25" thickBot="1">
      <c r="H65" s="421"/>
      <c r="O65" s="421"/>
      <c r="P65" s="421"/>
      <c r="W65" s="419"/>
    </row>
    <row r="66" spans="1:25" s="379" customFormat="1" ht="13.5" customHeight="1" thickBot="1">
      <c r="A66" s="570" t="s">
        <v>113</v>
      </c>
      <c r="B66" s="571"/>
      <c r="C66" s="571"/>
      <c r="D66" s="571"/>
      <c r="E66" s="571"/>
      <c r="F66" s="572"/>
      <c r="H66" s="421"/>
      <c r="O66" s="421"/>
      <c r="P66" s="421"/>
      <c r="T66" s="556" t="s">
        <v>1025</v>
      </c>
      <c r="U66" s="557"/>
      <c r="V66" s="557"/>
      <c r="W66" s="557"/>
      <c r="X66" s="557"/>
      <c r="Y66" s="558"/>
    </row>
    <row r="67" spans="1:25" s="379" customFormat="1" ht="15.75" hidden="1" thickBot="1">
      <c r="A67" s="427"/>
      <c r="B67" s="427"/>
      <c r="C67" s="427"/>
      <c r="D67" s="427"/>
      <c r="E67" s="427"/>
      <c r="F67" s="427"/>
      <c r="H67" s="421"/>
      <c r="O67" s="421"/>
      <c r="P67" s="421"/>
      <c r="T67" s="534"/>
      <c r="U67" s="535"/>
      <c r="V67" s="535"/>
      <c r="W67" s="536"/>
      <c r="X67" s="535"/>
      <c r="Y67" s="537"/>
    </row>
    <row r="68" spans="1:25" s="379" customFormat="1" ht="15.75" hidden="1" thickBot="1">
      <c r="A68" s="427"/>
      <c r="B68" s="427"/>
      <c r="C68" s="427"/>
      <c r="D68" s="427"/>
      <c r="E68" s="427"/>
      <c r="F68" s="427"/>
      <c r="H68" s="421"/>
      <c r="O68" s="421"/>
      <c r="P68" s="421"/>
      <c r="T68" s="534"/>
      <c r="U68" s="535"/>
      <c r="V68" s="535"/>
      <c r="W68" s="536"/>
      <c r="X68" s="535"/>
      <c r="Y68" s="537"/>
    </row>
    <row r="69" spans="1:25" s="379" customFormat="1" ht="15.75" hidden="1" thickBot="1">
      <c r="A69" s="427"/>
      <c r="B69" s="427"/>
      <c r="C69" s="427"/>
      <c r="D69" s="427"/>
      <c r="E69" s="427"/>
      <c r="F69" s="427"/>
      <c r="H69" s="421"/>
      <c r="O69" s="421"/>
      <c r="P69" s="421"/>
      <c r="T69" s="534"/>
      <c r="U69" s="535"/>
      <c r="V69" s="535"/>
      <c r="W69" s="536"/>
      <c r="X69" s="535"/>
      <c r="Y69" s="537"/>
    </row>
    <row r="70" spans="1:25" s="379" customFormat="1" ht="15.75" hidden="1" thickBot="1">
      <c r="A70" s="427"/>
      <c r="B70" s="427"/>
      <c r="C70" s="427"/>
      <c r="D70" s="427"/>
      <c r="E70" s="427"/>
      <c r="F70" s="427"/>
      <c r="H70" s="421"/>
      <c r="O70" s="421"/>
      <c r="P70" s="421"/>
      <c r="T70" s="534"/>
      <c r="U70" s="535"/>
      <c r="V70" s="535"/>
      <c r="W70" s="536"/>
      <c r="X70" s="535"/>
      <c r="Y70" s="537"/>
    </row>
    <row r="71" spans="1:25" s="379" customFormat="1" ht="15.75" hidden="1" thickBot="1">
      <c r="A71" s="427"/>
      <c r="B71" s="427"/>
      <c r="C71" s="427"/>
      <c r="D71" s="427"/>
      <c r="E71" s="427"/>
      <c r="F71" s="427"/>
      <c r="H71" s="421"/>
      <c r="O71" s="421"/>
      <c r="P71" s="421"/>
      <c r="T71" s="534"/>
      <c r="U71" s="535"/>
      <c r="V71" s="535"/>
      <c r="W71" s="536"/>
      <c r="X71" s="535"/>
      <c r="Y71" s="537"/>
    </row>
    <row r="72" spans="1:25" s="379" customFormat="1" ht="15.75" hidden="1" thickBot="1">
      <c r="A72" s="427"/>
      <c r="B72" s="427"/>
      <c r="C72" s="427"/>
      <c r="D72" s="427"/>
      <c r="E72" s="427"/>
      <c r="F72" s="427"/>
      <c r="H72" s="421"/>
      <c r="O72" s="421"/>
      <c r="P72" s="421"/>
      <c r="T72" s="534"/>
      <c r="U72" s="535"/>
      <c r="V72" s="535"/>
      <c r="W72" s="536"/>
      <c r="X72" s="535"/>
      <c r="Y72" s="537"/>
    </row>
    <row r="73" spans="1:25" s="379" customFormat="1" ht="15.75" hidden="1" thickBot="1">
      <c r="A73" s="427"/>
      <c r="B73" s="427"/>
      <c r="C73" s="427"/>
      <c r="D73" s="427"/>
      <c r="E73" s="427"/>
      <c r="F73" s="427"/>
      <c r="H73" s="421"/>
      <c r="O73" s="421"/>
      <c r="P73" s="421"/>
      <c r="T73" s="534"/>
      <c r="U73" s="535"/>
      <c r="V73" s="535"/>
      <c r="W73" s="536"/>
      <c r="X73" s="535"/>
      <c r="Y73" s="537"/>
    </row>
    <row r="74" spans="1:25" ht="45" customHeight="1" thickBot="1">
      <c r="A74" s="616" t="s">
        <v>112</v>
      </c>
      <c r="B74" s="568"/>
      <c r="C74" s="568"/>
      <c r="D74" s="568"/>
      <c r="E74" s="568"/>
      <c r="F74" s="569"/>
      <c r="T74" s="553" t="s">
        <v>1024</v>
      </c>
      <c r="U74" s="554"/>
      <c r="V74" s="554"/>
      <c r="W74" s="554"/>
      <c r="X74" s="554"/>
      <c r="Y74" s="555"/>
    </row>
    <row r="75" spans="1:25" ht="10.5" customHeight="1"/>
    <row r="76" spans="1:25" s="428" customFormat="1" ht="12" customHeight="1" thickBot="1">
      <c r="A76" s="623" t="s">
        <v>91</v>
      </c>
      <c r="B76" s="624"/>
      <c r="C76" s="350" t="s">
        <v>92</v>
      </c>
      <c r="D76" s="180" t="s">
        <v>140</v>
      </c>
      <c r="E76" s="181"/>
      <c r="F76" s="181"/>
      <c r="G76" s="623" t="str">
        <f>IF(VLOOKUP(P9,Client_et_Prospect,14)="Professionnel","Conditions d'escompte :","Conditions générales de vente :")</f>
        <v>Conditions générales de vente :</v>
      </c>
      <c r="H76" s="624"/>
      <c r="I76" s="624"/>
      <c r="J76" s="624"/>
      <c r="K76" s="624"/>
      <c r="L76" s="624"/>
      <c r="M76" s="624"/>
      <c r="N76" s="639"/>
      <c r="W76" s="429"/>
    </row>
    <row r="77" spans="1:25" s="379" customFormat="1" ht="12" customHeight="1" thickBot="1">
      <c r="A77" s="573" t="s">
        <v>85</v>
      </c>
      <c r="B77" s="574"/>
      <c r="C77" s="575" t="str">
        <f>IF(O78=3,"Au comptant.","")</f>
        <v>Au comptant.</v>
      </c>
      <c r="D77" s="575"/>
      <c r="E77" s="430"/>
      <c r="F77" s="431"/>
      <c r="G77" s="559" t="str">
        <f>IF(VLOOKUP(P9,Client_et_Prospect,14)="Professionnel","› Pas d'escompte pour paiement anticipé.","Voir page du site Élanéco : ")</f>
        <v xml:space="preserve">Voir page du site Élanéco : </v>
      </c>
      <c r="H77" s="561"/>
      <c r="I77" s="561"/>
      <c r="J77" s="561"/>
      <c r="K77" s="561"/>
      <c r="L77" s="561"/>
      <c r="M77" s="561"/>
      <c r="N77" s="562"/>
      <c r="O77" s="593" t="s">
        <v>90</v>
      </c>
      <c r="P77" s="593"/>
      <c r="Q77" s="594"/>
      <c r="R77" s="71"/>
    </row>
    <row r="78" spans="1:25" s="379" customFormat="1" ht="12" customHeight="1" thickBot="1">
      <c r="A78" s="621" t="str">
        <f>IF(OR(O78=1,O78=2),"› acompte de 30 % à la commande :","")</f>
        <v/>
      </c>
      <c r="B78" s="622"/>
      <c r="C78" s="622"/>
      <c r="D78" s="622"/>
      <c r="E78" s="432" t="str">
        <f>IF(O78=3,"",ROUND(N55*0.3,2))</f>
        <v/>
      </c>
      <c r="F78" s="433"/>
      <c r="G78" s="582" t="str">
        <f>IF(VLOOKUP(P9,Client_et_Prospect,14)="Professionnel","","http://www.elaneco.fr/content/3-conditions-generales-de-ventes")</f>
        <v>http://www.elaneco.fr/content/3-conditions-generales-de-ventes</v>
      </c>
      <c r="H78" s="583"/>
      <c r="I78" s="583"/>
      <c r="J78" s="583"/>
      <c r="K78" s="584"/>
      <c r="L78" s="584"/>
      <c r="M78" s="584"/>
      <c r="N78" s="585"/>
      <c r="O78" s="595">
        <v>3</v>
      </c>
      <c r="P78" s="593"/>
      <c r="Q78" s="596"/>
      <c r="W78" s="477"/>
    </row>
    <row r="79" spans="1:25" s="379" customFormat="1" ht="12" customHeight="1">
      <c r="A79" s="614" t="str">
        <f>IF(O78=1,"› Solde à réception de commande :",IF(O78=2,"› Solde à régler pour déclenchement de l'expédition :",""))</f>
        <v/>
      </c>
      <c r="B79" s="615"/>
      <c r="C79" s="615"/>
      <c r="D79" s="615"/>
      <c r="E79" s="434" t="str">
        <f>IF(O78=3,"",ROUND(N55-E78,2))</f>
        <v/>
      </c>
      <c r="F79" s="435"/>
      <c r="G79" s="436"/>
      <c r="H79" s="437"/>
      <c r="I79" s="437"/>
      <c r="J79" s="437"/>
      <c r="K79" s="437"/>
      <c r="L79" s="437"/>
      <c r="M79" s="437"/>
      <c r="N79" s="438"/>
      <c r="O79" s="421"/>
      <c r="P79" s="421"/>
      <c r="W79" s="477"/>
    </row>
    <row r="80" spans="1:25" s="379" customFormat="1" ht="12" customHeight="1">
      <c r="A80" s="573" t="s">
        <v>86</v>
      </c>
      <c r="B80" s="575"/>
      <c r="C80" s="575"/>
      <c r="D80" s="575"/>
      <c r="E80" s="575"/>
      <c r="F80" s="575"/>
      <c r="G80" s="575"/>
      <c r="H80" s="575"/>
      <c r="I80" s="575"/>
      <c r="J80" s="575"/>
      <c r="K80" s="575"/>
      <c r="L80" s="575"/>
      <c r="M80" s="575"/>
      <c r="N80" s="586"/>
      <c r="O80" s="421"/>
      <c r="P80" s="421"/>
      <c r="W80" s="419"/>
    </row>
    <row r="81" spans="1:23" s="379" customFormat="1" ht="22.5" customHeight="1">
      <c r="A81" s="590" t="s">
        <v>109</v>
      </c>
      <c r="B81" s="591"/>
      <c r="C81" s="591"/>
      <c r="D81" s="591"/>
      <c r="E81" s="591"/>
      <c r="F81" s="591"/>
      <c r="G81" s="591"/>
      <c r="H81" s="591"/>
      <c r="I81" s="591"/>
      <c r="J81" s="591"/>
      <c r="K81" s="591"/>
      <c r="L81" s="591"/>
      <c r="M81" s="591"/>
      <c r="N81" s="592"/>
      <c r="O81" s="421"/>
      <c r="P81" s="421"/>
      <c r="W81" s="419"/>
    </row>
    <row r="82" spans="1:23" s="379" customFormat="1" ht="32.25" customHeight="1">
      <c r="A82" s="587" t="s">
        <v>88</v>
      </c>
      <c r="B82" s="588"/>
      <c r="C82" s="588"/>
      <c r="D82" s="588"/>
      <c r="E82" s="588"/>
      <c r="F82" s="588"/>
      <c r="G82" s="588"/>
      <c r="H82" s="588"/>
      <c r="I82" s="588"/>
      <c r="J82" s="588"/>
      <c r="K82" s="588"/>
      <c r="L82" s="588"/>
      <c r="M82" s="588"/>
      <c r="N82" s="589"/>
      <c r="O82" s="89"/>
      <c r="P82" s="355"/>
      <c r="Q82" s="355"/>
      <c r="W82" s="419"/>
    </row>
    <row r="83" spans="1:23" ht="12.75" customHeight="1">
      <c r="A83" s="567" t="str">
        <f>IF(VLOOKUP(P9,Client_et_Prospect,14)="Professionnel","Pénalités en cas de retard de paiement :","")</f>
        <v/>
      </c>
      <c r="B83" s="568"/>
      <c r="C83" s="568"/>
      <c r="D83" s="568"/>
      <c r="E83" s="568"/>
      <c r="F83" s="568"/>
      <c r="G83" s="568"/>
      <c r="H83" s="568"/>
      <c r="I83" s="568"/>
      <c r="J83" s="568"/>
      <c r="K83" s="568"/>
      <c r="L83" s="568"/>
      <c r="M83" s="568"/>
      <c r="N83" s="569"/>
      <c r="V83" s="533"/>
    </row>
    <row r="84" spans="1:23" ht="12" customHeight="1">
      <c r="A84" s="559" t="str">
        <f>IF(VLOOKUP(P9,Client_et_Prospect,14)="Professionnel","› Indeminité forfaitaire de 40 euros selon l'article 121-II de la loi N° 2012-387 du 22 mars 2012 et du décret N° 2012-1115 du 2 octobre 2012.","")</f>
        <v/>
      </c>
      <c r="B84" s="560"/>
      <c r="C84" s="560"/>
      <c r="D84" s="560"/>
      <c r="E84" s="561"/>
      <c r="F84" s="561"/>
      <c r="G84" s="561"/>
      <c r="H84" s="561"/>
      <c r="I84" s="561"/>
      <c r="J84" s="561"/>
      <c r="K84" s="561"/>
      <c r="L84" s="561"/>
      <c r="M84" s="561"/>
      <c r="N84" s="562"/>
    </row>
    <row r="85" spans="1:23" ht="12" customHeight="1">
      <c r="A85" s="563" t="str">
        <f>IF(VLOOKUP(P9,Client_et_Prospect,14)="Professionnel","› Taux de pénalité de retard égal à 12 %, conformément à  l'article L.441-6 du Code de commerce.","")</f>
        <v/>
      </c>
      <c r="B85" s="564"/>
      <c r="C85" s="564"/>
      <c r="D85" s="564"/>
      <c r="E85" s="565"/>
      <c r="F85" s="565"/>
      <c r="G85" s="565"/>
      <c r="H85" s="565"/>
      <c r="I85" s="565"/>
      <c r="J85" s="565"/>
      <c r="K85" s="565"/>
      <c r="L85" s="565"/>
      <c r="M85" s="565"/>
      <c r="N85" s="566"/>
    </row>
  </sheetData>
  <mergeCells count="228">
    <mergeCell ref="U35:U36"/>
    <mergeCell ref="V23:V24"/>
    <mergeCell ref="Q47:Q48"/>
    <mergeCell ref="O35:O36"/>
    <mergeCell ref="R29:R30"/>
    <mergeCell ref="O45:O46"/>
    <mergeCell ref="W39:W40"/>
    <mergeCell ref="W41:W42"/>
    <mergeCell ref="W43:W44"/>
    <mergeCell ref="W45:W46"/>
    <mergeCell ref="W47:W48"/>
    <mergeCell ref="P33:P34"/>
    <mergeCell ref="P35:P36"/>
    <mergeCell ref="P37:P38"/>
    <mergeCell ref="P27:P28"/>
    <mergeCell ref="P29:P30"/>
    <mergeCell ref="P31:P32"/>
    <mergeCell ref="P25:P26"/>
    <mergeCell ref="R39:R40"/>
    <mergeCell ref="R33:R34"/>
    <mergeCell ref="R35:R36"/>
    <mergeCell ref="R27:R28"/>
    <mergeCell ref="O41:O42"/>
    <mergeCell ref="P41:P42"/>
    <mergeCell ref="W49:W50"/>
    <mergeCell ref="W21:W22"/>
    <mergeCell ref="W23:W24"/>
    <mergeCell ref="W25:W26"/>
    <mergeCell ref="W27:W28"/>
    <mergeCell ref="W29:W30"/>
    <mergeCell ref="W31:W32"/>
    <mergeCell ref="W33:W34"/>
    <mergeCell ref="W35:W36"/>
    <mergeCell ref="W37:W38"/>
    <mergeCell ref="V49:V50"/>
    <mergeCell ref="T37:T38"/>
    <mergeCell ref="T39:T40"/>
    <mergeCell ref="T41:T42"/>
    <mergeCell ref="T43:T44"/>
    <mergeCell ref="T45:T46"/>
    <mergeCell ref="T47:T48"/>
    <mergeCell ref="T49:T50"/>
    <mergeCell ref="U37:U38"/>
    <mergeCell ref="U39:U40"/>
    <mergeCell ref="U41:U42"/>
    <mergeCell ref="U43:U44"/>
    <mergeCell ref="U45:U46"/>
    <mergeCell ref="U47:U48"/>
    <mergeCell ref="U49:U50"/>
    <mergeCell ref="V37:V38"/>
    <mergeCell ref="V39:V40"/>
    <mergeCell ref="V41:V42"/>
    <mergeCell ref="V43:V44"/>
    <mergeCell ref="V45:V46"/>
    <mergeCell ref="V47:V48"/>
    <mergeCell ref="U20:V20"/>
    <mergeCell ref="S21:S22"/>
    <mergeCell ref="S23:S24"/>
    <mergeCell ref="S25:S26"/>
    <mergeCell ref="S27:S28"/>
    <mergeCell ref="S29:S30"/>
    <mergeCell ref="S31:S32"/>
    <mergeCell ref="S33:S34"/>
    <mergeCell ref="S35:S36"/>
    <mergeCell ref="T21:T22"/>
    <mergeCell ref="T23:T24"/>
    <mergeCell ref="T25:T26"/>
    <mergeCell ref="T27:T28"/>
    <mergeCell ref="T29:T30"/>
    <mergeCell ref="T31:T32"/>
    <mergeCell ref="T33:T34"/>
    <mergeCell ref="T35:T36"/>
    <mergeCell ref="V25:V26"/>
    <mergeCell ref="V27:V28"/>
    <mergeCell ref="V29:V30"/>
    <mergeCell ref="V31:V32"/>
    <mergeCell ref="V33:V34"/>
    <mergeCell ref="V35:V36"/>
    <mergeCell ref="U33:U34"/>
    <mergeCell ref="P39:P40"/>
    <mergeCell ref="R21:R22"/>
    <mergeCell ref="R23:R24"/>
    <mergeCell ref="R25:R26"/>
    <mergeCell ref="R37:R38"/>
    <mergeCell ref="O31:O32"/>
    <mergeCell ref="Q21:Q22"/>
    <mergeCell ref="Q23:Q24"/>
    <mergeCell ref="Q25:Q26"/>
    <mergeCell ref="Q27:Q28"/>
    <mergeCell ref="Q29:Q30"/>
    <mergeCell ref="Q31:Q32"/>
    <mergeCell ref="Q33:Q34"/>
    <mergeCell ref="P21:P22"/>
    <mergeCell ref="P23:P24"/>
    <mergeCell ref="O21:O22"/>
    <mergeCell ref="O23:O24"/>
    <mergeCell ref="O25:O26"/>
    <mergeCell ref="O27:O28"/>
    <mergeCell ref="O33:O34"/>
    <mergeCell ref="O37:O38"/>
    <mergeCell ref="B42:F42"/>
    <mergeCell ref="B44:F44"/>
    <mergeCell ref="S7:T7"/>
    <mergeCell ref="Q35:Q36"/>
    <mergeCell ref="Q37:Q38"/>
    <mergeCell ref="Q39:Q40"/>
    <mergeCell ref="Q41:Q42"/>
    <mergeCell ref="Q43:Q44"/>
    <mergeCell ref="O12:X12"/>
    <mergeCell ref="O13:X13"/>
    <mergeCell ref="O14:X14"/>
    <mergeCell ref="U21:U22"/>
    <mergeCell ref="V21:V22"/>
    <mergeCell ref="U23:U24"/>
    <mergeCell ref="U25:U26"/>
    <mergeCell ref="U27:U28"/>
    <mergeCell ref="U29:U30"/>
    <mergeCell ref="U31:U32"/>
    <mergeCell ref="U7:V7"/>
    <mergeCell ref="R41:R42"/>
    <mergeCell ref="R31:R32"/>
    <mergeCell ref="B29:F29"/>
    <mergeCell ref="O39:O40"/>
    <mergeCell ref="O29:O30"/>
    <mergeCell ref="B30:F30"/>
    <mergeCell ref="B31:F31"/>
    <mergeCell ref="B32:F32"/>
    <mergeCell ref="B33:F33"/>
    <mergeCell ref="A10:F10"/>
    <mergeCell ref="A13:F13"/>
    <mergeCell ref="I8:N8"/>
    <mergeCell ref="B41:F41"/>
    <mergeCell ref="I9:N9"/>
    <mergeCell ref="B20:F20"/>
    <mergeCell ref="A11:F11"/>
    <mergeCell ref="L18:N18"/>
    <mergeCell ref="B35:F35"/>
    <mergeCell ref="B36:F36"/>
    <mergeCell ref="B37:F37"/>
    <mergeCell ref="B38:F38"/>
    <mergeCell ref="B39:F39"/>
    <mergeCell ref="B40:F40"/>
    <mergeCell ref="B34:F34"/>
    <mergeCell ref="B23:F23"/>
    <mergeCell ref="A2:N2"/>
    <mergeCell ref="B28:F28"/>
    <mergeCell ref="I7:N7"/>
    <mergeCell ref="I10:N10"/>
    <mergeCell ref="I12:N12"/>
    <mergeCell ref="I14:N14"/>
    <mergeCell ref="I16:N16"/>
    <mergeCell ref="A12:F12"/>
    <mergeCell ref="I11:N11"/>
    <mergeCell ref="I17:N17"/>
    <mergeCell ref="A15:F15"/>
    <mergeCell ref="B21:F21"/>
    <mergeCell ref="B22:F22"/>
    <mergeCell ref="B24:F24"/>
    <mergeCell ref="B25:F25"/>
    <mergeCell ref="A16:F16"/>
    <mergeCell ref="A9:F9"/>
    <mergeCell ref="I15:N15"/>
    <mergeCell ref="I13:N13"/>
    <mergeCell ref="I5:N5"/>
    <mergeCell ref="B26:F26"/>
    <mergeCell ref="B27:F27"/>
    <mergeCell ref="B46:F46"/>
    <mergeCell ref="O43:O44"/>
    <mergeCell ref="R45:R46"/>
    <mergeCell ref="Q49:Q50"/>
    <mergeCell ref="A60:F60"/>
    <mergeCell ref="A56:F56"/>
    <mergeCell ref="O49:O50"/>
    <mergeCell ref="P45:P46"/>
    <mergeCell ref="Q45:Q46"/>
    <mergeCell ref="P43:P44"/>
    <mergeCell ref="R43:R44"/>
    <mergeCell ref="A59:F59"/>
    <mergeCell ref="B52:F52"/>
    <mergeCell ref="B43:F43"/>
    <mergeCell ref="B45:F45"/>
    <mergeCell ref="B47:F47"/>
    <mergeCell ref="B49:F49"/>
    <mergeCell ref="A79:D79"/>
    <mergeCell ref="A74:F74"/>
    <mergeCell ref="A63:F63"/>
    <mergeCell ref="B51:F51"/>
    <mergeCell ref="A78:D78"/>
    <mergeCell ref="A76:B76"/>
    <mergeCell ref="P47:P48"/>
    <mergeCell ref="R47:R48"/>
    <mergeCell ref="B48:F48"/>
    <mergeCell ref="P49:P50"/>
    <mergeCell ref="R49:R50"/>
    <mergeCell ref="B50:F50"/>
    <mergeCell ref="O47:O48"/>
    <mergeCell ref="I55:K55"/>
    <mergeCell ref="I54:K54"/>
    <mergeCell ref="A54:F54"/>
    <mergeCell ref="O51:S51"/>
    <mergeCell ref="G76:N76"/>
    <mergeCell ref="A55:F55"/>
    <mergeCell ref="A61:F61"/>
    <mergeCell ref="A62:F62"/>
    <mergeCell ref="T74:Y74"/>
    <mergeCell ref="T66:Y66"/>
    <mergeCell ref="A84:N84"/>
    <mergeCell ref="A85:N85"/>
    <mergeCell ref="A83:N83"/>
    <mergeCell ref="A66:F66"/>
    <mergeCell ref="A77:B77"/>
    <mergeCell ref="C77:D77"/>
    <mergeCell ref="O52:S52"/>
    <mergeCell ref="P63:P64"/>
    <mergeCell ref="G78:N78"/>
    <mergeCell ref="G77:N77"/>
    <mergeCell ref="A80:N80"/>
    <mergeCell ref="A82:N82"/>
    <mergeCell ref="A81:N81"/>
    <mergeCell ref="O77:Q77"/>
    <mergeCell ref="O78:Q78"/>
    <mergeCell ref="B53:F53"/>
    <mergeCell ref="I53:K53"/>
    <mergeCell ref="O63:O64"/>
    <mergeCell ref="I61:N61"/>
    <mergeCell ref="I62:N63"/>
    <mergeCell ref="A57:F57"/>
    <mergeCell ref="A58:F58"/>
  </mergeCells>
  <dataValidations count="4">
    <dataValidation type="list" allowBlank="1" showInputMessage="1" showErrorMessage="1" sqref="O21 O23 O25 O27 O31 O33 O35 O37 O39 O41 O43 O45 O47 O49 O29">
      <formula1>Numéro_de_produit</formula1>
    </dataValidation>
    <dataValidation type="list" allowBlank="1" showInputMessage="1" showErrorMessage="1" sqref="O52:P52">
      <formula1>Type_de_montant_effectif</formula1>
    </dataValidation>
    <dataValidation type="list" allowBlank="1" showInputMessage="1" showErrorMessage="1" sqref="P5">
      <formula1>Initiale_effective</formula1>
    </dataValidation>
    <dataValidation type="list" allowBlank="1" showInputMessage="1" showErrorMessage="1" sqref="P9 P63">
      <formula1>Numéro_de_Client</formula1>
    </dataValidation>
  </dataValidations>
  <hyperlinks>
    <hyperlink ref="G78:N78" r:id="rId1" display="http://www.elaneco.fr/content/3-conditions-generales-de-ventes"/>
  </hyperlinks>
  <pageMargins left="0.19685039370078741" right="0.19685039370078741" top="0.19685039370078741" bottom="0.19685039370078741" header="0.19685039370078741" footer="0.19685039370078741"/>
  <pageSetup paperSize="9" scale="69" orientation="portrait" horizontalDpi="0" verticalDpi="0" r:id="rId2"/>
  <headerFooter>
    <oddFooter>Page &amp;P de &amp;N</oddFooter>
  </headerFooter>
  <ignoredErrors>
    <ignoredError sqref="A22" formula="1"/>
  </ignoredErrors>
  <drawing r:id="rId3"/>
  <legacyDrawing r:id="rId4"/>
</worksheet>
</file>

<file path=xl/worksheets/sheet4.xml><?xml version="1.0" encoding="utf-8"?>
<worksheet xmlns="http://schemas.openxmlformats.org/spreadsheetml/2006/main" xmlns:r="http://schemas.openxmlformats.org/officeDocument/2006/relationships">
  <dimension ref="A1:AG69"/>
  <sheetViews>
    <sheetView showZeros="0" topLeftCell="C1" workbookViewId="0">
      <selection activeCell="O13" sqref="O13:W13"/>
    </sheetView>
  </sheetViews>
  <sheetFormatPr baseColWidth="10" defaultRowHeight="12.75"/>
  <cols>
    <col min="1" max="1" width="12.42578125" style="194" customWidth="1"/>
    <col min="2" max="4" width="11.42578125" style="194"/>
    <col min="5" max="5" width="12" style="194" bestFit="1" customWidth="1"/>
    <col min="6" max="6" width="19.5703125" style="194" customWidth="1"/>
    <col min="7" max="7" width="7.28515625" style="194" customWidth="1"/>
    <col min="8" max="8" width="5.42578125" style="4" customWidth="1"/>
    <col min="9" max="9" width="8" style="194" customWidth="1"/>
    <col min="10" max="10" width="7.28515625" style="194" customWidth="1"/>
    <col min="11" max="11" width="8.42578125" style="194" customWidth="1"/>
    <col min="12" max="12" width="9.28515625" style="194" customWidth="1"/>
    <col min="13" max="13" width="8.140625" style="194" customWidth="1"/>
    <col min="14" max="14" width="12.85546875" style="194" customWidth="1"/>
    <col min="15" max="15" width="10.5703125" style="9" customWidth="1"/>
    <col min="16" max="16" width="13.140625" style="9" customWidth="1"/>
    <col min="17" max="17" width="7" style="194" customWidth="1"/>
    <col min="18" max="18" width="14" style="194" customWidth="1"/>
    <col min="19" max="16384" width="11.42578125" style="194"/>
  </cols>
  <sheetData>
    <row r="1" spans="1:33" ht="6" customHeight="1" thickBot="1"/>
    <row r="2" spans="1:33" ht="26.25" customHeight="1" thickTop="1" thickBot="1">
      <c r="A2" s="647" t="s">
        <v>142</v>
      </c>
      <c r="B2" s="648"/>
      <c r="C2" s="648"/>
      <c r="D2" s="648"/>
      <c r="E2" s="648"/>
      <c r="F2" s="648"/>
      <c r="G2" s="648"/>
      <c r="H2" s="648"/>
      <c r="I2" s="648"/>
      <c r="J2" s="648"/>
      <c r="K2" s="648"/>
      <c r="L2" s="648"/>
      <c r="M2" s="648"/>
      <c r="N2" s="649"/>
      <c r="O2" s="205" t="s">
        <v>168</v>
      </c>
      <c r="P2" s="204">
        <v>1</v>
      </c>
    </row>
    <row r="3" spans="1:33" ht="7.5" customHeight="1" thickTop="1"/>
    <row r="4" spans="1:33" ht="12" customHeight="1" thickBot="1">
      <c r="B4" s="193"/>
      <c r="C4" s="193"/>
      <c r="D4" s="193"/>
      <c r="E4" s="193"/>
      <c r="F4" s="193"/>
      <c r="G4" s="193"/>
      <c r="H4" s="14"/>
      <c r="I4" s="193"/>
      <c r="J4" s="193"/>
      <c r="K4" s="193"/>
      <c r="L4" s="193"/>
      <c r="M4" s="193"/>
      <c r="N4" s="193"/>
    </row>
    <row r="5" spans="1:33" ht="12.75" customHeight="1" thickBot="1">
      <c r="B5" s="193"/>
      <c r="C5" s="193"/>
      <c r="D5" s="193"/>
      <c r="E5" s="193"/>
      <c r="F5" s="193"/>
      <c r="G5" s="193"/>
      <c r="H5" s="14"/>
      <c r="I5" s="702" t="str">
        <f ca="1">CONCATENATE("N° de bon de commande : BC-",YEAR(NOW()),"-",IF(MONTH(NOW())&lt;10,"0",""),MONTH(NOW()),"-",IF(DAY(NOW())&lt;10,"0",""),DAY(NOW()),"-",P5,"-",P2)</f>
        <v>N° de bon de commande : BC-2016-08-11-CB-1</v>
      </c>
      <c r="J5" s="701"/>
      <c r="K5" s="701"/>
      <c r="L5" s="701"/>
      <c r="M5" s="701"/>
      <c r="N5" s="701"/>
      <c r="O5" s="72" t="s">
        <v>89</v>
      </c>
      <c r="P5" s="73" t="s">
        <v>72</v>
      </c>
      <c r="Q5" s="9"/>
    </row>
    <row r="6" spans="1:33" ht="15" customHeight="1" thickBot="1">
      <c r="B6" s="193"/>
      <c r="C6" s="193"/>
      <c r="D6" s="193"/>
      <c r="E6" s="193"/>
      <c r="F6" s="193"/>
      <c r="G6" s="193"/>
      <c r="H6" s="14"/>
      <c r="I6" s="193"/>
      <c r="J6" s="193"/>
      <c r="K6" s="193"/>
      <c r="L6" s="193"/>
      <c r="M6" s="193"/>
      <c r="N6" s="193"/>
      <c r="Q6" s="53"/>
      <c r="R6" s="53"/>
      <c r="S6" s="53"/>
      <c r="T6" s="53"/>
      <c r="U6" s="53"/>
      <c r="V6" s="190"/>
      <c r="W6" s="190"/>
      <c r="X6" s="190"/>
      <c r="Y6" s="190"/>
    </row>
    <row r="7" spans="1:33" ht="18.75" customHeight="1" thickTop="1">
      <c r="B7" s="193"/>
      <c r="C7" s="193"/>
      <c r="D7" s="193"/>
      <c r="E7" s="193"/>
      <c r="F7" s="193"/>
      <c r="G7" s="193"/>
      <c r="H7" s="14"/>
      <c r="I7" s="703" t="s">
        <v>143</v>
      </c>
      <c r="J7" s="704"/>
      <c r="K7" s="704"/>
      <c r="L7" s="704"/>
      <c r="M7" s="704"/>
      <c r="N7" s="705"/>
      <c r="Q7" s="706"/>
      <c r="R7" s="706"/>
      <c r="S7" s="706"/>
      <c r="T7" s="706"/>
      <c r="U7" s="706"/>
      <c r="V7" s="706"/>
      <c r="W7" s="706"/>
      <c r="X7" s="706"/>
      <c r="Y7" s="706"/>
      <c r="Z7" s="706"/>
      <c r="AA7" s="706"/>
      <c r="AB7" s="706"/>
      <c r="AC7" s="706"/>
    </row>
    <row r="8" spans="1:33" ht="16.5" customHeight="1">
      <c r="B8" s="193"/>
      <c r="C8" s="193"/>
      <c r="D8" s="193"/>
      <c r="E8" s="193"/>
      <c r="F8" s="193"/>
      <c r="G8" s="193"/>
      <c r="H8" s="14"/>
      <c r="I8" s="691"/>
      <c r="J8" s="692"/>
      <c r="K8" s="692"/>
      <c r="L8" s="692"/>
      <c r="M8" s="692"/>
      <c r="N8" s="693"/>
    </row>
    <row r="9" spans="1:33" ht="18.75" customHeight="1" thickBot="1">
      <c r="A9" s="700" t="s">
        <v>40</v>
      </c>
      <c r="B9" s="701"/>
      <c r="C9" s="701"/>
      <c r="D9" s="701"/>
      <c r="E9" s="701"/>
      <c r="F9" s="701"/>
      <c r="G9" s="193"/>
      <c r="H9" s="14"/>
      <c r="I9" s="691" t="str">
        <f>Offre!I9</f>
        <v>M. Soizic BOSSARD</v>
      </c>
      <c r="J9" s="701"/>
      <c r="K9" s="701"/>
      <c r="L9" s="701"/>
      <c r="M9" s="701"/>
      <c r="N9" s="707"/>
      <c r="O9" s="179"/>
      <c r="P9" s="172"/>
    </row>
    <row r="10" spans="1:33" ht="18.75" customHeight="1" thickBot="1">
      <c r="A10" s="700" t="s">
        <v>43</v>
      </c>
      <c r="B10" s="701"/>
      <c r="C10" s="701"/>
      <c r="D10" s="701"/>
      <c r="E10" s="701"/>
      <c r="F10" s="701"/>
      <c r="G10" s="193"/>
      <c r="H10" s="14"/>
      <c r="I10" s="691">
        <f>Offre!I10</f>
        <v>0</v>
      </c>
      <c r="J10" s="692"/>
      <c r="K10" s="692"/>
      <c r="L10" s="692"/>
      <c r="M10" s="692"/>
      <c r="N10" s="693"/>
      <c r="R10" s="208" t="s">
        <v>171</v>
      </c>
      <c r="S10" s="714" t="s">
        <v>173</v>
      </c>
      <c r="T10" s="715"/>
    </row>
    <row r="11" spans="1:33" ht="18.75" customHeight="1" thickBot="1">
      <c r="A11" s="700" t="s">
        <v>61</v>
      </c>
      <c r="B11" s="700"/>
      <c r="C11" s="700"/>
      <c r="D11" s="700"/>
      <c r="E11" s="700"/>
      <c r="F11" s="700"/>
      <c r="G11" s="193"/>
      <c r="H11" s="14"/>
      <c r="I11" s="691">
        <f>Offre!I11</f>
        <v>0</v>
      </c>
      <c r="J11" s="692"/>
      <c r="K11" s="692"/>
      <c r="L11" s="692"/>
      <c r="M11" s="692"/>
      <c r="N11" s="693"/>
    </row>
    <row r="12" spans="1:33" ht="18.75" customHeight="1">
      <c r="A12" s="700" t="s">
        <v>41</v>
      </c>
      <c r="B12" s="700"/>
      <c r="C12" s="700"/>
      <c r="D12" s="700"/>
      <c r="E12" s="700"/>
      <c r="F12" s="700"/>
      <c r="G12" s="193"/>
      <c r="H12" s="14"/>
      <c r="I12" s="691" t="str">
        <f>Offre!I12</f>
        <v>93, rue de la Barge</v>
      </c>
      <c r="J12" s="708"/>
      <c r="K12" s="708"/>
      <c r="L12" s="708"/>
      <c r="M12" s="708"/>
      <c r="N12" s="707"/>
      <c r="O12" s="709" t="s">
        <v>175</v>
      </c>
      <c r="P12" s="710"/>
      <c r="Q12" s="710"/>
      <c r="R12" s="710"/>
      <c r="S12" s="710"/>
      <c r="T12" s="710"/>
      <c r="U12" s="710"/>
      <c r="V12" s="710"/>
      <c r="W12" s="711"/>
      <c r="X12" s="209"/>
      <c r="Y12" s="209"/>
      <c r="Z12" s="209"/>
      <c r="AA12" s="209"/>
      <c r="AB12" s="210"/>
      <c r="AC12" s="210"/>
      <c r="AD12" s="210"/>
      <c r="AE12" s="210"/>
      <c r="AF12" s="210"/>
      <c r="AG12" s="210"/>
    </row>
    <row r="13" spans="1:33" ht="18.75" customHeight="1">
      <c r="A13" s="700" t="s">
        <v>42</v>
      </c>
      <c r="B13" s="700"/>
      <c r="C13" s="700"/>
      <c r="D13" s="700"/>
      <c r="E13" s="700"/>
      <c r="F13" s="700"/>
      <c r="G13" s="193"/>
      <c r="H13" s="14"/>
      <c r="I13" s="691">
        <f>Offre!I13</f>
        <v>0</v>
      </c>
      <c r="J13" s="692"/>
      <c r="K13" s="692"/>
      <c r="L13" s="692"/>
      <c r="M13" s="692"/>
      <c r="N13" s="693"/>
      <c r="O13" s="712" t="str">
        <f ca="1">CONCATENATE("BC-",YEAR(NOW()),"-",IF(MONTH(NOW())&lt;10,"0",""),MONTH(NOW()),"-",IF(DAY(NOW())&lt;10,"0",""),DAY(NOW()),"-",P5,"-",P2," - Bon de commande Élanéco "," - ",S10)</f>
        <v>BC-2016-08-11-CB-1 - Bon de commande Élanéco  - Ex : Ubbink</v>
      </c>
      <c r="P13" s="708"/>
      <c r="Q13" s="708"/>
      <c r="R13" s="708"/>
      <c r="S13" s="708"/>
      <c r="T13" s="708"/>
      <c r="U13" s="708"/>
      <c r="V13" s="708"/>
      <c r="W13" s="713"/>
      <c r="X13" s="207"/>
      <c r="Y13" s="207"/>
      <c r="Z13" s="207"/>
      <c r="AA13" s="207"/>
      <c r="AB13" s="207"/>
      <c r="AC13" s="76"/>
      <c r="AD13" s="76"/>
      <c r="AE13" s="76"/>
      <c r="AF13" s="76"/>
      <c r="AG13" s="76"/>
    </row>
    <row r="14" spans="1:33" ht="18.75" customHeight="1" thickBot="1">
      <c r="A14" s="194" t="s">
        <v>44</v>
      </c>
      <c r="B14" s="193"/>
      <c r="C14" s="193"/>
      <c r="D14" s="193"/>
      <c r="E14" s="193"/>
      <c r="F14" s="193"/>
      <c r="G14" s="193"/>
      <c r="H14" s="14"/>
      <c r="I14" s="691" t="str">
        <f>Offre!I14</f>
        <v>03300 CUSSET</v>
      </c>
      <c r="J14" s="692"/>
      <c r="K14" s="692"/>
      <c r="L14" s="692"/>
      <c r="M14" s="692"/>
      <c r="N14" s="693"/>
      <c r="O14" s="687" t="str">
        <f ca="1">O13</f>
        <v>BC-2016-08-11-CB-1 - Bon de commande Élanéco  - Ex : Ubbink</v>
      </c>
      <c r="P14" s="688"/>
      <c r="Q14" s="688"/>
      <c r="R14" s="688"/>
      <c r="S14" s="688"/>
      <c r="T14" s="688"/>
      <c r="U14" s="688"/>
      <c r="V14" s="688"/>
      <c r="W14" s="689"/>
      <c r="X14" s="211"/>
      <c r="Y14" s="211"/>
      <c r="Z14" s="211"/>
      <c r="AA14" s="211"/>
      <c r="AB14" s="211"/>
      <c r="AC14" s="76"/>
      <c r="AD14" s="76"/>
      <c r="AE14" s="76"/>
      <c r="AF14" s="76"/>
      <c r="AG14" s="76"/>
    </row>
    <row r="15" spans="1:33" ht="18.75" customHeight="1">
      <c r="A15" s="690" t="s">
        <v>45</v>
      </c>
      <c r="B15" s="690"/>
      <c r="C15" s="690"/>
      <c r="D15" s="690"/>
      <c r="E15" s="690"/>
      <c r="F15" s="690"/>
      <c r="G15" s="193"/>
      <c r="H15" s="14"/>
      <c r="I15" s="691" t="str">
        <f>Offre!I15</f>
        <v xml:space="preserve">Tél. : </v>
      </c>
      <c r="J15" s="692"/>
      <c r="K15" s="692"/>
      <c r="L15" s="692"/>
      <c r="M15" s="692"/>
      <c r="N15" s="693"/>
    </row>
    <row r="16" spans="1:33" ht="18.75" customHeight="1" thickBot="1">
      <c r="A16" s="694" t="s">
        <v>46</v>
      </c>
      <c r="B16" s="694"/>
      <c r="C16" s="694"/>
      <c r="D16" s="694"/>
      <c r="E16" s="694"/>
      <c r="F16" s="694"/>
      <c r="G16" s="193"/>
      <c r="H16" s="14"/>
      <c r="I16" s="695" t="str">
        <f>Offre!I16</f>
        <v xml:space="preserve">Courriel : </v>
      </c>
      <c r="J16" s="696"/>
      <c r="K16" s="696"/>
      <c r="L16" s="696"/>
      <c r="M16" s="696"/>
      <c r="N16" s="697"/>
    </row>
    <row r="17" spans="1:20" ht="18.75" customHeight="1" thickTop="1">
      <c r="I17" s="698"/>
      <c r="J17" s="698"/>
      <c r="K17" s="698"/>
      <c r="L17" s="698"/>
      <c r="M17" s="698"/>
      <c r="N17" s="698"/>
    </row>
    <row r="18" spans="1:20" ht="18.75" customHeight="1">
      <c r="A18" s="5"/>
      <c r="I18" s="32"/>
      <c r="J18" s="32"/>
      <c r="K18" s="32" t="s">
        <v>55</v>
      </c>
      <c r="L18" s="699">
        <f ca="1">TODAY()</f>
        <v>42593</v>
      </c>
      <c r="M18" s="699"/>
      <c r="N18" s="699"/>
      <c r="O18" s="52"/>
      <c r="P18" s="41"/>
    </row>
    <row r="19" spans="1:20" ht="12.75" customHeight="1" thickBot="1">
      <c r="K19" s="6"/>
    </row>
    <row r="20" spans="1:20" s="7" customFormat="1" ht="39" customHeight="1" thickTop="1" thickBot="1">
      <c r="A20" s="11" t="s">
        <v>79</v>
      </c>
      <c r="B20" s="724" t="s">
        <v>6</v>
      </c>
      <c r="C20" s="724"/>
      <c r="D20" s="724"/>
      <c r="E20" s="724"/>
      <c r="F20" s="724"/>
      <c r="G20" s="195" t="s">
        <v>49</v>
      </c>
      <c r="H20" s="156" t="s">
        <v>13</v>
      </c>
      <c r="I20" s="194"/>
      <c r="J20" s="194"/>
      <c r="K20" s="194"/>
      <c r="L20" s="194"/>
      <c r="M20" s="194"/>
      <c r="N20" s="76"/>
      <c r="O20" s="166"/>
      <c r="P20" s="167"/>
      <c r="Q20" s="168"/>
      <c r="R20" s="168"/>
      <c r="S20" s="168"/>
      <c r="T20" s="169"/>
    </row>
    <row r="21" spans="1:20" s="8" customFormat="1" ht="31.5" customHeight="1" thickTop="1">
      <c r="A21" s="123" t="str">
        <f>Offre!A21</f>
        <v>ISOCELL</v>
      </c>
      <c r="B21" s="723" t="str">
        <f>Offre!B21</f>
        <v>› Ouate de cellulose en vrac - Sac de 10 kg.</v>
      </c>
      <c r="C21" s="723">
        <f>VLOOKUP(R21,Produit,4)</f>
        <v>0</v>
      </c>
      <c r="D21" s="723">
        <f>VLOOKUP(S21,Produit,4)</f>
        <v>0</v>
      </c>
      <c r="E21" s="723"/>
      <c r="F21" s="723">
        <f>VLOOKUP(T21,Produit,4)</f>
        <v>0</v>
      </c>
      <c r="G21" s="57">
        <f>Offre!G21</f>
        <v>200</v>
      </c>
      <c r="H21" s="157" t="str">
        <f>Offre!H21</f>
        <v>kg</v>
      </c>
      <c r="I21" s="194"/>
      <c r="J21" s="194"/>
      <c r="K21" s="194"/>
      <c r="L21" s="194"/>
      <c r="M21" s="194"/>
      <c r="N21" s="76"/>
      <c r="O21" s="717"/>
      <c r="P21" s="718"/>
      <c r="Q21" s="719"/>
      <c r="R21" s="720"/>
      <c r="S21" s="721"/>
      <c r="T21" s="155"/>
    </row>
    <row r="22" spans="1:20" s="8" customFormat="1">
      <c r="A22" s="124" t="str">
        <f>Offre!A22</f>
        <v>1OU10ISO35</v>
      </c>
      <c r="B22" s="728" t="str">
        <f>Offre!B22</f>
        <v>› 20 sac(s) de 10 kg correspond(ent) à 200 kg.</v>
      </c>
      <c r="C22" s="728"/>
      <c r="D22" s="728"/>
      <c r="E22" s="728"/>
      <c r="F22" s="728"/>
      <c r="G22" s="54"/>
      <c r="H22" s="158"/>
      <c r="I22" s="194"/>
      <c r="J22" s="194"/>
      <c r="K22" s="194"/>
      <c r="L22" s="194"/>
      <c r="M22" s="194"/>
      <c r="N22" s="76"/>
      <c r="O22" s="717"/>
      <c r="P22" s="718"/>
      <c r="Q22" s="719"/>
      <c r="R22" s="720"/>
      <c r="S22" s="721"/>
      <c r="T22" s="155"/>
    </row>
    <row r="23" spans="1:20" s="8" customFormat="1" ht="31.5" customHeight="1">
      <c r="A23" s="111">
        <f>Offre!A23</f>
        <v>0</v>
      </c>
      <c r="B23" s="716">
        <f>Offre!B23</f>
        <v>0</v>
      </c>
      <c r="C23" s="716">
        <f>VLOOKUP(R23,Produit,4)</f>
        <v>0</v>
      </c>
      <c r="D23" s="716">
        <f>VLOOKUP(S23,Produit,4)</f>
        <v>0</v>
      </c>
      <c r="E23" s="716"/>
      <c r="F23" s="716">
        <f>VLOOKUP(T23,Produit,4)</f>
        <v>0</v>
      </c>
      <c r="G23" s="60">
        <f>Offre!G23</f>
        <v>0</v>
      </c>
      <c r="H23" s="159">
        <f>Offre!H23</f>
        <v>0</v>
      </c>
      <c r="I23" s="194"/>
      <c r="J23" s="194"/>
      <c r="K23" s="194"/>
      <c r="L23" s="194"/>
      <c r="M23" s="194"/>
      <c r="N23" s="76"/>
      <c r="O23" s="717"/>
      <c r="P23" s="718"/>
      <c r="Q23" s="719"/>
      <c r="R23" s="720"/>
      <c r="S23" s="721"/>
      <c r="T23" s="155"/>
    </row>
    <row r="24" spans="1:20" s="8" customFormat="1" ht="10.5" customHeight="1">
      <c r="A24" s="125">
        <f>Offre!A24</f>
        <v>0</v>
      </c>
      <c r="B24" s="722" t="str">
        <f>Offre!B24</f>
        <v xml:space="preserve">   </v>
      </c>
      <c r="C24" s="722"/>
      <c r="D24" s="722"/>
      <c r="E24" s="722"/>
      <c r="F24" s="722"/>
      <c r="G24" s="56"/>
      <c r="H24" s="160"/>
      <c r="I24" s="196"/>
      <c r="J24" s="196"/>
      <c r="K24" s="196"/>
      <c r="L24" s="196"/>
      <c r="M24" s="196"/>
      <c r="N24" s="154"/>
      <c r="O24" s="717"/>
      <c r="P24" s="718"/>
      <c r="Q24" s="719"/>
      <c r="R24" s="720"/>
      <c r="S24" s="721"/>
      <c r="T24" s="155"/>
    </row>
    <row r="25" spans="1:20" s="8" customFormat="1" ht="20.25" customHeight="1">
      <c r="A25" s="112">
        <f>Offre!A25</f>
        <v>0</v>
      </c>
      <c r="B25" s="725">
        <f>Offre!B25</f>
        <v>0</v>
      </c>
      <c r="C25" s="725">
        <f>VLOOKUP(R25,Produit,4)</f>
        <v>0</v>
      </c>
      <c r="D25" s="725">
        <f>VLOOKUP(S25,Produit,4)</f>
        <v>0</v>
      </c>
      <c r="E25" s="725"/>
      <c r="F25" s="725">
        <f>VLOOKUP(T25,Produit,4)</f>
        <v>0</v>
      </c>
      <c r="G25" s="57">
        <f>Offre!G25</f>
        <v>0</v>
      </c>
      <c r="H25" s="157">
        <f>Offre!H25</f>
        <v>0</v>
      </c>
      <c r="I25" s="196"/>
      <c r="J25" s="196"/>
      <c r="K25" s="196"/>
      <c r="L25" s="196"/>
      <c r="M25" s="196"/>
      <c r="N25" s="154"/>
      <c r="O25" s="717"/>
      <c r="P25" s="718"/>
      <c r="Q25" s="719"/>
      <c r="R25" s="720"/>
      <c r="S25" s="721"/>
      <c r="T25" s="155"/>
    </row>
    <row r="26" spans="1:20" s="8" customFormat="1" ht="10.5" customHeight="1">
      <c r="A26" s="124">
        <f>Offre!A26</f>
        <v>0</v>
      </c>
      <c r="B26" s="726" t="str">
        <f>Offre!B26</f>
        <v xml:space="preserve">   </v>
      </c>
      <c r="C26" s="726"/>
      <c r="D26" s="726"/>
      <c r="E26" s="726"/>
      <c r="F26" s="726"/>
      <c r="G26" s="54"/>
      <c r="H26" s="158"/>
      <c r="I26" s="196"/>
      <c r="J26" s="196"/>
      <c r="K26" s="196"/>
      <c r="L26" s="196"/>
      <c r="M26" s="196"/>
      <c r="N26" s="154"/>
      <c r="O26" s="717"/>
      <c r="P26" s="718"/>
      <c r="Q26" s="719"/>
      <c r="R26" s="720"/>
      <c r="S26" s="721"/>
      <c r="T26" s="155"/>
    </row>
    <row r="27" spans="1:20" s="8" customFormat="1" ht="10.5" customHeight="1">
      <c r="A27" s="111">
        <f>Offre!A27</f>
        <v>0</v>
      </c>
      <c r="B27" s="727">
        <f>Offre!B27</f>
        <v>0</v>
      </c>
      <c r="C27" s="727">
        <f>VLOOKUP(R27,Produit,4)</f>
        <v>0</v>
      </c>
      <c r="D27" s="727">
        <f>VLOOKUP(S27,Produit,4)</f>
        <v>0</v>
      </c>
      <c r="E27" s="727"/>
      <c r="F27" s="727">
        <f>VLOOKUP(T27,Produit,4)</f>
        <v>0</v>
      </c>
      <c r="G27" s="60">
        <f>Offre!G27</f>
        <v>0</v>
      </c>
      <c r="H27" s="159">
        <f>Offre!H27</f>
        <v>0</v>
      </c>
      <c r="I27" s="196"/>
      <c r="J27" s="196"/>
      <c r="K27" s="196"/>
      <c r="L27" s="196"/>
      <c r="M27" s="196"/>
      <c r="N27" s="154"/>
      <c r="O27" s="717">
        <v>0</v>
      </c>
      <c r="P27" s="718"/>
      <c r="Q27" s="719"/>
      <c r="R27" s="720"/>
      <c r="S27" s="721"/>
      <c r="T27" s="155"/>
    </row>
    <row r="28" spans="1:20" s="8" customFormat="1" ht="10.5" customHeight="1">
      <c r="A28" s="125">
        <f>Offre!A28</f>
        <v>0</v>
      </c>
      <c r="B28" s="716" t="str">
        <f>Offre!B28</f>
        <v xml:space="preserve">   </v>
      </c>
      <c r="C28" s="716"/>
      <c r="D28" s="716"/>
      <c r="E28" s="716"/>
      <c r="F28" s="716"/>
      <c r="G28" s="56"/>
      <c r="H28" s="160"/>
      <c r="I28" s="196"/>
      <c r="J28" s="196"/>
      <c r="K28" s="196"/>
      <c r="L28" s="196"/>
      <c r="M28" s="196"/>
      <c r="N28" s="154"/>
      <c r="O28" s="717"/>
      <c r="P28" s="718"/>
      <c r="Q28" s="719"/>
      <c r="R28" s="720"/>
      <c r="S28" s="721"/>
      <c r="T28" s="155"/>
    </row>
    <row r="29" spans="1:20" s="8" customFormat="1" ht="10.5">
      <c r="A29" s="112">
        <f>Offre!A29</f>
        <v>0</v>
      </c>
      <c r="B29" s="725">
        <f>Offre!B29</f>
        <v>0</v>
      </c>
      <c r="C29" s="725">
        <f t="shared" ref="C29:D50" si="0">VLOOKUP(R29,Produit,4)</f>
        <v>0</v>
      </c>
      <c r="D29" s="725">
        <f t="shared" si="0"/>
        <v>0</v>
      </c>
      <c r="E29" s="725"/>
      <c r="F29" s="725">
        <f t="shared" ref="F29:F50" si="1">VLOOKUP(T29,Produit,4)</f>
        <v>0</v>
      </c>
      <c r="G29" s="57">
        <f>Offre!G29</f>
        <v>0</v>
      </c>
      <c r="H29" s="157">
        <f>Offre!H29</f>
        <v>0</v>
      </c>
      <c r="I29" s="196"/>
      <c r="J29" s="196"/>
      <c r="K29" s="196"/>
      <c r="L29" s="196"/>
      <c r="M29" s="196"/>
      <c r="N29" s="154"/>
      <c r="O29" s="717">
        <v>0</v>
      </c>
      <c r="P29" s="718"/>
      <c r="Q29" s="719"/>
      <c r="R29" s="720"/>
      <c r="S29" s="721"/>
      <c r="T29" s="155"/>
    </row>
    <row r="30" spans="1:20" s="8" customFormat="1" ht="10.5" customHeight="1">
      <c r="A30" s="124">
        <f>Offre!A30</f>
        <v>0</v>
      </c>
      <c r="B30" s="726" t="str">
        <f>Offre!B30</f>
        <v xml:space="preserve">   </v>
      </c>
      <c r="C30" s="726">
        <f t="shared" si="0"/>
        <v>0</v>
      </c>
      <c r="D30" s="726">
        <f t="shared" si="0"/>
        <v>0</v>
      </c>
      <c r="E30" s="726"/>
      <c r="F30" s="726">
        <f t="shared" si="1"/>
        <v>0</v>
      </c>
      <c r="G30" s="54"/>
      <c r="H30" s="158"/>
      <c r="I30" s="196"/>
      <c r="J30" s="196"/>
      <c r="K30" s="196"/>
      <c r="L30" s="196"/>
      <c r="M30" s="196"/>
      <c r="N30" s="154"/>
      <c r="O30" s="717"/>
      <c r="P30" s="718"/>
      <c r="Q30" s="719"/>
      <c r="R30" s="720"/>
      <c r="S30" s="721"/>
      <c r="T30" s="155"/>
    </row>
    <row r="31" spans="1:20" s="8" customFormat="1" ht="10.5">
      <c r="A31" s="111">
        <f>Offre!A31</f>
        <v>0</v>
      </c>
      <c r="B31" s="727">
        <f>Offre!B31</f>
        <v>0</v>
      </c>
      <c r="C31" s="727">
        <f t="shared" si="0"/>
        <v>0</v>
      </c>
      <c r="D31" s="727">
        <f t="shared" si="0"/>
        <v>0</v>
      </c>
      <c r="E31" s="727"/>
      <c r="F31" s="727">
        <f t="shared" si="1"/>
        <v>0</v>
      </c>
      <c r="G31" s="60">
        <f>Offre!G31</f>
        <v>0</v>
      </c>
      <c r="H31" s="161">
        <f>Offre!H31</f>
        <v>0</v>
      </c>
      <c r="I31" s="196"/>
      <c r="J31" s="196"/>
      <c r="K31" s="196"/>
      <c r="L31" s="196"/>
      <c r="M31" s="196"/>
      <c r="N31" s="154"/>
      <c r="O31" s="717">
        <v>0</v>
      </c>
      <c r="P31" s="718"/>
      <c r="Q31" s="719"/>
      <c r="R31" s="720"/>
      <c r="S31" s="721"/>
      <c r="T31" s="155"/>
    </row>
    <row r="32" spans="1:20" s="8" customFormat="1" ht="10.5" customHeight="1">
      <c r="A32" s="125">
        <f>Offre!A32</f>
        <v>0</v>
      </c>
      <c r="B32" s="716" t="str">
        <f>Offre!B32</f>
        <v xml:space="preserve">   </v>
      </c>
      <c r="C32" s="716">
        <f t="shared" si="0"/>
        <v>0</v>
      </c>
      <c r="D32" s="716">
        <f t="shared" si="0"/>
        <v>0</v>
      </c>
      <c r="E32" s="716"/>
      <c r="F32" s="716">
        <f t="shared" si="1"/>
        <v>0</v>
      </c>
      <c r="G32" s="58"/>
      <c r="H32" s="162"/>
      <c r="I32" s="196"/>
      <c r="J32" s="196"/>
      <c r="K32" s="196"/>
      <c r="L32" s="196"/>
      <c r="M32" s="196"/>
      <c r="N32" s="154"/>
      <c r="O32" s="717"/>
      <c r="P32" s="718"/>
      <c r="Q32" s="719"/>
      <c r="R32" s="720"/>
      <c r="S32" s="721"/>
      <c r="T32" s="155"/>
    </row>
    <row r="33" spans="1:20" s="8" customFormat="1" ht="10.5">
      <c r="A33" s="112">
        <f>Offre!A33</f>
        <v>0</v>
      </c>
      <c r="B33" s="725">
        <f>Offre!B33</f>
        <v>0</v>
      </c>
      <c r="C33" s="725">
        <f t="shared" si="0"/>
        <v>0</v>
      </c>
      <c r="D33" s="725">
        <f t="shared" si="0"/>
        <v>0</v>
      </c>
      <c r="E33" s="725"/>
      <c r="F33" s="725">
        <f t="shared" si="1"/>
        <v>0</v>
      </c>
      <c r="G33" s="57">
        <f>Offre!G33</f>
        <v>0</v>
      </c>
      <c r="H33" s="157">
        <f>Offre!H33</f>
        <v>0</v>
      </c>
      <c r="I33" s="196"/>
      <c r="J33" s="196"/>
      <c r="K33" s="196"/>
      <c r="L33" s="196"/>
      <c r="M33" s="196"/>
      <c r="N33" s="154"/>
      <c r="O33" s="717">
        <v>0</v>
      </c>
      <c r="P33" s="718"/>
      <c r="Q33" s="719"/>
      <c r="R33" s="720"/>
      <c r="S33" s="721"/>
      <c r="T33" s="155"/>
    </row>
    <row r="34" spans="1:20" s="8" customFormat="1" ht="10.5" customHeight="1">
      <c r="A34" s="124">
        <f>Offre!A34</f>
        <v>0</v>
      </c>
      <c r="B34" s="726" t="str">
        <f>Offre!B34</f>
        <v xml:space="preserve">   </v>
      </c>
      <c r="C34" s="726">
        <f t="shared" si="0"/>
        <v>0</v>
      </c>
      <c r="D34" s="726">
        <f t="shared" si="0"/>
        <v>0</v>
      </c>
      <c r="E34" s="726"/>
      <c r="F34" s="726">
        <f t="shared" si="1"/>
        <v>0</v>
      </c>
      <c r="G34" s="54"/>
      <c r="H34" s="158"/>
      <c r="I34" s="196"/>
      <c r="J34" s="196"/>
      <c r="K34" s="196"/>
      <c r="L34" s="196"/>
      <c r="M34" s="196"/>
      <c r="N34" s="154"/>
      <c r="O34" s="717"/>
      <c r="P34" s="718"/>
      <c r="Q34" s="719"/>
      <c r="R34" s="720"/>
      <c r="S34" s="721"/>
      <c r="T34" s="155"/>
    </row>
    <row r="35" spans="1:20" s="8" customFormat="1" ht="10.5">
      <c r="A35" s="111">
        <f>Offre!A35</f>
        <v>0</v>
      </c>
      <c r="B35" s="727">
        <f>Offre!B35</f>
        <v>0</v>
      </c>
      <c r="C35" s="727">
        <f t="shared" si="0"/>
        <v>0</v>
      </c>
      <c r="D35" s="727">
        <f t="shared" si="0"/>
        <v>0</v>
      </c>
      <c r="E35" s="727"/>
      <c r="F35" s="727">
        <f t="shared" si="1"/>
        <v>0</v>
      </c>
      <c r="G35" s="60">
        <f>Offre!G35</f>
        <v>0</v>
      </c>
      <c r="H35" s="159">
        <f>Offre!H35</f>
        <v>0</v>
      </c>
      <c r="I35" s="196"/>
      <c r="J35" s="196"/>
      <c r="K35" s="196"/>
      <c r="L35" s="196"/>
      <c r="M35" s="196"/>
      <c r="N35" s="154"/>
      <c r="O35" s="717">
        <v>0</v>
      </c>
      <c r="P35" s="718"/>
      <c r="Q35" s="719"/>
      <c r="R35" s="720"/>
      <c r="S35" s="721"/>
      <c r="T35" s="155"/>
    </row>
    <row r="36" spans="1:20" s="8" customFormat="1" ht="10.5" customHeight="1">
      <c r="A36" s="125">
        <f>Offre!A36</f>
        <v>0</v>
      </c>
      <c r="B36" s="716" t="str">
        <f>Offre!B36</f>
        <v xml:space="preserve">   </v>
      </c>
      <c r="C36" s="716">
        <f t="shared" si="0"/>
        <v>0</v>
      </c>
      <c r="D36" s="716">
        <f t="shared" si="0"/>
        <v>0</v>
      </c>
      <c r="E36" s="716"/>
      <c r="F36" s="716">
        <f t="shared" si="1"/>
        <v>0</v>
      </c>
      <c r="G36" s="58"/>
      <c r="H36" s="162"/>
      <c r="I36" s="196"/>
      <c r="J36" s="196"/>
      <c r="K36" s="196"/>
      <c r="L36" s="196"/>
      <c r="M36" s="196"/>
      <c r="N36" s="154"/>
      <c r="O36" s="717"/>
      <c r="P36" s="718"/>
      <c r="Q36" s="719"/>
      <c r="R36" s="720"/>
      <c r="S36" s="721"/>
      <c r="T36" s="155"/>
    </row>
    <row r="37" spans="1:20" s="8" customFormat="1" ht="10.5">
      <c r="A37" s="112">
        <f>Offre!A37</f>
        <v>0</v>
      </c>
      <c r="B37" s="725">
        <f>Offre!B37</f>
        <v>0</v>
      </c>
      <c r="C37" s="725">
        <f t="shared" si="0"/>
        <v>0</v>
      </c>
      <c r="D37" s="725">
        <f t="shared" si="0"/>
        <v>0</v>
      </c>
      <c r="E37" s="725"/>
      <c r="F37" s="725">
        <f t="shared" si="1"/>
        <v>0</v>
      </c>
      <c r="G37" s="57">
        <f>Offre!G37</f>
        <v>0</v>
      </c>
      <c r="H37" s="157">
        <f>Offre!H37</f>
        <v>0</v>
      </c>
      <c r="I37" s="196"/>
      <c r="J37" s="196"/>
      <c r="K37" s="196"/>
      <c r="L37" s="196"/>
      <c r="M37" s="196"/>
      <c r="N37" s="154"/>
      <c r="O37" s="717">
        <v>0</v>
      </c>
      <c r="P37" s="718"/>
      <c r="Q37" s="719"/>
      <c r="R37" s="720"/>
      <c r="S37" s="721"/>
      <c r="T37" s="155"/>
    </row>
    <row r="38" spans="1:20" s="8" customFormat="1" ht="10.5" customHeight="1">
      <c r="A38" s="124">
        <f>Offre!A38</f>
        <v>0</v>
      </c>
      <c r="B38" s="726" t="str">
        <f>Offre!B38</f>
        <v xml:space="preserve">   </v>
      </c>
      <c r="C38" s="726">
        <f t="shared" si="0"/>
        <v>0</v>
      </c>
      <c r="D38" s="726">
        <f t="shared" si="0"/>
        <v>0</v>
      </c>
      <c r="E38" s="726"/>
      <c r="F38" s="726">
        <f t="shared" si="1"/>
        <v>0</v>
      </c>
      <c r="G38" s="54"/>
      <c r="H38" s="158"/>
      <c r="I38" s="196"/>
      <c r="J38" s="196"/>
      <c r="K38" s="196"/>
      <c r="L38" s="196"/>
      <c r="M38" s="196"/>
      <c r="N38" s="154"/>
      <c r="O38" s="717"/>
      <c r="P38" s="718"/>
      <c r="Q38" s="719"/>
      <c r="R38" s="720"/>
      <c r="S38" s="721"/>
      <c r="T38" s="155"/>
    </row>
    <row r="39" spans="1:20" s="8" customFormat="1" ht="10.5">
      <c r="A39" s="111">
        <f>Offre!A39</f>
        <v>0</v>
      </c>
      <c r="B39" s="727">
        <f>Offre!B39</f>
        <v>0</v>
      </c>
      <c r="C39" s="727">
        <f t="shared" si="0"/>
        <v>0</v>
      </c>
      <c r="D39" s="727">
        <f t="shared" si="0"/>
        <v>0</v>
      </c>
      <c r="E39" s="727"/>
      <c r="F39" s="727">
        <f t="shared" si="1"/>
        <v>0</v>
      </c>
      <c r="G39" s="60">
        <f>Offre!G39</f>
        <v>0</v>
      </c>
      <c r="H39" s="159">
        <f>Offre!H39</f>
        <v>0</v>
      </c>
      <c r="N39" s="155"/>
      <c r="O39" s="717">
        <v>0</v>
      </c>
      <c r="P39" s="718"/>
      <c r="Q39" s="719"/>
      <c r="R39" s="720"/>
      <c r="S39" s="721"/>
      <c r="T39" s="155"/>
    </row>
    <row r="40" spans="1:20" s="8" customFormat="1" ht="10.5" customHeight="1">
      <c r="A40" s="125">
        <f>Offre!A40</f>
        <v>0</v>
      </c>
      <c r="B40" s="716" t="str">
        <f>Offre!B40</f>
        <v xml:space="preserve">   </v>
      </c>
      <c r="C40" s="716">
        <f t="shared" si="0"/>
        <v>0</v>
      </c>
      <c r="D40" s="716">
        <f t="shared" si="0"/>
        <v>0</v>
      </c>
      <c r="E40" s="716"/>
      <c r="F40" s="716">
        <f t="shared" si="1"/>
        <v>0</v>
      </c>
      <c r="G40" s="58"/>
      <c r="H40" s="162"/>
      <c r="N40" s="155"/>
      <c r="O40" s="717"/>
      <c r="P40" s="718"/>
      <c r="Q40" s="719"/>
      <c r="R40" s="720"/>
      <c r="S40" s="721"/>
      <c r="T40" s="155"/>
    </row>
    <row r="41" spans="1:20" s="8" customFormat="1" ht="10.5">
      <c r="A41" s="112">
        <f>Offre!A41</f>
        <v>0</v>
      </c>
      <c r="B41" s="725">
        <f>Offre!B41</f>
        <v>0</v>
      </c>
      <c r="C41" s="725">
        <f t="shared" si="0"/>
        <v>0</v>
      </c>
      <c r="D41" s="725">
        <f t="shared" si="0"/>
        <v>0</v>
      </c>
      <c r="E41" s="725"/>
      <c r="F41" s="725">
        <f t="shared" si="1"/>
        <v>0</v>
      </c>
      <c r="G41" s="57">
        <f>Offre!G41</f>
        <v>0</v>
      </c>
      <c r="H41" s="157">
        <f>Offre!H41</f>
        <v>0</v>
      </c>
      <c r="N41" s="155"/>
      <c r="O41" s="717">
        <v>0</v>
      </c>
      <c r="P41" s="718"/>
      <c r="Q41" s="719"/>
      <c r="R41" s="720"/>
      <c r="S41" s="721"/>
      <c r="T41" s="155"/>
    </row>
    <row r="42" spans="1:20" s="8" customFormat="1" ht="10.5" customHeight="1">
      <c r="A42" s="124">
        <f>Offre!A42</f>
        <v>0</v>
      </c>
      <c r="B42" s="726" t="str">
        <f>Offre!B42</f>
        <v xml:space="preserve">   </v>
      </c>
      <c r="C42" s="726">
        <f t="shared" si="0"/>
        <v>0</v>
      </c>
      <c r="D42" s="726">
        <f t="shared" si="0"/>
        <v>0</v>
      </c>
      <c r="E42" s="726"/>
      <c r="F42" s="726">
        <f t="shared" si="1"/>
        <v>0</v>
      </c>
      <c r="G42" s="54"/>
      <c r="H42" s="158"/>
      <c r="N42" s="155"/>
      <c r="O42" s="717"/>
      <c r="P42" s="718"/>
      <c r="Q42" s="719"/>
      <c r="R42" s="720"/>
      <c r="S42" s="721"/>
      <c r="T42" s="155"/>
    </row>
    <row r="43" spans="1:20" s="8" customFormat="1" ht="10.5">
      <c r="A43" s="111">
        <f>Offre!A43</f>
        <v>0</v>
      </c>
      <c r="B43" s="727">
        <f>Offre!B43</f>
        <v>0</v>
      </c>
      <c r="C43" s="727">
        <f t="shared" si="0"/>
        <v>0</v>
      </c>
      <c r="D43" s="727">
        <f t="shared" si="0"/>
        <v>0</v>
      </c>
      <c r="E43" s="727"/>
      <c r="F43" s="727">
        <f t="shared" si="1"/>
        <v>0</v>
      </c>
      <c r="G43" s="60">
        <f>Offre!G43</f>
        <v>0</v>
      </c>
      <c r="H43" s="159">
        <f>Offre!H43</f>
        <v>0</v>
      </c>
      <c r="N43" s="155"/>
      <c r="O43" s="717">
        <v>0</v>
      </c>
      <c r="P43" s="718"/>
      <c r="Q43" s="719"/>
      <c r="R43" s="720"/>
      <c r="S43" s="721"/>
      <c r="T43" s="155"/>
    </row>
    <row r="44" spans="1:20" s="8" customFormat="1" ht="10.5" customHeight="1">
      <c r="A44" s="125">
        <f>Offre!A44</f>
        <v>0</v>
      </c>
      <c r="B44" s="716" t="str">
        <f>Offre!B44</f>
        <v xml:space="preserve">   </v>
      </c>
      <c r="C44" s="716">
        <f t="shared" si="0"/>
        <v>0</v>
      </c>
      <c r="D44" s="716">
        <f t="shared" si="0"/>
        <v>0</v>
      </c>
      <c r="E44" s="716"/>
      <c r="F44" s="716">
        <f t="shared" si="1"/>
        <v>0</v>
      </c>
      <c r="G44" s="58"/>
      <c r="H44" s="162"/>
      <c r="N44" s="155"/>
      <c r="O44" s="717"/>
      <c r="P44" s="718"/>
      <c r="Q44" s="719"/>
      <c r="R44" s="720"/>
      <c r="S44" s="721"/>
      <c r="T44" s="155"/>
    </row>
    <row r="45" spans="1:20" s="8" customFormat="1" ht="10.5">
      <c r="A45" s="112">
        <f>Offre!A45</f>
        <v>0</v>
      </c>
      <c r="B45" s="725">
        <f>Offre!B45</f>
        <v>0</v>
      </c>
      <c r="C45" s="725">
        <f t="shared" si="0"/>
        <v>0</v>
      </c>
      <c r="D45" s="725">
        <f t="shared" si="0"/>
        <v>0</v>
      </c>
      <c r="E45" s="725"/>
      <c r="F45" s="725">
        <f t="shared" si="1"/>
        <v>0</v>
      </c>
      <c r="G45" s="57">
        <f>Offre!G45</f>
        <v>0</v>
      </c>
      <c r="H45" s="157">
        <f>Offre!H45</f>
        <v>0</v>
      </c>
      <c r="N45" s="155"/>
      <c r="O45" s="717">
        <v>0</v>
      </c>
      <c r="P45" s="718"/>
      <c r="Q45" s="719"/>
      <c r="R45" s="720"/>
      <c r="S45" s="721"/>
      <c r="T45" s="155"/>
    </row>
    <row r="46" spans="1:20" s="8" customFormat="1" ht="10.5" customHeight="1">
      <c r="A46" s="124">
        <f>Offre!A46</f>
        <v>0</v>
      </c>
      <c r="B46" s="726" t="str">
        <f>Offre!B46</f>
        <v xml:space="preserve">   </v>
      </c>
      <c r="C46" s="726">
        <f t="shared" si="0"/>
        <v>0</v>
      </c>
      <c r="D46" s="726">
        <f t="shared" si="0"/>
        <v>0</v>
      </c>
      <c r="E46" s="726"/>
      <c r="F46" s="726">
        <f t="shared" si="1"/>
        <v>0</v>
      </c>
      <c r="G46" s="54"/>
      <c r="H46" s="158"/>
      <c r="I46" s="193"/>
      <c r="J46" s="193"/>
      <c r="K46" s="193"/>
      <c r="L46" s="193"/>
      <c r="M46" s="193"/>
      <c r="N46" s="191"/>
      <c r="O46" s="717"/>
      <c r="P46" s="718"/>
      <c r="Q46" s="719"/>
      <c r="R46" s="720"/>
      <c r="S46" s="721"/>
      <c r="T46" s="155"/>
    </row>
    <row r="47" spans="1:20" s="8" customFormat="1">
      <c r="A47" s="111">
        <f>Offre!A47</f>
        <v>0</v>
      </c>
      <c r="B47" s="727">
        <f>Offre!B47</f>
        <v>0</v>
      </c>
      <c r="C47" s="727">
        <f t="shared" si="0"/>
        <v>0</v>
      </c>
      <c r="D47" s="727">
        <f t="shared" si="0"/>
        <v>0</v>
      </c>
      <c r="E47" s="727"/>
      <c r="F47" s="727">
        <f t="shared" si="1"/>
        <v>0</v>
      </c>
      <c r="G47" s="60">
        <f>Offre!G47</f>
        <v>0</v>
      </c>
      <c r="H47" s="159">
        <f>Offre!H47</f>
        <v>0</v>
      </c>
      <c r="I47" s="193"/>
      <c r="J47" s="193"/>
      <c r="K47" s="193"/>
      <c r="L47" s="193"/>
      <c r="M47" s="193"/>
      <c r="N47" s="191"/>
      <c r="O47" s="717">
        <v>0</v>
      </c>
      <c r="P47" s="718"/>
      <c r="Q47" s="719"/>
      <c r="R47" s="720"/>
      <c r="S47" s="721"/>
      <c r="T47" s="155"/>
    </row>
    <row r="48" spans="1:20" s="8" customFormat="1" ht="10.5" customHeight="1">
      <c r="A48" s="125">
        <f>Offre!A48</f>
        <v>0</v>
      </c>
      <c r="B48" s="716" t="str">
        <f>Offre!B48</f>
        <v xml:space="preserve">   </v>
      </c>
      <c r="C48" s="716">
        <f t="shared" si="0"/>
        <v>0</v>
      </c>
      <c r="D48" s="716">
        <f t="shared" si="0"/>
        <v>0</v>
      </c>
      <c r="E48" s="716"/>
      <c r="F48" s="716">
        <f t="shared" si="1"/>
        <v>0</v>
      </c>
      <c r="G48" s="58"/>
      <c r="H48" s="162"/>
      <c r="I48" s="149"/>
      <c r="J48" s="149"/>
      <c r="K48" s="149"/>
      <c r="L48" s="149"/>
      <c r="M48" s="149"/>
      <c r="N48" s="149"/>
      <c r="O48" s="717"/>
      <c r="P48" s="718"/>
      <c r="Q48" s="719"/>
      <c r="R48" s="720"/>
      <c r="S48" s="721"/>
      <c r="T48" s="155"/>
    </row>
    <row r="49" spans="1:20" s="8" customFormat="1" ht="15">
      <c r="A49" s="112">
        <f>Offre!A49</f>
        <v>0</v>
      </c>
      <c r="B49" s="725">
        <f>Offre!B49</f>
        <v>0</v>
      </c>
      <c r="C49" s="725">
        <f t="shared" si="0"/>
        <v>0</v>
      </c>
      <c r="D49" s="725">
        <f t="shared" si="0"/>
        <v>0</v>
      </c>
      <c r="E49" s="725"/>
      <c r="F49" s="725">
        <f t="shared" si="1"/>
        <v>0</v>
      </c>
      <c r="G49" s="57">
        <f>Offre!G49</f>
        <v>0</v>
      </c>
      <c r="H49" s="157">
        <f>Offre!H49</f>
        <v>0</v>
      </c>
      <c r="I49" s="150"/>
      <c r="J49" s="150"/>
      <c r="K49" s="150"/>
      <c r="L49" s="150"/>
      <c r="M49" s="150"/>
      <c r="N49" s="150"/>
      <c r="O49" s="717">
        <v>0</v>
      </c>
      <c r="P49" s="718"/>
      <c r="Q49" s="719"/>
      <c r="R49" s="720"/>
      <c r="S49" s="721"/>
      <c r="T49" s="155"/>
    </row>
    <row r="50" spans="1:20" s="8" customFormat="1" ht="10.5" customHeight="1" thickBot="1">
      <c r="A50" s="163">
        <f>Offre!A50</f>
        <v>0</v>
      </c>
      <c r="B50" s="729" t="str">
        <f>Offre!B50</f>
        <v xml:space="preserve">   </v>
      </c>
      <c r="C50" s="729">
        <f t="shared" si="0"/>
        <v>0</v>
      </c>
      <c r="D50" s="729">
        <f t="shared" si="0"/>
        <v>0</v>
      </c>
      <c r="E50" s="729"/>
      <c r="F50" s="729">
        <f t="shared" si="1"/>
        <v>0</v>
      </c>
      <c r="G50" s="164"/>
      <c r="H50" s="165"/>
      <c r="I50" s="197"/>
      <c r="J50" s="197"/>
      <c r="K50" s="197"/>
      <c r="L50" s="197"/>
      <c r="M50" s="197"/>
      <c r="N50" s="197"/>
      <c r="O50" s="717"/>
      <c r="P50" s="718"/>
      <c r="Q50" s="719"/>
      <c r="R50" s="720"/>
      <c r="S50" s="721"/>
      <c r="T50" s="155"/>
    </row>
    <row r="51" spans="1:20" s="8" customFormat="1" ht="16.5" thickTop="1" thickBot="1">
      <c r="A51" s="8">
        <f>Offre!A51</f>
        <v>0</v>
      </c>
      <c r="B51" s="736"/>
      <c r="C51" s="736"/>
      <c r="D51" s="736"/>
      <c r="E51" s="736"/>
      <c r="F51" s="736"/>
      <c r="G51" s="196"/>
      <c r="H51" s="18"/>
      <c r="I51" s="152"/>
      <c r="J51" s="152"/>
      <c r="K51" s="152"/>
      <c r="L51" s="152"/>
      <c r="M51" s="152"/>
      <c r="N51" s="152"/>
      <c r="O51" s="170"/>
      <c r="P51" s="170"/>
      <c r="Q51" s="154"/>
      <c r="R51" s="154"/>
      <c r="S51" s="171"/>
      <c r="T51" s="155"/>
    </row>
    <row r="52" spans="1:20" s="8" customFormat="1" ht="15.75" thickTop="1">
      <c r="A52" s="703" t="s">
        <v>101</v>
      </c>
      <c r="B52" s="737"/>
      <c r="C52" s="737"/>
      <c r="D52" s="737"/>
      <c r="E52" s="737"/>
      <c r="F52" s="737"/>
      <c r="G52" s="738"/>
      <c r="H52" s="739"/>
      <c r="I52" s="153"/>
      <c r="J52" s="153"/>
      <c r="K52" s="153"/>
      <c r="L52" s="153"/>
      <c r="M52" s="153"/>
      <c r="N52" s="153"/>
      <c r="O52" s="17"/>
      <c r="P52" s="17"/>
      <c r="Q52" s="196"/>
      <c r="R52" s="196"/>
      <c r="S52" s="196"/>
    </row>
    <row r="53" spans="1:20" s="8" customFormat="1" ht="15">
      <c r="A53" s="691"/>
      <c r="B53" s="708"/>
      <c r="C53" s="708"/>
      <c r="D53" s="708"/>
      <c r="E53" s="708"/>
      <c r="F53" s="708"/>
      <c r="G53" s="731"/>
      <c r="H53" s="732"/>
      <c r="I53" s="198"/>
      <c r="J53" s="198"/>
      <c r="K53" s="198"/>
      <c r="L53" s="198"/>
      <c r="M53" s="198"/>
      <c r="N53" s="198"/>
      <c r="O53" s="17"/>
      <c r="P53" s="17"/>
      <c r="Q53" s="196"/>
      <c r="R53" s="196"/>
      <c r="S53" s="196"/>
    </row>
    <row r="54" spans="1:20" ht="15">
      <c r="A54" s="691" t="str">
        <f>Offre!A56</f>
        <v>M. Soizic BOSSARD</v>
      </c>
      <c r="B54" s="708"/>
      <c r="C54" s="708"/>
      <c r="D54" s="708"/>
      <c r="E54" s="708"/>
      <c r="F54" s="708"/>
      <c r="G54" s="731"/>
      <c r="H54" s="732"/>
      <c r="I54" s="192"/>
      <c r="J54" s="192"/>
      <c r="K54" s="192"/>
      <c r="L54" s="192"/>
      <c r="M54" s="192"/>
      <c r="N54" s="192"/>
    </row>
    <row r="55" spans="1:20" ht="15">
      <c r="A55" s="691">
        <f>Offre!A57</f>
        <v>0</v>
      </c>
      <c r="B55" s="692"/>
      <c r="C55" s="692"/>
      <c r="D55" s="692"/>
      <c r="E55" s="692"/>
      <c r="F55" s="692"/>
      <c r="G55" s="731"/>
      <c r="H55" s="732"/>
      <c r="I55" s="192"/>
      <c r="J55" s="192"/>
      <c r="K55" s="192"/>
      <c r="L55" s="192"/>
      <c r="M55" s="192"/>
      <c r="N55" s="192"/>
    </row>
    <row r="56" spans="1:20" ht="15">
      <c r="A56" s="691">
        <f>Offre!A58</f>
        <v>0</v>
      </c>
      <c r="B56" s="692"/>
      <c r="C56" s="692"/>
      <c r="D56" s="692"/>
      <c r="E56" s="692"/>
      <c r="F56" s="692"/>
      <c r="G56" s="731"/>
      <c r="H56" s="732"/>
      <c r="I56" s="76"/>
      <c r="J56" s="76"/>
      <c r="K56" s="76"/>
      <c r="L56" s="76"/>
      <c r="M56" s="76"/>
      <c r="N56" s="76"/>
    </row>
    <row r="57" spans="1:20" ht="15">
      <c r="A57" s="691" t="str">
        <f>Offre!A59</f>
        <v>93, rue de la Barge</v>
      </c>
      <c r="B57" s="708"/>
      <c r="C57" s="708"/>
      <c r="D57" s="708"/>
      <c r="E57" s="708"/>
      <c r="F57" s="708"/>
      <c r="G57" s="731"/>
      <c r="H57" s="732"/>
    </row>
    <row r="58" spans="1:20" s="8" customFormat="1" ht="15">
      <c r="A58" s="691">
        <f>Offre!A60</f>
        <v>0</v>
      </c>
      <c r="B58" s="692"/>
      <c r="C58" s="692"/>
      <c r="D58" s="692"/>
      <c r="E58" s="692"/>
      <c r="F58" s="692"/>
      <c r="G58" s="731"/>
      <c r="H58" s="732"/>
      <c r="I58" s="194"/>
      <c r="J58" s="194"/>
      <c r="K58" s="194"/>
      <c r="L58" s="194"/>
      <c r="M58" s="194"/>
      <c r="N58" s="194"/>
      <c r="O58" s="17"/>
      <c r="P58" s="17"/>
      <c r="Q58" s="196"/>
      <c r="R58" s="196"/>
      <c r="S58" s="196"/>
    </row>
    <row r="59" spans="1:20" s="8" customFormat="1" ht="15">
      <c r="A59" s="691" t="str">
        <f>Offre!A61</f>
        <v>03300 CUSSET</v>
      </c>
      <c r="B59" s="692"/>
      <c r="C59" s="692"/>
      <c r="D59" s="692"/>
      <c r="E59" s="692"/>
      <c r="F59" s="692"/>
      <c r="G59" s="731"/>
      <c r="H59" s="732"/>
      <c r="I59" s="194"/>
      <c r="J59" s="194"/>
      <c r="K59" s="194"/>
      <c r="L59" s="194"/>
      <c r="M59" s="194"/>
      <c r="N59" s="194"/>
      <c r="O59" s="17"/>
      <c r="P59" s="17"/>
      <c r="Q59" s="196"/>
      <c r="R59" s="196"/>
      <c r="S59" s="196"/>
    </row>
    <row r="60" spans="1:20" s="8" customFormat="1" ht="15">
      <c r="A60" s="691" t="str">
        <f>Offre!A62</f>
        <v xml:space="preserve">Tél. : </v>
      </c>
      <c r="B60" s="692"/>
      <c r="C60" s="692"/>
      <c r="D60" s="692"/>
      <c r="E60" s="692"/>
      <c r="F60" s="692"/>
      <c r="G60" s="731"/>
      <c r="H60" s="732"/>
      <c r="I60" s="194"/>
      <c r="J60" s="194"/>
      <c r="K60" s="194"/>
      <c r="L60" s="194"/>
      <c r="M60" s="194"/>
      <c r="N60" s="194"/>
      <c r="O60" s="17"/>
      <c r="P60" s="17"/>
      <c r="Q60" s="196"/>
      <c r="R60" s="196"/>
      <c r="S60" s="196"/>
    </row>
    <row r="61" spans="1:20" s="8" customFormat="1" ht="15.75" thickBot="1">
      <c r="A61" s="695" t="str">
        <f>Offre!A63</f>
        <v xml:space="preserve">Courriel : </v>
      </c>
      <c r="B61" s="696"/>
      <c r="C61" s="696"/>
      <c r="D61" s="696"/>
      <c r="E61" s="696"/>
      <c r="F61" s="696"/>
      <c r="G61" s="733"/>
      <c r="H61" s="734"/>
      <c r="I61" s="194"/>
      <c r="J61" s="194"/>
      <c r="K61" s="194"/>
      <c r="L61" s="194"/>
      <c r="M61" s="194"/>
      <c r="N61" s="76"/>
      <c r="O61" s="172"/>
      <c r="P61" s="172"/>
      <c r="Q61" s="196"/>
      <c r="R61" s="196"/>
      <c r="S61" s="196"/>
    </row>
    <row r="62" spans="1:20" s="8" customFormat="1" ht="15.75" thickTop="1">
      <c r="A62" s="191"/>
      <c r="B62" s="192"/>
      <c r="C62" s="192"/>
      <c r="D62" s="192"/>
      <c r="E62" s="192"/>
      <c r="F62" s="192"/>
      <c r="G62" s="198"/>
      <c r="H62" s="198"/>
      <c r="I62" s="194"/>
      <c r="J62" s="194"/>
      <c r="K62" s="194"/>
      <c r="L62" s="194"/>
      <c r="M62" s="194"/>
      <c r="N62" s="76"/>
      <c r="O62" s="172"/>
      <c r="P62" s="172"/>
      <c r="Q62" s="196"/>
      <c r="R62" s="196"/>
      <c r="S62" s="196"/>
    </row>
    <row r="63" spans="1:20" s="8" customFormat="1" ht="15">
      <c r="A63" s="191"/>
      <c r="B63" s="192"/>
      <c r="C63" s="192"/>
      <c r="D63" s="192"/>
      <c r="E63" s="192"/>
      <c r="F63" s="192"/>
      <c r="G63" s="198"/>
      <c r="H63" s="198"/>
      <c r="I63" s="194"/>
      <c r="J63" s="194"/>
      <c r="K63" s="194"/>
      <c r="L63" s="194"/>
      <c r="M63" s="194"/>
      <c r="N63" s="76"/>
      <c r="O63" s="172"/>
      <c r="P63" s="172"/>
      <c r="Q63" s="196"/>
      <c r="R63" s="196"/>
      <c r="S63" s="196"/>
    </row>
    <row r="64" spans="1:20" s="8" customFormat="1" ht="15">
      <c r="A64" s="191"/>
      <c r="B64" s="192"/>
      <c r="C64" s="192"/>
      <c r="D64" s="192"/>
      <c r="E64" s="192"/>
      <c r="F64" s="192"/>
      <c r="G64" s="198"/>
      <c r="H64" s="198"/>
      <c r="I64" s="194"/>
      <c r="J64" s="194"/>
      <c r="K64" s="194"/>
      <c r="L64" s="194"/>
      <c r="M64" s="194"/>
      <c r="N64" s="76"/>
      <c r="O64" s="172"/>
      <c r="P64" s="172"/>
      <c r="Q64" s="196"/>
      <c r="R64" s="196"/>
      <c r="S64" s="196"/>
    </row>
    <row r="65" spans="1:19" s="8" customFormat="1" ht="12" customHeight="1">
      <c r="A65" s="735"/>
      <c r="B65" s="735"/>
      <c r="C65" s="735"/>
      <c r="D65" s="735"/>
      <c r="E65" s="735"/>
      <c r="F65" s="735"/>
      <c r="G65" s="735"/>
      <c r="H65" s="735"/>
      <c r="I65" s="735"/>
      <c r="J65" s="735"/>
      <c r="K65" s="735"/>
      <c r="L65" s="735"/>
      <c r="M65" s="735"/>
      <c r="N65" s="735"/>
      <c r="O65" s="17"/>
      <c r="P65" s="17"/>
      <c r="Q65" s="196"/>
      <c r="R65" s="196"/>
      <c r="S65" s="196"/>
    </row>
    <row r="66" spans="1:19" s="8" customFormat="1" ht="21" customHeight="1">
      <c r="A66" s="730"/>
      <c r="B66" s="730"/>
      <c r="C66" s="730"/>
      <c r="D66" s="730"/>
      <c r="E66" s="730"/>
      <c r="F66" s="730"/>
      <c r="G66" s="730"/>
      <c r="H66" s="730"/>
      <c r="I66" s="730"/>
      <c r="J66" s="730"/>
      <c r="K66" s="730"/>
      <c r="L66" s="730"/>
      <c r="M66" s="730"/>
      <c r="N66" s="730"/>
      <c r="O66" s="17"/>
      <c r="P66" s="17"/>
      <c r="Q66" s="196"/>
      <c r="R66" s="196"/>
      <c r="S66" s="196"/>
    </row>
    <row r="67" spans="1:19" s="8" customFormat="1" ht="15">
      <c r="A67" s="191"/>
      <c r="B67" s="192"/>
      <c r="C67" s="192"/>
      <c r="D67" s="192"/>
      <c r="E67" s="192"/>
      <c r="F67" s="192"/>
      <c r="G67" s="198"/>
      <c r="H67" s="198"/>
      <c r="I67" s="194"/>
      <c r="J67" s="194"/>
      <c r="K67" s="194"/>
      <c r="L67" s="194"/>
      <c r="M67" s="194"/>
      <c r="N67" s="76"/>
      <c r="O67" s="172"/>
      <c r="P67" s="172"/>
      <c r="Q67" s="196"/>
      <c r="R67" s="196"/>
      <c r="S67" s="196"/>
    </row>
    <row r="68" spans="1:19" s="8" customFormat="1">
      <c r="G68" s="196"/>
      <c r="H68" s="17"/>
      <c r="I68" s="194"/>
      <c r="J68" s="194"/>
      <c r="K68" s="194"/>
      <c r="L68" s="194"/>
      <c r="M68" s="194"/>
      <c r="N68" s="194"/>
      <c r="O68" s="17"/>
      <c r="P68" s="17"/>
      <c r="Q68" s="196"/>
      <c r="R68" s="196"/>
      <c r="S68" s="196"/>
    </row>
    <row r="69" spans="1:19" s="8" customFormat="1">
      <c r="G69" s="196"/>
      <c r="H69" s="17"/>
      <c r="I69" s="194"/>
      <c r="J69" s="194"/>
      <c r="K69" s="194"/>
      <c r="L69" s="194"/>
      <c r="M69" s="194"/>
      <c r="N69" s="194"/>
      <c r="O69" s="17"/>
      <c r="P69" s="17"/>
      <c r="Q69" s="196"/>
      <c r="R69" s="196"/>
      <c r="S69" s="196"/>
    </row>
  </sheetData>
  <mergeCells count="145">
    <mergeCell ref="A66:N66"/>
    <mergeCell ref="A57:H57"/>
    <mergeCell ref="A58:H58"/>
    <mergeCell ref="A59:H59"/>
    <mergeCell ref="A60:H60"/>
    <mergeCell ref="A61:H61"/>
    <mergeCell ref="A65:N65"/>
    <mergeCell ref="B51:F51"/>
    <mergeCell ref="A52:H52"/>
    <mergeCell ref="A53:H53"/>
    <mergeCell ref="A54:H54"/>
    <mergeCell ref="A55:H55"/>
    <mergeCell ref="A56:H56"/>
    <mergeCell ref="B49:F49"/>
    <mergeCell ref="O49:O50"/>
    <mergeCell ref="P49:P50"/>
    <mergeCell ref="Q49:Q50"/>
    <mergeCell ref="R49:R50"/>
    <mergeCell ref="S49:S50"/>
    <mergeCell ref="B50:F50"/>
    <mergeCell ref="B47:F47"/>
    <mergeCell ref="O47:O48"/>
    <mergeCell ref="P47:P48"/>
    <mergeCell ref="Q47:Q48"/>
    <mergeCell ref="R47:R48"/>
    <mergeCell ref="S47:S48"/>
    <mergeCell ref="B48:F48"/>
    <mergeCell ref="B45:F45"/>
    <mergeCell ref="O45:O46"/>
    <mergeCell ref="P45:P46"/>
    <mergeCell ref="Q45:Q46"/>
    <mergeCell ref="R45:R46"/>
    <mergeCell ref="S45:S46"/>
    <mergeCell ref="B46:F46"/>
    <mergeCell ref="B43:F43"/>
    <mergeCell ref="O43:O44"/>
    <mergeCell ref="P43:P44"/>
    <mergeCell ref="Q43:Q44"/>
    <mergeCell ref="R43:R44"/>
    <mergeCell ref="S43:S44"/>
    <mergeCell ref="B44:F44"/>
    <mergeCell ref="B41:F41"/>
    <mergeCell ref="O41:O42"/>
    <mergeCell ref="P41:P42"/>
    <mergeCell ref="Q41:Q42"/>
    <mergeCell ref="R41:R42"/>
    <mergeCell ref="S41:S42"/>
    <mergeCell ref="B42:F42"/>
    <mergeCell ref="B39:F39"/>
    <mergeCell ref="O39:O40"/>
    <mergeCell ref="P39:P40"/>
    <mergeCell ref="Q39:Q40"/>
    <mergeCell ref="R39:R40"/>
    <mergeCell ref="S39:S40"/>
    <mergeCell ref="B40:F40"/>
    <mergeCell ref="B37:F37"/>
    <mergeCell ref="O37:O38"/>
    <mergeCell ref="P37:P38"/>
    <mergeCell ref="Q37:Q38"/>
    <mergeCell ref="R37:R38"/>
    <mergeCell ref="S37:S38"/>
    <mergeCell ref="B38:F38"/>
    <mergeCell ref="B35:F35"/>
    <mergeCell ref="O35:O36"/>
    <mergeCell ref="P35:P36"/>
    <mergeCell ref="Q35:Q36"/>
    <mergeCell ref="R35:R36"/>
    <mergeCell ref="S35:S36"/>
    <mergeCell ref="B36:F36"/>
    <mergeCell ref="B33:F33"/>
    <mergeCell ref="O33:O34"/>
    <mergeCell ref="P33:P34"/>
    <mergeCell ref="Q33:Q34"/>
    <mergeCell ref="R33:R34"/>
    <mergeCell ref="S33:S34"/>
    <mergeCell ref="B34:F34"/>
    <mergeCell ref="B31:F31"/>
    <mergeCell ref="O31:O32"/>
    <mergeCell ref="P31:P32"/>
    <mergeCell ref="Q31:Q32"/>
    <mergeCell ref="R31:R32"/>
    <mergeCell ref="S31:S32"/>
    <mergeCell ref="B32:F32"/>
    <mergeCell ref="B20:F20"/>
    <mergeCell ref="B29:F29"/>
    <mergeCell ref="O29:O30"/>
    <mergeCell ref="P29:P30"/>
    <mergeCell ref="Q29:Q30"/>
    <mergeCell ref="R29:R30"/>
    <mergeCell ref="S29:S30"/>
    <mergeCell ref="B30:F30"/>
    <mergeCell ref="B27:F27"/>
    <mergeCell ref="O27:O28"/>
    <mergeCell ref="P27:P28"/>
    <mergeCell ref="Q27:Q28"/>
    <mergeCell ref="R27:R28"/>
    <mergeCell ref="S27:S28"/>
    <mergeCell ref="B28:F28"/>
    <mergeCell ref="B25:F25"/>
    <mergeCell ref="O25:O26"/>
    <mergeCell ref="P25:P26"/>
    <mergeCell ref="Q25:Q26"/>
    <mergeCell ref="R25:R26"/>
    <mergeCell ref="S25:S26"/>
    <mergeCell ref="B26:F26"/>
    <mergeCell ref="S21:S22"/>
    <mergeCell ref="B22:F22"/>
    <mergeCell ref="B23:F23"/>
    <mergeCell ref="O23:O24"/>
    <mergeCell ref="P23:P24"/>
    <mergeCell ref="Q23:Q24"/>
    <mergeCell ref="R23:R24"/>
    <mergeCell ref="S23:S24"/>
    <mergeCell ref="B24:F24"/>
    <mergeCell ref="B21:F21"/>
    <mergeCell ref="O21:O22"/>
    <mergeCell ref="P21:P22"/>
    <mergeCell ref="Q21:Q22"/>
    <mergeCell ref="R21:R22"/>
    <mergeCell ref="A2:N2"/>
    <mergeCell ref="I5:N5"/>
    <mergeCell ref="I7:N7"/>
    <mergeCell ref="Q7:AC7"/>
    <mergeCell ref="I8:N8"/>
    <mergeCell ref="A9:F9"/>
    <mergeCell ref="I9:N9"/>
    <mergeCell ref="A13:F13"/>
    <mergeCell ref="I13:N13"/>
    <mergeCell ref="A12:F12"/>
    <mergeCell ref="I12:N12"/>
    <mergeCell ref="O12:W12"/>
    <mergeCell ref="O13:W13"/>
    <mergeCell ref="S10:T10"/>
    <mergeCell ref="O14:W14"/>
    <mergeCell ref="A15:F15"/>
    <mergeCell ref="I15:N15"/>
    <mergeCell ref="A16:F16"/>
    <mergeCell ref="I16:N16"/>
    <mergeCell ref="I17:N17"/>
    <mergeCell ref="L18:N18"/>
    <mergeCell ref="I14:N14"/>
    <mergeCell ref="A10:F10"/>
    <mergeCell ref="I10:N10"/>
    <mergeCell ref="A11:F11"/>
    <mergeCell ref="I11:N11"/>
  </mergeCells>
  <dataValidations count="3">
    <dataValidation type="list" allowBlank="1" showInputMessage="1" showErrorMessage="1" sqref="O21 O29 O49 O47 O45 O43 O41 O39 O37 O35 O33 O31 O27 O25 O23">
      <formula1>Numéro_de_produit</formula1>
    </dataValidation>
    <dataValidation type="list" allowBlank="1" showInputMessage="1" showErrorMessage="1" sqref="P5">
      <formula1>Initiale_effective</formula1>
    </dataValidation>
    <dataValidation type="list" allowBlank="1" showInputMessage="1" showErrorMessage="1" sqref="P67 P61:P64">
      <formula1>Numéro_de_Client</formula1>
    </dataValidation>
  </dataValidations>
  <pageMargins left="0.19685039370078741" right="0.19685039370078741" top="0.19685039370078741" bottom="0.19685039370078741" header="0.19685039370078741" footer="0.19685039370078741"/>
  <pageSetup paperSize="9" scale="69" orientation="portrait" horizontalDpi="0" verticalDpi="0" r:id="rId1"/>
  <headerFooter>
    <oddFooter>Page &amp;P de &amp;N</oddFooter>
  </headerFooter>
  <drawing r:id="rId2"/>
  <legacyDrawing r:id="rId3"/>
</worksheet>
</file>

<file path=xl/worksheets/sheet5.xml><?xml version="1.0" encoding="utf-8"?>
<worksheet xmlns="http://schemas.openxmlformats.org/spreadsheetml/2006/main" xmlns:r="http://schemas.openxmlformats.org/officeDocument/2006/relationships">
  <dimension ref="A1:AG93"/>
  <sheetViews>
    <sheetView showZeros="0" tabSelected="1" topLeftCell="C1" workbookViewId="0">
      <selection activeCell="O17" sqref="O17:P17"/>
    </sheetView>
  </sheetViews>
  <sheetFormatPr baseColWidth="10" defaultRowHeight="12.75"/>
  <cols>
    <col min="1" max="1" width="12.42578125" style="176" customWidth="1"/>
    <col min="2" max="4" width="11.42578125" style="176"/>
    <col min="5" max="5" width="12" style="176" bestFit="1" customWidth="1"/>
    <col min="6" max="6" width="19.5703125" style="176" customWidth="1"/>
    <col min="7" max="7" width="7.28515625" style="176" customWidth="1"/>
    <col min="8" max="8" width="5.42578125" style="4" customWidth="1"/>
    <col min="9" max="9" width="8" style="176" customWidth="1"/>
    <col min="10" max="10" width="7.28515625" style="176" customWidth="1"/>
    <col min="11" max="11" width="8.42578125" style="176" customWidth="1"/>
    <col min="12" max="12" width="9.28515625" style="176" customWidth="1"/>
    <col min="13" max="13" width="8.140625" style="176" customWidth="1"/>
    <col min="14" max="14" width="12.85546875" style="176" customWidth="1"/>
    <col min="15" max="15" width="10.5703125" style="9" customWidth="1"/>
    <col min="16" max="16" width="13.140625" style="9" customWidth="1"/>
    <col min="17" max="17" width="13.42578125" style="176" customWidth="1"/>
    <col min="18" max="18" width="14" style="176" customWidth="1"/>
    <col min="19" max="16384" width="11.42578125" style="176"/>
  </cols>
  <sheetData>
    <row r="1" spans="1:33" ht="6" customHeight="1" thickBot="1"/>
    <row r="2" spans="1:33" ht="26.25" customHeight="1" thickTop="1" thickBot="1">
      <c r="A2" s="647" t="s">
        <v>138</v>
      </c>
      <c r="B2" s="648"/>
      <c r="C2" s="648"/>
      <c r="D2" s="648"/>
      <c r="E2" s="648"/>
      <c r="F2" s="648"/>
      <c r="G2" s="648"/>
      <c r="H2" s="648"/>
      <c r="I2" s="648"/>
      <c r="J2" s="648"/>
      <c r="K2" s="648"/>
      <c r="L2" s="648"/>
      <c r="M2" s="648"/>
      <c r="N2" s="649"/>
      <c r="O2" s="205" t="s">
        <v>169</v>
      </c>
      <c r="P2" s="206" t="s">
        <v>170</v>
      </c>
    </row>
    <row r="3" spans="1:33" ht="7.5" customHeight="1" thickTop="1"/>
    <row r="4" spans="1:33" ht="12" customHeight="1" thickBot="1">
      <c r="B4" s="174"/>
      <c r="C4" s="174"/>
      <c r="D4" s="174"/>
      <c r="E4" s="174"/>
      <c r="F4" s="174"/>
      <c r="G4" s="174"/>
      <c r="H4" s="14"/>
      <c r="I4" s="174"/>
      <c r="J4" s="174"/>
      <c r="K4" s="174"/>
      <c r="L4" s="174"/>
      <c r="M4" s="174"/>
      <c r="N4" s="174"/>
    </row>
    <row r="5" spans="1:33" ht="12.75" customHeight="1" thickBot="1">
      <c r="B5" s="174"/>
      <c r="C5" s="174"/>
      <c r="D5" s="174"/>
      <c r="E5" s="174"/>
      <c r="F5" s="174"/>
      <c r="G5" s="174"/>
      <c r="H5" s="14"/>
      <c r="I5" s="702" t="str">
        <f ca="1">CONCATENATE("Numéro de facture : ",P2," - FA-",YEAR(NOW()),"-",IF(MONTH(NOW())&lt;10,"0",""),MONTH(NOW()),"-",IF(DAY(NOW())&lt;10,"0",""),DAY(NOW()),"-",P5)</f>
        <v>Numéro de facture : 0001000 - FA-2016-08-11-CB</v>
      </c>
      <c r="J5" s="701"/>
      <c r="K5" s="701"/>
      <c r="L5" s="701"/>
      <c r="M5" s="701"/>
      <c r="N5" s="701"/>
      <c r="O5" s="72" t="s">
        <v>89</v>
      </c>
      <c r="P5" s="73" t="s">
        <v>72</v>
      </c>
      <c r="Q5" s="9"/>
    </row>
    <row r="6" spans="1:33" ht="15" customHeight="1" thickBot="1">
      <c r="B6" s="174"/>
      <c r="C6" s="174"/>
      <c r="D6" s="174"/>
      <c r="E6" s="174"/>
      <c r="F6" s="174"/>
      <c r="G6" s="174"/>
      <c r="H6" s="14"/>
      <c r="I6" s="174"/>
      <c r="J6" s="174"/>
      <c r="K6" s="174"/>
      <c r="L6" s="174"/>
      <c r="M6" s="174"/>
      <c r="N6" s="174"/>
      <c r="Q6" s="53"/>
      <c r="R6" s="53"/>
      <c r="S6" s="53"/>
      <c r="T6" s="53"/>
      <c r="U6" s="53"/>
      <c r="V6" s="175"/>
      <c r="W6" s="175"/>
      <c r="X6" s="175"/>
      <c r="Y6" s="175"/>
    </row>
    <row r="7" spans="1:33" ht="18.75" customHeight="1" thickTop="1">
      <c r="B7" s="174"/>
      <c r="C7" s="174"/>
      <c r="D7" s="174"/>
      <c r="E7" s="174"/>
      <c r="F7" s="174"/>
      <c r="G7" s="174"/>
      <c r="H7" s="14"/>
      <c r="I7" s="703" t="s">
        <v>17</v>
      </c>
      <c r="J7" s="704"/>
      <c r="K7" s="704"/>
      <c r="L7" s="704"/>
      <c r="M7" s="704"/>
      <c r="N7" s="705"/>
      <c r="Q7" s="706"/>
      <c r="R7" s="706"/>
      <c r="S7" s="706"/>
      <c r="T7" s="706"/>
      <c r="U7" s="706"/>
      <c r="V7" s="706"/>
      <c r="W7" s="706"/>
      <c r="X7" s="706"/>
      <c r="Y7" s="706"/>
      <c r="Z7" s="706"/>
      <c r="AA7" s="706"/>
      <c r="AB7" s="706"/>
      <c r="AC7" s="706"/>
    </row>
    <row r="8" spans="1:33" ht="16.5" customHeight="1">
      <c r="B8" s="174"/>
      <c r="C8" s="174"/>
      <c r="D8" s="174"/>
      <c r="E8" s="174"/>
      <c r="F8" s="174"/>
      <c r="G8" s="174"/>
      <c r="H8" s="14"/>
      <c r="I8" s="691"/>
      <c r="J8" s="692"/>
      <c r="K8" s="692"/>
      <c r="L8" s="692"/>
      <c r="M8" s="692"/>
      <c r="N8" s="693"/>
      <c r="R8" s="212"/>
      <c r="S8" s="230"/>
      <c r="T8" s="213"/>
      <c r="U8" s="227"/>
    </row>
    <row r="9" spans="1:33" ht="18.75" customHeight="1">
      <c r="A9" s="700" t="s">
        <v>40</v>
      </c>
      <c r="B9" s="701"/>
      <c r="C9" s="701"/>
      <c r="D9" s="701"/>
      <c r="E9" s="701"/>
      <c r="F9" s="701"/>
      <c r="G9" s="174"/>
      <c r="H9" s="14"/>
      <c r="I9" s="803" t="str">
        <f>Offre!I9</f>
        <v>M. Soizic BOSSARD</v>
      </c>
      <c r="J9" s="701"/>
      <c r="K9" s="701"/>
      <c r="L9" s="701"/>
      <c r="M9" s="701"/>
      <c r="N9" s="707"/>
      <c r="O9" s="179"/>
      <c r="P9" s="172"/>
    </row>
    <row r="10" spans="1:33" ht="18.75" customHeight="1">
      <c r="A10" s="700" t="s">
        <v>43</v>
      </c>
      <c r="B10" s="701"/>
      <c r="C10" s="701"/>
      <c r="D10" s="701"/>
      <c r="E10" s="701"/>
      <c r="F10" s="701"/>
      <c r="G10" s="174"/>
      <c r="H10" s="14"/>
      <c r="I10" s="691">
        <f>Offre!I10</f>
        <v>0</v>
      </c>
      <c r="J10" s="692"/>
      <c r="K10" s="692"/>
      <c r="L10" s="692"/>
      <c r="M10" s="692"/>
      <c r="N10" s="693"/>
    </row>
    <row r="11" spans="1:33" ht="18.75" customHeight="1" thickBot="1">
      <c r="A11" s="700" t="s">
        <v>61</v>
      </c>
      <c r="B11" s="700"/>
      <c r="C11" s="700"/>
      <c r="D11" s="700"/>
      <c r="E11" s="700"/>
      <c r="F11" s="700"/>
      <c r="G11" s="174"/>
      <c r="H11" s="14"/>
      <c r="I11" s="691">
        <f>Offre!I11</f>
        <v>0</v>
      </c>
      <c r="J11" s="692"/>
      <c r="K11" s="692"/>
      <c r="L11" s="692"/>
      <c r="M11" s="692"/>
      <c r="N11" s="693"/>
    </row>
    <row r="12" spans="1:33" ht="18.75" customHeight="1">
      <c r="A12" s="700" t="s">
        <v>41</v>
      </c>
      <c r="B12" s="700"/>
      <c r="C12" s="700"/>
      <c r="D12" s="700"/>
      <c r="E12" s="700"/>
      <c r="F12" s="700"/>
      <c r="G12" s="174"/>
      <c r="H12" s="14"/>
      <c r="I12" s="691" t="str">
        <f>Offre!I12</f>
        <v>93, rue de la Barge</v>
      </c>
      <c r="J12" s="708"/>
      <c r="K12" s="708"/>
      <c r="L12" s="708"/>
      <c r="M12" s="708"/>
      <c r="N12" s="707"/>
      <c r="O12" s="806" t="s">
        <v>177</v>
      </c>
      <c r="P12" s="807"/>
      <c r="Q12" s="807"/>
      <c r="R12" s="807"/>
      <c r="S12" s="807"/>
      <c r="T12" s="807"/>
      <c r="U12" s="807"/>
      <c r="V12" s="807"/>
      <c r="W12" s="807"/>
      <c r="X12" s="808"/>
      <c r="Y12" s="209"/>
      <c r="Z12" s="209"/>
      <c r="AA12" s="209"/>
      <c r="AB12" s="210"/>
      <c r="AC12" s="210"/>
      <c r="AD12" s="210"/>
      <c r="AE12" s="210"/>
      <c r="AF12" s="210"/>
      <c r="AG12" s="210"/>
    </row>
    <row r="13" spans="1:33" ht="18.75" customHeight="1">
      <c r="A13" s="700" t="s">
        <v>42</v>
      </c>
      <c r="B13" s="700"/>
      <c r="C13" s="700"/>
      <c r="D13" s="700"/>
      <c r="E13" s="700"/>
      <c r="F13" s="700"/>
      <c r="G13" s="174"/>
      <c r="H13" s="14"/>
      <c r="I13" s="691">
        <f>Offre!I13</f>
        <v>0</v>
      </c>
      <c r="J13" s="692"/>
      <c r="K13" s="692"/>
      <c r="L13" s="692"/>
      <c r="M13" s="692"/>
      <c r="N13" s="693"/>
      <c r="O13" s="662" t="str">
        <f ca="1">CONCATENATE(P2," - FA-",YEAR(NOW()),"-",IF(MONTH(NOW())&lt;10,"0",""),MONTH(NOW()),"-",IF(DAY(NOW())&lt;10,"0",""),DAY(NOW()),"-",P5," - Facture Élanéco - ",VLOOKUP(Offre!P9,Client_et_Prospect,2)," ",VLOOKUP(Offre!P9,Client_et_Prospect,3)," ",VLOOKUP(Offre!P9,Client_et_Prospect,4)," - ",IF(VLOOKUP(Offre!P9,Client_et_Prospect,5)&lt;&gt;0,VLOOKUP(Offre!P9,Client_et_Prospect,5),""),IF(VLOOKUP(Offre!P9,Client_et_Prospect,5)&lt;&gt;0," - ",""),Offre!U7," - ",Offre!N55," €")</f>
        <v>0001000 - FA-2016-08-11-CB - Facture Élanéco - M. Soizic BOSSARD - Laine de bois - 143,64 €</v>
      </c>
      <c r="P13" s="640"/>
      <c r="Q13" s="640"/>
      <c r="R13" s="640"/>
      <c r="S13" s="640"/>
      <c r="T13" s="640"/>
      <c r="U13" s="640"/>
      <c r="V13" s="640"/>
      <c r="W13" s="640"/>
      <c r="X13" s="809"/>
      <c r="Y13" s="207"/>
      <c r="Z13" s="207"/>
      <c r="AA13" s="207"/>
      <c r="AB13" s="207"/>
      <c r="AC13" s="76"/>
      <c r="AD13" s="76"/>
      <c r="AE13" s="76"/>
      <c r="AF13" s="76"/>
      <c r="AG13" s="76"/>
    </row>
    <row r="14" spans="1:33" ht="18.75" customHeight="1" thickBot="1">
      <c r="A14" s="176" t="s">
        <v>44</v>
      </c>
      <c r="B14" s="174"/>
      <c r="C14" s="174"/>
      <c r="D14" s="174"/>
      <c r="E14" s="174"/>
      <c r="F14" s="174"/>
      <c r="G14" s="174"/>
      <c r="H14" s="14"/>
      <c r="I14" s="691" t="str">
        <f>Offre!I14</f>
        <v>03300 CUSSET</v>
      </c>
      <c r="J14" s="692"/>
      <c r="K14" s="692"/>
      <c r="L14" s="692"/>
      <c r="M14" s="692"/>
      <c r="N14" s="693"/>
      <c r="O14" s="810" t="str">
        <f ca="1">O13</f>
        <v>0001000 - FA-2016-08-11-CB - Facture Élanéco - M. Soizic BOSSARD - Laine de bois - 143,64 €</v>
      </c>
      <c r="P14" s="811"/>
      <c r="Q14" s="811"/>
      <c r="R14" s="811"/>
      <c r="S14" s="811"/>
      <c r="T14" s="811"/>
      <c r="U14" s="811"/>
      <c r="V14" s="811"/>
      <c r="W14" s="811"/>
      <c r="X14" s="812"/>
      <c r="Y14" s="211"/>
      <c r="Z14" s="211"/>
      <c r="AA14" s="211"/>
      <c r="AB14" s="211"/>
      <c r="AC14" s="76"/>
      <c r="AD14" s="76"/>
      <c r="AE14" s="76"/>
      <c r="AF14" s="76"/>
      <c r="AG14" s="76"/>
    </row>
    <row r="15" spans="1:33" ht="18.75" customHeight="1" thickBot="1">
      <c r="A15" s="690" t="s">
        <v>45</v>
      </c>
      <c r="B15" s="690"/>
      <c r="C15" s="690"/>
      <c r="D15" s="690"/>
      <c r="E15" s="690"/>
      <c r="F15" s="690"/>
      <c r="G15" s="174"/>
      <c r="H15" s="14"/>
      <c r="I15" s="691" t="str">
        <f>Offre!I15</f>
        <v xml:space="preserve">Tél. : </v>
      </c>
      <c r="J15" s="692"/>
      <c r="K15" s="692"/>
      <c r="L15" s="692"/>
      <c r="M15" s="692"/>
      <c r="N15" s="693"/>
    </row>
    <row r="16" spans="1:33" ht="18.75" customHeight="1" thickBot="1">
      <c r="A16" s="694" t="s">
        <v>46</v>
      </c>
      <c r="B16" s="694"/>
      <c r="C16" s="694"/>
      <c r="D16" s="694"/>
      <c r="E16" s="694"/>
      <c r="F16" s="694"/>
      <c r="G16" s="174"/>
      <c r="H16" s="14"/>
      <c r="I16" s="695" t="str">
        <f>Offre!I16</f>
        <v xml:space="preserve">Courriel : </v>
      </c>
      <c r="J16" s="696"/>
      <c r="K16" s="696"/>
      <c r="L16" s="696"/>
      <c r="M16" s="696"/>
      <c r="N16" s="697"/>
      <c r="O16" s="804" t="s">
        <v>162</v>
      </c>
      <c r="P16" s="805"/>
    </row>
    <row r="17" spans="1:18" ht="18.75" customHeight="1" thickTop="1" thickBot="1">
      <c r="I17" s="698"/>
      <c r="J17" s="698"/>
      <c r="K17" s="698"/>
      <c r="L17" s="698"/>
      <c r="M17" s="698"/>
      <c r="N17" s="698"/>
      <c r="O17" s="804" t="s">
        <v>159</v>
      </c>
      <c r="P17" s="805"/>
    </row>
    <row r="18" spans="1:18" ht="18.75" customHeight="1">
      <c r="A18" s="5"/>
      <c r="I18" s="32"/>
      <c r="J18" s="32"/>
      <c r="K18" s="32" t="s">
        <v>55</v>
      </c>
      <c r="L18" s="699">
        <f ca="1">TODAY()</f>
        <v>42593</v>
      </c>
      <c r="M18" s="699"/>
      <c r="N18" s="699"/>
      <c r="O18" s="52"/>
      <c r="P18" s="41"/>
    </row>
    <row r="19" spans="1:18" ht="12.75" customHeight="1" thickBot="1">
      <c r="K19" s="6"/>
      <c r="O19" s="802" t="s">
        <v>187</v>
      </c>
      <c r="P19" s="802"/>
    </row>
    <row r="20" spans="1:18" s="7" customFormat="1" ht="39" customHeight="1" thickTop="1" thickBot="1">
      <c r="A20" s="11" t="s">
        <v>79</v>
      </c>
      <c r="B20" s="724" t="s">
        <v>6</v>
      </c>
      <c r="C20" s="724"/>
      <c r="D20" s="724"/>
      <c r="E20" s="724"/>
      <c r="F20" s="724"/>
      <c r="G20" s="177" t="s">
        <v>49</v>
      </c>
      <c r="H20" s="177" t="s">
        <v>13</v>
      </c>
      <c r="I20" s="12" t="s">
        <v>50</v>
      </c>
      <c r="J20" s="12" t="s">
        <v>48</v>
      </c>
      <c r="K20" s="12" t="s">
        <v>51</v>
      </c>
      <c r="L20" s="12" t="s">
        <v>52</v>
      </c>
      <c r="M20" s="177" t="s">
        <v>53</v>
      </c>
      <c r="N20" s="13" t="s">
        <v>54</v>
      </c>
      <c r="O20" s="66" t="s">
        <v>57</v>
      </c>
      <c r="P20" s="68" t="s">
        <v>137</v>
      </c>
      <c r="Q20" s="68" t="s">
        <v>64</v>
      </c>
      <c r="R20" s="68" t="s">
        <v>65</v>
      </c>
    </row>
    <row r="21" spans="1:18" s="8" customFormat="1" ht="10.5" customHeight="1" thickTop="1">
      <c r="A21" s="123" t="str">
        <f>Offre!A21</f>
        <v>ISOCELL</v>
      </c>
      <c r="B21" s="723" t="str">
        <f>Offre!B21</f>
        <v>› Ouate de cellulose en vrac - Sac de 10 kg.</v>
      </c>
      <c r="C21" s="723" t="str">
        <f t="shared" ref="C21:C50" si="0">VLOOKUP(Q21,Produit,4)</f>
        <v>› Ecran de sous toiture OMEGA LIGHT 145g 1,5x50m (toit et mur) - Cdt=75m²</v>
      </c>
      <c r="D21" s="723">
        <f t="shared" ref="D21:D50" si="1">VLOOKUP(R21,Produit,4)</f>
        <v>0</v>
      </c>
      <c r="E21" s="723"/>
      <c r="F21" s="723">
        <f t="shared" ref="F21:F50" si="2">VLOOKUP(T21,Produit,4)</f>
        <v>0</v>
      </c>
      <c r="G21" s="57">
        <f>Offre!G21</f>
        <v>200</v>
      </c>
      <c r="H21" s="45" t="str">
        <f>Offre!H21</f>
        <v>kg</v>
      </c>
      <c r="I21" s="57">
        <f>Offre!I21</f>
        <v>0.9</v>
      </c>
      <c r="J21" s="46">
        <f>Offre!J21</f>
        <v>0.33500000000000002</v>
      </c>
      <c r="K21" s="57">
        <f>Offre!K21</f>
        <v>0.59850000000000003</v>
      </c>
      <c r="L21" s="57">
        <f>Offre!L21</f>
        <v>119.7</v>
      </c>
      <c r="M21" s="64">
        <f>Offre!M21</f>
        <v>0.2</v>
      </c>
      <c r="N21" s="334">
        <f>Offre!N21</f>
        <v>143.64000000000001</v>
      </c>
      <c r="O21" s="642">
        <f>Offre!O21</f>
        <v>7</v>
      </c>
      <c r="P21" s="796">
        <f>Offre!R21</f>
        <v>12.711864406779661</v>
      </c>
      <c r="Q21" s="673">
        <f>Offre!S21</f>
        <v>35</v>
      </c>
      <c r="R21" s="798">
        <f>Offre!T21</f>
        <v>0.5714285714285714</v>
      </c>
    </row>
    <row r="22" spans="1:18" s="8" customFormat="1" ht="28.5" customHeight="1">
      <c r="A22" s="124" t="str">
        <f>Offre!A22</f>
        <v>1OU10ISO35</v>
      </c>
      <c r="B22" s="728" t="str">
        <f>Offre!B22</f>
        <v>› 20 sac(s) de 10 kg correspond(ent) à 200 kg.</v>
      </c>
      <c r="C22" s="728">
        <f t="shared" si="0"/>
        <v>0</v>
      </c>
      <c r="D22" s="728">
        <f t="shared" si="1"/>
        <v>0</v>
      </c>
      <c r="E22" s="728"/>
      <c r="F22" s="728">
        <f t="shared" si="2"/>
        <v>0</v>
      </c>
      <c r="G22" s="54"/>
      <c r="H22" s="42"/>
      <c r="I22" s="54"/>
      <c r="J22" s="43"/>
      <c r="K22" s="54"/>
      <c r="L22" s="54"/>
      <c r="M22" s="46"/>
      <c r="N22" s="44"/>
      <c r="O22" s="642"/>
      <c r="P22" s="797"/>
      <c r="Q22" s="674"/>
      <c r="R22" s="798"/>
    </row>
    <row r="23" spans="1:18" s="8" customFormat="1" ht="10.5" customHeight="1">
      <c r="A23" s="111">
        <f>VLOOKUP(O23,Produit,2)</f>
        <v>0</v>
      </c>
      <c r="B23" s="716">
        <f>Offre!B23</f>
        <v>0</v>
      </c>
      <c r="C23" s="716">
        <f t="shared" si="0"/>
        <v>0</v>
      </c>
      <c r="D23" s="716" t="e">
        <f t="shared" si="1"/>
        <v>#DIV/0!</v>
      </c>
      <c r="E23" s="716"/>
      <c r="F23" s="716">
        <f t="shared" si="2"/>
        <v>0</v>
      </c>
      <c r="G23" s="60">
        <f>Offre!G23</f>
        <v>0</v>
      </c>
      <c r="H23" s="36">
        <f>Offre!H23</f>
        <v>0</v>
      </c>
      <c r="I23" s="55">
        <f>Offre!I23</f>
        <v>0</v>
      </c>
      <c r="J23" s="37">
        <f>Offre!J23</f>
        <v>0</v>
      </c>
      <c r="K23" s="55" t="str">
        <f>Offre!K23</f>
        <v/>
      </c>
      <c r="L23" s="60">
        <f>Offre!L23</f>
        <v>0</v>
      </c>
      <c r="M23" s="65">
        <f>Offre!M23</f>
        <v>0</v>
      </c>
      <c r="N23" s="38" t="str">
        <f>Offre!N23</f>
        <v/>
      </c>
      <c r="O23" s="670">
        <f>Offre!O23</f>
        <v>0</v>
      </c>
      <c r="P23" s="796" t="e">
        <f>Offre!R23</f>
        <v>#DIV/0!</v>
      </c>
      <c r="Q23" s="799">
        <f>Offre!S23</f>
        <v>0</v>
      </c>
      <c r="R23" s="801" t="e">
        <f>Offre!T23</f>
        <v>#DIV/0!</v>
      </c>
    </row>
    <row r="24" spans="1:18" s="8" customFormat="1" ht="10.5" customHeight="1">
      <c r="A24" s="125">
        <f>Offre!A24</f>
        <v>0</v>
      </c>
      <c r="B24" s="722" t="str">
        <f>Offre!B24</f>
        <v xml:space="preserve">   </v>
      </c>
      <c r="C24" s="722">
        <f t="shared" si="0"/>
        <v>0</v>
      </c>
      <c r="D24" s="722">
        <f t="shared" si="1"/>
        <v>0</v>
      </c>
      <c r="E24" s="722"/>
      <c r="F24" s="722">
        <f t="shared" si="2"/>
        <v>0</v>
      </c>
      <c r="G24" s="56"/>
      <c r="H24" s="33"/>
      <c r="I24" s="56"/>
      <c r="J24" s="34"/>
      <c r="K24" s="56"/>
      <c r="L24" s="56"/>
      <c r="M24" s="37"/>
      <c r="N24" s="35"/>
      <c r="O24" s="670"/>
      <c r="P24" s="797"/>
      <c r="Q24" s="800"/>
      <c r="R24" s="801"/>
    </row>
    <row r="25" spans="1:18" s="8" customFormat="1" ht="10.5" customHeight="1">
      <c r="A25" s="112">
        <f>Offre!A25</f>
        <v>0</v>
      </c>
      <c r="B25" s="725">
        <f>Offre!B25</f>
        <v>0</v>
      </c>
      <c r="C25" s="725">
        <f t="shared" si="0"/>
        <v>0</v>
      </c>
      <c r="D25" s="725" t="e">
        <f t="shared" si="1"/>
        <v>#DIV/0!</v>
      </c>
      <c r="E25" s="725"/>
      <c r="F25" s="725">
        <f t="shared" si="2"/>
        <v>0</v>
      </c>
      <c r="G25" s="57">
        <f>Offre!G25</f>
        <v>0</v>
      </c>
      <c r="H25" s="45">
        <f>Offre!H25</f>
        <v>0</v>
      </c>
      <c r="I25" s="57">
        <f>Offre!I25</f>
        <v>0</v>
      </c>
      <c r="J25" s="46">
        <f>Offre!J25</f>
        <v>0</v>
      </c>
      <c r="K25" s="57" t="str">
        <f>Offre!K25</f>
        <v/>
      </c>
      <c r="L25" s="57">
        <f>Offre!L25</f>
        <v>0</v>
      </c>
      <c r="M25" s="64">
        <f>Offre!M25</f>
        <v>0</v>
      </c>
      <c r="N25" s="47" t="str">
        <f>Offre!N25</f>
        <v/>
      </c>
      <c r="O25" s="642">
        <f>Offre!O25</f>
        <v>0</v>
      </c>
      <c r="P25" s="796" t="e">
        <f>Offre!R25</f>
        <v>#DIV/0!</v>
      </c>
      <c r="Q25" s="673">
        <f>Offre!S25</f>
        <v>0</v>
      </c>
      <c r="R25" s="798" t="e">
        <f>Offre!T25</f>
        <v>#DIV/0!</v>
      </c>
    </row>
    <row r="26" spans="1:18" s="8" customFormat="1" ht="10.5" customHeight="1">
      <c r="A26" s="124">
        <f>Offre!A26</f>
        <v>0</v>
      </c>
      <c r="B26" s="726" t="str">
        <f>Offre!B26</f>
        <v xml:space="preserve">   </v>
      </c>
      <c r="C26" s="726">
        <f t="shared" si="0"/>
        <v>0</v>
      </c>
      <c r="D26" s="726">
        <f t="shared" si="1"/>
        <v>0</v>
      </c>
      <c r="E26" s="726"/>
      <c r="F26" s="726">
        <f t="shared" si="2"/>
        <v>0</v>
      </c>
      <c r="G26" s="54"/>
      <c r="H26" s="42"/>
      <c r="I26" s="54"/>
      <c r="J26" s="43"/>
      <c r="K26" s="54"/>
      <c r="L26" s="54"/>
      <c r="M26" s="46"/>
      <c r="N26" s="44"/>
      <c r="O26" s="642"/>
      <c r="P26" s="797"/>
      <c r="Q26" s="674"/>
      <c r="R26" s="798"/>
    </row>
    <row r="27" spans="1:18" s="8" customFormat="1" ht="10.5" customHeight="1">
      <c r="A27" s="111">
        <f>Offre!A27</f>
        <v>0</v>
      </c>
      <c r="B27" s="727">
        <f>Offre!B27</f>
        <v>0</v>
      </c>
      <c r="C27" s="727">
        <f t="shared" si="0"/>
        <v>0</v>
      </c>
      <c r="D27" s="727" t="e">
        <f t="shared" si="1"/>
        <v>#DIV/0!</v>
      </c>
      <c r="E27" s="727"/>
      <c r="F27" s="727">
        <f t="shared" si="2"/>
        <v>0</v>
      </c>
      <c r="G27" s="60">
        <f>Offre!G27</f>
        <v>0</v>
      </c>
      <c r="H27" s="36">
        <f>Offre!H27</f>
        <v>0</v>
      </c>
      <c r="I27" s="55">
        <f>Offre!I27</f>
        <v>0</v>
      </c>
      <c r="J27" s="37">
        <f>Offre!J27</f>
        <v>0</v>
      </c>
      <c r="K27" s="55" t="str">
        <f>Offre!K27</f>
        <v/>
      </c>
      <c r="L27" s="60">
        <f>Offre!L27</f>
        <v>0</v>
      </c>
      <c r="M27" s="65">
        <f>Offre!M27</f>
        <v>0</v>
      </c>
      <c r="N27" s="38" t="str">
        <f>Offre!N27</f>
        <v/>
      </c>
      <c r="O27" s="670">
        <f>Offre!O27</f>
        <v>0</v>
      </c>
      <c r="P27" s="796" t="e">
        <f>Offre!R27</f>
        <v>#DIV/0!</v>
      </c>
      <c r="Q27" s="799">
        <f>Offre!S27</f>
        <v>0</v>
      </c>
      <c r="R27" s="801" t="e">
        <f>Offre!T27</f>
        <v>#DIV/0!</v>
      </c>
    </row>
    <row r="28" spans="1:18" s="8" customFormat="1" ht="10.5" customHeight="1">
      <c r="A28" s="125">
        <f>Offre!A28</f>
        <v>0</v>
      </c>
      <c r="B28" s="716" t="str">
        <f>Offre!B28</f>
        <v xml:space="preserve">   </v>
      </c>
      <c r="C28" s="716">
        <f t="shared" si="0"/>
        <v>0</v>
      </c>
      <c r="D28" s="716">
        <f t="shared" si="1"/>
        <v>0</v>
      </c>
      <c r="E28" s="716"/>
      <c r="F28" s="716">
        <f t="shared" si="2"/>
        <v>0</v>
      </c>
      <c r="G28" s="56"/>
      <c r="H28" s="33"/>
      <c r="I28" s="56"/>
      <c r="J28" s="34"/>
      <c r="K28" s="56"/>
      <c r="L28" s="56"/>
      <c r="M28" s="37"/>
      <c r="N28" s="35"/>
      <c r="O28" s="670"/>
      <c r="P28" s="797"/>
      <c r="Q28" s="800"/>
      <c r="R28" s="801"/>
    </row>
    <row r="29" spans="1:18" s="8" customFormat="1" ht="10.5">
      <c r="A29" s="112">
        <f>Offre!A29</f>
        <v>0</v>
      </c>
      <c r="B29" s="725">
        <f>Offre!B29</f>
        <v>0</v>
      </c>
      <c r="C29" s="725">
        <f t="shared" si="0"/>
        <v>0</v>
      </c>
      <c r="D29" s="725" t="e">
        <f t="shared" si="1"/>
        <v>#DIV/0!</v>
      </c>
      <c r="E29" s="725"/>
      <c r="F29" s="725">
        <f t="shared" si="2"/>
        <v>0</v>
      </c>
      <c r="G29" s="57">
        <f>Offre!G29</f>
        <v>0</v>
      </c>
      <c r="H29" s="45">
        <f>Offre!H29</f>
        <v>0</v>
      </c>
      <c r="I29" s="57">
        <f>Offre!I29</f>
        <v>0</v>
      </c>
      <c r="J29" s="46">
        <f>Offre!J29</f>
        <v>0</v>
      </c>
      <c r="K29" s="57" t="str">
        <f>Offre!K29</f>
        <v/>
      </c>
      <c r="L29" s="57">
        <f>Offre!L29</f>
        <v>0</v>
      </c>
      <c r="M29" s="64">
        <f>Offre!M29</f>
        <v>0</v>
      </c>
      <c r="N29" s="47" t="str">
        <f>Offre!N29</f>
        <v/>
      </c>
      <c r="O29" s="642">
        <f>Offre!O29</f>
        <v>0</v>
      </c>
      <c r="P29" s="796" t="e">
        <f>Offre!R29</f>
        <v>#DIV/0!</v>
      </c>
      <c r="Q29" s="673">
        <f>Offre!S29</f>
        <v>0</v>
      </c>
      <c r="R29" s="798" t="e">
        <f>Offre!T29</f>
        <v>#DIV/0!</v>
      </c>
    </row>
    <row r="30" spans="1:18" s="8" customFormat="1" ht="10.5" customHeight="1">
      <c r="A30" s="124">
        <f>Offre!A30</f>
        <v>0</v>
      </c>
      <c r="B30" s="726" t="str">
        <f>Offre!B30</f>
        <v xml:space="preserve">   </v>
      </c>
      <c r="C30" s="726">
        <f t="shared" si="0"/>
        <v>0</v>
      </c>
      <c r="D30" s="726">
        <f t="shared" si="1"/>
        <v>0</v>
      </c>
      <c r="E30" s="726"/>
      <c r="F30" s="726">
        <f t="shared" si="2"/>
        <v>0</v>
      </c>
      <c r="G30" s="54"/>
      <c r="H30" s="42"/>
      <c r="I30" s="54"/>
      <c r="J30" s="43"/>
      <c r="K30" s="54"/>
      <c r="L30" s="54"/>
      <c r="M30" s="46"/>
      <c r="N30" s="44"/>
      <c r="O30" s="642"/>
      <c r="P30" s="797"/>
      <c r="Q30" s="674"/>
      <c r="R30" s="798"/>
    </row>
    <row r="31" spans="1:18" s="8" customFormat="1" ht="10.5">
      <c r="A31" s="111">
        <f>Offre!A31</f>
        <v>0</v>
      </c>
      <c r="B31" s="727">
        <f>Offre!B31</f>
        <v>0</v>
      </c>
      <c r="C31" s="727">
        <f t="shared" si="0"/>
        <v>0</v>
      </c>
      <c r="D31" s="727" t="e">
        <f t="shared" si="1"/>
        <v>#DIV/0!</v>
      </c>
      <c r="E31" s="727"/>
      <c r="F31" s="727">
        <f t="shared" si="2"/>
        <v>0</v>
      </c>
      <c r="G31" s="60">
        <f>Offre!G31</f>
        <v>0</v>
      </c>
      <c r="H31" s="61">
        <f>Offre!H31</f>
        <v>0</v>
      </c>
      <c r="I31" s="60">
        <f>Offre!I31</f>
        <v>0</v>
      </c>
      <c r="J31" s="62">
        <f>Offre!J31</f>
        <v>0</v>
      </c>
      <c r="K31" s="60" t="str">
        <f>Offre!K31</f>
        <v/>
      </c>
      <c r="L31" s="60">
        <f>Offre!L31</f>
        <v>0</v>
      </c>
      <c r="M31" s="65">
        <f>Offre!M31</f>
        <v>0</v>
      </c>
      <c r="N31" s="38" t="str">
        <f>Offre!N31</f>
        <v/>
      </c>
      <c r="O31" s="670">
        <f>Offre!O31</f>
        <v>0</v>
      </c>
      <c r="P31" s="796" t="e">
        <f>Offre!R31</f>
        <v>#DIV/0!</v>
      </c>
      <c r="Q31" s="799">
        <f>Offre!S31</f>
        <v>0</v>
      </c>
      <c r="R31" s="801" t="e">
        <f>Offre!T31</f>
        <v>#DIV/0!</v>
      </c>
    </row>
    <row r="32" spans="1:18" s="8" customFormat="1" ht="10.5" customHeight="1">
      <c r="A32" s="125">
        <f>Offre!A32</f>
        <v>0</v>
      </c>
      <c r="B32" s="716" t="str">
        <f>Offre!B32</f>
        <v xml:space="preserve">   </v>
      </c>
      <c r="C32" s="716">
        <f t="shared" si="0"/>
        <v>0</v>
      </c>
      <c r="D32" s="716">
        <f t="shared" si="1"/>
        <v>0</v>
      </c>
      <c r="E32" s="716"/>
      <c r="F32" s="716">
        <f t="shared" si="2"/>
        <v>0</v>
      </c>
      <c r="G32" s="58"/>
      <c r="H32" s="49"/>
      <c r="I32" s="58"/>
      <c r="J32" s="50"/>
      <c r="K32" s="58"/>
      <c r="L32" s="58"/>
      <c r="M32" s="62"/>
      <c r="N32" s="51"/>
      <c r="O32" s="670"/>
      <c r="P32" s="797"/>
      <c r="Q32" s="800"/>
      <c r="R32" s="801"/>
    </row>
    <row r="33" spans="1:18" s="8" customFormat="1" ht="10.5">
      <c r="A33" s="112">
        <f>Offre!A33</f>
        <v>0</v>
      </c>
      <c r="B33" s="725">
        <f>Offre!B33</f>
        <v>0</v>
      </c>
      <c r="C33" s="725">
        <f t="shared" si="0"/>
        <v>0</v>
      </c>
      <c r="D33" s="725" t="e">
        <f t="shared" si="1"/>
        <v>#DIV/0!</v>
      </c>
      <c r="E33" s="725"/>
      <c r="F33" s="725">
        <f t="shared" si="2"/>
        <v>0</v>
      </c>
      <c r="G33" s="57">
        <f>Offre!G33</f>
        <v>0</v>
      </c>
      <c r="H33" s="45">
        <f>Offre!H33</f>
        <v>0</v>
      </c>
      <c r="I33" s="57">
        <f>Offre!I33</f>
        <v>0</v>
      </c>
      <c r="J33" s="46">
        <f>Offre!J33</f>
        <v>0</v>
      </c>
      <c r="K33" s="57" t="str">
        <f>Offre!K33</f>
        <v/>
      </c>
      <c r="L33" s="57">
        <f>Offre!L33</f>
        <v>0</v>
      </c>
      <c r="M33" s="64">
        <f>Offre!M33</f>
        <v>0</v>
      </c>
      <c r="N33" s="47" t="str">
        <f>Offre!N33</f>
        <v/>
      </c>
      <c r="O33" s="642">
        <f>Offre!O33</f>
        <v>0</v>
      </c>
      <c r="P33" s="796" t="e">
        <f>Offre!R33</f>
        <v>#DIV/0!</v>
      </c>
      <c r="Q33" s="673">
        <f>Offre!S33</f>
        <v>0</v>
      </c>
      <c r="R33" s="798" t="e">
        <f>Offre!T33</f>
        <v>#DIV/0!</v>
      </c>
    </row>
    <row r="34" spans="1:18" s="8" customFormat="1" ht="10.5" customHeight="1">
      <c r="A34" s="124">
        <f>Offre!A34</f>
        <v>0</v>
      </c>
      <c r="B34" s="726" t="str">
        <f>Offre!B34</f>
        <v xml:space="preserve">   </v>
      </c>
      <c r="C34" s="726">
        <f t="shared" si="0"/>
        <v>0</v>
      </c>
      <c r="D34" s="726">
        <f t="shared" si="1"/>
        <v>0</v>
      </c>
      <c r="E34" s="726"/>
      <c r="F34" s="726">
        <f t="shared" si="2"/>
        <v>0</v>
      </c>
      <c r="G34" s="54"/>
      <c r="H34" s="42"/>
      <c r="I34" s="54"/>
      <c r="J34" s="43"/>
      <c r="K34" s="54"/>
      <c r="L34" s="54"/>
      <c r="M34" s="46"/>
      <c r="N34" s="44"/>
      <c r="O34" s="642"/>
      <c r="P34" s="797"/>
      <c r="Q34" s="674"/>
      <c r="R34" s="798"/>
    </row>
    <row r="35" spans="1:18" s="8" customFormat="1" ht="10.5">
      <c r="A35" s="111">
        <f>Offre!A35</f>
        <v>0</v>
      </c>
      <c r="B35" s="727">
        <f>Offre!B35</f>
        <v>0</v>
      </c>
      <c r="C35" s="727">
        <f t="shared" si="0"/>
        <v>0</v>
      </c>
      <c r="D35" s="727" t="e">
        <f t="shared" si="1"/>
        <v>#DIV/0!</v>
      </c>
      <c r="E35" s="727"/>
      <c r="F35" s="727">
        <f t="shared" si="2"/>
        <v>0</v>
      </c>
      <c r="G35" s="60">
        <f>Offre!G35</f>
        <v>0</v>
      </c>
      <c r="H35" s="36">
        <f>Offre!H35</f>
        <v>0</v>
      </c>
      <c r="I35" s="55">
        <f>Offre!I35</f>
        <v>0</v>
      </c>
      <c r="J35" s="37">
        <f>Offre!J35</f>
        <v>0</v>
      </c>
      <c r="K35" s="55" t="str">
        <f>Offre!K35</f>
        <v/>
      </c>
      <c r="L35" s="55">
        <f>Offre!L35</f>
        <v>0</v>
      </c>
      <c r="M35" s="65">
        <f>Offre!M35</f>
        <v>0</v>
      </c>
      <c r="N35" s="38" t="str">
        <f>Offre!N35</f>
        <v/>
      </c>
      <c r="O35" s="670">
        <f>Offre!O35</f>
        <v>0</v>
      </c>
      <c r="P35" s="796" t="e">
        <f>Offre!R35</f>
        <v>#DIV/0!</v>
      </c>
      <c r="Q35" s="799">
        <f>Offre!S35</f>
        <v>0</v>
      </c>
      <c r="R35" s="801" t="e">
        <f>Offre!T35</f>
        <v>#DIV/0!</v>
      </c>
    </row>
    <row r="36" spans="1:18" s="8" customFormat="1" ht="10.5" customHeight="1">
      <c r="A36" s="125">
        <f>Offre!A36</f>
        <v>0</v>
      </c>
      <c r="B36" s="716" t="str">
        <f>Offre!B36</f>
        <v xml:space="preserve">   </v>
      </c>
      <c r="C36" s="716">
        <f t="shared" si="0"/>
        <v>0</v>
      </c>
      <c r="D36" s="716">
        <f t="shared" si="1"/>
        <v>0</v>
      </c>
      <c r="E36" s="716"/>
      <c r="F36" s="716">
        <f t="shared" si="2"/>
        <v>0</v>
      </c>
      <c r="G36" s="58"/>
      <c r="H36" s="49"/>
      <c r="I36" s="58"/>
      <c r="J36" s="50"/>
      <c r="K36" s="58"/>
      <c r="L36" s="58"/>
      <c r="M36" s="62"/>
      <c r="N36" s="51"/>
      <c r="O36" s="670"/>
      <c r="P36" s="797"/>
      <c r="Q36" s="800"/>
      <c r="R36" s="801"/>
    </row>
    <row r="37" spans="1:18" s="8" customFormat="1" ht="10.5">
      <c r="A37" s="112">
        <f>Offre!A37</f>
        <v>0</v>
      </c>
      <c r="B37" s="725">
        <f>Offre!B37</f>
        <v>0</v>
      </c>
      <c r="C37" s="725">
        <f t="shared" si="0"/>
        <v>0</v>
      </c>
      <c r="D37" s="725" t="e">
        <f t="shared" si="1"/>
        <v>#DIV/0!</v>
      </c>
      <c r="E37" s="725"/>
      <c r="F37" s="725">
        <f t="shared" si="2"/>
        <v>0</v>
      </c>
      <c r="G37" s="57">
        <f>Offre!G37</f>
        <v>0</v>
      </c>
      <c r="H37" s="45">
        <f>Offre!H37</f>
        <v>0</v>
      </c>
      <c r="I37" s="57">
        <f>Offre!I37</f>
        <v>0</v>
      </c>
      <c r="J37" s="46">
        <f>Offre!J37</f>
        <v>0</v>
      </c>
      <c r="K37" s="57" t="str">
        <f>Offre!K37</f>
        <v/>
      </c>
      <c r="L37" s="57">
        <f>Offre!L37</f>
        <v>0</v>
      </c>
      <c r="M37" s="64">
        <f>Offre!M37</f>
        <v>0</v>
      </c>
      <c r="N37" s="47" t="str">
        <f>Offre!N37</f>
        <v/>
      </c>
      <c r="O37" s="642">
        <f>Offre!O37</f>
        <v>0</v>
      </c>
      <c r="P37" s="796" t="e">
        <f>Offre!R37</f>
        <v>#DIV/0!</v>
      </c>
      <c r="Q37" s="673">
        <f>Offre!S37</f>
        <v>0</v>
      </c>
      <c r="R37" s="798" t="e">
        <f>Offre!T37</f>
        <v>#DIV/0!</v>
      </c>
    </row>
    <row r="38" spans="1:18" s="8" customFormat="1" ht="10.5" customHeight="1">
      <c r="A38" s="124">
        <f>Offre!A38</f>
        <v>0</v>
      </c>
      <c r="B38" s="726" t="str">
        <f>Offre!B38</f>
        <v xml:space="preserve">   </v>
      </c>
      <c r="C38" s="726">
        <f t="shared" si="0"/>
        <v>0</v>
      </c>
      <c r="D38" s="726">
        <f t="shared" si="1"/>
        <v>0</v>
      </c>
      <c r="E38" s="726"/>
      <c r="F38" s="726">
        <f t="shared" si="2"/>
        <v>0</v>
      </c>
      <c r="G38" s="54"/>
      <c r="H38" s="42"/>
      <c r="I38" s="54"/>
      <c r="J38" s="43"/>
      <c r="K38" s="54"/>
      <c r="L38" s="54"/>
      <c r="M38" s="46"/>
      <c r="N38" s="44"/>
      <c r="O38" s="642"/>
      <c r="P38" s="797"/>
      <c r="Q38" s="674"/>
      <c r="R38" s="798"/>
    </row>
    <row r="39" spans="1:18" s="8" customFormat="1" ht="10.5">
      <c r="A39" s="111">
        <f>Offre!A39</f>
        <v>0</v>
      </c>
      <c r="B39" s="727">
        <f>Offre!B39</f>
        <v>0</v>
      </c>
      <c r="C39" s="727">
        <f t="shared" si="0"/>
        <v>0</v>
      </c>
      <c r="D39" s="727" t="e">
        <f t="shared" si="1"/>
        <v>#DIV/0!</v>
      </c>
      <c r="E39" s="727"/>
      <c r="F39" s="727">
        <f t="shared" si="2"/>
        <v>0</v>
      </c>
      <c r="G39" s="60">
        <f>Offre!G39</f>
        <v>0</v>
      </c>
      <c r="H39" s="36">
        <f>Offre!H39</f>
        <v>0</v>
      </c>
      <c r="I39" s="55">
        <f>Offre!I39</f>
        <v>0</v>
      </c>
      <c r="J39" s="37">
        <f>Offre!J39</f>
        <v>0</v>
      </c>
      <c r="K39" s="55" t="str">
        <f>Offre!K39</f>
        <v/>
      </c>
      <c r="L39" s="55">
        <f>Offre!L39</f>
        <v>0</v>
      </c>
      <c r="M39" s="65">
        <f>Offre!M39</f>
        <v>0</v>
      </c>
      <c r="N39" s="38" t="str">
        <f>Offre!N39</f>
        <v/>
      </c>
      <c r="O39" s="670">
        <f>Offre!O39</f>
        <v>0</v>
      </c>
      <c r="P39" s="796" t="e">
        <f>Offre!R39</f>
        <v>#DIV/0!</v>
      </c>
      <c r="Q39" s="799">
        <f>Offre!S39</f>
        <v>0</v>
      </c>
      <c r="R39" s="801" t="e">
        <f>Offre!T39</f>
        <v>#DIV/0!</v>
      </c>
    </row>
    <row r="40" spans="1:18" s="8" customFormat="1" ht="10.5" customHeight="1">
      <c r="A40" s="125">
        <f>Offre!A40</f>
        <v>0</v>
      </c>
      <c r="B40" s="716" t="str">
        <f>Offre!B40</f>
        <v xml:space="preserve">   </v>
      </c>
      <c r="C40" s="716">
        <f t="shared" si="0"/>
        <v>0</v>
      </c>
      <c r="D40" s="716">
        <f t="shared" si="1"/>
        <v>0</v>
      </c>
      <c r="E40" s="716"/>
      <c r="F40" s="716">
        <f t="shared" si="2"/>
        <v>0</v>
      </c>
      <c r="G40" s="58"/>
      <c r="H40" s="49"/>
      <c r="I40" s="58"/>
      <c r="J40" s="50"/>
      <c r="K40" s="58"/>
      <c r="L40" s="58"/>
      <c r="M40" s="50"/>
      <c r="N40" s="51"/>
      <c r="O40" s="670"/>
      <c r="P40" s="797"/>
      <c r="Q40" s="800"/>
      <c r="R40" s="801"/>
    </row>
    <row r="41" spans="1:18" s="8" customFormat="1" ht="10.5">
      <c r="A41" s="112">
        <f>Offre!A41</f>
        <v>0</v>
      </c>
      <c r="B41" s="725">
        <f>Offre!B41</f>
        <v>0</v>
      </c>
      <c r="C41" s="725">
        <f t="shared" si="0"/>
        <v>0</v>
      </c>
      <c r="D41" s="725" t="e">
        <f t="shared" si="1"/>
        <v>#DIV/0!</v>
      </c>
      <c r="E41" s="725"/>
      <c r="F41" s="725">
        <f t="shared" si="2"/>
        <v>0</v>
      </c>
      <c r="G41" s="57">
        <f>Offre!G41</f>
        <v>0</v>
      </c>
      <c r="H41" s="45">
        <f>Offre!H41</f>
        <v>0</v>
      </c>
      <c r="I41" s="57">
        <f>Offre!I41</f>
        <v>0</v>
      </c>
      <c r="J41" s="46">
        <f>Offre!J41</f>
        <v>0</v>
      </c>
      <c r="K41" s="57" t="str">
        <f>Offre!K41</f>
        <v/>
      </c>
      <c r="L41" s="57">
        <f>Offre!L41</f>
        <v>0</v>
      </c>
      <c r="M41" s="64">
        <f>Offre!M41</f>
        <v>0</v>
      </c>
      <c r="N41" s="47" t="str">
        <f>Offre!N41</f>
        <v/>
      </c>
      <c r="O41" s="642">
        <f>Offre!O41</f>
        <v>0</v>
      </c>
      <c r="P41" s="796" t="e">
        <f>Offre!R41</f>
        <v>#DIV/0!</v>
      </c>
      <c r="Q41" s="673">
        <f>Offre!S41</f>
        <v>0</v>
      </c>
      <c r="R41" s="798" t="e">
        <f>Offre!T41</f>
        <v>#DIV/0!</v>
      </c>
    </row>
    <row r="42" spans="1:18" s="8" customFormat="1" ht="10.5" customHeight="1">
      <c r="A42" s="124">
        <f>Offre!A42</f>
        <v>0</v>
      </c>
      <c r="B42" s="726" t="str">
        <f>Offre!B42</f>
        <v xml:space="preserve">   </v>
      </c>
      <c r="C42" s="726">
        <f t="shared" si="0"/>
        <v>0</v>
      </c>
      <c r="D42" s="726">
        <f t="shared" si="1"/>
        <v>0</v>
      </c>
      <c r="E42" s="726"/>
      <c r="F42" s="726">
        <f t="shared" si="2"/>
        <v>0</v>
      </c>
      <c r="G42" s="54"/>
      <c r="H42" s="42"/>
      <c r="I42" s="54"/>
      <c r="J42" s="43"/>
      <c r="K42" s="54"/>
      <c r="L42" s="54"/>
      <c r="M42" s="43"/>
      <c r="N42" s="44"/>
      <c r="O42" s="642"/>
      <c r="P42" s="797"/>
      <c r="Q42" s="674"/>
      <c r="R42" s="798"/>
    </row>
    <row r="43" spans="1:18" s="8" customFormat="1" ht="10.5">
      <c r="A43" s="111">
        <f>Offre!A43</f>
        <v>0</v>
      </c>
      <c r="B43" s="727">
        <f>Offre!B43</f>
        <v>0</v>
      </c>
      <c r="C43" s="727">
        <f t="shared" si="0"/>
        <v>0</v>
      </c>
      <c r="D43" s="727" t="e">
        <f t="shared" si="1"/>
        <v>#DIV/0!</v>
      </c>
      <c r="E43" s="727"/>
      <c r="F43" s="727">
        <f t="shared" si="2"/>
        <v>0</v>
      </c>
      <c r="G43" s="60">
        <f>Offre!G43</f>
        <v>0</v>
      </c>
      <c r="H43" s="36">
        <f>Offre!H43</f>
        <v>0</v>
      </c>
      <c r="I43" s="55">
        <f>Offre!I43</f>
        <v>0</v>
      </c>
      <c r="J43" s="37">
        <f>Offre!J43</f>
        <v>0</v>
      </c>
      <c r="K43" s="55" t="str">
        <f>Offre!K43</f>
        <v/>
      </c>
      <c r="L43" s="55">
        <f>Offre!L43</f>
        <v>0</v>
      </c>
      <c r="M43" s="65">
        <f>Offre!M43</f>
        <v>0</v>
      </c>
      <c r="N43" s="38" t="str">
        <f>Offre!N43</f>
        <v/>
      </c>
      <c r="O43" s="670">
        <f>Offre!O43</f>
        <v>0</v>
      </c>
      <c r="P43" s="796" t="e">
        <f>Offre!R43</f>
        <v>#DIV/0!</v>
      </c>
      <c r="Q43" s="799">
        <f>Offre!S43</f>
        <v>0</v>
      </c>
      <c r="R43" s="801" t="e">
        <f>Offre!T43</f>
        <v>#DIV/0!</v>
      </c>
    </row>
    <row r="44" spans="1:18" s="8" customFormat="1" ht="10.5" customHeight="1">
      <c r="A44" s="125">
        <f>Offre!A44</f>
        <v>0</v>
      </c>
      <c r="B44" s="716" t="str">
        <f>Offre!B44</f>
        <v xml:space="preserve">   </v>
      </c>
      <c r="C44" s="716">
        <f t="shared" si="0"/>
        <v>0</v>
      </c>
      <c r="D44" s="716">
        <f t="shared" si="1"/>
        <v>0</v>
      </c>
      <c r="E44" s="716"/>
      <c r="F44" s="716">
        <f t="shared" si="2"/>
        <v>0</v>
      </c>
      <c r="G44" s="58"/>
      <c r="H44" s="49"/>
      <c r="I44" s="58"/>
      <c r="J44" s="50"/>
      <c r="K44" s="58"/>
      <c r="L44" s="58"/>
      <c r="M44" s="50"/>
      <c r="N44" s="51"/>
      <c r="O44" s="670"/>
      <c r="P44" s="797"/>
      <c r="Q44" s="800"/>
      <c r="R44" s="801"/>
    </row>
    <row r="45" spans="1:18" s="8" customFormat="1" ht="10.5">
      <c r="A45" s="112">
        <f>Offre!A45</f>
        <v>0</v>
      </c>
      <c r="B45" s="725">
        <f>Offre!B45</f>
        <v>0</v>
      </c>
      <c r="C45" s="725">
        <f t="shared" si="0"/>
        <v>0</v>
      </c>
      <c r="D45" s="725" t="e">
        <f t="shared" si="1"/>
        <v>#DIV/0!</v>
      </c>
      <c r="E45" s="725"/>
      <c r="F45" s="725">
        <f t="shared" si="2"/>
        <v>0</v>
      </c>
      <c r="G45" s="57">
        <f>Offre!G45</f>
        <v>0</v>
      </c>
      <c r="H45" s="45">
        <f>Offre!H45</f>
        <v>0</v>
      </c>
      <c r="I45" s="57">
        <f>Offre!I45</f>
        <v>0</v>
      </c>
      <c r="J45" s="46">
        <f>Offre!J45</f>
        <v>0</v>
      </c>
      <c r="K45" s="57" t="str">
        <f>Offre!K45</f>
        <v/>
      </c>
      <c r="L45" s="57">
        <f>Offre!L45</f>
        <v>0</v>
      </c>
      <c r="M45" s="64">
        <f>Offre!M45</f>
        <v>0</v>
      </c>
      <c r="N45" s="47" t="str">
        <f>Offre!N45</f>
        <v/>
      </c>
      <c r="O45" s="642">
        <f>Offre!O45</f>
        <v>0</v>
      </c>
      <c r="P45" s="796" t="e">
        <f>Offre!R45</f>
        <v>#DIV/0!</v>
      </c>
      <c r="Q45" s="673">
        <f>Offre!S45</f>
        <v>0</v>
      </c>
      <c r="R45" s="798" t="e">
        <f>Offre!T45</f>
        <v>#DIV/0!</v>
      </c>
    </row>
    <row r="46" spans="1:18" s="8" customFormat="1" ht="10.5" customHeight="1">
      <c r="A46" s="124">
        <f>Offre!A46</f>
        <v>0</v>
      </c>
      <c r="B46" s="726" t="str">
        <f>Offre!B46</f>
        <v xml:space="preserve">   </v>
      </c>
      <c r="C46" s="726">
        <f t="shared" si="0"/>
        <v>0</v>
      </c>
      <c r="D46" s="726">
        <f t="shared" si="1"/>
        <v>0</v>
      </c>
      <c r="E46" s="726"/>
      <c r="F46" s="726">
        <f t="shared" si="2"/>
        <v>0</v>
      </c>
      <c r="G46" s="54"/>
      <c r="H46" s="42"/>
      <c r="I46" s="54"/>
      <c r="J46" s="43"/>
      <c r="K46" s="54"/>
      <c r="L46" s="54"/>
      <c r="M46" s="43"/>
      <c r="N46" s="44"/>
      <c r="O46" s="642"/>
      <c r="P46" s="797"/>
      <c r="Q46" s="674"/>
      <c r="R46" s="798"/>
    </row>
    <row r="47" spans="1:18" s="8" customFormat="1" ht="10.5">
      <c r="A47" s="111">
        <f>Offre!A47</f>
        <v>0</v>
      </c>
      <c r="B47" s="727">
        <f>Offre!B47</f>
        <v>0</v>
      </c>
      <c r="C47" s="727">
        <f t="shared" si="0"/>
        <v>0</v>
      </c>
      <c r="D47" s="727" t="e">
        <f t="shared" si="1"/>
        <v>#DIV/0!</v>
      </c>
      <c r="E47" s="727"/>
      <c r="F47" s="727">
        <f t="shared" si="2"/>
        <v>0</v>
      </c>
      <c r="G47" s="60">
        <f>Offre!G47</f>
        <v>0</v>
      </c>
      <c r="H47" s="36">
        <f>Offre!H47</f>
        <v>0</v>
      </c>
      <c r="I47" s="55">
        <f>Offre!I47</f>
        <v>0</v>
      </c>
      <c r="J47" s="37">
        <f>Offre!J47</f>
        <v>0</v>
      </c>
      <c r="K47" s="55" t="str">
        <f>Offre!K47</f>
        <v/>
      </c>
      <c r="L47" s="55">
        <f>Offre!L47</f>
        <v>0</v>
      </c>
      <c r="M47" s="65">
        <f>Offre!M47</f>
        <v>0</v>
      </c>
      <c r="N47" s="38" t="str">
        <f>Offre!N47</f>
        <v/>
      </c>
      <c r="O47" s="670">
        <f>Offre!O47</f>
        <v>0</v>
      </c>
      <c r="P47" s="796" t="e">
        <f>Offre!R47</f>
        <v>#DIV/0!</v>
      </c>
      <c r="Q47" s="799">
        <f>Offre!S47</f>
        <v>0</v>
      </c>
      <c r="R47" s="801" t="e">
        <f>Offre!T47</f>
        <v>#DIV/0!</v>
      </c>
    </row>
    <row r="48" spans="1:18" s="8" customFormat="1" ht="10.5" customHeight="1">
      <c r="A48" s="125">
        <f>Offre!A48</f>
        <v>0</v>
      </c>
      <c r="B48" s="716" t="str">
        <f>Offre!B48</f>
        <v xml:space="preserve">   </v>
      </c>
      <c r="C48" s="716">
        <f t="shared" si="0"/>
        <v>0</v>
      </c>
      <c r="D48" s="716">
        <f t="shared" si="1"/>
        <v>0</v>
      </c>
      <c r="E48" s="716"/>
      <c r="F48" s="716">
        <f t="shared" si="2"/>
        <v>0</v>
      </c>
      <c r="G48" s="58"/>
      <c r="H48" s="49"/>
      <c r="I48" s="58"/>
      <c r="J48" s="50"/>
      <c r="K48" s="58"/>
      <c r="L48" s="58"/>
      <c r="M48" s="50"/>
      <c r="N48" s="51"/>
      <c r="O48" s="670"/>
      <c r="P48" s="797"/>
      <c r="Q48" s="800"/>
      <c r="R48" s="801"/>
    </row>
    <row r="49" spans="1:19" s="8" customFormat="1" ht="10.5">
      <c r="A49" s="112">
        <f>Offre!A49</f>
        <v>0</v>
      </c>
      <c r="B49" s="725">
        <f>Offre!B49</f>
        <v>0</v>
      </c>
      <c r="C49" s="725">
        <f t="shared" si="0"/>
        <v>0</v>
      </c>
      <c r="D49" s="725" t="e">
        <f t="shared" si="1"/>
        <v>#DIV/0!</v>
      </c>
      <c r="E49" s="725"/>
      <c r="F49" s="725">
        <f t="shared" si="2"/>
        <v>0</v>
      </c>
      <c r="G49" s="57">
        <f>Offre!G49</f>
        <v>0</v>
      </c>
      <c r="H49" s="45">
        <f>Offre!H49</f>
        <v>0</v>
      </c>
      <c r="I49" s="57">
        <f>Offre!I49</f>
        <v>0</v>
      </c>
      <c r="J49" s="46">
        <f>Offre!J49</f>
        <v>0</v>
      </c>
      <c r="K49" s="57" t="str">
        <f>Offre!K49</f>
        <v/>
      </c>
      <c r="L49" s="57">
        <f>Offre!L49</f>
        <v>0</v>
      </c>
      <c r="M49" s="64">
        <f>Offre!M49</f>
        <v>0</v>
      </c>
      <c r="N49" s="47" t="str">
        <f>Offre!N49</f>
        <v/>
      </c>
      <c r="O49" s="642">
        <f>Offre!O49</f>
        <v>0</v>
      </c>
      <c r="P49" s="796" t="e">
        <f>Offre!R49</f>
        <v>#DIV/0!</v>
      </c>
      <c r="Q49" s="673">
        <f>Offre!S49</f>
        <v>0</v>
      </c>
      <c r="R49" s="798" t="e">
        <f>Offre!T49</f>
        <v>#DIV/0!</v>
      </c>
    </row>
    <row r="50" spans="1:19" s="8" customFormat="1" ht="10.5" customHeight="1">
      <c r="A50" s="124">
        <f>Offre!A50</f>
        <v>0</v>
      </c>
      <c r="B50" s="726" t="str">
        <f>Offre!B50</f>
        <v xml:space="preserve">   </v>
      </c>
      <c r="C50" s="726">
        <f t="shared" si="0"/>
        <v>0</v>
      </c>
      <c r="D50" s="726">
        <f t="shared" si="1"/>
        <v>0</v>
      </c>
      <c r="E50" s="726"/>
      <c r="F50" s="726">
        <f t="shared" si="2"/>
        <v>0</v>
      </c>
      <c r="G50" s="54">
        <f>Offre!G50</f>
        <v>0</v>
      </c>
      <c r="H50" s="42"/>
      <c r="I50" s="54"/>
      <c r="J50" s="43"/>
      <c r="K50" s="54"/>
      <c r="L50" s="54"/>
      <c r="M50" s="43"/>
      <c r="N50" s="44"/>
      <c r="O50" s="642"/>
      <c r="P50" s="797"/>
      <c r="Q50" s="674"/>
      <c r="R50" s="798"/>
    </row>
    <row r="51" spans="1:19" s="8" customFormat="1" ht="10.5" customHeight="1">
      <c r="A51" s="126"/>
      <c r="B51" s="727">
        <f>Offre!B51</f>
        <v>0</v>
      </c>
      <c r="C51" s="727"/>
      <c r="D51" s="727"/>
      <c r="E51" s="727"/>
      <c r="F51" s="727"/>
      <c r="G51" s="60">
        <f>Offre!G51</f>
        <v>0</v>
      </c>
      <c r="H51" s="61"/>
      <c r="I51" s="60"/>
      <c r="J51" s="62"/>
      <c r="K51" s="60"/>
      <c r="L51" s="60" t="str">
        <f>Offre!L51</f>
        <v/>
      </c>
      <c r="M51" s="62" t="str">
        <f>Offre!M51</f>
        <v/>
      </c>
      <c r="N51" s="63">
        <f>Offre!N51</f>
        <v>0</v>
      </c>
      <c r="O51" s="792"/>
      <c r="P51" s="793"/>
      <c r="Q51" s="794"/>
      <c r="R51" s="794"/>
      <c r="S51" s="794"/>
    </row>
    <row r="52" spans="1:19" s="8" customFormat="1" ht="11.25" customHeight="1" thickBot="1">
      <c r="A52" s="127"/>
      <c r="B52" s="795" t="s">
        <v>130</v>
      </c>
      <c r="C52" s="795"/>
      <c r="D52" s="795"/>
      <c r="E52" s="795"/>
      <c r="F52" s="795"/>
      <c r="G52" s="79">
        <f>Offre!G52</f>
        <v>1</v>
      </c>
      <c r="H52" s="80">
        <f>VLOOKUP(P52,Produit,6)</f>
        <v>0</v>
      </c>
      <c r="I52" s="79">
        <f>Offre!I52</f>
        <v>0</v>
      </c>
      <c r="J52" s="81">
        <v>0</v>
      </c>
      <c r="K52" s="82">
        <f>I52-(I52*J52)</f>
        <v>0</v>
      </c>
      <c r="L52" s="79">
        <f>Offre!L52</f>
        <v>0</v>
      </c>
      <c r="M52" s="79" t="str">
        <f>Offre!M52</f>
        <v/>
      </c>
      <c r="N52" s="83" t="str">
        <f>Offre!N52</f>
        <v/>
      </c>
      <c r="O52" s="792"/>
      <c r="P52" s="793"/>
      <c r="Q52" s="794"/>
      <c r="R52" s="794"/>
      <c r="S52" s="794"/>
    </row>
    <row r="53" spans="1:19" s="8" customFormat="1" ht="16.5" thickTop="1" thickBot="1">
      <c r="B53" s="736"/>
      <c r="C53" s="736"/>
      <c r="D53" s="736"/>
      <c r="E53" s="736"/>
      <c r="F53" s="736"/>
      <c r="G53" s="173"/>
      <c r="H53" s="18"/>
      <c r="I53" s="788" t="s">
        <v>58</v>
      </c>
      <c r="J53" s="789"/>
      <c r="K53" s="789"/>
      <c r="L53" s="48">
        <f>Offre!L53</f>
        <v>119.7</v>
      </c>
      <c r="M53" s="19"/>
      <c r="N53" s="20"/>
      <c r="O53" s="15"/>
      <c r="P53" s="15"/>
      <c r="Q53" s="173"/>
      <c r="R53" s="173"/>
      <c r="S53" s="21"/>
    </row>
    <row r="54" spans="1:19" s="8" customFormat="1" ht="16.5" thickTop="1" thickBot="1">
      <c r="A54" s="703" t="s">
        <v>101</v>
      </c>
      <c r="B54" s="737"/>
      <c r="C54" s="737"/>
      <c r="D54" s="737"/>
      <c r="E54" s="737"/>
      <c r="F54" s="787"/>
      <c r="G54" s="16"/>
      <c r="H54" s="17"/>
      <c r="I54" s="788" t="s">
        <v>59</v>
      </c>
      <c r="J54" s="789"/>
      <c r="K54" s="789"/>
      <c r="L54" s="22"/>
      <c r="M54" s="48">
        <f>Offre!M54</f>
        <v>23.94</v>
      </c>
      <c r="N54" s="20"/>
      <c r="O54" s="17"/>
      <c r="P54" s="17"/>
      <c r="Q54" s="173"/>
      <c r="R54" s="173"/>
      <c r="S54" s="173"/>
    </row>
    <row r="55" spans="1:19" s="8" customFormat="1" ht="17.25" thickTop="1" thickBot="1">
      <c r="A55" s="691"/>
      <c r="B55" s="701"/>
      <c r="C55" s="701"/>
      <c r="D55" s="701"/>
      <c r="E55" s="701"/>
      <c r="F55" s="707"/>
      <c r="G55" s="16"/>
      <c r="H55" s="17"/>
      <c r="I55" s="790" t="s">
        <v>60</v>
      </c>
      <c r="J55" s="791"/>
      <c r="K55" s="791"/>
      <c r="L55" s="22"/>
      <c r="M55" s="19"/>
      <c r="N55" s="23">
        <f>Offre!N55</f>
        <v>143.64000000000001</v>
      </c>
      <c r="O55" s="17"/>
      <c r="P55" s="202"/>
      <c r="Q55" s="173"/>
      <c r="R55" s="173"/>
      <c r="S55" s="173"/>
    </row>
    <row r="56" spans="1:19" ht="15.75" thickTop="1">
      <c r="A56" s="691" t="str">
        <f>Offre!A56</f>
        <v>M. Soizic BOSSARD</v>
      </c>
      <c r="B56" s="701"/>
      <c r="C56" s="701"/>
      <c r="D56" s="701"/>
      <c r="E56" s="701"/>
      <c r="F56" s="707"/>
      <c r="Q56" s="189"/>
    </row>
    <row r="57" spans="1:19">
      <c r="A57" s="691">
        <f>Offre!A57</f>
        <v>0</v>
      </c>
      <c r="B57" s="692"/>
      <c r="C57" s="692"/>
      <c r="D57" s="692"/>
      <c r="E57" s="692"/>
      <c r="F57" s="693"/>
    </row>
    <row r="58" spans="1:19">
      <c r="A58" s="691">
        <f>Offre!A58</f>
        <v>0</v>
      </c>
      <c r="B58" s="692"/>
      <c r="C58" s="692"/>
      <c r="D58" s="692"/>
      <c r="E58" s="692"/>
      <c r="F58" s="693"/>
    </row>
    <row r="59" spans="1:19" ht="15">
      <c r="A59" s="691" t="str">
        <f>Offre!A59</f>
        <v>93, rue de la Barge</v>
      </c>
      <c r="B59" s="708"/>
      <c r="C59" s="708"/>
      <c r="D59" s="708"/>
      <c r="E59" s="708"/>
      <c r="F59" s="707"/>
    </row>
    <row r="60" spans="1:19" s="8" customFormat="1">
      <c r="A60" s="691">
        <f>Offre!A60</f>
        <v>0</v>
      </c>
      <c r="B60" s="692"/>
      <c r="C60" s="692"/>
      <c r="D60" s="692"/>
      <c r="E60" s="692"/>
      <c r="F60" s="693"/>
      <c r="G60" s="173"/>
      <c r="H60" s="17"/>
      <c r="I60" s="173"/>
      <c r="J60" s="173"/>
      <c r="K60" s="173"/>
      <c r="L60" s="173"/>
      <c r="M60" s="173"/>
      <c r="N60" s="173"/>
      <c r="O60" s="17"/>
      <c r="P60" s="17"/>
      <c r="Q60" s="173"/>
      <c r="R60" s="173"/>
      <c r="S60" s="173"/>
    </row>
    <row r="61" spans="1:19" s="8" customFormat="1">
      <c r="A61" s="691" t="str">
        <f>Offre!A61</f>
        <v>03300 CUSSET</v>
      </c>
      <c r="B61" s="692"/>
      <c r="C61" s="692"/>
      <c r="D61" s="692"/>
      <c r="E61" s="692"/>
      <c r="F61" s="693"/>
      <c r="G61" s="173"/>
      <c r="H61" s="17"/>
      <c r="I61" s="173"/>
      <c r="J61" s="173"/>
      <c r="K61" s="173"/>
      <c r="L61" s="173"/>
      <c r="M61" s="173"/>
      <c r="N61" s="173"/>
      <c r="O61" s="17"/>
      <c r="P61" s="17"/>
      <c r="Q61" s="173"/>
      <c r="R61" s="173"/>
      <c r="S61" s="173"/>
    </row>
    <row r="62" spans="1:19" s="8" customFormat="1">
      <c r="A62" s="691" t="str">
        <f>Offre!A62</f>
        <v xml:space="preserve">Tél. : </v>
      </c>
      <c r="B62" s="692"/>
      <c r="C62" s="692"/>
      <c r="D62" s="692"/>
      <c r="E62" s="692"/>
      <c r="F62" s="693"/>
      <c r="G62" s="173"/>
      <c r="H62" s="17"/>
      <c r="I62" s="173"/>
      <c r="J62" s="173"/>
      <c r="K62" s="173"/>
      <c r="L62" s="173"/>
      <c r="M62" s="173"/>
      <c r="N62" s="173"/>
      <c r="O62" s="17"/>
      <c r="P62" s="17"/>
      <c r="Q62" s="173"/>
      <c r="R62" s="173"/>
      <c r="S62" s="173"/>
    </row>
    <row r="63" spans="1:19" s="8" customFormat="1" ht="15.75" thickBot="1">
      <c r="A63" s="695" t="str">
        <f>Offre!A63</f>
        <v xml:space="preserve">Courriel : </v>
      </c>
      <c r="B63" s="696"/>
      <c r="C63" s="696"/>
      <c r="D63" s="696"/>
      <c r="E63" s="696"/>
      <c r="F63" s="697"/>
      <c r="G63" s="173"/>
      <c r="H63" s="17"/>
      <c r="I63" s="173"/>
      <c r="J63" s="173"/>
      <c r="K63" s="173"/>
      <c r="L63" s="173"/>
      <c r="M63" s="173"/>
      <c r="N63" s="173"/>
      <c r="O63" s="172"/>
      <c r="P63" s="172"/>
      <c r="Q63" s="173"/>
      <c r="R63" s="173"/>
      <c r="S63" s="173"/>
    </row>
    <row r="64" spans="1:19" s="8" customFormat="1" ht="11.25" thickTop="1">
      <c r="G64" s="173"/>
      <c r="H64" s="17"/>
      <c r="I64" s="173"/>
      <c r="J64" s="173"/>
      <c r="K64" s="173"/>
      <c r="L64" s="173"/>
      <c r="M64" s="173"/>
      <c r="N64" s="173"/>
      <c r="O64" s="17"/>
      <c r="P64" s="17"/>
      <c r="Q64" s="173"/>
      <c r="R64" s="173"/>
      <c r="S64" s="173"/>
    </row>
    <row r="65" spans="1:19" s="8" customFormat="1" ht="10.5">
      <c r="G65" s="173"/>
      <c r="H65" s="17"/>
      <c r="I65" s="173"/>
      <c r="J65" s="173"/>
      <c r="K65" s="173"/>
      <c r="L65" s="173"/>
      <c r="M65" s="173"/>
      <c r="N65" s="173"/>
      <c r="O65" s="17"/>
      <c r="P65" s="17"/>
      <c r="Q65" s="173"/>
      <c r="R65" s="173"/>
      <c r="S65" s="173"/>
    </row>
    <row r="66" spans="1:19" s="8" customFormat="1" ht="10.5">
      <c r="G66" s="173"/>
      <c r="H66" s="17"/>
      <c r="I66" s="173"/>
      <c r="J66" s="173"/>
      <c r="K66" s="173"/>
      <c r="L66" s="173"/>
      <c r="M66" s="173"/>
      <c r="N66" s="173"/>
      <c r="O66" s="17"/>
      <c r="P66" s="17"/>
      <c r="Q66" s="173"/>
      <c r="R66" s="173"/>
      <c r="S66" s="173"/>
    </row>
    <row r="67" spans="1:19" s="8" customFormat="1" ht="10.5" customHeight="1" thickBot="1">
      <c r="G67" s="173"/>
      <c r="H67" s="17"/>
      <c r="I67" s="173"/>
      <c r="J67" s="173"/>
      <c r="K67" s="173"/>
      <c r="L67" s="173"/>
      <c r="M67" s="173"/>
      <c r="N67" s="173"/>
      <c r="O67" s="17"/>
      <c r="P67" s="17"/>
      <c r="Q67" s="173"/>
      <c r="R67" s="173"/>
      <c r="S67" s="173"/>
    </row>
    <row r="68" spans="1:19" s="8" customFormat="1" ht="12" thickTop="1" thickBot="1">
      <c r="A68" s="757" t="s">
        <v>139</v>
      </c>
      <c r="B68" s="758"/>
      <c r="C68" s="759">
        <v>42528</v>
      </c>
      <c r="D68" s="758"/>
      <c r="E68" s="760"/>
      <c r="G68" s="173"/>
      <c r="H68" s="17"/>
      <c r="I68" s="173"/>
      <c r="J68" s="173"/>
      <c r="K68" s="173"/>
      <c r="L68" s="173"/>
      <c r="M68" s="173"/>
      <c r="N68" s="173"/>
      <c r="O68" s="17"/>
      <c r="P68" s="17"/>
      <c r="Q68" s="173"/>
      <c r="R68" s="173"/>
      <c r="S68" s="173"/>
    </row>
    <row r="69" spans="1:19" s="8" customFormat="1" ht="11.25" thickTop="1">
      <c r="G69" s="173"/>
      <c r="H69" s="17"/>
      <c r="I69" s="173"/>
      <c r="J69" s="173"/>
      <c r="K69" s="173"/>
      <c r="L69" s="173"/>
      <c r="M69" s="173"/>
      <c r="N69" s="173"/>
      <c r="O69" s="17"/>
      <c r="P69" s="17"/>
      <c r="Q69" s="173"/>
      <c r="R69" s="173"/>
      <c r="S69" s="173"/>
    </row>
    <row r="70" spans="1:19" s="8" customFormat="1" ht="10.5">
      <c r="G70" s="173"/>
      <c r="H70" s="17"/>
      <c r="I70" s="173"/>
      <c r="J70" s="173"/>
      <c r="K70" s="173"/>
      <c r="L70" s="173"/>
      <c r="M70" s="173"/>
      <c r="N70" s="173"/>
      <c r="O70" s="17"/>
      <c r="P70" s="17"/>
      <c r="Q70" s="173"/>
      <c r="R70" s="173"/>
      <c r="S70" s="173"/>
    </row>
    <row r="71" spans="1:19" s="8" customFormat="1" ht="10.5">
      <c r="G71" s="173"/>
      <c r="H71" s="17"/>
      <c r="I71" s="173"/>
      <c r="J71" s="173"/>
      <c r="K71" s="173"/>
      <c r="L71" s="173"/>
      <c r="M71" s="173"/>
      <c r="N71" s="173"/>
      <c r="O71" s="17"/>
      <c r="P71" s="17"/>
      <c r="Q71" s="173"/>
      <c r="R71" s="173"/>
      <c r="S71" s="173"/>
    </row>
    <row r="72" spans="1:19" s="8" customFormat="1" ht="10.5">
      <c r="G72" s="173"/>
      <c r="H72" s="17"/>
      <c r="I72" s="173"/>
      <c r="J72" s="173"/>
      <c r="K72" s="173"/>
      <c r="L72" s="173"/>
      <c r="M72" s="173"/>
      <c r="N72" s="173"/>
      <c r="O72" s="17"/>
      <c r="P72" s="17"/>
      <c r="Q72" s="173"/>
      <c r="R72" s="173"/>
      <c r="S72" s="173"/>
    </row>
    <row r="73" spans="1:19" s="8" customFormat="1" ht="10.5">
      <c r="G73" s="173"/>
      <c r="H73" s="17"/>
      <c r="I73" s="173"/>
      <c r="J73" s="173"/>
      <c r="K73" s="173"/>
      <c r="L73" s="173"/>
      <c r="M73" s="173"/>
      <c r="N73" s="173"/>
      <c r="O73" s="17"/>
      <c r="P73" s="17"/>
      <c r="Q73" s="173"/>
      <c r="R73" s="173"/>
      <c r="S73" s="173"/>
    </row>
    <row r="74" spans="1:19" s="8" customFormat="1" ht="13.5" customHeight="1">
      <c r="A74" s="570" t="s">
        <v>113</v>
      </c>
      <c r="B74" s="571"/>
      <c r="C74" s="571"/>
      <c r="D74" s="571"/>
      <c r="E74" s="571"/>
      <c r="F74" s="572"/>
      <c r="G74" s="173"/>
      <c r="H74" s="17"/>
      <c r="I74" s="173"/>
      <c r="J74" s="173"/>
      <c r="K74" s="173"/>
      <c r="L74" s="173"/>
      <c r="M74" s="173"/>
      <c r="N74" s="173"/>
      <c r="O74" s="17"/>
      <c r="P74" s="17"/>
      <c r="Q74" s="173"/>
      <c r="R74" s="173"/>
      <c r="S74" s="173"/>
    </row>
    <row r="75" spans="1:19" s="8" customFormat="1" ht="15" hidden="1">
      <c r="A75" s="128"/>
      <c r="B75" s="77"/>
      <c r="C75" s="77"/>
      <c r="D75" s="77"/>
      <c r="E75" s="77"/>
      <c r="F75" s="77"/>
      <c r="H75" s="10"/>
      <c r="O75" s="10"/>
      <c r="P75" s="10"/>
    </row>
    <row r="76" spans="1:19" s="8" customFormat="1" ht="15" hidden="1">
      <c r="A76" s="128"/>
      <c r="B76" s="77"/>
      <c r="C76" s="77"/>
      <c r="D76" s="77"/>
      <c r="E76" s="77"/>
      <c r="F76" s="77"/>
      <c r="H76" s="10"/>
      <c r="O76" s="10"/>
      <c r="P76" s="10"/>
    </row>
    <row r="77" spans="1:19" s="8" customFormat="1" ht="15" hidden="1">
      <c r="A77" s="128"/>
      <c r="B77" s="77"/>
      <c r="C77" s="77"/>
      <c r="D77" s="77"/>
      <c r="E77" s="77"/>
      <c r="F77" s="77"/>
      <c r="H77" s="10"/>
      <c r="O77" s="10"/>
      <c r="P77" s="10"/>
    </row>
    <row r="78" spans="1:19" s="8" customFormat="1" ht="15" hidden="1">
      <c r="A78" s="128"/>
      <c r="B78" s="77"/>
      <c r="C78" s="77"/>
      <c r="D78" s="77"/>
      <c r="E78" s="77"/>
      <c r="F78" s="77"/>
      <c r="H78" s="10"/>
      <c r="O78" s="10"/>
      <c r="P78" s="10"/>
    </row>
    <row r="79" spans="1:19" s="8" customFormat="1" ht="15" hidden="1">
      <c r="A79" s="128"/>
      <c r="B79" s="77"/>
      <c r="C79" s="77"/>
      <c r="D79" s="77"/>
      <c r="E79" s="77"/>
      <c r="F79" s="77"/>
      <c r="H79" s="10"/>
      <c r="O79" s="10"/>
      <c r="P79" s="10"/>
    </row>
    <row r="80" spans="1:19" s="8" customFormat="1" ht="15" hidden="1">
      <c r="A80" s="128"/>
      <c r="B80" s="77"/>
      <c r="C80" s="77"/>
      <c r="D80" s="77"/>
      <c r="E80" s="77"/>
      <c r="F80" s="77"/>
      <c r="H80" s="10"/>
      <c r="O80" s="10"/>
      <c r="P80" s="10"/>
    </row>
    <row r="81" spans="1:19" s="8" customFormat="1" ht="15" hidden="1">
      <c r="A81" s="128"/>
      <c r="B81" s="77"/>
      <c r="C81" s="77"/>
      <c r="D81" s="77"/>
      <c r="E81" s="77"/>
      <c r="F81" s="77"/>
      <c r="H81" s="10"/>
      <c r="O81" s="10"/>
      <c r="P81" s="10"/>
    </row>
    <row r="82" spans="1:19" ht="42.75" customHeight="1">
      <c r="A82" s="775" t="s">
        <v>112</v>
      </c>
      <c r="B82" s="776"/>
      <c r="C82" s="776"/>
      <c r="D82" s="776"/>
      <c r="E82" s="776"/>
      <c r="F82" s="777"/>
      <c r="G82" s="174"/>
      <c r="H82" s="14"/>
      <c r="I82" s="174"/>
      <c r="J82" s="174"/>
      <c r="K82" s="174"/>
      <c r="L82" s="174"/>
      <c r="M82" s="174"/>
      <c r="N82" s="174"/>
    </row>
    <row r="83" spans="1:19" ht="10.5" customHeight="1">
      <c r="B83" s="174"/>
      <c r="C83" s="174"/>
      <c r="D83" s="174"/>
      <c r="E83" s="174"/>
      <c r="F83" s="174"/>
      <c r="G83" s="174"/>
      <c r="H83" s="14"/>
      <c r="I83" s="174"/>
      <c r="J83" s="174"/>
      <c r="K83" s="174"/>
      <c r="L83" s="174"/>
      <c r="M83" s="174"/>
      <c r="N83" s="174"/>
    </row>
    <row r="84" spans="1:19" s="78" customFormat="1" ht="12" customHeight="1">
      <c r="A84" s="778"/>
      <c r="B84" s="779"/>
      <c r="C84" s="178"/>
      <c r="D84" s="98"/>
      <c r="E84" s="98"/>
      <c r="F84" s="98"/>
      <c r="G84" s="780" t="str">
        <f>Offre!G76</f>
        <v>Conditions générales de vente :</v>
      </c>
      <c r="H84" s="781"/>
      <c r="I84" s="781"/>
      <c r="J84" s="781"/>
      <c r="K84" s="781"/>
      <c r="L84" s="781"/>
      <c r="M84" s="781"/>
      <c r="N84" s="782"/>
    </row>
    <row r="85" spans="1:19" s="8" customFormat="1" ht="12" customHeight="1">
      <c r="A85" s="772" t="s">
        <v>85</v>
      </c>
      <c r="B85" s="773"/>
      <c r="C85" s="783" t="str">
        <f>Offre!C77</f>
        <v>Au comptant.</v>
      </c>
      <c r="D85" s="783">
        <f>Offre!D77</f>
        <v>0</v>
      </c>
      <c r="E85" s="97"/>
      <c r="F85" s="99"/>
      <c r="G85" s="784" t="str">
        <f>Offre!G77</f>
        <v xml:space="preserve">Voir page du site Élanéco : </v>
      </c>
      <c r="H85" s="785"/>
      <c r="I85" s="785"/>
      <c r="J85" s="785"/>
      <c r="K85" s="785"/>
      <c r="L85" s="785"/>
      <c r="M85" s="785"/>
      <c r="N85" s="786"/>
      <c r="O85" s="761"/>
      <c r="P85" s="762"/>
      <c r="Q85" s="763"/>
      <c r="R85" s="89"/>
      <c r="S85" s="173"/>
    </row>
    <row r="86" spans="1:19" s="8" customFormat="1" ht="12" customHeight="1">
      <c r="A86" s="764" t="str">
        <f>Offre!A78</f>
        <v/>
      </c>
      <c r="B86" s="765">
        <f>Offre!B78</f>
        <v>0</v>
      </c>
      <c r="C86" s="765">
        <f>Offre!C78</f>
        <v>0</v>
      </c>
      <c r="D86" s="765">
        <f>Offre!D78</f>
        <v>0</v>
      </c>
      <c r="E86" s="100" t="str">
        <f>Offre!E78</f>
        <v/>
      </c>
      <c r="F86" s="101" t="str">
        <f>IF(OR(O86=1,O86=2),N55*0.3,"")</f>
        <v/>
      </c>
      <c r="G86" s="766" t="str">
        <f>Offre!G78</f>
        <v>http://www.elaneco.fr/content/3-conditions-generales-de-ventes</v>
      </c>
      <c r="H86" s="767"/>
      <c r="I86" s="767"/>
      <c r="J86" s="767"/>
      <c r="K86" s="768"/>
      <c r="L86" s="768"/>
      <c r="M86" s="768"/>
      <c r="N86" s="769"/>
      <c r="O86" s="761"/>
      <c r="P86" s="762"/>
      <c r="Q86" s="762"/>
      <c r="R86" s="173"/>
      <c r="S86" s="173"/>
    </row>
    <row r="87" spans="1:19" s="8" customFormat="1" ht="12" customHeight="1">
      <c r="A87" s="770" t="str">
        <f>Offre!A79</f>
        <v/>
      </c>
      <c r="B87" s="771">
        <f>Offre!B79</f>
        <v>0</v>
      </c>
      <c r="C87" s="771">
        <f>Offre!C79</f>
        <v>0</v>
      </c>
      <c r="D87" s="771">
        <f>Offre!D79</f>
        <v>0</v>
      </c>
      <c r="E87" s="102" t="str">
        <f>Offre!E79</f>
        <v/>
      </c>
      <c r="F87" s="103" t="str">
        <f>IF(OR(O86=1,O86=2),N55-F86,"")</f>
        <v/>
      </c>
      <c r="G87" s="104"/>
      <c r="H87" s="105"/>
      <c r="I87" s="105"/>
      <c r="J87" s="105"/>
      <c r="K87" s="105"/>
      <c r="L87" s="105"/>
      <c r="M87" s="105"/>
      <c r="N87" s="106"/>
      <c r="O87" s="17"/>
      <c r="P87" s="17"/>
      <c r="Q87" s="173"/>
      <c r="R87" s="173"/>
      <c r="S87" s="173"/>
    </row>
    <row r="88" spans="1:19" s="8" customFormat="1" ht="12" customHeight="1">
      <c r="A88" s="772" t="s">
        <v>86</v>
      </c>
      <c r="B88" s="773"/>
      <c r="C88" s="773"/>
      <c r="D88" s="773"/>
      <c r="E88" s="773"/>
      <c r="F88" s="773"/>
      <c r="G88" s="773"/>
      <c r="H88" s="773"/>
      <c r="I88" s="773"/>
      <c r="J88" s="773"/>
      <c r="K88" s="773"/>
      <c r="L88" s="773"/>
      <c r="M88" s="773"/>
      <c r="N88" s="774"/>
      <c r="O88" s="17"/>
      <c r="P88" s="17"/>
      <c r="Q88" s="173"/>
      <c r="R88" s="173"/>
      <c r="S88" s="173"/>
    </row>
    <row r="89" spans="1:19" s="8" customFormat="1" ht="21" customHeight="1">
      <c r="A89" s="740" t="s">
        <v>109</v>
      </c>
      <c r="B89" s="741"/>
      <c r="C89" s="741"/>
      <c r="D89" s="741"/>
      <c r="E89" s="741"/>
      <c r="F89" s="741"/>
      <c r="G89" s="741"/>
      <c r="H89" s="741"/>
      <c r="I89" s="741"/>
      <c r="J89" s="741"/>
      <c r="K89" s="741"/>
      <c r="L89" s="741"/>
      <c r="M89" s="741"/>
      <c r="N89" s="742"/>
      <c r="O89" s="17"/>
      <c r="P89" s="17"/>
      <c r="Q89" s="173"/>
      <c r="R89" s="173"/>
      <c r="S89" s="173"/>
    </row>
    <row r="90" spans="1:19" s="8" customFormat="1" ht="32.25" customHeight="1">
      <c r="A90" s="743" t="s">
        <v>88</v>
      </c>
      <c r="B90" s="744"/>
      <c r="C90" s="744"/>
      <c r="D90" s="744"/>
      <c r="E90" s="744"/>
      <c r="F90" s="744"/>
      <c r="G90" s="744"/>
      <c r="H90" s="744"/>
      <c r="I90" s="744"/>
      <c r="J90" s="744"/>
      <c r="K90" s="744"/>
      <c r="L90" s="744"/>
      <c r="M90" s="744"/>
      <c r="N90" s="745"/>
      <c r="O90" s="89"/>
      <c r="P90" s="90"/>
      <c r="Q90" s="90"/>
      <c r="R90" s="173"/>
      <c r="S90" s="173"/>
    </row>
    <row r="91" spans="1:19" ht="12.75" customHeight="1">
      <c r="A91" s="746" t="str">
        <f>Offre!A83</f>
        <v/>
      </c>
      <c r="B91" s="747">
        <f>Offre!B83</f>
        <v>0</v>
      </c>
      <c r="C91" s="747">
        <f>Offre!C83</f>
        <v>0</v>
      </c>
      <c r="D91" s="747">
        <f>Offre!D83</f>
        <v>0</v>
      </c>
      <c r="E91" s="747">
        <f>Offre!E83</f>
        <v>0</v>
      </c>
      <c r="F91" s="747">
        <f>Offre!F83</f>
        <v>0</v>
      </c>
      <c r="G91" s="747">
        <f>Offre!G83</f>
        <v>0</v>
      </c>
      <c r="H91" s="747">
        <f>Offre!H83</f>
        <v>0</v>
      </c>
      <c r="I91" s="747">
        <f>Offre!I83</f>
        <v>0</v>
      </c>
      <c r="J91" s="747">
        <f>Offre!J83</f>
        <v>0</v>
      </c>
      <c r="K91" s="747">
        <f>Offre!K83</f>
        <v>0</v>
      </c>
      <c r="L91" s="747">
        <f>Offre!L83</f>
        <v>0</v>
      </c>
      <c r="M91" s="747">
        <f>Offre!M83</f>
        <v>0</v>
      </c>
      <c r="N91" s="748">
        <f>Offre!N83</f>
        <v>0</v>
      </c>
    </row>
    <row r="92" spans="1:19" ht="12" customHeight="1">
      <c r="A92" s="749" t="str">
        <f>Offre!A84</f>
        <v/>
      </c>
      <c r="B92" s="750">
        <f>Offre!B84</f>
        <v>0</v>
      </c>
      <c r="C92" s="750">
        <f>Offre!C84</f>
        <v>0</v>
      </c>
      <c r="D92" s="750">
        <f>Offre!D84</f>
        <v>0</v>
      </c>
      <c r="E92" s="751">
        <f>Offre!E84</f>
        <v>0</v>
      </c>
      <c r="F92" s="751">
        <f>Offre!F84</f>
        <v>0</v>
      </c>
      <c r="G92" s="751">
        <f>Offre!G84</f>
        <v>0</v>
      </c>
      <c r="H92" s="751">
        <f>Offre!H84</f>
        <v>0</v>
      </c>
      <c r="I92" s="751">
        <f>Offre!I84</f>
        <v>0</v>
      </c>
      <c r="J92" s="751">
        <f>Offre!J84</f>
        <v>0</v>
      </c>
      <c r="K92" s="751">
        <f>Offre!K84</f>
        <v>0</v>
      </c>
      <c r="L92" s="751">
        <f>Offre!L84</f>
        <v>0</v>
      </c>
      <c r="M92" s="751">
        <f>Offre!M84</f>
        <v>0</v>
      </c>
      <c r="N92" s="752">
        <f>Offre!N84</f>
        <v>0</v>
      </c>
    </row>
    <row r="93" spans="1:19" ht="12" customHeight="1">
      <c r="A93" s="753" t="str">
        <f>Offre!A85</f>
        <v/>
      </c>
      <c r="B93" s="754">
        <f>Offre!B85</f>
        <v>0</v>
      </c>
      <c r="C93" s="754">
        <f>Offre!C85</f>
        <v>0</v>
      </c>
      <c r="D93" s="754">
        <f>Offre!D85</f>
        <v>0</v>
      </c>
      <c r="E93" s="755">
        <f>Offre!E85</f>
        <v>0</v>
      </c>
      <c r="F93" s="755">
        <f>Offre!F85</f>
        <v>0</v>
      </c>
      <c r="G93" s="755">
        <f>Offre!G85</f>
        <v>0</v>
      </c>
      <c r="H93" s="755">
        <f>Offre!H85</f>
        <v>0</v>
      </c>
      <c r="I93" s="755">
        <f>Offre!I85</f>
        <v>0</v>
      </c>
      <c r="J93" s="755">
        <f>Offre!J85</f>
        <v>0</v>
      </c>
      <c r="K93" s="755">
        <f>Offre!K85</f>
        <v>0</v>
      </c>
      <c r="L93" s="755">
        <f>Offre!L85</f>
        <v>0</v>
      </c>
      <c r="M93" s="755">
        <f>Offre!M85</f>
        <v>0</v>
      </c>
      <c r="N93" s="756">
        <f>Offre!N85</f>
        <v>0</v>
      </c>
    </row>
  </sheetData>
  <mergeCells count="157">
    <mergeCell ref="O19:P19"/>
    <mergeCell ref="A10:F10"/>
    <mergeCell ref="I10:N10"/>
    <mergeCell ref="A11:F11"/>
    <mergeCell ref="I11:N11"/>
    <mergeCell ref="A2:N2"/>
    <mergeCell ref="I5:N5"/>
    <mergeCell ref="I7:N7"/>
    <mergeCell ref="Q7:AC7"/>
    <mergeCell ref="I8:N8"/>
    <mergeCell ref="A9:F9"/>
    <mergeCell ref="I9:N9"/>
    <mergeCell ref="A13:F13"/>
    <mergeCell ref="I13:N13"/>
    <mergeCell ref="A12:F12"/>
    <mergeCell ref="I12:N12"/>
    <mergeCell ref="O16:P16"/>
    <mergeCell ref="O17:P17"/>
    <mergeCell ref="O12:X12"/>
    <mergeCell ref="O13:X13"/>
    <mergeCell ref="O14:X14"/>
    <mergeCell ref="R21:R22"/>
    <mergeCell ref="B22:F22"/>
    <mergeCell ref="B23:F23"/>
    <mergeCell ref="O23:O24"/>
    <mergeCell ref="P23:P24"/>
    <mergeCell ref="Q23:Q24"/>
    <mergeCell ref="R23:R24"/>
    <mergeCell ref="B24:F24"/>
    <mergeCell ref="B21:F21"/>
    <mergeCell ref="O21:O22"/>
    <mergeCell ref="P21:P22"/>
    <mergeCell ref="Q21:Q22"/>
    <mergeCell ref="B20:F20"/>
    <mergeCell ref="A15:F15"/>
    <mergeCell ref="I15:N15"/>
    <mergeCell ref="A16:F16"/>
    <mergeCell ref="I16:N16"/>
    <mergeCell ref="I17:N17"/>
    <mergeCell ref="L18:N18"/>
    <mergeCell ref="I14:N14"/>
    <mergeCell ref="B27:F27"/>
    <mergeCell ref="O27:O28"/>
    <mergeCell ref="P27:P28"/>
    <mergeCell ref="Q27:Q28"/>
    <mergeCell ref="R27:R28"/>
    <mergeCell ref="B28:F28"/>
    <mergeCell ref="B25:F25"/>
    <mergeCell ref="O25:O26"/>
    <mergeCell ref="P25:P26"/>
    <mergeCell ref="Q25:Q26"/>
    <mergeCell ref="R25:R26"/>
    <mergeCell ref="B26:F26"/>
    <mergeCell ref="B31:F31"/>
    <mergeCell ref="O31:O32"/>
    <mergeCell ref="P31:P32"/>
    <mergeCell ref="Q31:Q32"/>
    <mergeCell ref="R31:R32"/>
    <mergeCell ref="B32:F32"/>
    <mergeCell ref="B29:F29"/>
    <mergeCell ref="O29:O30"/>
    <mergeCell ref="P29:P30"/>
    <mergeCell ref="Q29:Q30"/>
    <mergeCell ref="R29:R30"/>
    <mergeCell ref="B30:F30"/>
    <mergeCell ref="B35:F35"/>
    <mergeCell ref="O35:O36"/>
    <mergeCell ref="P35:P36"/>
    <mergeCell ref="Q35:Q36"/>
    <mergeCell ref="R35:R36"/>
    <mergeCell ref="B36:F36"/>
    <mergeCell ref="B33:F33"/>
    <mergeCell ref="O33:O34"/>
    <mergeCell ref="P33:P34"/>
    <mergeCell ref="Q33:Q34"/>
    <mergeCell ref="R33:R34"/>
    <mergeCell ref="B34:F34"/>
    <mergeCell ref="B39:F39"/>
    <mergeCell ref="O39:O40"/>
    <mergeCell ref="P39:P40"/>
    <mergeCell ref="Q39:Q40"/>
    <mergeCell ref="R39:R40"/>
    <mergeCell ref="B40:F40"/>
    <mergeCell ref="B37:F37"/>
    <mergeCell ref="O37:O38"/>
    <mergeCell ref="P37:P38"/>
    <mergeCell ref="Q37:Q38"/>
    <mergeCell ref="R37:R38"/>
    <mergeCell ref="B38:F38"/>
    <mergeCell ref="B43:F43"/>
    <mergeCell ref="O43:O44"/>
    <mergeCell ref="P43:P44"/>
    <mergeCell ref="Q43:Q44"/>
    <mergeCell ref="R43:R44"/>
    <mergeCell ref="B44:F44"/>
    <mergeCell ref="B41:F41"/>
    <mergeCell ref="O41:O42"/>
    <mergeCell ref="P41:P42"/>
    <mergeCell ref="Q41:Q42"/>
    <mergeCell ref="R41:R42"/>
    <mergeCell ref="B42:F42"/>
    <mergeCell ref="B47:F47"/>
    <mergeCell ref="O47:O48"/>
    <mergeCell ref="P47:P48"/>
    <mergeCell ref="Q47:Q48"/>
    <mergeCell ref="R47:R48"/>
    <mergeCell ref="B48:F48"/>
    <mergeCell ref="B45:F45"/>
    <mergeCell ref="O45:O46"/>
    <mergeCell ref="P45:P46"/>
    <mergeCell ref="Q45:Q46"/>
    <mergeCell ref="R45:R46"/>
    <mergeCell ref="B46:F46"/>
    <mergeCell ref="B51:F51"/>
    <mergeCell ref="O51:S51"/>
    <mergeCell ref="B52:F52"/>
    <mergeCell ref="O52:S52"/>
    <mergeCell ref="B53:F53"/>
    <mergeCell ref="I53:K53"/>
    <mergeCell ref="B49:F49"/>
    <mergeCell ref="O49:O50"/>
    <mergeCell ref="P49:P50"/>
    <mergeCell ref="Q49:Q50"/>
    <mergeCell ref="R49:R50"/>
    <mergeCell ref="B50:F50"/>
    <mergeCell ref="A58:F58"/>
    <mergeCell ref="A59:F59"/>
    <mergeCell ref="A60:F60"/>
    <mergeCell ref="A61:F61"/>
    <mergeCell ref="A62:F62"/>
    <mergeCell ref="A63:F63"/>
    <mergeCell ref="A54:F54"/>
    <mergeCell ref="I54:K54"/>
    <mergeCell ref="A55:F55"/>
    <mergeCell ref="I55:K55"/>
    <mergeCell ref="A56:F56"/>
    <mergeCell ref="A57:F57"/>
    <mergeCell ref="A89:N89"/>
    <mergeCell ref="A90:N90"/>
    <mergeCell ref="A91:N91"/>
    <mergeCell ref="A92:N92"/>
    <mergeCell ref="A93:N93"/>
    <mergeCell ref="A68:B68"/>
    <mergeCell ref="C68:E68"/>
    <mergeCell ref="O85:Q85"/>
    <mergeCell ref="A86:D86"/>
    <mergeCell ref="G86:N86"/>
    <mergeCell ref="O86:Q86"/>
    <mergeCell ref="A87:D87"/>
    <mergeCell ref="A88:N88"/>
    <mergeCell ref="A74:F74"/>
    <mergeCell ref="A82:F82"/>
    <mergeCell ref="A84:B84"/>
    <mergeCell ref="G84:N84"/>
    <mergeCell ref="A85:B85"/>
    <mergeCell ref="C85:D85"/>
    <mergeCell ref="G85:N85"/>
  </mergeCells>
  <dataValidations count="4">
    <dataValidation type="list" allowBlank="1" showInputMessage="1" showErrorMessage="1" sqref="P9 P63">
      <formula1>Numéro_de_Client</formula1>
    </dataValidation>
    <dataValidation type="list" allowBlank="1" showInputMessage="1" showErrorMessage="1" sqref="P5">
      <formula1>Initiale_effective</formula1>
    </dataValidation>
    <dataValidation type="list" allowBlank="1" showInputMessage="1" showErrorMessage="1" sqref="O52:P52">
      <formula1>Type_de_montant_effectif</formula1>
    </dataValidation>
    <dataValidation type="list" allowBlank="1" showInputMessage="1" showErrorMessage="1" sqref="O17">
      <formula1>État_archivage_facture_effectif</formula1>
    </dataValidation>
  </dataValidations>
  <hyperlinks>
    <hyperlink ref="G86:N86" r:id="rId1" display="http://www.elaneco.fr/content/3-conditions-generales-de-ventes"/>
  </hyperlinks>
  <pageMargins left="0.19685039370078741" right="0.19685039370078741" top="0.19685039370078741" bottom="0.19685039370078741" header="0.19685039370078741" footer="0.19685039370078741"/>
  <pageSetup paperSize="9" scale="69" orientation="portrait" r:id="rId2"/>
  <headerFooter>
    <oddFooter>Page &amp;P de &amp;N</oddFooter>
  </headerFooter>
  <drawing r:id="rId3"/>
  <legacyDrawing r:id="rId4"/>
</worksheet>
</file>

<file path=xl/worksheets/sheet6.xml><?xml version="1.0" encoding="utf-8"?>
<worksheet xmlns="http://schemas.openxmlformats.org/spreadsheetml/2006/main" xmlns:r="http://schemas.openxmlformats.org/officeDocument/2006/relationships">
  <dimension ref="A1:AG69"/>
  <sheetViews>
    <sheetView showZeros="0" topLeftCell="A7" workbookViewId="0">
      <selection activeCell="O13" sqref="O13:W13"/>
    </sheetView>
  </sheetViews>
  <sheetFormatPr baseColWidth="10" defaultRowHeight="12.75"/>
  <cols>
    <col min="1" max="1" width="12.42578125" style="147" customWidth="1"/>
    <col min="2" max="4" width="11.42578125" style="147"/>
    <col min="5" max="5" width="12" style="147" bestFit="1" customWidth="1"/>
    <col min="6" max="6" width="19.5703125" style="147" customWidth="1"/>
    <col min="7" max="7" width="7.28515625" style="147" customWidth="1"/>
    <col min="8" max="8" width="5.42578125" style="4" customWidth="1"/>
    <col min="9" max="9" width="8" style="147" customWidth="1"/>
    <col min="10" max="10" width="7.28515625" style="147" customWidth="1"/>
    <col min="11" max="11" width="8.42578125" style="147" customWidth="1"/>
    <col min="12" max="12" width="9.28515625" style="147" customWidth="1"/>
    <col min="13" max="13" width="8.140625" style="147" customWidth="1"/>
    <col min="14" max="14" width="12.85546875" style="147" customWidth="1"/>
    <col min="15" max="15" width="10.5703125" style="9" customWidth="1"/>
    <col min="16" max="16" width="13.140625" style="9" customWidth="1"/>
    <col min="17" max="17" width="7" style="147" customWidth="1"/>
    <col min="18" max="18" width="14" style="147" customWidth="1"/>
    <col min="19" max="16384" width="11.42578125" style="147"/>
  </cols>
  <sheetData>
    <row r="1" spans="1:33" ht="6" customHeight="1" thickBot="1"/>
    <row r="2" spans="1:33" ht="26.25" customHeight="1" thickTop="1" thickBot="1">
      <c r="A2" s="647" t="s">
        <v>136</v>
      </c>
      <c r="B2" s="648"/>
      <c r="C2" s="648"/>
      <c r="D2" s="648"/>
      <c r="E2" s="648"/>
      <c r="F2" s="648"/>
      <c r="G2" s="648"/>
      <c r="H2" s="648"/>
      <c r="I2" s="648"/>
      <c r="J2" s="648"/>
      <c r="K2" s="648"/>
      <c r="L2" s="648"/>
      <c r="M2" s="648"/>
      <c r="N2" s="649"/>
    </row>
    <row r="3" spans="1:33" ht="7.5" customHeight="1" thickTop="1"/>
    <row r="4" spans="1:33" ht="12" customHeight="1" thickBot="1">
      <c r="B4" s="143"/>
      <c r="C4" s="143"/>
      <c r="D4" s="143"/>
      <c r="E4" s="143"/>
      <c r="F4" s="143"/>
      <c r="G4" s="143"/>
      <c r="H4" s="14"/>
      <c r="I4" s="143"/>
      <c r="J4" s="143"/>
      <c r="K4" s="143"/>
      <c r="L4" s="143"/>
      <c r="M4" s="143"/>
      <c r="N4" s="143"/>
    </row>
    <row r="5" spans="1:33" ht="12.75" customHeight="1" thickBot="1">
      <c r="B5" s="143"/>
      <c r="C5" s="143"/>
      <c r="D5" s="143"/>
      <c r="E5" s="143"/>
      <c r="F5" s="143"/>
      <c r="G5" s="143"/>
      <c r="H5" s="14"/>
      <c r="I5" s="702" t="str">
        <f ca="1">CONCATENATE("Numéro de BL : BL-",YEAR(NOW()),"-",IF(MONTH(NOW())&lt;10,"0",""),MONTH(NOW()),"-",IF(DAY(NOW())&lt;10,"0",""),DAY(NOW()),"-",P5)</f>
        <v>Numéro de BL : BL-2016-08-11-CB</v>
      </c>
      <c r="J5" s="701"/>
      <c r="K5" s="701"/>
      <c r="L5" s="701"/>
      <c r="M5" s="701"/>
      <c r="N5" s="701"/>
      <c r="O5" s="72" t="s">
        <v>89</v>
      </c>
      <c r="P5" s="73" t="s">
        <v>72</v>
      </c>
      <c r="Q5" s="9"/>
    </row>
    <row r="6" spans="1:33" ht="15" customHeight="1" thickBot="1">
      <c r="B6" s="143"/>
      <c r="C6" s="143"/>
      <c r="D6" s="143"/>
      <c r="E6" s="143"/>
      <c r="F6" s="143"/>
      <c r="G6" s="143"/>
      <c r="H6" s="14"/>
      <c r="I6" s="143"/>
      <c r="J6" s="143"/>
      <c r="K6" s="143"/>
      <c r="L6" s="143"/>
      <c r="M6" s="143"/>
      <c r="N6" s="143"/>
      <c r="Q6" s="53"/>
      <c r="R6" s="53"/>
      <c r="S6" s="53"/>
      <c r="T6" s="53"/>
      <c r="U6" s="53"/>
      <c r="V6" s="144"/>
      <c r="W6" s="144"/>
      <c r="X6" s="144"/>
      <c r="Y6" s="144"/>
    </row>
    <row r="7" spans="1:33" ht="18.75" customHeight="1" thickTop="1">
      <c r="B7" s="143"/>
      <c r="C7" s="143"/>
      <c r="D7" s="143"/>
      <c r="E7" s="143"/>
      <c r="F7" s="143"/>
      <c r="G7" s="143"/>
      <c r="H7" s="14"/>
      <c r="I7" s="703" t="s">
        <v>17</v>
      </c>
      <c r="J7" s="704"/>
      <c r="K7" s="704"/>
      <c r="L7" s="704"/>
      <c r="M7" s="704"/>
      <c r="N7" s="705"/>
      <c r="Q7" s="706"/>
      <c r="R7" s="706"/>
      <c r="S7" s="706"/>
      <c r="T7" s="706"/>
      <c r="U7" s="706"/>
      <c r="V7" s="706"/>
      <c r="W7" s="706"/>
      <c r="X7" s="706"/>
      <c r="Y7" s="706"/>
      <c r="Z7" s="706"/>
      <c r="AA7" s="706"/>
      <c r="AB7" s="706"/>
      <c r="AC7" s="706"/>
    </row>
    <row r="8" spans="1:33" ht="16.5" customHeight="1">
      <c r="B8" s="143"/>
      <c r="C8" s="143"/>
      <c r="D8" s="143"/>
      <c r="E8" s="143"/>
      <c r="F8" s="143"/>
      <c r="G8" s="143"/>
      <c r="H8" s="14"/>
      <c r="I8" s="691"/>
      <c r="J8" s="692"/>
      <c r="K8" s="692"/>
      <c r="L8" s="692"/>
      <c r="M8" s="692"/>
      <c r="N8" s="693"/>
    </row>
    <row r="9" spans="1:33" ht="18.75" customHeight="1">
      <c r="A9" s="700" t="s">
        <v>40</v>
      </c>
      <c r="B9" s="701"/>
      <c r="C9" s="701"/>
      <c r="D9" s="701"/>
      <c r="E9" s="701"/>
      <c r="F9" s="701"/>
      <c r="G9" s="143"/>
      <c r="H9" s="14"/>
      <c r="I9" s="691" t="str">
        <f>Offre!I9</f>
        <v>M. Soizic BOSSARD</v>
      </c>
      <c r="J9" s="701"/>
      <c r="K9" s="701"/>
      <c r="L9" s="701"/>
      <c r="M9" s="701"/>
      <c r="N9" s="707"/>
      <c r="O9" s="179"/>
      <c r="P9" s="172"/>
    </row>
    <row r="10" spans="1:33" ht="18.75" customHeight="1">
      <c r="A10" s="700" t="s">
        <v>43</v>
      </c>
      <c r="B10" s="701"/>
      <c r="C10" s="701"/>
      <c r="D10" s="701"/>
      <c r="E10" s="701"/>
      <c r="F10" s="701"/>
      <c r="G10" s="143"/>
      <c r="H10" s="14"/>
      <c r="I10" s="691">
        <f>Offre!I10</f>
        <v>0</v>
      </c>
      <c r="J10" s="692"/>
      <c r="K10" s="692"/>
      <c r="L10" s="692"/>
      <c r="M10" s="692"/>
      <c r="N10" s="693"/>
    </row>
    <row r="11" spans="1:33" ht="18.75" customHeight="1" thickBot="1">
      <c r="A11" s="700" t="s">
        <v>61</v>
      </c>
      <c r="B11" s="700"/>
      <c r="C11" s="700"/>
      <c r="D11" s="700"/>
      <c r="E11" s="700"/>
      <c r="F11" s="700"/>
      <c r="G11" s="143"/>
      <c r="H11" s="14"/>
      <c r="I11" s="691">
        <f>Offre!I11</f>
        <v>0</v>
      </c>
      <c r="J11" s="692"/>
      <c r="K11" s="692"/>
      <c r="L11" s="692"/>
      <c r="M11" s="692"/>
      <c r="N11" s="693"/>
    </row>
    <row r="12" spans="1:33" ht="18.75" customHeight="1">
      <c r="A12" s="700" t="s">
        <v>41</v>
      </c>
      <c r="B12" s="700"/>
      <c r="C12" s="700"/>
      <c r="D12" s="700"/>
      <c r="E12" s="700"/>
      <c r="F12" s="700"/>
      <c r="G12" s="143"/>
      <c r="H12" s="14"/>
      <c r="I12" s="691" t="str">
        <f>Offre!I12</f>
        <v>93, rue de la Barge</v>
      </c>
      <c r="J12" s="708"/>
      <c r="K12" s="708"/>
      <c r="L12" s="708"/>
      <c r="M12" s="708"/>
      <c r="N12" s="707"/>
      <c r="O12" s="813" t="s">
        <v>174</v>
      </c>
      <c r="P12" s="814"/>
      <c r="Q12" s="814"/>
      <c r="R12" s="814"/>
      <c r="S12" s="814"/>
      <c r="T12" s="814"/>
      <c r="U12" s="814"/>
      <c r="V12" s="814"/>
      <c r="W12" s="815"/>
      <c r="X12" s="217"/>
      <c r="Y12" s="218"/>
      <c r="Z12" s="218"/>
      <c r="AA12" s="218"/>
      <c r="AB12" s="219"/>
      <c r="AC12" s="219"/>
      <c r="AD12" s="219"/>
      <c r="AE12" s="219"/>
      <c r="AF12" s="219"/>
      <c r="AG12" s="219"/>
    </row>
    <row r="13" spans="1:33" ht="18.75" customHeight="1">
      <c r="A13" s="700" t="s">
        <v>42</v>
      </c>
      <c r="B13" s="700"/>
      <c r="C13" s="700"/>
      <c r="D13" s="700"/>
      <c r="E13" s="700"/>
      <c r="F13" s="700"/>
      <c r="G13" s="143"/>
      <c r="H13" s="14"/>
      <c r="I13" s="691">
        <f>Offre!I13</f>
        <v>0</v>
      </c>
      <c r="J13" s="692"/>
      <c r="K13" s="692"/>
      <c r="L13" s="692"/>
      <c r="M13" s="692"/>
      <c r="N13" s="693"/>
      <c r="O13" s="712" t="str">
        <f ca="1">CONCATENATE("BL-",YEAR(NOW()),"-",IF(MONTH(NOW())&lt;10,"0",""),MONTH(NOW()),"-",IF(DAY(NOW())&lt;10,"0",""),DAY(NOW()),"-",P5," - Bon de livraison Élanéco - ",VLOOKUP(Offre!P9,Client_et_Prospect,2)," ",VLOOKUP(Offre!P9,Client_et_Prospect,3)," ",VLOOKUP(Offre!P9,Client_et_Prospect,4)," - ",IF(VLOOKUP(Offre!P9,Client_et_Prospect,5)&lt;&gt;0,VLOOKUP(Offre!P9,Client_et_Prospect,5),""),IF(VLOOKUP(Offre!P9,Client_et_Prospect,5)&lt;&gt;0," - ",""),Offre!U7)</f>
        <v>BL-2016-08-11-CB - Bon de livraison Élanéco - M. Soizic BOSSARD - Laine de bois</v>
      </c>
      <c r="P13" s="708"/>
      <c r="Q13" s="708"/>
      <c r="R13" s="708"/>
      <c r="S13" s="708"/>
      <c r="T13" s="708"/>
      <c r="U13" s="708"/>
      <c r="V13" s="708"/>
      <c r="W13" s="713"/>
      <c r="X13" s="220"/>
      <c r="Y13" s="215"/>
      <c r="Z13" s="215"/>
      <c r="AA13" s="215"/>
      <c r="AB13" s="215"/>
      <c r="AC13" s="216"/>
      <c r="AD13" s="216"/>
      <c r="AE13" s="216"/>
      <c r="AF13" s="216"/>
      <c r="AG13" s="216"/>
    </row>
    <row r="14" spans="1:33" ht="18.75" customHeight="1" thickBot="1">
      <c r="A14" s="147" t="s">
        <v>44</v>
      </c>
      <c r="B14" s="143"/>
      <c r="C14" s="143"/>
      <c r="D14" s="143"/>
      <c r="E14" s="143"/>
      <c r="F14" s="143"/>
      <c r="G14" s="143"/>
      <c r="H14" s="14"/>
      <c r="I14" s="691" t="str">
        <f>Offre!I14</f>
        <v>03300 CUSSET</v>
      </c>
      <c r="J14" s="692"/>
      <c r="K14" s="692"/>
      <c r="L14" s="692"/>
      <c r="M14" s="692"/>
      <c r="N14" s="693"/>
      <c r="O14" s="687" t="str">
        <f ca="1">O13</f>
        <v>BL-2016-08-11-CB - Bon de livraison Élanéco - M. Soizic BOSSARD - Laine de bois</v>
      </c>
      <c r="P14" s="688"/>
      <c r="Q14" s="688"/>
      <c r="R14" s="688"/>
      <c r="S14" s="688"/>
      <c r="T14" s="688"/>
      <c r="U14" s="688"/>
      <c r="V14" s="688"/>
      <c r="W14" s="689"/>
      <c r="X14" s="221"/>
      <c r="Y14" s="219"/>
      <c r="Z14" s="219"/>
      <c r="AA14" s="219"/>
      <c r="AB14" s="219"/>
      <c r="AC14" s="216"/>
      <c r="AD14" s="216"/>
      <c r="AE14" s="216"/>
      <c r="AF14" s="216"/>
      <c r="AG14" s="216"/>
    </row>
    <row r="15" spans="1:33" ht="18.75" customHeight="1">
      <c r="A15" s="690" t="s">
        <v>45</v>
      </c>
      <c r="B15" s="690"/>
      <c r="C15" s="690"/>
      <c r="D15" s="690"/>
      <c r="E15" s="690"/>
      <c r="F15" s="690"/>
      <c r="G15" s="143"/>
      <c r="H15" s="14"/>
      <c r="I15" s="691" t="str">
        <f>Offre!I15</f>
        <v xml:space="preserve">Tél. : </v>
      </c>
      <c r="J15" s="692"/>
      <c r="K15" s="692"/>
      <c r="L15" s="692"/>
      <c r="M15" s="692"/>
      <c r="N15" s="693"/>
    </row>
    <row r="16" spans="1:33" ht="18.75" customHeight="1" thickBot="1">
      <c r="A16" s="694" t="s">
        <v>46</v>
      </c>
      <c r="B16" s="694"/>
      <c r="C16" s="694"/>
      <c r="D16" s="694"/>
      <c r="E16" s="694"/>
      <c r="F16" s="694"/>
      <c r="G16" s="143"/>
      <c r="H16" s="14"/>
      <c r="I16" s="695" t="str">
        <f>Offre!I16</f>
        <v xml:space="preserve">Courriel : </v>
      </c>
      <c r="J16" s="696"/>
      <c r="K16" s="696"/>
      <c r="L16" s="696"/>
      <c r="M16" s="696"/>
      <c r="N16" s="697"/>
    </row>
    <row r="17" spans="1:20" ht="18.75" customHeight="1" thickTop="1">
      <c r="I17" s="698"/>
      <c r="J17" s="698"/>
      <c r="K17" s="698"/>
      <c r="L17" s="698"/>
      <c r="M17" s="698"/>
      <c r="N17" s="698"/>
    </row>
    <row r="18" spans="1:20" ht="18.75" customHeight="1">
      <c r="A18" s="5"/>
      <c r="I18" s="32"/>
      <c r="J18" s="32"/>
      <c r="K18" s="32" t="s">
        <v>55</v>
      </c>
      <c r="L18" s="699">
        <f ca="1">TODAY()</f>
        <v>42593</v>
      </c>
      <c r="M18" s="699"/>
      <c r="N18" s="699"/>
      <c r="O18" s="52"/>
      <c r="P18" s="41"/>
    </row>
    <row r="19" spans="1:20" ht="12.75" customHeight="1" thickBot="1">
      <c r="K19" s="6"/>
    </row>
    <row r="20" spans="1:20" s="7" customFormat="1" ht="39" customHeight="1" thickTop="1" thickBot="1">
      <c r="A20" s="11" t="s">
        <v>79</v>
      </c>
      <c r="B20" s="724" t="s">
        <v>6</v>
      </c>
      <c r="C20" s="724"/>
      <c r="D20" s="724"/>
      <c r="E20" s="724"/>
      <c r="F20" s="724"/>
      <c r="G20" s="148" t="s">
        <v>49</v>
      </c>
      <c r="H20" s="156" t="s">
        <v>13</v>
      </c>
      <c r="I20" s="147"/>
      <c r="J20" s="147"/>
      <c r="K20" s="147"/>
      <c r="L20" s="147"/>
      <c r="M20" s="147"/>
      <c r="N20" s="76"/>
      <c r="O20" s="166"/>
      <c r="P20" s="167"/>
      <c r="Q20" s="168"/>
      <c r="R20" s="168"/>
      <c r="S20" s="168"/>
      <c r="T20" s="169"/>
    </row>
    <row r="21" spans="1:20" s="8" customFormat="1" ht="31.5" customHeight="1" thickTop="1">
      <c r="A21" s="123" t="str">
        <f>Offre!A21</f>
        <v>ISOCELL</v>
      </c>
      <c r="B21" s="723" t="str">
        <f>Offre!B21</f>
        <v>› Ouate de cellulose en vrac - Sac de 10 kg.</v>
      </c>
      <c r="C21" s="723">
        <f>VLOOKUP(R21,Produit,4)</f>
        <v>0</v>
      </c>
      <c r="D21" s="723">
        <f>VLOOKUP(S21,Produit,4)</f>
        <v>0</v>
      </c>
      <c r="E21" s="723"/>
      <c r="F21" s="723">
        <f>VLOOKUP(T21,Produit,4)</f>
        <v>0</v>
      </c>
      <c r="G21" s="57">
        <f>Offre!G21</f>
        <v>200</v>
      </c>
      <c r="H21" s="157" t="str">
        <f>Offre!H21</f>
        <v>kg</v>
      </c>
      <c r="I21" s="147"/>
      <c r="J21" s="147"/>
      <c r="K21" s="147"/>
      <c r="L21" s="147"/>
      <c r="M21" s="147"/>
      <c r="N21" s="76"/>
      <c r="O21" s="717"/>
      <c r="P21" s="718"/>
      <c r="Q21" s="719"/>
      <c r="R21" s="720"/>
      <c r="S21" s="721"/>
      <c r="T21" s="155"/>
    </row>
    <row r="22" spans="1:20" s="8" customFormat="1">
      <c r="A22" s="124" t="str">
        <f>Offre!A22</f>
        <v>1OU10ISO35</v>
      </c>
      <c r="B22" s="728" t="str">
        <f>Offre!B22</f>
        <v>› 20 sac(s) de 10 kg correspond(ent) à 200 kg.</v>
      </c>
      <c r="C22" s="728"/>
      <c r="D22" s="728"/>
      <c r="E22" s="728"/>
      <c r="F22" s="728"/>
      <c r="G22" s="54"/>
      <c r="H22" s="158"/>
      <c r="I22" s="147"/>
      <c r="J22" s="147"/>
      <c r="K22" s="147"/>
      <c r="L22" s="147"/>
      <c r="M22" s="147"/>
      <c r="N22" s="76"/>
      <c r="O22" s="717"/>
      <c r="P22" s="718"/>
      <c r="Q22" s="719"/>
      <c r="R22" s="720"/>
      <c r="S22" s="721"/>
      <c r="T22" s="155"/>
    </row>
    <row r="23" spans="1:20" s="8" customFormat="1" ht="31.5" customHeight="1">
      <c r="A23" s="111">
        <f>Offre!A23</f>
        <v>0</v>
      </c>
      <c r="B23" s="716">
        <f>Offre!B23</f>
        <v>0</v>
      </c>
      <c r="C23" s="716">
        <f>VLOOKUP(R23,Produit,4)</f>
        <v>0</v>
      </c>
      <c r="D23" s="716">
        <f>VLOOKUP(S23,Produit,4)</f>
        <v>0</v>
      </c>
      <c r="E23" s="716"/>
      <c r="F23" s="716">
        <f>VLOOKUP(T23,Produit,4)</f>
        <v>0</v>
      </c>
      <c r="G23" s="60">
        <f>Offre!G23</f>
        <v>0</v>
      </c>
      <c r="H23" s="159">
        <f>Offre!H23</f>
        <v>0</v>
      </c>
      <c r="I23" s="147"/>
      <c r="J23" s="147"/>
      <c r="K23" s="147"/>
      <c r="L23" s="147"/>
      <c r="M23" s="147"/>
      <c r="N23" s="76"/>
      <c r="O23" s="717"/>
      <c r="P23" s="718"/>
      <c r="Q23" s="719"/>
      <c r="R23" s="720"/>
      <c r="S23" s="721"/>
      <c r="T23" s="155"/>
    </row>
    <row r="24" spans="1:20" s="8" customFormat="1" ht="10.5" customHeight="1">
      <c r="A24" s="125">
        <f>Offre!A24</f>
        <v>0</v>
      </c>
      <c r="B24" s="722" t="str">
        <f>Offre!B24</f>
        <v xml:space="preserve">   </v>
      </c>
      <c r="C24" s="722"/>
      <c r="D24" s="722"/>
      <c r="E24" s="722"/>
      <c r="F24" s="722"/>
      <c r="G24" s="56"/>
      <c r="H24" s="160"/>
      <c r="I24" s="142"/>
      <c r="J24" s="142"/>
      <c r="K24" s="142"/>
      <c r="L24" s="142"/>
      <c r="M24" s="142"/>
      <c r="N24" s="154"/>
      <c r="O24" s="717"/>
      <c r="P24" s="718"/>
      <c r="Q24" s="719"/>
      <c r="R24" s="720"/>
      <c r="S24" s="721"/>
      <c r="T24" s="155"/>
    </row>
    <row r="25" spans="1:20" s="8" customFormat="1" ht="20.25" customHeight="1">
      <c r="A25" s="112">
        <f>Offre!A25</f>
        <v>0</v>
      </c>
      <c r="B25" s="725">
        <f>Offre!B25</f>
        <v>0</v>
      </c>
      <c r="C25" s="725">
        <f>VLOOKUP(R25,Produit,4)</f>
        <v>0</v>
      </c>
      <c r="D25" s="725">
        <f>VLOOKUP(S25,Produit,4)</f>
        <v>0</v>
      </c>
      <c r="E25" s="725"/>
      <c r="F25" s="725">
        <f>VLOOKUP(T25,Produit,4)</f>
        <v>0</v>
      </c>
      <c r="G25" s="57">
        <f>Offre!G25</f>
        <v>0</v>
      </c>
      <c r="H25" s="157">
        <f>Offre!H25</f>
        <v>0</v>
      </c>
      <c r="I25" s="142"/>
      <c r="J25" s="142"/>
      <c r="K25" s="142"/>
      <c r="L25" s="142"/>
      <c r="M25" s="142"/>
      <c r="N25" s="154"/>
      <c r="O25" s="717"/>
      <c r="P25" s="718"/>
      <c r="Q25" s="719"/>
      <c r="R25" s="720"/>
      <c r="S25" s="721"/>
      <c r="T25" s="155"/>
    </row>
    <row r="26" spans="1:20" s="8" customFormat="1" ht="10.5" customHeight="1">
      <c r="A26" s="124">
        <f>Offre!A26</f>
        <v>0</v>
      </c>
      <c r="B26" s="726" t="str">
        <f>Offre!B26</f>
        <v xml:space="preserve">   </v>
      </c>
      <c r="C26" s="726"/>
      <c r="D26" s="726"/>
      <c r="E26" s="726"/>
      <c r="F26" s="726"/>
      <c r="G26" s="54"/>
      <c r="H26" s="158"/>
      <c r="I26" s="142"/>
      <c r="J26" s="142"/>
      <c r="K26" s="142"/>
      <c r="L26" s="142"/>
      <c r="M26" s="142"/>
      <c r="N26" s="154"/>
      <c r="O26" s="717"/>
      <c r="P26" s="718"/>
      <c r="Q26" s="719"/>
      <c r="R26" s="720"/>
      <c r="S26" s="721"/>
      <c r="T26" s="155"/>
    </row>
    <row r="27" spans="1:20" s="8" customFormat="1" ht="10.5" customHeight="1">
      <c r="A27" s="111">
        <f>Offre!A27</f>
        <v>0</v>
      </c>
      <c r="B27" s="727">
        <f>Offre!B27</f>
        <v>0</v>
      </c>
      <c r="C27" s="727">
        <f>VLOOKUP(R27,Produit,4)</f>
        <v>0</v>
      </c>
      <c r="D27" s="727">
        <f>VLOOKUP(S27,Produit,4)</f>
        <v>0</v>
      </c>
      <c r="E27" s="727"/>
      <c r="F27" s="727">
        <f>VLOOKUP(T27,Produit,4)</f>
        <v>0</v>
      </c>
      <c r="G27" s="60">
        <f>Offre!G27</f>
        <v>0</v>
      </c>
      <c r="H27" s="159">
        <f>Offre!H27</f>
        <v>0</v>
      </c>
      <c r="I27" s="142"/>
      <c r="J27" s="142"/>
      <c r="K27" s="142"/>
      <c r="L27" s="142"/>
      <c r="M27" s="142"/>
      <c r="N27" s="154"/>
      <c r="O27" s="717">
        <v>0</v>
      </c>
      <c r="P27" s="718"/>
      <c r="Q27" s="719"/>
      <c r="R27" s="720"/>
      <c r="S27" s="721"/>
      <c r="T27" s="155"/>
    </row>
    <row r="28" spans="1:20" s="8" customFormat="1" ht="10.5" customHeight="1">
      <c r="A28" s="125">
        <f>Offre!A28</f>
        <v>0</v>
      </c>
      <c r="B28" s="716" t="str">
        <f>Offre!B28</f>
        <v xml:space="preserve">   </v>
      </c>
      <c r="C28" s="716"/>
      <c r="D28" s="716"/>
      <c r="E28" s="716"/>
      <c r="F28" s="716"/>
      <c r="G28" s="56"/>
      <c r="H28" s="160"/>
      <c r="I28" s="142"/>
      <c r="J28" s="142"/>
      <c r="K28" s="142"/>
      <c r="L28" s="142"/>
      <c r="M28" s="142"/>
      <c r="N28" s="154"/>
      <c r="O28" s="717"/>
      <c r="P28" s="718"/>
      <c r="Q28" s="719"/>
      <c r="R28" s="720"/>
      <c r="S28" s="721"/>
      <c r="T28" s="155"/>
    </row>
    <row r="29" spans="1:20" s="8" customFormat="1" ht="10.5">
      <c r="A29" s="112">
        <f>Offre!A29</f>
        <v>0</v>
      </c>
      <c r="B29" s="725">
        <f>Offre!B29</f>
        <v>0</v>
      </c>
      <c r="C29" s="725">
        <f t="shared" ref="C29:C50" si="0">VLOOKUP(R29,Produit,4)</f>
        <v>0</v>
      </c>
      <c r="D29" s="725">
        <f t="shared" ref="D29:D50" si="1">VLOOKUP(S29,Produit,4)</f>
        <v>0</v>
      </c>
      <c r="E29" s="725"/>
      <c r="F29" s="725">
        <f t="shared" ref="F29:F50" si="2">VLOOKUP(T29,Produit,4)</f>
        <v>0</v>
      </c>
      <c r="G29" s="57">
        <f>Offre!G29</f>
        <v>0</v>
      </c>
      <c r="H29" s="157">
        <f>Offre!H29</f>
        <v>0</v>
      </c>
      <c r="I29" s="142"/>
      <c r="J29" s="142"/>
      <c r="K29" s="142"/>
      <c r="L29" s="142"/>
      <c r="M29" s="142"/>
      <c r="N29" s="154"/>
      <c r="O29" s="717">
        <v>0</v>
      </c>
      <c r="P29" s="718"/>
      <c r="Q29" s="719"/>
      <c r="R29" s="720"/>
      <c r="S29" s="721"/>
      <c r="T29" s="155"/>
    </row>
    <row r="30" spans="1:20" s="8" customFormat="1" ht="10.5" customHeight="1">
      <c r="A30" s="124">
        <f>Offre!A30</f>
        <v>0</v>
      </c>
      <c r="B30" s="726" t="str">
        <f>Offre!B30</f>
        <v xml:space="preserve">   </v>
      </c>
      <c r="C30" s="726">
        <f t="shared" si="0"/>
        <v>0</v>
      </c>
      <c r="D30" s="726">
        <f t="shared" si="1"/>
        <v>0</v>
      </c>
      <c r="E30" s="726"/>
      <c r="F30" s="726">
        <f t="shared" si="2"/>
        <v>0</v>
      </c>
      <c r="G30" s="54"/>
      <c r="H30" s="158"/>
      <c r="I30" s="142"/>
      <c r="J30" s="142"/>
      <c r="K30" s="142"/>
      <c r="L30" s="142"/>
      <c r="M30" s="142"/>
      <c r="N30" s="154"/>
      <c r="O30" s="717"/>
      <c r="P30" s="718"/>
      <c r="Q30" s="719"/>
      <c r="R30" s="720"/>
      <c r="S30" s="721"/>
      <c r="T30" s="155"/>
    </row>
    <row r="31" spans="1:20" s="8" customFormat="1" ht="10.5">
      <c r="A31" s="111">
        <f>Offre!A31</f>
        <v>0</v>
      </c>
      <c r="B31" s="727">
        <f>Offre!B31</f>
        <v>0</v>
      </c>
      <c r="C31" s="727">
        <f t="shared" si="0"/>
        <v>0</v>
      </c>
      <c r="D31" s="727">
        <f t="shared" si="1"/>
        <v>0</v>
      </c>
      <c r="E31" s="727"/>
      <c r="F31" s="727">
        <f t="shared" si="2"/>
        <v>0</v>
      </c>
      <c r="G31" s="60">
        <f>Offre!G31</f>
        <v>0</v>
      </c>
      <c r="H31" s="161">
        <f>Offre!H31</f>
        <v>0</v>
      </c>
      <c r="I31" s="142"/>
      <c r="J31" s="142"/>
      <c r="K31" s="142"/>
      <c r="L31" s="142"/>
      <c r="M31" s="142"/>
      <c r="N31" s="154"/>
      <c r="O31" s="717">
        <v>0</v>
      </c>
      <c r="P31" s="718"/>
      <c r="Q31" s="719"/>
      <c r="R31" s="720"/>
      <c r="S31" s="721"/>
      <c r="T31" s="155"/>
    </row>
    <row r="32" spans="1:20" s="8" customFormat="1" ht="10.5" customHeight="1">
      <c r="A32" s="125">
        <f>Offre!A32</f>
        <v>0</v>
      </c>
      <c r="B32" s="716" t="str">
        <f>Offre!B32</f>
        <v xml:space="preserve">   </v>
      </c>
      <c r="C32" s="716">
        <f t="shared" si="0"/>
        <v>0</v>
      </c>
      <c r="D32" s="716">
        <f t="shared" si="1"/>
        <v>0</v>
      </c>
      <c r="E32" s="716"/>
      <c r="F32" s="716">
        <f t="shared" si="2"/>
        <v>0</v>
      </c>
      <c r="G32" s="58"/>
      <c r="H32" s="162"/>
      <c r="I32" s="142"/>
      <c r="J32" s="142"/>
      <c r="K32" s="142"/>
      <c r="L32" s="142"/>
      <c r="M32" s="142"/>
      <c r="N32" s="154"/>
      <c r="O32" s="717"/>
      <c r="P32" s="718"/>
      <c r="Q32" s="719"/>
      <c r="R32" s="720"/>
      <c r="S32" s="721"/>
      <c r="T32" s="155"/>
    </row>
    <row r="33" spans="1:20" s="8" customFormat="1" ht="10.5">
      <c r="A33" s="112">
        <f>Offre!A33</f>
        <v>0</v>
      </c>
      <c r="B33" s="725">
        <f>Offre!B33</f>
        <v>0</v>
      </c>
      <c r="C33" s="725">
        <f t="shared" si="0"/>
        <v>0</v>
      </c>
      <c r="D33" s="725">
        <f t="shared" si="1"/>
        <v>0</v>
      </c>
      <c r="E33" s="725"/>
      <c r="F33" s="725">
        <f t="shared" si="2"/>
        <v>0</v>
      </c>
      <c r="G33" s="57">
        <f>Offre!G33</f>
        <v>0</v>
      </c>
      <c r="H33" s="157">
        <f>Offre!H33</f>
        <v>0</v>
      </c>
      <c r="I33" s="142"/>
      <c r="J33" s="142"/>
      <c r="K33" s="142"/>
      <c r="L33" s="142"/>
      <c r="M33" s="142"/>
      <c r="N33" s="154"/>
      <c r="O33" s="717">
        <v>0</v>
      </c>
      <c r="P33" s="718"/>
      <c r="Q33" s="719"/>
      <c r="R33" s="720"/>
      <c r="S33" s="721"/>
      <c r="T33" s="155"/>
    </row>
    <row r="34" spans="1:20" s="8" customFormat="1" ht="10.5" customHeight="1">
      <c r="A34" s="124">
        <f>Offre!A34</f>
        <v>0</v>
      </c>
      <c r="B34" s="726" t="str">
        <f>Offre!B34</f>
        <v xml:space="preserve">   </v>
      </c>
      <c r="C34" s="726">
        <f t="shared" si="0"/>
        <v>0</v>
      </c>
      <c r="D34" s="726">
        <f t="shared" si="1"/>
        <v>0</v>
      </c>
      <c r="E34" s="726"/>
      <c r="F34" s="726">
        <f t="shared" si="2"/>
        <v>0</v>
      </c>
      <c r="G34" s="54"/>
      <c r="H34" s="158"/>
      <c r="I34" s="142"/>
      <c r="J34" s="142"/>
      <c r="K34" s="142"/>
      <c r="L34" s="142"/>
      <c r="M34" s="142"/>
      <c r="N34" s="154"/>
      <c r="O34" s="717"/>
      <c r="P34" s="718"/>
      <c r="Q34" s="719"/>
      <c r="R34" s="720"/>
      <c r="S34" s="721"/>
      <c r="T34" s="155"/>
    </row>
    <row r="35" spans="1:20" s="8" customFormat="1" ht="10.5">
      <c r="A35" s="111">
        <f>Offre!A35</f>
        <v>0</v>
      </c>
      <c r="B35" s="727">
        <f>Offre!B35</f>
        <v>0</v>
      </c>
      <c r="C35" s="727">
        <f t="shared" si="0"/>
        <v>0</v>
      </c>
      <c r="D35" s="727">
        <f t="shared" si="1"/>
        <v>0</v>
      </c>
      <c r="E35" s="727"/>
      <c r="F35" s="727">
        <f t="shared" si="2"/>
        <v>0</v>
      </c>
      <c r="G35" s="60">
        <f>Offre!G35</f>
        <v>0</v>
      </c>
      <c r="H35" s="159">
        <f>Offre!H35</f>
        <v>0</v>
      </c>
      <c r="I35" s="142"/>
      <c r="J35" s="142"/>
      <c r="K35" s="142"/>
      <c r="L35" s="142"/>
      <c r="M35" s="142"/>
      <c r="N35" s="154"/>
      <c r="O35" s="717">
        <v>0</v>
      </c>
      <c r="P35" s="718"/>
      <c r="Q35" s="719"/>
      <c r="R35" s="720"/>
      <c r="S35" s="721"/>
      <c r="T35" s="155"/>
    </row>
    <row r="36" spans="1:20" s="8" customFormat="1" ht="10.5" customHeight="1">
      <c r="A36" s="125">
        <f>Offre!A36</f>
        <v>0</v>
      </c>
      <c r="B36" s="716" t="str">
        <f>Offre!B36</f>
        <v xml:space="preserve">   </v>
      </c>
      <c r="C36" s="716">
        <f t="shared" si="0"/>
        <v>0</v>
      </c>
      <c r="D36" s="716">
        <f t="shared" si="1"/>
        <v>0</v>
      </c>
      <c r="E36" s="716"/>
      <c r="F36" s="716">
        <f t="shared" si="2"/>
        <v>0</v>
      </c>
      <c r="G36" s="58"/>
      <c r="H36" s="162"/>
      <c r="I36" s="142"/>
      <c r="J36" s="142"/>
      <c r="K36" s="142"/>
      <c r="L36" s="142"/>
      <c r="M36" s="142"/>
      <c r="N36" s="154"/>
      <c r="O36" s="717"/>
      <c r="P36" s="718"/>
      <c r="Q36" s="719"/>
      <c r="R36" s="720"/>
      <c r="S36" s="721"/>
      <c r="T36" s="155"/>
    </row>
    <row r="37" spans="1:20" s="8" customFormat="1" ht="10.5">
      <c r="A37" s="112">
        <f>Offre!A37</f>
        <v>0</v>
      </c>
      <c r="B37" s="725">
        <f>Offre!B37</f>
        <v>0</v>
      </c>
      <c r="C37" s="725">
        <f t="shared" si="0"/>
        <v>0</v>
      </c>
      <c r="D37" s="725">
        <f t="shared" si="1"/>
        <v>0</v>
      </c>
      <c r="E37" s="725"/>
      <c r="F37" s="725">
        <f t="shared" si="2"/>
        <v>0</v>
      </c>
      <c r="G37" s="57">
        <f>Offre!G37</f>
        <v>0</v>
      </c>
      <c r="H37" s="157">
        <f>Offre!H37</f>
        <v>0</v>
      </c>
      <c r="I37" s="142"/>
      <c r="J37" s="142"/>
      <c r="K37" s="142"/>
      <c r="L37" s="142"/>
      <c r="M37" s="142"/>
      <c r="N37" s="154"/>
      <c r="O37" s="717">
        <v>0</v>
      </c>
      <c r="P37" s="718"/>
      <c r="Q37" s="719"/>
      <c r="R37" s="720"/>
      <c r="S37" s="721"/>
      <c r="T37" s="155"/>
    </row>
    <row r="38" spans="1:20" s="8" customFormat="1" ht="10.5" customHeight="1">
      <c r="A38" s="124">
        <f>Offre!A38</f>
        <v>0</v>
      </c>
      <c r="B38" s="726" t="str">
        <f>Offre!B38</f>
        <v xml:space="preserve">   </v>
      </c>
      <c r="C38" s="726">
        <f t="shared" si="0"/>
        <v>0</v>
      </c>
      <c r="D38" s="726">
        <f t="shared" si="1"/>
        <v>0</v>
      </c>
      <c r="E38" s="726"/>
      <c r="F38" s="726">
        <f t="shared" si="2"/>
        <v>0</v>
      </c>
      <c r="G38" s="54"/>
      <c r="H38" s="158"/>
      <c r="I38" s="142"/>
      <c r="J38" s="142"/>
      <c r="K38" s="142"/>
      <c r="L38" s="142"/>
      <c r="M38" s="142"/>
      <c r="N38" s="154"/>
      <c r="O38" s="717"/>
      <c r="P38" s="718"/>
      <c r="Q38" s="719"/>
      <c r="R38" s="720"/>
      <c r="S38" s="721"/>
      <c r="T38" s="155"/>
    </row>
    <row r="39" spans="1:20" s="8" customFormat="1" ht="10.5">
      <c r="A39" s="111">
        <f>Offre!A39</f>
        <v>0</v>
      </c>
      <c r="B39" s="727">
        <f>Offre!B39</f>
        <v>0</v>
      </c>
      <c r="C39" s="727">
        <f t="shared" si="0"/>
        <v>0</v>
      </c>
      <c r="D39" s="727">
        <f t="shared" si="1"/>
        <v>0</v>
      </c>
      <c r="E39" s="727"/>
      <c r="F39" s="727">
        <f t="shared" si="2"/>
        <v>0</v>
      </c>
      <c r="G39" s="60">
        <f>Offre!G39</f>
        <v>0</v>
      </c>
      <c r="H39" s="159">
        <f>Offre!H39</f>
        <v>0</v>
      </c>
      <c r="N39" s="155"/>
      <c r="O39" s="717">
        <v>0</v>
      </c>
      <c r="P39" s="718"/>
      <c r="Q39" s="719"/>
      <c r="R39" s="720"/>
      <c r="S39" s="721"/>
      <c r="T39" s="155"/>
    </row>
    <row r="40" spans="1:20" s="8" customFormat="1" ht="10.5" customHeight="1">
      <c r="A40" s="125">
        <f>Offre!A40</f>
        <v>0</v>
      </c>
      <c r="B40" s="716" t="str">
        <f>Offre!B40</f>
        <v xml:space="preserve">   </v>
      </c>
      <c r="C40" s="716">
        <f t="shared" si="0"/>
        <v>0</v>
      </c>
      <c r="D40" s="716">
        <f t="shared" si="1"/>
        <v>0</v>
      </c>
      <c r="E40" s="716"/>
      <c r="F40" s="716">
        <f t="shared" si="2"/>
        <v>0</v>
      </c>
      <c r="G40" s="58"/>
      <c r="H40" s="162"/>
      <c r="N40" s="155"/>
      <c r="O40" s="717"/>
      <c r="P40" s="718"/>
      <c r="Q40" s="719"/>
      <c r="R40" s="720"/>
      <c r="S40" s="721"/>
      <c r="T40" s="155"/>
    </row>
    <row r="41" spans="1:20" s="8" customFormat="1" ht="10.5">
      <c r="A41" s="112">
        <f>Offre!A41</f>
        <v>0</v>
      </c>
      <c r="B41" s="725">
        <f>Offre!B41</f>
        <v>0</v>
      </c>
      <c r="C41" s="725">
        <f t="shared" si="0"/>
        <v>0</v>
      </c>
      <c r="D41" s="725">
        <f t="shared" si="1"/>
        <v>0</v>
      </c>
      <c r="E41" s="725"/>
      <c r="F41" s="725">
        <f t="shared" si="2"/>
        <v>0</v>
      </c>
      <c r="G41" s="57">
        <f>Offre!G41</f>
        <v>0</v>
      </c>
      <c r="H41" s="157">
        <f>Offre!H41</f>
        <v>0</v>
      </c>
      <c r="N41" s="155"/>
      <c r="O41" s="717">
        <v>0</v>
      </c>
      <c r="P41" s="718"/>
      <c r="Q41" s="719"/>
      <c r="R41" s="720"/>
      <c r="S41" s="721"/>
      <c r="T41" s="155"/>
    </row>
    <row r="42" spans="1:20" s="8" customFormat="1" ht="10.5" customHeight="1">
      <c r="A42" s="124">
        <f>Offre!A42</f>
        <v>0</v>
      </c>
      <c r="B42" s="726" t="str">
        <f>Offre!B42</f>
        <v xml:space="preserve">   </v>
      </c>
      <c r="C42" s="726">
        <f t="shared" si="0"/>
        <v>0</v>
      </c>
      <c r="D42" s="726">
        <f t="shared" si="1"/>
        <v>0</v>
      </c>
      <c r="E42" s="726"/>
      <c r="F42" s="726">
        <f t="shared" si="2"/>
        <v>0</v>
      </c>
      <c r="G42" s="54"/>
      <c r="H42" s="158"/>
      <c r="N42" s="155"/>
      <c r="O42" s="717"/>
      <c r="P42" s="718"/>
      <c r="Q42" s="719"/>
      <c r="R42" s="720"/>
      <c r="S42" s="721"/>
      <c r="T42" s="155"/>
    </row>
    <row r="43" spans="1:20" s="8" customFormat="1" ht="10.5">
      <c r="A43" s="111">
        <f>Offre!A43</f>
        <v>0</v>
      </c>
      <c r="B43" s="727">
        <f>Offre!B43</f>
        <v>0</v>
      </c>
      <c r="C43" s="727">
        <f t="shared" si="0"/>
        <v>0</v>
      </c>
      <c r="D43" s="727">
        <f t="shared" si="1"/>
        <v>0</v>
      </c>
      <c r="E43" s="727"/>
      <c r="F43" s="727">
        <f t="shared" si="2"/>
        <v>0</v>
      </c>
      <c r="G43" s="60">
        <f>Offre!G43</f>
        <v>0</v>
      </c>
      <c r="H43" s="159">
        <f>Offre!H43</f>
        <v>0</v>
      </c>
      <c r="N43" s="155"/>
      <c r="O43" s="717">
        <v>0</v>
      </c>
      <c r="P43" s="718"/>
      <c r="Q43" s="719"/>
      <c r="R43" s="720"/>
      <c r="S43" s="721"/>
      <c r="T43" s="155"/>
    </row>
    <row r="44" spans="1:20" s="8" customFormat="1" ht="10.5" customHeight="1">
      <c r="A44" s="125">
        <f>Offre!A44</f>
        <v>0</v>
      </c>
      <c r="B44" s="716" t="str">
        <f>Offre!B44</f>
        <v xml:space="preserve">   </v>
      </c>
      <c r="C44" s="716">
        <f t="shared" si="0"/>
        <v>0</v>
      </c>
      <c r="D44" s="716">
        <f t="shared" si="1"/>
        <v>0</v>
      </c>
      <c r="E44" s="716"/>
      <c r="F44" s="716">
        <f t="shared" si="2"/>
        <v>0</v>
      </c>
      <c r="G44" s="58"/>
      <c r="H44" s="162"/>
      <c r="N44" s="155"/>
      <c r="O44" s="717"/>
      <c r="P44" s="718"/>
      <c r="Q44" s="719"/>
      <c r="R44" s="720"/>
      <c r="S44" s="721"/>
      <c r="T44" s="155"/>
    </row>
    <row r="45" spans="1:20" s="8" customFormat="1" ht="10.5">
      <c r="A45" s="112">
        <f>Offre!A45</f>
        <v>0</v>
      </c>
      <c r="B45" s="725">
        <f>Offre!B45</f>
        <v>0</v>
      </c>
      <c r="C45" s="725">
        <f t="shared" si="0"/>
        <v>0</v>
      </c>
      <c r="D45" s="725">
        <f t="shared" si="1"/>
        <v>0</v>
      </c>
      <c r="E45" s="725"/>
      <c r="F45" s="725">
        <f t="shared" si="2"/>
        <v>0</v>
      </c>
      <c r="G45" s="57">
        <f>Offre!G45</f>
        <v>0</v>
      </c>
      <c r="H45" s="157">
        <f>Offre!H45</f>
        <v>0</v>
      </c>
      <c r="N45" s="155"/>
      <c r="O45" s="717">
        <v>0</v>
      </c>
      <c r="P45" s="718"/>
      <c r="Q45" s="719"/>
      <c r="R45" s="720"/>
      <c r="S45" s="721"/>
      <c r="T45" s="155"/>
    </row>
    <row r="46" spans="1:20" s="8" customFormat="1" ht="10.5" customHeight="1">
      <c r="A46" s="124">
        <f>Offre!A46</f>
        <v>0</v>
      </c>
      <c r="B46" s="726" t="str">
        <f>Offre!B46</f>
        <v xml:space="preserve">   </v>
      </c>
      <c r="C46" s="726">
        <f t="shared" si="0"/>
        <v>0</v>
      </c>
      <c r="D46" s="726">
        <f t="shared" si="1"/>
        <v>0</v>
      </c>
      <c r="E46" s="726"/>
      <c r="F46" s="726">
        <f t="shared" si="2"/>
        <v>0</v>
      </c>
      <c r="G46" s="54"/>
      <c r="H46" s="158"/>
      <c r="I46" s="143"/>
      <c r="J46" s="143"/>
      <c r="K46" s="143"/>
      <c r="L46" s="143"/>
      <c r="M46" s="143"/>
      <c r="N46" s="145"/>
      <c r="O46" s="717"/>
      <c r="P46" s="718"/>
      <c r="Q46" s="719"/>
      <c r="R46" s="720"/>
      <c r="S46" s="721"/>
      <c r="T46" s="155"/>
    </row>
    <row r="47" spans="1:20" s="8" customFormat="1">
      <c r="A47" s="111">
        <f>Offre!A47</f>
        <v>0</v>
      </c>
      <c r="B47" s="727">
        <f>Offre!B47</f>
        <v>0</v>
      </c>
      <c r="C47" s="727">
        <f t="shared" si="0"/>
        <v>0</v>
      </c>
      <c r="D47" s="727">
        <f t="shared" si="1"/>
        <v>0</v>
      </c>
      <c r="E47" s="727"/>
      <c r="F47" s="727">
        <f t="shared" si="2"/>
        <v>0</v>
      </c>
      <c r="G47" s="60">
        <f>Offre!G47</f>
        <v>0</v>
      </c>
      <c r="H47" s="159">
        <f>Offre!H47</f>
        <v>0</v>
      </c>
      <c r="I47" s="143"/>
      <c r="J47" s="143"/>
      <c r="K47" s="143"/>
      <c r="L47" s="143"/>
      <c r="M47" s="143"/>
      <c r="N47" s="145"/>
      <c r="O47" s="717">
        <v>0</v>
      </c>
      <c r="P47" s="718"/>
      <c r="Q47" s="719"/>
      <c r="R47" s="720"/>
      <c r="S47" s="721"/>
      <c r="T47" s="155"/>
    </row>
    <row r="48" spans="1:20" s="8" customFormat="1" ht="10.5" customHeight="1">
      <c r="A48" s="125">
        <f>Offre!A48</f>
        <v>0</v>
      </c>
      <c r="B48" s="716" t="str">
        <f>Offre!B48</f>
        <v xml:space="preserve">   </v>
      </c>
      <c r="C48" s="716">
        <f t="shared" si="0"/>
        <v>0</v>
      </c>
      <c r="D48" s="716">
        <f t="shared" si="1"/>
        <v>0</v>
      </c>
      <c r="E48" s="716"/>
      <c r="F48" s="716">
        <f t="shared" si="2"/>
        <v>0</v>
      </c>
      <c r="G48" s="58"/>
      <c r="H48" s="162"/>
      <c r="I48" s="149"/>
      <c r="J48" s="149"/>
      <c r="K48" s="149"/>
      <c r="L48" s="149"/>
      <c r="M48" s="149"/>
      <c r="N48" s="149"/>
      <c r="O48" s="717"/>
      <c r="P48" s="718"/>
      <c r="Q48" s="719"/>
      <c r="R48" s="720"/>
      <c r="S48" s="721"/>
      <c r="T48" s="155"/>
    </row>
    <row r="49" spans="1:20" s="8" customFormat="1" ht="15">
      <c r="A49" s="112">
        <f>Offre!A49</f>
        <v>0</v>
      </c>
      <c r="B49" s="725">
        <f>Offre!B49</f>
        <v>0</v>
      </c>
      <c r="C49" s="725">
        <f t="shared" si="0"/>
        <v>0</v>
      </c>
      <c r="D49" s="725">
        <f t="shared" si="1"/>
        <v>0</v>
      </c>
      <c r="E49" s="725"/>
      <c r="F49" s="725">
        <f t="shared" si="2"/>
        <v>0</v>
      </c>
      <c r="G49" s="57">
        <f>Offre!G49</f>
        <v>0</v>
      </c>
      <c r="H49" s="157">
        <f>Offre!H49</f>
        <v>0</v>
      </c>
      <c r="I49" s="150"/>
      <c r="J49" s="150"/>
      <c r="K49" s="150"/>
      <c r="L49" s="150"/>
      <c r="M49" s="150"/>
      <c r="N49" s="150"/>
      <c r="O49" s="717">
        <v>0</v>
      </c>
      <c r="P49" s="718"/>
      <c r="Q49" s="719"/>
      <c r="R49" s="720"/>
      <c r="S49" s="721"/>
      <c r="T49" s="155"/>
    </row>
    <row r="50" spans="1:20" s="8" customFormat="1" ht="10.5" customHeight="1" thickBot="1">
      <c r="A50" s="163">
        <f>Offre!A50</f>
        <v>0</v>
      </c>
      <c r="B50" s="729" t="str">
        <f>Offre!B50</f>
        <v xml:space="preserve">   </v>
      </c>
      <c r="C50" s="729">
        <f t="shared" si="0"/>
        <v>0</v>
      </c>
      <c r="D50" s="729">
        <f t="shared" si="1"/>
        <v>0</v>
      </c>
      <c r="E50" s="729"/>
      <c r="F50" s="729">
        <f t="shared" si="2"/>
        <v>0</v>
      </c>
      <c r="G50" s="164"/>
      <c r="H50" s="165"/>
      <c r="I50" s="141"/>
      <c r="J50" s="141"/>
      <c r="K50" s="141"/>
      <c r="L50" s="141"/>
      <c r="M50" s="141"/>
      <c r="N50" s="141"/>
      <c r="O50" s="717"/>
      <c r="P50" s="718"/>
      <c r="Q50" s="719"/>
      <c r="R50" s="720"/>
      <c r="S50" s="721"/>
      <c r="T50" s="155"/>
    </row>
    <row r="51" spans="1:20" s="8" customFormat="1" ht="16.5" thickTop="1" thickBot="1">
      <c r="A51" s="8">
        <f>Offre!A51</f>
        <v>0</v>
      </c>
      <c r="B51" s="736"/>
      <c r="C51" s="736"/>
      <c r="D51" s="736"/>
      <c r="E51" s="736"/>
      <c r="F51" s="736"/>
      <c r="G51" s="142"/>
      <c r="H51" s="18"/>
      <c r="I51" s="152"/>
      <c r="J51" s="152"/>
      <c r="K51" s="152"/>
      <c r="L51" s="152"/>
      <c r="M51" s="152"/>
      <c r="N51" s="152"/>
      <c r="O51" s="170"/>
      <c r="P51" s="170"/>
      <c r="Q51" s="154"/>
      <c r="R51" s="154"/>
      <c r="S51" s="171"/>
      <c r="T51" s="155"/>
    </row>
    <row r="52" spans="1:20" s="8" customFormat="1" ht="15.75" thickTop="1">
      <c r="A52" s="703" t="s">
        <v>101</v>
      </c>
      <c r="B52" s="737"/>
      <c r="C52" s="737"/>
      <c r="D52" s="737"/>
      <c r="E52" s="737"/>
      <c r="F52" s="737"/>
      <c r="G52" s="738"/>
      <c r="H52" s="739"/>
      <c r="I52" s="153"/>
      <c r="J52" s="153"/>
      <c r="K52" s="153"/>
      <c r="L52" s="153"/>
      <c r="M52" s="153"/>
      <c r="N52" s="153"/>
      <c r="O52" s="17"/>
      <c r="P52" s="17"/>
      <c r="Q52" s="142"/>
      <c r="R52" s="142"/>
      <c r="S52" s="142"/>
    </row>
    <row r="53" spans="1:20" s="8" customFormat="1" ht="15">
      <c r="A53" s="691"/>
      <c r="B53" s="708"/>
      <c r="C53" s="708"/>
      <c r="D53" s="708"/>
      <c r="E53" s="708"/>
      <c r="F53" s="708"/>
      <c r="G53" s="731"/>
      <c r="H53" s="732"/>
      <c r="I53" s="151"/>
      <c r="J53" s="151"/>
      <c r="K53" s="151"/>
      <c r="L53" s="151"/>
      <c r="M53" s="151"/>
      <c r="N53" s="151"/>
      <c r="O53" s="17"/>
      <c r="P53" s="17"/>
      <c r="Q53" s="142"/>
      <c r="R53" s="142"/>
      <c r="S53" s="142"/>
    </row>
    <row r="54" spans="1:20" ht="15">
      <c r="A54" s="691" t="str">
        <f>Offre!A56</f>
        <v>M. Soizic BOSSARD</v>
      </c>
      <c r="B54" s="708"/>
      <c r="C54" s="708"/>
      <c r="D54" s="708"/>
      <c r="E54" s="708"/>
      <c r="F54" s="708"/>
      <c r="G54" s="731"/>
      <c r="H54" s="732"/>
      <c r="I54" s="146"/>
      <c r="J54" s="146"/>
      <c r="K54" s="146"/>
      <c r="L54" s="146"/>
      <c r="M54" s="146"/>
      <c r="N54" s="146"/>
    </row>
    <row r="55" spans="1:20" ht="15">
      <c r="A55" s="691">
        <f>Offre!A57</f>
        <v>0</v>
      </c>
      <c r="B55" s="692"/>
      <c r="C55" s="692"/>
      <c r="D55" s="692"/>
      <c r="E55" s="692"/>
      <c r="F55" s="692"/>
      <c r="G55" s="731"/>
      <c r="H55" s="732"/>
      <c r="I55" s="146"/>
      <c r="J55" s="146"/>
      <c r="K55" s="146"/>
      <c r="L55" s="146"/>
      <c r="M55" s="146"/>
      <c r="N55" s="146"/>
    </row>
    <row r="56" spans="1:20" ht="15">
      <c r="A56" s="691">
        <f>Offre!A58</f>
        <v>0</v>
      </c>
      <c r="B56" s="692"/>
      <c r="C56" s="692"/>
      <c r="D56" s="692"/>
      <c r="E56" s="692"/>
      <c r="F56" s="692"/>
      <c r="G56" s="731"/>
      <c r="H56" s="732"/>
      <c r="I56" s="76"/>
      <c r="J56" s="76"/>
      <c r="K56" s="76"/>
      <c r="L56" s="76"/>
      <c r="M56" s="76"/>
      <c r="N56" s="76"/>
    </row>
    <row r="57" spans="1:20" ht="15">
      <c r="A57" s="691" t="str">
        <f>Offre!A59</f>
        <v>93, rue de la Barge</v>
      </c>
      <c r="B57" s="708"/>
      <c r="C57" s="708"/>
      <c r="D57" s="708"/>
      <c r="E57" s="708"/>
      <c r="F57" s="708"/>
      <c r="G57" s="731"/>
      <c r="H57" s="732"/>
    </row>
    <row r="58" spans="1:20" s="8" customFormat="1" ht="15">
      <c r="A58" s="691">
        <f>Offre!A60</f>
        <v>0</v>
      </c>
      <c r="B58" s="692"/>
      <c r="C58" s="692"/>
      <c r="D58" s="692"/>
      <c r="E58" s="692"/>
      <c r="F58" s="692"/>
      <c r="G58" s="731"/>
      <c r="H58" s="732"/>
      <c r="I58" s="147"/>
      <c r="J58" s="147"/>
      <c r="K58" s="147"/>
      <c r="L58" s="147"/>
      <c r="M58" s="147"/>
      <c r="N58" s="147"/>
      <c r="O58" s="17"/>
      <c r="P58" s="17"/>
      <c r="Q58" s="142"/>
      <c r="R58" s="142"/>
      <c r="S58" s="142"/>
    </row>
    <row r="59" spans="1:20" s="8" customFormat="1" ht="15">
      <c r="A59" s="691" t="str">
        <f>Offre!A61</f>
        <v>03300 CUSSET</v>
      </c>
      <c r="B59" s="692"/>
      <c r="C59" s="692"/>
      <c r="D59" s="692"/>
      <c r="E59" s="692"/>
      <c r="F59" s="692"/>
      <c r="G59" s="731"/>
      <c r="H59" s="732"/>
      <c r="I59" s="147"/>
      <c r="J59" s="147"/>
      <c r="K59" s="147"/>
      <c r="L59" s="147"/>
      <c r="M59" s="147"/>
      <c r="N59" s="147"/>
      <c r="O59" s="17"/>
      <c r="P59" s="17"/>
      <c r="Q59" s="142"/>
      <c r="R59" s="142"/>
      <c r="S59" s="142"/>
    </row>
    <row r="60" spans="1:20" s="8" customFormat="1" ht="15">
      <c r="A60" s="691" t="str">
        <f>Offre!A62</f>
        <v xml:space="preserve">Tél. : </v>
      </c>
      <c r="B60" s="692"/>
      <c r="C60" s="692"/>
      <c r="D60" s="692"/>
      <c r="E60" s="692"/>
      <c r="F60" s="692"/>
      <c r="G60" s="731"/>
      <c r="H60" s="732"/>
      <c r="I60" s="147"/>
      <c r="J60" s="147"/>
      <c r="K60" s="147"/>
      <c r="L60" s="147"/>
      <c r="M60" s="147"/>
      <c r="N60" s="147"/>
      <c r="O60" s="17"/>
      <c r="P60" s="17"/>
      <c r="Q60" s="142"/>
      <c r="R60" s="142"/>
      <c r="S60" s="142"/>
    </row>
    <row r="61" spans="1:20" s="8" customFormat="1" ht="15.75" thickBot="1">
      <c r="A61" s="695" t="str">
        <f>Offre!A63</f>
        <v xml:space="preserve">Courriel : </v>
      </c>
      <c r="B61" s="696"/>
      <c r="C61" s="696"/>
      <c r="D61" s="696"/>
      <c r="E61" s="696"/>
      <c r="F61" s="696"/>
      <c r="G61" s="733"/>
      <c r="H61" s="734"/>
      <c r="I61" s="147"/>
      <c r="J61" s="147"/>
      <c r="K61" s="147"/>
      <c r="L61" s="147"/>
      <c r="M61" s="147"/>
      <c r="N61" s="76"/>
      <c r="O61" s="172"/>
      <c r="P61" s="172"/>
      <c r="Q61" s="142"/>
      <c r="R61" s="142"/>
      <c r="S61" s="142"/>
    </row>
    <row r="62" spans="1:20" s="8" customFormat="1" ht="15.75" thickTop="1">
      <c r="A62" s="145"/>
      <c r="B62" s="146"/>
      <c r="C62" s="146"/>
      <c r="D62" s="146"/>
      <c r="E62" s="146"/>
      <c r="F62" s="146"/>
      <c r="G62" s="151"/>
      <c r="H62" s="151"/>
      <c r="I62" s="147"/>
      <c r="J62" s="147"/>
      <c r="K62" s="147"/>
      <c r="L62" s="147"/>
      <c r="M62" s="147"/>
      <c r="N62" s="76"/>
      <c r="O62" s="172"/>
      <c r="P62" s="172"/>
      <c r="Q62" s="142"/>
      <c r="R62" s="142"/>
      <c r="S62" s="142"/>
    </row>
    <row r="63" spans="1:20" s="8" customFormat="1" ht="15">
      <c r="A63" s="145"/>
      <c r="B63" s="146"/>
      <c r="C63" s="146"/>
      <c r="D63" s="146"/>
      <c r="E63" s="146"/>
      <c r="F63" s="146"/>
      <c r="G63" s="151"/>
      <c r="H63" s="151"/>
      <c r="I63" s="147"/>
      <c r="J63" s="147"/>
      <c r="K63" s="147"/>
      <c r="L63" s="147"/>
      <c r="M63" s="147"/>
      <c r="N63" s="76"/>
      <c r="O63" s="172"/>
      <c r="P63" s="172"/>
      <c r="Q63" s="142"/>
      <c r="R63" s="142"/>
      <c r="S63" s="142"/>
    </row>
    <row r="64" spans="1:20" s="8" customFormat="1" ht="15">
      <c r="A64" s="145"/>
      <c r="B64" s="146"/>
      <c r="C64" s="146"/>
      <c r="D64" s="146"/>
      <c r="E64" s="146"/>
      <c r="F64" s="146"/>
      <c r="G64" s="151"/>
      <c r="H64" s="151"/>
      <c r="I64" s="147"/>
      <c r="J64" s="147"/>
      <c r="K64" s="147"/>
      <c r="L64" s="147"/>
      <c r="M64" s="147"/>
      <c r="N64" s="76"/>
      <c r="O64" s="172"/>
      <c r="P64" s="172"/>
      <c r="Q64" s="142"/>
      <c r="R64" s="142"/>
      <c r="S64" s="142"/>
    </row>
    <row r="65" spans="1:19" s="8" customFormat="1" ht="12" customHeight="1">
      <c r="A65" s="772" t="s">
        <v>86</v>
      </c>
      <c r="B65" s="773"/>
      <c r="C65" s="773"/>
      <c r="D65" s="773"/>
      <c r="E65" s="773"/>
      <c r="F65" s="773"/>
      <c r="G65" s="773"/>
      <c r="H65" s="773"/>
      <c r="I65" s="773"/>
      <c r="J65" s="773"/>
      <c r="K65" s="773"/>
      <c r="L65" s="773"/>
      <c r="M65" s="773"/>
      <c r="N65" s="774"/>
      <c r="O65" s="17"/>
      <c r="P65" s="17"/>
      <c r="Q65" s="142"/>
      <c r="R65" s="142"/>
      <c r="S65" s="142"/>
    </row>
    <row r="66" spans="1:19" s="8" customFormat="1" ht="21" customHeight="1">
      <c r="A66" s="740" t="s">
        <v>109</v>
      </c>
      <c r="B66" s="741"/>
      <c r="C66" s="741"/>
      <c r="D66" s="741"/>
      <c r="E66" s="741"/>
      <c r="F66" s="741"/>
      <c r="G66" s="741"/>
      <c r="H66" s="741"/>
      <c r="I66" s="741"/>
      <c r="J66" s="741"/>
      <c r="K66" s="741"/>
      <c r="L66" s="741"/>
      <c r="M66" s="741"/>
      <c r="N66" s="742"/>
      <c r="O66" s="17"/>
      <c r="P66" s="17"/>
      <c r="Q66" s="142"/>
      <c r="R66" s="142"/>
      <c r="S66" s="142"/>
    </row>
    <row r="67" spans="1:19" s="8" customFormat="1" ht="15">
      <c r="A67" s="145"/>
      <c r="B67" s="146"/>
      <c r="C67" s="146"/>
      <c r="D67" s="146"/>
      <c r="E67" s="146"/>
      <c r="F67" s="146"/>
      <c r="G67" s="151"/>
      <c r="H67" s="151"/>
      <c r="I67" s="147"/>
      <c r="J67" s="147"/>
      <c r="K67" s="147"/>
      <c r="L67" s="147"/>
      <c r="M67" s="147"/>
      <c r="N67" s="76"/>
      <c r="O67" s="172"/>
      <c r="P67" s="172"/>
      <c r="Q67" s="142"/>
      <c r="R67" s="142"/>
      <c r="S67" s="142"/>
    </row>
    <row r="68" spans="1:19" s="8" customFormat="1">
      <c r="G68" s="142"/>
      <c r="H68" s="17"/>
      <c r="I68" s="147"/>
      <c r="J68" s="147"/>
      <c r="K68" s="147"/>
      <c r="L68" s="147"/>
      <c r="M68" s="147"/>
      <c r="N68" s="147"/>
      <c r="O68" s="17"/>
      <c r="P68" s="17"/>
      <c r="Q68" s="142"/>
      <c r="R68" s="142"/>
      <c r="S68" s="142"/>
    </row>
    <row r="69" spans="1:19" s="8" customFormat="1">
      <c r="G69" s="142"/>
      <c r="H69" s="17"/>
      <c r="I69" s="147"/>
      <c r="J69" s="147"/>
      <c r="K69" s="147"/>
      <c r="L69" s="147"/>
      <c r="M69" s="147"/>
      <c r="N69" s="147"/>
      <c r="O69" s="17"/>
      <c r="P69" s="17"/>
      <c r="Q69" s="142"/>
      <c r="R69" s="142"/>
      <c r="S69" s="142"/>
    </row>
  </sheetData>
  <mergeCells count="144">
    <mergeCell ref="Q7:AC7"/>
    <mergeCell ref="I8:N8"/>
    <mergeCell ref="A9:F9"/>
    <mergeCell ref="I9:N9"/>
    <mergeCell ref="A10:F10"/>
    <mergeCell ref="I10:N10"/>
    <mergeCell ref="A11:F11"/>
    <mergeCell ref="I11:N11"/>
    <mergeCell ref="A12:F12"/>
    <mergeCell ref="I12:N12"/>
    <mergeCell ref="O12:W12"/>
    <mergeCell ref="A2:N2"/>
    <mergeCell ref="I5:N5"/>
    <mergeCell ref="I7:N7"/>
    <mergeCell ref="B20:F20"/>
    <mergeCell ref="B21:F21"/>
    <mergeCell ref="A15:F15"/>
    <mergeCell ref="I15:N15"/>
    <mergeCell ref="A16:F16"/>
    <mergeCell ref="I16:N16"/>
    <mergeCell ref="I17:N17"/>
    <mergeCell ref="L18:N18"/>
    <mergeCell ref="A13:F13"/>
    <mergeCell ref="I13:N13"/>
    <mergeCell ref="I14:N14"/>
    <mergeCell ref="S21:S22"/>
    <mergeCell ref="B22:F22"/>
    <mergeCell ref="B23:F23"/>
    <mergeCell ref="O23:O24"/>
    <mergeCell ref="P23:P24"/>
    <mergeCell ref="Q23:Q24"/>
    <mergeCell ref="R23:R24"/>
    <mergeCell ref="S23:S24"/>
    <mergeCell ref="B24:F24"/>
    <mergeCell ref="R21:R22"/>
    <mergeCell ref="Q21:Q22"/>
    <mergeCell ref="P21:P22"/>
    <mergeCell ref="O21:O22"/>
    <mergeCell ref="O13:W13"/>
    <mergeCell ref="O14:W14"/>
    <mergeCell ref="B37:F37"/>
    <mergeCell ref="B38:F38"/>
    <mergeCell ref="B35:F35"/>
    <mergeCell ref="B36:F36"/>
    <mergeCell ref="B33:F33"/>
    <mergeCell ref="B34:F34"/>
    <mergeCell ref="B31:F31"/>
    <mergeCell ref="B32:F32"/>
    <mergeCell ref="B29:F29"/>
    <mergeCell ref="B30:F30"/>
    <mergeCell ref="Q35:Q36"/>
    <mergeCell ref="P35:P36"/>
    <mergeCell ref="O35:O36"/>
    <mergeCell ref="S33:S34"/>
    <mergeCell ref="R33:R34"/>
    <mergeCell ref="Q33:Q34"/>
    <mergeCell ref="P33:P34"/>
    <mergeCell ref="O33:O34"/>
    <mergeCell ref="B27:F27"/>
    <mergeCell ref="B28:F28"/>
    <mergeCell ref="B25:F25"/>
    <mergeCell ref="B26:F26"/>
    <mergeCell ref="B47:F47"/>
    <mergeCell ref="B48:F48"/>
    <mergeCell ref="B45:F45"/>
    <mergeCell ref="B46:F46"/>
    <mergeCell ref="B43:F43"/>
    <mergeCell ref="B44:F44"/>
    <mergeCell ref="B41:F41"/>
    <mergeCell ref="B42:F42"/>
    <mergeCell ref="B39:F39"/>
    <mergeCell ref="B40:F40"/>
    <mergeCell ref="A61:H61"/>
    <mergeCell ref="S49:S50"/>
    <mergeCell ref="R49:R50"/>
    <mergeCell ref="Q49:Q50"/>
    <mergeCell ref="P49:P50"/>
    <mergeCell ref="O49:O50"/>
    <mergeCell ref="A52:H52"/>
    <mergeCell ref="A53:H53"/>
    <mergeCell ref="A54:H54"/>
    <mergeCell ref="A55:H55"/>
    <mergeCell ref="A56:H56"/>
    <mergeCell ref="A57:H57"/>
    <mergeCell ref="A58:H58"/>
    <mergeCell ref="A59:H59"/>
    <mergeCell ref="A60:H60"/>
    <mergeCell ref="B51:F51"/>
    <mergeCell ref="B49:F49"/>
    <mergeCell ref="B50:F50"/>
    <mergeCell ref="S47:S48"/>
    <mergeCell ref="R47:R48"/>
    <mergeCell ref="Q47:Q48"/>
    <mergeCell ref="P47:P48"/>
    <mergeCell ref="O47:O48"/>
    <mergeCell ref="S45:S46"/>
    <mergeCell ref="R45:R46"/>
    <mergeCell ref="Q45:Q46"/>
    <mergeCell ref="P45:P46"/>
    <mergeCell ref="O45:O46"/>
    <mergeCell ref="S43:S44"/>
    <mergeCell ref="R43:R44"/>
    <mergeCell ref="Q43:Q44"/>
    <mergeCell ref="P43:P44"/>
    <mergeCell ref="O43:O44"/>
    <mergeCell ref="S41:S42"/>
    <mergeCell ref="R41:R42"/>
    <mergeCell ref="Q41:Q42"/>
    <mergeCell ref="P41:P42"/>
    <mergeCell ref="O41:O42"/>
    <mergeCell ref="S39:S40"/>
    <mergeCell ref="R39:R40"/>
    <mergeCell ref="Q39:Q40"/>
    <mergeCell ref="P39:P40"/>
    <mergeCell ref="O39:O40"/>
    <mergeCell ref="S37:S38"/>
    <mergeCell ref="R37:R38"/>
    <mergeCell ref="Q37:Q38"/>
    <mergeCell ref="P37:P38"/>
    <mergeCell ref="O37:O38"/>
    <mergeCell ref="A65:N65"/>
    <mergeCell ref="A66:N66"/>
    <mergeCell ref="S27:S28"/>
    <mergeCell ref="R27:R28"/>
    <mergeCell ref="Q27:Q28"/>
    <mergeCell ref="P27:P28"/>
    <mergeCell ref="O27:O28"/>
    <mergeCell ref="S25:S26"/>
    <mergeCell ref="R25:R26"/>
    <mergeCell ref="Q25:Q26"/>
    <mergeCell ref="P25:P26"/>
    <mergeCell ref="O25:O26"/>
    <mergeCell ref="S31:S32"/>
    <mergeCell ref="R31:R32"/>
    <mergeCell ref="Q31:Q32"/>
    <mergeCell ref="P31:P32"/>
    <mergeCell ref="O31:O32"/>
    <mergeCell ref="S29:S30"/>
    <mergeCell ref="R29:R30"/>
    <mergeCell ref="Q29:Q30"/>
    <mergeCell ref="P29:P30"/>
    <mergeCell ref="O29:O30"/>
    <mergeCell ref="S35:S36"/>
    <mergeCell ref="R35:R36"/>
  </mergeCells>
  <dataValidations count="3">
    <dataValidation type="list" allowBlank="1" showInputMessage="1" showErrorMessage="1" sqref="P9 P61:P64 P67">
      <formula1>Numéro_de_Client</formula1>
    </dataValidation>
    <dataValidation type="list" allowBlank="1" showInputMessage="1" showErrorMessage="1" sqref="P5">
      <formula1>Initiale_effective</formula1>
    </dataValidation>
    <dataValidation type="list" allowBlank="1" showInputMessage="1" showErrorMessage="1" sqref="O21 O29 O49 O47 O45 O43 O41 O39 O37 O35 O33 O31 O27 O25 O23">
      <formula1>Numéro_de_produit</formula1>
    </dataValidation>
  </dataValidations>
  <pageMargins left="0.19685039370078741" right="0.19685039370078741" top="0.19685039370078741" bottom="0.19685039370078741" header="0.19685039370078741" footer="0.19685039370078741"/>
  <pageSetup paperSize="9" scale="69" orientation="portrait" horizontalDpi="0" verticalDpi="0" r:id="rId1"/>
  <headerFooter>
    <oddFooter>Page &amp;P de &amp;N</oddFooter>
  </headerFooter>
  <drawing r:id="rId2"/>
  <legacyDrawing r:id="rId3"/>
</worksheet>
</file>

<file path=xl/worksheets/sheet7.xml><?xml version="1.0" encoding="utf-8"?>
<worksheet xmlns="http://schemas.openxmlformats.org/spreadsheetml/2006/main" xmlns:r="http://schemas.openxmlformats.org/officeDocument/2006/relationships">
  <dimension ref="A1:AG93"/>
  <sheetViews>
    <sheetView showZeros="0" topLeftCell="A4" workbookViewId="0">
      <selection activeCell="N25" sqref="N25"/>
    </sheetView>
  </sheetViews>
  <sheetFormatPr baseColWidth="10" defaultRowHeight="12.75"/>
  <cols>
    <col min="1" max="1" width="12.42578125" style="185" customWidth="1"/>
    <col min="2" max="4" width="11.42578125" style="185"/>
    <col min="5" max="5" width="12" style="185" bestFit="1" customWidth="1"/>
    <col min="6" max="6" width="19.5703125" style="185" customWidth="1"/>
    <col min="7" max="7" width="7.28515625" style="185" customWidth="1"/>
    <col min="8" max="8" width="5.42578125" style="4" customWidth="1"/>
    <col min="9" max="9" width="8" style="185" customWidth="1"/>
    <col min="10" max="10" width="7.28515625" style="185" customWidth="1"/>
    <col min="11" max="11" width="8.42578125" style="185" customWidth="1"/>
    <col min="12" max="12" width="9.28515625" style="185" customWidth="1"/>
    <col min="13" max="13" width="8.140625" style="185" customWidth="1"/>
    <col min="14" max="14" width="12.85546875" style="185" customWidth="1"/>
    <col min="15" max="15" width="10.5703125" style="9" customWidth="1"/>
    <col min="16" max="16" width="13.140625" style="9" customWidth="1"/>
    <col min="17" max="17" width="13.42578125" style="185" customWidth="1"/>
    <col min="18" max="18" width="14" style="185" customWidth="1"/>
    <col min="19" max="16384" width="11.42578125" style="185"/>
  </cols>
  <sheetData>
    <row r="1" spans="1:33" ht="6" customHeight="1" thickBot="1"/>
    <row r="2" spans="1:33" ht="26.25" customHeight="1" thickTop="1" thickBot="1">
      <c r="A2" s="647" t="s">
        <v>141</v>
      </c>
      <c r="B2" s="648"/>
      <c r="C2" s="648"/>
      <c r="D2" s="648"/>
      <c r="E2" s="648"/>
      <c r="F2" s="648"/>
      <c r="G2" s="648"/>
      <c r="H2" s="648"/>
      <c r="I2" s="648"/>
      <c r="J2" s="648"/>
      <c r="K2" s="648"/>
      <c r="L2" s="648"/>
      <c r="M2" s="648"/>
      <c r="N2" s="649"/>
      <c r="O2" s="205" t="s">
        <v>169</v>
      </c>
      <c r="P2" s="206" t="s">
        <v>170</v>
      </c>
    </row>
    <row r="3" spans="1:33" ht="7.5" customHeight="1" thickTop="1"/>
    <row r="4" spans="1:33" ht="12" customHeight="1" thickBot="1">
      <c r="B4" s="183"/>
      <c r="C4" s="183"/>
      <c r="D4" s="183"/>
      <c r="E4" s="183"/>
      <c r="F4" s="183"/>
      <c r="G4" s="183"/>
      <c r="H4" s="14"/>
      <c r="I4" s="183"/>
      <c r="J4" s="183"/>
      <c r="K4" s="183"/>
      <c r="L4" s="183"/>
      <c r="M4" s="183"/>
      <c r="N4" s="183"/>
    </row>
    <row r="5" spans="1:33" ht="12.75" customHeight="1" thickBot="1">
      <c r="B5" s="183"/>
      <c r="C5" s="183"/>
      <c r="D5" s="183"/>
      <c r="E5" s="183"/>
      <c r="F5" s="183"/>
      <c r="G5" s="183"/>
      <c r="H5" s="14"/>
      <c r="I5" s="702" t="str">
        <f ca="1">CONCATENATE("Numéro de facture : ",P2," - FA-",YEAR(NOW()),"-",IF(MONTH(NOW())&lt;10,"0",""),MONTH(NOW()),"-",IF(DAY(NOW())&lt;10,"0",""),DAY(NOW()),"-",P5)</f>
        <v>Numéro de facture : 0001000 - FA-2016-08-11-CB</v>
      </c>
      <c r="J5" s="701"/>
      <c r="K5" s="701"/>
      <c r="L5" s="701"/>
      <c r="M5" s="701"/>
      <c r="N5" s="701"/>
      <c r="O5" s="72" t="s">
        <v>89</v>
      </c>
      <c r="P5" s="73" t="s">
        <v>72</v>
      </c>
      <c r="Q5" s="9"/>
    </row>
    <row r="6" spans="1:33" ht="15" customHeight="1" thickBot="1">
      <c r="B6" s="183"/>
      <c r="C6" s="183"/>
      <c r="D6" s="183"/>
      <c r="E6" s="183"/>
      <c r="F6" s="183"/>
      <c r="G6" s="183"/>
      <c r="H6" s="14"/>
      <c r="I6" s="183"/>
      <c r="J6" s="183"/>
      <c r="K6" s="183"/>
      <c r="L6" s="183"/>
      <c r="M6" s="183"/>
      <c r="N6" s="183"/>
      <c r="Q6" s="53"/>
      <c r="R6" s="53"/>
      <c r="S6" s="53"/>
      <c r="T6" s="53"/>
      <c r="U6" s="53"/>
      <c r="V6" s="184"/>
      <c r="W6" s="184"/>
      <c r="X6" s="184"/>
      <c r="Y6" s="184"/>
    </row>
    <row r="7" spans="1:33" ht="18.75" customHeight="1" thickTop="1">
      <c r="B7" s="183"/>
      <c r="C7" s="183"/>
      <c r="D7" s="183"/>
      <c r="E7" s="183"/>
      <c r="F7" s="183"/>
      <c r="G7" s="183"/>
      <c r="H7" s="14"/>
      <c r="I7" s="703" t="s">
        <v>17</v>
      </c>
      <c r="J7" s="704"/>
      <c r="K7" s="704"/>
      <c r="L7" s="704"/>
      <c r="M7" s="704"/>
      <c r="N7" s="705"/>
      <c r="Q7" s="706"/>
      <c r="R7" s="706"/>
      <c r="S7" s="706"/>
      <c r="T7" s="706"/>
      <c r="U7" s="706"/>
      <c r="V7" s="706"/>
      <c r="W7" s="706"/>
      <c r="X7" s="706"/>
      <c r="Y7" s="706"/>
      <c r="Z7" s="706"/>
      <c r="AA7" s="706"/>
      <c r="AB7" s="706"/>
      <c r="AC7" s="706"/>
    </row>
    <row r="8" spans="1:33" ht="16.5" customHeight="1">
      <c r="B8" s="183"/>
      <c r="C8" s="183"/>
      <c r="D8" s="183"/>
      <c r="E8" s="183"/>
      <c r="F8" s="183"/>
      <c r="G8" s="183"/>
      <c r="H8" s="14"/>
      <c r="I8" s="691"/>
      <c r="J8" s="692"/>
      <c r="K8" s="692"/>
      <c r="L8" s="692"/>
      <c r="M8" s="692"/>
      <c r="N8" s="693"/>
      <c r="R8" s="212"/>
      <c r="S8" s="230"/>
      <c r="T8" s="213"/>
      <c r="U8" s="227"/>
    </row>
    <row r="9" spans="1:33" ht="18.75" customHeight="1">
      <c r="A9" s="700" t="s">
        <v>40</v>
      </c>
      <c r="B9" s="701"/>
      <c r="C9" s="701"/>
      <c r="D9" s="701"/>
      <c r="E9" s="701"/>
      <c r="F9" s="701"/>
      <c r="G9" s="183"/>
      <c r="H9" s="14"/>
      <c r="I9" s="803" t="str">
        <f>Offre!I9</f>
        <v>M. Soizic BOSSARD</v>
      </c>
      <c r="J9" s="701"/>
      <c r="K9" s="701"/>
      <c r="L9" s="701"/>
      <c r="M9" s="701"/>
      <c r="N9" s="707"/>
      <c r="O9" s="179"/>
      <c r="P9" s="172"/>
    </row>
    <row r="10" spans="1:33" ht="18.75" customHeight="1">
      <c r="A10" s="700" t="s">
        <v>43</v>
      </c>
      <c r="B10" s="701"/>
      <c r="C10" s="701"/>
      <c r="D10" s="701"/>
      <c r="E10" s="701"/>
      <c r="F10" s="701"/>
      <c r="G10" s="183"/>
      <c r="H10" s="14"/>
      <c r="I10" s="691">
        <f>Offre!I10</f>
        <v>0</v>
      </c>
      <c r="J10" s="692"/>
      <c r="K10" s="692"/>
      <c r="L10" s="692"/>
      <c r="M10" s="692"/>
      <c r="N10" s="693"/>
    </row>
    <row r="11" spans="1:33" ht="18.75" customHeight="1">
      <c r="A11" s="700" t="s">
        <v>61</v>
      </c>
      <c r="B11" s="700"/>
      <c r="C11" s="700"/>
      <c r="D11" s="700"/>
      <c r="E11" s="700"/>
      <c r="F11" s="700"/>
      <c r="G11" s="183"/>
      <c r="H11" s="14"/>
      <c r="I11" s="691">
        <f>Offre!I11</f>
        <v>0</v>
      </c>
      <c r="J11" s="692"/>
      <c r="K11" s="692"/>
      <c r="L11" s="692"/>
      <c r="M11" s="692"/>
      <c r="N11" s="693"/>
    </row>
    <row r="12" spans="1:33" ht="18.75" customHeight="1">
      <c r="A12" s="700" t="s">
        <v>41</v>
      </c>
      <c r="B12" s="700"/>
      <c r="C12" s="700"/>
      <c r="D12" s="700"/>
      <c r="E12" s="700"/>
      <c r="F12" s="700"/>
      <c r="G12" s="183"/>
      <c r="H12" s="14"/>
      <c r="I12" s="691" t="str">
        <f>Offre!I12</f>
        <v>93, rue de la Barge</v>
      </c>
      <c r="J12" s="708"/>
      <c r="K12" s="708"/>
      <c r="L12" s="708"/>
      <c r="M12" s="708"/>
      <c r="N12" s="707"/>
      <c r="O12" s="661" t="s">
        <v>176</v>
      </c>
      <c r="P12" s="644"/>
      <c r="Q12" s="644"/>
      <c r="R12" s="644"/>
      <c r="S12" s="644"/>
      <c r="T12" s="644"/>
      <c r="U12" s="644"/>
      <c r="V12" s="644"/>
      <c r="W12" s="644"/>
      <c r="X12" s="644"/>
      <c r="Y12" s="701"/>
      <c r="Z12" s="701"/>
      <c r="AA12" s="209"/>
      <c r="AB12" s="210"/>
      <c r="AC12" s="210"/>
      <c r="AD12" s="210"/>
      <c r="AE12" s="210"/>
      <c r="AF12" s="210"/>
      <c r="AG12" s="210"/>
    </row>
    <row r="13" spans="1:33" ht="18.75" customHeight="1">
      <c r="A13" s="700" t="s">
        <v>42</v>
      </c>
      <c r="B13" s="700"/>
      <c r="C13" s="700"/>
      <c r="D13" s="700"/>
      <c r="E13" s="700"/>
      <c r="F13" s="700"/>
      <c r="G13" s="183"/>
      <c r="H13" s="14"/>
      <c r="I13" s="691">
        <f>Offre!I13</f>
        <v>0</v>
      </c>
      <c r="J13" s="692"/>
      <c r="K13" s="692"/>
      <c r="L13" s="692"/>
      <c r="M13" s="692"/>
      <c r="N13" s="693"/>
      <c r="O13" s="662" t="str">
        <f ca="1">CONCATENATE(P2," - FA-",YEAR(NOW()),"-",IF(MONTH(NOW())&lt;10,"0",""),MONTH(NOW()),"-",IF(DAY(NOW())&lt;10,"0",""),DAY(NOW()),"-",P5," - Facture d'avoir Élanéco - ",VLOOKUP(Offre!P9,Client_et_Prospect,2)," ",VLOOKUP(Offre!P9,Client_et_Prospect,3)," ",VLOOKUP(Offre!P9,Client_et_Prospect,4)," - ",IF(VLOOKUP(Offre!P9,Client_et_Prospect,5)&lt;&gt;0,VLOOKUP(Offre!P9,Client_et_Prospect,5),""),IF(VLOOKUP(Offre!P9,Client_et_Prospect,5)&lt;&gt;0," - ",""),Offre!U7," - ","-",Offre!N55," € ")</f>
        <v xml:space="preserve">0001000 - FA-2016-08-11-CB - Facture d'avoir Élanéco - M. Soizic BOSSARD - Laine de bois - -143,64 € </v>
      </c>
      <c r="P13" s="644"/>
      <c r="Q13" s="644"/>
      <c r="R13" s="644"/>
      <c r="S13" s="644"/>
      <c r="T13" s="644"/>
      <c r="U13" s="644"/>
      <c r="V13" s="644"/>
      <c r="W13" s="644"/>
      <c r="X13" s="644"/>
      <c r="Y13" s="701"/>
      <c r="Z13" s="701"/>
      <c r="AA13" s="207"/>
      <c r="AB13" s="207"/>
      <c r="AC13" s="76"/>
      <c r="AD13" s="76"/>
      <c r="AE13" s="76"/>
      <c r="AF13" s="76"/>
      <c r="AG13" s="76"/>
    </row>
    <row r="14" spans="1:33" ht="18.75" customHeight="1">
      <c r="A14" s="185" t="s">
        <v>44</v>
      </c>
      <c r="B14" s="183"/>
      <c r="C14" s="183"/>
      <c r="D14" s="183"/>
      <c r="E14" s="183"/>
      <c r="F14" s="183"/>
      <c r="G14" s="183"/>
      <c r="H14" s="14"/>
      <c r="I14" s="691" t="str">
        <f>Offre!I14</f>
        <v>03300 CUSSET</v>
      </c>
      <c r="J14" s="692"/>
      <c r="K14" s="692"/>
      <c r="L14" s="692"/>
      <c r="M14" s="692"/>
      <c r="N14" s="693"/>
      <c r="O14" s="663" t="str">
        <f ca="1">O13</f>
        <v xml:space="preserve">0001000 - FA-2016-08-11-CB - Facture d'avoir Élanéco - M. Soizic BOSSARD - Laine de bois - -143,64 € </v>
      </c>
      <c r="P14" s="644"/>
      <c r="Q14" s="644"/>
      <c r="R14" s="644"/>
      <c r="S14" s="644"/>
      <c r="T14" s="644"/>
      <c r="U14" s="644"/>
      <c r="V14" s="644"/>
      <c r="W14" s="644"/>
      <c r="X14" s="644"/>
      <c r="Y14" s="701"/>
      <c r="Z14" s="701"/>
      <c r="AA14" s="211"/>
      <c r="AB14" s="211"/>
      <c r="AC14" s="76"/>
      <c r="AD14" s="76"/>
      <c r="AE14" s="76"/>
      <c r="AF14" s="76"/>
      <c r="AG14" s="76"/>
    </row>
    <row r="15" spans="1:33" ht="18.75" customHeight="1" thickBot="1">
      <c r="A15" s="690" t="s">
        <v>45</v>
      </c>
      <c r="B15" s="690"/>
      <c r="C15" s="690"/>
      <c r="D15" s="690"/>
      <c r="E15" s="690"/>
      <c r="F15" s="690"/>
      <c r="G15" s="183"/>
      <c r="H15" s="14"/>
      <c r="I15" s="691" t="str">
        <f>Offre!I15</f>
        <v xml:space="preserve">Tél. : </v>
      </c>
      <c r="J15" s="692"/>
      <c r="K15" s="692"/>
      <c r="L15" s="692"/>
      <c r="M15" s="692"/>
      <c r="N15" s="693"/>
    </row>
    <row r="16" spans="1:33" ht="18.75" customHeight="1" thickBot="1">
      <c r="A16" s="694" t="s">
        <v>46</v>
      </c>
      <c r="B16" s="694"/>
      <c r="C16" s="694"/>
      <c r="D16" s="694"/>
      <c r="E16" s="694"/>
      <c r="F16" s="694"/>
      <c r="G16" s="183"/>
      <c r="H16" s="14"/>
      <c r="I16" s="695" t="str">
        <f>Offre!I16</f>
        <v xml:space="preserve">Courriel : </v>
      </c>
      <c r="J16" s="696"/>
      <c r="K16" s="696"/>
      <c r="L16" s="696"/>
      <c r="M16" s="696"/>
      <c r="N16" s="697"/>
      <c r="O16" s="804" t="s">
        <v>165</v>
      </c>
      <c r="P16" s="805"/>
      <c r="Q16" s="203"/>
    </row>
    <row r="17" spans="1:19" ht="18.75" customHeight="1" thickTop="1" thickBot="1">
      <c r="I17" s="698"/>
      <c r="J17" s="698"/>
      <c r="K17" s="698"/>
      <c r="L17" s="698"/>
      <c r="M17" s="698"/>
      <c r="N17" s="698"/>
      <c r="O17" s="804" t="s">
        <v>164</v>
      </c>
      <c r="P17" s="805"/>
      <c r="Q17" s="203"/>
    </row>
    <row r="18" spans="1:19" ht="18.75" customHeight="1">
      <c r="A18" s="5"/>
      <c r="I18" s="32"/>
      <c r="J18" s="32"/>
      <c r="K18" s="32" t="s">
        <v>55</v>
      </c>
      <c r="L18" s="699">
        <f ca="1">TODAY()</f>
        <v>42593</v>
      </c>
      <c r="M18" s="699"/>
      <c r="N18" s="699"/>
      <c r="O18" s="52"/>
      <c r="P18" s="41"/>
    </row>
    <row r="19" spans="1:19" ht="12.75" customHeight="1" thickBot="1">
      <c r="K19" s="6"/>
      <c r="O19" s="818" t="s">
        <v>156</v>
      </c>
      <c r="P19" s="818"/>
    </row>
    <row r="20" spans="1:19" s="7" customFormat="1" ht="39" customHeight="1" thickTop="1" thickBot="1">
      <c r="A20" s="11" t="s">
        <v>79</v>
      </c>
      <c r="B20" s="724" t="s">
        <v>6</v>
      </c>
      <c r="C20" s="724"/>
      <c r="D20" s="724"/>
      <c r="E20" s="724"/>
      <c r="F20" s="724"/>
      <c r="G20" s="186" t="s">
        <v>49</v>
      </c>
      <c r="H20" s="186" t="s">
        <v>13</v>
      </c>
      <c r="I20" s="12" t="s">
        <v>50</v>
      </c>
      <c r="J20" s="12" t="s">
        <v>48</v>
      </c>
      <c r="K20" s="12" t="s">
        <v>51</v>
      </c>
      <c r="L20" s="12" t="s">
        <v>52</v>
      </c>
      <c r="M20" s="186" t="s">
        <v>53</v>
      </c>
      <c r="N20" s="13" t="s">
        <v>54</v>
      </c>
      <c r="O20" s="66" t="s">
        <v>57</v>
      </c>
      <c r="P20" s="68" t="s">
        <v>137</v>
      </c>
      <c r="Q20" s="68" t="s">
        <v>64</v>
      </c>
      <c r="R20" s="68" t="s">
        <v>65</v>
      </c>
      <c r="S20" s="314"/>
    </row>
    <row r="21" spans="1:19" s="8" customFormat="1" ht="31.5" customHeight="1" thickTop="1">
      <c r="A21" s="123" t="str">
        <f>Offre!A21</f>
        <v>ISOCELL</v>
      </c>
      <c r="B21" s="723" t="str">
        <f>Offre!B21</f>
        <v>› Ouate de cellulose en vrac - Sac de 10 kg.</v>
      </c>
      <c r="C21" s="723">
        <f t="shared" ref="C21:D50" si="0">VLOOKUP(R21,Produit,4)</f>
        <v>0</v>
      </c>
      <c r="D21" s="723">
        <f t="shared" si="0"/>
        <v>0</v>
      </c>
      <c r="E21" s="723"/>
      <c r="F21" s="723">
        <f t="shared" ref="F21:F50" si="1">VLOOKUP(T21,Produit,4)</f>
        <v>0</v>
      </c>
      <c r="G21" s="57">
        <f>Offre!G21</f>
        <v>200</v>
      </c>
      <c r="H21" s="45" t="str">
        <f>Offre!H21</f>
        <v>kg</v>
      </c>
      <c r="I21" s="57">
        <f>Offre!I21</f>
        <v>0.9</v>
      </c>
      <c r="J21" s="46">
        <f>Offre!J21</f>
        <v>0.33500000000000002</v>
      </c>
      <c r="K21" s="57">
        <f>Offre!K21</f>
        <v>0.59850000000000003</v>
      </c>
      <c r="L21" s="57">
        <f>Offre!L21</f>
        <v>119.7</v>
      </c>
      <c r="M21" s="64">
        <f>Offre!M21</f>
        <v>0.2</v>
      </c>
      <c r="N21" s="47">
        <f>-Offre!N21</f>
        <v>-143.64000000000001</v>
      </c>
      <c r="O21" s="642">
        <f>Offre!O21</f>
        <v>7</v>
      </c>
      <c r="P21" s="796">
        <f>Offre!R21</f>
        <v>12.711864406779661</v>
      </c>
      <c r="Q21" s="673">
        <f>Offre!S21</f>
        <v>35</v>
      </c>
      <c r="R21" s="798">
        <f>Offre!T21</f>
        <v>0.5714285714285714</v>
      </c>
      <c r="S21" s="817"/>
    </row>
    <row r="22" spans="1:19" s="8" customFormat="1" ht="10.5">
      <c r="A22" s="124" t="str">
        <f>Offre!A22</f>
        <v>1OU10ISO35</v>
      </c>
      <c r="B22" s="728" t="str">
        <f>Offre!B22</f>
        <v>› 20 sac(s) de 10 kg correspond(ent) à 200 kg.</v>
      </c>
      <c r="C22" s="728">
        <f t="shared" si="0"/>
        <v>0</v>
      </c>
      <c r="D22" s="728">
        <f t="shared" si="0"/>
        <v>0</v>
      </c>
      <c r="E22" s="728"/>
      <c r="F22" s="728">
        <f t="shared" si="1"/>
        <v>0</v>
      </c>
      <c r="G22" s="54"/>
      <c r="H22" s="42"/>
      <c r="I22" s="54"/>
      <c r="J22" s="43"/>
      <c r="K22" s="54"/>
      <c r="L22" s="54"/>
      <c r="M22" s="46"/>
      <c r="N22" s="44"/>
      <c r="O22" s="642"/>
      <c r="P22" s="797"/>
      <c r="Q22" s="674"/>
      <c r="R22" s="798"/>
      <c r="S22" s="817"/>
    </row>
    <row r="23" spans="1:19" s="8" customFormat="1" ht="31.5" customHeight="1">
      <c r="A23" s="111">
        <f>VLOOKUP(O23,Produit,2)</f>
        <v>0</v>
      </c>
      <c r="B23" s="716">
        <f>Offre!B23</f>
        <v>0</v>
      </c>
      <c r="C23" s="716" t="e">
        <f t="shared" si="0"/>
        <v>#DIV/0!</v>
      </c>
      <c r="D23" s="716">
        <f t="shared" si="0"/>
        <v>0</v>
      </c>
      <c r="E23" s="716"/>
      <c r="F23" s="716">
        <f t="shared" si="1"/>
        <v>0</v>
      </c>
      <c r="G23" s="57">
        <f>Offre!G23</f>
        <v>0</v>
      </c>
      <c r="H23" s="36">
        <f>Offre!H23</f>
        <v>0</v>
      </c>
      <c r="I23" s="55">
        <f>Offre!I23</f>
        <v>0</v>
      </c>
      <c r="J23" s="37">
        <f>Offre!J23</f>
        <v>0</v>
      </c>
      <c r="K23" s="55" t="str">
        <f>Offre!K23</f>
        <v/>
      </c>
      <c r="L23" s="60">
        <f>Offre!L23</f>
        <v>0</v>
      </c>
      <c r="M23" s="65">
        <f>Offre!M23</f>
        <v>0</v>
      </c>
      <c r="N23" s="47" t="e">
        <f>-Offre!N23</f>
        <v>#VALUE!</v>
      </c>
      <c r="O23" s="632">
        <f>Offre!O23</f>
        <v>0</v>
      </c>
      <c r="P23" s="796" t="e">
        <f>Offre!R23</f>
        <v>#DIV/0!</v>
      </c>
      <c r="Q23" s="799">
        <f>Offre!S23</f>
        <v>0</v>
      </c>
      <c r="R23" s="801" t="e">
        <f>Offre!T23</f>
        <v>#DIV/0!</v>
      </c>
      <c r="S23" s="817"/>
    </row>
    <row r="24" spans="1:19" s="8" customFormat="1" ht="10.5" customHeight="1">
      <c r="A24" s="125">
        <f>Offre!A24</f>
        <v>0</v>
      </c>
      <c r="B24" s="722" t="str">
        <f>Offre!B24</f>
        <v xml:space="preserve">   </v>
      </c>
      <c r="C24" s="722">
        <f t="shared" si="0"/>
        <v>0</v>
      </c>
      <c r="D24" s="722">
        <f t="shared" si="0"/>
        <v>0</v>
      </c>
      <c r="E24" s="722"/>
      <c r="F24" s="722">
        <f t="shared" si="1"/>
        <v>0</v>
      </c>
      <c r="G24" s="56"/>
      <c r="H24" s="33"/>
      <c r="I24" s="56"/>
      <c r="J24" s="34"/>
      <c r="K24" s="56"/>
      <c r="L24" s="56"/>
      <c r="M24" s="37"/>
      <c r="N24" s="35"/>
      <c r="O24" s="632"/>
      <c r="P24" s="797"/>
      <c r="Q24" s="800"/>
      <c r="R24" s="801"/>
      <c r="S24" s="817"/>
    </row>
    <row r="25" spans="1:19" s="8" customFormat="1" ht="20.25" customHeight="1">
      <c r="A25" s="112">
        <f>Offre!A25</f>
        <v>0</v>
      </c>
      <c r="B25" s="725">
        <f>Offre!B25</f>
        <v>0</v>
      </c>
      <c r="C25" s="725" t="e">
        <f t="shared" si="0"/>
        <v>#DIV/0!</v>
      </c>
      <c r="D25" s="725">
        <f t="shared" si="0"/>
        <v>0</v>
      </c>
      <c r="E25" s="725"/>
      <c r="F25" s="725">
        <f t="shared" si="1"/>
        <v>0</v>
      </c>
      <c r="G25" s="57">
        <f>Offre!G25</f>
        <v>0</v>
      </c>
      <c r="H25" s="45">
        <f>Offre!H25</f>
        <v>0</v>
      </c>
      <c r="I25" s="57">
        <f>Offre!I25</f>
        <v>0</v>
      </c>
      <c r="J25" s="46">
        <f>Offre!J25</f>
        <v>0</v>
      </c>
      <c r="K25" s="57" t="str">
        <f>Offre!K25</f>
        <v/>
      </c>
      <c r="L25" s="57">
        <f>Offre!L25</f>
        <v>0</v>
      </c>
      <c r="M25" s="64">
        <f>Offre!M25</f>
        <v>0</v>
      </c>
      <c r="N25" s="47" t="e">
        <f>-Offre!N25</f>
        <v>#VALUE!</v>
      </c>
      <c r="O25" s="642">
        <f>Offre!O25</f>
        <v>0</v>
      </c>
      <c r="P25" s="796" t="e">
        <f>Offre!R25</f>
        <v>#DIV/0!</v>
      </c>
      <c r="Q25" s="673">
        <f>Offre!S25</f>
        <v>0</v>
      </c>
      <c r="R25" s="798" t="e">
        <f>Offre!T25</f>
        <v>#DIV/0!</v>
      </c>
      <c r="S25" s="817"/>
    </row>
    <row r="26" spans="1:19" s="8" customFormat="1" ht="10.5" customHeight="1">
      <c r="A26" s="124">
        <f>Offre!A26</f>
        <v>0</v>
      </c>
      <c r="B26" s="726" t="str">
        <f>Offre!B26</f>
        <v xml:space="preserve">   </v>
      </c>
      <c r="C26" s="726">
        <f t="shared" si="0"/>
        <v>0</v>
      </c>
      <c r="D26" s="726">
        <f t="shared" si="0"/>
        <v>0</v>
      </c>
      <c r="E26" s="726"/>
      <c r="F26" s="726">
        <f t="shared" si="1"/>
        <v>0</v>
      </c>
      <c r="G26" s="54"/>
      <c r="H26" s="42"/>
      <c r="I26" s="54"/>
      <c r="J26" s="43"/>
      <c r="K26" s="54"/>
      <c r="L26" s="54"/>
      <c r="M26" s="46"/>
      <c r="N26" s="44"/>
      <c r="O26" s="642"/>
      <c r="P26" s="797"/>
      <c r="Q26" s="674"/>
      <c r="R26" s="798"/>
      <c r="S26" s="817"/>
    </row>
    <row r="27" spans="1:19" s="8" customFormat="1" ht="10.5" customHeight="1">
      <c r="A27" s="111">
        <f>Offre!A27</f>
        <v>0</v>
      </c>
      <c r="B27" s="727">
        <f>Offre!B27</f>
        <v>0</v>
      </c>
      <c r="C27" s="727" t="e">
        <f t="shared" si="0"/>
        <v>#DIV/0!</v>
      </c>
      <c r="D27" s="727">
        <f t="shared" si="0"/>
        <v>0</v>
      </c>
      <c r="E27" s="727"/>
      <c r="F27" s="727">
        <f t="shared" si="1"/>
        <v>0</v>
      </c>
      <c r="G27" s="60">
        <f>Offre!G27</f>
        <v>0</v>
      </c>
      <c r="H27" s="36">
        <f>Offre!H27</f>
        <v>0</v>
      </c>
      <c r="I27" s="55">
        <f>Offre!I27</f>
        <v>0</v>
      </c>
      <c r="J27" s="37">
        <f>Offre!J27</f>
        <v>0</v>
      </c>
      <c r="K27" s="55" t="str">
        <f>Offre!K27</f>
        <v/>
      </c>
      <c r="L27" s="60">
        <f>Offre!L27</f>
        <v>0</v>
      </c>
      <c r="M27" s="65">
        <f>Offre!M27</f>
        <v>0</v>
      </c>
      <c r="N27" s="47" t="e">
        <f>-Offre!N27</f>
        <v>#VALUE!</v>
      </c>
      <c r="O27" s="632">
        <f>Offre!O27</f>
        <v>0</v>
      </c>
      <c r="P27" s="796" t="e">
        <f>Offre!R27</f>
        <v>#DIV/0!</v>
      </c>
      <c r="Q27" s="799">
        <f>Offre!S27</f>
        <v>0</v>
      </c>
      <c r="R27" s="801" t="e">
        <f>Offre!T27</f>
        <v>#DIV/0!</v>
      </c>
      <c r="S27" s="817"/>
    </row>
    <row r="28" spans="1:19" s="8" customFormat="1" ht="10.5" customHeight="1">
      <c r="A28" s="125">
        <f>Offre!A28</f>
        <v>0</v>
      </c>
      <c r="B28" s="716" t="str">
        <f>Offre!B28</f>
        <v xml:space="preserve">   </v>
      </c>
      <c r="C28" s="716">
        <f t="shared" si="0"/>
        <v>0</v>
      </c>
      <c r="D28" s="716">
        <f t="shared" si="0"/>
        <v>0</v>
      </c>
      <c r="E28" s="716"/>
      <c r="F28" s="716">
        <f t="shared" si="1"/>
        <v>0</v>
      </c>
      <c r="G28" s="56"/>
      <c r="H28" s="33"/>
      <c r="I28" s="56"/>
      <c r="J28" s="34"/>
      <c r="K28" s="56"/>
      <c r="L28" s="56"/>
      <c r="M28" s="37"/>
      <c r="N28" s="35"/>
      <c r="O28" s="632"/>
      <c r="P28" s="797"/>
      <c r="Q28" s="800"/>
      <c r="R28" s="801"/>
      <c r="S28" s="817"/>
    </row>
    <row r="29" spans="1:19" s="8" customFormat="1" ht="10.5">
      <c r="A29" s="112">
        <f>Offre!A29</f>
        <v>0</v>
      </c>
      <c r="B29" s="725">
        <f>Offre!B29</f>
        <v>0</v>
      </c>
      <c r="C29" s="725" t="e">
        <f t="shared" si="0"/>
        <v>#DIV/0!</v>
      </c>
      <c r="D29" s="725">
        <f t="shared" si="0"/>
        <v>0</v>
      </c>
      <c r="E29" s="725"/>
      <c r="F29" s="725">
        <f t="shared" si="1"/>
        <v>0</v>
      </c>
      <c r="G29" s="57">
        <f>Offre!G29</f>
        <v>0</v>
      </c>
      <c r="H29" s="45">
        <f>Offre!H29</f>
        <v>0</v>
      </c>
      <c r="I29" s="57">
        <f>Offre!I29</f>
        <v>0</v>
      </c>
      <c r="J29" s="46">
        <f>Offre!J29</f>
        <v>0</v>
      </c>
      <c r="K29" s="57" t="str">
        <f>Offre!K29</f>
        <v/>
      </c>
      <c r="L29" s="57">
        <f>Offre!L29</f>
        <v>0</v>
      </c>
      <c r="M29" s="64">
        <f>Offre!M29</f>
        <v>0</v>
      </c>
      <c r="N29" s="47" t="e">
        <f>-Offre!N29</f>
        <v>#VALUE!</v>
      </c>
      <c r="O29" s="642">
        <f>Offre!O29</f>
        <v>0</v>
      </c>
      <c r="P29" s="796" t="e">
        <f>Offre!R29</f>
        <v>#DIV/0!</v>
      </c>
      <c r="Q29" s="673">
        <f>Offre!S29</f>
        <v>0</v>
      </c>
      <c r="R29" s="798" t="e">
        <f>Offre!T29</f>
        <v>#DIV/0!</v>
      </c>
      <c r="S29" s="817"/>
    </row>
    <row r="30" spans="1:19" s="8" customFormat="1" ht="10.5" customHeight="1">
      <c r="A30" s="124">
        <f>Offre!A30</f>
        <v>0</v>
      </c>
      <c r="B30" s="726" t="str">
        <f>Offre!B30</f>
        <v xml:space="preserve">   </v>
      </c>
      <c r="C30" s="726">
        <f t="shared" si="0"/>
        <v>0</v>
      </c>
      <c r="D30" s="726">
        <f t="shared" si="0"/>
        <v>0</v>
      </c>
      <c r="E30" s="726"/>
      <c r="F30" s="726">
        <f t="shared" si="1"/>
        <v>0</v>
      </c>
      <c r="G30" s="54"/>
      <c r="H30" s="42"/>
      <c r="I30" s="54"/>
      <c r="J30" s="43"/>
      <c r="K30" s="54"/>
      <c r="L30" s="54"/>
      <c r="M30" s="46"/>
      <c r="N30" s="44"/>
      <c r="O30" s="642"/>
      <c r="P30" s="797"/>
      <c r="Q30" s="674"/>
      <c r="R30" s="798"/>
      <c r="S30" s="817"/>
    </row>
    <row r="31" spans="1:19" s="8" customFormat="1" ht="10.5">
      <c r="A31" s="111">
        <f>Offre!A31</f>
        <v>0</v>
      </c>
      <c r="B31" s="727">
        <f>Offre!B31</f>
        <v>0</v>
      </c>
      <c r="C31" s="727" t="e">
        <f t="shared" si="0"/>
        <v>#DIV/0!</v>
      </c>
      <c r="D31" s="727">
        <f t="shared" si="0"/>
        <v>0</v>
      </c>
      <c r="E31" s="727"/>
      <c r="F31" s="727">
        <f t="shared" si="1"/>
        <v>0</v>
      </c>
      <c r="G31" s="60">
        <f>Offre!G31</f>
        <v>0</v>
      </c>
      <c r="H31" s="61">
        <f>Offre!H31</f>
        <v>0</v>
      </c>
      <c r="I31" s="60">
        <f>Offre!I31</f>
        <v>0</v>
      </c>
      <c r="J31" s="62">
        <f>Offre!J31</f>
        <v>0</v>
      </c>
      <c r="K31" s="60" t="str">
        <f>Offre!K31</f>
        <v/>
      </c>
      <c r="L31" s="60">
        <f>Offre!L31</f>
        <v>0</v>
      </c>
      <c r="M31" s="65">
        <f>Offre!M31</f>
        <v>0</v>
      </c>
      <c r="N31" s="38" t="e">
        <f>-Offre!N31</f>
        <v>#VALUE!</v>
      </c>
      <c r="O31" s="632">
        <f>Offre!O31</f>
        <v>0</v>
      </c>
      <c r="P31" s="796" t="e">
        <f>Offre!R31</f>
        <v>#DIV/0!</v>
      </c>
      <c r="Q31" s="799">
        <f>Offre!S31</f>
        <v>0</v>
      </c>
      <c r="R31" s="801" t="e">
        <f>Offre!T31</f>
        <v>#DIV/0!</v>
      </c>
      <c r="S31" s="817"/>
    </row>
    <row r="32" spans="1:19" s="8" customFormat="1" ht="10.5" customHeight="1">
      <c r="A32" s="125">
        <f>Offre!A32</f>
        <v>0</v>
      </c>
      <c r="B32" s="716" t="str">
        <f>Offre!B32</f>
        <v xml:space="preserve">   </v>
      </c>
      <c r="C32" s="716">
        <f t="shared" si="0"/>
        <v>0</v>
      </c>
      <c r="D32" s="716">
        <f t="shared" si="0"/>
        <v>0</v>
      </c>
      <c r="E32" s="716"/>
      <c r="F32" s="716">
        <f t="shared" si="1"/>
        <v>0</v>
      </c>
      <c r="G32" s="58"/>
      <c r="H32" s="49"/>
      <c r="I32" s="58"/>
      <c r="J32" s="50"/>
      <c r="K32" s="58"/>
      <c r="L32" s="58"/>
      <c r="M32" s="62"/>
      <c r="N32" s="51"/>
      <c r="O32" s="632"/>
      <c r="P32" s="797"/>
      <c r="Q32" s="800"/>
      <c r="R32" s="801"/>
      <c r="S32" s="817"/>
    </row>
    <row r="33" spans="1:19" s="8" customFormat="1" ht="10.5">
      <c r="A33" s="112">
        <f>Offre!A33</f>
        <v>0</v>
      </c>
      <c r="B33" s="725">
        <f>Offre!B33</f>
        <v>0</v>
      </c>
      <c r="C33" s="725" t="e">
        <f t="shared" si="0"/>
        <v>#DIV/0!</v>
      </c>
      <c r="D33" s="725">
        <f t="shared" si="0"/>
        <v>0</v>
      </c>
      <c r="E33" s="725"/>
      <c r="F33" s="725">
        <f t="shared" si="1"/>
        <v>0</v>
      </c>
      <c r="G33" s="57">
        <f>Offre!G33</f>
        <v>0</v>
      </c>
      <c r="H33" s="45">
        <f>Offre!H33</f>
        <v>0</v>
      </c>
      <c r="I33" s="57">
        <f>Offre!I33</f>
        <v>0</v>
      </c>
      <c r="J33" s="46">
        <f>Offre!J33</f>
        <v>0</v>
      </c>
      <c r="K33" s="57" t="str">
        <f>Offre!K33</f>
        <v/>
      </c>
      <c r="L33" s="57">
        <f>Offre!L33</f>
        <v>0</v>
      </c>
      <c r="M33" s="64">
        <f>Offre!M33</f>
        <v>0</v>
      </c>
      <c r="N33" s="47" t="e">
        <f>-Offre!N33</f>
        <v>#VALUE!</v>
      </c>
      <c r="O33" s="642">
        <f>Offre!O33</f>
        <v>0</v>
      </c>
      <c r="P33" s="796" t="e">
        <f>Offre!R33</f>
        <v>#DIV/0!</v>
      </c>
      <c r="Q33" s="673">
        <f>Offre!S33</f>
        <v>0</v>
      </c>
      <c r="R33" s="798" t="e">
        <f>Offre!T33</f>
        <v>#DIV/0!</v>
      </c>
      <c r="S33" s="817"/>
    </row>
    <row r="34" spans="1:19" s="8" customFormat="1" ht="10.5" customHeight="1">
      <c r="A34" s="124">
        <f>Offre!A34</f>
        <v>0</v>
      </c>
      <c r="B34" s="726" t="str">
        <f>Offre!B34</f>
        <v xml:space="preserve">   </v>
      </c>
      <c r="C34" s="726">
        <f t="shared" si="0"/>
        <v>0</v>
      </c>
      <c r="D34" s="726">
        <f t="shared" si="0"/>
        <v>0</v>
      </c>
      <c r="E34" s="726"/>
      <c r="F34" s="726">
        <f t="shared" si="1"/>
        <v>0</v>
      </c>
      <c r="G34" s="54"/>
      <c r="H34" s="42"/>
      <c r="I34" s="54"/>
      <c r="J34" s="43"/>
      <c r="K34" s="54"/>
      <c r="L34" s="54"/>
      <c r="M34" s="46"/>
      <c r="N34" s="44"/>
      <c r="O34" s="642"/>
      <c r="P34" s="797"/>
      <c r="Q34" s="674"/>
      <c r="R34" s="798"/>
      <c r="S34" s="817"/>
    </row>
    <row r="35" spans="1:19" s="8" customFormat="1" ht="10.5">
      <c r="A35" s="111">
        <f>Offre!A35</f>
        <v>0</v>
      </c>
      <c r="B35" s="727">
        <f>Offre!B35</f>
        <v>0</v>
      </c>
      <c r="C35" s="727" t="e">
        <f t="shared" si="0"/>
        <v>#DIV/0!</v>
      </c>
      <c r="D35" s="727">
        <f t="shared" si="0"/>
        <v>0</v>
      </c>
      <c r="E35" s="727"/>
      <c r="F35" s="727">
        <f t="shared" si="1"/>
        <v>0</v>
      </c>
      <c r="G35" s="60">
        <f>Offre!G35</f>
        <v>0</v>
      </c>
      <c r="H35" s="36">
        <f>Offre!H35</f>
        <v>0</v>
      </c>
      <c r="I35" s="55">
        <f>Offre!I35</f>
        <v>0</v>
      </c>
      <c r="J35" s="37">
        <f>Offre!J35</f>
        <v>0</v>
      </c>
      <c r="K35" s="55" t="str">
        <f>Offre!K35</f>
        <v/>
      </c>
      <c r="L35" s="55">
        <f>Offre!L35</f>
        <v>0</v>
      </c>
      <c r="M35" s="65">
        <f>Offre!M35</f>
        <v>0</v>
      </c>
      <c r="N35" s="38" t="e">
        <f>-Offre!N35</f>
        <v>#VALUE!</v>
      </c>
      <c r="O35" s="632">
        <f>Offre!O35</f>
        <v>0</v>
      </c>
      <c r="P35" s="796" t="e">
        <f>Offre!R35</f>
        <v>#DIV/0!</v>
      </c>
      <c r="Q35" s="799">
        <f>Offre!S35</f>
        <v>0</v>
      </c>
      <c r="R35" s="801" t="e">
        <f>Offre!T35</f>
        <v>#DIV/0!</v>
      </c>
      <c r="S35" s="817"/>
    </row>
    <row r="36" spans="1:19" s="8" customFormat="1" ht="10.5" customHeight="1">
      <c r="A36" s="125">
        <f>Offre!A36</f>
        <v>0</v>
      </c>
      <c r="B36" s="716" t="str">
        <f>Offre!B36</f>
        <v xml:space="preserve">   </v>
      </c>
      <c r="C36" s="716">
        <f t="shared" si="0"/>
        <v>0</v>
      </c>
      <c r="D36" s="716">
        <f t="shared" si="0"/>
        <v>0</v>
      </c>
      <c r="E36" s="716"/>
      <c r="F36" s="716">
        <f t="shared" si="1"/>
        <v>0</v>
      </c>
      <c r="G36" s="58"/>
      <c r="H36" s="49"/>
      <c r="I36" s="58"/>
      <c r="J36" s="50"/>
      <c r="K36" s="58"/>
      <c r="L36" s="58"/>
      <c r="M36" s="62"/>
      <c r="N36" s="51"/>
      <c r="O36" s="632"/>
      <c r="P36" s="797"/>
      <c r="Q36" s="800"/>
      <c r="R36" s="801"/>
      <c r="S36" s="817"/>
    </row>
    <row r="37" spans="1:19" s="8" customFormat="1" ht="10.5">
      <c r="A37" s="112">
        <f>Offre!A37</f>
        <v>0</v>
      </c>
      <c r="B37" s="725">
        <f>Offre!B37</f>
        <v>0</v>
      </c>
      <c r="C37" s="725" t="e">
        <f t="shared" si="0"/>
        <v>#DIV/0!</v>
      </c>
      <c r="D37" s="725">
        <f t="shared" si="0"/>
        <v>0</v>
      </c>
      <c r="E37" s="725"/>
      <c r="F37" s="725">
        <f t="shared" si="1"/>
        <v>0</v>
      </c>
      <c r="G37" s="57">
        <f>Offre!G37</f>
        <v>0</v>
      </c>
      <c r="H37" s="45">
        <f>Offre!H37</f>
        <v>0</v>
      </c>
      <c r="I37" s="57">
        <f>Offre!I37</f>
        <v>0</v>
      </c>
      <c r="J37" s="46">
        <f>Offre!J37</f>
        <v>0</v>
      </c>
      <c r="K37" s="57" t="str">
        <f>Offre!K37</f>
        <v/>
      </c>
      <c r="L37" s="57">
        <f>Offre!L37</f>
        <v>0</v>
      </c>
      <c r="M37" s="64">
        <f>Offre!M37</f>
        <v>0</v>
      </c>
      <c r="N37" s="47" t="e">
        <f>-Offre!N37</f>
        <v>#VALUE!</v>
      </c>
      <c r="O37" s="642">
        <f>Offre!O37</f>
        <v>0</v>
      </c>
      <c r="P37" s="796" t="e">
        <f>Offre!R37</f>
        <v>#DIV/0!</v>
      </c>
      <c r="Q37" s="673">
        <f>Offre!S37</f>
        <v>0</v>
      </c>
      <c r="R37" s="798" t="e">
        <f>Offre!T37</f>
        <v>#DIV/0!</v>
      </c>
      <c r="S37" s="817"/>
    </row>
    <row r="38" spans="1:19" s="8" customFormat="1" ht="10.5" customHeight="1">
      <c r="A38" s="124">
        <f>Offre!A38</f>
        <v>0</v>
      </c>
      <c r="B38" s="726" t="str">
        <f>Offre!B38</f>
        <v xml:space="preserve">   </v>
      </c>
      <c r="C38" s="726">
        <f t="shared" si="0"/>
        <v>0</v>
      </c>
      <c r="D38" s="726">
        <f t="shared" si="0"/>
        <v>0</v>
      </c>
      <c r="E38" s="726"/>
      <c r="F38" s="726">
        <f t="shared" si="1"/>
        <v>0</v>
      </c>
      <c r="G38" s="54"/>
      <c r="H38" s="42"/>
      <c r="I38" s="54"/>
      <c r="J38" s="43"/>
      <c r="K38" s="54"/>
      <c r="L38" s="54"/>
      <c r="M38" s="46"/>
      <c r="N38" s="44"/>
      <c r="O38" s="642"/>
      <c r="P38" s="797"/>
      <c r="Q38" s="674"/>
      <c r="R38" s="798"/>
      <c r="S38" s="817"/>
    </row>
    <row r="39" spans="1:19" s="8" customFormat="1" ht="10.5">
      <c r="A39" s="111">
        <f>Offre!A39</f>
        <v>0</v>
      </c>
      <c r="B39" s="727">
        <f>Offre!B39</f>
        <v>0</v>
      </c>
      <c r="C39" s="727" t="e">
        <f t="shared" si="0"/>
        <v>#DIV/0!</v>
      </c>
      <c r="D39" s="727">
        <f t="shared" si="0"/>
        <v>0</v>
      </c>
      <c r="E39" s="727"/>
      <c r="F39" s="727">
        <f t="shared" si="1"/>
        <v>0</v>
      </c>
      <c r="G39" s="60">
        <f>Offre!G39</f>
        <v>0</v>
      </c>
      <c r="H39" s="36">
        <f>Offre!H39</f>
        <v>0</v>
      </c>
      <c r="I39" s="55">
        <f>Offre!I39</f>
        <v>0</v>
      </c>
      <c r="J39" s="37">
        <f>Offre!J39</f>
        <v>0</v>
      </c>
      <c r="K39" s="55" t="str">
        <f>Offre!K39</f>
        <v/>
      </c>
      <c r="L39" s="55">
        <f>Offre!L39</f>
        <v>0</v>
      </c>
      <c r="M39" s="65">
        <f>Offre!M39</f>
        <v>0</v>
      </c>
      <c r="N39" s="38" t="e">
        <f>-Offre!N39</f>
        <v>#VALUE!</v>
      </c>
      <c r="O39" s="632">
        <f>Offre!O39</f>
        <v>0</v>
      </c>
      <c r="P39" s="796" t="e">
        <f>Offre!R39</f>
        <v>#DIV/0!</v>
      </c>
      <c r="Q39" s="799">
        <f>Offre!S39</f>
        <v>0</v>
      </c>
      <c r="R39" s="801" t="e">
        <f>Offre!T39</f>
        <v>#DIV/0!</v>
      </c>
      <c r="S39" s="817"/>
    </row>
    <row r="40" spans="1:19" s="8" customFormat="1" ht="10.5" customHeight="1">
      <c r="A40" s="125">
        <f>Offre!A40</f>
        <v>0</v>
      </c>
      <c r="B40" s="716" t="str">
        <f>Offre!B40</f>
        <v xml:space="preserve">   </v>
      </c>
      <c r="C40" s="716">
        <f t="shared" si="0"/>
        <v>0</v>
      </c>
      <c r="D40" s="716">
        <f t="shared" si="0"/>
        <v>0</v>
      </c>
      <c r="E40" s="716"/>
      <c r="F40" s="716">
        <f t="shared" si="1"/>
        <v>0</v>
      </c>
      <c r="G40" s="58"/>
      <c r="H40" s="49"/>
      <c r="I40" s="58"/>
      <c r="J40" s="50"/>
      <c r="K40" s="58"/>
      <c r="L40" s="58"/>
      <c r="M40" s="50"/>
      <c r="N40" s="51"/>
      <c r="O40" s="632"/>
      <c r="P40" s="797"/>
      <c r="Q40" s="800"/>
      <c r="R40" s="801"/>
      <c r="S40" s="817"/>
    </row>
    <row r="41" spans="1:19" s="8" customFormat="1" ht="10.5">
      <c r="A41" s="112">
        <f>Offre!A41</f>
        <v>0</v>
      </c>
      <c r="B41" s="725">
        <f>Offre!B41</f>
        <v>0</v>
      </c>
      <c r="C41" s="725" t="e">
        <f t="shared" si="0"/>
        <v>#DIV/0!</v>
      </c>
      <c r="D41" s="725">
        <f t="shared" si="0"/>
        <v>0</v>
      </c>
      <c r="E41" s="725"/>
      <c r="F41" s="725">
        <f t="shared" si="1"/>
        <v>0</v>
      </c>
      <c r="G41" s="57">
        <f>Offre!G41</f>
        <v>0</v>
      </c>
      <c r="H41" s="45">
        <f>Offre!H41</f>
        <v>0</v>
      </c>
      <c r="I41" s="57">
        <f>Offre!I41</f>
        <v>0</v>
      </c>
      <c r="J41" s="46">
        <f>Offre!J41</f>
        <v>0</v>
      </c>
      <c r="K41" s="57" t="str">
        <f>Offre!K41</f>
        <v/>
      </c>
      <c r="L41" s="57">
        <f>Offre!L41</f>
        <v>0</v>
      </c>
      <c r="M41" s="64">
        <f>Offre!M41</f>
        <v>0</v>
      </c>
      <c r="N41" s="47" t="e">
        <f>-Offre!N41</f>
        <v>#VALUE!</v>
      </c>
      <c r="O41" s="642">
        <f>Offre!O41</f>
        <v>0</v>
      </c>
      <c r="P41" s="796" t="e">
        <f>Offre!R41</f>
        <v>#DIV/0!</v>
      </c>
      <c r="Q41" s="673">
        <f>Offre!S41</f>
        <v>0</v>
      </c>
      <c r="R41" s="798" t="e">
        <f>Offre!T41</f>
        <v>#DIV/0!</v>
      </c>
      <c r="S41" s="817"/>
    </row>
    <row r="42" spans="1:19" s="8" customFormat="1" ht="10.5" customHeight="1">
      <c r="A42" s="124">
        <f>Offre!A42</f>
        <v>0</v>
      </c>
      <c r="B42" s="726" t="str">
        <f>Offre!B42</f>
        <v xml:space="preserve">   </v>
      </c>
      <c r="C42" s="726">
        <f t="shared" si="0"/>
        <v>0</v>
      </c>
      <c r="D42" s="726">
        <f t="shared" si="0"/>
        <v>0</v>
      </c>
      <c r="E42" s="726"/>
      <c r="F42" s="726">
        <f t="shared" si="1"/>
        <v>0</v>
      </c>
      <c r="G42" s="54"/>
      <c r="H42" s="42"/>
      <c r="I42" s="54"/>
      <c r="J42" s="43"/>
      <c r="K42" s="54"/>
      <c r="L42" s="54"/>
      <c r="M42" s="43"/>
      <c r="N42" s="44"/>
      <c r="O42" s="642"/>
      <c r="P42" s="797"/>
      <c r="Q42" s="674"/>
      <c r="R42" s="798"/>
      <c r="S42" s="817"/>
    </row>
    <row r="43" spans="1:19" s="8" customFormat="1" ht="10.5">
      <c r="A43" s="111">
        <f>Offre!A43</f>
        <v>0</v>
      </c>
      <c r="B43" s="727">
        <f>Offre!B43</f>
        <v>0</v>
      </c>
      <c r="C43" s="727" t="e">
        <f t="shared" si="0"/>
        <v>#DIV/0!</v>
      </c>
      <c r="D43" s="727">
        <f t="shared" si="0"/>
        <v>0</v>
      </c>
      <c r="E43" s="727"/>
      <c r="F43" s="727">
        <f t="shared" si="1"/>
        <v>0</v>
      </c>
      <c r="G43" s="60">
        <f>Offre!G43</f>
        <v>0</v>
      </c>
      <c r="H43" s="36">
        <f>Offre!H43</f>
        <v>0</v>
      </c>
      <c r="I43" s="55">
        <f>Offre!I43</f>
        <v>0</v>
      </c>
      <c r="J43" s="37">
        <f>Offre!J43</f>
        <v>0</v>
      </c>
      <c r="K43" s="55" t="str">
        <f>Offre!K43</f>
        <v/>
      </c>
      <c r="L43" s="55">
        <f>Offre!L43</f>
        <v>0</v>
      </c>
      <c r="M43" s="65">
        <f>Offre!M43</f>
        <v>0</v>
      </c>
      <c r="N43" s="38" t="e">
        <f>-Offre!N43</f>
        <v>#VALUE!</v>
      </c>
      <c r="O43" s="632">
        <f>Offre!O43</f>
        <v>0</v>
      </c>
      <c r="P43" s="796" t="e">
        <f>Offre!R43</f>
        <v>#DIV/0!</v>
      </c>
      <c r="Q43" s="799">
        <f>Offre!S43</f>
        <v>0</v>
      </c>
      <c r="R43" s="801" t="e">
        <f>Offre!T43</f>
        <v>#DIV/0!</v>
      </c>
      <c r="S43" s="817"/>
    </row>
    <row r="44" spans="1:19" s="8" customFormat="1" ht="10.5" customHeight="1">
      <c r="A44" s="125">
        <f>Offre!A44</f>
        <v>0</v>
      </c>
      <c r="B44" s="716" t="str">
        <f>Offre!B44</f>
        <v xml:space="preserve">   </v>
      </c>
      <c r="C44" s="716">
        <f t="shared" si="0"/>
        <v>0</v>
      </c>
      <c r="D44" s="716">
        <f t="shared" si="0"/>
        <v>0</v>
      </c>
      <c r="E44" s="716"/>
      <c r="F44" s="716">
        <f t="shared" si="1"/>
        <v>0</v>
      </c>
      <c r="G44" s="58"/>
      <c r="H44" s="49"/>
      <c r="I44" s="58"/>
      <c r="J44" s="50"/>
      <c r="K44" s="58"/>
      <c r="L44" s="58"/>
      <c r="M44" s="50"/>
      <c r="N44" s="51"/>
      <c r="O44" s="632"/>
      <c r="P44" s="797"/>
      <c r="Q44" s="800"/>
      <c r="R44" s="801"/>
      <c r="S44" s="817"/>
    </row>
    <row r="45" spans="1:19" s="8" customFormat="1" ht="10.5">
      <c r="A45" s="112">
        <f>Offre!A45</f>
        <v>0</v>
      </c>
      <c r="B45" s="725">
        <f>Offre!B45</f>
        <v>0</v>
      </c>
      <c r="C45" s="725" t="e">
        <f t="shared" si="0"/>
        <v>#DIV/0!</v>
      </c>
      <c r="D45" s="725">
        <f t="shared" si="0"/>
        <v>0</v>
      </c>
      <c r="E45" s="725"/>
      <c r="F45" s="725">
        <f t="shared" si="1"/>
        <v>0</v>
      </c>
      <c r="G45" s="57">
        <f>Offre!G45</f>
        <v>0</v>
      </c>
      <c r="H45" s="45">
        <f>Offre!H45</f>
        <v>0</v>
      </c>
      <c r="I45" s="57">
        <f>Offre!I45</f>
        <v>0</v>
      </c>
      <c r="J45" s="46">
        <f>Offre!J45</f>
        <v>0</v>
      </c>
      <c r="K45" s="57" t="str">
        <f>Offre!K45</f>
        <v/>
      </c>
      <c r="L45" s="57">
        <f>Offre!L45</f>
        <v>0</v>
      </c>
      <c r="M45" s="64">
        <f>Offre!M45</f>
        <v>0</v>
      </c>
      <c r="N45" s="47" t="e">
        <f>-Offre!N45</f>
        <v>#VALUE!</v>
      </c>
      <c r="O45" s="642">
        <f>Offre!O45</f>
        <v>0</v>
      </c>
      <c r="P45" s="796" t="e">
        <f>Offre!R45</f>
        <v>#DIV/0!</v>
      </c>
      <c r="Q45" s="673">
        <f>Offre!S45</f>
        <v>0</v>
      </c>
      <c r="R45" s="798" t="e">
        <f>Offre!T45</f>
        <v>#DIV/0!</v>
      </c>
      <c r="S45" s="817"/>
    </row>
    <row r="46" spans="1:19" s="8" customFormat="1" ht="10.5" customHeight="1">
      <c r="A46" s="124">
        <f>Offre!A46</f>
        <v>0</v>
      </c>
      <c r="B46" s="726" t="str">
        <f>Offre!B46</f>
        <v xml:space="preserve">   </v>
      </c>
      <c r="C46" s="726">
        <f t="shared" si="0"/>
        <v>0</v>
      </c>
      <c r="D46" s="726">
        <f t="shared" si="0"/>
        <v>0</v>
      </c>
      <c r="E46" s="726"/>
      <c r="F46" s="726">
        <f t="shared" si="1"/>
        <v>0</v>
      </c>
      <c r="G46" s="54"/>
      <c r="H46" s="42"/>
      <c r="I46" s="54"/>
      <c r="J46" s="43"/>
      <c r="K46" s="54"/>
      <c r="L46" s="54"/>
      <c r="M46" s="43"/>
      <c r="N46" s="44"/>
      <c r="O46" s="642"/>
      <c r="P46" s="797"/>
      <c r="Q46" s="674"/>
      <c r="R46" s="798"/>
      <c r="S46" s="817"/>
    </row>
    <row r="47" spans="1:19" s="8" customFormat="1" ht="10.5">
      <c r="A47" s="111">
        <f>Offre!A47</f>
        <v>0</v>
      </c>
      <c r="B47" s="727">
        <f>Offre!B47</f>
        <v>0</v>
      </c>
      <c r="C47" s="727" t="e">
        <f t="shared" si="0"/>
        <v>#DIV/0!</v>
      </c>
      <c r="D47" s="727">
        <f t="shared" si="0"/>
        <v>0</v>
      </c>
      <c r="E47" s="727"/>
      <c r="F47" s="727">
        <f t="shared" si="1"/>
        <v>0</v>
      </c>
      <c r="G47" s="60">
        <f>Offre!G47</f>
        <v>0</v>
      </c>
      <c r="H47" s="36">
        <f>Offre!H47</f>
        <v>0</v>
      </c>
      <c r="I47" s="55">
        <f>Offre!I47</f>
        <v>0</v>
      </c>
      <c r="J47" s="37">
        <f>Offre!J47</f>
        <v>0</v>
      </c>
      <c r="K47" s="55" t="str">
        <f>Offre!K47</f>
        <v/>
      </c>
      <c r="L47" s="55">
        <f>Offre!L47</f>
        <v>0</v>
      </c>
      <c r="M47" s="65">
        <f>Offre!M47</f>
        <v>0</v>
      </c>
      <c r="N47" s="38" t="e">
        <f>-Offre!N47</f>
        <v>#VALUE!</v>
      </c>
      <c r="O47" s="632">
        <f>Offre!O47</f>
        <v>0</v>
      </c>
      <c r="P47" s="796" t="e">
        <f>Offre!R47</f>
        <v>#DIV/0!</v>
      </c>
      <c r="Q47" s="799">
        <f>Offre!S47</f>
        <v>0</v>
      </c>
      <c r="R47" s="801" t="e">
        <f>Offre!T47</f>
        <v>#DIV/0!</v>
      </c>
      <c r="S47" s="817"/>
    </row>
    <row r="48" spans="1:19" s="8" customFormat="1" ht="10.5" customHeight="1">
      <c r="A48" s="125">
        <f>Offre!A48</f>
        <v>0</v>
      </c>
      <c r="B48" s="716" t="str">
        <f>Offre!B48</f>
        <v xml:space="preserve">   </v>
      </c>
      <c r="C48" s="716">
        <f t="shared" si="0"/>
        <v>0</v>
      </c>
      <c r="D48" s="716">
        <f t="shared" si="0"/>
        <v>0</v>
      </c>
      <c r="E48" s="716"/>
      <c r="F48" s="716">
        <f t="shared" si="1"/>
        <v>0</v>
      </c>
      <c r="G48" s="58"/>
      <c r="H48" s="49"/>
      <c r="I48" s="58"/>
      <c r="J48" s="50"/>
      <c r="K48" s="58"/>
      <c r="L48" s="58"/>
      <c r="M48" s="50"/>
      <c r="N48" s="51"/>
      <c r="O48" s="632"/>
      <c r="P48" s="797"/>
      <c r="Q48" s="800"/>
      <c r="R48" s="801"/>
      <c r="S48" s="817"/>
    </row>
    <row r="49" spans="1:19" s="8" customFormat="1" ht="10.5">
      <c r="A49" s="112">
        <f>Offre!A49</f>
        <v>0</v>
      </c>
      <c r="B49" s="725">
        <f>Offre!B49</f>
        <v>0</v>
      </c>
      <c r="C49" s="725" t="e">
        <f t="shared" si="0"/>
        <v>#DIV/0!</v>
      </c>
      <c r="D49" s="725">
        <f t="shared" si="0"/>
        <v>0</v>
      </c>
      <c r="E49" s="725"/>
      <c r="F49" s="725">
        <f t="shared" si="1"/>
        <v>0</v>
      </c>
      <c r="G49" s="57">
        <f>Offre!G49</f>
        <v>0</v>
      </c>
      <c r="H49" s="45">
        <f>Offre!H49</f>
        <v>0</v>
      </c>
      <c r="I49" s="57">
        <f>Offre!I49</f>
        <v>0</v>
      </c>
      <c r="J49" s="46">
        <f>Offre!J49</f>
        <v>0</v>
      </c>
      <c r="K49" s="57" t="str">
        <f>Offre!K49</f>
        <v/>
      </c>
      <c r="L49" s="57">
        <f>Offre!L49</f>
        <v>0</v>
      </c>
      <c r="M49" s="64">
        <f>Offre!M49</f>
        <v>0</v>
      </c>
      <c r="N49" s="38" t="e">
        <f>-Offre!N49</f>
        <v>#VALUE!</v>
      </c>
      <c r="O49" s="642">
        <f>Offre!O49</f>
        <v>0</v>
      </c>
      <c r="P49" s="796" t="e">
        <f>Offre!R49</f>
        <v>#DIV/0!</v>
      </c>
      <c r="Q49" s="673">
        <f>Offre!S49</f>
        <v>0</v>
      </c>
      <c r="R49" s="798" t="e">
        <f>Offre!T49</f>
        <v>#DIV/0!</v>
      </c>
      <c r="S49" s="817"/>
    </row>
    <row r="50" spans="1:19" s="8" customFormat="1" ht="10.5" customHeight="1">
      <c r="A50" s="124">
        <f>Offre!A50</f>
        <v>0</v>
      </c>
      <c r="B50" s="726" t="str">
        <f>Offre!B50</f>
        <v xml:space="preserve">   </v>
      </c>
      <c r="C50" s="726">
        <f t="shared" si="0"/>
        <v>0</v>
      </c>
      <c r="D50" s="726">
        <f t="shared" si="0"/>
        <v>0</v>
      </c>
      <c r="E50" s="726"/>
      <c r="F50" s="726">
        <f t="shared" si="1"/>
        <v>0</v>
      </c>
      <c r="G50" s="54">
        <f>Offre!G50</f>
        <v>0</v>
      </c>
      <c r="H50" s="42"/>
      <c r="I50" s="54"/>
      <c r="J50" s="43"/>
      <c r="K50" s="54"/>
      <c r="L50" s="54"/>
      <c r="M50" s="43"/>
      <c r="N50" s="44"/>
      <c r="O50" s="816"/>
      <c r="P50" s="797"/>
      <c r="Q50" s="674"/>
      <c r="R50" s="798"/>
      <c r="S50" s="817"/>
    </row>
    <row r="51" spans="1:19" s="8" customFormat="1" ht="10.5" customHeight="1">
      <c r="A51" s="126"/>
      <c r="B51" s="727">
        <f>Offre!B51</f>
        <v>0</v>
      </c>
      <c r="C51" s="727"/>
      <c r="D51" s="727"/>
      <c r="E51" s="727"/>
      <c r="F51" s="727"/>
      <c r="G51" s="60">
        <f>Offre!G51</f>
        <v>0</v>
      </c>
      <c r="H51" s="61"/>
      <c r="I51" s="60"/>
      <c r="J51" s="62"/>
      <c r="K51" s="60"/>
      <c r="L51" s="60" t="str">
        <f>Offre!L51</f>
        <v/>
      </c>
      <c r="M51" s="62" t="str">
        <f>Offre!M51</f>
        <v/>
      </c>
      <c r="N51" s="63">
        <f>Offre!N51</f>
        <v>0</v>
      </c>
      <c r="O51" s="792"/>
      <c r="P51" s="793"/>
      <c r="Q51" s="794"/>
      <c r="R51" s="794"/>
      <c r="S51" s="794"/>
    </row>
    <row r="52" spans="1:19" s="8" customFormat="1" ht="11.25" customHeight="1" thickBot="1">
      <c r="A52" s="127"/>
      <c r="B52" s="795" t="s">
        <v>130</v>
      </c>
      <c r="C52" s="795"/>
      <c r="D52" s="795"/>
      <c r="E52" s="795"/>
      <c r="F52" s="795"/>
      <c r="G52" s="79">
        <f>Offre!G52</f>
        <v>1</v>
      </c>
      <c r="H52" s="80">
        <f>VLOOKUP(P52,Produit,6)</f>
        <v>0</v>
      </c>
      <c r="I52" s="79">
        <f>Offre!I52</f>
        <v>0</v>
      </c>
      <c r="J52" s="81">
        <v>0</v>
      </c>
      <c r="K52" s="82">
        <f>I52-(I52*J52)</f>
        <v>0</v>
      </c>
      <c r="L52" s="79">
        <f>Offre!L52</f>
        <v>0</v>
      </c>
      <c r="M52" s="79" t="str">
        <f>Offre!M52</f>
        <v/>
      </c>
      <c r="N52" s="83" t="e">
        <f>-Offre!N52</f>
        <v>#VALUE!</v>
      </c>
      <c r="O52" s="792"/>
      <c r="P52" s="793"/>
      <c r="Q52" s="794"/>
      <c r="R52" s="794"/>
      <c r="S52" s="794"/>
    </row>
    <row r="53" spans="1:19" s="8" customFormat="1" ht="16.5" thickTop="1" thickBot="1">
      <c r="B53" s="736"/>
      <c r="C53" s="736"/>
      <c r="D53" s="736"/>
      <c r="E53" s="736"/>
      <c r="F53" s="736"/>
      <c r="G53" s="182"/>
      <c r="H53" s="18"/>
      <c r="I53" s="788" t="s">
        <v>58</v>
      </c>
      <c r="J53" s="789"/>
      <c r="K53" s="789"/>
      <c r="L53" s="48">
        <f>-Offre!L53</f>
        <v>-119.7</v>
      </c>
      <c r="M53" s="19"/>
      <c r="N53" s="20"/>
      <c r="O53" s="15"/>
      <c r="P53" s="15"/>
      <c r="Q53" s="182"/>
      <c r="R53" s="182"/>
      <c r="S53" s="21"/>
    </row>
    <row r="54" spans="1:19" s="8" customFormat="1" ht="16.5" thickTop="1" thickBot="1">
      <c r="A54" s="703" t="s">
        <v>101</v>
      </c>
      <c r="B54" s="737"/>
      <c r="C54" s="737"/>
      <c r="D54" s="737"/>
      <c r="E54" s="737"/>
      <c r="F54" s="787"/>
      <c r="G54" s="16"/>
      <c r="H54" s="17"/>
      <c r="I54" s="788" t="s">
        <v>59</v>
      </c>
      <c r="J54" s="789"/>
      <c r="K54" s="789"/>
      <c r="L54" s="22"/>
      <c r="M54" s="48">
        <f>-Offre!M54</f>
        <v>-23.94</v>
      </c>
      <c r="N54" s="20"/>
      <c r="O54" s="17"/>
      <c r="P54" s="17"/>
      <c r="Q54" s="182"/>
      <c r="R54" s="182"/>
      <c r="S54" s="182"/>
    </row>
    <row r="55" spans="1:19" s="8" customFormat="1" ht="17.25" thickTop="1" thickBot="1">
      <c r="A55" s="691"/>
      <c r="B55" s="701"/>
      <c r="C55" s="701"/>
      <c r="D55" s="701"/>
      <c r="E55" s="701"/>
      <c r="F55" s="707"/>
      <c r="G55" s="16"/>
      <c r="H55" s="17"/>
      <c r="I55" s="790" t="s">
        <v>60</v>
      </c>
      <c r="J55" s="791"/>
      <c r="K55" s="791"/>
      <c r="L55" s="22"/>
      <c r="M55" s="19"/>
      <c r="N55" s="23">
        <f>-Offre!N55</f>
        <v>-143.64000000000001</v>
      </c>
      <c r="O55" s="17"/>
      <c r="P55" s="17"/>
      <c r="Q55" s="182"/>
      <c r="R55" s="182"/>
      <c r="S55" s="182"/>
    </row>
    <row r="56" spans="1:19" ht="15.75" thickTop="1">
      <c r="A56" s="691" t="str">
        <f>Offre!A56</f>
        <v>M. Soizic BOSSARD</v>
      </c>
      <c r="B56" s="701"/>
      <c r="C56" s="701"/>
      <c r="D56" s="701"/>
      <c r="E56" s="701"/>
      <c r="F56" s="707"/>
    </row>
    <row r="57" spans="1:19">
      <c r="A57" s="691">
        <f>Offre!A57</f>
        <v>0</v>
      </c>
      <c r="B57" s="692"/>
      <c r="C57" s="692"/>
      <c r="D57" s="692"/>
      <c r="E57" s="692"/>
      <c r="F57" s="693"/>
    </row>
    <row r="58" spans="1:19">
      <c r="A58" s="691">
        <f>Offre!A58</f>
        <v>0</v>
      </c>
      <c r="B58" s="692"/>
      <c r="C58" s="692"/>
      <c r="D58" s="692"/>
      <c r="E58" s="692"/>
      <c r="F58" s="693"/>
    </row>
    <row r="59" spans="1:19" ht="15">
      <c r="A59" s="691" t="str">
        <f>Offre!A59</f>
        <v>93, rue de la Barge</v>
      </c>
      <c r="B59" s="708"/>
      <c r="C59" s="708"/>
      <c r="D59" s="708"/>
      <c r="E59" s="708"/>
      <c r="F59" s="707"/>
    </row>
    <row r="60" spans="1:19" s="8" customFormat="1">
      <c r="A60" s="691">
        <f>Offre!A60</f>
        <v>0</v>
      </c>
      <c r="B60" s="692"/>
      <c r="C60" s="692"/>
      <c r="D60" s="692"/>
      <c r="E60" s="692"/>
      <c r="F60" s="693"/>
      <c r="G60" s="182"/>
      <c r="H60" s="17"/>
      <c r="I60" s="182"/>
      <c r="J60" s="182"/>
      <c r="K60" s="182"/>
      <c r="L60" s="182"/>
      <c r="M60" s="182"/>
      <c r="N60" s="182"/>
      <c r="O60" s="17"/>
      <c r="P60" s="17"/>
      <c r="Q60" s="182"/>
      <c r="R60" s="182"/>
      <c r="S60" s="182"/>
    </row>
    <row r="61" spans="1:19" s="8" customFormat="1">
      <c r="A61" s="691" t="str">
        <f>Offre!A61</f>
        <v>03300 CUSSET</v>
      </c>
      <c r="B61" s="692"/>
      <c r="C61" s="692"/>
      <c r="D61" s="692"/>
      <c r="E61" s="692"/>
      <c r="F61" s="693"/>
      <c r="G61" s="182"/>
      <c r="H61" s="17"/>
      <c r="I61" s="182"/>
      <c r="J61" s="182"/>
      <c r="K61" s="182"/>
      <c r="L61" s="182"/>
      <c r="M61" s="182"/>
      <c r="N61" s="182"/>
      <c r="O61" s="17"/>
      <c r="P61" s="17"/>
      <c r="Q61" s="182"/>
      <c r="R61" s="182"/>
      <c r="S61" s="182"/>
    </row>
    <row r="62" spans="1:19" s="8" customFormat="1">
      <c r="A62" s="691" t="str">
        <f>Offre!A62</f>
        <v xml:space="preserve">Tél. : </v>
      </c>
      <c r="B62" s="692"/>
      <c r="C62" s="692"/>
      <c r="D62" s="692"/>
      <c r="E62" s="692"/>
      <c r="F62" s="693"/>
      <c r="G62" s="182"/>
      <c r="H62" s="17"/>
      <c r="I62" s="182"/>
      <c r="J62" s="182"/>
      <c r="K62" s="182"/>
      <c r="L62" s="182"/>
      <c r="M62" s="182"/>
      <c r="N62" s="182"/>
      <c r="O62" s="17"/>
      <c r="P62" s="17"/>
      <c r="Q62" s="182"/>
      <c r="R62" s="182"/>
      <c r="S62" s="182"/>
    </row>
    <row r="63" spans="1:19" s="8" customFormat="1" ht="15.75" thickBot="1">
      <c r="A63" s="695" t="str">
        <f>Offre!A63</f>
        <v xml:space="preserve">Courriel : </v>
      </c>
      <c r="B63" s="696"/>
      <c r="C63" s="696"/>
      <c r="D63" s="696"/>
      <c r="E63" s="696"/>
      <c r="F63" s="697"/>
      <c r="G63" s="182"/>
      <c r="H63" s="17"/>
      <c r="I63" s="182"/>
      <c r="J63" s="182"/>
      <c r="K63" s="182"/>
      <c r="L63" s="182"/>
      <c r="M63" s="182"/>
      <c r="N63" s="182"/>
      <c r="O63" s="172"/>
      <c r="P63" s="172"/>
      <c r="Q63" s="182"/>
      <c r="R63" s="182"/>
      <c r="S63" s="182"/>
    </row>
    <row r="64" spans="1:19" s="8" customFormat="1" ht="11.25" thickTop="1">
      <c r="G64" s="182"/>
      <c r="H64" s="17"/>
      <c r="I64" s="182"/>
      <c r="J64" s="182"/>
      <c r="K64" s="182"/>
      <c r="L64" s="182"/>
      <c r="M64" s="182"/>
      <c r="N64" s="182"/>
      <c r="O64" s="17"/>
      <c r="P64" s="17"/>
      <c r="Q64" s="182"/>
      <c r="R64" s="182"/>
      <c r="S64" s="182"/>
    </row>
    <row r="65" spans="1:19" s="8" customFormat="1" ht="10.5">
      <c r="G65" s="182"/>
      <c r="H65" s="17"/>
      <c r="I65" s="182"/>
      <c r="J65" s="182"/>
      <c r="K65" s="182"/>
      <c r="L65" s="182"/>
      <c r="M65" s="182"/>
      <c r="N65" s="182"/>
      <c r="O65" s="17"/>
      <c r="P65" s="17"/>
      <c r="Q65" s="182"/>
      <c r="R65" s="182"/>
      <c r="S65" s="182"/>
    </row>
    <row r="66" spans="1:19" s="8" customFormat="1" ht="10.5">
      <c r="G66" s="182"/>
      <c r="H66" s="17"/>
      <c r="I66" s="182"/>
      <c r="J66" s="182"/>
      <c r="K66" s="182"/>
      <c r="L66" s="182"/>
      <c r="M66" s="182"/>
      <c r="N66" s="182"/>
      <c r="O66" s="17"/>
      <c r="P66" s="17"/>
      <c r="Q66" s="182"/>
      <c r="R66" s="182"/>
      <c r="S66" s="182"/>
    </row>
    <row r="67" spans="1:19" s="8" customFormat="1" ht="10.5" customHeight="1" thickBot="1">
      <c r="G67" s="182"/>
      <c r="H67" s="17"/>
      <c r="I67" s="182"/>
      <c r="J67" s="182"/>
      <c r="K67" s="182"/>
      <c r="L67" s="182"/>
      <c r="M67" s="182"/>
      <c r="N67" s="182"/>
      <c r="O67" s="17"/>
      <c r="P67" s="17"/>
      <c r="Q67" s="182"/>
      <c r="R67" s="182"/>
      <c r="S67" s="182"/>
    </row>
    <row r="68" spans="1:19" s="8" customFormat="1" ht="12" thickTop="1" thickBot="1">
      <c r="A68" s="757" t="s">
        <v>139</v>
      </c>
      <c r="B68" s="758"/>
      <c r="C68" s="758"/>
      <c r="D68" s="758"/>
      <c r="E68" s="760"/>
      <c r="G68" s="182"/>
      <c r="H68" s="17"/>
      <c r="I68" s="182"/>
      <c r="J68" s="182"/>
      <c r="K68" s="182"/>
      <c r="L68" s="182"/>
      <c r="M68" s="182"/>
      <c r="N68" s="182"/>
      <c r="O68" s="17"/>
      <c r="P68" s="17"/>
      <c r="Q68" s="182"/>
      <c r="R68" s="182"/>
      <c r="S68" s="182"/>
    </row>
    <row r="69" spans="1:19" s="8" customFormat="1" ht="11.25" thickTop="1">
      <c r="G69" s="182"/>
      <c r="H69" s="17"/>
      <c r="I69" s="182"/>
      <c r="J69" s="182"/>
      <c r="K69" s="182"/>
      <c r="L69" s="182"/>
      <c r="M69" s="182"/>
      <c r="N69" s="182"/>
      <c r="O69" s="17"/>
      <c r="P69" s="17"/>
      <c r="Q69" s="182"/>
      <c r="R69" s="182"/>
      <c r="S69" s="182"/>
    </row>
    <row r="70" spans="1:19" s="8" customFormat="1" ht="10.5">
      <c r="G70" s="182"/>
      <c r="H70" s="17"/>
      <c r="I70" s="182"/>
      <c r="J70" s="182"/>
      <c r="K70" s="182"/>
      <c r="L70" s="182"/>
      <c r="M70" s="182"/>
      <c r="N70" s="182"/>
      <c r="O70" s="17"/>
      <c r="P70" s="17"/>
      <c r="Q70" s="182"/>
      <c r="R70" s="182"/>
      <c r="S70" s="182"/>
    </row>
    <row r="71" spans="1:19" s="8" customFormat="1" ht="10.5">
      <c r="G71" s="182"/>
      <c r="H71" s="17"/>
      <c r="I71" s="182"/>
      <c r="J71" s="182"/>
      <c r="K71" s="182"/>
      <c r="L71" s="182"/>
      <c r="M71" s="182"/>
      <c r="N71" s="182"/>
      <c r="O71" s="17"/>
      <c r="P71" s="17"/>
      <c r="Q71" s="182"/>
      <c r="R71" s="182"/>
      <c r="S71" s="182"/>
    </row>
    <row r="72" spans="1:19" s="8" customFormat="1" ht="10.5">
      <c r="G72" s="182"/>
      <c r="H72" s="17"/>
      <c r="I72" s="182"/>
      <c r="J72" s="182"/>
      <c r="K72" s="182"/>
      <c r="L72" s="182"/>
      <c r="M72" s="182"/>
      <c r="N72" s="182"/>
      <c r="O72" s="17"/>
      <c r="P72" s="17"/>
      <c r="Q72" s="182"/>
      <c r="R72" s="182"/>
      <c r="S72" s="182"/>
    </row>
    <row r="73" spans="1:19" s="8" customFormat="1" ht="10.5">
      <c r="G73" s="182"/>
      <c r="H73" s="17"/>
      <c r="I73" s="182"/>
      <c r="J73" s="182"/>
      <c r="K73" s="182"/>
      <c r="L73" s="182"/>
      <c r="M73" s="182"/>
      <c r="N73" s="182"/>
      <c r="O73" s="17"/>
      <c r="P73" s="17"/>
      <c r="Q73" s="182"/>
      <c r="R73" s="182"/>
      <c r="S73" s="182"/>
    </row>
    <row r="74" spans="1:19" s="8" customFormat="1" ht="13.5" customHeight="1">
      <c r="A74" s="570" t="s">
        <v>113</v>
      </c>
      <c r="B74" s="571"/>
      <c r="C74" s="571"/>
      <c r="D74" s="571"/>
      <c r="E74" s="571"/>
      <c r="F74" s="572"/>
      <c r="G74" s="182"/>
      <c r="H74" s="17"/>
      <c r="I74" s="182"/>
      <c r="J74" s="182"/>
      <c r="K74" s="182"/>
      <c r="L74" s="182"/>
      <c r="M74" s="182"/>
      <c r="N74" s="182"/>
      <c r="O74" s="17"/>
      <c r="P74" s="17"/>
      <c r="Q74" s="182"/>
      <c r="R74" s="182"/>
      <c r="S74" s="182"/>
    </row>
    <row r="75" spans="1:19" s="8" customFormat="1" ht="15" hidden="1">
      <c r="A75" s="128"/>
      <c r="B75" s="77"/>
      <c r="C75" s="77"/>
      <c r="D75" s="77"/>
      <c r="E75" s="77"/>
      <c r="F75" s="77"/>
      <c r="H75" s="10"/>
      <c r="O75" s="10"/>
      <c r="P75" s="10"/>
    </row>
    <row r="76" spans="1:19" s="8" customFormat="1" ht="15" hidden="1">
      <c r="A76" s="128"/>
      <c r="B76" s="77"/>
      <c r="C76" s="77"/>
      <c r="D76" s="77"/>
      <c r="E76" s="77"/>
      <c r="F76" s="77"/>
      <c r="H76" s="10"/>
      <c r="O76" s="10"/>
      <c r="P76" s="10"/>
    </row>
    <row r="77" spans="1:19" s="8" customFormat="1" ht="15" hidden="1">
      <c r="A77" s="128"/>
      <c r="B77" s="77"/>
      <c r="C77" s="77"/>
      <c r="D77" s="77"/>
      <c r="E77" s="77"/>
      <c r="F77" s="77"/>
      <c r="H77" s="10"/>
      <c r="O77" s="10"/>
      <c r="P77" s="10"/>
    </row>
    <row r="78" spans="1:19" s="8" customFormat="1" ht="15" hidden="1">
      <c r="A78" s="128"/>
      <c r="B78" s="77"/>
      <c r="C78" s="77"/>
      <c r="D78" s="77"/>
      <c r="E78" s="77"/>
      <c r="F78" s="77"/>
      <c r="H78" s="10"/>
      <c r="O78" s="10"/>
      <c r="P78" s="10"/>
    </row>
    <row r="79" spans="1:19" s="8" customFormat="1" ht="15" hidden="1">
      <c r="A79" s="128"/>
      <c r="B79" s="77"/>
      <c r="C79" s="77"/>
      <c r="D79" s="77"/>
      <c r="E79" s="77"/>
      <c r="F79" s="77"/>
      <c r="H79" s="10"/>
      <c r="O79" s="10"/>
      <c r="P79" s="10"/>
    </row>
    <row r="80" spans="1:19" s="8" customFormat="1" ht="15" hidden="1">
      <c r="A80" s="128"/>
      <c r="B80" s="77"/>
      <c r="C80" s="77"/>
      <c r="D80" s="77"/>
      <c r="E80" s="77"/>
      <c r="F80" s="77"/>
      <c r="H80" s="10"/>
      <c r="O80" s="10"/>
      <c r="P80" s="10"/>
    </row>
    <row r="81" spans="1:19" s="8" customFormat="1" ht="15" hidden="1">
      <c r="A81" s="128"/>
      <c r="B81" s="77"/>
      <c r="C81" s="77"/>
      <c r="D81" s="77"/>
      <c r="E81" s="77"/>
      <c r="F81" s="77"/>
      <c r="H81" s="10"/>
      <c r="O81" s="10"/>
      <c r="P81" s="10"/>
    </row>
    <row r="82" spans="1:19" ht="42.75" customHeight="1">
      <c r="A82" s="775" t="s">
        <v>112</v>
      </c>
      <c r="B82" s="776"/>
      <c r="C82" s="776"/>
      <c r="D82" s="776"/>
      <c r="E82" s="776"/>
      <c r="F82" s="777"/>
      <c r="G82" s="183"/>
      <c r="H82" s="14"/>
      <c r="I82" s="183"/>
      <c r="J82" s="183"/>
      <c r="K82" s="183"/>
      <c r="L82" s="183"/>
      <c r="M82" s="183"/>
      <c r="N82" s="183"/>
    </row>
    <row r="83" spans="1:19" ht="10.5" customHeight="1">
      <c r="B83" s="183"/>
      <c r="C83" s="183"/>
      <c r="D83" s="183"/>
      <c r="E83" s="183"/>
      <c r="F83" s="183"/>
      <c r="G83" s="183"/>
      <c r="H83" s="14"/>
      <c r="I83" s="183"/>
      <c r="J83" s="183"/>
      <c r="K83" s="183"/>
      <c r="L83" s="183"/>
      <c r="M83" s="183"/>
      <c r="N83" s="183"/>
    </row>
    <row r="84" spans="1:19" s="78" customFormat="1" ht="12" customHeight="1">
      <c r="A84" s="778"/>
      <c r="B84" s="779"/>
      <c r="C84" s="188"/>
      <c r="D84" s="98"/>
      <c r="E84" s="98"/>
      <c r="F84" s="98"/>
      <c r="G84" s="780" t="str">
        <f>Offre!G76</f>
        <v>Conditions générales de vente :</v>
      </c>
      <c r="H84" s="781"/>
      <c r="I84" s="781"/>
      <c r="J84" s="781"/>
      <c r="K84" s="781"/>
      <c r="L84" s="781"/>
      <c r="M84" s="781"/>
      <c r="N84" s="782"/>
    </row>
    <row r="85" spans="1:19" s="8" customFormat="1" ht="12" customHeight="1">
      <c r="A85" s="772" t="s">
        <v>85</v>
      </c>
      <c r="B85" s="773"/>
      <c r="C85" s="783" t="str">
        <f>Offre!C77</f>
        <v>Au comptant.</v>
      </c>
      <c r="D85" s="783">
        <f>Offre!D77</f>
        <v>0</v>
      </c>
      <c r="E85" s="97"/>
      <c r="F85" s="99"/>
      <c r="G85" s="784" t="str">
        <f>Offre!G77</f>
        <v xml:space="preserve">Voir page du site Élanéco : </v>
      </c>
      <c r="H85" s="785"/>
      <c r="I85" s="785"/>
      <c r="J85" s="785"/>
      <c r="K85" s="785"/>
      <c r="L85" s="785"/>
      <c r="M85" s="785"/>
      <c r="N85" s="786"/>
      <c r="O85" s="761"/>
      <c r="P85" s="762"/>
      <c r="Q85" s="763"/>
      <c r="R85" s="89"/>
      <c r="S85" s="182"/>
    </row>
    <row r="86" spans="1:19" s="8" customFormat="1" ht="12" customHeight="1">
      <c r="A86" s="764" t="str">
        <f>Offre!A78</f>
        <v/>
      </c>
      <c r="B86" s="765">
        <f>Offre!B78</f>
        <v>0</v>
      </c>
      <c r="C86" s="765">
        <f>Offre!C78</f>
        <v>0</v>
      </c>
      <c r="D86" s="765">
        <f>Offre!D78</f>
        <v>0</v>
      </c>
      <c r="E86" s="100" t="str">
        <f>Offre!E78</f>
        <v/>
      </c>
      <c r="F86" s="101" t="str">
        <f>IF(OR(O86=1,O86=2),N55*0.3,"")</f>
        <v/>
      </c>
      <c r="G86" s="766" t="str">
        <f>Offre!G78</f>
        <v>http://www.elaneco.fr/content/3-conditions-generales-de-ventes</v>
      </c>
      <c r="H86" s="767"/>
      <c r="I86" s="767"/>
      <c r="J86" s="767"/>
      <c r="K86" s="768"/>
      <c r="L86" s="768"/>
      <c r="M86" s="768"/>
      <c r="N86" s="769"/>
      <c r="O86" s="761"/>
      <c r="P86" s="762"/>
      <c r="Q86" s="762"/>
      <c r="R86" s="182"/>
      <c r="S86" s="182"/>
    </row>
    <row r="87" spans="1:19" s="8" customFormat="1" ht="12" customHeight="1">
      <c r="A87" s="770" t="str">
        <f>Offre!A79</f>
        <v/>
      </c>
      <c r="B87" s="771">
        <f>Offre!B79</f>
        <v>0</v>
      </c>
      <c r="C87" s="771">
        <f>Offre!C79</f>
        <v>0</v>
      </c>
      <c r="D87" s="771">
        <f>Offre!D79</f>
        <v>0</v>
      </c>
      <c r="E87" s="102" t="str">
        <f>Offre!E79</f>
        <v/>
      </c>
      <c r="F87" s="103" t="str">
        <f>IF(OR(O86=1,O86=2),N55-F86,"")</f>
        <v/>
      </c>
      <c r="G87" s="104"/>
      <c r="H87" s="105"/>
      <c r="I87" s="105"/>
      <c r="J87" s="105"/>
      <c r="K87" s="105"/>
      <c r="L87" s="105"/>
      <c r="M87" s="105"/>
      <c r="N87" s="106"/>
      <c r="O87" s="17"/>
      <c r="P87" s="17"/>
      <c r="Q87" s="182"/>
      <c r="R87" s="182"/>
      <c r="S87" s="182"/>
    </row>
    <row r="88" spans="1:19" s="8" customFormat="1" ht="12" customHeight="1">
      <c r="A88" s="772" t="s">
        <v>86</v>
      </c>
      <c r="B88" s="773"/>
      <c r="C88" s="773"/>
      <c r="D88" s="773"/>
      <c r="E88" s="773"/>
      <c r="F88" s="773"/>
      <c r="G88" s="773"/>
      <c r="H88" s="773"/>
      <c r="I88" s="773"/>
      <c r="J88" s="773"/>
      <c r="K88" s="773"/>
      <c r="L88" s="773"/>
      <c r="M88" s="773"/>
      <c r="N88" s="774"/>
      <c r="O88" s="17"/>
      <c r="P88" s="17"/>
      <c r="Q88" s="182"/>
      <c r="R88" s="182"/>
      <c r="S88" s="182"/>
    </row>
    <row r="89" spans="1:19" s="8" customFormat="1" ht="21" customHeight="1">
      <c r="A89" s="740" t="s">
        <v>109</v>
      </c>
      <c r="B89" s="741"/>
      <c r="C89" s="741"/>
      <c r="D89" s="741"/>
      <c r="E89" s="741"/>
      <c r="F89" s="741"/>
      <c r="G89" s="741"/>
      <c r="H89" s="741"/>
      <c r="I89" s="741"/>
      <c r="J89" s="741"/>
      <c r="K89" s="741"/>
      <c r="L89" s="741"/>
      <c r="M89" s="741"/>
      <c r="N89" s="742"/>
      <c r="O89" s="17"/>
      <c r="P89" s="17"/>
      <c r="Q89" s="182"/>
      <c r="R89" s="182"/>
      <c r="S89" s="182"/>
    </row>
    <row r="90" spans="1:19" s="8" customFormat="1" ht="32.25" customHeight="1">
      <c r="A90" s="743" t="s">
        <v>88</v>
      </c>
      <c r="B90" s="744"/>
      <c r="C90" s="744"/>
      <c r="D90" s="744"/>
      <c r="E90" s="744"/>
      <c r="F90" s="744"/>
      <c r="G90" s="744"/>
      <c r="H90" s="744"/>
      <c r="I90" s="744"/>
      <c r="J90" s="744"/>
      <c r="K90" s="744"/>
      <c r="L90" s="744"/>
      <c r="M90" s="744"/>
      <c r="N90" s="745"/>
      <c r="O90" s="89"/>
      <c r="P90" s="187"/>
      <c r="Q90" s="187"/>
      <c r="R90" s="182"/>
      <c r="S90" s="182"/>
    </row>
    <row r="91" spans="1:19" ht="12.75" customHeight="1">
      <c r="A91" s="746" t="str">
        <f>Offre!A83</f>
        <v/>
      </c>
      <c r="B91" s="747">
        <f>Offre!B83</f>
        <v>0</v>
      </c>
      <c r="C91" s="747">
        <f>Offre!C83</f>
        <v>0</v>
      </c>
      <c r="D91" s="747">
        <f>Offre!D83</f>
        <v>0</v>
      </c>
      <c r="E91" s="747">
        <f>Offre!E83</f>
        <v>0</v>
      </c>
      <c r="F91" s="747">
        <f>Offre!F83</f>
        <v>0</v>
      </c>
      <c r="G91" s="747">
        <f>Offre!G83</f>
        <v>0</v>
      </c>
      <c r="H91" s="747">
        <f>Offre!H83</f>
        <v>0</v>
      </c>
      <c r="I91" s="747">
        <f>Offre!I83</f>
        <v>0</v>
      </c>
      <c r="J91" s="747">
        <f>Offre!J83</f>
        <v>0</v>
      </c>
      <c r="K91" s="747">
        <f>Offre!K83</f>
        <v>0</v>
      </c>
      <c r="L91" s="747">
        <f>Offre!L83</f>
        <v>0</v>
      </c>
      <c r="M91" s="747">
        <f>Offre!M83</f>
        <v>0</v>
      </c>
      <c r="N91" s="748">
        <f>Offre!N83</f>
        <v>0</v>
      </c>
    </row>
    <row r="92" spans="1:19" ht="12" customHeight="1">
      <c r="A92" s="749" t="str">
        <f>Offre!A84</f>
        <v/>
      </c>
      <c r="B92" s="750">
        <f>Offre!B84</f>
        <v>0</v>
      </c>
      <c r="C92" s="750">
        <f>Offre!C84</f>
        <v>0</v>
      </c>
      <c r="D92" s="750">
        <f>Offre!D84</f>
        <v>0</v>
      </c>
      <c r="E92" s="751">
        <f>Offre!E84</f>
        <v>0</v>
      </c>
      <c r="F92" s="751">
        <f>Offre!F84</f>
        <v>0</v>
      </c>
      <c r="G92" s="751">
        <f>Offre!G84</f>
        <v>0</v>
      </c>
      <c r="H92" s="751">
        <f>Offre!H84</f>
        <v>0</v>
      </c>
      <c r="I92" s="751">
        <f>Offre!I84</f>
        <v>0</v>
      </c>
      <c r="J92" s="751">
        <f>Offre!J84</f>
        <v>0</v>
      </c>
      <c r="K92" s="751">
        <f>Offre!K84</f>
        <v>0</v>
      </c>
      <c r="L92" s="751">
        <f>Offre!L84</f>
        <v>0</v>
      </c>
      <c r="M92" s="751">
        <f>Offre!M84</f>
        <v>0</v>
      </c>
      <c r="N92" s="752">
        <f>Offre!N84</f>
        <v>0</v>
      </c>
    </row>
    <row r="93" spans="1:19" ht="12" customHeight="1">
      <c r="A93" s="753" t="str">
        <f>Offre!A85</f>
        <v/>
      </c>
      <c r="B93" s="754">
        <f>Offre!B85</f>
        <v>0</v>
      </c>
      <c r="C93" s="754">
        <f>Offre!C85</f>
        <v>0</v>
      </c>
      <c r="D93" s="754">
        <f>Offre!D85</f>
        <v>0</v>
      </c>
      <c r="E93" s="755">
        <f>Offre!E85</f>
        <v>0</v>
      </c>
      <c r="F93" s="755">
        <f>Offre!F85</f>
        <v>0</v>
      </c>
      <c r="G93" s="755">
        <f>Offre!G85</f>
        <v>0</v>
      </c>
      <c r="H93" s="755">
        <f>Offre!H85</f>
        <v>0</v>
      </c>
      <c r="I93" s="755">
        <f>Offre!I85</f>
        <v>0</v>
      </c>
      <c r="J93" s="755">
        <f>Offre!J85</f>
        <v>0</v>
      </c>
      <c r="K93" s="755">
        <f>Offre!K85</f>
        <v>0</v>
      </c>
      <c r="L93" s="755">
        <f>Offre!L85</f>
        <v>0</v>
      </c>
      <c r="M93" s="755">
        <f>Offre!M85</f>
        <v>0</v>
      </c>
      <c r="N93" s="756">
        <f>Offre!N85</f>
        <v>0</v>
      </c>
    </row>
  </sheetData>
  <mergeCells count="172">
    <mergeCell ref="O12:Z12"/>
    <mergeCell ref="O13:Z13"/>
    <mergeCell ref="O14:Z14"/>
    <mergeCell ref="O19:P19"/>
    <mergeCell ref="A10:F10"/>
    <mergeCell ref="I10:N10"/>
    <mergeCell ref="A11:F11"/>
    <mergeCell ref="I11:N11"/>
    <mergeCell ref="A2:N2"/>
    <mergeCell ref="I5:N5"/>
    <mergeCell ref="I7:N7"/>
    <mergeCell ref="Q7:AC7"/>
    <mergeCell ref="I8:N8"/>
    <mergeCell ref="A9:F9"/>
    <mergeCell ref="I9:N9"/>
    <mergeCell ref="A13:F13"/>
    <mergeCell ref="I13:N13"/>
    <mergeCell ref="A12:F12"/>
    <mergeCell ref="I12:N12"/>
    <mergeCell ref="O16:P16"/>
    <mergeCell ref="O17:P17"/>
    <mergeCell ref="S21:S22"/>
    <mergeCell ref="B22:F22"/>
    <mergeCell ref="B23:F23"/>
    <mergeCell ref="O23:O24"/>
    <mergeCell ref="P23:P24"/>
    <mergeCell ref="Q23:Q24"/>
    <mergeCell ref="R23:R24"/>
    <mergeCell ref="S23:S24"/>
    <mergeCell ref="B24:F24"/>
    <mergeCell ref="B21:F21"/>
    <mergeCell ref="O21:O22"/>
    <mergeCell ref="P21:P22"/>
    <mergeCell ref="Q21:Q22"/>
    <mergeCell ref="R21:R22"/>
    <mergeCell ref="B20:F20"/>
    <mergeCell ref="A15:F15"/>
    <mergeCell ref="I15:N15"/>
    <mergeCell ref="A16:F16"/>
    <mergeCell ref="I16:N16"/>
    <mergeCell ref="I17:N17"/>
    <mergeCell ref="L18:N18"/>
    <mergeCell ref="I14:N14"/>
    <mergeCell ref="B27:F27"/>
    <mergeCell ref="O27:O28"/>
    <mergeCell ref="P27:P28"/>
    <mergeCell ref="Q27:Q28"/>
    <mergeCell ref="R27:R28"/>
    <mergeCell ref="S27:S28"/>
    <mergeCell ref="B28:F28"/>
    <mergeCell ref="B25:F25"/>
    <mergeCell ref="O25:O26"/>
    <mergeCell ref="P25:P26"/>
    <mergeCell ref="Q25:Q26"/>
    <mergeCell ref="R25:R26"/>
    <mergeCell ref="S25:S26"/>
    <mergeCell ref="B26:F26"/>
    <mergeCell ref="B31:F31"/>
    <mergeCell ref="O31:O32"/>
    <mergeCell ref="P31:P32"/>
    <mergeCell ref="Q31:Q32"/>
    <mergeCell ref="R31:R32"/>
    <mergeCell ref="S31:S32"/>
    <mergeCell ref="B32:F32"/>
    <mergeCell ref="B29:F29"/>
    <mergeCell ref="O29:O30"/>
    <mergeCell ref="P29:P30"/>
    <mergeCell ref="Q29:Q30"/>
    <mergeCell ref="R29:R30"/>
    <mergeCell ref="S29:S30"/>
    <mergeCell ref="B30:F30"/>
    <mergeCell ref="B35:F35"/>
    <mergeCell ref="O35:O36"/>
    <mergeCell ref="P35:P36"/>
    <mergeCell ref="Q35:Q36"/>
    <mergeCell ref="R35:R36"/>
    <mergeCell ref="S35:S36"/>
    <mergeCell ref="B36:F36"/>
    <mergeCell ref="B33:F33"/>
    <mergeCell ref="O33:O34"/>
    <mergeCell ref="P33:P34"/>
    <mergeCell ref="Q33:Q34"/>
    <mergeCell ref="R33:R34"/>
    <mergeCell ref="S33:S34"/>
    <mergeCell ref="B34:F34"/>
    <mergeCell ref="B39:F39"/>
    <mergeCell ref="O39:O40"/>
    <mergeCell ref="P39:P40"/>
    <mergeCell ref="Q39:Q40"/>
    <mergeCell ref="R39:R40"/>
    <mergeCell ref="S39:S40"/>
    <mergeCell ref="B40:F40"/>
    <mergeCell ref="B37:F37"/>
    <mergeCell ref="O37:O38"/>
    <mergeCell ref="P37:P38"/>
    <mergeCell ref="Q37:Q38"/>
    <mergeCell ref="R37:R38"/>
    <mergeCell ref="S37:S38"/>
    <mergeCell ref="B38:F38"/>
    <mergeCell ref="B43:F43"/>
    <mergeCell ref="O43:O44"/>
    <mergeCell ref="P43:P44"/>
    <mergeCell ref="Q43:Q44"/>
    <mergeCell ref="R43:R44"/>
    <mergeCell ref="S43:S44"/>
    <mergeCell ref="B44:F44"/>
    <mergeCell ref="B41:F41"/>
    <mergeCell ref="O41:O42"/>
    <mergeCell ref="P41:P42"/>
    <mergeCell ref="Q41:Q42"/>
    <mergeCell ref="R41:R42"/>
    <mergeCell ref="S41:S42"/>
    <mergeCell ref="B42:F42"/>
    <mergeCell ref="B47:F47"/>
    <mergeCell ref="O47:O48"/>
    <mergeCell ref="P47:P48"/>
    <mergeCell ref="Q47:Q48"/>
    <mergeCell ref="R47:R48"/>
    <mergeCell ref="S47:S48"/>
    <mergeCell ref="B48:F48"/>
    <mergeCell ref="B45:F45"/>
    <mergeCell ref="O45:O46"/>
    <mergeCell ref="P45:P46"/>
    <mergeCell ref="Q45:Q46"/>
    <mergeCell ref="R45:R46"/>
    <mergeCell ref="S45:S46"/>
    <mergeCell ref="B46:F46"/>
    <mergeCell ref="B51:F51"/>
    <mergeCell ref="O51:S51"/>
    <mergeCell ref="B52:F52"/>
    <mergeCell ref="O52:S52"/>
    <mergeCell ref="B53:F53"/>
    <mergeCell ref="I53:K53"/>
    <mergeCell ref="B49:F49"/>
    <mergeCell ref="O49:O50"/>
    <mergeCell ref="P49:P50"/>
    <mergeCell ref="Q49:Q50"/>
    <mergeCell ref="R49:R50"/>
    <mergeCell ref="S49:S50"/>
    <mergeCell ref="B50:F50"/>
    <mergeCell ref="A58:F58"/>
    <mergeCell ref="A59:F59"/>
    <mergeCell ref="A60:F60"/>
    <mergeCell ref="A61:F61"/>
    <mergeCell ref="A62:F62"/>
    <mergeCell ref="A63:F63"/>
    <mergeCell ref="A54:F54"/>
    <mergeCell ref="I54:K54"/>
    <mergeCell ref="A55:F55"/>
    <mergeCell ref="I55:K55"/>
    <mergeCell ref="A56:F56"/>
    <mergeCell ref="A57:F57"/>
    <mergeCell ref="O85:Q85"/>
    <mergeCell ref="A86:D86"/>
    <mergeCell ref="G86:N86"/>
    <mergeCell ref="O86:Q86"/>
    <mergeCell ref="A68:B68"/>
    <mergeCell ref="C68:E68"/>
    <mergeCell ref="A74:F74"/>
    <mergeCell ref="A82:F82"/>
    <mergeCell ref="A84:B84"/>
    <mergeCell ref="G84:N84"/>
    <mergeCell ref="A93:N93"/>
    <mergeCell ref="A87:D87"/>
    <mergeCell ref="A88:N88"/>
    <mergeCell ref="A89:N89"/>
    <mergeCell ref="A90:N90"/>
    <mergeCell ref="A91:N91"/>
    <mergeCell ref="A92:N92"/>
    <mergeCell ref="A85:B85"/>
    <mergeCell ref="C85:D85"/>
    <mergeCell ref="G85:N85"/>
  </mergeCells>
  <dataValidations count="4">
    <dataValidation type="list" allowBlank="1" showInputMessage="1" showErrorMessage="1" sqref="O52:P52">
      <formula1>Type_de_montant_effectif</formula1>
    </dataValidation>
    <dataValidation type="list" allowBlank="1" showInputMessage="1" showErrorMessage="1" sqref="P5">
      <formula1>Initiale_effective</formula1>
    </dataValidation>
    <dataValidation type="list" allowBlank="1" showInputMessage="1" showErrorMessage="1" sqref="P9 P63">
      <formula1>Numéro_de_Client</formula1>
    </dataValidation>
    <dataValidation type="list" allowBlank="1" showInputMessage="1" showErrorMessage="1" sqref="O17:Q17">
      <formula1>État_archivage_facture_avoir_effectif</formula1>
    </dataValidation>
  </dataValidations>
  <hyperlinks>
    <hyperlink ref="G86:N86" r:id="rId1" display="http://www.elaneco.fr/content/3-conditions-generales-de-ventes"/>
  </hyperlinks>
  <pageMargins left="0.19685039370078741" right="0.19685039370078741" top="0.19685039370078741" bottom="0.19685039370078741" header="0.19685039370078741" footer="0.19685039370078741"/>
  <pageSetup paperSize="9" scale="69" orientation="portrait" horizontalDpi="0" verticalDpi="0" r:id="rId2"/>
  <headerFooter>
    <oddFooter>Page &amp;P de &amp;N</oddFooter>
  </headerFooter>
  <drawing r:id="rId3"/>
  <legacyDrawing r:id="rId4"/>
</worksheet>
</file>

<file path=xl/worksheets/sheet8.xml><?xml version="1.0" encoding="utf-8"?>
<worksheet xmlns="http://schemas.openxmlformats.org/spreadsheetml/2006/main" xmlns:r="http://schemas.openxmlformats.org/officeDocument/2006/relationships">
  <dimension ref="A1:AS4043"/>
  <sheetViews>
    <sheetView topLeftCell="C1" zoomScaleNormal="100" workbookViewId="0">
      <pane ySplit="5" topLeftCell="A6" activePane="bottomLeft" state="frozen"/>
      <selection pane="bottomLeft" activeCell="C7" sqref="A7:XFD2574"/>
    </sheetView>
  </sheetViews>
  <sheetFormatPr baseColWidth="10" defaultRowHeight="11.25"/>
  <cols>
    <col min="1" max="1" width="4.85546875" style="1" customWidth="1"/>
    <col min="2" max="2" width="10.28515625" style="2" customWidth="1"/>
    <col min="3" max="3" width="10.7109375" style="493" customWidth="1"/>
    <col min="4" max="4" width="65.5703125" style="505" customWidth="1"/>
    <col min="5" max="5" width="8.85546875" style="514" customWidth="1"/>
    <col min="6" max="6" width="5.28515625" style="2" customWidth="1"/>
    <col min="7" max="7" width="9.140625" style="506" customWidth="1"/>
    <col min="8" max="8" width="7" style="516" customWidth="1"/>
    <col min="9" max="9" width="8.28515625" style="506" customWidth="1"/>
    <col min="10" max="10" width="8.140625" style="2" customWidth="1"/>
    <col min="11" max="11" width="11.42578125" style="2" customWidth="1"/>
    <col min="12" max="12" width="8.85546875" style="494" customWidth="1"/>
    <col min="13" max="13" width="5.28515625" style="494" customWidth="1"/>
    <col min="14" max="14" width="10.140625" style="495" customWidth="1"/>
    <col min="15" max="15" width="4.5703125" style="2" customWidth="1"/>
    <col min="16" max="16" width="8.42578125" style="2" customWidth="1"/>
    <col min="17" max="17" width="11.7109375" style="518" customWidth="1"/>
    <col min="18" max="18" width="11.7109375" style="522" customWidth="1"/>
    <col min="19" max="19" width="11.42578125" style="522"/>
    <col min="20" max="45" width="11.42578125" style="2"/>
    <col min="46" max="16384" width="11.42578125" style="1"/>
  </cols>
  <sheetData>
    <row r="1" spans="1:45" s="119" customFormat="1">
      <c r="D1" s="504"/>
      <c r="E1" s="514"/>
      <c r="F1" s="493"/>
      <c r="G1" s="506"/>
      <c r="H1" s="516"/>
      <c r="I1" s="506"/>
      <c r="J1" s="493"/>
      <c r="K1" s="493"/>
      <c r="L1" s="493"/>
      <c r="M1" s="493"/>
      <c r="N1" s="115"/>
      <c r="O1" s="493"/>
      <c r="P1" s="493"/>
      <c r="Q1" s="518"/>
      <c r="R1" s="520"/>
      <c r="S1" s="520"/>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row>
    <row r="2" spans="1:45" s="129" customFormat="1" ht="101.25" customHeight="1">
      <c r="A2" s="507" t="s">
        <v>217</v>
      </c>
      <c r="B2" s="508" t="s">
        <v>15</v>
      </c>
      <c r="C2" s="509" t="s">
        <v>47</v>
      </c>
      <c r="D2" s="508" t="s">
        <v>77</v>
      </c>
      <c r="E2" s="515" t="s">
        <v>211</v>
      </c>
      <c r="F2" s="508" t="s">
        <v>13</v>
      </c>
      <c r="G2" s="510" t="s">
        <v>212</v>
      </c>
      <c r="H2" s="517" t="str">
        <f>IF(R7&gt;0,"Remise","")</f>
        <v/>
      </c>
      <c r="I2" s="510" t="str">
        <f>IF(R7&gt;0,"Prix H.T. / unité remisé","")</f>
        <v/>
      </c>
      <c r="J2" s="508" t="s">
        <v>210</v>
      </c>
      <c r="K2" s="508" t="s">
        <v>213</v>
      </c>
      <c r="L2" s="511" t="s">
        <v>214</v>
      </c>
      <c r="M2" s="511" t="s">
        <v>83</v>
      </c>
      <c r="N2" s="512" t="s">
        <v>215</v>
      </c>
      <c r="O2" s="508" t="s">
        <v>71</v>
      </c>
      <c r="P2" s="508" t="s">
        <v>216</v>
      </c>
      <c r="Q2" s="519" t="s">
        <v>191</v>
      </c>
      <c r="R2" s="521"/>
      <c r="S2" s="521"/>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45" s="2" customFormat="1" ht="15.75" customHeight="1">
      <c r="A3" s="229"/>
      <c r="C3" s="493"/>
      <c r="D3" s="505"/>
      <c r="E3" s="506"/>
      <c r="G3" s="506"/>
      <c r="H3" s="516"/>
      <c r="I3" s="506"/>
      <c r="L3" s="114"/>
      <c r="M3" s="114"/>
      <c r="N3" s="454"/>
      <c r="Q3" s="518"/>
      <c r="R3" s="522"/>
      <c r="S3" s="522"/>
    </row>
    <row r="4" spans="1:45" s="2" customFormat="1" ht="15.75" customHeight="1">
      <c r="A4" s="228">
        <f>Produit_Tarif_Stock!A4</f>
        <v>4</v>
      </c>
      <c r="C4" s="493"/>
      <c r="D4" s="505"/>
      <c r="E4" s="506"/>
      <c r="G4" s="506"/>
      <c r="H4" s="516"/>
      <c r="I4" s="506"/>
      <c r="L4" s="114"/>
      <c r="M4" s="114"/>
      <c r="N4" s="454"/>
      <c r="Q4" s="518"/>
      <c r="R4" s="522"/>
      <c r="S4" s="522"/>
    </row>
    <row r="5" spans="1:45" s="2" customFormat="1" ht="46.5" customHeight="1">
      <c r="A5" s="228">
        <f>Produit_Tarif_Stock!A5</f>
        <v>5</v>
      </c>
      <c r="C5" s="493"/>
      <c r="D5" s="505"/>
      <c r="E5" s="506"/>
      <c r="G5" s="506"/>
      <c r="H5" s="516"/>
      <c r="I5" s="506"/>
      <c r="M5" s="114"/>
      <c r="N5" s="454"/>
      <c r="Q5" s="518"/>
      <c r="R5" s="522"/>
      <c r="S5" s="522"/>
    </row>
    <row r="6" spans="1:45" ht="24.75" customHeight="1">
      <c r="A6" s="228">
        <f>Produit_Tarif_Stock!A6</f>
        <v>6</v>
      </c>
      <c r="B6" s="118" t="str">
        <f>IF(Produit_Tarif_Stock!B6&lt;&gt;"",Produit_Tarif_Stock!B6,"")</f>
        <v/>
      </c>
      <c r="C6" s="502" t="str">
        <f>IF(Produit_Tarif_Stock!C6&lt;&gt;"",Produit_Tarif_Stock!C6,"")</f>
        <v/>
      </c>
      <c r="D6" s="505" t="str">
        <f>IF(Produit_Tarif_Stock!D6&lt;&gt;"",Produit_Tarif_Stock!D6,"")</f>
        <v>ISOCELL</v>
      </c>
      <c r="E6" s="514" t="str">
        <f>IF(Produit_Tarif_Stock!E6&lt;&gt;0,Produit_Tarif_Stock!E6,"")</f>
        <v/>
      </c>
      <c r="F6" s="2" t="str">
        <f>IF(Produit_Tarif_Stock!F6&lt;&gt;"",Produit_Tarif_Stock!F6,"")</f>
        <v/>
      </c>
      <c r="G6" s="506" t="str">
        <f>IF(Produit_Tarif_Stock!AW6&lt;&gt;0,Produit_Tarif_Stock!AW6,"")</f>
        <v/>
      </c>
      <c r="I6" s="506" t="str">
        <f>IF(H6&gt;0,E6-(E6*H6),"")</f>
        <v/>
      </c>
      <c r="J6" s="2" t="str">
        <f>IF(Produit_Tarif_Stock!H6&lt;&gt;0,Produit_Tarif_Stock!H6,"")</f>
        <v/>
      </c>
      <c r="K6" s="2" t="str">
        <f>IF(Produit_Tarif_Stock!I6&lt;&gt;0,Produit_Tarif_Stock!I6,"")</f>
        <v/>
      </c>
      <c r="L6" s="114" t="str">
        <f>IF(Produit_Tarif_Stock!J6&lt;&gt;0,Produit_Tarif_Stock!J6,"")</f>
        <v/>
      </c>
      <c r="M6" s="114" t="str">
        <f>IF(Produit_Tarif_Stock!K6&lt;&gt;0,Produit_Tarif_Stock!K6,"")</f>
        <v/>
      </c>
      <c r="N6" s="454"/>
      <c r="P6" s="2" t="str">
        <f>IF(Produit_Tarif_Stock!V6&lt;&gt;0,Produit_Tarif_Stock!V6,"")</f>
        <v/>
      </c>
      <c r="Q6" s="518" t="e">
        <f>IF(Produit_Tarif_Stock!AE6&lt;&gt;0,(E6-(E6*H6)-Produit_Tarif_Stock!AF6)/Produit_Tarif_Stock!AF6*100,(E6-(E6*H6)-Produit_Tarif_Stock!AM6)/Produit_Tarif_Stock!AM6*100)</f>
        <v>#VALUE!</v>
      </c>
      <c r="R6" s="523">
        <f>SUM(H6:H1999)</f>
        <v>0</v>
      </c>
      <c r="S6" s="524">
        <f>Produit_Tarif_Stock!S6</f>
        <v>0</v>
      </c>
    </row>
    <row r="7" spans="1:45" ht="24.75" customHeight="1">
      <c r="A7" s="228">
        <f>Produit_Tarif_Stock!A7</f>
        <v>7</v>
      </c>
      <c r="B7" s="118" t="str">
        <f>IF(Produit_Tarif_Stock!B7&lt;&gt;"",Produit_Tarif_Stock!B7,"")</f>
        <v>ISOCELL</v>
      </c>
      <c r="C7" s="502" t="str">
        <f>IF(Produit_Tarif_Stock!C7&lt;&gt;"",Produit_Tarif_Stock!C7,"")</f>
        <v>1OU10ISO35</v>
      </c>
      <c r="D7" s="505" t="str">
        <f>IF(Produit_Tarif_Stock!D7&lt;&gt;"",Produit_Tarif_Stock!D7,"")</f>
        <v>› Ouate de cellulose en vrac - Sac de 10 kg.</v>
      </c>
      <c r="E7" s="514">
        <f>IF(Produit_Tarif_Stock!E7&lt;&gt;0,Produit_Tarif_Stock!E7,"")</f>
        <v>0.9</v>
      </c>
      <c r="F7" s="2" t="str">
        <f>IF(Produit_Tarif_Stock!F7&lt;&gt;"",Produit_Tarif_Stock!F7,"")</f>
        <v>kg</v>
      </c>
      <c r="G7" s="506">
        <f>IF(Produit_Tarif_Stock!AW7&lt;&gt;0,Produit_Tarif_Stock!AW7,"")</f>
        <v>9</v>
      </c>
      <c r="I7" s="506" t="str">
        <f t="shared" ref="I7:I70" si="0">IF(H7&gt;0,E7-(E7*H7),"")</f>
        <v/>
      </c>
      <c r="J7" s="2">
        <f>IF(Produit_Tarif_Stock!H7&lt;&gt;0,Produit_Tarif_Stock!H7,"")</f>
        <v>1</v>
      </c>
      <c r="K7" s="2">
        <f>IF(Produit_Tarif_Stock!I7&lt;&gt;0,Produit_Tarif_Stock!I7,"")</f>
        <v>10</v>
      </c>
      <c r="L7" s="114">
        <f>IF(Produit_Tarif_Stock!J7&lt;&gt;0,Produit_Tarif_Stock!J7,"")</f>
        <v>35</v>
      </c>
      <c r="M7" s="114">
        <f>IF(Produit_Tarif_Stock!K7&lt;&gt;0,Produit_Tarif_Stock!K7,"")</f>
        <v>0.2</v>
      </c>
      <c r="N7" s="454"/>
      <c r="P7" s="2" t="str">
        <f>IF(Produit_Tarif_Stock!V7&lt;&gt;0,Produit_Tarif_Stock!V7,"")</f>
        <v/>
      </c>
      <c r="Q7" s="518">
        <f>IF(Produit_Tarif_Stock!AE7&lt;&gt;0,(E7-(E7*H7)-Produit_Tarif_Stock!AF7)/Produit_Tarif_Stock!AF7*100,(E7-(E7*H7)-Produit_Tarif_Stock!AM7)/Produit_Tarif_Stock!AM7*100)</f>
        <v>69.491525423728802</v>
      </c>
      <c r="R7" s="523">
        <f t="shared" ref="R7:R70" si="1">SUM(H7:H2000)</f>
        <v>0</v>
      </c>
      <c r="S7" s="524">
        <f>Produit_Tarif_Stock!S7</f>
        <v>1</v>
      </c>
    </row>
    <row r="8" spans="1:45" ht="24.75" customHeight="1">
      <c r="A8" s="228">
        <f>Produit_Tarif_Stock!A8</f>
        <v>8</v>
      </c>
      <c r="B8" s="118" t="str">
        <f>IF(Produit_Tarif_Stock!B8&lt;&gt;"",Produit_Tarif_Stock!B8,"")</f>
        <v>ISOCELL</v>
      </c>
      <c r="C8" s="502" t="str">
        <f>IF(Produit_Tarif_Stock!C8&lt;&gt;"",Produit_Tarif_Stock!C8,"")</f>
        <v>FF130</v>
      </c>
      <c r="D8" s="505" t="str">
        <f>IF(Produit_Tarif_Stock!D8&lt;&gt;"",Produit_Tarif_Stock!D8,"")</f>
        <v>› Capot de spot</v>
      </c>
      <c r="E8" s="514">
        <f>IF(Produit_Tarif_Stock!E8&lt;&gt;0,Produit_Tarif_Stock!E8,"")</f>
        <v>11.88</v>
      </c>
      <c r="F8" s="2" t="str">
        <f>IF(Produit_Tarif_Stock!F8&lt;&gt;"",Produit_Tarif_Stock!F8,"")</f>
        <v/>
      </c>
      <c r="G8" s="506">
        <f>IF(Produit_Tarif_Stock!AW8&lt;&gt;0,Produit_Tarif_Stock!AW8,"")</f>
        <v>11.88</v>
      </c>
      <c r="I8" s="506" t="str">
        <f t="shared" si="0"/>
        <v/>
      </c>
      <c r="J8" s="2" t="str">
        <f>IF(Produit_Tarif_Stock!H8&lt;&gt;0,Produit_Tarif_Stock!H8,"")</f>
        <v/>
      </c>
      <c r="K8" s="2" t="str">
        <f>IF(Produit_Tarif_Stock!I8&lt;&gt;0,Produit_Tarif_Stock!I8,"")</f>
        <v/>
      </c>
      <c r="L8" s="114" t="str">
        <f>IF(Produit_Tarif_Stock!J8&lt;&gt;0,Produit_Tarif_Stock!J8,"")</f>
        <v/>
      </c>
      <c r="M8" s="114">
        <f>IF(Produit_Tarif_Stock!K8&lt;&gt;0,Produit_Tarif_Stock!K8,"")</f>
        <v>0.2</v>
      </c>
      <c r="N8" s="454"/>
      <c r="P8" s="2" t="str">
        <f>IF(Produit_Tarif_Stock!V8&lt;&gt;0,Produit_Tarif_Stock!V8,"")</f>
        <v/>
      </c>
      <c r="Q8" s="518">
        <f>IF(Produit_Tarif_Stock!AE8&lt;&gt;0,(E8-(E8*H8)-Produit_Tarif_Stock!AF8)/Produit_Tarif_Stock!AF8*100,(E8-(E8*H8)-Produit_Tarif_Stock!AM8)/Produit_Tarif_Stock!AM8*100)</f>
        <v>53.846153846153847</v>
      </c>
      <c r="R8" s="523">
        <f t="shared" si="1"/>
        <v>0</v>
      </c>
      <c r="S8" s="524">
        <f>Produit_Tarif_Stock!S8</f>
        <v>1</v>
      </c>
    </row>
    <row r="9" spans="1:45" ht="24.75" customHeight="1">
      <c r="A9" s="228">
        <f>Produit_Tarif_Stock!A9</f>
        <v>9</v>
      </c>
      <c r="B9" s="118" t="str">
        <f>IF(Produit_Tarif_Stock!B9&lt;&gt;"",Produit_Tarif_Stock!B9,"")</f>
        <v>ISOCELL</v>
      </c>
      <c r="C9" s="502" t="str">
        <f>IF(Produit_Tarif_Stock!C9&lt;&gt;"",Produit_Tarif_Stock!C9,"")</f>
        <v>2OMELI</v>
      </c>
      <c r="D9" s="505" t="str">
        <f>IF(Produit_Tarif_Stock!D9&lt;&gt;"",Produit_Tarif_Stock!D9,"")</f>
        <v>› Ecran de sous toiture OMEGA LIGHT 145g 1,5x50m (toit et mur) - Cdt=75m²</v>
      </c>
      <c r="E9" s="514">
        <f>IF(Produit_Tarif_Stock!E9&lt;&gt;0,Produit_Tarif_Stock!E9,"")</f>
        <v>2.27</v>
      </c>
      <c r="F9" s="2" t="str">
        <f>IF(Produit_Tarif_Stock!F9&lt;&gt;"",Produit_Tarif_Stock!F9,"")</f>
        <v/>
      </c>
      <c r="G9" s="506">
        <f>IF(Produit_Tarif_Stock!AW9&lt;&gt;0,Produit_Tarif_Stock!AW9,"")</f>
        <v>2.27</v>
      </c>
      <c r="I9" s="506" t="str">
        <f t="shared" si="0"/>
        <v/>
      </c>
      <c r="J9" s="2" t="str">
        <f>IF(Produit_Tarif_Stock!H9&lt;&gt;0,Produit_Tarif_Stock!H9,"")</f>
        <v/>
      </c>
      <c r="K9" s="2" t="str">
        <f>IF(Produit_Tarif_Stock!I9&lt;&gt;0,Produit_Tarif_Stock!I9,"")</f>
        <v/>
      </c>
      <c r="L9" s="114" t="str">
        <f>IF(Produit_Tarif_Stock!J9&lt;&gt;0,Produit_Tarif_Stock!J9,"")</f>
        <v/>
      </c>
      <c r="M9" s="114">
        <f>IF(Produit_Tarif_Stock!K9&lt;&gt;0,Produit_Tarif_Stock!K9,"")</f>
        <v>0.2</v>
      </c>
      <c r="N9" s="454"/>
      <c r="P9" s="2" t="str">
        <f>IF(Produit_Tarif_Stock!V9&lt;&gt;0,Produit_Tarif_Stock!V9,"")</f>
        <v/>
      </c>
      <c r="Q9" s="518">
        <f>IF(Produit_Tarif_Stock!AE9&lt;&gt;0,(E9-(E9*H9)-Produit_Tarif_Stock!AF9)/Produit_Tarif_Stock!AF9*100,(E9-(E9*H9)-Produit_Tarif_Stock!AM9)/Produit_Tarif_Stock!AM9*100)</f>
        <v>167.09401709401709</v>
      </c>
      <c r="R9" s="523">
        <f t="shared" si="1"/>
        <v>0</v>
      </c>
      <c r="S9" s="524">
        <f>Produit_Tarif_Stock!S9</f>
        <v>1</v>
      </c>
    </row>
    <row r="10" spans="1:45" ht="24.75" customHeight="1">
      <c r="A10" s="228" t="e">
        <f>Produit_Tarif_Stock!#REF!</f>
        <v>#REF!</v>
      </c>
      <c r="B10" s="118" t="e">
        <f>IF(Produit_Tarif_Stock!#REF!&lt;&gt;"",Produit_Tarif_Stock!#REF!,"")</f>
        <v>#REF!</v>
      </c>
      <c r="C10" s="502" t="e">
        <f>IF(Produit_Tarif_Stock!#REF!&lt;&gt;"",Produit_Tarif_Stock!#REF!,"")</f>
        <v>#REF!</v>
      </c>
      <c r="D10" s="505" t="e">
        <f>IF(Produit_Tarif_Stock!#REF!&lt;&gt;"",Produit_Tarif_Stock!#REF!,"")</f>
        <v>#REF!</v>
      </c>
      <c r="E10" s="514" t="e">
        <f>IF(Produit_Tarif_Stock!#REF!&lt;&gt;0,Produit_Tarif_Stock!#REF!,"")</f>
        <v>#REF!</v>
      </c>
      <c r="F10" s="2" t="e">
        <f>IF(Produit_Tarif_Stock!#REF!&lt;&gt;"",Produit_Tarif_Stock!#REF!,"")</f>
        <v>#REF!</v>
      </c>
      <c r="G10" s="506" t="e">
        <f>IF(Produit_Tarif_Stock!#REF!&lt;&gt;0,Produit_Tarif_Stock!#REF!,"")</f>
        <v>#REF!</v>
      </c>
      <c r="I10" s="506" t="str">
        <f t="shared" si="0"/>
        <v/>
      </c>
      <c r="J10" s="2" t="e">
        <f>IF(Produit_Tarif_Stock!#REF!&lt;&gt;0,Produit_Tarif_Stock!#REF!,"")</f>
        <v>#REF!</v>
      </c>
      <c r="K10" s="2" t="e">
        <f>IF(Produit_Tarif_Stock!#REF!&lt;&gt;0,Produit_Tarif_Stock!#REF!,"")</f>
        <v>#REF!</v>
      </c>
      <c r="L10" s="114" t="e">
        <f>IF(Produit_Tarif_Stock!#REF!&lt;&gt;0,Produit_Tarif_Stock!#REF!,"")</f>
        <v>#REF!</v>
      </c>
      <c r="M10" s="114" t="e">
        <f>IF(Produit_Tarif_Stock!#REF!&lt;&gt;0,Produit_Tarif_Stock!#REF!,"")</f>
        <v>#REF!</v>
      </c>
      <c r="N10" s="454"/>
      <c r="P10" s="2" t="e">
        <f>IF(Produit_Tarif_Stock!#REF!&lt;&gt;0,Produit_Tarif_Stock!#REF!,"")</f>
        <v>#REF!</v>
      </c>
      <c r="Q10" s="518" t="e">
        <f>IF(Produit_Tarif_Stock!#REF!&lt;&gt;0,(E10-(E10*H10)-Produit_Tarif_Stock!#REF!)/Produit_Tarif_Stock!#REF!*100,(E10-(E10*H10)-Produit_Tarif_Stock!#REF!)/Produit_Tarif_Stock!#REF!*100)</f>
        <v>#REF!</v>
      </c>
      <c r="R10" s="523">
        <f t="shared" si="1"/>
        <v>0</v>
      </c>
      <c r="S10" s="524" t="e">
        <f>Produit_Tarif_Stock!#REF!</f>
        <v>#REF!</v>
      </c>
    </row>
    <row r="11" spans="1:45" ht="24.75" customHeight="1">
      <c r="A11" s="228" t="e">
        <f>Produit_Tarif_Stock!#REF!</f>
        <v>#REF!</v>
      </c>
      <c r="B11" s="118" t="e">
        <f>IF(Produit_Tarif_Stock!#REF!&lt;&gt;"",Produit_Tarif_Stock!#REF!,"")</f>
        <v>#REF!</v>
      </c>
      <c r="C11" s="502" t="e">
        <f>IF(Produit_Tarif_Stock!#REF!&lt;&gt;"",Produit_Tarif_Stock!#REF!,"")</f>
        <v>#REF!</v>
      </c>
      <c r="D11" s="505" t="e">
        <f>IF(Produit_Tarif_Stock!#REF!&lt;&gt;"",Produit_Tarif_Stock!#REF!,"")</f>
        <v>#REF!</v>
      </c>
      <c r="E11" s="514" t="e">
        <f>IF(Produit_Tarif_Stock!#REF!&lt;&gt;0,Produit_Tarif_Stock!#REF!,"")</f>
        <v>#REF!</v>
      </c>
      <c r="F11" s="2" t="e">
        <f>IF(Produit_Tarif_Stock!#REF!&lt;&gt;"",Produit_Tarif_Stock!#REF!,"")</f>
        <v>#REF!</v>
      </c>
      <c r="G11" s="506" t="e">
        <f>IF(Produit_Tarif_Stock!#REF!&lt;&gt;0,Produit_Tarif_Stock!#REF!,"")</f>
        <v>#REF!</v>
      </c>
      <c r="I11" s="506" t="str">
        <f t="shared" si="0"/>
        <v/>
      </c>
      <c r="J11" s="2" t="e">
        <f>IF(Produit_Tarif_Stock!#REF!&lt;&gt;0,Produit_Tarif_Stock!#REF!,"")</f>
        <v>#REF!</v>
      </c>
      <c r="K11" s="2" t="e">
        <f>IF(Produit_Tarif_Stock!#REF!&lt;&gt;0,Produit_Tarif_Stock!#REF!,"")</f>
        <v>#REF!</v>
      </c>
      <c r="L11" s="114" t="e">
        <f>IF(Produit_Tarif_Stock!#REF!&lt;&gt;0,Produit_Tarif_Stock!#REF!,"")</f>
        <v>#REF!</v>
      </c>
      <c r="M11" s="114" t="e">
        <f>IF(Produit_Tarif_Stock!#REF!&lt;&gt;0,Produit_Tarif_Stock!#REF!,"")</f>
        <v>#REF!</v>
      </c>
      <c r="N11" s="454"/>
      <c r="P11" s="2" t="e">
        <f>IF(Produit_Tarif_Stock!#REF!&lt;&gt;0,Produit_Tarif_Stock!#REF!,"")</f>
        <v>#REF!</v>
      </c>
      <c r="Q11" s="518" t="e">
        <f>IF(Produit_Tarif_Stock!#REF!&lt;&gt;0,(E11-(E11*H11)-Produit_Tarif_Stock!#REF!)/Produit_Tarif_Stock!#REF!*100,(E11-(E11*H11)-Produit_Tarif_Stock!#REF!)/Produit_Tarif_Stock!#REF!*100)</f>
        <v>#REF!</v>
      </c>
      <c r="R11" s="523">
        <f t="shared" si="1"/>
        <v>0</v>
      </c>
      <c r="S11" s="524" t="e">
        <f>Produit_Tarif_Stock!#REF!</f>
        <v>#REF!</v>
      </c>
    </row>
    <row r="12" spans="1:45" ht="24.75" customHeight="1">
      <c r="A12" s="228" t="e">
        <f>Produit_Tarif_Stock!#REF!</f>
        <v>#REF!</v>
      </c>
      <c r="B12" s="118" t="e">
        <f>IF(Produit_Tarif_Stock!#REF!&lt;&gt;"",Produit_Tarif_Stock!#REF!,"")</f>
        <v>#REF!</v>
      </c>
      <c r="C12" s="502" t="e">
        <f>IF(Produit_Tarif_Stock!#REF!&lt;&gt;"",Produit_Tarif_Stock!#REF!,"")</f>
        <v>#REF!</v>
      </c>
      <c r="D12" s="505" t="e">
        <f>IF(Produit_Tarif_Stock!#REF!&lt;&gt;"",Produit_Tarif_Stock!#REF!,"")</f>
        <v>#REF!</v>
      </c>
      <c r="E12" s="514" t="e">
        <f>IF(Produit_Tarif_Stock!#REF!&lt;&gt;0,Produit_Tarif_Stock!#REF!,"")</f>
        <v>#REF!</v>
      </c>
      <c r="F12" s="2" t="e">
        <f>IF(Produit_Tarif_Stock!#REF!&lt;&gt;"",Produit_Tarif_Stock!#REF!,"")</f>
        <v>#REF!</v>
      </c>
      <c r="G12" s="506" t="e">
        <f>IF(Produit_Tarif_Stock!#REF!&lt;&gt;0,Produit_Tarif_Stock!#REF!,"")</f>
        <v>#REF!</v>
      </c>
      <c r="I12" s="506" t="str">
        <f t="shared" si="0"/>
        <v/>
      </c>
      <c r="J12" s="2" t="e">
        <f>IF(Produit_Tarif_Stock!#REF!&lt;&gt;0,Produit_Tarif_Stock!#REF!,"")</f>
        <v>#REF!</v>
      </c>
      <c r="K12" s="2" t="e">
        <f>IF(Produit_Tarif_Stock!#REF!&lt;&gt;0,Produit_Tarif_Stock!#REF!,"")</f>
        <v>#REF!</v>
      </c>
      <c r="L12" s="114" t="e">
        <f>IF(Produit_Tarif_Stock!#REF!&lt;&gt;0,Produit_Tarif_Stock!#REF!,"")</f>
        <v>#REF!</v>
      </c>
      <c r="M12" s="114" t="e">
        <f>IF(Produit_Tarif_Stock!#REF!&lt;&gt;0,Produit_Tarif_Stock!#REF!,"")</f>
        <v>#REF!</v>
      </c>
      <c r="N12" s="454"/>
      <c r="P12" s="2" t="e">
        <f>IF(Produit_Tarif_Stock!#REF!&lt;&gt;0,Produit_Tarif_Stock!#REF!,"")</f>
        <v>#REF!</v>
      </c>
      <c r="Q12" s="518" t="e">
        <f>IF(Produit_Tarif_Stock!#REF!&lt;&gt;0,(E12-(E12*H12)-Produit_Tarif_Stock!#REF!)/Produit_Tarif_Stock!#REF!*100,(E12-(E12*H12)-Produit_Tarif_Stock!#REF!)/Produit_Tarif_Stock!#REF!*100)</f>
        <v>#REF!</v>
      </c>
      <c r="R12" s="523">
        <f t="shared" si="1"/>
        <v>0</v>
      </c>
      <c r="S12" s="524" t="e">
        <f>Produit_Tarif_Stock!#REF!</f>
        <v>#REF!</v>
      </c>
    </row>
    <row r="13" spans="1:45" ht="24.75" customHeight="1">
      <c r="A13" s="228" t="e">
        <f>Produit_Tarif_Stock!#REF!</f>
        <v>#REF!</v>
      </c>
      <c r="B13" s="118" t="e">
        <f>IF(Produit_Tarif_Stock!#REF!&lt;&gt;"",Produit_Tarif_Stock!#REF!,"")</f>
        <v>#REF!</v>
      </c>
      <c r="C13" s="502" t="e">
        <f>IF(Produit_Tarif_Stock!#REF!&lt;&gt;"",Produit_Tarif_Stock!#REF!,"")</f>
        <v>#REF!</v>
      </c>
      <c r="D13" s="505" t="e">
        <f>IF(Produit_Tarif_Stock!#REF!&lt;&gt;"",Produit_Tarif_Stock!#REF!,"")</f>
        <v>#REF!</v>
      </c>
      <c r="E13" s="514" t="e">
        <f>IF(Produit_Tarif_Stock!#REF!&lt;&gt;0,Produit_Tarif_Stock!#REF!,"")</f>
        <v>#REF!</v>
      </c>
      <c r="F13" s="2" t="e">
        <f>IF(Produit_Tarif_Stock!#REF!&lt;&gt;"",Produit_Tarif_Stock!#REF!,"")</f>
        <v>#REF!</v>
      </c>
      <c r="G13" s="506" t="e">
        <f>IF(Produit_Tarif_Stock!#REF!&lt;&gt;0,Produit_Tarif_Stock!#REF!,"")</f>
        <v>#REF!</v>
      </c>
      <c r="I13" s="506" t="str">
        <f t="shared" si="0"/>
        <v/>
      </c>
      <c r="J13" s="2" t="e">
        <f>IF(Produit_Tarif_Stock!#REF!&lt;&gt;0,Produit_Tarif_Stock!#REF!,"")</f>
        <v>#REF!</v>
      </c>
      <c r="K13" s="2" t="e">
        <f>IF(Produit_Tarif_Stock!#REF!&lt;&gt;0,Produit_Tarif_Stock!#REF!,"")</f>
        <v>#REF!</v>
      </c>
      <c r="L13" s="114" t="e">
        <f>IF(Produit_Tarif_Stock!#REF!&lt;&gt;0,Produit_Tarif_Stock!#REF!,"")</f>
        <v>#REF!</v>
      </c>
      <c r="M13" s="114" t="e">
        <f>IF(Produit_Tarif_Stock!#REF!&lt;&gt;0,Produit_Tarif_Stock!#REF!,"")</f>
        <v>#REF!</v>
      </c>
      <c r="N13" s="454"/>
      <c r="P13" s="2" t="e">
        <f>IF(Produit_Tarif_Stock!#REF!&lt;&gt;0,Produit_Tarif_Stock!#REF!,"")</f>
        <v>#REF!</v>
      </c>
      <c r="Q13" s="518" t="e">
        <f>IF(Produit_Tarif_Stock!#REF!&lt;&gt;0,(E13-(E13*H13)-Produit_Tarif_Stock!#REF!)/Produit_Tarif_Stock!#REF!*100,(E13-(E13*H13)-Produit_Tarif_Stock!#REF!)/Produit_Tarif_Stock!#REF!*100)</f>
        <v>#REF!</v>
      </c>
      <c r="R13" s="523">
        <f t="shared" si="1"/>
        <v>0</v>
      </c>
      <c r="S13" s="524" t="e">
        <f>Produit_Tarif_Stock!#REF!</f>
        <v>#REF!</v>
      </c>
    </row>
    <row r="14" spans="1:45" ht="24.75" customHeight="1">
      <c r="A14" s="228" t="e">
        <f>Produit_Tarif_Stock!#REF!</f>
        <v>#REF!</v>
      </c>
      <c r="B14" s="118" t="e">
        <f>IF(Produit_Tarif_Stock!#REF!&lt;&gt;"",Produit_Tarif_Stock!#REF!,"")</f>
        <v>#REF!</v>
      </c>
      <c r="C14" s="502" t="e">
        <f>IF(Produit_Tarif_Stock!#REF!&lt;&gt;"",Produit_Tarif_Stock!#REF!,"")</f>
        <v>#REF!</v>
      </c>
      <c r="D14" s="505" t="e">
        <f>IF(Produit_Tarif_Stock!#REF!&lt;&gt;"",Produit_Tarif_Stock!#REF!,"")</f>
        <v>#REF!</v>
      </c>
      <c r="E14" s="514" t="e">
        <f>IF(Produit_Tarif_Stock!#REF!&lt;&gt;0,Produit_Tarif_Stock!#REF!,"")</f>
        <v>#REF!</v>
      </c>
      <c r="F14" s="2" t="e">
        <f>IF(Produit_Tarif_Stock!#REF!&lt;&gt;"",Produit_Tarif_Stock!#REF!,"")</f>
        <v>#REF!</v>
      </c>
      <c r="G14" s="506" t="e">
        <f>IF(Produit_Tarif_Stock!#REF!&lt;&gt;0,Produit_Tarif_Stock!#REF!,"")</f>
        <v>#REF!</v>
      </c>
      <c r="I14" s="506" t="str">
        <f t="shared" si="0"/>
        <v/>
      </c>
      <c r="J14" s="2" t="e">
        <f>IF(Produit_Tarif_Stock!#REF!&lt;&gt;0,Produit_Tarif_Stock!#REF!,"")</f>
        <v>#REF!</v>
      </c>
      <c r="K14" s="2" t="e">
        <f>IF(Produit_Tarif_Stock!#REF!&lt;&gt;0,Produit_Tarif_Stock!#REF!,"")</f>
        <v>#REF!</v>
      </c>
      <c r="L14" s="114" t="e">
        <f>IF(Produit_Tarif_Stock!#REF!&lt;&gt;0,Produit_Tarif_Stock!#REF!,"")</f>
        <v>#REF!</v>
      </c>
      <c r="M14" s="114" t="e">
        <f>IF(Produit_Tarif_Stock!#REF!&lt;&gt;0,Produit_Tarif_Stock!#REF!,"")</f>
        <v>#REF!</v>
      </c>
      <c r="N14" s="454"/>
      <c r="P14" s="2" t="e">
        <f>IF(Produit_Tarif_Stock!#REF!&lt;&gt;0,Produit_Tarif_Stock!#REF!,"")</f>
        <v>#REF!</v>
      </c>
      <c r="Q14" s="518" t="e">
        <f>IF(Produit_Tarif_Stock!#REF!&lt;&gt;0,(E14-(E14*H14)-Produit_Tarif_Stock!#REF!)/Produit_Tarif_Stock!#REF!*100,(E14-(E14*H14)-Produit_Tarif_Stock!#REF!)/Produit_Tarif_Stock!#REF!*100)</f>
        <v>#REF!</v>
      </c>
      <c r="R14" s="523">
        <f t="shared" si="1"/>
        <v>0</v>
      </c>
      <c r="S14" s="524" t="e">
        <f>Produit_Tarif_Stock!#REF!</f>
        <v>#REF!</v>
      </c>
    </row>
    <row r="15" spans="1:45" ht="24.75" customHeight="1">
      <c r="A15" s="228" t="e">
        <f>Produit_Tarif_Stock!#REF!</f>
        <v>#REF!</v>
      </c>
      <c r="B15" s="118" t="e">
        <f>IF(Produit_Tarif_Stock!#REF!&lt;&gt;"",Produit_Tarif_Stock!#REF!,"")</f>
        <v>#REF!</v>
      </c>
      <c r="C15" s="502" t="e">
        <f>IF(Produit_Tarif_Stock!#REF!&lt;&gt;"",Produit_Tarif_Stock!#REF!,"")</f>
        <v>#REF!</v>
      </c>
      <c r="D15" s="505" t="e">
        <f>IF(Produit_Tarif_Stock!#REF!&lt;&gt;"",Produit_Tarif_Stock!#REF!,"")</f>
        <v>#REF!</v>
      </c>
      <c r="E15" s="514" t="e">
        <f>IF(Produit_Tarif_Stock!#REF!&lt;&gt;0,Produit_Tarif_Stock!#REF!,"")</f>
        <v>#REF!</v>
      </c>
      <c r="F15" s="2" t="e">
        <f>IF(Produit_Tarif_Stock!#REF!&lt;&gt;"",Produit_Tarif_Stock!#REF!,"")</f>
        <v>#REF!</v>
      </c>
      <c r="G15" s="506" t="e">
        <f>IF(Produit_Tarif_Stock!#REF!&lt;&gt;0,Produit_Tarif_Stock!#REF!,"")</f>
        <v>#REF!</v>
      </c>
      <c r="I15" s="506" t="str">
        <f t="shared" si="0"/>
        <v/>
      </c>
      <c r="J15" s="2" t="e">
        <f>IF(Produit_Tarif_Stock!#REF!&lt;&gt;0,Produit_Tarif_Stock!#REF!,"")</f>
        <v>#REF!</v>
      </c>
      <c r="K15" s="2" t="e">
        <f>IF(Produit_Tarif_Stock!#REF!&lt;&gt;0,Produit_Tarif_Stock!#REF!,"")</f>
        <v>#REF!</v>
      </c>
      <c r="L15" s="114" t="e">
        <f>IF(Produit_Tarif_Stock!#REF!&lt;&gt;0,Produit_Tarif_Stock!#REF!,"")</f>
        <v>#REF!</v>
      </c>
      <c r="M15" s="114" t="e">
        <f>IF(Produit_Tarif_Stock!#REF!&lt;&gt;0,Produit_Tarif_Stock!#REF!,"")</f>
        <v>#REF!</v>
      </c>
      <c r="N15" s="454"/>
      <c r="P15" s="2" t="e">
        <f>IF(Produit_Tarif_Stock!#REF!&lt;&gt;0,Produit_Tarif_Stock!#REF!,"")</f>
        <v>#REF!</v>
      </c>
      <c r="Q15" s="518" t="e">
        <f>IF(Produit_Tarif_Stock!#REF!&lt;&gt;0,(E15-(E15*H15)-Produit_Tarif_Stock!#REF!)/Produit_Tarif_Stock!#REF!*100,(E15-(E15*H15)-Produit_Tarif_Stock!#REF!)/Produit_Tarif_Stock!#REF!*100)</f>
        <v>#REF!</v>
      </c>
      <c r="R15" s="523">
        <f t="shared" si="1"/>
        <v>0</v>
      </c>
      <c r="S15" s="524" t="e">
        <f>Produit_Tarif_Stock!#REF!</f>
        <v>#REF!</v>
      </c>
    </row>
    <row r="16" spans="1:45" ht="24.75" customHeight="1">
      <c r="A16" s="228" t="e">
        <f>Produit_Tarif_Stock!#REF!</f>
        <v>#REF!</v>
      </c>
      <c r="B16" s="118" t="e">
        <f>IF(Produit_Tarif_Stock!#REF!&lt;&gt;"",Produit_Tarif_Stock!#REF!,"")</f>
        <v>#REF!</v>
      </c>
      <c r="C16" s="502" t="e">
        <f>IF(Produit_Tarif_Stock!#REF!&lt;&gt;"",Produit_Tarif_Stock!#REF!,"")</f>
        <v>#REF!</v>
      </c>
      <c r="D16" s="505" t="e">
        <f>IF(Produit_Tarif_Stock!#REF!&lt;&gt;"",Produit_Tarif_Stock!#REF!,"")</f>
        <v>#REF!</v>
      </c>
      <c r="E16" s="514" t="e">
        <f>IF(Produit_Tarif_Stock!#REF!&lt;&gt;0,Produit_Tarif_Stock!#REF!,"")</f>
        <v>#REF!</v>
      </c>
      <c r="F16" s="2" t="e">
        <f>IF(Produit_Tarif_Stock!#REF!&lt;&gt;"",Produit_Tarif_Stock!#REF!,"")</f>
        <v>#REF!</v>
      </c>
      <c r="G16" s="506" t="e">
        <f>IF(Produit_Tarif_Stock!#REF!&lt;&gt;0,Produit_Tarif_Stock!#REF!,"")</f>
        <v>#REF!</v>
      </c>
      <c r="I16" s="506" t="str">
        <f t="shared" si="0"/>
        <v/>
      </c>
      <c r="J16" s="2" t="e">
        <f>IF(Produit_Tarif_Stock!#REF!&lt;&gt;0,Produit_Tarif_Stock!#REF!,"")</f>
        <v>#REF!</v>
      </c>
      <c r="K16" s="2" t="e">
        <f>IF(Produit_Tarif_Stock!#REF!&lt;&gt;0,Produit_Tarif_Stock!#REF!,"")</f>
        <v>#REF!</v>
      </c>
      <c r="L16" s="114" t="e">
        <f>IF(Produit_Tarif_Stock!#REF!&lt;&gt;0,Produit_Tarif_Stock!#REF!,"")</f>
        <v>#REF!</v>
      </c>
      <c r="M16" s="114" t="e">
        <f>IF(Produit_Tarif_Stock!#REF!&lt;&gt;0,Produit_Tarif_Stock!#REF!,"")</f>
        <v>#REF!</v>
      </c>
      <c r="N16" s="454"/>
      <c r="P16" s="2" t="e">
        <f>IF(Produit_Tarif_Stock!#REF!&lt;&gt;0,Produit_Tarif_Stock!#REF!,"")</f>
        <v>#REF!</v>
      </c>
      <c r="Q16" s="518" t="e">
        <f>IF(Produit_Tarif_Stock!#REF!&lt;&gt;0,(E16-(E16*H16)-Produit_Tarif_Stock!#REF!)/Produit_Tarif_Stock!#REF!*100,(E16-(E16*H16)-Produit_Tarif_Stock!#REF!)/Produit_Tarif_Stock!#REF!*100)</f>
        <v>#REF!</v>
      </c>
      <c r="R16" s="523">
        <f t="shared" si="1"/>
        <v>0</v>
      </c>
      <c r="S16" s="524" t="e">
        <f>Produit_Tarif_Stock!#REF!</f>
        <v>#REF!</v>
      </c>
    </row>
    <row r="17" spans="1:19" ht="24.75" customHeight="1">
      <c r="A17" s="228" t="e">
        <f>Produit_Tarif_Stock!#REF!</f>
        <v>#REF!</v>
      </c>
      <c r="B17" s="118" t="e">
        <f>IF(Produit_Tarif_Stock!#REF!&lt;&gt;"",Produit_Tarif_Stock!#REF!,"")</f>
        <v>#REF!</v>
      </c>
      <c r="C17" s="502" t="e">
        <f>IF(Produit_Tarif_Stock!#REF!&lt;&gt;"",Produit_Tarif_Stock!#REF!,"")</f>
        <v>#REF!</v>
      </c>
      <c r="D17" s="505" t="e">
        <f>IF(Produit_Tarif_Stock!#REF!&lt;&gt;"",Produit_Tarif_Stock!#REF!,"")</f>
        <v>#REF!</v>
      </c>
      <c r="E17" s="514" t="e">
        <f>IF(Produit_Tarif_Stock!#REF!&lt;&gt;0,Produit_Tarif_Stock!#REF!,"")</f>
        <v>#REF!</v>
      </c>
      <c r="F17" s="2" t="e">
        <f>IF(Produit_Tarif_Stock!#REF!&lt;&gt;"",Produit_Tarif_Stock!#REF!,"")</f>
        <v>#REF!</v>
      </c>
      <c r="G17" s="506" t="e">
        <f>IF(Produit_Tarif_Stock!#REF!&lt;&gt;0,Produit_Tarif_Stock!#REF!,"")</f>
        <v>#REF!</v>
      </c>
      <c r="I17" s="506" t="str">
        <f t="shared" si="0"/>
        <v/>
      </c>
      <c r="J17" s="2" t="e">
        <f>IF(Produit_Tarif_Stock!#REF!&lt;&gt;0,Produit_Tarif_Stock!#REF!,"")</f>
        <v>#REF!</v>
      </c>
      <c r="K17" s="2" t="e">
        <f>IF(Produit_Tarif_Stock!#REF!&lt;&gt;0,Produit_Tarif_Stock!#REF!,"")</f>
        <v>#REF!</v>
      </c>
      <c r="L17" s="114" t="e">
        <f>IF(Produit_Tarif_Stock!#REF!&lt;&gt;0,Produit_Tarif_Stock!#REF!,"")</f>
        <v>#REF!</v>
      </c>
      <c r="M17" s="114" t="e">
        <f>IF(Produit_Tarif_Stock!#REF!&lt;&gt;0,Produit_Tarif_Stock!#REF!,"")</f>
        <v>#REF!</v>
      </c>
      <c r="N17" s="454"/>
      <c r="P17" s="2" t="e">
        <f>IF(Produit_Tarif_Stock!#REF!&lt;&gt;0,Produit_Tarif_Stock!#REF!,"")</f>
        <v>#REF!</v>
      </c>
      <c r="Q17" s="518" t="e">
        <f>IF(Produit_Tarif_Stock!#REF!&lt;&gt;0,(E17-(E17*H17)-Produit_Tarif_Stock!#REF!)/Produit_Tarif_Stock!#REF!*100,(E17-(E17*H17)-Produit_Tarif_Stock!#REF!)/Produit_Tarif_Stock!#REF!*100)</f>
        <v>#REF!</v>
      </c>
      <c r="R17" s="523">
        <f t="shared" si="1"/>
        <v>0</v>
      </c>
      <c r="S17" s="524" t="e">
        <f>Produit_Tarif_Stock!#REF!</f>
        <v>#REF!</v>
      </c>
    </row>
    <row r="18" spans="1:19" ht="24.75" customHeight="1">
      <c r="A18" s="228" t="e">
        <f>Produit_Tarif_Stock!#REF!</f>
        <v>#REF!</v>
      </c>
      <c r="B18" s="118" t="e">
        <f>IF(Produit_Tarif_Stock!#REF!&lt;&gt;"",Produit_Tarif_Stock!#REF!,"")</f>
        <v>#REF!</v>
      </c>
      <c r="C18" s="502" t="e">
        <f>IF(Produit_Tarif_Stock!#REF!&lt;&gt;"",Produit_Tarif_Stock!#REF!,"")</f>
        <v>#REF!</v>
      </c>
      <c r="D18" s="505" t="e">
        <f>IF(Produit_Tarif_Stock!#REF!&lt;&gt;"",Produit_Tarif_Stock!#REF!,"")</f>
        <v>#REF!</v>
      </c>
      <c r="E18" s="514" t="e">
        <f>IF(Produit_Tarif_Stock!#REF!&lt;&gt;0,Produit_Tarif_Stock!#REF!,"")</f>
        <v>#REF!</v>
      </c>
      <c r="F18" s="2" t="e">
        <f>IF(Produit_Tarif_Stock!#REF!&lt;&gt;"",Produit_Tarif_Stock!#REF!,"")</f>
        <v>#REF!</v>
      </c>
      <c r="G18" s="506" t="e">
        <f>IF(Produit_Tarif_Stock!#REF!&lt;&gt;0,Produit_Tarif_Stock!#REF!,"")</f>
        <v>#REF!</v>
      </c>
      <c r="I18" s="506" t="str">
        <f t="shared" si="0"/>
        <v/>
      </c>
      <c r="J18" s="2" t="e">
        <f>IF(Produit_Tarif_Stock!#REF!&lt;&gt;0,Produit_Tarif_Stock!#REF!,"")</f>
        <v>#REF!</v>
      </c>
      <c r="K18" s="2" t="e">
        <f>IF(Produit_Tarif_Stock!#REF!&lt;&gt;0,Produit_Tarif_Stock!#REF!,"")</f>
        <v>#REF!</v>
      </c>
      <c r="L18" s="114" t="e">
        <f>IF(Produit_Tarif_Stock!#REF!&lt;&gt;0,Produit_Tarif_Stock!#REF!,"")</f>
        <v>#REF!</v>
      </c>
      <c r="M18" s="114" t="e">
        <f>IF(Produit_Tarif_Stock!#REF!&lt;&gt;0,Produit_Tarif_Stock!#REF!,"")</f>
        <v>#REF!</v>
      </c>
      <c r="N18" s="454"/>
      <c r="P18" s="2" t="e">
        <f>IF(Produit_Tarif_Stock!#REF!&lt;&gt;0,Produit_Tarif_Stock!#REF!,"")</f>
        <v>#REF!</v>
      </c>
      <c r="Q18" s="518" t="e">
        <f>IF(Produit_Tarif_Stock!#REF!&lt;&gt;0,(E18-(E18*H18)-Produit_Tarif_Stock!#REF!)/Produit_Tarif_Stock!#REF!*100,(E18-(E18*H18)-Produit_Tarif_Stock!#REF!)/Produit_Tarif_Stock!#REF!*100)</f>
        <v>#REF!</v>
      </c>
      <c r="R18" s="523">
        <f t="shared" si="1"/>
        <v>0</v>
      </c>
      <c r="S18" s="524" t="e">
        <f>Produit_Tarif_Stock!#REF!</f>
        <v>#REF!</v>
      </c>
    </row>
    <row r="19" spans="1:19" ht="24.75" customHeight="1">
      <c r="A19" s="228" t="e">
        <f>Produit_Tarif_Stock!#REF!</f>
        <v>#REF!</v>
      </c>
      <c r="B19" s="118" t="e">
        <f>IF(Produit_Tarif_Stock!#REF!&lt;&gt;"",Produit_Tarif_Stock!#REF!,"")</f>
        <v>#REF!</v>
      </c>
      <c r="C19" s="502" t="e">
        <f>IF(Produit_Tarif_Stock!#REF!&lt;&gt;"",Produit_Tarif_Stock!#REF!,"")</f>
        <v>#REF!</v>
      </c>
      <c r="D19" s="505" t="e">
        <f>IF(Produit_Tarif_Stock!#REF!&lt;&gt;"",Produit_Tarif_Stock!#REF!,"")</f>
        <v>#REF!</v>
      </c>
      <c r="E19" s="514" t="e">
        <f>IF(Produit_Tarif_Stock!#REF!&lt;&gt;0,Produit_Tarif_Stock!#REF!,"")</f>
        <v>#REF!</v>
      </c>
      <c r="F19" s="2" t="e">
        <f>IF(Produit_Tarif_Stock!#REF!&lt;&gt;"",Produit_Tarif_Stock!#REF!,"")</f>
        <v>#REF!</v>
      </c>
      <c r="G19" s="506" t="e">
        <f>IF(Produit_Tarif_Stock!#REF!&lt;&gt;0,Produit_Tarif_Stock!#REF!,"")</f>
        <v>#REF!</v>
      </c>
      <c r="I19" s="506" t="str">
        <f t="shared" si="0"/>
        <v/>
      </c>
      <c r="J19" s="2" t="e">
        <f>IF(Produit_Tarif_Stock!#REF!&lt;&gt;0,Produit_Tarif_Stock!#REF!,"")</f>
        <v>#REF!</v>
      </c>
      <c r="K19" s="2" t="e">
        <f>IF(Produit_Tarif_Stock!#REF!&lt;&gt;0,Produit_Tarif_Stock!#REF!,"")</f>
        <v>#REF!</v>
      </c>
      <c r="L19" s="114" t="e">
        <f>IF(Produit_Tarif_Stock!#REF!&lt;&gt;0,Produit_Tarif_Stock!#REF!,"")</f>
        <v>#REF!</v>
      </c>
      <c r="M19" s="114" t="e">
        <f>IF(Produit_Tarif_Stock!#REF!&lt;&gt;0,Produit_Tarif_Stock!#REF!,"")</f>
        <v>#REF!</v>
      </c>
      <c r="N19" s="454"/>
      <c r="P19" s="2" t="e">
        <f>IF(Produit_Tarif_Stock!#REF!&lt;&gt;0,Produit_Tarif_Stock!#REF!,"")</f>
        <v>#REF!</v>
      </c>
      <c r="Q19" s="518" t="e">
        <f>IF(Produit_Tarif_Stock!#REF!&lt;&gt;0,(E19-(E19*H19)-Produit_Tarif_Stock!#REF!)/Produit_Tarif_Stock!#REF!*100,(E19-(E19*H19)-Produit_Tarif_Stock!#REF!)/Produit_Tarif_Stock!#REF!*100)</f>
        <v>#REF!</v>
      </c>
      <c r="R19" s="523">
        <f t="shared" si="1"/>
        <v>0</v>
      </c>
      <c r="S19" s="524" t="e">
        <f>Produit_Tarif_Stock!#REF!</f>
        <v>#REF!</v>
      </c>
    </row>
    <row r="20" spans="1:19" ht="24.75" customHeight="1">
      <c r="A20" s="228" t="e">
        <f>Produit_Tarif_Stock!#REF!</f>
        <v>#REF!</v>
      </c>
      <c r="B20" s="118" t="e">
        <f>IF(Produit_Tarif_Stock!#REF!&lt;&gt;"",Produit_Tarif_Stock!#REF!,"")</f>
        <v>#REF!</v>
      </c>
      <c r="C20" s="502" t="e">
        <f>IF(Produit_Tarif_Stock!#REF!&lt;&gt;"",Produit_Tarif_Stock!#REF!,"")</f>
        <v>#REF!</v>
      </c>
      <c r="D20" s="505" t="e">
        <f>IF(Produit_Tarif_Stock!#REF!&lt;&gt;"",Produit_Tarif_Stock!#REF!,"")</f>
        <v>#REF!</v>
      </c>
      <c r="E20" s="514" t="e">
        <f>IF(Produit_Tarif_Stock!#REF!&lt;&gt;0,Produit_Tarif_Stock!#REF!,"")</f>
        <v>#REF!</v>
      </c>
      <c r="F20" s="2" t="e">
        <f>IF(Produit_Tarif_Stock!#REF!&lt;&gt;"",Produit_Tarif_Stock!#REF!,"")</f>
        <v>#REF!</v>
      </c>
      <c r="G20" s="506" t="e">
        <f>IF(Produit_Tarif_Stock!#REF!&lt;&gt;0,Produit_Tarif_Stock!#REF!,"")</f>
        <v>#REF!</v>
      </c>
      <c r="I20" s="506" t="str">
        <f t="shared" si="0"/>
        <v/>
      </c>
      <c r="J20" s="2" t="e">
        <f>IF(Produit_Tarif_Stock!#REF!&lt;&gt;0,Produit_Tarif_Stock!#REF!,"")</f>
        <v>#REF!</v>
      </c>
      <c r="K20" s="2" t="e">
        <f>IF(Produit_Tarif_Stock!#REF!&lt;&gt;0,Produit_Tarif_Stock!#REF!,"")</f>
        <v>#REF!</v>
      </c>
      <c r="L20" s="114" t="e">
        <f>IF(Produit_Tarif_Stock!#REF!&lt;&gt;0,Produit_Tarif_Stock!#REF!,"")</f>
        <v>#REF!</v>
      </c>
      <c r="M20" s="114" t="e">
        <f>IF(Produit_Tarif_Stock!#REF!&lt;&gt;0,Produit_Tarif_Stock!#REF!,"")</f>
        <v>#REF!</v>
      </c>
      <c r="N20" s="454"/>
      <c r="P20" s="2" t="e">
        <f>IF(Produit_Tarif_Stock!#REF!&lt;&gt;0,Produit_Tarif_Stock!#REF!,"")</f>
        <v>#REF!</v>
      </c>
      <c r="Q20" s="518" t="e">
        <f>IF(Produit_Tarif_Stock!#REF!&lt;&gt;0,(E20-(E20*H20)-Produit_Tarif_Stock!#REF!)/Produit_Tarif_Stock!#REF!*100,(E20-(E20*H20)-Produit_Tarif_Stock!#REF!)/Produit_Tarif_Stock!#REF!*100)</f>
        <v>#REF!</v>
      </c>
      <c r="R20" s="523">
        <f t="shared" si="1"/>
        <v>0</v>
      </c>
      <c r="S20" s="524" t="e">
        <f>Produit_Tarif_Stock!#REF!</f>
        <v>#REF!</v>
      </c>
    </row>
    <row r="21" spans="1:19" ht="24.75" customHeight="1">
      <c r="A21" s="228" t="e">
        <f>Produit_Tarif_Stock!#REF!</f>
        <v>#REF!</v>
      </c>
      <c r="B21" s="118" t="e">
        <f>IF(Produit_Tarif_Stock!#REF!&lt;&gt;"",Produit_Tarif_Stock!#REF!,"")</f>
        <v>#REF!</v>
      </c>
      <c r="C21" s="502" t="e">
        <f>IF(Produit_Tarif_Stock!#REF!&lt;&gt;"",Produit_Tarif_Stock!#REF!,"")</f>
        <v>#REF!</v>
      </c>
      <c r="D21" s="505" t="e">
        <f>IF(Produit_Tarif_Stock!#REF!&lt;&gt;"",Produit_Tarif_Stock!#REF!,"")</f>
        <v>#REF!</v>
      </c>
      <c r="E21" s="514" t="e">
        <f>IF(Produit_Tarif_Stock!#REF!&lt;&gt;0,Produit_Tarif_Stock!#REF!,"")</f>
        <v>#REF!</v>
      </c>
      <c r="F21" s="2" t="e">
        <f>IF(Produit_Tarif_Stock!#REF!&lt;&gt;"",Produit_Tarif_Stock!#REF!,"")</f>
        <v>#REF!</v>
      </c>
      <c r="G21" s="506" t="e">
        <f>IF(Produit_Tarif_Stock!#REF!&lt;&gt;0,Produit_Tarif_Stock!#REF!,"")</f>
        <v>#REF!</v>
      </c>
      <c r="I21" s="506" t="str">
        <f t="shared" si="0"/>
        <v/>
      </c>
      <c r="J21" s="2" t="e">
        <f>IF(Produit_Tarif_Stock!#REF!&lt;&gt;0,Produit_Tarif_Stock!#REF!,"")</f>
        <v>#REF!</v>
      </c>
      <c r="K21" s="2" t="e">
        <f>IF(Produit_Tarif_Stock!#REF!&lt;&gt;0,Produit_Tarif_Stock!#REF!,"")</f>
        <v>#REF!</v>
      </c>
      <c r="L21" s="114" t="e">
        <f>IF(Produit_Tarif_Stock!#REF!&lt;&gt;0,Produit_Tarif_Stock!#REF!,"")</f>
        <v>#REF!</v>
      </c>
      <c r="M21" s="114" t="e">
        <f>IF(Produit_Tarif_Stock!#REF!&lt;&gt;0,Produit_Tarif_Stock!#REF!,"")</f>
        <v>#REF!</v>
      </c>
      <c r="N21" s="454"/>
      <c r="P21" s="2" t="e">
        <f>IF(Produit_Tarif_Stock!#REF!&lt;&gt;0,Produit_Tarif_Stock!#REF!,"")</f>
        <v>#REF!</v>
      </c>
      <c r="Q21" s="518" t="e">
        <f>IF(Produit_Tarif_Stock!#REF!&lt;&gt;0,(E21-(E21*H21)-Produit_Tarif_Stock!#REF!)/Produit_Tarif_Stock!#REF!*100,(E21-(E21*H21)-Produit_Tarif_Stock!#REF!)/Produit_Tarif_Stock!#REF!*100)</f>
        <v>#REF!</v>
      </c>
      <c r="R21" s="523">
        <f t="shared" si="1"/>
        <v>0</v>
      </c>
      <c r="S21" s="524" t="e">
        <f>Produit_Tarif_Stock!#REF!</f>
        <v>#REF!</v>
      </c>
    </row>
    <row r="22" spans="1:19" ht="24.75" customHeight="1">
      <c r="A22" s="228" t="e">
        <f>Produit_Tarif_Stock!#REF!</f>
        <v>#REF!</v>
      </c>
      <c r="B22" s="118" t="e">
        <f>IF(Produit_Tarif_Stock!#REF!&lt;&gt;"",Produit_Tarif_Stock!#REF!,"")</f>
        <v>#REF!</v>
      </c>
      <c r="C22" s="502" t="e">
        <f>IF(Produit_Tarif_Stock!#REF!&lt;&gt;"",Produit_Tarif_Stock!#REF!,"")</f>
        <v>#REF!</v>
      </c>
      <c r="D22" s="505" t="e">
        <f>IF(Produit_Tarif_Stock!#REF!&lt;&gt;"",Produit_Tarif_Stock!#REF!,"")</f>
        <v>#REF!</v>
      </c>
      <c r="E22" s="514" t="e">
        <f>IF(Produit_Tarif_Stock!#REF!&lt;&gt;0,Produit_Tarif_Stock!#REF!,"")</f>
        <v>#REF!</v>
      </c>
      <c r="F22" s="2" t="e">
        <f>IF(Produit_Tarif_Stock!#REF!&lt;&gt;"",Produit_Tarif_Stock!#REF!,"")</f>
        <v>#REF!</v>
      </c>
      <c r="G22" s="506" t="e">
        <f>IF(Produit_Tarif_Stock!#REF!&lt;&gt;0,Produit_Tarif_Stock!#REF!,"")</f>
        <v>#REF!</v>
      </c>
      <c r="I22" s="506" t="str">
        <f t="shared" si="0"/>
        <v/>
      </c>
      <c r="J22" s="2" t="e">
        <f>IF(Produit_Tarif_Stock!#REF!&lt;&gt;0,Produit_Tarif_Stock!#REF!,"")</f>
        <v>#REF!</v>
      </c>
      <c r="K22" s="2" t="e">
        <f>IF(Produit_Tarif_Stock!#REF!&lt;&gt;0,Produit_Tarif_Stock!#REF!,"")</f>
        <v>#REF!</v>
      </c>
      <c r="L22" s="114" t="e">
        <f>IF(Produit_Tarif_Stock!#REF!&lt;&gt;0,Produit_Tarif_Stock!#REF!,"")</f>
        <v>#REF!</v>
      </c>
      <c r="M22" s="114" t="e">
        <f>IF(Produit_Tarif_Stock!#REF!&lt;&gt;0,Produit_Tarif_Stock!#REF!,"")</f>
        <v>#REF!</v>
      </c>
      <c r="N22" s="454"/>
      <c r="P22" s="2" t="e">
        <f>IF(Produit_Tarif_Stock!#REF!&lt;&gt;0,Produit_Tarif_Stock!#REF!,"")</f>
        <v>#REF!</v>
      </c>
      <c r="Q22" s="518" t="e">
        <f>IF(Produit_Tarif_Stock!#REF!&lt;&gt;0,(E22-(E22*H22)-Produit_Tarif_Stock!#REF!)/Produit_Tarif_Stock!#REF!*100,(E22-(E22*H22)-Produit_Tarif_Stock!#REF!)/Produit_Tarif_Stock!#REF!*100)</f>
        <v>#REF!</v>
      </c>
      <c r="R22" s="523">
        <f t="shared" si="1"/>
        <v>0</v>
      </c>
      <c r="S22" s="524" t="e">
        <f>Produit_Tarif_Stock!#REF!</f>
        <v>#REF!</v>
      </c>
    </row>
    <row r="23" spans="1:19" ht="24.75" customHeight="1">
      <c r="A23" s="228" t="e">
        <f>Produit_Tarif_Stock!#REF!</f>
        <v>#REF!</v>
      </c>
      <c r="B23" s="118" t="e">
        <f>IF(Produit_Tarif_Stock!#REF!&lt;&gt;"",Produit_Tarif_Stock!#REF!,"")</f>
        <v>#REF!</v>
      </c>
      <c r="C23" s="502" t="e">
        <f>IF(Produit_Tarif_Stock!#REF!&lt;&gt;"",Produit_Tarif_Stock!#REF!,"")</f>
        <v>#REF!</v>
      </c>
      <c r="D23" s="505" t="e">
        <f>IF(Produit_Tarif_Stock!#REF!&lt;&gt;"",Produit_Tarif_Stock!#REF!,"")</f>
        <v>#REF!</v>
      </c>
      <c r="E23" s="514" t="e">
        <f>IF(Produit_Tarif_Stock!#REF!&lt;&gt;0,Produit_Tarif_Stock!#REF!,"")</f>
        <v>#REF!</v>
      </c>
      <c r="F23" s="2" t="e">
        <f>IF(Produit_Tarif_Stock!#REF!&lt;&gt;"",Produit_Tarif_Stock!#REF!,"")</f>
        <v>#REF!</v>
      </c>
      <c r="G23" s="506" t="e">
        <f>IF(Produit_Tarif_Stock!#REF!&lt;&gt;0,Produit_Tarif_Stock!#REF!,"")</f>
        <v>#REF!</v>
      </c>
      <c r="I23" s="506" t="str">
        <f t="shared" si="0"/>
        <v/>
      </c>
      <c r="J23" s="2" t="e">
        <f>IF(Produit_Tarif_Stock!#REF!&lt;&gt;0,Produit_Tarif_Stock!#REF!,"")</f>
        <v>#REF!</v>
      </c>
      <c r="K23" s="2" t="e">
        <f>IF(Produit_Tarif_Stock!#REF!&lt;&gt;0,Produit_Tarif_Stock!#REF!,"")</f>
        <v>#REF!</v>
      </c>
      <c r="L23" s="114" t="e">
        <f>IF(Produit_Tarif_Stock!#REF!&lt;&gt;0,Produit_Tarif_Stock!#REF!,"")</f>
        <v>#REF!</v>
      </c>
      <c r="M23" s="114" t="e">
        <f>IF(Produit_Tarif_Stock!#REF!&lt;&gt;0,Produit_Tarif_Stock!#REF!,"")</f>
        <v>#REF!</v>
      </c>
      <c r="N23" s="454"/>
      <c r="P23" s="2" t="e">
        <f>IF(Produit_Tarif_Stock!#REF!&lt;&gt;0,Produit_Tarif_Stock!#REF!,"")</f>
        <v>#REF!</v>
      </c>
      <c r="Q23" s="518" t="e">
        <f>IF(Produit_Tarif_Stock!#REF!&lt;&gt;0,(E23-(E23*H23)-Produit_Tarif_Stock!#REF!)/Produit_Tarif_Stock!#REF!*100,(E23-(E23*H23)-Produit_Tarif_Stock!#REF!)/Produit_Tarif_Stock!#REF!*100)</f>
        <v>#REF!</v>
      </c>
      <c r="R23" s="523">
        <f t="shared" si="1"/>
        <v>0</v>
      </c>
      <c r="S23" s="524" t="e">
        <f>Produit_Tarif_Stock!#REF!</f>
        <v>#REF!</v>
      </c>
    </row>
    <row r="24" spans="1:19" ht="24.75" customHeight="1">
      <c r="A24" s="228" t="e">
        <f>Produit_Tarif_Stock!#REF!</f>
        <v>#REF!</v>
      </c>
      <c r="B24" s="118" t="e">
        <f>IF(Produit_Tarif_Stock!#REF!&lt;&gt;"",Produit_Tarif_Stock!#REF!,"")</f>
        <v>#REF!</v>
      </c>
      <c r="C24" s="502" t="e">
        <f>IF(Produit_Tarif_Stock!#REF!&lt;&gt;"",Produit_Tarif_Stock!#REF!,"")</f>
        <v>#REF!</v>
      </c>
      <c r="D24" s="505" t="e">
        <f>IF(Produit_Tarif_Stock!#REF!&lt;&gt;"",Produit_Tarif_Stock!#REF!,"")</f>
        <v>#REF!</v>
      </c>
      <c r="E24" s="514" t="e">
        <f>IF(Produit_Tarif_Stock!#REF!&lt;&gt;0,Produit_Tarif_Stock!#REF!,"")</f>
        <v>#REF!</v>
      </c>
      <c r="F24" s="2" t="e">
        <f>IF(Produit_Tarif_Stock!#REF!&lt;&gt;"",Produit_Tarif_Stock!#REF!,"")</f>
        <v>#REF!</v>
      </c>
      <c r="G24" s="506" t="e">
        <f>IF(Produit_Tarif_Stock!#REF!&lt;&gt;0,Produit_Tarif_Stock!#REF!,"")</f>
        <v>#REF!</v>
      </c>
      <c r="I24" s="506" t="str">
        <f t="shared" si="0"/>
        <v/>
      </c>
      <c r="J24" s="2" t="e">
        <f>IF(Produit_Tarif_Stock!#REF!&lt;&gt;0,Produit_Tarif_Stock!#REF!,"")</f>
        <v>#REF!</v>
      </c>
      <c r="K24" s="2" t="e">
        <f>IF(Produit_Tarif_Stock!#REF!&lt;&gt;0,Produit_Tarif_Stock!#REF!,"")</f>
        <v>#REF!</v>
      </c>
      <c r="L24" s="114" t="e">
        <f>IF(Produit_Tarif_Stock!#REF!&lt;&gt;0,Produit_Tarif_Stock!#REF!,"")</f>
        <v>#REF!</v>
      </c>
      <c r="M24" s="114" t="e">
        <f>IF(Produit_Tarif_Stock!#REF!&lt;&gt;0,Produit_Tarif_Stock!#REF!,"")</f>
        <v>#REF!</v>
      </c>
      <c r="N24" s="454"/>
      <c r="P24" s="2" t="e">
        <f>IF(Produit_Tarif_Stock!#REF!&lt;&gt;0,Produit_Tarif_Stock!#REF!,"")</f>
        <v>#REF!</v>
      </c>
      <c r="Q24" s="518" t="e">
        <f>IF(Produit_Tarif_Stock!#REF!&lt;&gt;0,(E24-(E24*H24)-Produit_Tarif_Stock!#REF!)/Produit_Tarif_Stock!#REF!*100,(E24-(E24*H24)-Produit_Tarif_Stock!#REF!)/Produit_Tarif_Stock!#REF!*100)</f>
        <v>#REF!</v>
      </c>
      <c r="R24" s="523">
        <f t="shared" si="1"/>
        <v>0</v>
      </c>
      <c r="S24" s="524" t="e">
        <f>Produit_Tarif_Stock!#REF!</f>
        <v>#REF!</v>
      </c>
    </row>
    <row r="25" spans="1:19" ht="24.75" customHeight="1">
      <c r="A25" s="228" t="e">
        <f>Produit_Tarif_Stock!#REF!</f>
        <v>#REF!</v>
      </c>
      <c r="B25" s="118" t="e">
        <f>IF(Produit_Tarif_Stock!#REF!&lt;&gt;"",Produit_Tarif_Stock!#REF!,"")</f>
        <v>#REF!</v>
      </c>
      <c r="C25" s="502" t="e">
        <f>IF(Produit_Tarif_Stock!#REF!&lt;&gt;"",Produit_Tarif_Stock!#REF!,"")</f>
        <v>#REF!</v>
      </c>
      <c r="D25" s="505" t="e">
        <f>IF(Produit_Tarif_Stock!#REF!&lt;&gt;"",Produit_Tarif_Stock!#REF!,"")</f>
        <v>#REF!</v>
      </c>
      <c r="E25" s="514" t="e">
        <f>IF(Produit_Tarif_Stock!#REF!&lt;&gt;0,Produit_Tarif_Stock!#REF!,"")</f>
        <v>#REF!</v>
      </c>
      <c r="F25" s="2" t="e">
        <f>IF(Produit_Tarif_Stock!#REF!&lt;&gt;"",Produit_Tarif_Stock!#REF!,"")</f>
        <v>#REF!</v>
      </c>
      <c r="G25" s="506" t="e">
        <f>IF(Produit_Tarif_Stock!#REF!&lt;&gt;0,Produit_Tarif_Stock!#REF!,"")</f>
        <v>#REF!</v>
      </c>
      <c r="I25" s="506" t="str">
        <f t="shared" si="0"/>
        <v/>
      </c>
      <c r="J25" s="2" t="e">
        <f>IF(Produit_Tarif_Stock!#REF!&lt;&gt;0,Produit_Tarif_Stock!#REF!,"")</f>
        <v>#REF!</v>
      </c>
      <c r="K25" s="2" t="e">
        <f>IF(Produit_Tarif_Stock!#REF!&lt;&gt;0,Produit_Tarif_Stock!#REF!,"")</f>
        <v>#REF!</v>
      </c>
      <c r="L25" s="114" t="e">
        <f>IF(Produit_Tarif_Stock!#REF!&lt;&gt;0,Produit_Tarif_Stock!#REF!,"")</f>
        <v>#REF!</v>
      </c>
      <c r="M25" s="114" t="e">
        <f>IF(Produit_Tarif_Stock!#REF!&lt;&gt;0,Produit_Tarif_Stock!#REF!,"")</f>
        <v>#REF!</v>
      </c>
      <c r="N25" s="454"/>
      <c r="P25" s="2" t="e">
        <f>IF(Produit_Tarif_Stock!#REF!&lt;&gt;0,Produit_Tarif_Stock!#REF!,"")</f>
        <v>#REF!</v>
      </c>
      <c r="Q25" s="518" t="e">
        <f>IF(Produit_Tarif_Stock!#REF!&lt;&gt;0,(E25-(E25*H25)-Produit_Tarif_Stock!#REF!)/Produit_Tarif_Stock!#REF!*100,(E25-(E25*H25)-Produit_Tarif_Stock!#REF!)/Produit_Tarif_Stock!#REF!*100)</f>
        <v>#REF!</v>
      </c>
      <c r="R25" s="523">
        <f t="shared" si="1"/>
        <v>0</v>
      </c>
      <c r="S25" s="524" t="e">
        <f>Produit_Tarif_Stock!#REF!</f>
        <v>#REF!</v>
      </c>
    </row>
    <row r="26" spans="1:19" ht="24.75" customHeight="1">
      <c r="A26" s="228" t="e">
        <f>Produit_Tarif_Stock!#REF!</f>
        <v>#REF!</v>
      </c>
      <c r="B26" s="118" t="e">
        <f>IF(Produit_Tarif_Stock!#REF!&lt;&gt;"",Produit_Tarif_Stock!#REF!,"")</f>
        <v>#REF!</v>
      </c>
      <c r="C26" s="502" t="e">
        <f>IF(Produit_Tarif_Stock!#REF!&lt;&gt;"",Produit_Tarif_Stock!#REF!,"")</f>
        <v>#REF!</v>
      </c>
      <c r="D26" s="505" t="e">
        <f>IF(Produit_Tarif_Stock!#REF!&lt;&gt;"",Produit_Tarif_Stock!#REF!,"")</f>
        <v>#REF!</v>
      </c>
      <c r="E26" s="514" t="e">
        <f>IF(Produit_Tarif_Stock!#REF!&lt;&gt;0,Produit_Tarif_Stock!#REF!,"")</f>
        <v>#REF!</v>
      </c>
      <c r="F26" s="2" t="e">
        <f>IF(Produit_Tarif_Stock!#REF!&lt;&gt;"",Produit_Tarif_Stock!#REF!,"")</f>
        <v>#REF!</v>
      </c>
      <c r="G26" s="506" t="e">
        <f>IF(Produit_Tarif_Stock!#REF!&lt;&gt;0,Produit_Tarif_Stock!#REF!,"")</f>
        <v>#REF!</v>
      </c>
      <c r="I26" s="506" t="str">
        <f t="shared" si="0"/>
        <v/>
      </c>
      <c r="J26" s="2" t="e">
        <f>IF(Produit_Tarif_Stock!#REF!&lt;&gt;0,Produit_Tarif_Stock!#REF!,"")</f>
        <v>#REF!</v>
      </c>
      <c r="K26" s="2" t="e">
        <f>IF(Produit_Tarif_Stock!#REF!&lt;&gt;0,Produit_Tarif_Stock!#REF!,"")</f>
        <v>#REF!</v>
      </c>
      <c r="L26" s="114" t="e">
        <f>IF(Produit_Tarif_Stock!#REF!&lt;&gt;0,Produit_Tarif_Stock!#REF!,"")</f>
        <v>#REF!</v>
      </c>
      <c r="M26" s="114" t="e">
        <f>IF(Produit_Tarif_Stock!#REF!&lt;&gt;0,Produit_Tarif_Stock!#REF!,"")</f>
        <v>#REF!</v>
      </c>
      <c r="N26" s="454"/>
      <c r="P26" s="2" t="e">
        <f>IF(Produit_Tarif_Stock!#REF!&lt;&gt;0,Produit_Tarif_Stock!#REF!,"")</f>
        <v>#REF!</v>
      </c>
      <c r="Q26" s="518" t="e">
        <f>IF(Produit_Tarif_Stock!#REF!&lt;&gt;0,(E26-(E26*H26)-Produit_Tarif_Stock!#REF!)/Produit_Tarif_Stock!#REF!*100,(E26-(E26*H26)-Produit_Tarif_Stock!#REF!)/Produit_Tarif_Stock!#REF!*100)</f>
        <v>#REF!</v>
      </c>
      <c r="R26" s="523">
        <f t="shared" si="1"/>
        <v>0</v>
      </c>
      <c r="S26" s="524" t="e">
        <f>Produit_Tarif_Stock!#REF!</f>
        <v>#REF!</v>
      </c>
    </row>
    <row r="27" spans="1:19" ht="24.75" customHeight="1">
      <c r="A27" s="228" t="e">
        <f>Produit_Tarif_Stock!#REF!</f>
        <v>#REF!</v>
      </c>
      <c r="B27" s="118" t="e">
        <f>IF(Produit_Tarif_Stock!#REF!&lt;&gt;"",Produit_Tarif_Stock!#REF!,"")</f>
        <v>#REF!</v>
      </c>
      <c r="C27" s="502" t="e">
        <f>IF(Produit_Tarif_Stock!#REF!&lt;&gt;"",Produit_Tarif_Stock!#REF!,"")</f>
        <v>#REF!</v>
      </c>
      <c r="D27" s="505" t="e">
        <f>IF(Produit_Tarif_Stock!#REF!&lt;&gt;"",Produit_Tarif_Stock!#REF!,"")</f>
        <v>#REF!</v>
      </c>
      <c r="E27" s="514" t="e">
        <f>IF(Produit_Tarif_Stock!#REF!&lt;&gt;0,Produit_Tarif_Stock!#REF!,"")</f>
        <v>#REF!</v>
      </c>
      <c r="F27" s="2" t="e">
        <f>IF(Produit_Tarif_Stock!#REF!&lt;&gt;"",Produit_Tarif_Stock!#REF!,"")</f>
        <v>#REF!</v>
      </c>
      <c r="G27" s="506" t="e">
        <f>IF(Produit_Tarif_Stock!#REF!&lt;&gt;0,Produit_Tarif_Stock!#REF!,"")</f>
        <v>#REF!</v>
      </c>
      <c r="I27" s="506" t="str">
        <f t="shared" si="0"/>
        <v/>
      </c>
      <c r="J27" s="2" t="e">
        <f>IF(Produit_Tarif_Stock!#REF!&lt;&gt;0,Produit_Tarif_Stock!#REF!,"")</f>
        <v>#REF!</v>
      </c>
      <c r="K27" s="2" t="e">
        <f>IF(Produit_Tarif_Stock!#REF!&lt;&gt;0,Produit_Tarif_Stock!#REF!,"")</f>
        <v>#REF!</v>
      </c>
      <c r="L27" s="114" t="e">
        <f>IF(Produit_Tarif_Stock!#REF!&lt;&gt;0,Produit_Tarif_Stock!#REF!,"")</f>
        <v>#REF!</v>
      </c>
      <c r="M27" s="114" t="e">
        <f>IF(Produit_Tarif_Stock!#REF!&lt;&gt;0,Produit_Tarif_Stock!#REF!,"")</f>
        <v>#REF!</v>
      </c>
      <c r="N27" s="454"/>
      <c r="P27" s="2" t="e">
        <f>IF(Produit_Tarif_Stock!#REF!&lt;&gt;0,Produit_Tarif_Stock!#REF!,"")</f>
        <v>#REF!</v>
      </c>
      <c r="Q27" s="518" t="e">
        <f>IF(Produit_Tarif_Stock!#REF!&lt;&gt;0,(E27-(E27*H27)-Produit_Tarif_Stock!#REF!)/Produit_Tarif_Stock!#REF!*100,(E27-(E27*H27)-Produit_Tarif_Stock!#REF!)/Produit_Tarif_Stock!#REF!*100)</f>
        <v>#REF!</v>
      </c>
      <c r="R27" s="523">
        <f t="shared" si="1"/>
        <v>0</v>
      </c>
      <c r="S27" s="524" t="e">
        <f>Produit_Tarif_Stock!#REF!</f>
        <v>#REF!</v>
      </c>
    </row>
    <row r="28" spans="1:19" ht="24.75" customHeight="1">
      <c r="A28" s="228" t="e">
        <f>Produit_Tarif_Stock!#REF!</f>
        <v>#REF!</v>
      </c>
      <c r="B28" s="118" t="e">
        <f>IF(Produit_Tarif_Stock!#REF!&lt;&gt;"",Produit_Tarif_Stock!#REF!,"")</f>
        <v>#REF!</v>
      </c>
      <c r="C28" s="502" t="e">
        <f>IF(Produit_Tarif_Stock!#REF!&lt;&gt;"",Produit_Tarif_Stock!#REF!,"")</f>
        <v>#REF!</v>
      </c>
      <c r="D28" s="505" t="e">
        <f>IF(Produit_Tarif_Stock!#REF!&lt;&gt;"",Produit_Tarif_Stock!#REF!,"")</f>
        <v>#REF!</v>
      </c>
      <c r="E28" s="514" t="e">
        <f>IF(Produit_Tarif_Stock!#REF!&lt;&gt;0,Produit_Tarif_Stock!#REF!,"")</f>
        <v>#REF!</v>
      </c>
      <c r="F28" s="2" t="e">
        <f>IF(Produit_Tarif_Stock!#REF!&lt;&gt;"",Produit_Tarif_Stock!#REF!,"")</f>
        <v>#REF!</v>
      </c>
      <c r="G28" s="506" t="e">
        <f>IF(Produit_Tarif_Stock!#REF!&lt;&gt;0,Produit_Tarif_Stock!#REF!,"")</f>
        <v>#REF!</v>
      </c>
      <c r="I28" s="506" t="str">
        <f t="shared" si="0"/>
        <v/>
      </c>
      <c r="J28" s="2" t="e">
        <f>IF(Produit_Tarif_Stock!#REF!&lt;&gt;0,Produit_Tarif_Stock!#REF!,"")</f>
        <v>#REF!</v>
      </c>
      <c r="K28" s="2" t="e">
        <f>IF(Produit_Tarif_Stock!#REF!&lt;&gt;0,Produit_Tarif_Stock!#REF!,"")</f>
        <v>#REF!</v>
      </c>
      <c r="L28" s="114" t="e">
        <f>IF(Produit_Tarif_Stock!#REF!&lt;&gt;0,Produit_Tarif_Stock!#REF!,"")</f>
        <v>#REF!</v>
      </c>
      <c r="M28" s="114" t="e">
        <f>IF(Produit_Tarif_Stock!#REF!&lt;&gt;0,Produit_Tarif_Stock!#REF!,"")</f>
        <v>#REF!</v>
      </c>
      <c r="N28" s="454"/>
      <c r="P28" s="2" t="e">
        <f>IF(Produit_Tarif_Stock!#REF!&lt;&gt;0,Produit_Tarif_Stock!#REF!,"")</f>
        <v>#REF!</v>
      </c>
      <c r="Q28" s="518" t="e">
        <f>IF(Produit_Tarif_Stock!#REF!&lt;&gt;0,(E28-(E28*H28)-Produit_Tarif_Stock!#REF!)/Produit_Tarif_Stock!#REF!*100,(E28-(E28*H28)-Produit_Tarif_Stock!#REF!)/Produit_Tarif_Stock!#REF!*100)</f>
        <v>#REF!</v>
      </c>
      <c r="R28" s="523">
        <f t="shared" si="1"/>
        <v>0</v>
      </c>
      <c r="S28" s="524" t="e">
        <f>Produit_Tarif_Stock!#REF!</f>
        <v>#REF!</v>
      </c>
    </row>
    <row r="29" spans="1:19" ht="24.75" customHeight="1">
      <c r="A29" s="228" t="e">
        <f>Produit_Tarif_Stock!#REF!</f>
        <v>#REF!</v>
      </c>
      <c r="B29" s="118" t="e">
        <f>IF(Produit_Tarif_Stock!#REF!&lt;&gt;"",Produit_Tarif_Stock!#REF!,"")</f>
        <v>#REF!</v>
      </c>
      <c r="C29" s="502" t="e">
        <f>IF(Produit_Tarif_Stock!#REF!&lt;&gt;"",Produit_Tarif_Stock!#REF!,"")</f>
        <v>#REF!</v>
      </c>
      <c r="D29" s="505" t="e">
        <f>IF(Produit_Tarif_Stock!#REF!&lt;&gt;"",Produit_Tarif_Stock!#REF!,"")</f>
        <v>#REF!</v>
      </c>
      <c r="E29" s="514" t="e">
        <f>IF(Produit_Tarif_Stock!#REF!&lt;&gt;0,Produit_Tarif_Stock!#REF!,"")</f>
        <v>#REF!</v>
      </c>
      <c r="F29" s="2" t="e">
        <f>IF(Produit_Tarif_Stock!#REF!&lt;&gt;"",Produit_Tarif_Stock!#REF!,"")</f>
        <v>#REF!</v>
      </c>
      <c r="G29" s="506" t="e">
        <f>IF(Produit_Tarif_Stock!#REF!&lt;&gt;0,Produit_Tarif_Stock!#REF!,"")</f>
        <v>#REF!</v>
      </c>
      <c r="I29" s="506" t="str">
        <f t="shared" si="0"/>
        <v/>
      </c>
      <c r="J29" s="2" t="e">
        <f>IF(Produit_Tarif_Stock!#REF!&lt;&gt;0,Produit_Tarif_Stock!#REF!,"")</f>
        <v>#REF!</v>
      </c>
      <c r="K29" s="2" t="e">
        <f>IF(Produit_Tarif_Stock!#REF!&lt;&gt;0,Produit_Tarif_Stock!#REF!,"")</f>
        <v>#REF!</v>
      </c>
      <c r="L29" s="114" t="e">
        <f>IF(Produit_Tarif_Stock!#REF!&lt;&gt;0,Produit_Tarif_Stock!#REF!,"")</f>
        <v>#REF!</v>
      </c>
      <c r="M29" s="114" t="e">
        <f>IF(Produit_Tarif_Stock!#REF!&lt;&gt;0,Produit_Tarif_Stock!#REF!,"")</f>
        <v>#REF!</v>
      </c>
      <c r="N29" s="454"/>
      <c r="P29" s="2" t="e">
        <f>IF(Produit_Tarif_Stock!#REF!&lt;&gt;0,Produit_Tarif_Stock!#REF!,"")</f>
        <v>#REF!</v>
      </c>
      <c r="Q29" s="518" t="e">
        <f>IF(Produit_Tarif_Stock!#REF!&lt;&gt;0,(E29-(E29*H29)-Produit_Tarif_Stock!#REF!)/Produit_Tarif_Stock!#REF!*100,(E29-(E29*H29)-Produit_Tarif_Stock!#REF!)/Produit_Tarif_Stock!#REF!*100)</f>
        <v>#REF!</v>
      </c>
      <c r="R29" s="523">
        <f t="shared" si="1"/>
        <v>0</v>
      </c>
      <c r="S29" s="524" t="e">
        <f>Produit_Tarif_Stock!#REF!</f>
        <v>#REF!</v>
      </c>
    </row>
    <row r="30" spans="1:19" ht="24.75" customHeight="1">
      <c r="A30" s="228" t="e">
        <f>Produit_Tarif_Stock!#REF!</f>
        <v>#REF!</v>
      </c>
      <c r="B30" s="118" t="e">
        <f>IF(Produit_Tarif_Stock!#REF!&lt;&gt;"",Produit_Tarif_Stock!#REF!,"")</f>
        <v>#REF!</v>
      </c>
      <c r="C30" s="502" t="e">
        <f>IF(Produit_Tarif_Stock!#REF!&lt;&gt;"",Produit_Tarif_Stock!#REF!,"")</f>
        <v>#REF!</v>
      </c>
      <c r="D30" s="505" t="e">
        <f>IF(Produit_Tarif_Stock!#REF!&lt;&gt;"",Produit_Tarif_Stock!#REF!,"")</f>
        <v>#REF!</v>
      </c>
      <c r="E30" s="514" t="e">
        <f>IF(Produit_Tarif_Stock!#REF!&lt;&gt;0,Produit_Tarif_Stock!#REF!,"")</f>
        <v>#REF!</v>
      </c>
      <c r="F30" s="2" t="e">
        <f>IF(Produit_Tarif_Stock!#REF!&lt;&gt;"",Produit_Tarif_Stock!#REF!,"")</f>
        <v>#REF!</v>
      </c>
      <c r="G30" s="506" t="e">
        <f>IF(Produit_Tarif_Stock!#REF!&lt;&gt;0,Produit_Tarif_Stock!#REF!,"")</f>
        <v>#REF!</v>
      </c>
      <c r="I30" s="506" t="str">
        <f t="shared" si="0"/>
        <v/>
      </c>
      <c r="J30" s="2" t="e">
        <f>IF(Produit_Tarif_Stock!#REF!&lt;&gt;0,Produit_Tarif_Stock!#REF!,"")</f>
        <v>#REF!</v>
      </c>
      <c r="K30" s="2" t="e">
        <f>IF(Produit_Tarif_Stock!#REF!&lt;&gt;0,Produit_Tarif_Stock!#REF!,"")</f>
        <v>#REF!</v>
      </c>
      <c r="L30" s="114" t="e">
        <f>IF(Produit_Tarif_Stock!#REF!&lt;&gt;0,Produit_Tarif_Stock!#REF!,"")</f>
        <v>#REF!</v>
      </c>
      <c r="M30" s="114" t="e">
        <f>IF(Produit_Tarif_Stock!#REF!&lt;&gt;0,Produit_Tarif_Stock!#REF!,"")</f>
        <v>#REF!</v>
      </c>
      <c r="N30" s="454"/>
      <c r="P30" s="2" t="e">
        <f>IF(Produit_Tarif_Stock!#REF!&lt;&gt;0,Produit_Tarif_Stock!#REF!,"")</f>
        <v>#REF!</v>
      </c>
      <c r="Q30" s="518" t="e">
        <f>IF(Produit_Tarif_Stock!#REF!&lt;&gt;0,(E30-(E30*H30)-Produit_Tarif_Stock!#REF!)/Produit_Tarif_Stock!#REF!*100,(E30-(E30*H30)-Produit_Tarif_Stock!#REF!)/Produit_Tarif_Stock!#REF!*100)</f>
        <v>#REF!</v>
      </c>
      <c r="R30" s="523">
        <f t="shared" si="1"/>
        <v>0</v>
      </c>
      <c r="S30" s="524" t="e">
        <f>Produit_Tarif_Stock!#REF!</f>
        <v>#REF!</v>
      </c>
    </row>
    <row r="31" spans="1:19" ht="24.75" customHeight="1">
      <c r="A31" s="228" t="e">
        <f>Produit_Tarif_Stock!#REF!</f>
        <v>#REF!</v>
      </c>
      <c r="B31" s="118" t="e">
        <f>IF(Produit_Tarif_Stock!#REF!&lt;&gt;"",Produit_Tarif_Stock!#REF!,"")</f>
        <v>#REF!</v>
      </c>
      <c r="C31" s="502" t="e">
        <f>IF(Produit_Tarif_Stock!#REF!&lt;&gt;"",Produit_Tarif_Stock!#REF!,"")</f>
        <v>#REF!</v>
      </c>
      <c r="D31" s="505" t="e">
        <f>IF(Produit_Tarif_Stock!#REF!&lt;&gt;"",Produit_Tarif_Stock!#REF!,"")</f>
        <v>#REF!</v>
      </c>
      <c r="E31" s="514" t="e">
        <f>IF(Produit_Tarif_Stock!#REF!&lt;&gt;0,Produit_Tarif_Stock!#REF!,"")</f>
        <v>#REF!</v>
      </c>
      <c r="F31" s="2" t="e">
        <f>IF(Produit_Tarif_Stock!#REF!&lt;&gt;"",Produit_Tarif_Stock!#REF!,"")</f>
        <v>#REF!</v>
      </c>
      <c r="G31" s="506" t="e">
        <f>IF(Produit_Tarif_Stock!#REF!&lt;&gt;0,Produit_Tarif_Stock!#REF!,"")</f>
        <v>#REF!</v>
      </c>
      <c r="I31" s="506" t="str">
        <f t="shared" si="0"/>
        <v/>
      </c>
      <c r="J31" s="2" t="e">
        <f>IF(Produit_Tarif_Stock!#REF!&lt;&gt;0,Produit_Tarif_Stock!#REF!,"")</f>
        <v>#REF!</v>
      </c>
      <c r="K31" s="2" t="e">
        <f>IF(Produit_Tarif_Stock!#REF!&lt;&gt;0,Produit_Tarif_Stock!#REF!,"")</f>
        <v>#REF!</v>
      </c>
      <c r="L31" s="114" t="e">
        <f>IF(Produit_Tarif_Stock!#REF!&lt;&gt;0,Produit_Tarif_Stock!#REF!,"")</f>
        <v>#REF!</v>
      </c>
      <c r="M31" s="114" t="e">
        <f>IF(Produit_Tarif_Stock!#REF!&lt;&gt;0,Produit_Tarif_Stock!#REF!,"")</f>
        <v>#REF!</v>
      </c>
      <c r="N31" s="454"/>
      <c r="P31" s="2" t="e">
        <f>IF(Produit_Tarif_Stock!#REF!&lt;&gt;0,Produit_Tarif_Stock!#REF!,"")</f>
        <v>#REF!</v>
      </c>
      <c r="Q31" s="518" t="e">
        <f>IF(Produit_Tarif_Stock!#REF!&lt;&gt;0,(E31-(E31*H31)-Produit_Tarif_Stock!#REF!)/Produit_Tarif_Stock!#REF!*100,(E31-(E31*H31)-Produit_Tarif_Stock!#REF!)/Produit_Tarif_Stock!#REF!*100)</f>
        <v>#REF!</v>
      </c>
      <c r="R31" s="523">
        <f t="shared" si="1"/>
        <v>0</v>
      </c>
      <c r="S31" s="524" t="e">
        <f>Produit_Tarif_Stock!#REF!</f>
        <v>#REF!</v>
      </c>
    </row>
    <row r="32" spans="1:19" ht="24.75" customHeight="1">
      <c r="A32" s="228" t="e">
        <f>Produit_Tarif_Stock!#REF!</f>
        <v>#REF!</v>
      </c>
      <c r="B32" s="118" t="e">
        <f>IF(Produit_Tarif_Stock!#REF!&lt;&gt;"",Produit_Tarif_Stock!#REF!,"")</f>
        <v>#REF!</v>
      </c>
      <c r="C32" s="502" t="e">
        <f>IF(Produit_Tarif_Stock!#REF!&lt;&gt;"",Produit_Tarif_Stock!#REF!,"")</f>
        <v>#REF!</v>
      </c>
      <c r="D32" s="505" t="e">
        <f>IF(Produit_Tarif_Stock!#REF!&lt;&gt;"",Produit_Tarif_Stock!#REF!,"")</f>
        <v>#REF!</v>
      </c>
      <c r="E32" s="514" t="e">
        <f>IF(Produit_Tarif_Stock!#REF!&lt;&gt;0,Produit_Tarif_Stock!#REF!,"")</f>
        <v>#REF!</v>
      </c>
      <c r="F32" s="2" t="e">
        <f>IF(Produit_Tarif_Stock!#REF!&lt;&gt;"",Produit_Tarif_Stock!#REF!,"")</f>
        <v>#REF!</v>
      </c>
      <c r="G32" s="506" t="e">
        <f>IF(Produit_Tarif_Stock!#REF!&lt;&gt;0,Produit_Tarif_Stock!#REF!,"")</f>
        <v>#REF!</v>
      </c>
      <c r="I32" s="506" t="str">
        <f t="shared" si="0"/>
        <v/>
      </c>
      <c r="J32" s="2" t="e">
        <f>IF(Produit_Tarif_Stock!#REF!&lt;&gt;0,Produit_Tarif_Stock!#REF!,"")</f>
        <v>#REF!</v>
      </c>
      <c r="K32" s="2" t="e">
        <f>IF(Produit_Tarif_Stock!#REF!&lt;&gt;0,Produit_Tarif_Stock!#REF!,"")</f>
        <v>#REF!</v>
      </c>
      <c r="L32" s="114" t="e">
        <f>IF(Produit_Tarif_Stock!#REF!&lt;&gt;0,Produit_Tarif_Stock!#REF!,"")</f>
        <v>#REF!</v>
      </c>
      <c r="M32" s="114" t="e">
        <f>IF(Produit_Tarif_Stock!#REF!&lt;&gt;0,Produit_Tarif_Stock!#REF!,"")</f>
        <v>#REF!</v>
      </c>
      <c r="N32" s="454"/>
      <c r="P32" s="2" t="e">
        <f>IF(Produit_Tarif_Stock!#REF!&lt;&gt;0,Produit_Tarif_Stock!#REF!,"")</f>
        <v>#REF!</v>
      </c>
      <c r="Q32" s="518" t="e">
        <f>IF(Produit_Tarif_Stock!#REF!&lt;&gt;0,(E32-(E32*H32)-Produit_Tarif_Stock!#REF!)/Produit_Tarif_Stock!#REF!*100,(E32-(E32*H32)-Produit_Tarif_Stock!#REF!)/Produit_Tarif_Stock!#REF!*100)</f>
        <v>#REF!</v>
      </c>
      <c r="R32" s="523">
        <f t="shared" si="1"/>
        <v>0</v>
      </c>
      <c r="S32" s="524" t="e">
        <f>Produit_Tarif_Stock!#REF!</f>
        <v>#REF!</v>
      </c>
    </row>
    <row r="33" spans="1:19" ht="24.75" customHeight="1">
      <c r="A33" s="228" t="e">
        <f>Produit_Tarif_Stock!#REF!</f>
        <v>#REF!</v>
      </c>
      <c r="B33" s="118" t="e">
        <f>IF(Produit_Tarif_Stock!#REF!&lt;&gt;"",Produit_Tarif_Stock!#REF!,"")</f>
        <v>#REF!</v>
      </c>
      <c r="C33" s="502" t="e">
        <f>IF(Produit_Tarif_Stock!#REF!&lt;&gt;"",Produit_Tarif_Stock!#REF!,"")</f>
        <v>#REF!</v>
      </c>
      <c r="D33" s="505" t="e">
        <f>IF(Produit_Tarif_Stock!#REF!&lt;&gt;"",Produit_Tarif_Stock!#REF!,"")</f>
        <v>#REF!</v>
      </c>
      <c r="E33" s="514" t="e">
        <f>IF(Produit_Tarif_Stock!#REF!&lt;&gt;0,Produit_Tarif_Stock!#REF!,"")</f>
        <v>#REF!</v>
      </c>
      <c r="F33" s="2" t="e">
        <f>IF(Produit_Tarif_Stock!#REF!&lt;&gt;"",Produit_Tarif_Stock!#REF!,"")</f>
        <v>#REF!</v>
      </c>
      <c r="G33" s="506" t="e">
        <f>IF(Produit_Tarif_Stock!#REF!&lt;&gt;0,Produit_Tarif_Stock!#REF!,"")</f>
        <v>#REF!</v>
      </c>
      <c r="I33" s="506" t="str">
        <f t="shared" si="0"/>
        <v/>
      </c>
      <c r="J33" s="2" t="e">
        <f>IF(Produit_Tarif_Stock!#REF!&lt;&gt;0,Produit_Tarif_Stock!#REF!,"")</f>
        <v>#REF!</v>
      </c>
      <c r="K33" s="2" t="e">
        <f>IF(Produit_Tarif_Stock!#REF!&lt;&gt;0,Produit_Tarif_Stock!#REF!,"")</f>
        <v>#REF!</v>
      </c>
      <c r="L33" s="114" t="e">
        <f>IF(Produit_Tarif_Stock!#REF!&lt;&gt;0,Produit_Tarif_Stock!#REF!,"")</f>
        <v>#REF!</v>
      </c>
      <c r="M33" s="114" t="e">
        <f>IF(Produit_Tarif_Stock!#REF!&lt;&gt;0,Produit_Tarif_Stock!#REF!,"")</f>
        <v>#REF!</v>
      </c>
      <c r="N33" s="454"/>
      <c r="P33" s="2" t="e">
        <f>IF(Produit_Tarif_Stock!#REF!&lt;&gt;0,Produit_Tarif_Stock!#REF!,"")</f>
        <v>#REF!</v>
      </c>
      <c r="Q33" s="518" t="e">
        <f>IF(Produit_Tarif_Stock!#REF!&lt;&gt;0,(E33-(E33*H33)-Produit_Tarif_Stock!#REF!)/Produit_Tarif_Stock!#REF!*100,(E33-(E33*H33)-Produit_Tarif_Stock!#REF!)/Produit_Tarif_Stock!#REF!*100)</f>
        <v>#REF!</v>
      </c>
      <c r="R33" s="523">
        <f t="shared" si="1"/>
        <v>0</v>
      </c>
      <c r="S33" s="524" t="e">
        <f>Produit_Tarif_Stock!#REF!</f>
        <v>#REF!</v>
      </c>
    </row>
    <row r="34" spans="1:19" ht="24.75" customHeight="1">
      <c r="A34" s="228" t="e">
        <f>Produit_Tarif_Stock!#REF!</f>
        <v>#REF!</v>
      </c>
      <c r="B34" s="118" t="e">
        <f>IF(Produit_Tarif_Stock!#REF!&lt;&gt;"",Produit_Tarif_Stock!#REF!,"")</f>
        <v>#REF!</v>
      </c>
      <c r="C34" s="502" t="e">
        <f>IF(Produit_Tarif_Stock!#REF!&lt;&gt;"",Produit_Tarif_Stock!#REF!,"")</f>
        <v>#REF!</v>
      </c>
      <c r="D34" s="505" t="e">
        <f>IF(Produit_Tarif_Stock!#REF!&lt;&gt;"",Produit_Tarif_Stock!#REF!,"")</f>
        <v>#REF!</v>
      </c>
      <c r="E34" s="514" t="e">
        <f>IF(Produit_Tarif_Stock!#REF!&lt;&gt;0,Produit_Tarif_Stock!#REF!,"")</f>
        <v>#REF!</v>
      </c>
      <c r="F34" s="2" t="e">
        <f>IF(Produit_Tarif_Stock!#REF!&lt;&gt;"",Produit_Tarif_Stock!#REF!,"")</f>
        <v>#REF!</v>
      </c>
      <c r="G34" s="506" t="e">
        <f>IF(Produit_Tarif_Stock!#REF!&lt;&gt;0,Produit_Tarif_Stock!#REF!,"")</f>
        <v>#REF!</v>
      </c>
      <c r="I34" s="506" t="str">
        <f t="shared" si="0"/>
        <v/>
      </c>
      <c r="J34" s="2" t="e">
        <f>IF(Produit_Tarif_Stock!#REF!&lt;&gt;0,Produit_Tarif_Stock!#REF!,"")</f>
        <v>#REF!</v>
      </c>
      <c r="K34" s="2" t="e">
        <f>IF(Produit_Tarif_Stock!#REF!&lt;&gt;0,Produit_Tarif_Stock!#REF!,"")</f>
        <v>#REF!</v>
      </c>
      <c r="L34" s="114" t="e">
        <f>IF(Produit_Tarif_Stock!#REF!&lt;&gt;0,Produit_Tarif_Stock!#REF!,"")</f>
        <v>#REF!</v>
      </c>
      <c r="M34" s="114" t="e">
        <f>IF(Produit_Tarif_Stock!#REF!&lt;&gt;0,Produit_Tarif_Stock!#REF!,"")</f>
        <v>#REF!</v>
      </c>
      <c r="N34" s="454"/>
      <c r="P34" s="2" t="e">
        <f>IF(Produit_Tarif_Stock!#REF!&lt;&gt;0,Produit_Tarif_Stock!#REF!,"")</f>
        <v>#REF!</v>
      </c>
      <c r="Q34" s="518" t="e">
        <f>IF(Produit_Tarif_Stock!#REF!&lt;&gt;0,(E34-(E34*H34)-Produit_Tarif_Stock!#REF!)/Produit_Tarif_Stock!#REF!*100,(E34-(E34*H34)-Produit_Tarif_Stock!#REF!)/Produit_Tarif_Stock!#REF!*100)</f>
        <v>#REF!</v>
      </c>
      <c r="R34" s="523">
        <f t="shared" si="1"/>
        <v>0</v>
      </c>
      <c r="S34" s="524" t="e">
        <f>Produit_Tarif_Stock!#REF!</f>
        <v>#REF!</v>
      </c>
    </row>
    <row r="35" spans="1:19" ht="24.75" customHeight="1">
      <c r="A35" s="228" t="e">
        <f>Produit_Tarif_Stock!#REF!</f>
        <v>#REF!</v>
      </c>
      <c r="B35" s="118" t="e">
        <f>IF(Produit_Tarif_Stock!#REF!&lt;&gt;"",Produit_Tarif_Stock!#REF!,"")</f>
        <v>#REF!</v>
      </c>
      <c r="C35" s="502" t="e">
        <f>IF(Produit_Tarif_Stock!#REF!&lt;&gt;"",Produit_Tarif_Stock!#REF!,"")</f>
        <v>#REF!</v>
      </c>
      <c r="D35" s="505" t="e">
        <f>IF(Produit_Tarif_Stock!#REF!&lt;&gt;"",Produit_Tarif_Stock!#REF!,"")</f>
        <v>#REF!</v>
      </c>
      <c r="E35" s="514" t="e">
        <f>IF(Produit_Tarif_Stock!#REF!&lt;&gt;0,Produit_Tarif_Stock!#REF!,"")</f>
        <v>#REF!</v>
      </c>
      <c r="F35" s="2" t="e">
        <f>IF(Produit_Tarif_Stock!#REF!&lt;&gt;"",Produit_Tarif_Stock!#REF!,"")</f>
        <v>#REF!</v>
      </c>
      <c r="G35" s="506" t="e">
        <f>IF(Produit_Tarif_Stock!#REF!&lt;&gt;0,Produit_Tarif_Stock!#REF!,"")</f>
        <v>#REF!</v>
      </c>
      <c r="I35" s="506" t="str">
        <f t="shared" si="0"/>
        <v/>
      </c>
      <c r="J35" s="2" t="e">
        <f>IF(Produit_Tarif_Stock!#REF!&lt;&gt;0,Produit_Tarif_Stock!#REF!,"")</f>
        <v>#REF!</v>
      </c>
      <c r="K35" s="2" t="e">
        <f>IF(Produit_Tarif_Stock!#REF!&lt;&gt;0,Produit_Tarif_Stock!#REF!,"")</f>
        <v>#REF!</v>
      </c>
      <c r="L35" s="114" t="e">
        <f>IF(Produit_Tarif_Stock!#REF!&lt;&gt;0,Produit_Tarif_Stock!#REF!,"")</f>
        <v>#REF!</v>
      </c>
      <c r="M35" s="114" t="e">
        <f>IF(Produit_Tarif_Stock!#REF!&lt;&gt;0,Produit_Tarif_Stock!#REF!,"")</f>
        <v>#REF!</v>
      </c>
      <c r="N35" s="454"/>
      <c r="P35" s="2" t="e">
        <f>IF(Produit_Tarif_Stock!#REF!&lt;&gt;0,Produit_Tarif_Stock!#REF!,"")</f>
        <v>#REF!</v>
      </c>
      <c r="Q35" s="518" t="e">
        <f>IF(Produit_Tarif_Stock!#REF!&lt;&gt;0,(E35-(E35*H35)-Produit_Tarif_Stock!#REF!)/Produit_Tarif_Stock!#REF!*100,(E35-(E35*H35)-Produit_Tarif_Stock!#REF!)/Produit_Tarif_Stock!#REF!*100)</f>
        <v>#REF!</v>
      </c>
      <c r="R35" s="523">
        <f t="shared" si="1"/>
        <v>0</v>
      </c>
      <c r="S35" s="524" t="e">
        <f>Produit_Tarif_Stock!#REF!</f>
        <v>#REF!</v>
      </c>
    </row>
    <row r="36" spans="1:19" ht="24.75" customHeight="1">
      <c r="A36" s="228" t="e">
        <f>Produit_Tarif_Stock!#REF!</f>
        <v>#REF!</v>
      </c>
      <c r="B36" s="118" t="e">
        <f>IF(Produit_Tarif_Stock!#REF!&lt;&gt;"",Produit_Tarif_Stock!#REF!,"")</f>
        <v>#REF!</v>
      </c>
      <c r="C36" s="502" t="e">
        <f>IF(Produit_Tarif_Stock!#REF!&lt;&gt;"",Produit_Tarif_Stock!#REF!,"")</f>
        <v>#REF!</v>
      </c>
      <c r="D36" s="505" t="e">
        <f>IF(Produit_Tarif_Stock!#REF!&lt;&gt;"",Produit_Tarif_Stock!#REF!,"")</f>
        <v>#REF!</v>
      </c>
      <c r="E36" s="514" t="e">
        <f>IF(Produit_Tarif_Stock!#REF!&lt;&gt;0,Produit_Tarif_Stock!#REF!,"")</f>
        <v>#REF!</v>
      </c>
      <c r="F36" s="2" t="e">
        <f>IF(Produit_Tarif_Stock!#REF!&lt;&gt;"",Produit_Tarif_Stock!#REF!,"")</f>
        <v>#REF!</v>
      </c>
      <c r="G36" s="506" t="e">
        <f>IF(Produit_Tarif_Stock!#REF!&lt;&gt;0,Produit_Tarif_Stock!#REF!,"")</f>
        <v>#REF!</v>
      </c>
      <c r="I36" s="506" t="str">
        <f t="shared" si="0"/>
        <v/>
      </c>
      <c r="J36" s="2" t="e">
        <f>IF(Produit_Tarif_Stock!#REF!&lt;&gt;0,Produit_Tarif_Stock!#REF!,"")</f>
        <v>#REF!</v>
      </c>
      <c r="K36" s="2" t="e">
        <f>IF(Produit_Tarif_Stock!#REF!&lt;&gt;0,Produit_Tarif_Stock!#REF!,"")</f>
        <v>#REF!</v>
      </c>
      <c r="L36" s="114" t="e">
        <f>IF(Produit_Tarif_Stock!#REF!&lt;&gt;0,Produit_Tarif_Stock!#REF!,"")</f>
        <v>#REF!</v>
      </c>
      <c r="M36" s="114" t="e">
        <f>IF(Produit_Tarif_Stock!#REF!&lt;&gt;0,Produit_Tarif_Stock!#REF!,"")</f>
        <v>#REF!</v>
      </c>
      <c r="N36" s="454"/>
      <c r="P36" s="2" t="e">
        <f>IF(Produit_Tarif_Stock!#REF!&lt;&gt;0,Produit_Tarif_Stock!#REF!,"")</f>
        <v>#REF!</v>
      </c>
      <c r="Q36" s="518" t="e">
        <f>IF(Produit_Tarif_Stock!#REF!&lt;&gt;0,(E36-(E36*H36)-Produit_Tarif_Stock!#REF!)/Produit_Tarif_Stock!#REF!*100,(E36-(E36*H36)-Produit_Tarif_Stock!#REF!)/Produit_Tarif_Stock!#REF!*100)</f>
        <v>#REF!</v>
      </c>
      <c r="R36" s="523">
        <f t="shared" si="1"/>
        <v>0</v>
      </c>
      <c r="S36" s="524" t="e">
        <f>Produit_Tarif_Stock!#REF!</f>
        <v>#REF!</v>
      </c>
    </row>
    <row r="37" spans="1:19" ht="24.75" customHeight="1">
      <c r="A37" s="228" t="e">
        <f>Produit_Tarif_Stock!#REF!</f>
        <v>#REF!</v>
      </c>
      <c r="B37" s="118" t="e">
        <f>IF(Produit_Tarif_Stock!#REF!&lt;&gt;"",Produit_Tarif_Stock!#REF!,"")</f>
        <v>#REF!</v>
      </c>
      <c r="C37" s="502" t="e">
        <f>IF(Produit_Tarif_Stock!#REF!&lt;&gt;"",Produit_Tarif_Stock!#REF!,"")</f>
        <v>#REF!</v>
      </c>
      <c r="D37" s="505" t="e">
        <f>IF(Produit_Tarif_Stock!#REF!&lt;&gt;"",Produit_Tarif_Stock!#REF!,"")</f>
        <v>#REF!</v>
      </c>
      <c r="E37" s="514" t="e">
        <f>IF(Produit_Tarif_Stock!#REF!&lt;&gt;0,Produit_Tarif_Stock!#REF!,"")</f>
        <v>#REF!</v>
      </c>
      <c r="F37" s="2" t="e">
        <f>IF(Produit_Tarif_Stock!#REF!&lt;&gt;"",Produit_Tarif_Stock!#REF!,"")</f>
        <v>#REF!</v>
      </c>
      <c r="G37" s="506" t="e">
        <f>IF(Produit_Tarif_Stock!#REF!&lt;&gt;0,Produit_Tarif_Stock!#REF!,"")</f>
        <v>#REF!</v>
      </c>
      <c r="I37" s="506" t="str">
        <f t="shared" si="0"/>
        <v/>
      </c>
      <c r="J37" s="2" t="e">
        <f>IF(Produit_Tarif_Stock!#REF!&lt;&gt;0,Produit_Tarif_Stock!#REF!,"")</f>
        <v>#REF!</v>
      </c>
      <c r="K37" s="2" t="e">
        <f>IF(Produit_Tarif_Stock!#REF!&lt;&gt;0,Produit_Tarif_Stock!#REF!,"")</f>
        <v>#REF!</v>
      </c>
      <c r="L37" s="114" t="e">
        <f>IF(Produit_Tarif_Stock!#REF!&lt;&gt;0,Produit_Tarif_Stock!#REF!,"")</f>
        <v>#REF!</v>
      </c>
      <c r="M37" s="114" t="e">
        <f>IF(Produit_Tarif_Stock!#REF!&lt;&gt;0,Produit_Tarif_Stock!#REF!,"")</f>
        <v>#REF!</v>
      </c>
      <c r="N37" s="454"/>
      <c r="P37" s="2" t="e">
        <f>IF(Produit_Tarif_Stock!#REF!&lt;&gt;0,Produit_Tarif_Stock!#REF!,"")</f>
        <v>#REF!</v>
      </c>
      <c r="Q37" s="518" t="e">
        <f>IF(Produit_Tarif_Stock!#REF!&lt;&gt;0,(E37-(E37*H37)-Produit_Tarif_Stock!#REF!)/Produit_Tarif_Stock!#REF!*100,(E37-(E37*H37)-Produit_Tarif_Stock!#REF!)/Produit_Tarif_Stock!#REF!*100)</f>
        <v>#REF!</v>
      </c>
      <c r="R37" s="523">
        <f t="shared" si="1"/>
        <v>0</v>
      </c>
      <c r="S37" s="524" t="e">
        <f>Produit_Tarif_Stock!#REF!</f>
        <v>#REF!</v>
      </c>
    </row>
    <row r="38" spans="1:19" ht="24.75" customHeight="1">
      <c r="A38" s="228" t="e">
        <f>Produit_Tarif_Stock!#REF!</f>
        <v>#REF!</v>
      </c>
      <c r="B38" s="118" t="e">
        <f>IF(Produit_Tarif_Stock!#REF!&lt;&gt;"",Produit_Tarif_Stock!#REF!,"")</f>
        <v>#REF!</v>
      </c>
      <c r="C38" s="502" t="e">
        <f>IF(Produit_Tarif_Stock!#REF!&lt;&gt;"",Produit_Tarif_Stock!#REF!,"")</f>
        <v>#REF!</v>
      </c>
      <c r="D38" s="505" t="e">
        <f>IF(Produit_Tarif_Stock!#REF!&lt;&gt;"",Produit_Tarif_Stock!#REF!,"")</f>
        <v>#REF!</v>
      </c>
      <c r="E38" s="514" t="e">
        <f>IF(Produit_Tarif_Stock!#REF!&lt;&gt;0,Produit_Tarif_Stock!#REF!,"")</f>
        <v>#REF!</v>
      </c>
      <c r="F38" s="2" t="e">
        <f>IF(Produit_Tarif_Stock!#REF!&lt;&gt;"",Produit_Tarif_Stock!#REF!,"")</f>
        <v>#REF!</v>
      </c>
      <c r="G38" s="506" t="e">
        <f>IF(Produit_Tarif_Stock!#REF!&lt;&gt;0,Produit_Tarif_Stock!#REF!,"")</f>
        <v>#REF!</v>
      </c>
      <c r="I38" s="506" t="str">
        <f t="shared" si="0"/>
        <v/>
      </c>
      <c r="J38" s="2" t="e">
        <f>IF(Produit_Tarif_Stock!#REF!&lt;&gt;0,Produit_Tarif_Stock!#REF!,"")</f>
        <v>#REF!</v>
      </c>
      <c r="K38" s="2" t="e">
        <f>IF(Produit_Tarif_Stock!#REF!&lt;&gt;0,Produit_Tarif_Stock!#REF!,"")</f>
        <v>#REF!</v>
      </c>
      <c r="L38" s="114" t="e">
        <f>IF(Produit_Tarif_Stock!#REF!&lt;&gt;0,Produit_Tarif_Stock!#REF!,"")</f>
        <v>#REF!</v>
      </c>
      <c r="M38" s="114" t="e">
        <f>IF(Produit_Tarif_Stock!#REF!&lt;&gt;0,Produit_Tarif_Stock!#REF!,"")</f>
        <v>#REF!</v>
      </c>
      <c r="N38" s="454"/>
      <c r="P38" s="2" t="e">
        <f>IF(Produit_Tarif_Stock!#REF!&lt;&gt;0,Produit_Tarif_Stock!#REF!,"")</f>
        <v>#REF!</v>
      </c>
      <c r="Q38" s="518" t="e">
        <f>IF(Produit_Tarif_Stock!#REF!&lt;&gt;0,(E38-(E38*H38)-Produit_Tarif_Stock!#REF!)/Produit_Tarif_Stock!#REF!*100,(E38-(E38*H38)-Produit_Tarif_Stock!#REF!)/Produit_Tarif_Stock!#REF!*100)</f>
        <v>#REF!</v>
      </c>
      <c r="R38" s="523">
        <f t="shared" si="1"/>
        <v>0</v>
      </c>
      <c r="S38" s="524" t="e">
        <f>Produit_Tarif_Stock!#REF!</f>
        <v>#REF!</v>
      </c>
    </row>
    <row r="39" spans="1:19" ht="24.75" customHeight="1">
      <c r="A39" s="228" t="e">
        <f>Produit_Tarif_Stock!#REF!</f>
        <v>#REF!</v>
      </c>
      <c r="B39" s="118" t="e">
        <f>IF(Produit_Tarif_Stock!#REF!&lt;&gt;"",Produit_Tarif_Stock!#REF!,"")</f>
        <v>#REF!</v>
      </c>
      <c r="C39" s="502" t="e">
        <f>IF(Produit_Tarif_Stock!#REF!&lt;&gt;"",Produit_Tarif_Stock!#REF!,"")</f>
        <v>#REF!</v>
      </c>
      <c r="D39" s="505" t="e">
        <f>IF(Produit_Tarif_Stock!#REF!&lt;&gt;"",Produit_Tarif_Stock!#REF!,"")</f>
        <v>#REF!</v>
      </c>
      <c r="E39" s="514" t="e">
        <f>IF(Produit_Tarif_Stock!#REF!&lt;&gt;0,Produit_Tarif_Stock!#REF!,"")</f>
        <v>#REF!</v>
      </c>
      <c r="F39" s="2" t="e">
        <f>IF(Produit_Tarif_Stock!#REF!&lt;&gt;"",Produit_Tarif_Stock!#REF!,"")</f>
        <v>#REF!</v>
      </c>
      <c r="G39" s="506" t="e">
        <f>IF(Produit_Tarif_Stock!#REF!&lt;&gt;0,Produit_Tarif_Stock!#REF!,"")</f>
        <v>#REF!</v>
      </c>
      <c r="I39" s="506" t="str">
        <f t="shared" si="0"/>
        <v/>
      </c>
      <c r="J39" s="2" t="e">
        <f>IF(Produit_Tarif_Stock!#REF!&lt;&gt;0,Produit_Tarif_Stock!#REF!,"")</f>
        <v>#REF!</v>
      </c>
      <c r="K39" s="2" t="e">
        <f>IF(Produit_Tarif_Stock!#REF!&lt;&gt;0,Produit_Tarif_Stock!#REF!,"")</f>
        <v>#REF!</v>
      </c>
      <c r="L39" s="114" t="e">
        <f>IF(Produit_Tarif_Stock!#REF!&lt;&gt;0,Produit_Tarif_Stock!#REF!,"")</f>
        <v>#REF!</v>
      </c>
      <c r="M39" s="114" t="e">
        <f>IF(Produit_Tarif_Stock!#REF!&lt;&gt;0,Produit_Tarif_Stock!#REF!,"")</f>
        <v>#REF!</v>
      </c>
      <c r="N39" s="454"/>
      <c r="P39" s="2" t="e">
        <f>IF(Produit_Tarif_Stock!#REF!&lt;&gt;0,Produit_Tarif_Stock!#REF!,"")</f>
        <v>#REF!</v>
      </c>
      <c r="Q39" s="518" t="e">
        <f>IF(Produit_Tarif_Stock!#REF!&lt;&gt;0,(E39-(E39*H39)-Produit_Tarif_Stock!#REF!)/Produit_Tarif_Stock!#REF!*100,(E39-(E39*H39)-Produit_Tarif_Stock!#REF!)/Produit_Tarif_Stock!#REF!*100)</f>
        <v>#REF!</v>
      </c>
      <c r="R39" s="523">
        <f t="shared" si="1"/>
        <v>0</v>
      </c>
      <c r="S39" s="524" t="e">
        <f>Produit_Tarif_Stock!#REF!</f>
        <v>#REF!</v>
      </c>
    </row>
    <row r="40" spans="1:19" ht="24.75" customHeight="1">
      <c r="A40" s="228" t="e">
        <f>Produit_Tarif_Stock!#REF!</f>
        <v>#REF!</v>
      </c>
      <c r="B40" s="118" t="e">
        <f>IF(Produit_Tarif_Stock!#REF!&lt;&gt;"",Produit_Tarif_Stock!#REF!,"")</f>
        <v>#REF!</v>
      </c>
      <c r="C40" s="502" t="e">
        <f>IF(Produit_Tarif_Stock!#REF!&lt;&gt;"",Produit_Tarif_Stock!#REF!,"")</f>
        <v>#REF!</v>
      </c>
      <c r="D40" s="505" t="e">
        <f>IF(Produit_Tarif_Stock!#REF!&lt;&gt;"",Produit_Tarif_Stock!#REF!,"")</f>
        <v>#REF!</v>
      </c>
      <c r="E40" s="514" t="e">
        <f>IF(Produit_Tarif_Stock!#REF!&lt;&gt;0,Produit_Tarif_Stock!#REF!,"")</f>
        <v>#REF!</v>
      </c>
      <c r="F40" s="2" t="e">
        <f>IF(Produit_Tarif_Stock!#REF!&lt;&gt;"",Produit_Tarif_Stock!#REF!,"")</f>
        <v>#REF!</v>
      </c>
      <c r="G40" s="506" t="e">
        <f>IF(Produit_Tarif_Stock!#REF!&lt;&gt;0,Produit_Tarif_Stock!#REF!,"")</f>
        <v>#REF!</v>
      </c>
      <c r="I40" s="506" t="str">
        <f t="shared" si="0"/>
        <v/>
      </c>
      <c r="J40" s="2" t="e">
        <f>IF(Produit_Tarif_Stock!#REF!&lt;&gt;0,Produit_Tarif_Stock!#REF!,"")</f>
        <v>#REF!</v>
      </c>
      <c r="K40" s="2" t="e">
        <f>IF(Produit_Tarif_Stock!#REF!&lt;&gt;0,Produit_Tarif_Stock!#REF!,"")</f>
        <v>#REF!</v>
      </c>
      <c r="L40" s="114" t="e">
        <f>IF(Produit_Tarif_Stock!#REF!&lt;&gt;0,Produit_Tarif_Stock!#REF!,"")</f>
        <v>#REF!</v>
      </c>
      <c r="M40" s="114" t="e">
        <f>IF(Produit_Tarif_Stock!#REF!&lt;&gt;0,Produit_Tarif_Stock!#REF!,"")</f>
        <v>#REF!</v>
      </c>
      <c r="N40" s="454"/>
      <c r="P40" s="2" t="e">
        <f>IF(Produit_Tarif_Stock!#REF!&lt;&gt;0,Produit_Tarif_Stock!#REF!,"")</f>
        <v>#REF!</v>
      </c>
      <c r="Q40" s="518" t="e">
        <f>IF(Produit_Tarif_Stock!#REF!&lt;&gt;0,(E40-(E40*H40)-Produit_Tarif_Stock!#REF!)/Produit_Tarif_Stock!#REF!*100,(E40-(E40*H40)-Produit_Tarif_Stock!#REF!)/Produit_Tarif_Stock!#REF!*100)</f>
        <v>#REF!</v>
      </c>
      <c r="R40" s="523">
        <f t="shared" si="1"/>
        <v>0</v>
      </c>
      <c r="S40" s="524" t="e">
        <f>Produit_Tarif_Stock!#REF!</f>
        <v>#REF!</v>
      </c>
    </row>
    <row r="41" spans="1:19" ht="24.75" customHeight="1">
      <c r="A41" s="228" t="e">
        <f>Produit_Tarif_Stock!#REF!</f>
        <v>#REF!</v>
      </c>
      <c r="B41" s="118" t="e">
        <f>IF(Produit_Tarif_Stock!#REF!&lt;&gt;"",Produit_Tarif_Stock!#REF!,"")</f>
        <v>#REF!</v>
      </c>
      <c r="C41" s="502" t="e">
        <f>IF(Produit_Tarif_Stock!#REF!&lt;&gt;"",Produit_Tarif_Stock!#REF!,"")</f>
        <v>#REF!</v>
      </c>
      <c r="D41" s="505" t="e">
        <f>IF(Produit_Tarif_Stock!#REF!&lt;&gt;"",Produit_Tarif_Stock!#REF!,"")</f>
        <v>#REF!</v>
      </c>
      <c r="E41" s="514" t="e">
        <f>IF(Produit_Tarif_Stock!#REF!&lt;&gt;0,Produit_Tarif_Stock!#REF!,"")</f>
        <v>#REF!</v>
      </c>
      <c r="F41" s="2" t="e">
        <f>IF(Produit_Tarif_Stock!#REF!&lt;&gt;"",Produit_Tarif_Stock!#REF!,"")</f>
        <v>#REF!</v>
      </c>
      <c r="G41" s="506" t="e">
        <f>IF(Produit_Tarif_Stock!#REF!&lt;&gt;0,Produit_Tarif_Stock!#REF!,"")</f>
        <v>#REF!</v>
      </c>
      <c r="I41" s="506" t="str">
        <f t="shared" si="0"/>
        <v/>
      </c>
      <c r="J41" s="2" t="e">
        <f>IF(Produit_Tarif_Stock!#REF!&lt;&gt;0,Produit_Tarif_Stock!#REF!,"")</f>
        <v>#REF!</v>
      </c>
      <c r="K41" s="2" t="e">
        <f>IF(Produit_Tarif_Stock!#REF!&lt;&gt;0,Produit_Tarif_Stock!#REF!,"")</f>
        <v>#REF!</v>
      </c>
      <c r="L41" s="114" t="e">
        <f>IF(Produit_Tarif_Stock!#REF!&lt;&gt;0,Produit_Tarif_Stock!#REF!,"")</f>
        <v>#REF!</v>
      </c>
      <c r="M41" s="114" t="e">
        <f>IF(Produit_Tarif_Stock!#REF!&lt;&gt;0,Produit_Tarif_Stock!#REF!,"")</f>
        <v>#REF!</v>
      </c>
      <c r="N41" s="454"/>
      <c r="P41" s="2" t="e">
        <f>IF(Produit_Tarif_Stock!#REF!&lt;&gt;0,Produit_Tarif_Stock!#REF!,"")</f>
        <v>#REF!</v>
      </c>
      <c r="Q41" s="518" t="e">
        <f>IF(Produit_Tarif_Stock!#REF!&lt;&gt;0,(E41-(E41*H41)-Produit_Tarif_Stock!#REF!)/Produit_Tarif_Stock!#REF!*100,(E41-(E41*H41)-Produit_Tarif_Stock!#REF!)/Produit_Tarif_Stock!#REF!*100)</f>
        <v>#REF!</v>
      </c>
      <c r="R41" s="523">
        <f t="shared" si="1"/>
        <v>0</v>
      </c>
      <c r="S41" s="524" t="e">
        <f>Produit_Tarif_Stock!#REF!</f>
        <v>#REF!</v>
      </c>
    </row>
    <row r="42" spans="1:19" ht="24.75" customHeight="1">
      <c r="A42" s="228" t="e">
        <f>Produit_Tarif_Stock!#REF!</f>
        <v>#REF!</v>
      </c>
      <c r="B42" s="118" t="e">
        <f>IF(Produit_Tarif_Stock!#REF!&lt;&gt;"",Produit_Tarif_Stock!#REF!,"")</f>
        <v>#REF!</v>
      </c>
      <c r="C42" s="502" t="e">
        <f>IF(Produit_Tarif_Stock!#REF!&lt;&gt;"",Produit_Tarif_Stock!#REF!,"")</f>
        <v>#REF!</v>
      </c>
      <c r="D42" s="505" t="e">
        <f>IF(Produit_Tarif_Stock!#REF!&lt;&gt;"",Produit_Tarif_Stock!#REF!,"")</f>
        <v>#REF!</v>
      </c>
      <c r="E42" s="514" t="e">
        <f>IF(Produit_Tarif_Stock!#REF!&lt;&gt;0,Produit_Tarif_Stock!#REF!,"")</f>
        <v>#REF!</v>
      </c>
      <c r="F42" s="2" t="e">
        <f>IF(Produit_Tarif_Stock!#REF!&lt;&gt;"",Produit_Tarif_Stock!#REF!,"")</f>
        <v>#REF!</v>
      </c>
      <c r="G42" s="506" t="e">
        <f>IF(Produit_Tarif_Stock!#REF!&lt;&gt;0,Produit_Tarif_Stock!#REF!,"")</f>
        <v>#REF!</v>
      </c>
      <c r="I42" s="506" t="str">
        <f t="shared" si="0"/>
        <v/>
      </c>
      <c r="J42" s="2" t="e">
        <f>IF(Produit_Tarif_Stock!#REF!&lt;&gt;0,Produit_Tarif_Stock!#REF!,"")</f>
        <v>#REF!</v>
      </c>
      <c r="K42" s="2" t="e">
        <f>IF(Produit_Tarif_Stock!#REF!&lt;&gt;0,Produit_Tarif_Stock!#REF!,"")</f>
        <v>#REF!</v>
      </c>
      <c r="L42" s="114" t="e">
        <f>IF(Produit_Tarif_Stock!#REF!&lt;&gt;0,Produit_Tarif_Stock!#REF!,"")</f>
        <v>#REF!</v>
      </c>
      <c r="M42" s="114" t="e">
        <f>IF(Produit_Tarif_Stock!#REF!&lt;&gt;0,Produit_Tarif_Stock!#REF!,"")</f>
        <v>#REF!</v>
      </c>
      <c r="N42" s="454"/>
      <c r="P42" s="2" t="e">
        <f>IF(Produit_Tarif_Stock!#REF!&lt;&gt;0,Produit_Tarif_Stock!#REF!,"")</f>
        <v>#REF!</v>
      </c>
      <c r="Q42" s="518" t="e">
        <f>IF(Produit_Tarif_Stock!#REF!&lt;&gt;0,(E42-(E42*H42)-Produit_Tarif_Stock!#REF!)/Produit_Tarif_Stock!#REF!*100,(E42-(E42*H42)-Produit_Tarif_Stock!#REF!)/Produit_Tarif_Stock!#REF!*100)</f>
        <v>#REF!</v>
      </c>
      <c r="R42" s="523">
        <f t="shared" si="1"/>
        <v>0</v>
      </c>
      <c r="S42" s="524" t="e">
        <f>Produit_Tarif_Stock!#REF!</f>
        <v>#REF!</v>
      </c>
    </row>
    <row r="43" spans="1:19" ht="24.75" customHeight="1">
      <c r="A43" s="228" t="e">
        <f>Produit_Tarif_Stock!#REF!</f>
        <v>#REF!</v>
      </c>
      <c r="B43" s="118" t="e">
        <f>IF(Produit_Tarif_Stock!#REF!&lt;&gt;"",Produit_Tarif_Stock!#REF!,"")</f>
        <v>#REF!</v>
      </c>
      <c r="C43" s="502" t="e">
        <f>IF(Produit_Tarif_Stock!#REF!&lt;&gt;"",Produit_Tarif_Stock!#REF!,"")</f>
        <v>#REF!</v>
      </c>
      <c r="D43" s="505" t="e">
        <f>IF(Produit_Tarif_Stock!#REF!&lt;&gt;"",Produit_Tarif_Stock!#REF!,"")</f>
        <v>#REF!</v>
      </c>
      <c r="E43" s="514" t="e">
        <f>IF(Produit_Tarif_Stock!#REF!&lt;&gt;0,Produit_Tarif_Stock!#REF!,"")</f>
        <v>#REF!</v>
      </c>
      <c r="F43" s="2" t="e">
        <f>IF(Produit_Tarif_Stock!#REF!&lt;&gt;"",Produit_Tarif_Stock!#REF!,"")</f>
        <v>#REF!</v>
      </c>
      <c r="G43" s="506" t="e">
        <f>IF(Produit_Tarif_Stock!#REF!&lt;&gt;0,Produit_Tarif_Stock!#REF!,"")</f>
        <v>#REF!</v>
      </c>
      <c r="I43" s="506" t="str">
        <f t="shared" si="0"/>
        <v/>
      </c>
      <c r="J43" s="2" t="e">
        <f>IF(Produit_Tarif_Stock!#REF!&lt;&gt;0,Produit_Tarif_Stock!#REF!,"")</f>
        <v>#REF!</v>
      </c>
      <c r="K43" s="2" t="e">
        <f>IF(Produit_Tarif_Stock!#REF!&lt;&gt;0,Produit_Tarif_Stock!#REF!,"")</f>
        <v>#REF!</v>
      </c>
      <c r="L43" s="114" t="e">
        <f>IF(Produit_Tarif_Stock!#REF!&lt;&gt;0,Produit_Tarif_Stock!#REF!,"")</f>
        <v>#REF!</v>
      </c>
      <c r="M43" s="114" t="e">
        <f>IF(Produit_Tarif_Stock!#REF!&lt;&gt;0,Produit_Tarif_Stock!#REF!,"")</f>
        <v>#REF!</v>
      </c>
      <c r="N43" s="454"/>
      <c r="P43" s="2" t="e">
        <f>IF(Produit_Tarif_Stock!#REF!&lt;&gt;0,Produit_Tarif_Stock!#REF!,"")</f>
        <v>#REF!</v>
      </c>
      <c r="Q43" s="518" t="e">
        <f>IF(Produit_Tarif_Stock!#REF!&lt;&gt;0,(E43-(E43*H43)-Produit_Tarif_Stock!#REF!)/Produit_Tarif_Stock!#REF!*100,(E43-(E43*H43)-Produit_Tarif_Stock!#REF!)/Produit_Tarif_Stock!#REF!*100)</f>
        <v>#REF!</v>
      </c>
      <c r="R43" s="523">
        <f t="shared" si="1"/>
        <v>0</v>
      </c>
      <c r="S43" s="524" t="e">
        <f>Produit_Tarif_Stock!#REF!</f>
        <v>#REF!</v>
      </c>
    </row>
    <row r="44" spans="1:19" ht="24.75" customHeight="1">
      <c r="A44" s="228" t="e">
        <f>Produit_Tarif_Stock!#REF!</f>
        <v>#REF!</v>
      </c>
      <c r="B44" s="118" t="e">
        <f>IF(Produit_Tarif_Stock!#REF!&lt;&gt;"",Produit_Tarif_Stock!#REF!,"")</f>
        <v>#REF!</v>
      </c>
      <c r="C44" s="502" t="e">
        <f>IF(Produit_Tarif_Stock!#REF!&lt;&gt;"",Produit_Tarif_Stock!#REF!,"")</f>
        <v>#REF!</v>
      </c>
      <c r="D44" s="505" t="e">
        <f>IF(Produit_Tarif_Stock!#REF!&lt;&gt;"",Produit_Tarif_Stock!#REF!,"")</f>
        <v>#REF!</v>
      </c>
      <c r="E44" s="514" t="e">
        <f>IF(Produit_Tarif_Stock!#REF!&lt;&gt;0,Produit_Tarif_Stock!#REF!,"")</f>
        <v>#REF!</v>
      </c>
      <c r="F44" s="2" t="e">
        <f>IF(Produit_Tarif_Stock!#REF!&lt;&gt;"",Produit_Tarif_Stock!#REF!,"")</f>
        <v>#REF!</v>
      </c>
      <c r="G44" s="506" t="e">
        <f>IF(Produit_Tarif_Stock!#REF!&lt;&gt;0,Produit_Tarif_Stock!#REF!,"")</f>
        <v>#REF!</v>
      </c>
      <c r="I44" s="506" t="str">
        <f t="shared" si="0"/>
        <v/>
      </c>
      <c r="J44" s="2" t="e">
        <f>IF(Produit_Tarif_Stock!#REF!&lt;&gt;0,Produit_Tarif_Stock!#REF!,"")</f>
        <v>#REF!</v>
      </c>
      <c r="K44" s="2" t="e">
        <f>IF(Produit_Tarif_Stock!#REF!&lt;&gt;0,Produit_Tarif_Stock!#REF!,"")</f>
        <v>#REF!</v>
      </c>
      <c r="L44" s="114" t="e">
        <f>IF(Produit_Tarif_Stock!#REF!&lt;&gt;0,Produit_Tarif_Stock!#REF!,"")</f>
        <v>#REF!</v>
      </c>
      <c r="M44" s="114" t="e">
        <f>IF(Produit_Tarif_Stock!#REF!&lt;&gt;0,Produit_Tarif_Stock!#REF!,"")</f>
        <v>#REF!</v>
      </c>
      <c r="N44" s="454"/>
      <c r="P44" s="2" t="e">
        <f>IF(Produit_Tarif_Stock!#REF!&lt;&gt;0,Produit_Tarif_Stock!#REF!,"")</f>
        <v>#REF!</v>
      </c>
      <c r="Q44" s="518" t="e">
        <f>IF(Produit_Tarif_Stock!#REF!&lt;&gt;0,(E44-(E44*H44)-Produit_Tarif_Stock!#REF!)/Produit_Tarif_Stock!#REF!*100,(E44-(E44*H44)-Produit_Tarif_Stock!#REF!)/Produit_Tarif_Stock!#REF!*100)</f>
        <v>#REF!</v>
      </c>
      <c r="R44" s="523">
        <f t="shared" si="1"/>
        <v>0</v>
      </c>
      <c r="S44" s="524" t="e">
        <f>Produit_Tarif_Stock!#REF!</f>
        <v>#REF!</v>
      </c>
    </row>
    <row r="45" spans="1:19" ht="24.75" customHeight="1">
      <c r="A45" s="228" t="e">
        <f>Produit_Tarif_Stock!#REF!</f>
        <v>#REF!</v>
      </c>
      <c r="B45" s="118" t="e">
        <f>IF(Produit_Tarif_Stock!#REF!&lt;&gt;"",Produit_Tarif_Stock!#REF!,"")</f>
        <v>#REF!</v>
      </c>
      <c r="C45" s="502" t="e">
        <f>IF(Produit_Tarif_Stock!#REF!&lt;&gt;"",Produit_Tarif_Stock!#REF!,"")</f>
        <v>#REF!</v>
      </c>
      <c r="D45" s="505" t="e">
        <f>IF(Produit_Tarif_Stock!#REF!&lt;&gt;"",Produit_Tarif_Stock!#REF!,"")</f>
        <v>#REF!</v>
      </c>
      <c r="E45" s="514" t="e">
        <f>IF(Produit_Tarif_Stock!#REF!&lt;&gt;0,Produit_Tarif_Stock!#REF!,"")</f>
        <v>#REF!</v>
      </c>
      <c r="F45" s="2" t="e">
        <f>IF(Produit_Tarif_Stock!#REF!&lt;&gt;"",Produit_Tarif_Stock!#REF!,"")</f>
        <v>#REF!</v>
      </c>
      <c r="G45" s="506" t="e">
        <f>IF(Produit_Tarif_Stock!#REF!&lt;&gt;0,Produit_Tarif_Stock!#REF!,"")</f>
        <v>#REF!</v>
      </c>
      <c r="I45" s="506" t="str">
        <f t="shared" si="0"/>
        <v/>
      </c>
      <c r="J45" s="2" t="e">
        <f>IF(Produit_Tarif_Stock!#REF!&lt;&gt;0,Produit_Tarif_Stock!#REF!,"")</f>
        <v>#REF!</v>
      </c>
      <c r="K45" s="2" t="e">
        <f>IF(Produit_Tarif_Stock!#REF!&lt;&gt;0,Produit_Tarif_Stock!#REF!,"")</f>
        <v>#REF!</v>
      </c>
      <c r="L45" s="114" t="e">
        <f>IF(Produit_Tarif_Stock!#REF!&lt;&gt;0,Produit_Tarif_Stock!#REF!,"")</f>
        <v>#REF!</v>
      </c>
      <c r="M45" s="114" t="e">
        <f>IF(Produit_Tarif_Stock!#REF!&lt;&gt;0,Produit_Tarif_Stock!#REF!,"")</f>
        <v>#REF!</v>
      </c>
      <c r="N45" s="454"/>
      <c r="P45" s="2" t="e">
        <f>IF(Produit_Tarif_Stock!#REF!&lt;&gt;0,Produit_Tarif_Stock!#REF!,"")</f>
        <v>#REF!</v>
      </c>
      <c r="Q45" s="518" t="e">
        <f>IF(Produit_Tarif_Stock!#REF!&lt;&gt;0,(E45-(E45*H45)-Produit_Tarif_Stock!#REF!)/Produit_Tarif_Stock!#REF!*100,(E45-(E45*H45)-Produit_Tarif_Stock!#REF!)/Produit_Tarif_Stock!#REF!*100)</f>
        <v>#REF!</v>
      </c>
      <c r="R45" s="523">
        <f t="shared" si="1"/>
        <v>0</v>
      </c>
      <c r="S45" s="524" t="e">
        <f>Produit_Tarif_Stock!#REF!</f>
        <v>#REF!</v>
      </c>
    </row>
    <row r="46" spans="1:19" ht="24.75" customHeight="1">
      <c r="A46" s="228" t="e">
        <f>Produit_Tarif_Stock!#REF!</f>
        <v>#REF!</v>
      </c>
      <c r="B46" s="118" t="e">
        <f>IF(Produit_Tarif_Stock!#REF!&lt;&gt;"",Produit_Tarif_Stock!#REF!,"")</f>
        <v>#REF!</v>
      </c>
      <c r="C46" s="502" t="e">
        <f>IF(Produit_Tarif_Stock!#REF!&lt;&gt;"",Produit_Tarif_Stock!#REF!,"")</f>
        <v>#REF!</v>
      </c>
      <c r="D46" s="505" t="e">
        <f>IF(Produit_Tarif_Stock!#REF!&lt;&gt;"",Produit_Tarif_Stock!#REF!,"")</f>
        <v>#REF!</v>
      </c>
      <c r="E46" s="514" t="e">
        <f>IF(Produit_Tarif_Stock!#REF!&lt;&gt;0,Produit_Tarif_Stock!#REF!,"")</f>
        <v>#REF!</v>
      </c>
      <c r="F46" s="2" t="e">
        <f>IF(Produit_Tarif_Stock!#REF!&lt;&gt;"",Produit_Tarif_Stock!#REF!,"")</f>
        <v>#REF!</v>
      </c>
      <c r="G46" s="506" t="e">
        <f>IF(Produit_Tarif_Stock!#REF!&lt;&gt;0,Produit_Tarif_Stock!#REF!,"")</f>
        <v>#REF!</v>
      </c>
      <c r="I46" s="506" t="str">
        <f t="shared" si="0"/>
        <v/>
      </c>
      <c r="J46" s="2" t="e">
        <f>IF(Produit_Tarif_Stock!#REF!&lt;&gt;0,Produit_Tarif_Stock!#REF!,"")</f>
        <v>#REF!</v>
      </c>
      <c r="K46" s="2" t="e">
        <f>IF(Produit_Tarif_Stock!#REF!&lt;&gt;0,Produit_Tarif_Stock!#REF!,"")</f>
        <v>#REF!</v>
      </c>
      <c r="L46" s="114" t="e">
        <f>IF(Produit_Tarif_Stock!#REF!&lt;&gt;0,Produit_Tarif_Stock!#REF!,"")</f>
        <v>#REF!</v>
      </c>
      <c r="M46" s="114" t="e">
        <f>IF(Produit_Tarif_Stock!#REF!&lt;&gt;0,Produit_Tarif_Stock!#REF!,"")</f>
        <v>#REF!</v>
      </c>
      <c r="N46" s="454"/>
      <c r="P46" s="2" t="e">
        <f>IF(Produit_Tarif_Stock!#REF!&lt;&gt;0,Produit_Tarif_Stock!#REF!,"")</f>
        <v>#REF!</v>
      </c>
      <c r="Q46" s="518" t="e">
        <f>IF(Produit_Tarif_Stock!#REF!&lt;&gt;0,(E46-(E46*H46)-Produit_Tarif_Stock!#REF!)/Produit_Tarif_Stock!#REF!*100,(E46-(E46*H46)-Produit_Tarif_Stock!#REF!)/Produit_Tarif_Stock!#REF!*100)</f>
        <v>#REF!</v>
      </c>
      <c r="R46" s="523">
        <f t="shared" si="1"/>
        <v>0</v>
      </c>
      <c r="S46" s="524" t="e">
        <f>Produit_Tarif_Stock!#REF!</f>
        <v>#REF!</v>
      </c>
    </row>
    <row r="47" spans="1:19" ht="24.75" customHeight="1">
      <c r="A47" s="228" t="e">
        <f>Produit_Tarif_Stock!#REF!</f>
        <v>#REF!</v>
      </c>
      <c r="B47" s="118" t="e">
        <f>IF(Produit_Tarif_Stock!#REF!&lt;&gt;"",Produit_Tarif_Stock!#REF!,"")</f>
        <v>#REF!</v>
      </c>
      <c r="C47" s="502" t="e">
        <f>IF(Produit_Tarif_Stock!#REF!&lt;&gt;"",Produit_Tarif_Stock!#REF!,"")</f>
        <v>#REF!</v>
      </c>
      <c r="D47" s="505" t="e">
        <f>IF(Produit_Tarif_Stock!#REF!&lt;&gt;"",Produit_Tarif_Stock!#REF!,"")</f>
        <v>#REF!</v>
      </c>
      <c r="E47" s="514" t="e">
        <f>IF(Produit_Tarif_Stock!#REF!&lt;&gt;0,Produit_Tarif_Stock!#REF!,"")</f>
        <v>#REF!</v>
      </c>
      <c r="F47" s="2" t="e">
        <f>IF(Produit_Tarif_Stock!#REF!&lt;&gt;"",Produit_Tarif_Stock!#REF!,"")</f>
        <v>#REF!</v>
      </c>
      <c r="G47" s="506" t="e">
        <f>IF(Produit_Tarif_Stock!#REF!&lt;&gt;0,Produit_Tarif_Stock!#REF!,"")</f>
        <v>#REF!</v>
      </c>
      <c r="I47" s="506" t="str">
        <f t="shared" si="0"/>
        <v/>
      </c>
      <c r="J47" s="2" t="e">
        <f>IF(Produit_Tarif_Stock!#REF!&lt;&gt;0,Produit_Tarif_Stock!#REF!,"")</f>
        <v>#REF!</v>
      </c>
      <c r="K47" s="2" t="e">
        <f>IF(Produit_Tarif_Stock!#REF!&lt;&gt;0,Produit_Tarif_Stock!#REF!,"")</f>
        <v>#REF!</v>
      </c>
      <c r="L47" s="114" t="e">
        <f>IF(Produit_Tarif_Stock!#REF!&lt;&gt;0,Produit_Tarif_Stock!#REF!,"")</f>
        <v>#REF!</v>
      </c>
      <c r="M47" s="114" t="e">
        <f>IF(Produit_Tarif_Stock!#REF!&lt;&gt;0,Produit_Tarif_Stock!#REF!,"")</f>
        <v>#REF!</v>
      </c>
      <c r="N47" s="454"/>
      <c r="P47" s="2" t="e">
        <f>IF(Produit_Tarif_Stock!#REF!&lt;&gt;0,Produit_Tarif_Stock!#REF!,"")</f>
        <v>#REF!</v>
      </c>
      <c r="Q47" s="518" t="e">
        <f>IF(Produit_Tarif_Stock!#REF!&lt;&gt;0,(E47-(E47*H47)-Produit_Tarif_Stock!#REF!)/Produit_Tarif_Stock!#REF!*100,(E47-(E47*H47)-Produit_Tarif_Stock!#REF!)/Produit_Tarif_Stock!#REF!*100)</f>
        <v>#REF!</v>
      </c>
      <c r="R47" s="523">
        <f t="shared" si="1"/>
        <v>0</v>
      </c>
      <c r="S47" s="524" t="e">
        <f>Produit_Tarif_Stock!#REF!</f>
        <v>#REF!</v>
      </c>
    </row>
    <row r="48" spans="1:19" ht="24.75" customHeight="1">
      <c r="A48" s="228" t="e">
        <f>Produit_Tarif_Stock!#REF!</f>
        <v>#REF!</v>
      </c>
      <c r="B48" s="118" t="e">
        <f>IF(Produit_Tarif_Stock!#REF!&lt;&gt;"",Produit_Tarif_Stock!#REF!,"")</f>
        <v>#REF!</v>
      </c>
      <c r="C48" s="502" t="e">
        <f>IF(Produit_Tarif_Stock!#REF!&lt;&gt;"",Produit_Tarif_Stock!#REF!,"")</f>
        <v>#REF!</v>
      </c>
      <c r="D48" s="505" t="e">
        <f>IF(Produit_Tarif_Stock!#REF!&lt;&gt;"",Produit_Tarif_Stock!#REF!,"")</f>
        <v>#REF!</v>
      </c>
      <c r="E48" s="514" t="e">
        <f>IF(Produit_Tarif_Stock!#REF!&lt;&gt;0,Produit_Tarif_Stock!#REF!,"")</f>
        <v>#REF!</v>
      </c>
      <c r="F48" s="2" t="e">
        <f>IF(Produit_Tarif_Stock!#REF!&lt;&gt;"",Produit_Tarif_Stock!#REF!,"")</f>
        <v>#REF!</v>
      </c>
      <c r="G48" s="506" t="e">
        <f>IF(Produit_Tarif_Stock!#REF!&lt;&gt;0,Produit_Tarif_Stock!#REF!,"")</f>
        <v>#REF!</v>
      </c>
      <c r="I48" s="506" t="str">
        <f t="shared" si="0"/>
        <v/>
      </c>
      <c r="J48" s="2" t="e">
        <f>IF(Produit_Tarif_Stock!#REF!&lt;&gt;0,Produit_Tarif_Stock!#REF!,"")</f>
        <v>#REF!</v>
      </c>
      <c r="K48" s="2" t="e">
        <f>IF(Produit_Tarif_Stock!#REF!&lt;&gt;0,Produit_Tarif_Stock!#REF!,"")</f>
        <v>#REF!</v>
      </c>
      <c r="L48" s="114" t="e">
        <f>IF(Produit_Tarif_Stock!#REF!&lt;&gt;0,Produit_Tarif_Stock!#REF!,"")</f>
        <v>#REF!</v>
      </c>
      <c r="M48" s="114" t="e">
        <f>IF(Produit_Tarif_Stock!#REF!&lt;&gt;0,Produit_Tarif_Stock!#REF!,"")</f>
        <v>#REF!</v>
      </c>
      <c r="N48" s="454"/>
      <c r="P48" s="2" t="e">
        <f>IF(Produit_Tarif_Stock!#REF!&lt;&gt;0,Produit_Tarif_Stock!#REF!,"")</f>
        <v>#REF!</v>
      </c>
      <c r="Q48" s="518" t="e">
        <f>IF(Produit_Tarif_Stock!#REF!&lt;&gt;0,(E48-(E48*H48)-Produit_Tarif_Stock!#REF!)/Produit_Tarif_Stock!#REF!*100,(E48-(E48*H48)-Produit_Tarif_Stock!#REF!)/Produit_Tarif_Stock!#REF!*100)</f>
        <v>#REF!</v>
      </c>
      <c r="R48" s="523">
        <f t="shared" si="1"/>
        <v>0</v>
      </c>
      <c r="S48" s="524" t="e">
        <f>Produit_Tarif_Stock!#REF!</f>
        <v>#REF!</v>
      </c>
    </row>
    <row r="49" spans="1:19" ht="24.75" customHeight="1">
      <c r="A49" s="228" t="e">
        <f>Produit_Tarif_Stock!#REF!</f>
        <v>#REF!</v>
      </c>
      <c r="B49" s="118" t="e">
        <f>IF(Produit_Tarif_Stock!#REF!&lt;&gt;"",Produit_Tarif_Stock!#REF!,"")</f>
        <v>#REF!</v>
      </c>
      <c r="C49" s="502" t="e">
        <f>IF(Produit_Tarif_Stock!#REF!&lt;&gt;"",Produit_Tarif_Stock!#REF!,"")</f>
        <v>#REF!</v>
      </c>
      <c r="D49" s="505" t="e">
        <f>IF(Produit_Tarif_Stock!#REF!&lt;&gt;"",Produit_Tarif_Stock!#REF!,"")</f>
        <v>#REF!</v>
      </c>
      <c r="E49" s="514" t="e">
        <f>IF(Produit_Tarif_Stock!#REF!&lt;&gt;0,Produit_Tarif_Stock!#REF!,"")</f>
        <v>#REF!</v>
      </c>
      <c r="F49" s="2" t="e">
        <f>IF(Produit_Tarif_Stock!#REF!&lt;&gt;"",Produit_Tarif_Stock!#REF!,"")</f>
        <v>#REF!</v>
      </c>
      <c r="G49" s="506" t="e">
        <f>IF(Produit_Tarif_Stock!#REF!&lt;&gt;0,Produit_Tarif_Stock!#REF!,"")</f>
        <v>#REF!</v>
      </c>
      <c r="I49" s="506" t="str">
        <f t="shared" si="0"/>
        <v/>
      </c>
      <c r="J49" s="2" t="e">
        <f>IF(Produit_Tarif_Stock!#REF!&lt;&gt;0,Produit_Tarif_Stock!#REF!,"")</f>
        <v>#REF!</v>
      </c>
      <c r="K49" s="2" t="e">
        <f>IF(Produit_Tarif_Stock!#REF!&lt;&gt;0,Produit_Tarif_Stock!#REF!,"")</f>
        <v>#REF!</v>
      </c>
      <c r="L49" s="114" t="e">
        <f>IF(Produit_Tarif_Stock!#REF!&lt;&gt;0,Produit_Tarif_Stock!#REF!,"")</f>
        <v>#REF!</v>
      </c>
      <c r="M49" s="114" t="e">
        <f>IF(Produit_Tarif_Stock!#REF!&lt;&gt;0,Produit_Tarif_Stock!#REF!,"")</f>
        <v>#REF!</v>
      </c>
      <c r="N49" s="454"/>
      <c r="P49" s="2" t="e">
        <f>IF(Produit_Tarif_Stock!#REF!&lt;&gt;0,Produit_Tarif_Stock!#REF!,"")</f>
        <v>#REF!</v>
      </c>
      <c r="Q49" s="518" t="e">
        <f>IF(Produit_Tarif_Stock!#REF!&lt;&gt;0,(E49-(E49*H49)-Produit_Tarif_Stock!#REF!)/Produit_Tarif_Stock!#REF!*100,(E49-(E49*H49)-Produit_Tarif_Stock!#REF!)/Produit_Tarif_Stock!#REF!*100)</f>
        <v>#REF!</v>
      </c>
      <c r="R49" s="523">
        <f t="shared" si="1"/>
        <v>0</v>
      </c>
      <c r="S49" s="524" t="e">
        <f>Produit_Tarif_Stock!#REF!</f>
        <v>#REF!</v>
      </c>
    </row>
    <row r="50" spans="1:19" ht="24.75" customHeight="1">
      <c r="A50" s="228" t="e">
        <f>Produit_Tarif_Stock!#REF!</f>
        <v>#REF!</v>
      </c>
      <c r="B50" s="118" t="e">
        <f>IF(Produit_Tarif_Stock!#REF!&lt;&gt;"",Produit_Tarif_Stock!#REF!,"")</f>
        <v>#REF!</v>
      </c>
      <c r="C50" s="502" t="e">
        <f>IF(Produit_Tarif_Stock!#REF!&lt;&gt;"",Produit_Tarif_Stock!#REF!,"")</f>
        <v>#REF!</v>
      </c>
      <c r="D50" s="505" t="e">
        <f>IF(Produit_Tarif_Stock!#REF!&lt;&gt;"",Produit_Tarif_Stock!#REF!,"")</f>
        <v>#REF!</v>
      </c>
      <c r="E50" s="514" t="e">
        <f>IF(Produit_Tarif_Stock!#REF!&lt;&gt;0,Produit_Tarif_Stock!#REF!,"")</f>
        <v>#REF!</v>
      </c>
      <c r="F50" s="2" t="e">
        <f>IF(Produit_Tarif_Stock!#REF!&lt;&gt;"",Produit_Tarif_Stock!#REF!,"")</f>
        <v>#REF!</v>
      </c>
      <c r="G50" s="506" t="e">
        <f>IF(Produit_Tarif_Stock!#REF!&lt;&gt;0,Produit_Tarif_Stock!#REF!,"")</f>
        <v>#REF!</v>
      </c>
      <c r="I50" s="506" t="str">
        <f t="shared" si="0"/>
        <v/>
      </c>
      <c r="J50" s="2" t="e">
        <f>IF(Produit_Tarif_Stock!#REF!&lt;&gt;0,Produit_Tarif_Stock!#REF!,"")</f>
        <v>#REF!</v>
      </c>
      <c r="K50" s="2" t="e">
        <f>IF(Produit_Tarif_Stock!#REF!&lt;&gt;0,Produit_Tarif_Stock!#REF!,"")</f>
        <v>#REF!</v>
      </c>
      <c r="L50" s="114" t="e">
        <f>IF(Produit_Tarif_Stock!#REF!&lt;&gt;0,Produit_Tarif_Stock!#REF!,"")</f>
        <v>#REF!</v>
      </c>
      <c r="M50" s="114" t="e">
        <f>IF(Produit_Tarif_Stock!#REF!&lt;&gt;0,Produit_Tarif_Stock!#REF!,"")</f>
        <v>#REF!</v>
      </c>
      <c r="N50" s="454"/>
      <c r="P50" s="2" t="e">
        <f>IF(Produit_Tarif_Stock!#REF!&lt;&gt;0,Produit_Tarif_Stock!#REF!,"")</f>
        <v>#REF!</v>
      </c>
      <c r="Q50" s="518" t="e">
        <f>IF(Produit_Tarif_Stock!#REF!&lt;&gt;0,(E50-(E50*H50)-Produit_Tarif_Stock!#REF!)/Produit_Tarif_Stock!#REF!*100,(E50-(E50*H50)-Produit_Tarif_Stock!#REF!)/Produit_Tarif_Stock!#REF!*100)</f>
        <v>#REF!</v>
      </c>
      <c r="R50" s="523">
        <f t="shared" si="1"/>
        <v>0</v>
      </c>
      <c r="S50" s="524" t="e">
        <f>Produit_Tarif_Stock!#REF!</f>
        <v>#REF!</v>
      </c>
    </row>
    <row r="51" spans="1:19" ht="24.75" customHeight="1">
      <c r="A51" s="228" t="e">
        <f>Produit_Tarif_Stock!#REF!</f>
        <v>#REF!</v>
      </c>
      <c r="B51" s="118" t="e">
        <f>IF(Produit_Tarif_Stock!#REF!&lt;&gt;"",Produit_Tarif_Stock!#REF!,"")</f>
        <v>#REF!</v>
      </c>
      <c r="C51" s="502" t="e">
        <f>IF(Produit_Tarif_Stock!#REF!&lt;&gt;"",Produit_Tarif_Stock!#REF!,"")</f>
        <v>#REF!</v>
      </c>
      <c r="D51" s="505" t="e">
        <f>IF(Produit_Tarif_Stock!#REF!&lt;&gt;"",Produit_Tarif_Stock!#REF!,"")</f>
        <v>#REF!</v>
      </c>
      <c r="E51" s="514" t="e">
        <f>IF(Produit_Tarif_Stock!#REF!&lt;&gt;0,Produit_Tarif_Stock!#REF!,"")</f>
        <v>#REF!</v>
      </c>
      <c r="F51" s="2" t="e">
        <f>IF(Produit_Tarif_Stock!#REF!&lt;&gt;"",Produit_Tarif_Stock!#REF!,"")</f>
        <v>#REF!</v>
      </c>
      <c r="G51" s="506" t="e">
        <f>IF(Produit_Tarif_Stock!#REF!&lt;&gt;0,Produit_Tarif_Stock!#REF!,"")</f>
        <v>#REF!</v>
      </c>
      <c r="I51" s="506" t="str">
        <f t="shared" si="0"/>
        <v/>
      </c>
      <c r="J51" s="2" t="e">
        <f>IF(Produit_Tarif_Stock!#REF!&lt;&gt;0,Produit_Tarif_Stock!#REF!,"")</f>
        <v>#REF!</v>
      </c>
      <c r="K51" s="2" t="e">
        <f>IF(Produit_Tarif_Stock!#REF!&lt;&gt;0,Produit_Tarif_Stock!#REF!,"")</f>
        <v>#REF!</v>
      </c>
      <c r="L51" s="114" t="e">
        <f>IF(Produit_Tarif_Stock!#REF!&lt;&gt;0,Produit_Tarif_Stock!#REF!,"")</f>
        <v>#REF!</v>
      </c>
      <c r="M51" s="114" t="e">
        <f>IF(Produit_Tarif_Stock!#REF!&lt;&gt;0,Produit_Tarif_Stock!#REF!,"")</f>
        <v>#REF!</v>
      </c>
      <c r="N51" s="454"/>
      <c r="P51" s="2" t="e">
        <f>IF(Produit_Tarif_Stock!#REF!&lt;&gt;0,Produit_Tarif_Stock!#REF!,"")</f>
        <v>#REF!</v>
      </c>
      <c r="Q51" s="518" t="e">
        <f>IF(Produit_Tarif_Stock!#REF!&lt;&gt;0,(E51-(E51*H51)-Produit_Tarif_Stock!#REF!)/Produit_Tarif_Stock!#REF!*100,(E51-(E51*H51)-Produit_Tarif_Stock!#REF!)/Produit_Tarif_Stock!#REF!*100)</f>
        <v>#REF!</v>
      </c>
      <c r="R51" s="523">
        <f t="shared" si="1"/>
        <v>0</v>
      </c>
      <c r="S51" s="524" t="e">
        <f>Produit_Tarif_Stock!#REF!</f>
        <v>#REF!</v>
      </c>
    </row>
    <row r="52" spans="1:19" ht="24.75" customHeight="1">
      <c r="A52" s="228" t="e">
        <f>Produit_Tarif_Stock!#REF!</f>
        <v>#REF!</v>
      </c>
      <c r="B52" s="118" t="e">
        <f>IF(Produit_Tarif_Stock!#REF!&lt;&gt;"",Produit_Tarif_Stock!#REF!,"")</f>
        <v>#REF!</v>
      </c>
      <c r="C52" s="502" t="e">
        <f>IF(Produit_Tarif_Stock!#REF!&lt;&gt;"",Produit_Tarif_Stock!#REF!,"")</f>
        <v>#REF!</v>
      </c>
      <c r="D52" s="505" t="e">
        <f>IF(Produit_Tarif_Stock!#REF!&lt;&gt;"",Produit_Tarif_Stock!#REF!,"")</f>
        <v>#REF!</v>
      </c>
      <c r="E52" s="514" t="e">
        <f>IF(Produit_Tarif_Stock!#REF!&lt;&gt;0,Produit_Tarif_Stock!#REF!,"")</f>
        <v>#REF!</v>
      </c>
      <c r="F52" s="2" t="e">
        <f>IF(Produit_Tarif_Stock!#REF!&lt;&gt;"",Produit_Tarif_Stock!#REF!,"")</f>
        <v>#REF!</v>
      </c>
      <c r="G52" s="506" t="e">
        <f>IF(Produit_Tarif_Stock!#REF!&lt;&gt;0,Produit_Tarif_Stock!#REF!,"")</f>
        <v>#REF!</v>
      </c>
      <c r="I52" s="506" t="str">
        <f t="shared" si="0"/>
        <v/>
      </c>
      <c r="J52" s="2" t="e">
        <f>IF(Produit_Tarif_Stock!#REF!&lt;&gt;0,Produit_Tarif_Stock!#REF!,"")</f>
        <v>#REF!</v>
      </c>
      <c r="K52" s="2" t="e">
        <f>IF(Produit_Tarif_Stock!#REF!&lt;&gt;0,Produit_Tarif_Stock!#REF!,"")</f>
        <v>#REF!</v>
      </c>
      <c r="L52" s="114" t="e">
        <f>IF(Produit_Tarif_Stock!#REF!&lt;&gt;0,Produit_Tarif_Stock!#REF!,"")</f>
        <v>#REF!</v>
      </c>
      <c r="M52" s="114" t="e">
        <f>IF(Produit_Tarif_Stock!#REF!&lt;&gt;0,Produit_Tarif_Stock!#REF!,"")</f>
        <v>#REF!</v>
      </c>
      <c r="N52" s="454"/>
      <c r="P52" s="2" t="e">
        <f>IF(Produit_Tarif_Stock!#REF!&lt;&gt;0,Produit_Tarif_Stock!#REF!,"")</f>
        <v>#REF!</v>
      </c>
      <c r="Q52" s="518" t="e">
        <f>IF(Produit_Tarif_Stock!#REF!&lt;&gt;0,(E52-(E52*H52)-Produit_Tarif_Stock!#REF!)/Produit_Tarif_Stock!#REF!*100,(E52-(E52*H52)-Produit_Tarif_Stock!#REF!)/Produit_Tarif_Stock!#REF!*100)</f>
        <v>#REF!</v>
      </c>
      <c r="R52" s="523">
        <f t="shared" si="1"/>
        <v>0</v>
      </c>
      <c r="S52" s="524" t="e">
        <f>Produit_Tarif_Stock!#REF!</f>
        <v>#REF!</v>
      </c>
    </row>
    <row r="53" spans="1:19" ht="24.75" customHeight="1">
      <c r="A53" s="228" t="e">
        <f>Produit_Tarif_Stock!#REF!</f>
        <v>#REF!</v>
      </c>
      <c r="B53" s="118" t="e">
        <f>IF(Produit_Tarif_Stock!#REF!&lt;&gt;"",Produit_Tarif_Stock!#REF!,"")</f>
        <v>#REF!</v>
      </c>
      <c r="C53" s="502" t="e">
        <f>IF(Produit_Tarif_Stock!#REF!&lt;&gt;"",Produit_Tarif_Stock!#REF!,"")</f>
        <v>#REF!</v>
      </c>
      <c r="D53" s="505" t="e">
        <f>IF(Produit_Tarif_Stock!#REF!&lt;&gt;"",Produit_Tarif_Stock!#REF!,"")</f>
        <v>#REF!</v>
      </c>
      <c r="E53" s="514" t="e">
        <f>IF(Produit_Tarif_Stock!#REF!&lt;&gt;0,Produit_Tarif_Stock!#REF!,"")</f>
        <v>#REF!</v>
      </c>
      <c r="F53" s="2" t="e">
        <f>IF(Produit_Tarif_Stock!#REF!&lt;&gt;"",Produit_Tarif_Stock!#REF!,"")</f>
        <v>#REF!</v>
      </c>
      <c r="G53" s="506" t="e">
        <f>IF(Produit_Tarif_Stock!#REF!&lt;&gt;0,Produit_Tarif_Stock!#REF!,"")</f>
        <v>#REF!</v>
      </c>
      <c r="I53" s="506" t="str">
        <f t="shared" si="0"/>
        <v/>
      </c>
      <c r="J53" s="2" t="e">
        <f>IF(Produit_Tarif_Stock!#REF!&lt;&gt;0,Produit_Tarif_Stock!#REF!,"")</f>
        <v>#REF!</v>
      </c>
      <c r="K53" s="2" t="e">
        <f>IF(Produit_Tarif_Stock!#REF!&lt;&gt;0,Produit_Tarif_Stock!#REF!,"")</f>
        <v>#REF!</v>
      </c>
      <c r="L53" s="114" t="e">
        <f>IF(Produit_Tarif_Stock!#REF!&lt;&gt;0,Produit_Tarif_Stock!#REF!,"")</f>
        <v>#REF!</v>
      </c>
      <c r="M53" s="114" t="e">
        <f>IF(Produit_Tarif_Stock!#REF!&lt;&gt;0,Produit_Tarif_Stock!#REF!,"")</f>
        <v>#REF!</v>
      </c>
      <c r="N53" s="454"/>
      <c r="P53" s="2" t="e">
        <f>IF(Produit_Tarif_Stock!#REF!&lt;&gt;0,Produit_Tarif_Stock!#REF!,"")</f>
        <v>#REF!</v>
      </c>
      <c r="Q53" s="518" t="e">
        <f>IF(Produit_Tarif_Stock!#REF!&lt;&gt;0,(E53-(E53*H53)-Produit_Tarif_Stock!#REF!)/Produit_Tarif_Stock!#REF!*100,(E53-(E53*H53)-Produit_Tarif_Stock!#REF!)/Produit_Tarif_Stock!#REF!*100)</f>
        <v>#REF!</v>
      </c>
      <c r="R53" s="523">
        <f t="shared" si="1"/>
        <v>0</v>
      </c>
      <c r="S53" s="524" t="e">
        <f>Produit_Tarif_Stock!#REF!</f>
        <v>#REF!</v>
      </c>
    </row>
    <row r="54" spans="1:19" ht="24.75" customHeight="1">
      <c r="A54" s="228" t="e">
        <f>Produit_Tarif_Stock!#REF!</f>
        <v>#REF!</v>
      </c>
      <c r="B54" s="118" t="e">
        <f>IF(Produit_Tarif_Stock!#REF!&lt;&gt;"",Produit_Tarif_Stock!#REF!,"")</f>
        <v>#REF!</v>
      </c>
      <c r="C54" s="502" t="e">
        <f>IF(Produit_Tarif_Stock!#REF!&lt;&gt;"",Produit_Tarif_Stock!#REF!,"")</f>
        <v>#REF!</v>
      </c>
      <c r="D54" s="505" t="e">
        <f>IF(Produit_Tarif_Stock!#REF!&lt;&gt;"",Produit_Tarif_Stock!#REF!,"")</f>
        <v>#REF!</v>
      </c>
      <c r="E54" s="514" t="e">
        <f>IF(Produit_Tarif_Stock!#REF!&lt;&gt;0,Produit_Tarif_Stock!#REF!,"")</f>
        <v>#REF!</v>
      </c>
      <c r="F54" s="2" t="e">
        <f>IF(Produit_Tarif_Stock!#REF!&lt;&gt;"",Produit_Tarif_Stock!#REF!,"")</f>
        <v>#REF!</v>
      </c>
      <c r="G54" s="506" t="e">
        <f>IF(Produit_Tarif_Stock!#REF!&lt;&gt;0,Produit_Tarif_Stock!#REF!,"")</f>
        <v>#REF!</v>
      </c>
      <c r="I54" s="506" t="str">
        <f t="shared" si="0"/>
        <v/>
      </c>
      <c r="J54" s="2" t="e">
        <f>IF(Produit_Tarif_Stock!#REF!&lt;&gt;0,Produit_Tarif_Stock!#REF!,"")</f>
        <v>#REF!</v>
      </c>
      <c r="K54" s="2" t="e">
        <f>IF(Produit_Tarif_Stock!#REF!&lt;&gt;0,Produit_Tarif_Stock!#REF!,"")</f>
        <v>#REF!</v>
      </c>
      <c r="L54" s="114" t="e">
        <f>IF(Produit_Tarif_Stock!#REF!&lt;&gt;0,Produit_Tarif_Stock!#REF!,"")</f>
        <v>#REF!</v>
      </c>
      <c r="M54" s="114" t="e">
        <f>IF(Produit_Tarif_Stock!#REF!&lt;&gt;0,Produit_Tarif_Stock!#REF!,"")</f>
        <v>#REF!</v>
      </c>
      <c r="N54" s="454"/>
      <c r="P54" s="2" t="e">
        <f>IF(Produit_Tarif_Stock!#REF!&lt;&gt;0,Produit_Tarif_Stock!#REF!,"")</f>
        <v>#REF!</v>
      </c>
      <c r="Q54" s="518" t="e">
        <f>IF(Produit_Tarif_Stock!#REF!&lt;&gt;0,(E54-(E54*H54)-Produit_Tarif_Stock!#REF!)/Produit_Tarif_Stock!#REF!*100,(E54-(E54*H54)-Produit_Tarif_Stock!#REF!)/Produit_Tarif_Stock!#REF!*100)</f>
        <v>#REF!</v>
      </c>
      <c r="R54" s="523">
        <f t="shared" si="1"/>
        <v>0</v>
      </c>
      <c r="S54" s="524" t="e">
        <f>Produit_Tarif_Stock!#REF!</f>
        <v>#REF!</v>
      </c>
    </row>
    <row r="55" spans="1:19" ht="24.75" customHeight="1">
      <c r="A55" s="228" t="e">
        <f>Produit_Tarif_Stock!#REF!</f>
        <v>#REF!</v>
      </c>
      <c r="B55" s="118" t="e">
        <f>IF(Produit_Tarif_Stock!#REF!&lt;&gt;"",Produit_Tarif_Stock!#REF!,"")</f>
        <v>#REF!</v>
      </c>
      <c r="C55" s="502" t="e">
        <f>IF(Produit_Tarif_Stock!#REF!&lt;&gt;"",Produit_Tarif_Stock!#REF!,"")</f>
        <v>#REF!</v>
      </c>
      <c r="D55" s="505" t="e">
        <f>IF(Produit_Tarif_Stock!#REF!&lt;&gt;"",Produit_Tarif_Stock!#REF!,"")</f>
        <v>#REF!</v>
      </c>
      <c r="E55" s="514" t="e">
        <f>IF(Produit_Tarif_Stock!#REF!&lt;&gt;0,Produit_Tarif_Stock!#REF!,"")</f>
        <v>#REF!</v>
      </c>
      <c r="F55" s="2" t="e">
        <f>IF(Produit_Tarif_Stock!#REF!&lt;&gt;"",Produit_Tarif_Stock!#REF!,"")</f>
        <v>#REF!</v>
      </c>
      <c r="G55" s="506" t="e">
        <f>IF(Produit_Tarif_Stock!#REF!&lt;&gt;0,Produit_Tarif_Stock!#REF!,"")</f>
        <v>#REF!</v>
      </c>
      <c r="I55" s="506" t="str">
        <f t="shared" si="0"/>
        <v/>
      </c>
      <c r="J55" s="2" t="e">
        <f>IF(Produit_Tarif_Stock!#REF!&lt;&gt;0,Produit_Tarif_Stock!#REF!,"")</f>
        <v>#REF!</v>
      </c>
      <c r="K55" s="2" t="e">
        <f>IF(Produit_Tarif_Stock!#REF!&lt;&gt;0,Produit_Tarif_Stock!#REF!,"")</f>
        <v>#REF!</v>
      </c>
      <c r="L55" s="114" t="e">
        <f>IF(Produit_Tarif_Stock!#REF!&lt;&gt;0,Produit_Tarif_Stock!#REF!,"")</f>
        <v>#REF!</v>
      </c>
      <c r="M55" s="114" t="e">
        <f>IF(Produit_Tarif_Stock!#REF!&lt;&gt;0,Produit_Tarif_Stock!#REF!,"")</f>
        <v>#REF!</v>
      </c>
      <c r="N55" s="454"/>
      <c r="P55" s="2" t="e">
        <f>IF(Produit_Tarif_Stock!#REF!&lt;&gt;0,Produit_Tarif_Stock!#REF!,"")</f>
        <v>#REF!</v>
      </c>
      <c r="Q55" s="518" t="e">
        <f>IF(Produit_Tarif_Stock!#REF!&lt;&gt;0,(E55-(E55*H55)-Produit_Tarif_Stock!#REF!)/Produit_Tarif_Stock!#REF!*100,(E55-(E55*H55)-Produit_Tarif_Stock!#REF!)/Produit_Tarif_Stock!#REF!*100)</f>
        <v>#REF!</v>
      </c>
      <c r="R55" s="523">
        <f t="shared" si="1"/>
        <v>0</v>
      </c>
      <c r="S55" s="524" t="e">
        <f>Produit_Tarif_Stock!#REF!</f>
        <v>#REF!</v>
      </c>
    </row>
    <row r="56" spans="1:19" ht="24.75" customHeight="1">
      <c r="A56" s="228" t="e">
        <f>Produit_Tarif_Stock!#REF!</f>
        <v>#REF!</v>
      </c>
      <c r="B56" s="118" t="e">
        <f>IF(Produit_Tarif_Stock!#REF!&lt;&gt;"",Produit_Tarif_Stock!#REF!,"")</f>
        <v>#REF!</v>
      </c>
      <c r="C56" s="502" t="e">
        <f>IF(Produit_Tarif_Stock!#REF!&lt;&gt;"",Produit_Tarif_Stock!#REF!,"")</f>
        <v>#REF!</v>
      </c>
      <c r="D56" s="505" t="e">
        <f>IF(Produit_Tarif_Stock!#REF!&lt;&gt;"",Produit_Tarif_Stock!#REF!,"")</f>
        <v>#REF!</v>
      </c>
      <c r="E56" s="514" t="e">
        <f>IF(Produit_Tarif_Stock!#REF!&lt;&gt;0,Produit_Tarif_Stock!#REF!,"")</f>
        <v>#REF!</v>
      </c>
      <c r="F56" s="2" t="e">
        <f>IF(Produit_Tarif_Stock!#REF!&lt;&gt;"",Produit_Tarif_Stock!#REF!,"")</f>
        <v>#REF!</v>
      </c>
      <c r="G56" s="506" t="e">
        <f>IF(Produit_Tarif_Stock!#REF!&lt;&gt;0,Produit_Tarif_Stock!#REF!,"")</f>
        <v>#REF!</v>
      </c>
      <c r="I56" s="506" t="str">
        <f t="shared" si="0"/>
        <v/>
      </c>
      <c r="J56" s="2" t="e">
        <f>IF(Produit_Tarif_Stock!#REF!&lt;&gt;0,Produit_Tarif_Stock!#REF!,"")</f>
        <v>#REF!</v>
      </c>
      <c r="K56" s="2" t="e">
        <f>IF(Produit_Tarif_Stock!#REF!&lt;&gt;0,Produit_Tarif_Stock!#REF!,"")</f>
        <v>#REF!</v>
      </c>
      <c r="L56" s="114" t="e">
        <f>IF(Produit_Tarif_Stock!#REF!&lt;&gt;0,Produit_Tarif_Stock!#REF!,"")</f>
        <v>#REF!</v>
      </c>
      <c r="M56" s="114" t="e">
        <f>IF(Produit_Tarif_Stock!#REF!&lt;&gt;0,Produit_Tarif_Stock!#REF!,"")</f>
        <v>#REF!</v>
      </c>
      <c r="N56" s="454"/>
      <c r="P56" s="2" t="e">
        <f>IF(Produit_Tarif_Stock!#REF!&lt;&gt;0,Produit_Tarif_Stock!#REF!,"")</f>
        <v>#REF!</v>
      </c>
      <c r="Q56" s="518" t="e">
        <f>IF(Produit_Tarif_Stock!#REF!&lt;&gt;0,(E56-(E56*H56)-Produit_Tarif_Stock!#REF!)/Produit_Tarif_Stock!#REF!*100,(E56-(E56*H56)-Produit_Tarif_Stock!#REF!)/Produit_Tarif_Stock!#REF!*100)</f>
        <v>#REF!</v>
      </c>
      <c r="R56" s="523">
        <f t="shared" si="1"/>
        <v>0</v>
      </c>
      <c r="S56" s="524" t="e">
        <f>Produit_Tarif_Stock!#REF!</f>
        <v>#REF!</v>
      </c>
    </row>
    <row r="57" spans="1:19" ht="24.75" customHeight="1">
      <c r="A57" s="228" t="e">
        <f>Produit_Tarif_Stock!#REF!</f>
        <v>#REF!</v>
      </c>
      <c r="B57" s="118" t="e">
        <f>IF(Produit_Tarif_Stock!#REF!&lt;&gt;"",Produit_Tarif_Stock!#REF!,"")</f>
        <v>#REF!</v>
      </c>
      <c r="C57" s="502" t="e">
        <f>IF(Produit_Tarif_Stock!#REF!&lt;&gt;"",Produit_Tarif_Stock!#REF!,"")</f>
        <v>#REF!</v>
      </c>
      <c r="D57" s="505" t="e">
        <f>IF(Produit_Tarif_Stock!#REF!&lt;&gt;"",Produit_Tarif_Stock!#REF!,"")</f>
        <v>#REF!</v>
      </c>
      <c r="E57" s="514" t="e">
        <f>IF(Produit_Tarif_Stock!#REF!&lt;&gt;0,Produit_Tarif_Stock!#REF!,"")</f>
        <v>#REF!</v>
      </c>
      <c r="F57" s="2" t="e">
        <f>IF(Produit_Tarif_Stock!#REF!&lt;&gt;"",Produit_Tarif_Stock!#REF!,"")</f>
        <v>#REF!</v>
      </c>
      <c r="G57" s="506" t="e">
        <f>IF(Produit_Tarif_Stock!#REF!&lt;&gt;0,Produit_Tarif_Stock!#REF!,"")</f>
        <v>#REF!</v>
      </c>
      <c r="I57" s="506" t="str">
        <f t="shared" si="0"/>
        <v/>
      </c>
      <c r="J57" s="2" t="e">
        <f>IF(Produit_Tarif_Stock!#REF!&lt;&gt;0,Produit_Tarif_Stock!#REF!,"")</f>
        <v>#REF!</v>
      </c>
      <c r="K57" s="2" t="e">
        <f>IF(Produit_Tarif_Stock!#REF!&lt;&gt;0,Produit_Tarif_Stock!#REF!,"")</f>
        <v>#REF!</v>
      </c>
      <c r="L57" s="114" t="e">
        <f>IF(Produit_Tarif_Stock!#REF!&lt;&gt;0,Produit_Tarif_Stock!#REF!,"")</f>
        <v>#REF!</v>
      </c>
      <c r="M57" s="114" t="e">
        <f>IF(Produit_Tarif_Stock!#REF!&lt;&gt;0,Produit_Tarif_Stock!#REF!,"")</f>
        <v>#REF!</v>
      </c>
      <c r="N57" s="454"/>
      <c r="P57" s="2" t="e">
        <f>IF(Produit_Tarif_Stock!#REF!&lt;&gt;0,Produit_Tarif_Stock!#REF!,"")</f>
        <v>#REF!</v>
      </c>
      <c r="Q57" s="518" t="e">
        <f>IF(Produit_Tarif_Stock!#REF!&lt;&gt;0,(E57-(E57*H57)-Produit_Tarif_Stock!#REF!)/Produit_Tarif_Stock!#REF!*100,(E57-(E57*H57)-Produit_Tarif_Stock!#REF!)/Produit_Tarif_Stock!#REF!*100)</f>
        <v>#REF!</v>
      </c>
      <c r="R57" s="523">
        <f t="shared" si="1"/>
        <v>0</v>
      </c>
      <c r="S57" s="524" t="e">
        <f>Produit_Tarif_Stock!#REF!</f>
        <v>#REF!</v>
      </c>
    </row>
    <row r="58" spans="1:19" ht="24.75" customHeight="1">
      <c r="A58" s="228" t="e">
        <f>Produit_Tarif_Stock!#REF!</f>
        <v>#REF!</v>
      </c>
      <c r="B58" s="118" t="e">
        <f>IF(Produit_Tarif_Stock!#REF!&lt;&gt;"",Produit_Tarif_Stock!#REF!,"")</f>
        <v>#REF!</v>
      </c>
      <c r="C58" s="502" t="e">
        <f>IF(Produit_Tarif_Stock!#REF!&lt;&gt;"",Produit_Tarif_Stock!#REF!,"")</f>
        <v>#REF!</v>
      </c>
      <c r="D58" s="505" t="e">
        <f>IF(Produit_Tarif_Stock!#REF!&lt;&gt;"",Produit_Tarif_Stock!#REF!,"")</f>
        <v>#REF!</v>
      </c>
      <c r="E58" s="514" t="e">
        <f>IF(Produit_Tarif_Stock!#REF!&lt;&gt;0,Produit_Tarif_Stock!#REF!,"")</f>
        <v>#REF!</v>
      </c>
      <c r="F58" s="2" t="e">
        <f>IF(Produit_Tarif_Stock!#REF!&lt;&gt;"",Produit_Tarif_Stock!#REF!,"")</f>
        <v>#REF!</v>
      </c>
      <c r="G58" s="506" t="e">
        <f>IF(Produit_Tarif_Stock!#REF!&lt;&gt;0,Produit_Tarif_Stock!#REF!,"")</f>
        <v>#REF!</v>
      </c>
      <c r="I58" s="506" t="str">
        <f t="shared" si="0"/>
        <v/>
      </c>
      <c r="J58" s="2" t="e">
        <f>IF(Produit_Tarif_Stock!#REF!&lt;&gt;0,Produit_Tarif_Stock!#REF!,"")</f>
        <v>#REF!</v>
      </c>
      <c r="K58" s="2" t="e">
        <f>IF(Produit_Tarif_Stock!#REF!&lt;&gt;0,Produit_Tarif_Stock!#REF!,"")</f>
        <v>#REF!</v>
      </c>
      <c r="L58" s="114" t="e">
        <f>IF(Produit_Tarif_Stock!#REF!&lt;&gt;0,Produit_Tarif_Stock!#REF!,"")</f>
        <v>#REF!</v>
      </c>
      <c r="M58" s="114" t="e">
        <f>IF(Produit_Tarif_Stock!#REF!&lt;&gt;0,Produit_Tarif_Stock!#REF!,"")</f>
        <v>#REF!</v>
      </c>
      <c r="N58" s="454"/>
      <c r="P58" s="2" t="e">
        <f>IF(Produit_Tarif_Stock!#REF!&lt;&gt;0,Produit_Tarif_Stock!#REF!,"")</f>
        <v>#REF!</v>
      </c>
      <c r="Q58" s="518" t="e">
        <f>IF(Produit_Tarif_Stock!#REF!&lt;&gt;0,(E58-(E58*H58)-Produit_Tarif_Stock!#REF!)/Produit_Tarif_Stock!#REF!*100,(E58-(E58*H58)-Produit_Tarif_Stock!#REF!)/Produit_Tarif_Stock!#REF!*100)</f>
        <v>#REF!</v>
      </c>
      <c r="R58" s="523">
        <f t="shared" si="1"/>
        <v>0</v>
      </c>
      <c r="S58" s="524" t="e">
        <f>Produit_Tarif_Stock!#REF!</f>
        <v>#REF!</v>
      </c>
    </row>
    <row r="59" spans="1:19" ht="24.75" customHeight="1">
      <c r="A59" s="228" t="e">
        <f>Produit_Tarif_Stock!#REF!</f>
        <v>#REF!</v>
      </c>
      <c r="B59" s="118" t="e">
        <f>IF(Produit_Tarif_Stock!#REF!&lt;&gt;"",Produit_Tarif_Stock!#REF!,"")</f>
        <v>#REF!</v>
      </c>
      <c r="C59" s="502" t="e">
        <f>IF(Produit_Tarif_Stock!#REF!&lt;&gt;"",Produit_Tarif_Stock!#REF!,"")</f>
        <v>#REF!</v>
      </c>
      <c r="D59" s="505" t="e">
        <f>IF(Produit_Tarif_Stock!#REF!&lt;&gt;"",Produit_Tarif_Stock!#REF!,"")</f>
        <v>#REF!</v>
      </c>
      <c r="E59" s="514" t="e">
        <f>IF(Produit_Tarif_Stock!#REF!&lt;&gt;0,Produit_Tarif_Stock!#REF!,"")</f>
        <v>#REF!</v>
      </c>
      <c r="F59" s="2" t="e">
        <f>IF(Produit_Tarif_Stock!#REF!&lt;&gt;"",Produit_Tarif_Stock!#REF!,"")</f>
        <v>#REF!</v>
      </c>
      <c r="G59" s="506" t="e">
        <f>IF(Produit_Tarif_Stock!#REF!&lt;&gt;0,Produit_Tarif_Stock!#REF!,"")</f>
        <v>#REF!</v>
      </c>
      <c r="I59" s="506" t="str">
        <f t="shared" si="0"/>
        <v/>
      </c>
      <c r="J59" s="2" t="e">
        <f>IF(Produit_Tarif_Stock!#REF!&lt;&gt;0,Produit_Tarif_Stock!#REF!,"")</f>
        <v>#REF!</v>
      </c>
      <c r="K59" s="2" t="e">
        <f>IF(Produit_Tarif_Stock!#REF!&lt;&gt;0,Produit_Tarif_Stock!#REF!,"")</f>
        <v>#REF!</v>
      </c>
      <c r="L59" s="114" t="e">
        <f>IF(Produit_Tarif_Stock!#REF!&lt;&gt;0,Produit_Tarif_Stock!#REF!,"")</f>
        <v>#REF!</v>
      </c>
      <c r="M59" s="114" t="e">
        <f>IF(Produit_Tarif_Stock!#REF!&lt;&gt;0,Produit_Tarif_Stock!#REF!,"")</f>
        <v>#REF!</v>
      </c>
      <c r="N59" s="454"/>
      <c r="P59" s="2" t="e">
        <f>IF(Produit_Tarif_Stock!#REF!&lt;&gt;0,Produit_Tarif_Stock!#REF!,"")</f>
        <v>#REF!</v>
      </c>
      <c r="Q59" s="518" t="e">
        <f>IF(Produit_Tarif_Stock!#REF!&lt;&gt;0,(E59-(E59*H59)-Produit_Tarif_Stock!#REF!)/Produit_Tarif_Stock!#REF!*100,(E59-(E59*H59)-Produit_Tarif_Stock!#REF!)/Produit_Tarif_Stock!#REF!*100)</f>
        <v>#REF!</v>
      </c>
      <c r="R59" s="523">
        <f t="shared" si="1"/>
        <v>0</v>
      </c>
      <c r="S59" s="524" t="e">
        <f>Produit_Tarif_Stock!#REF!</f>
        <v>#REF!</v>
      </c>
    </row>
    <row r="60" spans="1:19" ht="24.75" customHeight="1">
      <c r="A60" s="228" t="e">
        <f>Produit_Tarif_Stock!#REF!</f>
        <v>#REF!</v>
      </c>
      <c r="B60" s="118" t="e">
        <f>IF(Produit_Tarif_Stock!#REF!&lt;&gt;"",Produit_Tarif_Stock!#REF!,"")</f>
        <v>#REF!</v>
      </c>
      <c r="C60" s="502" t="e">
        <f>IF(Produit_Tarif_Stock!#REF!&lt;&gt;"",Produit_Tarif_Stock!#REF!,"")</f>
        <v>#REF!</v>
      </c>
      <c r="D60" s="505" t="e">
        <f>IF(Produit_Tarif_Stock!#REF!&lt;&gt;"",Produit_Tarif_Stock!#REF!,"")</f>
        <v>#REF!</v>
      </c>
      <c r="E60" s="514" t="e">
        <f>IF(Produit_Tarif_Stock!#REF!&lt;&gt;0,Produit_Tarif_Stock!#REF!,"")</f>
        <v>#REF!</v>
      </c>
      <c r="F60" s="2" t="e">
        <f>IF(Produit_Tarif_Stock!#REF!&lt;&gt;"",Produit_Tarif_Stock!#REF!,"")</f>
        <v>#REF!</v>
      </c>
      <c r="G60" s="506" t="e">
        <f>IF(Produit_Tarif_Stock!#REF!&lt;&gt;0,Produit_Tarif_Stock!#REF!,"")</f>
        <v>#REF!</v>
      </c>
      <c r="I60" s="506" t="str">
        <f t="shared" si="0"/>
        <v/>
      </c>
      <c r="J60" s="2" t="e">
        <f>IF(Produit_Tarif_Stock!#REF!&lt;&gt;0,Produit_Tarif_Stock!#REF!,"")</f>
        <v>#REF!</v>
      </c>
      <c r="K60" s="2" t="e">
        <f>IF(Produit_Tarif_Stock!#REF!&lt;&gt;0,Produit_Tarif_Stock!#REF!,"")</f>
        <v>#REF!</v>
      </c>
      <c r="L60" s="114" t="e">
        <f>IF(Produit_Tarif_Stock!#REF!&lt;&gt;0,Produit_Tarif_Stock!#REF!,"")</f>
        <v>#REF!</v>
      </c>
      <c r="M60" s="114" t="e">
        <f>IF(Produit_Tarif_Stock!#REF!&lt;&gt;0,Produit_Tarif_Stock!#REF!,"")</f>
        <v>#REF!</v>
      </c>
      <c r="N60" s="454"/>
      <c r="P60" s="2" t="e">
        <f>IF(Produit_Tarif_Stock!#REF!&lt;&gt;0,Produit_Tarif_Stock!#REF!,"")</f>
        <v>#REF!</v>
      </c>
      <c r="Q60" s="518" t="e">
        <f>IF(Produit_Tarif_Stock!#REF!&lt;&gt;0,(E60-(E60*H60)-Produit_Tarif_Stock!#REF!)/Produit_Tarif_Stock!#REF!*100,(E60-(E60*H60)-Produit_Tarif_Stock!#REF!)/Produit_Tarif_Stock!#REF!*100)</f>
        <v>#REF!</v>
      </c>
      <c r="R60" s="523">
        <f t="shared" si="1"/>
        <v>0</v>
      </c>
      <c r="S60" s="524" t="e">
        <f>Produit_Tarif_Stock!#REF!</f>
        <v>#REF!</v>
      </c>
    </row>
    <row r="61" spans="1:19" ht="24.75" customHeight="1">
      <c r="A61" s="228" t="e">
        <f>Produit_Tarif_Stock!#REF!</f>
        <v>#REF!</v>
      </c>
      <c r="B61" s="118" t="e">
        <f>IF(Produit_Tarif_Stock!#REF!&lt;&gt;"",Produit_Tarif_Stock!#REF!,"")</f>
        <v>#REF!</v>
      </c>
      <c r="C61" s="502" t="e">
        <f>IF(Produit_Tarif_Stock!#REF!&lt;&gt;"",Produit_Tarif_Stock!#REF!,"")</f>
        <v>#REF!</v>
      </c>
      <c r="D61" s="505" t="e">
        <f>IF(Produit_Tarif_Stock!#REF!&lt;&gt;"",Produit_Tarif_Stock!#REF!,"")</f>
        <v>#REF!</v>
      </c>
      <c r="E61" s="514" t="e">
        <f>IF(Produit_Tarif_Stock!#REF!&lt;&gt;0,Produit_Tarif_Stock!#REF!,"")</f>
        <v>#REF!</v>
      </c>
      <c r="F61" s="2" t="e">
        <f>IF(Produit_Tarif_Stock!#REF!&lt;&gt;"",Produit_Tarif_Stock!#REF!,"")</f>
        <v>#REF!</v>
      </c>
      <c r="G61" s="506" t="e">
        <f>IF(Produit_Tarif_Stock!#REF!&lt;&gt;0,Produit_Tarif_Stock!#REF!,"")</f>
        <v>#REF!</v>
      </c>
      <c r="I61" s="506" t="str">
        <f t="shared" si="0"/>
        <v/>
      </c>
      <c r="J61" s="2" t="e">
        <f>IF(Produit_Tarif_Stock!#REF!&lt;&gt;0,Produit_Tarif_Stock!#REF!,"")</f>
        <v>#REF!</v>
      </c>
      <c r="K61" s="2" t="e">
        <f>IF(Produit_Tarif_Stock!#REF!&lt;&gt;0,Produit_Tarif_Stock!#REF!,"")</f>
        <v>#REF!</v>
      </c>
      <c r="L61" s="114" t="e">
        <f>IF(Produit_Tarif_Stock!#REF!&lt;&gt;0,Produit_Tarif_Stock!#REF!,"")</f>
        <v>#REF!</v>
      </c>
      <c r="M61" s="114" t="e">
        <f>IF(Produit_Tarif_Stock!#REF!&lt;&gt;0,Produit_Tarif_Stock!#REF!,"")</f>
        <v>#REF!</v>
      </c>
      <c r="N61" s="454"/>
      <c r="P61" s="2" t="e">
        <f>IF(Produit_Tarif_Stock!#REF!&lt;&gt;0,Produit_Tarif_Stock!#REF!,"")</f>
        <v>#REF!</v>
      </c>
      <c r="Q61" s="518" t="e">
        <f>IF(Produit_Tarif_Stock!#REF!&lt;&gt;0,(E61-(E61*H61)-Produit_Tarif_Stock!#REF!)/Produit_Tarif_Stock!#REF!*100,(E61-(E61*H61)-Produit_Tarif_Stock!#REF!)/Produit_Tarif_Stock!#REF!*100)</f>
        <v>#REF!</v>
      </c>
      <c r="R61" s="523">
        <f t="shared" si="1"/>
        <v>0</v>
      </c>
      <c r="S61" s="524" t="e">
        <f>Produit_Tarif_Stock!#REF!</f>
        <v>#REF!</v>
      </c>
    </row>
    <row r="62" spans="1:19" ht="24.75" customHeight="1">
      <c r="A62" s="228" t="e">
        <f>Produit_Tarif_Stock!#REF!</f>
        <v>#REF!</v>
      </c>
      <c r="B62" s="118" t="e">
        <f>IF(Produit_Tarif_Stock!#REF!&lt;&gt;"",Produit_Tarif_Stock!#REF!,"")</f>
        <v>#REF!</v>
      </c>
      <c r="C62" s="502" t="e">
        <f>IF(Produit_Tarif_Stock!#REF!&lt;&gt;"",Produit_Tarif_Stock!#REF!,"")</f>
        <v>#REF!</v>
      </c>
      <c r="D62" s="505" t="e">
        <f>IF(Produit_Tarif_Stock!#REF!&lt;&gt;"",Produit_Tarif_Stock!#REF!,"")</f>
        <v>#REF!</v>
      </c>
      <c r="E62" s="514" t="e">
        <f>IF(Produit_Tarif_Stock!#REF!&lt;&gt;0,Produit_Tarif_Stock!#REF!,"")</f>
        <v>#REF!</v>
      </c>
      <c r="F62" s="2" t="e">
        <f>IF(Produit_Tarif_Stock!#REF!&lt;&gt;"",Produit_Tarif_Stock!#REF!,"")</f>
        <v>#REF!</v>
      </c>
      <c r="G62" s="506" t="e">
        <f>IF(Produit_Tarif_Stock!#REF!&lt;&gt;0,Produit_Tarif_Stock!#REF!,"")</f>
        <v>#REF!</v>
      </c>
      <c r="I62" s="506" t="str">
        <f t="shared" si="0"/>
        <v/>
      </c>
      <c r="J62" s="2" t="e">
        <f>IF(Produit_Tarif_Stock!#REF!&lt;&gt;0,Produit_Tarif_Stock!#REF!,"")</f>
        <v>#REF!</v>
      </c>
      <c r="K62" s="2" t="e">
        <f>IF(Produit_Tarif_Stock!#REF!&lt;&gt;0,Produit_Tarif_Stock!#REF!,"")</f>
        <v>#REF!</v>
      </c>
      <c r="L62" s="114" t="e">
        <f>IF(Produit_Tarif_Stock!#REF!&lt;&gt;0,Produit_Tarif_Stock!#REF!,"")</f>
        <v>#REF!</v>
      </c>
      <c r="M62" s="114" t="e">
        <f>IF(Produit_Tarif_Stock!#REF!&lt;&gt;0,Produit_Tarif_Stock!#REF!,"")</f>
        <v>#REF!</v>
      </c>
      <c r="N62" s="454"/>
      <c r="P62" s="2" t="e">
        <f>IF(Produit_Tarif_Stock!#REF!&lt;&gt;0,Produit_Tarif_Stock!#REF!,"")</f>
        <v>#REF!</v>
      </c>
      <c r="Q62" s="518" t="e">
        <f>IF(Produit_Tarif_Stock!#REF!&lt;&gt;0,(E62-(E62*H62)-Produit_Tarif_Stock!#REF!)/Produit_Tarif_Stock!#REF!*100,(E62-(E62*H62)-Produit_Tarif_Stock!#REF!)/Produit_Tarif_Stock!#REF!*100)</f>
        <v>#REF!</v>
      </c>
      <c r="R62" s="523">
        <f t="shared" si="1"/>
        <v>0</v>
      </c>
      <c r="S62" s="524" t="e">
        <f>Produit_Tarif_Stock!#REF!</f>
        <v>#REF!</v>
      </c>
    </row>
    <row r="63" spans="1:19" ht="24.75" customHeight="1">
      <c r="A63" s="228" t="e">
        <f>Produit_Tarif_Stock!#REF!</f>
        <v>#REF!</v>
      </c>
      <c r="B63" s="118" t="e">
        <f>IF(Produit_Tarif_Stock!#REF!&lt;&gt;"",Produit_Tarif_Stock!#REF!,"")</f>
        <v>#REF!</v>
      </c>
      <c r="C63" s="502" t="e">
        <f>IF(Produit_Tarif_Stock!#REF!&lt;&gt;"",Produit_Tarif_Stock!#REF!,"")</f>
        <v>#REF!</v>
      </c>
      <c r="D63" s="505" t="e">
        <f>IF(Produit_Tarif_Stock!#REF!&lt;&gt;"",Produit_Tarif_Stock!#REF!,"")</f>
        <v>#REF!</v>
      </c>
      <c r="E63" s="514" t="e">
        <f>IF(Produit_Tarif_Stock!#REF!&lt;&gt;0,Produit_Tarif_Stock!#REF!,"")</f>
        <v>#REF!</v>
      </c>
      <c r="F63" s="2" t="e">
        <f>IF(Produit_Tarif_Stock!#REF!&lt;&gt;"",Produit_Tarif_Stock!#REF!,"")</f>
        <v>#REF!</v>
      </c>
      <c r="G63" s="506" t="e">
        <f>IF(Produit_Tarif_Stock!#REF!&lt;&gt;0,Produit_Tarif_Stock!#REF!,"")</f>
        <v>#REF!</v>
      </c>
      <c r="I63" s="506" t="str">
        <f t="shared" si="0"/>
        <v/>
      </c>
      <c r="J63" s="2" t="e">
        <f>IF(Produit_Tarif_Stock!#REF!&lt;&gt;0,Produit_Tarif_Stock!#REF!,"")</f>
        <v>#REF!</v>
      </c>
      <c r="K63" s="2" t="e">
        <f>IF(Produit_Tarif_Stock!#REF!&lt;&gt;0,Produit_Tarif_Stock!#REF!,"")</f>
        <v>#REF!</v>
      </c>
      <c r="L63" s="114" t="e">
        <f>IF(Produit_Tarif_Stock!#REF!&lt;&gt;0,Produit_Tarif_Stock!#REF!,"")</f>
        <v>#REF!</v>
      </c>
      <c r="M63" s="114" t="e">
        <f>IF(Produit_Tarif_Stock!#REF!&lt;&gt;0,Produit_Tarif_Stock!#REF!,"")</f>
        <v>#REF!</v>
      </c>
      <c r="N63" s="454"/>
      <c r="P63" s="2" t="e">
        <f>IF(Produit_Tarif_Stock!#REF!&lt;&gt;0,Produit_Tarif_Stock!#REF!,"")</f>
        <v>#REF!</v>
      </c>
      <c r="Q63" s="518" t="e">
        <f>IF(Produit_Tarif_Stock!#REF!&lt;&gt;0,(E63-(E63*H63)-Produit_Tarif_Stock!#REF!)/Produit_Tarif_Stock!#REF!*100,(E63-(E63*H63)-Produit_Tarif_Stock!#REF!)/Produit_Tarif_Stock!#REF!*100)</f>
        <v>#REF!</v>
      </c>
      <c r="R63" s="523">
        <f t="shared" si="1"/>
        <v>0</v>
      </c>
      <c r="S63" s="524" t="e">
        <f>Produit_Tarif_Stock!#REF!</f>
        <v>#REF!</v>
      </c>
    </row>
    <row r="64" spans="1:19" ht="24.75" customHeight="1">
      <c r="A64" s="228" t="e">
        <f>Produit_Tarif_Stock!#REF!</f>
        <v>#REF!</v>
      </c>
      <c r="B64" s="118" t="e">
        <f>IF(Produit_Tarif_Stock!#REF!&lt;&gt;"",Produit_Tarif_Stock!#REF!,"")</f>
        <v>#REF!</v>
      </c>
      <c r="C64" s="502" t="e">
        <f>IF(Produit_Tarif_Stock!#REF!&lt;&gt;"",Produit_Tarif_Stock!#REF!,"")</f>
        <v>#REF!</v>
      </c>
      <c r="D64" s="505" t="e">
        <f>IF(Produit_Tarif_Stock!#REF!&lt;&gt;"",Produit_Tarif_Stock!#REF!,"")</f>
        <v>#REF!</v>
      </c>
      <c r="E64" s="514" t="e">
        <f>IF(Produit_Tarif_Stock!#REF!&lt;&gt;0,Produit_Tarif_Stock!#REF!,"")</f>
        <v>#REF!</v>
      </c>
      <c r="F64" s="2" t="e">
        <f>IF(Produit_Tarif_Stock!#REF!&lt;&gt;"",Produit_Tarif_Stock!#REF!,"")</f>
        <v>#REF!</v>
      </c>
      <c r="G64" s="506" t="e">
        <f>IF(Produit_Tarif_Stock!#REF!&lt;&gt;0,Produit_Tarif_Stock!#REF!,"")</f>
        <v>#REF!</v>
      </c>
      <c r="I64" s="506" t="str">
        <f t="shared" si="0"/>
        <v/>
      </c>
      <c r="J64" s="2" t="e">
        <f>IF(Produit_Tarif_Stock!#REF!&lt;&gt;0,Produit_Tarif_Stock!#REF!,"")</f>
        <v>#REF!</v>
      </c>
      <c r="K64" s="2" t="e">
        <f>IF(Produit_Tarif_Stock!#REF!&lt;&gt;0,Produit_Tarif_Stock!#REF!,"")</f>
        <v>#REF!</v>
      </c>
      <c r="L64" s="114" t="e">
        <f>IF(Produit_Tarif_Stock!#REF!&lt;&gt;0,Produit_Tarif_Stock!#REF!,"")</f>
        <v>#REF!</v>
      </c>
      <c r="M64" s="114" t="e">
        <f>IF(Produit_Tarif_Stock!#REF!&lt;&gt;0,Produit_Tarif_Stock!#REF!,"")</f>
        <v>#REF!</v>
      </c>
      <c r="N64" s="454"/>
      <c r="P64" s="2" t="e">
        <f>IF(Produit_Tarif_Stock!#REF!&lt;&gt;0,Produit_Tarif_Stock!#REF!,"")</f>
        <v>#REF!</v>
      </c>
      <c r="Q64" s="518" t="e">
        <f>IF(Produit_Tarif_Stock!#REF!&lt;&gt;0,(E64-(E64*H64)-Produit_Tarif_Stock!#REF!)/Produit_Tarif_Stock!#REF!*100,(E64-(E64*H64)-Produit_Tarif_Stock!#REF!)/Produit_Tarif_Stock!#REF!*100)</f>
        <v>#REF!</v>
      </c>
      <c r="R64" s="523">
        <f t="shared" si="1"/>
        <v>0</v>
      </c>
      <c r="S64" s="524" t="e">
        <f>Produit_Tarif_Stock!#REF!</f>
        <v>#REF!</v>
      </c>
    </row>
    <row r="65" spans="1:19" ht="24.75" customHeight="1">
      <c r="A65" s="228" t="e">
        <f>Produit_Tarif_Stock!#REF!</f>
        <v>#REF!</v>
      </c>
      <c r="B65" s="118" t="e">
        <f>IF(Produit_Tarif_Stock!#REF!&lt;&gt;"",Produit_Tarif_Stock!#REF!,"")</f>
        <v>#REF!</v>
      </c>
      <c r="C65" s="502" t="e">
        <f>IF(Produit_Tarif_Stock!#REF!&lt;&gt;"",Produit_Tarif_Stock!#REF!,"")</f>
        <v>#REF!</v>
      </c>
      <c r="D65" s="505" t="e">
        <f>IF(Produit_Tarif_Stock!#REF!&lt;&gt;"",Produit_Tarif_Stock!#REF!,"")</f>
        <v>#REF!</v>
      </c>
      <c r="E65" s="514" t="e">
        <f>IF(Produit_Tarif_Stock!#REF!&lt;&gt;0,Produit_Tarif_Stock!#REF!,"")</f>
        <v>#REF!</v>
      </c>
      <c r="F65" s="2" t="e">
        <f>IF(Produit_Tarif_Stock!#REF!&lt;&gt;"",Produit_Tarif_Stock!#REF!,"")</f>
        <v>#REF!</v>
      </c>
      <c r="G65" s="506" t="e">
        <f>IF(Produit_Tarif_Stock!#REF!&lt;&gt;0,Produit_Tarif_Stock!#REF!,"")</f>
        <v>#REF!</v>
      </c>
      <c r="I65" s="506" t="str">
        <f t="shared" si="0"/>
        <v/>
      </c>
      <c r="J65" s="2" t="e">
        <f>IF(Produit_Tarif_Stock!#REF!&lt;&gt;0,Produit_Tarif_Stock!#REF!,"")</f>
        <v>#REF!</v>
      </c>
      <c r="K65" s="2" t="e">
        <f>IF(Produit_Tarif_Stock!#REF!&lt;&gt;0,Produit_Tarif_Stock!#REF!,"")</f>
        <v>#REF!</v>
      </c>
      <c r="L65" s="114" t="e">
        <f>IF(Produit_Tarif_Stock!#REF!&lt;&gt;0,Produit_Tarif_Stock!#REF!,"")</f>
        <v>#REF!</v>
      </c>
      <c r="M65" s="114" t="e">
        <f>IF(Produit_Tarif_Stock!#REF!&lt;&gt;0,Produit_Tarif_Stock!#REF!,"")</f>
        <v>#REF!</v>
      </c>
      <c r="N65" s="454"/>
      <c r="P65" s="2" t="e">
        <f>IF(Produit_Tarif_Stock!#REF!&lt;&gt;0,Produit_Tarif_Stock!#REF!,"")</f>
        <v>#REF!</v>
      </c>
      <c r="Q65" s="518" t="e">
        <f>IF(Produit_Tarif_Stock!#REF!&lt;&gt;0,(E65-(E65*H65)-Produit_Tarif_Stock!#REF!)/Produit_Tarif_Stock!#REF!*100,(E65-(E65*H65)-Produit_Tarif_Stock!#REF!)/Produit_Tarif_Stock!#REF!*100)</f>
        <v>#REF!</v>
      </c>
      <c r="R65" s="523">
        <f t="shared" si="1"/>
        <v>0</v>
      </c>
      <c r="S65" s="524" t="e">
        <f>Produit_Tarif_Stock!#REF!</f>
        <v>#REF!</v>
      </c>
    </row>
    <row r="66" spans="1:19" ht="24.75" customHeight="1">
      <c r="A66" s="228" t="e">
        <f>Produit_Tarif_Stock!#REF!</f>
        <v>#REF!</v>
      </c>
      <c r="B66" s="118" t="e">
        <f>IF(Produit_Tarif_Stock!#REF!&lt;&gt;"",Produit_Tarif_Stock!#REF!,"")</f>
        <v>#REF!</v>
      </c>
      <c r="C66" s="502" t="e">
        <f>IF(Produit_Tarif_Stock!#REF!&lt;&gt;"",Produit_Tarif_Stock!#REF!,"")</f>
        <v>#REF!</v>
      </c>
      <c r="D66" s="505" t="e">
        <f>IF(Produit_Tarif_Stock!#REF!&lt;&gt;"",Produit_Tarif_Stock!#REF!,"")</f>
        <v>#REF!</v>
      </c>
      <c r="E66" s="514" t="e">
        <f>IF(Produit_Tarif_Stock!#REF!&lt;&gt;0,Produit_Tarif_Stock!#REF!,"")</f>
        <v>#REF!</v>
      </c>
      <c r="F66" s="2" t="e">
        <f>IF(Produit_Tarif_Stock!#REF!&lt;&gt;"",Produit_Tarif_Stock!#REF!,"")</f>
        <v>#REF!</v>
      </c>
      <c r="G66" s="506" t="e">
        <f>IF(Produit_Tarif_Stock!#REF!&lt;&gt;0,Produit_Tarif_Stock!#REF!,"")</f>
        <v>#REF!</v>
      </c>
      <c r="I66" s="506" t="str">
        <f t="shared" si="0"/>
        <v/>
      </c>
      <c r="J66" s="2" t="e">
        <f>IF(Produit_Tarif_Stock!#REF!&lt;&gt;0,Produit_Tarif_Stock!#REF!,"")</f>
        <v>#REF!</v>
      </c>
      <c r="K66" s="2" t="e">
        <f>IF(Produit_Tarif_Stock!#REF!&lt;&gt;0,Produit_Tarif_Stock!#REF!,"")</f>
        <v>#REF!</v>
      </c>
      <c r="L66" s="114" t="e">
        <f>IF(Produit_Tarif_Stock!#REF!&lt;&gt;0,Produit_Tarif_Stock!#REF!,"")</f>
        <v>#REF!</v>
      </c>
      <c r="M66" s="114" t="e">
        <f>IF(Produit_Tarif_Stock!#REF!&lt;&gt;0,Produit_Tarif_Stock!#REF!,"")</f>
        <v>#REF!</v>
      </c>
      <c r="N66" s="454"/>
      <c r="P66" s="2" t="e">
        <f>IF(Produit_Tarif_Stock!#REF!&lt;&gt;0,Produit_Tarif_Stock!#REF!,"")</f>
        <v>#REF!</v>
      </c>
      <c r="Q66" s="518" t="e">
        <f>IF(Produit_Tarif_Stock!#REF!&lt;&gt;0,(E66-(E66*H66)-Produit_Tarif_Stock!#REF!)/Produit_Tarif_Stock!#REF!*100,(E66-(E66*H66)-Produit_Tarif_Stock!#REF!)/Produit_Tarif_Stock!#REF!*100)</f>
        <v>#REF!</v>
      </c>
      <c r="R66" s="523">
        <f t="shared" si="1"/>
        <v>0</v>
      </c>
      <c r="S66" s="524" t="e">
        <f>Produit_Tarif_Stock!#REF!</f>
        <v>#REF!</v>
      </c>
    </row>
    <row r="67" spans="1:19" ht="24.75" customHeight="1">
      <c r="A67" s="228" t="e">
        <f>Produit_Tarif_Stock!#REF!</f>
        <v>#REF!</v>
      </c>
      <c r="B67" s="118" t="e">
        <f>IF(Produit_Tarif_Stock!#REF!&lt;&gt;"",Produit_Tarif_Stock!#REF!,"")</f>
        <v>#REF!</v>
      </c>
      <c r="C67" s="502" t="e">
        <f>IF(Produit_Tarif_Stock!#REF!&lt;&gt;"",Produit_Tarif_Stock!#REF!,"")</f>
        <v>#REF!</v>
      </c>
      <c r="D67" s="505" t="e">
        <f>IF(Produit_Tarif_Stock!#REF!&lt;&gt;"",Produit_Tarif_Stock!#REF!,"")</f>
        <v>#REF!</v>
      </c>
      <c r="E67" s="514" t="e">
        <f>IF(Produit_Tarif_Stock!#REF!&lt;&gt;0,Produit_Tarif_Stock!#REF!,"")</f>
        <v>#REF!</v>
      </c>
      <c r="F67" s="2" t="e">
        <f>IF(Produit_Tarif_Stock!#REF!&lt;&gt;"",Produit_Tarif_Stock!#REF!,"")</f>
        <v>#REF!</v>
      </c>
      <c r="G67" s="506" t="e">
        <f>IF(Produit_Tarif_Stock!#REF!&lt;&gt;0,Produit_Tarif_Stock!#REF!,"")</f>
        <v>#REF!</v>
      </c>
      <c r="I67" s="506" t="str">
        <f t="shared" si="0"/>
        <v/>
      </c>
      <c r="J67" s="2" t="e">
        <f>IF(Produit_Tarif_Stock!#REF!&lt;&gt;0,Produit_Tarif_Stock!#REF!,"")</f>
        <v>#REF!</v>
      </c>
      <c r="K67" s="2" t="e">
        <f>IF(Produit_Tarif_Stock!#REF!&lt;&gt;0,Produit_Tarif_Stock!#REF!,"")</f>
        <v>#REF!</v>
      </c>
      <c r="L67" s="114" t="e">
        <f>IF(Produit_Tarif_Stock!#REF!&lt;&gt;0,Produit_Tarif_Stock!#REF!,"")</f>
        <v>#REF!</v>
      </c>
      <c r="M67" s="114" t="e">
        <f>IF(Produit_Tarif_Stock!#REF!&lt;&gt;0,Produit_Tarif_Stock!#REF!,"")</f>
        <v>#REF!</v>
      </c>
      <c r="N67" s="454"/>
      <c r="P67" s="2" t="e">
        <f>IF(Produit_Tarif_Stock!#REF!&lt;&gt;0,Produit_Tarif_Stock!#REF!,"")</f>
        <v>#REF!</v>
      </c>
      <c r="Q67" s="518" t="e">
        <f>IF(Produit_Tarif_Stock!#REF!&lt;&gt;0,(E67-(E67*H67)-Produit_Tarif_Stock!#REF!)/Produit_Tarif_Stock!#REF!*100,(E67-(E67*H67)-Produit_Tarif_Stock!#REF!)/Produit_Tarif_Stock!#REF!*100)</f>
        <v>#REF!</v>
      </c>
      <c r="R67" s="523">
        <f t="shared" si="1"/>
        <v>0</v>
      </c>
      <c r="S67" s="524" t="e">
        <f>Produit_Tarif_Stock!#REF!</f>
        <v>#REF!</v>
      </c>
    </row>
    <row r="68" spans="1:19" ht="24.75" customHeight="1">
      <c r="A68" s="228" t="e">
        <f>Produit_Tarif_Stock!#REF!</f>
        <v>#REF!</v>
      </c>
      <c r="B68" s="118" t="e">
        <f>IF(Produit_Tarif_Stock!#REF!&lt;&gt;"",Produit_Tarif_Stock!#REF!,"")</f>
        <v>#REF!</v>
      </c>
      <c r="C68" s="502" t="e">
        <f>IF(Produit_Tarif_Stock!#REF!&lt;&gt;"",Produit_Tarif_Stock!#REF!,"")</f>
        <v>#REF!</v>
      </c>
      <c r="D68" s="505" t="e">
        <f>IF(Produit_Tarif_Stock!#REF!&lt;&gt;"",Produit_Tarif_Stock!#REF!,"")</f>
        <v>#REF!</v>
      </c>
      <c r="E68" s="514" t="e">
        <f>IF(Produit_Tarif_Stock!#REF!&lt;&gt;0,Produit_Tarif_Stock!#REF!,"")</f>
        <v>#REF!</v>
      </c>
      <c r="F68" s="2" t="e">
        <f>IF(Produit_Tarif_Stock!#REF!&lt;&gt;"",Produit_Tarif_Stock!#REF!,"")</f>
        <v>#REF!</v>
      </c>
      <c r="G68" s="506" t="e">
        <f>IF(Produit_Tarif_Stock!#REF!&lt;&gt;0,Produit_Tarif_Stock!#REF!,"")</f>
        <v>#REF!</v>
      </c>
      <c r="I68" s="506" t="str">
        <f t="shared" si="0"/>
        <v/>
      </c>
      <c r="J68" s="2" t="e">
        <f>IF(Produit_Tarif_Stock!#REF!&lt;&gt;0,Produit_Tarif_Stock!#REF!,"")</f>
        <v>#REF!</v>
      </c>
      <c r="K68" s="2" t="e">
        <f>IF(Produit_Tarif_Stock!#REF!&lt;&gt;0,Produit_Tarif_Stock!#REF!,"")</f>
        <v>#REF!</v>
      </c>
      <c r="L68" s="114" t="e">
        <f>IF(Produit_Tarif_Stock!#REF!&lt;&gt;0,Produit_Tarif_Stock!#REF!,"")</f>
        <v>#REF!</v>
      </c>
      <c r="M68" s="114" t="e">
        <f>IF(Produit_Tarif_Stock!#REF!&lt;&gt;0,Produit_Tarif_Stock!#REF!,"")</f>
        <v>#REF!</v>
      </c>
      <c r="N68" s="454"/>
      <c r="P68" s="2" t="e">
        <f>IF(Produit_Tarif_Stock!#REF!&lt;&gt;0,Produit_Tarif_Stock!#REF!,"")</f>
        <v>#REF!</v>
      </c>
      <c r="Q68" s="518" t="e">
        <f>IF(Produit_Tarif_Stock!#REF!&lt;&gt;0,(E68-(E68*H68)-Produit_Tarif_Stock!#REF!)/Produit_Tarif_Stock!#REF!*100,(E68-(E68*H68)-Produit_Tarif_Stock!#REF!)/Produit_Tarif_Stock!#REF!*100)</f>
        <v>#REF!</v>
      </c>
      <c r="R68" s="523">
        <f t="shared" si="1"/>
        <v>0</v>
      </c>
      <c r="S68" s="524" t="e">
        <f>Produit_Tarif_Stock!#REF!</f>
        <v>#REF!</v>
      </c>
    </row>
    <row r="69" spans="1:19" ht="24.75" customHeight="1">
      <c r="A69" s="228" t="e">
        <f>Produit_Tarif_Stock!#REF!</f>
        <v>#REF!</v>
      </c>
      <c r="B69" s="118" t="e">
        <f>IF(Produit_Tarif_Stock!#REF!&lt;&gt;"",Produit_Tarif_Stock!#REF!,"")</f>
        <v>#REF!</v>
      </c>
      <c r="C69" s="502" t="e">
        <f>IF(Produit_Tarif_Stock!#REF!&lt;&gt;"",Produit_Tarif_Stock!#REF!,"")</f>
        <v>#REF!</v>
      </c>
      <c r="D69" s="505" t="e">
        <f>IF(Produit_Tarif_Stock!#REF!&lt;&gt;"",Produit_Tarif_Stock!#REF!,"")</f>
        <v>#REF!</v>
      </c>
      <c r="E69" s="514" t="e">
        <f>IF(Produit_Tarif_Stock!#REF!&lt;&gt;0,Produit_Tarif_Stock!#REF!,"")</f>
        <v>#REF!</v>
      </c>
      <c r="F69" s="2" t="e">
        <f>IF(Produit_Tarif_Stock!#REF!&lt;&gt;"",Produit_Tarif_Stock!#REF!,"")</f>
        <v>#REF!</v>
      </c>
      <c r="G69" s="506" t="e">
        <f>IF(Produit_Tarif_Stock!#REF!&lt;&gt;0,Produit_Tarif_Stock!#REF!,"")</f>
        <v>#REF!</v>
      </c>
      <c r="I69" s="506" t="str">
        <f t="shared" si="0"/>
        <v/>
      </c>
      <c r="J69" s="2" t="e">
        <f>IF(Produit_Tarif_Stock!#REF!&lt;&gt;0,Produit_Tarif_Stock!#REF!,"")</f>
        <v>#REF!</v>
      </c>
      <c r="K69" s="2" t="e">
        <f>IF(Produit_Tarif_Stock!#REF!&lt;&gt;0,Produit_Tarif_Stock!#REF!,"")</f>
        <v>#REF!</v>
      </c>
      <c r="L69" s="114" t="e">
        <f>IF(Produit_Tarif_Stock!#REF!&lt;&gt;0,Produit_Tarif_Stock!#REF!,"")</f>
        <v>#REF!</v>
      </c>
      <c r="M69" s="114" t="e">
        <f>IF(Produit_Tarif_Stock!#REF!&lt;&gt;0,Produit_Tarif_Stock!#REF!,"")</f>
        <v>#REF!</v>
      </c>
      <c r="N69" s="454"/>
      <c r="P69" s="2" t="e">
        <f>IF(Produit_Tarif_Stock!#REF!&lt;&gt;0,Produit_Tarif_Stock!#REF!,"")</f>
        <v>#REF!</v>
      </c>
      <c r="Q69" s="518" t="e">
        <f>IF(Produit_Tarif_Stock!#REF!&lt;&gt;0,(E69-(E69*H69)-Produit_Tarif_Stock!#REF!)/Produit_Tarif_Stock!#REF!*100,(E69-(E69*H69)-Produit_Tarif_Stock!#REF!)/Produit_Tarif_Stock!#REF!*100)</f>
        <v>#REF!</v>
      </c>
      <c r="R69" s="523">
        <f t="shared" si="1"/>
        <v>0</v>
      </c>
      <c r="S69" s="524" t="e">
        <f>Produit_Tarif_Stock!#REF!</f>
        <v>#REF!</v>
      </c>
    </row>
    <row r="70" spans="1:19" ht="24.75" customHeight="1">
      <c r="A70" s="228" t="e">
        <f>Produit_Tarif_Stock!#REF!</f>
        <v>#REF!</v>
      </c>
      <c r="B70" s="118" t="e">
        <f>IF(Produit_Tarif_Stock!#REF!&lt;&gt;"",Produit_Tarif_Stock!#REF!,"")</f>
        <v>#REF!</v>
      </c>
      <c r="C70" s="502" t="e">
        <f>IF(Produit_Tarif_Stock!#REF!&lt;&gt;"",Produit_Tarif_Stock!#REF!,"")</f>
        <v>#REF!</v>
      </c>
      <c r="D70" s="505" t="e">
        <f>IF(Produit_Tarif_Stock!#REF!&lt;&gt;"",Produit_Tarif_Stock!#REF!,"")</f>
        <v>#REF!</v>
      </c>
      <c r="E70" s="514" t="e">
        <f>IF(Produit_Tarif_Stock!#REF!&lt;&gt;0,Produit_Tarif_Stock!#REF!,"")</f>
        <v>#REF!</v>
      </c>
      <c r="F70" s="2" t="e">
        <f>IF(Produit_Tarif_Stock!#REF!&lt;&gt;"",Produit_Tarif_Stock!#REF!,"")</f>
        <v>#REF!</v>
      </c>
      <c r="G70" s="506" t="e">
        <f>IF(Produit_Tarif_Stock!#REF!&lt;&gt;0,Produit_Tarif_Stock!#REF!,"")</f>
        <v>#REF!</v>
      </c>
      <c r="I70" s="506" t="str">
        <f t="shared" si="0"/>
        <v/>
      </c>
      <c r="J70" s="2" t="e">
        <f>IF(Produit_Tarif_Stock!#REF!&lt;&gt;0,Produit_Tarif_Stock!#REF!,"")</f>
        <v>#REF!</v>
      </c>
      <c r="K70" s="2" t="e">
        <f>IF(Produit_Tarif_Stock!#REF!&lt;&gt;0,Produit_Tarif_Stock!#REF!,"")</f>
        <v>#REF!</v>
      </c>
      <c r="L70" s="114" t="e">
        <f>IF(Produit_Tarif_Stock!#REF!&lt;&gt;0,Produit_Tarif_Stock!#REF!,"")</f>
        <v>#REF!</v>
      </c>
      <c r="M70" s="114" t="e">
        <f>IF(Produit_Tarif_Stock!#REF!&lt;&gt;0,Produit_Tarif_Stock!#REF!,"")</f>
        <v>#REF!</v>
      </c>
      <c r="N70" s="454"/>
      <c r="P70" s="2" t="e">
        <f>IF(Produit_Tarif_Stock!#REF!&lt;&gt;0,Produit_Tarif_Stock!#REF!,"")</f>
        <v>#REF!</v>
      </c>
      <c r="Q70" s="518" t="e">
        <f>IF(Produit_Tarif_Stock!#REF!&lt;&gt;0,(E70-(E70*H70)-Produit_Tarif_Stock!#REF!)/Produit_Tarif_Stock!#REF!*100,(E70-(E70*H70)-Produit_Tarif_Stock!#REF!)/Produit_Tarif_Stock!#REF!*100)</f>
        <v>#REF!</v>
      </c>
      <c r="R70" s="523">
        <f t="shared" si="1"/>
        <v>0</v>
      </c>
      <c r="S70" s="524" t="e">
        <f>Produit_Tarif_Stock!#REF!</f>
        <v>#REF!</v>
      </c>
    </row>
    <row r="71" spans="1:19" ht="24.75" customHeight="1">
      <c r="A71" s="228" t="e">
        <f>Produit_Tarif_Stock!#REF!</f>
        <v>#REF!</v>
      </c>
      <c r="B71" s="118" t="e">
        <f>IF(Produit_Tarif_Stock!#REF!&lt;&gt;"",Produit_Tarif_Stock!#REF!,"")</f>
        <v>#REF!</v>
      </c>
      <c r="C71" s="502" t="e">
        <f>IF(Produit_Tarif_Stock!#REF!&lt;&gt;"",Produit_Tarif_Stock!#REF!,"")</f>
        <v>#REF!</v>
      </c>
      <c r="D71" s="505" t="e">
        <f>IF(Produit_Tarif_Stock!#REF!&lt;&gt;"",Produit_Tarif_Stock!#REF!,"")</f>
        <v>#REF!</v>
      </c>
      <c r="E71" s="514" t="e">
        <f>IF(Produit_Tarif_Stock!#REF!&lt;&gt;0,Produit_Tarif_Stock!#REF!,"")</f>
        <v>#REF!</v>
      </c>
      <c r="F71" s="2" t="e">
        <f>IF(Produit_Tarif_Stock!#REF!&lt;&gt;"",Produit_Tarif_Stock!#REF!,"")</f>
        <v>#REF!</v>
      </c>
      <c r="G71" s="506" t="e">
        <f>IF(Produit_Tarif_Stock!#REF!&lt;&gt;0,Produit_Tarif_Stock!#REF!,"")</f>
        <v>#REF!</v>
      </c>
      <c r="I71" s="506" t="str">
        <f t="shared" ref="I71:I134" si="2">IF(H71&gt;0,E71-(E71*H71),"")</f>
        <v/>
      </c>
      <c r="J71" s="2" t="e">
        <f>IF(Produit_Tarif_Stock!#REF!&lt;&gt;0,Produit_Tarif_Stock!#REF!,"")</f>
        <v>#REF!</v>
      </c>
      <c r="K71" s="2" t="e">
        <f>IF(Produit_Tarif_Stock!#REF!&lt;&gt;0,Produit_Tarif_Stock!#REF!,"")</f>
        <v>#REF!</v>
      </c>
      <c r="L71" s="114" t="e">
        <f>IF(Produit_Tarif_Stock!#REF!&lt;&gt;0,Produit_Tarif_Stock!#REF!,"")</f>
        <v>#REF!</v>
      </c>
      <c r="M71" s="114" t="e">
        <f>IF(Produit_Tarif_Stock!#REF!&lt;&gt;0,Produit_Tarif_Stock!#REF!,"")</f>
        <v>#REF!</v>
      </c>
      <c r="N71" s="454"/>
      <c r="P71" s="2" t="e">
        <f>IF(Produit_Tarif_Stock!#REF!&lt;&gt;0,Produit_Tarif_Stock!#REF!,"")</f>
        <v>#REF!</v>
      </c>
      <c r="Q71" s="518" t="e">
        <f>IF(Produit_Tarif_Stock!#REF!&lt;&gt;0,(E71-(E71*H71)-Produit_Tarif_Stock!#REF!)/Produit_Tarif_Stock!#REF!*100,(E71-(E71*H71)-Produit_Tarif_Stock!#REF!)/Produit_Tarif_Stock!#REF!*100)</f>
        <v>#REF!</v>
      </c>
      <c r="R71" s="523">
        <f t="shared" ref="R71:R134" si="3">SUM(H71:H2064)</f>
        <v>0</v>
      </c>
      <c r="S71" s="524" t="e">
        <f>Produit_Tarif_Stock!#REF!</f>
        <v>#REF!</v>
      </c>
    </row>
    <row r="72" spans="1:19" ht="24.75" customHeight="1">
      <c r="A72" s="228" t="e">
        <f>Produit_Tarif_Stock!#REF!</f>
        <v>#REF!</v>
      </c>
      <c r="B72" s="118" t="e">
        <f>IF(Produit_Tarif_Stock!#REF!&lt;&gt;"",Produit_Tarif_Stock!#REF!,"")</f>
        <v>#REF!</v>
      </c>
      <c r="C72" s="502" t="e">
        <f>IF(Produit_Tarif_Stock!#REF!&lt;&gt;"",Produit_Tarif_Stock!#REF!,"")</f>
        <v>#REF!</v>
      </c>
      <c r="D72" s="505" t="e">
        <f>IF(Produit_Tarif_Stock!#REF!&lt;&gt;"",Produit_Tarif_Stock!#REF!,"")</f>
        <v>#REF!</v>
      </c>
      <c r="E72" s="514" t="e">
        <f>IF(Produit_Tarif_Stock!#REF!&lt;&gt;0,Produit_Tarif_Stock!#REF!,"")</f>
        <v>#REF!</v>
      </c>
      <c r="F72" s="2" t="e">
        <f>IF(Produit_Tarif_Stock!#REF!&lt;&gt;"",Produit_Tarif_Stock!#REF!,"")</f>
        <v>#REF!</v>
      </c>
      <c r="G72" s="506" t="e">
        <f>IF(Produit_Tarif_Stock!#REF!&lt;&gt;0,Produit_Tarif_Stock!#REF!,"")</f>
        <v>#REF!</v>
      </c>
      <c r="I72" s="506" t="str">
        <f t="shared" si="2"/>
        <v/>
      </c>
      <c r="J72" s="2" t="e">
        <f>IF(Produit_Tarif_Stock!#REF!&lt;&gt;0,Produit_Tarif_Stock!#REF!,"")</f>
        <v>#REF!</v>
      </c>
      <c r="K72" s="2" t="e">
        <f>IF(Produit_Tarif_Stock!#REF!&lt;&gt;0,Produit_Tarif_Stock!#REF!,"")</f>
        <v>#REF!</v>
      </c>
      <c r="L72" s="114" t="e">
        <f>IF(Produit_Tarif_Stock!#REF!&lt;&gt;0,Produit_Tarif_Stock!#REF!,"")</f>
        <v>#REF!</v>
      </c>
      <c r="M72" s="114" t="e">
        <f>IF(Produit_Tarif_Stock!#REF!&lt;&gt;0,Produit_Tarif_Stock!#REF!,"")</f>
        <v>#REF!</v>
      </c>
      <c r="N72" s="454"/>
      <c r="P72" s="2" t="e">
        <f>IF(Produit_Tarif_Stock!#REF!&lt;&gt;0,Produit_Tarif_Stock!#REF!,"")</f>
        <v>#REF!</v>
      </c>
      <c r="Q72" s="518" t="e">
        <f>IF(Produit_Tarif_Stock!#REF!&lt;&gt;0,(E72-(E72*H72)-Produit_Tarif_Stock!#REF!)/Produit_Tarif_Stock!#REF!*100,(E72-(E72*H72)-Produit_Tarif_Stock!#REF!)/Produit_Tarif_Stock!#REF!*100)</f>
        <v>#REF!</v>
      </c>
      <c r="R72" s="523">
        <f t="shared" si="3"/>
        <v>0</v>
      </c>
      <c r="S72" s="524" t="e">
        <f>Produit_Tarif_Stock!#REF!</f>
        <v>#REF!</v>
      </c>
    </row>
    <row r="73" spans="1:19" ht="24.75" customHeight="1">
      <c r="A73" s="228" t="e">
        <f>Produit_Tarif_Stock!#REF!</f>
        <v>#REF!</v>
      </c>
      <c r="B73" s="118" t="e">
        <f>IF(Produit_Tarif_Stock!#REF!&lt;&gt;"",Produit_Tarif_Stock!#REF!,"")</f>
        <v>#REF!</v>
      </c>
      <c r="C73" s="502" t="e">
        <f>IF(Produit_Tarif_Stock!#REF!&lt;&gt;"",Produit_Tarif_Stock!#REF!,"")</f>
        <v>#REF!</v>
      </c>
      <c r="D73" s="505" t="e">
        <f>IF(Produit_Tarif_Stock!#REF!&lt;&gt;"",Produit_Tarif_Stock!#REF!,"")</f>
        <v>#REF!</v>
      </c>
      <c r="E73" s="514" t="e">
        <f>IF(Produit_Tarif_Stock!#REF!&lt;&gt;0,Produit_Tarif_Stock!#REF!,"")</f>
        <v>#REF!</v>
      </c>
      <c r="F73" s="2" t="e">
        <f>IF(Produit_Tarif_Stock!#REF!&lt;&gt;"",Produit_Tarif_Stock!#REF!,"")</f>
        <v>#REF!</v>
      </c>
      <c r="G73" s="506" t="e">
        <f>IF(Produit_Tarif_Stock!#REF!&lt;&gt;0,Produit_Tarif_Stock!#REF!,"")</f>
        <v>#REF!</v>
      </c>
      <c r="I73" s="506" t="str">
        <f t="shared" si="2"/>
        <v/>
      </c>
      <c r="J73" s="2" t="e">
        <f>IF(Produit_Tarif_Stock!#REF!&lt;&gt;0,Produit_Tarif_Stock!#REF!,"")</f>
        <v>#REF!</v>
      </c>
      <c r="K73" s="2" t="e">
        <f>IF(Produit_Tarif_Stock!#REF!&lt;&gt;0,Produit_Tarif_Stock!#REF!,"")</f>
        <v>#REF!</v>
      </c>
      <c r="L73" s="114" t="e">
        <f>IF(Produit_Tarif_Stock!#REF!&lt;&gt;0,Produit_Tarif_Stock!#REF!,"")</f>
        <v>#REF!</v>
      </c>
      <c r="M73" s="114" t="e">
        <f>IF(Produit_Tarif_Stock!#REF!&lt;&gt;0,Produit_Tarif_Stock!#REF!,"")</f>
        <v>#REF!</v>
      </c>
      <c r="N73" s="454"/>
      <c r="P73" s="2" t="e">
        <f>IF(Produit_Tarif_Stock!#REF!&lt;&gt;0,Produit_Tarif_Stock!#REF!,"")</f>
        <v>#REF!</v>
      </c>
      <c r="Q73" s="518" t="e">
        <f>IF(Produit_Tarif_Stock!#REF!&lt;&gt;0,(E73-(E73*H73)-Produit_Tarif_Stock!#REF!)/Produit_Tarif_Stock!#REF!*100,(E73-(E73*H73)-Produit_Tarif_Stock!#REF!)/Produit_Tarif_Stock!#REF!*100)</f>
        <v>#REF!</v>
      </c>
      <c r="R73" s="523">
        <f t="shared" si="3"/>
        <v>0</v>
      </c>
      <c r="S73" s="524" t="e">
        <f>Produit_Tarif_Stock!#REF!</f>
        <v>#REF!</v>
      </c>
    </row>
    <row r="74" spans="1:19" ht="24.75" customHeight="1">
      <c r="A74" s="228" t="e">
        <f>Produit_Tarif_Stock!#REF!</f>
        <v>#REF!</v>
      </c>
      <c r="B74" s="118" t="e">
        <f>IF(Produit_Tarif_Stock!#REF!&lt;&gt;"",Produit_Tarif_Stock!#REF!,"")</f>
        <v>#REF!</v>
      </c>
      <c r="C74" s="502" t="e">
        <f>IF(Produit_Tarif_Stock!#REF!&lt;&gt;"",Produit_Tarif_Stock!#REF!,"")</f>
        <v>#REF!</v>
      </c>
      <c r="D74" s="505" t="e">
        <f>IF(Produit_Tarif_Stock!#REF!&lt;&gt;"",Produit_Tarif_Stock!#REF!,"")</f>
        <v>#REF!</v>
      </c>
      <c r="E74" s="514" t="e">
        <f>IF(Produit_Tarif_Stock!#REF!&lt;&gt;0,Produit_Tarif_Stock!#REF!,"")</f>
        <v>#REF!</v>
      </c>
      <c r="F74" s="2" t="e">
        <f>IF(Produit_Tarif_Stock!#REF!&lt;&gt;"",Produit_Tarif_Stock!#REF!,"")</f>
        <v>#REF!</v>
      </c>
      <c r="G74" s="506" t="e">
        <f>IF(Produit_Tarif_Stock!#REF!&lt;&gt;0,Produit_Tarif_Stock!#REF!,"")</f>
        <v>#REF!</v>
      </c>
      <c r="I74" s="506" t="str">
        <f t="shared" si="2"/>
        <v/>
      </c>
      <c r="J74" s="2" t="e">
        <f>IF(Produit_Tarif_Stock!#REF!&lt;&gt;0,Produit_Tarif_Stock!#REF!,"")</f>
        <v>#REF!</v>
      </c>
      <c r="K74" s="2" t="e">
        <f>IF(Produit_Tarif_Stock!#REF!&lt;&gt;0,Produit_Tarif_Stock!#REF!,"")</f>
        <v>#REF!</v>
      </c>
      <c r="L74" s="114" t="e">
        <f>IF(Produit_Tarif_Stock!#REF!&lt;&gt;0,Produit_Tarif_Stock!#REF!,"")</f>
        <v>#REF!</v>
      </c>
      <c r="M74" s="114" t="e">
        <f>IF(Produit_Tarif_Stock!#REF!&lt;&gt;0,Produit_Tarif_Stock!#REF!,"")</f>
        <v>#REF!</v>
      </c>
      <c r="N74" s="454"/>
      <c r="P74" s="2" t="e">
        <f>IF(Produit_Tarif_Stock!#REF!&lt;&gt;0,Produit_Tarif_Stock!#REF!,"")</f>
        <v>#REF!</v>
      </c>
      <c r="Q74" s="518" t="e">
        <f>IF(Produit_Tarif_Stock!#REF!&lt;&gt;0,(E74-(E74*H74)-Produit_Tarif_Stock!#REF!)/Produit_Tarif_Stock!#REF!*100,(E74-(E74*H74)-Produit_Tarif_Stock!#REF!)/Produit_Tarif_Stock!#REF!*100)</f>
        <v>#REF!</v>
      </c>
      <c r="R74" s="523">
        <f t="shared" si="3"/>
        <v>0</v>
      </c>
      <c r="S74" s="524" t="e">
        <f>Produit_Tarif_Stock!#REF!</f>
        <v>#REF!</v>
      </c>
    </row>
    <row r="75" spans="1:19" ht="24.75" customHeight="1">
      <c r="A75" s="228" t="e">
        <f>Produit_Tarif_Stock!#REF!</f>
        <v>#REF!</v>
      </c>
      <c r="B75" s="118" t="e">
        <f>IF(Produit_Tarif_Stock!#REF!&lt;&gt;"",Produit_Tarif_Stock!#REF!,"")</f>
        <v>#REF!</v>
      </c>
      <c r="C75" s="502" t="e">
        <f>IF(Produit_Tarif_Stock!#REF!&lt;&gt;"",Produit_Tarif_Stock!#REF!,"")</f>
        <v>#REF!</v>
      </c>
      <c r="D75" s="505" t="e">
        <f>IF(Produit_Tarif_Stock!#REF!&lt;&gt;"",Produit_Tarif_Stock!#REF!,"")</f>
        <v>#REF!</v>
      </c>
      <c r="E75" s="514" t="e">
        <f>IF(Produit_Tarif_Stock!#REF!&lt;&gt;0,Produit_Tarif_Stock!#REF!,"")</f>
        <v>#REF!</v>
      </c>
      <c r="F75" s="2" t="e">
        <f>IF(Produit_Tarif_Stock!#REF!&lt;&gt;"",Produit_Tarif_Stock!#REF!,"")</f>
        <v>#REF!</v>
      </c>
      <c r="G75" s="506" t="e">
        <f>IF(Produit_Tarif_Stock!#REF!&lt;&gt;0,Produit_Tarif_Stock!#REF!,"")</f>
        <v>#REF!</v>
      </c>
      <c r="I75" s="506" t="str">
        <f t="shared" si="2"/>
        <v/>
      </c>
      <c r="J75" s="2" t="e">
        <f>IF(Produit_Tarif_Stock!#REF!&lt;&gt;0,Produit_Tarif_Stock!#REF!,"")</f>
        <v>#REF!</v>
      </c>
      <c r="K75" s="2" t="e">
        <f>IF(Produit_Tarif_Stock!#REF!&lt;&gt;0,Produit_Tarif_Stock!#REF!,"")</f>
        <v>#REF!</v>
      </c>
      <c r="L75" s="114" t="e">
        <f>IF(Produit_Tarif_Stock!#REF!&lt;&gt;0,Produit_Tarif_Stock!#REF!,"")</f>
        <v>#REF!</v>
      </c>
      <c r="M75" s="114" t="e">
        <f>IF(Produit_Tarif_Stock!#REF!&lt;&gt;0,Produit_Tarif_Stock!#REF!,"")</f>
        <v>#REF!</v>
      </c>
      <c r="N75" s="454"/>
      <c r="P75" s="2" t="e">
        <f>IF(Produit_Tarif_Stock!#REF!&lt;&gt;0,Produit_Tarif_Stock!#REF!,"")</f>
        <v>#REF!</v>
      </c>
      <c r="Q75" s="518" t="e">
        <f>IF(Produit_Tarif_Stock!#REF!&lt;&gt;0,(E75-(E75*H75)-Produit_Tarif_Stock!#REF!)/Produit_Tarif_Stock!#REF!*100,(E75-(E75*H75)-Produit_Tarif_Stock!#REF!)/Produit_Tarif_Stock!#REF!*100)</f>
        <v>#REF!</v>
      </c>
      <c r="R75" s="523">
        <f t="shared" si="3"/>
        <v>0</v>
      </c>
      <c r="S75" s="524" t="e">
        <f>Produit_Tarif_Stock!#REF!</f>
        <v>#REF!</v>
      </c>
    </row>
    <row r="76" spans="1:19" ht="24.75" customHeight="1">
      <c r="A76" s="228" t="e">
        <f>Produit_Tarif_Stock!#REF!</f>
        <v>#REF!</v>
      </c>
      <c r="B76" s="118" t="e">
        <f>IF(Produit_Tarif_Stock!#REF!&lt;&gt;"",Produit_Tarif_Stock!#REF!,"")</f>
        <v>#REF!</v>
      </c>
      <c r="C76" s="502" t="e">
        <f>IF(Produit_Tarif_Stock!#REF!&lt;&gt;"",Produit_Tarif_Stock!#REF!,"")</f>
        <v>#REF!</v>
      </c>
      <c r="D76" s="505" t="e">
        <f>IF(Produit_Tarif_Stock!#REF!&lt;&gt;"",Produit_Tarif_Stock!#REF!,"")</f>
        <v>#REF!</v>
      </c>
      <c r="E76" s="514" t="e">
        <f>IF(Produit_Tarif_Stock!#REF!&lt;&gt;0,Produit_Tarif_Stock!#REF!,"")</f>
        <v>#REF!</v>
      </c>
      <c r="F76" s="2" t="e">
        <f>IF(Produit_Tarif_Stock!#REF!&lt;&gt;"",Produit_Tarif_Stock!#REF!,"")</f>
        <v>#REF!</v>
      </c>
      <c r="G76" s="506" t="e">
        <f>IF(Produit_Tarif_Stock!#REF!&lt;&gt;0,Produit_Tarif_Stock!#REF!,"")</f>
        <v>#REF!</v>
      </c>
      <c r="I76" s="506" t="str">
        <f t="shared" si="2"/>
        <v/>
      </c>
      <c r="J76" s="2" t="e">
        <f>IF(Produit_Tarif_Stock!#REF!&lt;&gt;0,Produit_Tarif_Stock!#REF!,"")</f>
        <v>#REF!</v>
      </c>
      <c r="K76" s="2" t="e">
        <f>IF(Produit_Tarif_Stock!#REF!&lt;&gt;0,Produit_Tarif_Stock!#REF!,"")</f>
        <v>#REF!</v>
      </c>
      <c r="L76" s="114" t="e">
        <f>IF(Produit_Tarif_Stock!#REF!&lt;&gt;0,Produit_Tarif_Stock!#REF!,"")</f>
        <v>#REF!</v>
      </c>
      <c r="M76" s="114" t="e">
        <f>IF(Produit_Tarif_Stock!#REF!&lt;&gt;0,Produit_Tarif_Stock!#REF!,"")</f>
        <v>#REF!</v>
      </c>
      <c r="N76" s="454"/>
      <c r="P76" s="2" t="e">
        <f>IF(Produit_Tarif_Stock!#REF!&lt;&gt;0,Produit_Tarif_Stock!#REF!,"")</f>
        <v>#REF!</v>
      </c>
      <c r="Q76" s="518" t="e">
        <f>IF(Produit_Tarif_Stock!#REF!&lt;&gt;0,(E76-(E76*H76)-Produit_Tarif_Stock!#REF!)/Produit_Tarif_Stock!#REF!*100,(E76-(E76*H76)-Produit_Tarif_Stock!#REF!)/Produit_Tarif_Stock!#REF!*100)</f>
        <v>#REF!</v>
      </c>
      <c r="R76" s="523">
        <f t="shared" si="3"/>
        <v>0</v>
      </c>
      <c r="S76" s="524" t="e">
        <f>Produit_Tarif_Stock!#REF!</f>
        <v>#REF!</v>
      </c>
    </row>
    <row r="77" spans="1:19" ht="24.75" customHeight="1">
      <c r="A77" s="228" t="e">
        <f>Produit_Tarif_Stock!#REF!</f>
        <v>#REF!</v>
      </c>
      <c r="B77" s="118" t="e">
        <f>IF(Produit_Tarif_Stock!#REF!&lt;&gt;"",Produit_Tarif_Stock!#REF!,"")</f>
        <v>#REF!</v>
      </c>
      <c r="C77" s="502" t="e">
        <f>IF(Produit_Tarif_Stock!#REF!&lt;&gt;"",Produit_Tarif_Stock!#REF!,"")</f>
        <v>#REF!</v>
      </c>
      <c r="D77" s="505" t="e">
        <f>IF(Produit_Tarif_Stock!#REF!&lt;&gt;"",Produit_Tarif_Stock!#REF!,"")</f>
        <v>#REF!</v>
      </c>
      <c r="E77" s="514" t="e">
        <f>IF(Produit_Tarif_Stock!#REF!&lt;&gt;0,Produit_Tarif_Stock!#REF!,"")</f>
        <v>#REF!</v>
      </c>
      <c r="F77" s="2" t="e">
        <f>IF(Produit_Tarif_Stock!#REF!&lt;&gt;"",Produit_Tarif_Stock!#REF!,"")</f>
        <v>#REF!</v>
      </c>
      <c r="G77" s="506" t="e">
        <f>IF(Produit_Tarif_Stock!#REF!&lt;&gt;0,Produit_Tarif_Stock!#REF!,"")</f>
        <v>#REF!</v>
      </c>
      <c r="I77" s="506" t="str">
        <f t="shared" si="2"/>
        <v/>
      </c>
      <c r="J77" s="2" t="e">
        <f>IF(Produit_Tarif_Stock!#REF!&lt;&gt;0,Produit_Tarif_Stock!#REF!,"")</f>
        <v>#REF!</v>
      </c>
      <c r="K77" s="2" t="e">
        <f>IF(Produit_Tarif_Stock!#REF!&lt;&gt;0,Produit_Tarif_Stock!#REF!,"")</f>
        <v>#REF!</v>
      </c>
      <c r="L77" s="114" t="e">
        <f>IF(Produit_Tarif_Stock!#REF!&lt;&gt;0,Produit_Tarif_Stock!#REF!,"")</f>
        <v>#REF!</v>
      </c>
      <c r="M77" s="114" t="e">
        <f>IF(Produit_Tarif_Stock!#REF!&lt;&gt;0,Produit_Tarif_Stock!#REF!,"")</f>
        <v>#REF!</v>
      </c>
      <c r="N77" s="454"/>
      <c r="P77" s="2" t="e">
        <f>IF(Produit_Tarif_Stock!#REF!&lt;&gt;0,Produit_Tarif_Stock!#REF!,"")</f>
        <v>#REF!</v>
      </c>
      <c r="Q77" s="518" t="e">
        <f>IF(Produit_Tarif_Stock!#REF!&lt;&gt;0,(E77-(E77*H77)-Produit_Tarif_Stock!#REF!)/Produit_Tarif_Stock!#REF!*100,(E77-(E77*H77)-Produit_Tarif_Stock!#REF!)/Produit_Tarif_Stock!#REF!*100)</f>
        <v>#REF!</v>
      </c>
      <c r="R77" s="523">
        <f t="shared" si="3"/>
        <v>0</v>
      </c>
      <c r="S77" s="524" t="e">
        <f>Produit_Tarif_Stock!#REF!</f>
        <v>#REF!</v>
      </c>
    </row>
    <row r="78" spans="1:19" ht="24.75" customHeight="1">
      <c r="A78" s="228" t="e">
        <f>Produit_Tarif_Stock!#REF!</f>
        <v>#REF!</v>
      </c>
      <c r="B78" s="118" t="e">
        <f>IF(Produit_Tarif_Stock!#REF!&lt;&gt;"",Produit_Tarif_Stock!#REF!,"")</f>
        <v>#REF!</v>
      </c>
      <c r="C78" s="502" t="e">
        <f>IF(Produit_Tarif_Stock!#REF!&lt;&gt;"",Produit_Tarif_Stock!#REF!,"")</f>
        <v>#REF!</v>
      </c>
      <c r="D78" s="505" t="e">
        <f>IF(Produit_Tarif_Stock!#REF!&lt;&gt;"",Produit_Tarif_Stock!#REF!,"")</f>
        <v>#REF!</v>
      </c>
      <c r="E78" s="514" t="e">
        <f>IF(Produit_Tarif_Stock!#REF!&lt;&gt;0,Produit_Tarif_Stock!#REF!,"")</f>
        <v>#REF!</v>
      </c>
      <c r="F78" s="2" t="e">
        <f>IF(Produit_Tarif_Stock!#REF!&lt;&gt;"",Produit_Tarif_Stock!#REF!,"")</f>
        <v>#REF!</v>
      </c>
      <c r="G78" s="506" t="e">
        <f>IF(Produit_Tarif_Stock!#REF!&lt;&gt;0,Produit_Tarif_Stock!#REF!,"")</f>
        <v>#REF!</v>
      </c>
      <c r="I78" s="506" t="str">
        <f t="shared" si="2"/>
        <v/>
      </c>
      <c r="J78" s="2" t="e">
        <f>IF(Produit_Tarif_Stock!#REF!&lt;&gt;0,Produit_Tarif_Stock!#REF!,"")</f>
        <v>#REF!</v>
      </c>
      <c r="K78" s="2" t="e">
        <f>IF(Produit_Tarif_Stock!#REF!&lt;&gt;0,Produit_Tarif_Stock!#REF!,"")</f>
        <v>#REF!</v>
      </c>
      <c r="L78" s="114" t="e">
        <f>IF(Produit_Tarif_Stock!#REF!&lt;&gt;0,Produit_Tarif_Stock!#REF!,"")</f>
        <v>#REF!</v>
      </c>
      <c r="M78" s="114" t="e">
        <f>IF(Produit_Tarif_Stock!#REF!&lt;&gt;0,Produit_Tarif_Stock!#REF!,"")</f>
        <v>#REF!</v>
      </c>
      <c r="N78" s="454"/>
      <c r="P78" s="2" t="e">
        <f>IF(Produit_Tarif_Stock!#REF!&lt;&gt;0,Produit_Tarif_Stock!#REF!,"")</f>
        <v>#REF!</v>
      </c>
      <c r="Q78" s="518" t="e">
        <f>IF(Produit_Tarif_Stock!#REF!&lt;&gt;0,(E78-(E78*H78)-Produit_Tarif_Stock!#REF!)/Produit_Tarif_Stock!#REF!*100,(E78-(E78*H78)-Produit_Tarif_Stock!#REF!)/Produit_Tarif_Stock!#REF!*100)</f>
        <v>#REF!</v>
      </c>
      <c r="R78" s="523">
        <f t="shared" si="3"/>
        <v>0</v>
      </c>
      <c r="S78" s="524" t="e">
        <f>Produit_Tarif_Stock!#REF!</f>
        <v>#REF!</v>
      </c>
    </row>
    <row r="79" spans="1:19" ht="24.75" customHeight="1">
      <c r="A79" s="228" t="e">
        <f>Produit_Tarif_Stock!#REF!</f>
        <v>#REF!</v>
      </c>
      <c r="B79" s="118" t="e">
        <f>IF(Produit_Tarif_Stock!#REF!&lt;&gt;"",Produit_Tarif_Stock!#REF!,"")</f>
        <v>#REF!</v>
      </c>
      <c r="C79" s="502" t="e">
        <f>IF(Produit_Tarif_Stock!#REF!&lt;&gt;"",Produit_Tarif_Stock!#REF!,"")</f>
        <v>#REF!</v>
      </c>
      <c r="D79" s="505" t="e">
        <f>IF(Produit_Tarif_Stock!#REF!&lt;&gt;"",Produit_Tarif_Stock!#REF!,"")</f>
        <v>#REF!</v>
      </c>
      <c r="E79" s="514" t="e">
        <f>IF(Produit_Tarif_Stock!#REF!&lt;&gt;0,Produit_Tarif_Stock!#REF!,"")</f>
        <v>#REF!</v>
      </c>
      <c r="F79" s="2" t="e">
        <f>IF(Produit_Tarif_Stock!#REF!&lt;&gt;"",Produit_Tarif_Stock!#REF!,"")</f>
        <v>#REF!</v>
      </c>
      <c r="G79" s="506" t="e">
        <f>IF(Produit_Tarif_Stock!#REF!&lt;&gt;0,Produit_Tarif_Stock!#REF!,"")</f>
        <v>#REF!</v>
      </c>
      <c r="I79" s="506" t="str">
        <f t="shared" si="2"/>
        <v/>
      </c>
      <c r="J79" s="2" t="e">
        <f>IF(Produit_Tarif_Stock!#REF!&lt;&gt;0,Produit_Tarif_Stock!#REF!,"")</f>
        <v>#REF!</v>
      </c>
      <c r="K79" s="2" t="e">
        <f>IF(Produit_Tarif_Stock!#REF!&lt;&gt;0,Produit_Tarif_Stock!#REF!,"")</f>
        <v>#REF!</v>
      </c>
      <c r="L79" s="114" t="e">
        <f>IF(Produit_Tarif_Stock!#REF!&lt;&gt;0,Produit_Tarif_Stock!#REF!,"")</f>
        <v>#REF!</v>
      </c>
      <c r="M79" s="114" t="e">
        <f>IF(Produit_Tarif_Stock!#REF!&lt;&gt;0,Produit_Tarif_Stock!#REF!,"")</f>
        <v>#REF!</v>
      </c>
      <c r="N79" s="454"/>
      <c r="P79" s="2" t="e">
        <f>IF(Produit_Tarif_Stock!#REF!&lt;&gt;0,Produit_Tarif_Stock!#REF!,"")</f>
        <v>#REF!</v>
      </c>
      <c r="Q79" s="518" t="e">
        <f>IF(Produit_Tarif_Stock!#REF!&lt;&gt;0,(E79-(E79*H79)-Produit_Tarif_Stock!#REF!)/Produit_Tarif_Stock!#REF!*100,(E79-(E79*H79)-Produit_Tarif_Stock!#REF!)/Produit_Tarif_Stock!#REF!*100)</f>
        <v>#REF!</v>
      </c>
      <c r="R79" s="523">
        <f t="shared" si="3"/>
        <v>0</v>
      </c>
      <c r="S79" s="524" t="e">
        <f>Produit_Tarif_Stock!#REF!</f>
        <v>#REF!</v>
      </c>
    </row>
    <row r="80" spans="1:19" ht="24.75" customHeight="1">
      <c r="A80" s="228" t="e">
        <f>Produit_Tarif_Stock!#REF!</f>
        <v>#REF!</v>
      </c>
      <c r="B80" s="118" t="e">
        <f>IF(Produit_Tarif_Stock!#REF!&lt;&gt;"",Produit_Tarif_Stock!#REF!,"")</f>
        <v>#REF!</v>
      </c>
      <c r="C80" s="502" t="e">
        <f>IF(Produit_Tarif_Stock!#REF!&lt;&gt;"",Produit_Tarif_Stock!#REF!,"")</f>
        <v>#REF!</v>
      </c>
      <c r="D80" s="505" t="e">
        <f>IF(Produit_Tarif_Stock!#REF!&lt;&gt;"",Produit_Tarif_Stock!#REF!,"")</f>
        <v>#REF!</v>
      </c>
      <c r="E80" s="514" t="e">
        <f>IF(Produit_Tarif_Stock!#REF!&lt;&gt;0,Produit_Tarif_Stock!#REF!,"")</f>
        <v>#REF!</v>
      </c>
      <c r="F80" s="2" t="e">
        <f>IF(Produit_Tarif_Stock!#REF!&lt;&gt;"",Produit_Tarif_Stock!#REF!,"")</f>
        <v>#REF!</v>
      </c>
      <c r="G80" s="506" t="e">
        <f>IF(Produit_Tarif_Stock!#REF!&lt;&gt;0,Produit_Tarif_Stock!#REF!,"")</f>
        <v>#REF!</v>
      </c>
      <c r="I80" s="506" t="str">
        <f t="shared" si="2"/>
        <v/>
      </c>
      <c r="J80" s="2" t="e">
        <f>IF(Produit_Tarif_Stock!#REF!&lt;&gt;0,Produit_Tarif_Stock!#REF!,"")</f>
        <v>#REF!</v>
      </c>
      <c r="K80" s="2" t="e">
        <f>IF(Produit_Tarif_Stock!#REF!&lt;&gt;0,Produit_Tarif_Stock!#REF!,"")</f>
        <v>#REF!</v>
      </c>
      <c r="L80" s="114" t="e">
        <f>IF(Produit_Tarif_Stock!#REF!&lt;&gt;0,Produit_Tarif_Stock!#REF!,"")</f>
        <v>#REF!</v>
      </c>
      <c r="M80" s="114" t="e">
        <f>IF(Produit_Tarif_Stock!#REF!&lt;&gt;0,Produit_Tarif_Stock!#REF!,"")</f>
        <v>#REF!</v>
      </c>
      <c r="N80" s="454"/>
      <c r="P80" s="2" t="e">
        <f>IF(Produit_Tarif_Stock!#REF!&lt;&gt;0,Produit_Tarif_Stock!#REF!,"")</f>
        <v>#REF!</v>
      </c>
      <c r="Q80" s="518" t="e">
        <f>IF(Produit_Tarif_Stock!#REF!&lt;&gt;0,(E80-(E80*H80)-Produit_Tarif_Stock!#REF!)/Produit_Tarif_Stock!#REF!*100,(E80-(E80*H80)-Produit_Tarif_Stock!#REF!)/Produit_Tarif_Stock!#REF!*100)</f>
        <v>#REF!</v>
      </c>
      <c r="R80" s="523">
        <f t="shared" si="3"/>
        <v>0</v>
      </c>
      <c r="S80" s="524" t="e">
        <f>Produit_Tarif_Stock!#REF!</f>
        <v>#REF!</v>
      </c>
    </row>
    <row r="81" spans="1:19" ht="24.75" customHeight="1">
      <c r="A81" s="228" t="e">
        <f>Produit_Tarif_Stock!#REF!</f>
        <v>#REF!</v>
      </c>
      <c r="B81" s="118" t="e">
        <f>IF(Produit_Tarif_Stock!#REF!&lt;&gt;"",Produit_Tarif_Stock!#REF!,"")</f>
        <v>#REF!</v>
      </c>
      <c r="C81" s="502" t="e">
        <f>IF(Produit_Tarif_Stock!#REF!&lt;&gt;"",Produit_Tarif_Stock!#REF!,"")</f>
        <v>#REF!</v>
      </c>
      <c r="D81" s="505" t="e">
        <f>IF(Produit_Tarif_Stock!#REF!&lt;&gt;"",Produit_Tarif_Stock!#REF!,"")</f>
        <v>#REF!</v>
      </c>
      <c r="E81" s="514" t="e">
        <f>IF(Produit_Tarif_Stock!#REF!&lt;&gt;0,Produit_Tarif_Stock!#REF!,"")</f>
        <v>#REF!</v>
      </c>
      <c r="F81" s="2" t="e">
        <f>IF(Produit_Tarif_Stock!#REF!&lt;&gt;"",Produit_Tarif_Stock!#REF!,"")</f>
        <v>#REF!</v>
      </c>
      <c r="G81" s="506" t="e">
        <f>IF(Produit_Tarif_Stock!#REF!&lt;&gt;0,Produit_Tarif_Stock!#REF!,"")</f>
        <v>#REF!</v>
      </c>
      <c r="I81" s="506" t="str">
        <f t="shared" si="2"/>
        <v/>
      </c>
      <c r="J81" s="2" t="e">
        <f>IF(Produit_Tarif_Stock!#REF!&lt;&gt;0,Produit_Tarif_Stock!#REF!,"")</f>
        <v>#REF!</v>
      </c>
      <c r="K81" s="2" t="e">
        <f>IF(Produit_Tarif_Stock!#REF!&lt;&gt;0,Produit_Tarif_Stock!#REF!,"")</f>
        <v>#REF!</v>
      </c>
      <c r="L81" s="114" t="e">
        <f>IF(Produit_Tarif_Stock!#REF!&lt;&gt;0,Produit_Tarif_Stock!#REF!,"")</f>
        <v>#REF!</v>
      </c>
      <c r="M81" s="114" t="e">
        <f>IF(Produit_Tarif_Stock!#REF!&lt;&gt;0,Produit_Tarif_Stock!#REF!,"")</f>
        <v>#REF!</v>
      </c>
      <c r="N81" s="454"/>
      <c r="P81" s="2" t="e">
        <f>IF(Produit_Tarif_Stock!#REF!&lt;&gt;0,Produit_Tarif_Stock!#REF!,"")</f>
        <v>#REF!</v>
      </c>
      <c r="Q81" s="518" t="e">
        <f>IF(Produit_Tarif_Stock!#REF!&lt;&gt;0,(E81-(E81*H81)-Produit_Tarif_Stock!#REF!)/Produit_Tarif_Stock!#REF!*100,(E81-(E81*H81)-Produit_Tarif_Stock!#REF!)/Produit_Tarif_Stock!#REF!*100)</f>
        <v>#REF!</v>
      </c>
      <c r="R81" s="523">
        <f t="shared" si="3"/>
        <v>0</v>
      </c>
      <c r="S81" s="524" t="e">
        <f>Produit_Tarif_Stock!#REF!</f>
        <v>#REF!</v>
      </c>
    </row>
    <row r="82" spans="1:19" ht="24.75" customHeight="1">
      <c r="A82" s="228" t="e">
        <f>Produit_Tarif_Stock!#REF!</f>
        <v>#REF!</v>
      </c>
      <c r="B82" s="118" t="e">
        <f>IF(Produit_Tarif_Stock!#REF!&lt;&gt;"",Produit_Tarif_Stock!#REF!,"")</f>
        <v>#REF!</v>
      </c>
      <c r="C82" s="502" t="e">
        <f>IF(Produit_Tarif_Stock!#REF!&lt;&gt;"",Produit_Tarif_Stock!#REF!,"")</f>
        <v>#REF!</v>
      </c>
      <c r="D82" s="505" t="e">
        <f>IF(Produit_Tarif_Stock!#REF!&lt;&gt;"",Produit_Tarif_Stock!#REF!,"")</f>
        <v>#REF!</v>
      </c>
      <c r="E82" s="514" t="e">
        <f>IF(Produit_Tarif_Stock!#REF!&lt;&gt;0,Produit_Tarif_Stock!#REF!,"")</f>
        <v>#REF!</v>
      </c>
      <c r="F82" s="2" t="e">
        <f>IF(Produit_Tarif_Stock!#REF!&lt;&gt;"",Produit_Tarif_Stock!#REF!,"")</f>
        <v>#REF!</v>
      </c>
      <c r="G82" s="506" t="e">
        <f>IF(Produit_Tarif_Stock!#REF!&lt;&gt;0,Produit_Tarif_Stock!#REF!,"")</f>
        <v>#REF!</v>
      </c>
      <c r="I82" s="506" t="str">
        <f t="shared" si="2"/>
        <v/>
      </c>
      <c r="J82" s="2" t="e">
        <f>IF(Produit_Tarif_Stock!#REF!&lt;&gt;0,Produit_Tarif_Stock!#REF!,"")</f>
        <v>#REF!</v>
      </c>
      <c r="K82" s="2" t="e">
        <f>IF(Produit_Tarif_Stock!#REF!&lt;&gt;0,Produit_Tarif_Stock!#REF!,"")</f>
        <v>#REF!</v>
      </c>
      <c r="L82" s="114" t="e">
        <f>IF(Produit_Tarif_Stock!#REF!&lt;&gt;0,Produit_Tarif_Stock!#REF!,"")</f>
        <v>#REF!</v>
      </c>
      <c r="M82" s="114" t="e">
        <f>IF(Produit_Tarif_Stock!#REF!&lt;&gt;0,Produit_Tarif_Stock!#REF!,"")</f>
        <v>#REF!</v>
      </c>
      <c r="N82" s="454"/>
      <c r="P82" s="2" t="e">
        <f>IF(Produit_Tarif_Stock!#REF!&lt;&gt;0,Produit_Tarif_Stock!#REF!,"")</f>
        <v>#REF!</v>
      </c>
      <c r="Q82" s="518" t="e">
        <f>IF(Produit_Tarif_Stock!#REF!&lt;&gt;0,(E82-(E82*H82)-Produit_Tarif_Stock!#REF!)/Produit_Tarif_Stock!#REF!*100,(E82-(E82*H82)-Produit_Tarif_Stock!#REF!)/Produit_Tarif_Stock!#REF!*100)</f>
        <v>#REF!</v>
      </c>
      <c r="R82" s="523">
        <f t="shared" si="3"/>
        <v>0</v>
      </c>
      <c r="S82" s="524" t="e">
        <f>Produit_Tarif_Stock!#REF!</f>
        <v>#REF!</v>
      </c>
    </row>
    <row r="83" spans="1:19" ht="24.75" customHeight="1">
      <c r="A83" s="228" t="e">
        <f>Produit_Tarif_Stock!#REF!</f>
        <v>#REF!</v>
      </c>
      <c r="B83" s="118" t="e">
        <f>IF(Produit_Tarif_Stock!#REF!&lt;&gt;"",Produit_Tarif_Stock!#REF!,"")</f>
        <v>#REF!</v>
      </c>
      <c r="C83" s="502" t="e">
        <f>IF(Produit_Tarif_Stock!#REF!&lt;&gt;"",Produit_Tarif_Stock!#REF!,"")</f>
        <v>#REF!</v>
      </c>
      <c r="D83" s="505" t="e">
        <f>IF(Produit_Tarif_Stock!#REF!&lt;&gt;"",Produit_Tarif_Stock!#REF!,"")</f>
        <v>#REF!</v>
      </c>
      <c r="E83" s="514" t="e">
        <f>IF(Produit_Tarif_Stock!#REF!&lt;&gt;0,Produit_Tarif_Stock!#REF!,"")</f>
        <v>#REF!</v>
      </c>
      <c r="F83" s="2" t="e">
        <f>IF(Produit_Tarif_Stock!#REF!&lt;&gt;"",Produit_Tarif_Stock!#REF!,"")</f>
        <v>#REF!</v>
      </c>
      <c r="G83" s="506" t="e">
        <f>IF(Produit_Tarif_Stock!#REF!&lt;&gt;0,Produit_Tarif_Stock!#REF!,"")</f>
        <v>#REF!</v>
      </c>
      <c r="I83" s="506" t="str">
        <f t="shared" si="2"/>
        <v/>
      </c>
      <c r="J83" s="2" t="e">
        <f>IF(Produit_Tarif_Stock!#REF!&lt;&gt;0,Produit_Tarif_Stock!#REF!,"")</f>
        <v>#REF!</v>
      </c>
      <c r="K83" s="2" t="e">
        <f>IF(Produit_Tarif_Stock!#REF!&lt;&gt;0,Produit_Tarif_Stock!#REF!,"")</f>
        <v>#REF!</v>
      </c>
      <c r="L83" s="114" t="e">
        <f>IF(Produit_Tarif_Stock!#REF!&lt;&gt;0,Produit_Tarif_Stock!#REF!,"")</f>
        <v>#REF!</v>
      </c>
      <c r="M83" s="114" t="e">
        <f>IF(Produit_Tarif_Stock!#REF!&lt;&gt;0,Produit_Tarif_Stock!#REF!,"")</f>
        <v>#REF!</v>
      </c>
      <c r="N83" s="454"/>
      <c r="P83" s="2" t="e">
        <f>IF(Produit_Tarif_Stock!#REF!&lt;&gt;0,Produit_Tarif_Stock!#REF!,"")</f>
        <v>#REF!</v>
      </c>
      <c r="Q83" s="518" t="e">
        <f>IF(Produit_Tarif_Stock!#REF!&lt;&gt;0,(E83-(E83*H83)-Produit_Tarif_Stock!#REF!)/Produit_Tarif_Stock!#REF!*100,(E83-(E83*H83)-Produit_Tarif_Stock!#REF!)/Produit_Tarif_Stock!#REF!*100)</f>
        <v>#REF!</v>
      </c>
      <c r="R83" s="523">
        <f t="shared" si="3"/>
        <v>0</v>
      </c>
      <c r="S83" s="524" t="e">
        <f>Produit_Tarif_Stock!#REF!</f>
        <v>#REF!</v>
      </c>
    </row>
    <row r="84" spans="1:19" ht="24.75" customHeight="1">
      <c r="A84" s="228" t="e">
        <f>Produit_Tarif_Stock!#REF!</f>
        <v>#REF!</v>
      </c>
      <c r="B84" s="118" t="e">
        <f>IF(Produit_Tarif_Stock!#REF!&lt;&gt;"",Produit_Tarif_Stock!#REF!,"")</f>
        <v>#REF!</v>
      </c>
      <c r="C84" s="502" t="e">
        <f>IF(Produit_Tarif_Stock!#REF!&lt;&gt;"",Produit_Tarif_Stock!#REF!,"")</f>
        <v>#REF!</v>
      </c>
      <c r="D84" s="505" t="e">
        <f>IF(Produit_Tarif_Stock!#REF!&lt;&gt;"",Produit_Tarif_Stock!#REF!,"")</f>
        <v>#REF!</v>
      </c>
      <c r="E84" s="514" t="e">
        <f>IF(Produit_Tarif_Stock!#REF!&lt;&gt;0,Produit_Tarif_Stock!#REF!,"")</f>
        <v>#REF!</v>
      </c>
      <c r="F84" s="2" t="e">
        <f>IF(Produit_Tarif_Stock!#REF!&lt;&gt;"",Produit_Tarif_Stock!#REF!,"")</f>
        <v>#REF!</v>
      </c>
      <c r="G84" s="506" t="e">
        <f>IF(Produit_Tarif_Stock!#REF!&lt;&gt;0,Produit_Tarif_Stock!#REF!,"")</f>
        <v>#REF!</v>
      </c>
      <c r="I84" s="506" t="str">
        <f t="shared" si="2"/>
        <v/>
      </c>
      <c r="J84" s="2" t="e">
        <f>IF(Produit_Tarif_Stock!#REF!&lt;&gt;0,Produit_Tarif_Stock!#REF!,"")</f>
        <v>#REF!</v>
      </c>
      <c r="K84" s="2" t="e">
        <f>IF(Produit_Tarif_Stock!#REF!&lt;&gt;0,Produit_Tarif_Stock!#REF!,"")</f>
        <v>#REF!</v>
      </c>
      <c r="L84" s="114" t="e">
        <f>IF(Produit_Tarif_Stock!#REF!&lt;&gt;0,Produit_Tarif_Stock!#REF!,"")</f>
        <v>#REF!</v>
      </c>
      <c r="M84" s="114" t="e">
        <f>IF(Produit_Tarif_Stock!#REF!&lt;&gt;0,Produit_Tarif_Stock!#REF!,"")</f>
        <v>#REF!</v>
      </c>
      <c r="N84" s="454"/>
      <c r="P84" s="2" t="e">
        <f>IF(Produit_Tarif_Stock!#REF!&lt;&gt;0,Produit_Tarif_Stock!#REF!,"")</f>
        <v>#REF!</v>
      </c>
      <c r="Q84" s="518" t="e">
        <f>IF(Produit_Tarif_Stock!#REF!&lt;&gt;0,(E84-(E84*H84)-Produit_Tarif_Stock!#REF!)/Produit_Tarif_Stock!#REF!*100,(E84-(E84*H84)-Produit_Tarif_Stock!#REF!)/Produit_Tarif_Stock!#REF!*100)</f>
        <v>#REF!</v>
      </c>
      <c r="R84" s="523">
        <f t="shared" si="3"/>
        <v>0</v>
      </c>
      <c r="S84" s="524" t="e">
        <f>Produit_Tarif_Stock!#REF!</f>
        <v>#REF!</v>
      </c>
    </row>
    <row r="85" spans="1:19" ht="24.75" customHeight="1">
      <c r="A85" s="228" t="e">
        <f>Produit_Tarif_Stock!#REF!</f>
        <v>#REF!</v>
      </c>
      <c r="B85" s="118" t="e">
        <f>IF(Produit_Tarif_Stock!#REF!&lt;&gt;"",Produit_Tarif_Stock!#REF!,"")</f>
        <v>#REF!</v>
      </c>
      <c r="C85" s="502" t="e">
        <f>IF(Produit_Tarif_Stock!#REF!&lt;&gt;"",Produit_Tarif_Stock!#REF!,"")</f>
        <v>#REF!</v>
      </c>
      <c r="D85" s="505" t="e">
        <f>IF(Produit_Tarif_Stock!#REF!&lt;&gt;"",Produit_Tarif_Stock!#REF!,"")</f>
        <v>#REF!</v>
      </c>
      <c r="E85" s="514" t="e">
        <f>IF(Produit_Tarif_Stock!#REF!&lt;&gt;0,Produit_Tarif_Stock!#REF!,"")</f>
        <v>#REF!</v>
      </c>
      <c r="F85" s="2" t="e">
        <f>IF(Produit_Tarif_Stock!#REF!&lt;&gt;"",Produit_Tarif_Stock!#REF!,"")</f>
        <v>#REF!</v>
      </c>
      <c r="G85" s="506" t="e">
        <f>IF(Produit_Tarif_Stock!#REF!&lt;&gt;0,Produit_Tarif_Stock!#REF!,"")</f>
        <v>#REF!</v>
      </c>
      <c r="I85" s="506" t="str">
        <f t="shared" si="2"/>
        <v/>
      </c>
      <c r="J85" s="2" t="e">
        <f>IF(Produit_Tarif_Stock!#REF!&lt;&gt;0,Produit_Tarif_Stock!#REF!,"")</f>
        <v>#REF!</v>
      </c>
      <c r="K85" s="2" t="e">
        <f>IF(Produit_Tarif_Stock!#REF!&lt;&gt;0,Produit_Tarif_Stock!#REF!,"")</f>
        <v>#REF!</v>
      </c>
      <c r="L85" s="114" t="e">
        <f>IF(Produit_Tarif_Stock!#REF!&lt;&gt;0,Produit_Tarif_Stock!#REF!,"")</f>
        <v>#REF!</v>
      </c>
      <c r="M85" s="114" t="e">
        <f>IF(Produit_Tarif_Stock!#REF!&lt;&gt;0,Produit_Tarif_Stock!#REF!,"")</f>
        <v>#REF!</v>
      </c>
      <c r="N85" s="454"/>
      <c r="P85" s="2" t="e">
        <f>IF(Produit_Tarif_Stock!#REF!&lt;&gt;0,Produit_Tarif_Stock!#REF!,"")</f>
        <v>#REF!</v>
      </c>
      <c r="Q85" s="518" t="e">
        <f>IF(Produit_Tarif_Stock!#REF!&lt;&gt;0,(E85-(E85*H85)-Produit_Tarif_Stock!#REF!)/Produit_Tarif_Stock!#REF!*100,(E85-(E85*H85)-Produit_Tarif_Stock!#REF!)/Produit_Tarif_Stock!#REF!*100)</f>
        <v>#REF!</v>
      </c>
      <c r="R85" s="523">
        <f t="shared" si="3"/>
        <v>0</v>
      </c>
      <c r="S85" s="524" t="e">
        <f>Produit_Tarif_Stock!#REF!</f>
        <v>#REF!</v>
      </c>
    </row>
    <row r="86" spans="1:19" ht="24.75" customHeight="1">
      <c r="A86" s="228" t="e">
        <f>Produit_Tarif_Stock!#REF!</f>
        <v>#REF!</v>
      </c>
      <c r="B86" s="118" t="e">
        <f>IF(Produit_Tarif_Stock!#REF!&lt;&gt;"",Produit_Tarif_Stock!#REF!,"")</f>
        <v>#REF!</v>
      </c>
      <c r="C86" s="502" t="e">
        <f>IF(Produit_Tarif_Stock!#REF!&lt;&gt;"",Produit_Tarif_Stock!#REF!,"")</f>
        <v>#REF!</v>
      </c>
      <c r="D86" s="505" t="e">
        <f>IF(Produit_Tarif_Stock!#REF!&lt;&gt;"",Produit_Tarif_Stock!#REF!,"")</f>
        <v>#REF!</v>
      </c>
      <c r="E86" s="514" t="e">
        <f>IF(Produit_Tarif_Stock!#REF!&lt;&gt;0,Produit_Tarif_Stock!#REF!,"")</f>
        <v>#REF!</v>
      </c>
      <c r="F86" s="2" t="e">
        <f>IF(Produit_Tarif_Stock!#REF!&lt;&gt;"",Produit_Tarif_Stock!#REF!,"")</f>
        <v>#REF!</v>
      </c>
      <c r="G86" s="506" t="e">
        <f>IF(Produit_Tarif_Stock!#REF!&lt;&gt;0,Produit_Tarif_Stock!#REF!,"")</f>
        <v>#REF!</v>
      </c>
      <c r="I86" s="506" t="str">
        <f t="shared" si="2"/>
        <v/>
      </c>
      <c r="J86" s="2" t="e">
        <f>IF(Produit_Tarif_Stock!#REF!&lt;&gt;0,Produit_Tarif_Stock!#REF!,"")</f>
        <v>#REF!</v>
      </c>
      <c r="K86" s="2" t="e">
        <f>IF(Produit_Tarif_Stock!#REF!&lt;&gt;0,Produit_Tarif_Stock!#REF!,"")</f>
        <v>#REF!</v>
      </c>
      <c r="L86" s="114" t="e">
        <f>IF(Produit_Tarif_Stock!#REF!&lt;&gt;0,Produit_Tarif_Stock!#REF!,"")</f>
        <v>#REF!</v>
      </c>
      <c r="M86" s="114" t="e">
        <f>IF(Produit_Tarif_Stock!#REF!&lt;&gt;0,Produit_Tarif_Stock!#REF!,"")</f>
        <v>#REF!</v>
      </c>
      <c r="N86" s="454"/>
      <c r="P86" s="2" t="e">
        <f>IF(Produit_Tarif_Stock!#REF!&lt;&gt;0,Produit_Tarif_Stock!#REF!,"")</f>
        <v>#REF!</v>
      </c>
      <c r="Q86" s="518" t="e">
        <f>IF(Produit_Tarif_Stock!#REF!&lt;&gt;0,(E86-(E86*H86)-Produit_Tarif_Stock!#REF!)/Produit_Tarif_Stock!#REF!*100,(E86-(E86*H86)-Produit_Tarif_Stock!#REF!)/Produit_Tarif_Stock!#REF!*100)</f>
        <v>#REF!</v>
      </c>
      <c r="R86" s="523">
        <f t="shared" si="3"/>
        <v>0</v>
      </c>
      <c r="S86" s="524" t="e">
        <f>Produit_Tarif_Stock!#REF!</f>
        <v>#REF!</v>
      </c>
    </row>
    <row r="87" spans="1:19" ht="24.75" customHeight="1">
      <c r="A87" s="228" t="e">
        <f>Produit_Tarif_Stock!#REF!</f>
        <v>#REF!</v>
      </c>
      <c r="B87" s="118" t="e">
        <f>IF(Produit_Tarif_Stock!#REF!&lt;&gt;"",Produit_Tarif_Stock!#REF!,"")</f>
        <v>#REF!</v>
      </c>
      <c r="C87" s="502" t="e">
        <f>IF(Produit_Tarif_Stock!#REF!&lt;&gt;"",Produit_Tarif_Stock!#REF!,"")</f>
        <v>#REF!</v>
      </c>
      <c r="D87" s="505" t="e">
        <f>IF(Produit_Tarif_Stock!#REF!&lt;&gt;"",Produit_Tarif_Stock!#REF!,"")</f>
        <v>#REF!</v>
      </c>
      <c r="E87" s="514" t="e">
        <f>IF(Produit_Tarif_Stock!#REF!&lt;&gt;0,Produit_Tarif_Stock!#REF!,"")</f>
        <v>#REF!</v>
      </c>
      <c r="F87" s="2" t="e">
        <f>IF(Produit_Tarif_Stock!#REF!&lt;&gt;"",Produit_Tarif_Stock!#REF!,"")</f>
        <v>#REF!</v>
      </c>
      <c r="G87" s="506" t="e">
        <f>IF(Produit_Tarif_Stock!#REF!&lt;&gt;0,Produit_Tarif_Stock!#REF!,"")</f>
        <v>#REF!</v>
      </c>
      <c r="I87" s="506" t="str">
        <f t="shared" si="2"/>
        <v/>
      </c>
      <c r="J87" s="2" t="e">
        <f>IF(Produit_Tarif_Stock!#REF!&lt;&gt;0,Produit_Tarif_Stock!#REF!,"")</f>
        <v>#REF!</v>
      </c>
      <c r="K87" s="2" t="e">
        <f>IF(Produit_Tarif_Stock!#REF!&lt;&gt;0,Produit_Tarif_Stock!#REF!,"")</f>
        <v>#REF!</v>
      </c>
      <c r="L87" s="114" t="e">
        <f>IF(Produit_Tarif_Stock!#REF!&lt;&gt;0,Produit_Tarif_Stock!#REF!,"")</f>
        <v>#REF!</v>
      </c>
      <c r="M87" s="114" t="e">
        <f>IF(Produit_Tarif_Stock!#REF!&lt;&gt;0,Produit_Tarif_Stock!#REF!,"")</f>
        <v>#REF!</v>
      </c>
      <c r="N87" s="454"/>
      <c r="P87" s="2" t="e">
        <f>IF(Produit_Tarif_Stock!#REF!&lt;&gt;0,Produit_Tarif_Stock!#REF!,"")</f>
        <v>#REF!</v>
      </c>
      <c r="Q87" s="518" t="e">
        <f>IF(Produit_Tarif_Stock!#REF!&lt;&gt;0,(E87-(E87*H87)-Produit_Tarif_Stock!#REF!)/Produit_Tarif_Stock!#REF!*100,(E87-(E87*H87)-Produit_Tarif_Stock!#REF!)/Produit_Tarif_Stock!#REF!*100)</f>
        <v>#REF!</v>
      </c>
      <c r="R87" s="523">
        <f t="shared" si="3"/>
        <v>0</v>
      </c>
      <c r="S87" s="524" t="e">
        <f>Produit_Tarif_Stock!#REF!</f>
        <v>#REF!</v>
      </c>
    </row>
    <row r="88" spans="1:19" ht="24.75" customHeight="1">
      <c r="A88" s="228" t="e">
        <f>Produit_Tarif_Stock!#REF!</f>
        <v>#REF!</v>
      </c>
      <c r="B88" s="118" t="e">
        <f>IF(Produit_Tarif_Stock!#REF!&lt;&gt;"",Produit_Tarif_Stock!#REF!,"")</f>
        <v>#REF!</v>
      </c>
      <c r="C88" s="502" t="e">
        <f>IF(Produit_Tarif_Stock!#REF!&lt;&gt;"",Produit_Tarif_Stock!#REF!,"")</f>
        <v>#REF!</v>
      </c>
      <c r="D88" s="505" t="e">
        <f>IF(Produit_Tarif_Stock!#REF!&lt;&gt;"",Produit_Tarif_Stock!#REF!,"")</f>
        <v>#REF!</v>
      </c>
      <c r="E88" s="514" t="e">
        <f>IF(Produit_Tarif_Stock!#REF!&lt;&gt;0,Produit_Tarif_Stock!#REF!,"")</f>
        <v>#REF!</v>
      </c>
      <c r="F88" s="2" t="e">
        <f>IF(Produit_Tarif_Stock!#REF!&lt;&gt;"",Produit_Tarif_Stock!#REF!,"")</f>
        <v>#REF!</v>
      </c>
      <c r="G88" s="506" t="e">
        <f>IF(Produit_Tarif_Stock!#REF!&lt;&gt;0,Produit_Tarif_Stock!#REF!,"")</f>
        <v>#REF!</v>
      </c>
      <c r="I88" s="506" t="str">
        <f t="shared" si="2"/>
        <v/>
      </c>
      <c r="J88" s="2" t="e">
        <f>IF(Produit_Tarif_Stock!#REF!&lt;&gt;0,Produit_Tarif_Stock!#REF!,"")</f>
        <v>#REF!</v>
      </c>
      <c r="K88" s="2" t="e">
        <f>IF(Produit_Tarif_Stock!#REF!&lt;&gt;0,Produit_Tarif_Stock!#REF!,"")</f>
        <v>#REF!</v>
      </c>
      <c r="L88" s="114" t="e">
        <f>IF(Produit_Tarif_Stock!#REF!&lt;&gt;0,Produit_Tarif_Stock!#REF!,"")</f>
        <v>#REF!</v>
      </c>
      <c r="M88" s="114" t="e">
        <f>IF(Produit_Tarif_Stock!#REF!&lt;&gt;0,Produit_Tarif_Stock!#REF!,"")</f>
        <v>#REF!</v>
      </c>
      <c r="N88" s="454"/>
      <c r="P88" s="2" t="e">
        <f>IF(Produit_Tarif_Stock!#REF!&lt;&gt;0,Produit_Tarif_Stock!#REF!,"")</f>
        <v>#REF!</v>
      </c>
      <c r="Q88" s="518" t="e">
        <f>IF(Produit_Tarif_Stock!#REF!&lt;&gt;0,(E88-(E88*H88)-Produit_Tarif_Stock!#REF!)/Produit_Tarif_Stock!#REF!*100,(E88-(E88*H88)-Produit_Tarif_Stock!#REF!)/Produit_Tarif_Stock!#REF!*100)</f>
        <v>#REF!</v>
      </c>
      <c r="R88" s="523">
        <f t="shared" si="3"/>
        <v>0</v>
      </c>
      <c r="S88" s="524" t="e">
        <f>Produit_Tarif_Stock!#REF!</f>
        <v>#REF!</v>
      </c>
    </row>
    <row r="89" spans="1:19" ht="24.75" customHeight="1">
      <c r="A89" s="228" t="e">
        <f>Produit_Tarif_Stock!#REF!</f>
        <v>#REF!</v>
      </c>
      <c r="B89" s="118" t="e">
        <f>IF(Produit_Tarif_Stock!#REF!&lt;&gt;"",Produit_Tarif_Stock!#REF!,"")</f>
        <v>#REF!</v>
      </c>
      <c r="C89" s="502" t="e">
        <f>IF(Produit_Tarif_Stock!#REF!&lt;&gt;"",Produit_Tarif_Stock!#REF!,"")</f>
        <v>#REF!</v>
      </c>
      <c r="D89" s="505" t="e">
        <f>IF(Produit_Tarif_Stock!#REF!&lt;&gt;"",Produit_Tarif_Stock!#REF!,"")</f>
        <v>#REF!</v>
      </c>
      <c r="E89" s="514" t="e">
        <f>IF(Produit_Tarif_Stock!#REF!&lt;&gt;0,Produit_Tarif_Stock!#REF!,"")</f>
        <v>#REF!</v>
      </c>
      <c r="F89" s="2" t="e">
        <f>IF(Produit_Tarif_Stock!#REF!&lt;&gt;"",Produit_Tarif_Stock!#REF!,"")</f>
        <v>#REF!</v>
      </c>
      <c r="G89" s="506" t="e">
        <f>IF(Produit_Tarif_Stock!#REF!&lt;&gt;0,Produit_Tarif_Stock!#REF!,"")</f>
        <v>#REF!</v>
      </c>
      <c r="I89" s="506" t="str">
        <f t="shared" si="2"/>
        <v/>
      </c>
      <c r="J89" s="2" t="e">
        <f>IF(Produit_Tarif_Stock!#REF!&lt;&gt;0,Produit_Tarif_Stock!#REF!,"")</f>
        <v>#REF!</v>
      </c>
      <c r="K89" s="2" t="e">
        <f>IF(Produit_Tarif_Stock!#REF!&lt;&gt;0,Produit_Tarif_Stock!#REF!,"")</f>
        <v>#REF!</v>
      </c>
      <c r="L89" s="114" t="e">
        <f>IF(Produit_Tarif_Stock!#REF!&lt;&gt;0,Produit_Tarif_Stock!#REF!,"")</f>
        <v>#REF!</v>
      </c>
      <c r="M89" s="114" t="e">
        <f>IF(Produit_Tarif_Stock!#REF!&lt;&gt;0,Produit_Tarif_Stock!#REF!,"")</f>
        <v>#REF!</v>
      </c>
      <c r="N89" s="454"/>
      <c r="P89" s="2" t="e">
        <f>IF(Produit_Tarif_Stock!#REF!&lt;&gt;0,Produit_Tarif_Stock!#REF!,"")</f>
        <v>#REF!</v>
      </c>
      <c r="Q89" s="518" t="e">
        <f>IF(Produit_Tarif_Stock!#REF!&lt;&gt;0,(E89-(E89*H89)-Produit_Tarif_Stock!#REF!)/Produit_Tarif_Stock!#REF!*100,(E89-(E89*H89)-Produit_Tarif_Stock!#REF!)/Produit_Tarif_Stock!#REF!*100)</f>
        <v>#REF!</v>
      </c>
      <c r="R89" s="523">
        <f t="shared" si="3"/>
        <v>0</v>
      </c>
      <c r="S89" s="524" t="e">
        <f>Produit_Tarif_Stock!#REF!</f>
        <v>#REF!</v>
      </c>
    </row>
    <row r="90" spans="1:19" ht="24.75" customHeight="1">
      <c r="A90" s="228" t="e">
        <f>Produit_Tarif_Stock!#REF!</f>
        <v>#REF!</v>
      </c>
      <c r="B90" s="118" t="e">
        <f>IF(Produit_Tarif_Stock!#REF!&lt;&gt;"",Produit_Tarif_Stock!#REF!,"")</f>
        <v>#REF!</v>
      </c>
      <c r="C90" s="502" t="e">
        <f>IF(Produit_Tarif_Stock!#REF!&lt;&gt;"",Produit_Tarif_Stock!#REF!,"")</f>
        <v>#REF!</v>
      </c>
      <c r="D90" s="505" t="e">
        <f>IF(Produit_Tarif_Stock!#REF!&lt;&gt;"",Produit_Tarif_Stock!#REF!,"")</f>
        <v>#REF!</v>
      </c>
      <c r="E90" s="514" t="e">
        <f>IF(Produit_Tarif_Stock!#REF!&lt;&gt;0,Produit_Tarif_Stock!#REF!,"")</f>
        <v>#REF!</v>
      </c>
      <c r="F90" s="2" t="e">
        <f>IF(Produit_Tarif_Stock!#REF!&lt;&gt;"",Produit_Tarif_Stock!#REF!,"")</f>
        <v>#REF!</v>
      </c>
      <c r="G90" s="506" t="e">
        <f>IF(Produit_Tarif_Stock!#REF!&lt;&gt;0,Produit_Tarif_Stock!#REF!,"")</f>
        <v>#REF!</v>
      </c>
      <c r="I90" s="506" t="str">
        <f t="shared" si="2"/>
        <v/>
      </c>
      <c r="J90" s="2" t="e">
        <f>IF(Produit_Tarif_Stock!#REF!&lt;&gt;0,Produit_Tarif_Stock!#REF!,"")</f>
        <v>#REF!</v>
      </c>
      <c r="K90" s="2" t="e">
        <f>IF(Produit_Tarif_Stock!#REF!&lt;&gt;0,Produit_Tarif_Stock!#REF!,"")</f>
        <v>#REF!</v>
      </c>
      <c r="L90" s="114" t="e">
        <f>IF(Produit_Tarif_Stock!#REF!&lt;&gt;0,Produit_Tarif_Stock!#REF!,"")</f>
        <v>#REF!</v>
      </c>
      <c r="M90" s="114" t="e">
        <f>IF(Produit_Tarif_Stock!#REF!&lt;&gt;0,Produit_Tarif_Stock!#REF!,"")</f>
        <v>#REF!</v>
      </c>
      <c r="N90" s="454"/>
      <c r="P90" s="2" t="e">
        <f>IF(Produit_Tarif_Stock!#REF!&lt;&gt;0,Produit_Tarif_Stock!#REF!,"")</f>
        <v>#REF!</v>
      </c>
      <c r="Q90" s="518" t="e">
        <f>IF(Produit_Tarif_Stock!#REF!&lt;&gt;0,(E90-(E90*H90)-Produit_Tarif_Stock!#REF!)/Produit_Tarif_Stock!#REF!*100,(E90-(E90*H90)-Produit_Tarif_Stock!#REF!)/Produit_Tarif_Stock!#REF!*100)</f>
        <v>#REF!</v>
      </c>
      <c r="R90" s="523">
        <f t="shared" si="3"/>
        <v>0</v>
      </c>
      <c r="S90" s="524" t="e">
        <f>Produit_Tarif_Stock!#REF!</f>
        <v>#REF!</v>
      </c>
    </row>
    <row r="91" spans="1:19" ht="24.75" customHeight="1">
      <c r="A91" s="228" t="e">
        <f>Produit_Tarif_Stock!#REF!</f>
        <v>#REF!</v>
      </c>
      <c r="B91" s="118" t="e">
        <f>IF(Produit_Tarif_Stock!#REF!&lt;&gt;"",Produit_Tarif_Stock!#REF!,"")</f>
        <v>#REF!</v>
      </c>
      <c r="C91" s="502" t="e">
        <f>IF(Produit_Tarif_Stock!#REF!&lt;&gt;"",Produit_Tarif_Stock!#REF!,"")</f>
        <v>#REF!</v>
      </c>
      <c r="D91" s="505" t="e">
        <f>IF(Produit_Tarif_Stock!#REF!&lt;&gt;"",Produit_Tarif_Stock!#REF!,"")</f>
        <v>#REF!</v>
      </c>
      <c r="E91" s="514" t="e">
        <f>IF(Produit_Tarif_Stock!#REF!&lt;&gt;0,Produit_Tarif_Stock!#REF!,"")</f>
        <v>#REF!</v>
      </c>
      <c r="F91" s="2" t="e">
        <f>IF(Produit_Tarif_Stock!#REF!&lt;&gt;"",Produit_Tarif_Stock!#REF!,"")</f>
        <v>#REF!</v>
      </c>
      <c r="G91" s="506" t="e">
        <f>IF(Produit_Tarif_Stock!#REF!&lt;&gt;0,Produit_Tarif_Stock!#REF!,"")</f>
        <v>#REF!</v>
      </c>
      <c r="I91" s="506" t="str">
        <f t="shared" si="2"/>
        <v/>
      </c>
      <c r="J91" s="2" t="e">
        <f>IF(Produit_Tarif_Stock!#REF!&lt;&gt;0,Produit_Tarif_Stock!#REF!,"")</f>
        <v>#REF!</v>
      </c>
      <c r="K91" s="2" t="e">
        <f>IF(Produit_Tarif_Stock!#REF!&lt;&gt;0,Produit_Tarif_Stock!#REF!,"")</f>
        <v>#REF!</v>
      </c>
      <c r="L91" s="114" t="e">
        <f>IF(Produit_Tarif_Stock!#REF!&lt;&gt;0,Produit_Tarif_Stock!#REF!,"")</f>
        <v>#REF!</v>
      </c>
      <c r="M91" s="114" t="e">
        <f>IF(Produit_Tarif_Stock!#REF!&lt;&gt;0,Produit_Tarif_Stock!#REF!,"")</f>
        <v>#REF!</v>
      </c>
      <c r="N91" s="454"/>
      <c r="P91" s="2" t="e">
        <f>IF(Produit_Tarif_Stock!#REF!&lt;&gt;0,Produit_Tarif_Stock!#REF!,"")</f>
        <v>#REF!</v>
      </c>
      <c r="Q91" s="518" t="e">
        <f>IF(Produit_Tarif_Stock!#REF!&lt;&gt;0,(E91-(E91*H91)-Produit_Tarif_Stock!#REF!)/Produit_Tarif_Stock!#REF!*100,(E91-(E91*H91)-Produit_Tarif_Stock!#REF!)/Produit_Tarif_Stock!#REF!*100)</f>
        <v>#REF!</v>
      </c>
      <c r="R91" s="523">
        <f t="shared" si="3"/>
        <v>0</v>
      </c>
      <c r="S91" s="524" t="e">
        <f>Produit_Tarif_Stock!#REF!</f>
        <v>#REF!</v>
      </c>
    </row>
    <row r="92" spans="1:19" ht="24.75" customHeight="1">
      <c r="A92" s="228" t="e">
        <f>Produit_Tarif_Stock!#REF!</f>
        <v>#REF!</v>
      </c>
      <c r="B92" s="118" t="e">
        <f>IF(Produit_Tarif_Stock!#REF!&lt;&gt;"",Produit_Tarif_Stock!#REF!,"")</f>
        <v>#REF!</v>
      </c>
      <c r="C92" s="502" t="e">
        <f>IF(Produit_Tarif_Stock!#REF!&lt;&gt;"",Produit_Tarif_Stock!#REF!,"")</f>
        <v>#REF!</v>
      </c>
      <c r="D92" s="505" t="e">
        <f>IF(Produit_Tarif_Stock!#REF!&lt;&gt;"",Produit_Tarif_Stock!#REF!,"")</f>
        <v>#REF!</v>
      </c>
      <c r="E92" s="514" t="e">
        <f>IF(Produit_Tarif_Stock!#REF!&lt;&gt;0,Produit_Tarif_Stock!#REF!,"")</f>
        <v>#REF!</v>
      </c>
      <c r="F92" s="2" t="e">
        <f>IF(Produit_Tarif_Stock!#REF!&lt;&gt;"",Produit_Tarif_Stock!#REF!,"")</f>
        <v>#REF!</v>
      </c>
      <c r="G92" s="506" t="e">
        <f>IF(Produit_Tarif_Stock!#REF!&lt;&gt;0,Produit_Tarif_Stock!#REF!,"")</f>
        <v>#REF!</v>
      </c>
      <c r="I92" s="506" t="str">
        <f t="shared" si="2"/>
        <v/>
      </c>
      <c r="J92" s="2" t="e">
        <f>IF(Produit_Tarif_Stock!#REF!&lt;&gt;0,Produit_Tarif_Stock!#REF!,"")</f>
        <v>#REF!</v>
      </c>
      <c r="K92" s="2" t="e">
        <f>IF(Produit_Tarif_Stock!#REF!&lt;&gt;0,Produit_Tarif_Stock!#REF!,"")</f>
        <v>#REF!</v>
      </c>
      <c r="L92" s="114" t="e">
        <f>IF(Produit_Tarif_Stock!#REF!&lt;&gt;0,Produit_Tarif_Stock!#REF!,"")</f>
        <v>#REF!</v>
      </c>
      <c r="M92" s="114" t="e">
        <f>IF(Produit_Tarif_Stock!#REF!&lt;&gt;0,Produit_Tarif_Stock!#REF!,"")</f>
        <v>#REF!</v>
      </c>
      <c r="N92" s="454"/>
      <c r="P92" s="2" t="e">
        <f>IF(Produit_Tarif_Stock!#REF!&lt;&gt;0,Produit_Tarif_Stock!#REF!,"")</f>
        <v>#REF!</v>
      </c>
      <c r="Q92" s="518" t="e">
        <f>IF(Produit_Tarif_Stock!#REF!&lt;&gt;0,(E92-(E92*H92)-Produit_Tarif_Stock!#REF!)/Produit_Tarif_Stock!#REF!*100,(E92-(E92*H92)-Produit_Tarif_Stock!#REF!)/Produit_Tarif_Stock!#REF!*100)</f>
        <v>#REF!</v>
      </c>
      <c r="R92" s="523">
        <f t="shared" si="3"/>
        <v>0</v>
      </c>
      <c r="S92" s="524" t="e">
        <f>Produit_Tarif_Stock!#REF!</f>
        <v>#REF!</v>
      </c>
    </row>
    <row r="93" spans="1:19" ht="24.75" customHeight="1">
      <c r="A93" s="228" t="e">
        <f>Produit_Tarif_Stock!#REF!</f>
        <v>#REF!</v>
      </c>
      <c r="B93" s="118" t="e">
        <f>IF(Produit_Tarif_Stock!#REF!&lt;&gt;"",Produit_Tarif_Stock!#REF!,"")</f>
        <v>#REF!</v>
      </c>
      <c r="C93" s="502" t="e">
        <f>IF(Produit_Tarif_Stock!#REF!&lt;&gt;"",Produit_Tarif_Stock!#REF!,"")</f>
        <v>#REF!</v>
      </c>
      <c r="D93" s="505" t="e">
        <f>IF(Produit_Tarif_Stock!#REF!&lt;&gt;"",Produit_Tarif_Stock!#REF!,"")</f>
        <v>#REF!</v>
      </c>
      <c r="E93" s="514" t="e">
        <f>IF(Produit_Tarif_Stock!#REF!&lt;&gt;0,Produit_Tarif_Stock!#REF!,"")</f>
        <v>#REF!</v>
      </c>
      <c r="F93" s="2" t="e">
        <f>IF(Produit_Tarif_Stock!#REF!&lt;&gt;"",Produit_Tarif_Stock!#REF!,"")</f>
        <v>#REF!</v>
      </c>
      <c r="G93" s="506" t="e">
        <f>IF(Produit_Tarif_Stock!#REF!&lt;&gt;0,Produit_Tarif_Stock!#REF!,"")</f>
        <v>#REF!</v>
      </c>
      <c r="I93" s="506" t="str">
        <f t="shared" si="2"/>
        <v/>
      </c>
      <c r="J93" s="2" t="e">
        <f>IF(Produit_Tarif_Stock!#REF!&lt;&gt;0,Produit_Tarif_Stock!#REF!,"")</f>
        <v>#REF!</v>
      </c>
      <c r="K93" s="2" t="e">
        <f>IF(Produit_Tarif_Stock!#REF!&lt;&gt;0,Produit_Tarif_Stock!#REF!,"")</f>
        <v>#REF!</v>
      </c>
      <c r="L93" s="114" t="e">
        <f>IF(Produit_Tarif_Stock!#REF!&lt;&gt;0,Produit_Tarif_Stock!#REF!,"")</f>
        <v>#REF!</v>
      </c>
      <c r="M93" s="114" t="e">
        <f>IF(Produit_Tarif_Stock!#REF!&lt;&gt;0,Produit_Tarif_Stock!#REF!,"")</f>
        <v>#REF!</v>
      </c>
      <c r="N93" s="454"/>
      <c r="P93" s="2" t="e">
        <f>IF(Produit_Tarif_Stock!#REF!&lt;&gt;0,Produit_Tarif_Stock!#REF!,"")</f>
        <v>#REF!</v>
      </c>
      <c r="Q93" s="518" t="e">
        <f>IF(Produit_Tarif_Stock!#REF!&lt;&gt;0,(E93-(E93*H93)-Produit_Tarif_Stock!#REF!)/Produit_Tarif_Stock!#REF!*100,(E93-(E93*H93)-Produit_Tarif_Stock!#REF!)/Produit_Tarif_Stock!#REF!*100)</f>
        <v>#REF!</v>
      </c>
      <c r="R93" s="523">
        <f t="shared" si="3"/>
        <v>0</v>
      </c>
      <c r="S93" s="524" t="e">
        <f>Produit_Tarif_Stock!#REF!</f>
        <v>#REF!</v>
      </c>
    </row>
    <row r="94" spans="1:19" ht="24.75" customHeight="1">
      <c r="A94" s="228" t="e">
        <f>Produit_Tarif_Stock!#REF!</f>
        <v>#REF!</v>
      </c>
      <c r="B94" s="118" t="e">
        <f>IF(Produit_Tarif_Stock!#REF!&lt;&gt;"",Produit_Tarif_Stock!#REF!,"")</f>
        <v>#REF!</v>
      </c>
      <c r="C94" s="502" t="e">
        <f>IF(Produit_Tarif_Stock!#REF!&lt;&gt;"",Produit_Tarif_Stock!#REF!,"")</f>
        <v>#REF!</v>
      </c>
      <c r="D94" s="505" t="e">
        <f>IF(Produit_Tarif_Stock!#REF!&lt;&gt;"",Produit_Tarif_Stock!#REF!,"")</f>
        <v>#REF!</v>
      </c>
      <c r="E94" s="514" t="e">
        <f>IF(Produit_Tarif_Stock!#REF!&lt;&gt;0,Produit_Tarif_Stock!#REF!,"")</f>
        <v>#REF!</v>
      </c>
      <c r="F94" s="2" t="e">
        <f>IF(Produit_Tarif_Stock!#REF!&lt;&gt;"",Produit_Tarif_Stock!#REF!,"")</f>
        <v>#REF!</v>
      </c>
      <c r="G94" s="506" t="e">
        <f>IF(Produit_Tarif_Stock!#REF!&lt;&gt;0,Produit_Tarif_Stock!#REF!,"")</f>
        <v>#REF!</v>
      </c>
      <c r="I94" s="506" t="str">
        <f t="shared" si="2"/>
        <v/>
      </c>
      <c r="J94" s="2" t="e">
        <f>IF(Produit_Tarif_Stock!#REF!&lt;&gt;0,Produit_Tarif_Stock!#REF!,"")</f>
        <v>#REF!</v>
      </c>
      <c r="K94" s="2" t="e">
        <f>IF(Produit_Tarif_Stock!#REF!&lt;&gt;0,Produit_Tarif_Stock!#REF!,"")</f>
        <v>#REF!</v>
      </c>
      <c r="L94" s="114" t="e">
        <f>IF(Produit_Tarif_Stock!#REF!&lt;&gt;0,Produit_Tarif_Stock!#REF!,"")</f>
        <v>#REF!</v>
      </c>
      <c r="M94" s="114" t="e">
        <f>IF(Produit_Tarif_Stock!#REF!&lt;&gt;0,Produit_Tarif_Stock!#REF!,"")</f>
        <v>#REF!</v>
      </c>
      <c r="N94" s="454"/>
      <c r="P94" s="2" t="e">
        <f>IF(Produit_Tarif_Stock!#REF!&lt;&gt;0,Produit_Tarif_Stock!#REF!,"")</f>
        <v>#REF!</v>
      </c>
      <c r="Q94" s="518" t="e">
        <f>IF(Produit_Tarif_Stock!#REF!&lt;&gt;0,(E94-(E94*H94)-Produit_Tarif_Stock!#REF!)/Produit_Tarif_Stock!#REF!*100,(E94-(E94*H94)-Produit_Tarif_Stock!#REF!)/Produit_Tarif_Stock!#REF!*100)</f>
        <v>#REF!</v>
      </c>
      <c r="R94" s="523">
        <f t="shared" si="3"/>
        <v>0</v>
      </c>
      <c r="S94" s="524" t="e">
        <f>Produit_Tarif_Stock!#REF!</f>
        <v>#REF!</v>
      </c>
    </row>
    <row r="95" spans="1:19" ht="24.75" customHeight="1">
      <c r="A95" s="228" t="e">
        <f>Produit_Tarif_Stock!#REF!</f>
        <v>#REF!</v>
      </c>
      <c r="B95" s="118" t="e">
        <f>IF(Produit_Tarif_Stock!#REF!&lt;&gt;"",Produit_Tarif_Stock!#REF!,"")</f>
        <v>#REF!</v>
      </c>
      <c r="C95" s="502" t="e">
        <f>IF(Produit_Tarif_Stock!#REF!&lt;&gt;"",Produit_Tarif_Stock!#REF!,"")</f>
        <v>#REF!</v>
      </c>
      <c r="D95" s="505" t="e">
        <f>IF(Produit_Tarif_Stock!#REF!&lt;&gt;"",Produit_Tarif_Stock!#REF!,"")</f>
        <v>#REF!</v>
      </c>
      <c r="E95" s="514" t="e">
        <f>IF(Produit_Tarif_Stock!#REF!&lt;&gt;0,Produit_Tarif_Stock!#REF!,"")</f>
        <v>#REF!</v>
      </c>
      <c r="F95" s="2" t="e">
        <f>IF(Produit_Tarif_Stock!#REF!&lt;&gt;"",Produit_Tarif_Stock!#REF!,"")</f>
        <v>#REF!</v>
      </c>
      <c r="G95" s="506" t="e">
        <f>IF(Produit_Tarif_Stock!#REF!&lt;&gt;0,Produit_Tarif_Stock!#REF!,"")</f>
        <v>#REF!</v>
      </c>
      <c r="I95" s="506" t="str">
        <f t="shared" si="2"/>
        <v/>
      </c>
      <c r="J95" s="2" t="e">
        <f>IF(Produit_Tarif_Stock!#REF!&lt;&gt;0,Produit_Tarif_Stock!#REF!,"")</f>
        <v>#REF!</v>
      </c>
      <c r="K95" s="2" t="e">
        <f>IF(Produit_Tarif_Stock!#REF!&lt;&gt;0,Produit_Tarif_Stock!#REF!,"")</f>
        <v>#REF!</v>
      </c>
      <c r="L95" s="114" t="e">
        <f>IF(Produit_Tarif_Stock!#REF!&lt;&gt;0,Produit_Tarif_Stock!#REF!,"")</f>
        <v>#REF!</v>
      </c>
      <c r="M95" s="114" t="e">
        <f>IF(Produit_Tarif_Stock!#REF!&lt;&gt;0,Produit_Tarif_Stock!#REF!,"")</f>
        <v>#REF!</v>
      </c>
      <c r="N95" s="454"/>
      <c r="P95" s="2" t="e">
        <f>IF(Produit_Tarif_Stock!#REF!&lt;&gt;0,Produit_Tarif_Stock!#REF!,"")</f>
        <v>#REF!</v>
      </c>
      <c r="Q95" s="518" t="e">
        <f>IF(Produit_Tarif_Stock!#REF!&lt;&gt;0,(E95-(E95*H95)-Produit_Tarif_Stock!#REF!)/Produit_Tarif_Stock!#REF!*100,(E95-(E95*H95)-Produit_Tarif_Stock!#REF!)/Produit_Tarif_Stock!#REF!*100)</f>
        <v>#REF!</v>
      </c>
      <c r="R95" s="523">
        <f t="shared" si="3"/>
        <v>0</v>
      </c>
      <c r="S95" s="524" t="e">
        <f>Produit_Tarif_Stock!#REF!</f>
        <v>#REF!</v>
      </c>
    </row>
    <row r="96" spans="1:19" ht="24.75" customHeight="1">
      <c r="A96" s="228" t="e">
        <f>Produit_Tarif_Stock!#REF!</f>
        <v>#REF!</v>
      </c>
      <c r="B96" s="118" t="e">
        <f>IF(Produit_Tarif_Stock!#REF!&lt;&gt;"",Produit_Tarif_Stock!#REF!,"")</f>
        <v>#REF!</v>
      </c>
      <c r="C96" s="502" t="e">
        <f>IF(Produit_Tarif_Stock!#REF!&lt;&gt;"",Produit_Tarif_Stock!#REF!,"")</f>
        <v>#REF!</v>
      </c>
      <c r="D96" s="505" t="e">
        <f>IF(Produit_Tarif_Stock!#REF!&lt;&gt;"",Produit_Tarif_Stock!#REF!,"")</f>
        <v>#REF!</v>
      </c>
      <c r="E96" s="514" t="e">
        <f>IF(Produit_Tarif_Stock!#REF!&lt;&gt;0,Produit_Tarif_Stock!#REF!,"")</f>
        <v>#REF!</v>
      </c>
      <c r="F96" s="2" t="e">
        <f>IF(Produit_Tarif_Stock!#REF!&lt;&gt;"",Produit_Tarif_Stock!#REF!,"")</f>
        <v>#REF!</v>
      </c>
      <c r="G96" s="506" t="e">
        <f>IF(Produit_Tarif_Stock!#REF!&lt;&gt;0,Produit_Tarif_Stock!#REF!,"")</f>
        <v>#REF!</v>
      </c>
      <c r="I96" s="506" t="str">
        <f t="shared" si="2"/>
        <v/>
      </c>
      <c r="J96" s="2" t="e">
        <f>IF(Produit_Tarif_Stock!#REF!&lt;&gt;0,Produit_Tarif_Stock!#REF!,"")</f>
        <v>#REF!</v>
      </c>
      <c r="K96" s="2" t="e">
        <f>IF(Produit_Tarif_Stock!#REF!&lt;&gt;0,Produit_Tarif_Stock!#REF!,"")</f>
        <v>#REF!</v>
      </c>
      <c r="L96" s="114" t="e">
        <f>IF(Produit_Tarif_Stock!#REF!&lt;&gt;0,Produit_Tarif_Stock!#REF!,"")</f>
        <v>#REF!</v>
      </c>
      <c r="M96" s="114" t="e">
        <f>IF(Produit_Tarif_Stock!#REF!&lt;&gt;0,Produit_Tarif_Stock!#REF!,"")</f>
        <v>#REF!</v>
      </c>
      <c r="N96" s="454"/>
      <c r="P96" s="2" t="e">
        <f>IF(Produit_Tarif_Stock!#REF!&lt;&gt;0,Produit_Tarif_Stock!#REF!,"")</f>
        <v>#REF!</v>
      </c>
      <c r="Q96" s="518" t="e">
        <f>IF(Produit_Tarif_Stock!#REF!&lt;&gt;0,(E96-(E96*H96)-Produit_Tarif_Stock!#REF!)/Produit_Tarif_Stock!#REF!*100,(E96-(E96*H96)-Produit_Tarif_Stock!#REF!)/Produit_Tarif_Stock!#REF!*100)</f>
        <v>#REF!</v>
      </c>
      <c r="R96" s="523">
        <f t="shared" si="3"/>
        <v>0</v>
      </c>
      <c r="S96" s="524" t="e">
        <f>Produit_Tarif_Stock!#REF!</f>
        <v>#REF!</v>
      </c>
    </row>
    <row r="97" spans="1:19" ht="24.75" customHeight="1">
      <c r="A97" s="228" t="e">
        <f>Produit_Tarif_Stock!#REF!</f>
        <v>#REF!</v>
      </c>
      <c r="B97" s="118" t="e">
        <f>IF(Produit_Tarif_Stock!#REF!&lt;&gt;"",Produit_Tarif_Stock!#REF!,"")</f>
        <v>#REF!</v>
      </c>
      <c r="C97" s="502" t="e">
        <f>IF(Produit_Tarif_Stock!#REF!&lt;&gt;"",Produit_Tarif_Stock!#REF!,"")</f>
        <v>#REF!</v>
      </c>
      <c r="D97" s="505" t="e">
        <f>IF(Produit_Tarif_Stock!#REF!&lt;&gt;"",Produit_Tarif_Stock!#REF!,"")</f>
        <v>#REF!</v>
      </c>
      <c r="E97" s="514" t="e">
        <f>IF(Produit_Tarif_Stock!#REF!&lt;&gt;0,Produit_Tarif_Stock!#REF!,"")</f>
        <v>#REF!</v>
      </c>
      <c r="F97" s="2" t="e">
        <f>IF(Produit_Tarif_Stock!#REF!&lt;&gt;"",Produit_Tarif_Stock!#REF!,"")</f>
        <v>#REF!</v>
      </c>
      <c r="G97" s="506" t="e">
        <f>IF(Produit_Tarif_Stock!#REF!&lt;&gt;0,Produit_Tarif_Stock!#REF!,"")</f>
        <v>#REF!</v>
      </c>
      <c r="I97" s="506" t="str">
        <f t="shared" si="2"/>
        <v/>
      </c>
      <c r="J97" s="2" t="e">
        <f>IF(Produit_Tarif_Stock!#REF!&lt;&gt;0,Produit_Tarif_Stock!#REF!,"")</f>
        <v>#REF!</v>
      </c>
      <c r="K97" s="2" t="e">
        <f>IF(Produit_Tarif_Stock!#REF!&lt;&gt;0,Produit_Tarif_Stock!#REF!,"")</f>
        <v>#REF!</v>
      </c>
      <c r="L97" s="114" t="e">
        <f>IF(Produit_Tarif_Stock!#REF!&lt;&gt;0,Produit_Tarif_Stock!#REF!,"")</f>
        <v>#REF!</v>
      </c>
      <c r="M97" s="114" t="e">
        <f>IF(Produit_Tarif_Stock!#REF!&lt;&gt;0,Produit_Tarif_Stock!#REF!,"")</f>
        <v>#REF!</v>
      </c>
      <c r="N97" s="454"/>
      <c r="P97" s="2" t="e">
        <f>IF(Produit_Tarif_Stock!#REF!&lt;&gt;0,Produit_Tarif_Stock!#REF!,"")</f>
        <v>#REF!</v>
      </c>
      <c r="Q97" s="518" t="e">
        <f>IF(Produit_Tarif_Stock!#REF!&lt;&gt;0,(E97-(E97*H97)-Produit_Tarif_Stock!#REF!)/Produit_Tarif_Stock!#REF!*100,(E97-(E97*H97)-Produit_Tarif_Stock!#REF!)/Produit_Tarif_Stock!#REF!*100)</f>
        <v>#REF!</v>
      </c>
      <c r="R97" s="523">
        <f t="shared" si="3"/>
        <v>0</v>
      </c>
      <c r="S97" s="524" t="e">
        <f>Produit_Tarif_Stock!#REF!</f>
        <v>#REF!</v>
      </c>
    </row>
    <row r="98" spans="1:19" ht="24.75" customHeight="1">
      <c r="A98" s="228" t="e">
        <f>Produit_Tarif_Stock!#REF!</f>
        <v>#REF!</v>
      </c>
      <c r="B98" s="118" t="e">
        <f>IF(Produit_Tarif_Stock!#REF!&lt;&gt;"",Produit_Tarif_Stock!#REF!,"")</f>
        <v>#REF!</v>
      </c>
      <c r="C98" s="502" t="e">
        <f>IF(Produit_Tarif_Stock!#REF!&lt;&gt;"",Produit_Tarif_Stock!#REF!,"")</f>
        <v>#REF!</v>
      </c>
      <c r="D98" s="505" t="e">
        <f>IF(Produit_Tarif_Stock!#REF!&lt;&gt;"",Produit_Tarif_Stock!#REF!,"")</f>
        <v>#REF!</v>
      </c>
      <c r="E98" s="514" t="e">
        <f>IF(Produit_Tarif_Stock!#REF!&lt;&gt;0,Produit_Tarif_Stock!#REF!,"")</f>
        <v>#REF!</v>
      </c>
      <c r="F98" s="2" t="e">
        <f>IF(Produit_Tarif_Stock!#REF!&lt;&gt;"",Produit_Tarif_Stock!#REF!,"")</f>
        <v>#REF!</v>
      </c>
      <c r="G98" s="506" t="e">
        <f>IF(Produit_Tarif_Stock!#REF!&lt;&gt;0,Produit_Tarif_Stock!#REF!,"")</f>
        <v>#REF!</v>
      </c>
      <c r="I98" s="506" t="str">
        <f t="shared" si="2"/>
        <v/>
      </c>
      <c r="J98" s="2" t="e">
        <f>IF(Produit_Tarif_Stock!#REF!&lt;&gt;0,Produit_Tarif_Stock!#REF!,"")</f>
        <v>#REF!</v>
      </c>
      <c r="K98" s="2" t="e">
        <f>IF(Produit_Tarif_Stock!#REF!&lt;&gt;0,Produit_Tarif_Stock!#REF!,"")</f>
        <v>#REF!</v>
      </c>
      <c r="L98" s="114" t="e">
        <f>IF(Produit_Tarif_Stock!#REF!&lt;&gt;0,Produit_Tarif_Stock!#REF!,"")</f>
        <v>#REF!</v>
      </c>
      <c r="M98" s="114" t="e">
        <f>IF(Produit_Tarif_Stock!#REF!&lt;&gt;0,Produit_Tarif_Stock!#REF!,"")</f>
        <v>#REF!</v>
      </c>
      <c r="N98" s="454"/>
      <c r="P98" s="2" t="e">
        <f>IF(Produit_Tarif_Stock!#REF!&lt;&gt;0,Produit_Tarif_Stock!#REF!,"")</f>
        <v>#REF!</v>
      </c>
      <c r="Q98" s="518" t="e">
        <f>IF(Produit_Tarif_Stock!#REF!&lt;&gt;0,(E98-(E98*H98)-Produit_Tarif_Stock!#REF!)/Produit_Tarif_Stock!#REF!*100,(E98-(E98*H98)-Produit_Tarif_Stock!#REF!)/Produit_Tarif_Stock!#REF!*100)</f>
        <v>#REF!</v>
      </c>
      <c r="R98" s="523">
        <f t="shared" si="3"/>
        <v>0</v>
      </c>
      <c r="S98" s="524" t="e">
        <f>Produit_Tarif_Stock!#REF!</f>
        <v>#REF!</v>
      </c>
    </row>
    <row r="99" spans="1:19" ht="24.75" customHeight="1">
      <c r="A99" s="228" t="e">
        <f>Produit_Tarif_Stock!#REF!</f>
        <v>#REF!</v>
      </c>
      <c r="B99" s="118" t="e">
        <f>IF(Produit_Tarif_Stock!#REF!&lt;&gt;"",Produit_Tarif_Stock!#REF!,"")</f>
        <v>#REF!</v>
      </c>
      <c r="C99" s="502" t="e">
        <f>IF(Produit_Tarif_Stock!#REF!&lt;&gt;"",Produit_Tarif_Stock!#REF!,"")</f>
        <v>#REF!</v>
      </c>
      <c r="D99" s="505" t="e">
        <f>IF(Produit_Tarif_Stock!#REF!&lt;&gt;"",Produit_Tarif_Stock!#REF!,"")</f>
        <v>#REF!</v>
      </c>
      <c r="E99" s="514" t="e">
        <f>IF(Produit_Tarif_Stock!#REF!&lt;&gt;0,Produit_Tarif_Stock!#REF!,"")</f>
        <v>#REF!</v>
      </c>
      <c r="F99" s="2" t="e">
        <f>IF(Produit_Tarif_Stock!#REF!&lt;&gt;"",Produit_Tarif_Stock!#REF!,"")</f>
        <v>#REF!</v>
      </c>
      <c r="G99" s="506" t="e">
        <f>IF(Produit_Tarif_Stock!#REF!&lt;&gt;0,Produit_Tarif_Stock!#REF!,"")</f>
        <v>#REF!</v>
      </c>
      <c r="I99" s="506" t="str">
        <f t="shared" si="2"/>
        <v/>
      </c>
      <c r="J99" s="2" t="e">
        <f>IF(Produit_Tarif_Stock!#REF!&lt;&gt;0,Produit_Tarif_Stock!#REF!,"")</f>
        <v>#REF!</v>
      </c>
      <c r="K99" s="2" t="e">
        <f>IF(Produit_Tarif_Stock!#REF!&lt;&gt;0,Produit_Tarif_Stock!#REF!,"")</f>
        <v>#REF!</v>
      </c>
      <c r="L99" s="114" t="e">
        <f>IF(Produit_Tarif_Stock!#REF!&lt;&gt;0,Produit_Tarif_Stock!#REF!,"")</f>
        <v>#REF!</v>
      </c>
      <c r="M99" s="114" t="e">
        <f>IF(Produit_Tarif_Stock!#REF!&lt;&gt;0,Produit_Tarif_Stock!#REF!,"")</f>
        <v>#REF!</v>
      </c>
      <c r="N99" s="454"/>
      <c r="P99" s="2" t="e">
        <f>IF(Produit_Tarif_Stock!#REF!&lt;&gt;0,Produit_Tarif_Stock!#REF!,"")</f>
        <v>#REF!</v>
      </c>
      <c r="Q99" s="518" t="e">
        <f>IF(Produit_Tarif_Stock!#REF!&lt;&gt;0,(E99-(E99*H99)-Produit_Tarif_Stock!#REF!)/Produit_Tarif_Stock!#REF!*100,(E99-(E99*H99)-Produit_Tarif_Stock!#REF!)/Produit_Tarif_Stock!#REF!*100)</f>
        <v>#REF!</v>
      </c>
      <c r="R99" s="523">
        <f t="shared" si="3"/>
        <v>0</v>
      </c>
      <c r="S99" s="524" t="e">
        <f>Produit_Tarif_Stock!#REF!</f>
        <v>#REF!</v>
      </c>
    </row>
    <row r="100" spans="1:19" ht="24.75" customHeight="1">
      <c r="A100" s="228" t="e">
        <f>Produit_Tarif_Stock!#REF!</f>
        <v>#REF!</v>
      </c>
      <c r="B100" s="118" t="e">
        <f>IF(Produit_Tarif_Stock!#REF!&lt;&gt;"",Produit_Tarif_Stock!#REF!,"")</f>
        <v>#REF!</v>
      </c>
      <c r="C100" s="502" t="e">
        <f>IF(Produit_Tarif_Stock!#REF!&lt;&gt;"",Produit_Tarif_Stock!#REF!,"")</f>
        <v>#REF!</v>
      </c>
      <c r="D100" s="505" t="e">
        <f>IF(Produit_Tarif_Stock!#REF!&lt;&gt;"",Produit_Tarif_Stock!#REF!,"")</f>
        <v>#REF!</v>
      </c>
      <c r="E100" s="514" t="e">
        <f>IF(Produit_Tarif_Stock!#REF!&lt;&gt;0,Produit_Tarif_Stock!#REF!,"")</f>
        <v>#REF!</v>
      </c>
      <c r="F100" s="2" t="e">
        <f>IF(Produit_Tarif_Stock!#REF!&lt;&gt;"",Produit_Tarif_Stock!#REF!,"")</f>
        <v>#REF!</v>
      </c>
      <c r="G100" s="506" t="e">
        <f>IF(Produit_Tarif_Stock!#REF!&lt;&gt;0,Produit_Tarif_Stock!#REF!,"")</f>
        <v>#REF!</v>
      </c>
      <c r="I100" s="506" t="str">
        <f t="shared" si="2"/>
        <v/>
      </c>
      <c r="J100" s="2" t="e">
        <f>IF(Produit_Tarif_Stock!#REF!&lt;&gt;0,Produit_Tarif_Stock!#REF!,"")</f>
        <v>#REF!</v>
      </c>
      <c r="K100" s="2" t="e">
        <f>IF(Produit_Tarif_Stock!#REF!&lt;&gt;0,Produit_Tarif_Stock!#REF!,"")</f>
        <v>#REF!</v>
      </c>
      <c r="L100" s="114" t="e">
        <f>IF(Produit_Tarif_Stock!#REF!&lt;&gt;0,Produit_Tarif_Stock!#REF!,"")</f>
        <v>#REF!</v>
      </c>
      <c r="M100" s="114" t="e">
        <f>IF(Produit_Tarif_Stock!#REF!&lt;&gt;0,Produit_Tarif_Stock!#REF!,"")</f>
        <v>#REF!</v>
      </c>
      <c r="N100" s="454"/>
      <c r="P100" s="2" t="e">
        <f>IF(Produit_Tarif_Stock!#REF!&lt;&gt;0,Produit_Tarif_Stock!#REF!,"")</f>
        <v>#REF!</v>
      </c>
      <c r="Q100" s="518" t="e">
        <f>IF(Produit_Tarif_Stock!#REF!&lt;&gt;0,(E100-(E100*H100)-Produit_Tarif_Stock!#REF!)/Produit_Tarif_Stock!#REF!*100,(E100-(E100*H100)-Produit_Tarif_Stock!#REF!)/Produit_Tarif_Stock!#REF!*100)</f>
        <v>#REF!</v>
      </c>
      <c r="R100" s="523">
        <f t="shared" si="3"/>
        <v>0</v>
      </c>
      <c r="S100" s="524" t="e">
        <f>Produit_Tarif_Stock!#REF!</f>
        <v>#REF!</v>
      </c>
    </row>
    <row r="101" spans="1:19" ht="24.75" customHeight="1">
      <c r="A101" s="228" t="e">
        <f>Produit_Tarif_Stock!#REF!</f>
        <v>#REF!</v>
      </c>
      <c r="B101" s="118" t="e">
        <f>IF(Produit_Tarif_Stock!#REF!&lt;&gt;"",Produit_Tarif_Stock!#REF!,"")</f>
        <v>#REF!</v>
      </c>
      <c r="C101" s="502" t="e">
        <f>IF(Produit_Tarif_Stock!#REF!&lt;&gt;"",Produit_Tarif_Stock!#REF!,"")</f>
        <v>#REF!</v>
      </c>
      <c r="D101" s="505" t="e">
        <f>IF(Produit_Tarif_Stock!#REF!&lt;&gt;"",Produit_Tarif_Stock!#REF!,"")</f>
        <v>#REF!</v>
      </c>
      <c r="E101" s="514" t="e">
        <f>IF(Produit_Tarif_Stock!#REF!&lt;&gt;0,Produit_Tarif_Stock!#REF!,"")</f>
        <v>#REF!</v>
      </c>
      <c r="F101" s="2" t="e">
        <f>IF(Produit_Tarif_Stock!#REF!&lt;&gt;"",Produit_Tarif_Stock!#REF!,"")</f>
        <v>#REF!</v>
      </c>
      <c r="G101" s="506" t="e">
        <f>IF(Produit_Tarif_Stock!#REF!&lt;&gt;0,Produit_Tarif_Stock!#REF!,"")</f>
        <v>#REF!</v>
      </c>
      <c r="I101" s="506" t="str">
        <f t="shared" si="2"/>
        <v/>
      </c>
      <c r="J101" s="2" t="e">
        <f>IF(Produit_Tarif_Stock!#REF!&lt;&gt;0,Produit_Tarif_Stock!#REF!,"")</f>
        <v>#REF!</v>
      </c>
      <c r="K101" s="2" t="e">
        <f>IF(Produit_Tarif_Stock!#REF!&lt;&gt;0,Produit_Tarif_Stock!#REF!,"")</f>
        <v>#REF!</v>
      </c>
      <c r="L101" s="114" t="e">
        <f>IF(Produit_Tarif_Stock!#REF!&lt;&gt;0,Produit_Tarif_Stock!#REF!,"")</f>
        <v>#REF!</v>
      </c>
      <c r="M101" s="114" t="e">
        <f>IF(Produit_Tarif_Stock!#REF!&lt;&gt;0,Produit_Tarif_Stock!#REF!,"")</f>
        <v>#REF!</v>
      </c>
      <c r="N101" s="454"/>
      <c r="P101" s="2" t="e">
        <f>IF(Produit_Tarif_Stock!#REF!&lt;&gt;0,Produit_Tarif_Stock!#REF!,"")</f>
        <v>#REF!</v>
      </c>
      <c r="Q101" s="518" t="e">
        <f>IF(Produit_Tarif_Stock!#REF!&lt;&gt;0,(E101-(E101*H101)-Produit_Tarif_Stock!#REF!)/Produit_Tarif_Stock!#REF!*100,(E101-(E101*H101)-Produit_Tarif_Stock!#REF!)/Produit_Tarif_Stock!#REF!*100)</f>
        <v>#REF!</v>
      </c>
      <c r="R101" s="523">
        <f t="shared" si="3"/>
        <v>0</v>
      </c>
      <c r="S101" s="524" t="e">
        <f>Produit_Tarif_Stock!#REF!</f>
        <v>#REF!</v>
      </c>
    </row>
    <row r="102" spans="1:19" ht="24.75" customHeight="1">
      <c r="A102" s="228" t="e">
        <f>Produit_Tarif_Stock!#REF!</f>
        <v>#REF!</v>
      </c>
      <c r="B102" s="118" t="e">
        <f>IF(Produit_Tarif_Stock!#REF!&lt;&gt;"",Produit_Tarif_Stock!#REF!,"")</f>
        <v>#REF!</v>
      </c>
      <c r="C102" s="502" t="e">
        <f>IF(Produit_Tarif_Stock!#REF!&lt;&gt;"",Produit_Tarif_Stock!#REF!,"")</f>
        <v>#REF!</v>
      </c>
      <c r="D102" s="505" t="e">
        <f>IF(Produit_Tarif_Stock!#REF!&lt;&gt;"",Produit_Tarif_Stock!#REF!,"")</f>
        <v>#REF!</v>
      </c>
      <c r="E102" s="514" t="e">
        <f>IF(Produit_Tarif_Stock!#REF!&lt;&gt;0,Produit_Tarif_Stock!#REF!,"")</f>
        <v>#REF!</v>
      </c>
      <c r="F102" s="2" t="e">
        <f>IF(Produit_Tarif_Stock!#REF!&lt;&gt;"",Produit_Tarif_Stock!#REF!,"")</f>
        <v>#REF!</v>
      </c>
      <c r="G102" s="506" t="e">
        <f>IF(Produit_Tarif_Stock!#REF!&lt;&gt;0,Produit_Tarif_Stock!#REF!,"")</f>
        <v>#REF!</v>
      </c>
      <c r="I102" s="506" t="str">
        <f t="shared" si="2"/>
        <v/>
      </c>
      <c r="J102" s="2" t="e">
        <f>IF(Produit_Tarif_Stock!#REF!&lt;&gt;0,Produit_Tarif_Stock!#REF!,"")</f>
        <v>#REF!</v>
      </c>
      <c r="K102" s="2" t="e">
        <f>IF(Produit_Tarif_Stock!#REF!&lt;&gt;0,Produit_Tarif_Stock!#REF!,"")</f>
        <v>#REF!</v>
      </c>
      <c r="L102" s="114" t="e">
        <f>IF(Produit_Tarif_Stock!#REF!&lt;&gt;0,Produit_Tarif_Stock!#REF!,"")</f>
        <v>#REF!</v>
      </c>
      <c r="M102" s="114" t="e">
        <f>IF(Produit_Tarif_Stock!#REF!&lt;&gt;0,Produit_Tarif_Stock!#REF!,"")</f>
        <v>#REF!</v>
      </c>
      <c r="N102" s="454"/>
      <c r="P102" s="2" t="e">
        <f>IF(Produit_Tarif_Stock!#REF!&lt;&gt;0,Produit_Tarif_Stock!#REF!,"")</f>
        <v>#REF!</v>
      </c>
      <c r="Q102" s="518" t="e">
        <f>IF(Produit_Tarif_Stock!#REF!&lt;&gt;0,(E102-(E102*H102)-Produit_Tarif_Stock!#REF!)/Produit_Tarif_Stock!#REF!*100,(E102-(E102*H102)-Produit_Tarif_Stock!#REF!)/Produit_Tarif_Stock!#REF!*100)</f>
        <v>#REF!</v>
      </c>
      <c r="R102" s="523">
        <f t="shared" si="3"/>
        <v>0</v>
      </c>
      <c r="S102" s="524" t="e">
        <f>Produit_Tarif_Stock!#REF!</f>
        <v>#REF!</v>
      </c>
    </row>
    <row r="103" spans="1:19" ht="24.75" customHeight="1">
      <c r="A103" s="228" t="e">
        <f>Produit_Tarif_Stock!#REF!</f>
        <v>#REF!</v>
      </c>
      <c r="B103" s="118" t="e">
        <f>IF(Produit_Tarif_Stock!#REF!&lt;&gt;"",Produit_Tarif_Stock!#REF!,"")</f>
        <v>#REF!</v>
      </c>
      <c r="C103" s="502" t="e">
        <f>IF(Produit_Tarif_Stock!#REF!&lt;&gt;"",Produit_Tarif_Stock!#REF!,"")</f>
        <v>#REF!</v>
      </c>
      <c r="D103" s="505" t="e">
        <f>IF(Produit_Tarif_Stock!#REF!&lt;&gt;"",Produit_Tarif_Stock!#REF!,"")</f>
        <v>#REF!</v>
      </c>
      <c r="E103" s="514" t="e">
        <f>IF(Produit_Tarif_Stock!#REF!&lt;&gt;0,Produit_Tarif_Stock!#REF!,"")</f>
        <v>#REF!</v>
      </c>
      <c r="F103" s="2" t="e">
        <f>IF(Produit_Tarif_Stock!#REF!&lt;&gt;"",Produit_Tarif_Stock!#REF!,"")</f>
        <v>#REF!</v>
      </c>
      <c r="G103" s="506" t="e">
        <f>IF(Produit_Tarif_Stock!#REF!&lt;&gt;0,Produit_Tarif_Stock!#REF!,"")</f>
        <v>#REF!</v>
      </c>
      <c r="I103" s="506" t="str">
        <f t="shared" si="2"/>
        <v/>
      </c>
      <c r="J103" s="2" t="e">
        <f>IF(Produit_Tarif_Stock!#REF!&lt;&gt;0,Produit_Tarif_Stock!#REF!,"")</f>
        <v>#REF!</v>
      </c>
      <c r="K103" s="2" t="e">
        <f>IF(Produit_Tarif_Stock!#REF!&lt;&gt;0,Produit_Tarif_Stock!#REF!,"")</f>
        <v>#REF!</v>
      </c>
      <c r="L103" s="114" t="e">
        <f>IF(Produit_Tarif_Stock!#REF!&lt;&gt;0,Produit_Tarif_Stock!#REF!,"")</f>
        <v>#REF!</v>
      </c>
      <c r="M103" s="114" t="e">
        <f>IF(Produit_Tarif_Stock!#REF!&lt;&gt;0,Produit_Tarif_Stock!#REF!,"")</f>
        <v>#REF!</v>
      </c>
      <c r="N103" s="454"/>
      <c r="P103" s="2" t="e">
        <f>IF(Produit_Tarif_Stock!#REF!&lt;&gt;0,Produit_Tarif_Stock!#REF!,"")</f>
        <v>#REF!</v>
      </c>
      <c r="Q103" s="518" t="e">
        <f>IF(Produit_Tarif_Stock!#REF!&lt;&gt;0,(E103-(E103*H103)-Produit_Tarif_Stock!#REF!)/Produit_Tarif_Stock!#REF!*100,(E103-(E103*H103)-Produit_Tarif_Stock!#REF!)/Produit_Tarif_Stock!#REF!*100)</f>
        <v>#REF!</v>
      </c>
      <c r="R103" s="523">
        <f t="shared" si="3"/>
        <v>0</v>
      </c>
      <c r="S103" s="524" t="e">
        <f>Produit_Tarif_Stock!#REF!</f>
        <v>#REF!</v>
      </c>
    </row>
    <row r="104" spans="1:19" ht="24.75" customHeight="1">
      <c r="A104" s="228" t="e">
        <f>Produit_Tarif_Stock!#REF!</f>
        <v>#REF!</v>
      </c>
      <c r="B104" s="118" t="e">
        <f>IF(Produit_Tarif_Stock!#REF!&lt;&gt;"",Produit_Tarif_Stock!#REF!,"")</f>
        <v>#REF!</v>
      </c>
      <c r="C104" s="502" t="e">
        <f>IF(Produit_Tarif_Stock!#REF!&lt;&gt;"",Produit_Tarif_Stock!#REF!,"")</f>
        <v>#REF!</v>
      </c>
      <c r="D104" s="505" t="e">
        <f>IF(Produit_Tarif_Stock!#REF!&lt;&gt;"",Produit_Tarif_Stock!#REF!,"")</f>
        <v>#REF!</v>
      </c>
      <c r="E104" s="514" t="e">
        <f>IF(Produit_Tarif_Stock!#REF!&lt;&gt;0,Produit_Tarif_Stock!#REF!,"")</f>
        <v>#REF!</v>
      </c>
      <c r="F104" s="2" t="e">
        <f>IF(Produit_Tarif_Stock!#REF!&lt;&gt;"",Produit_Tarif_Stock!#REF!,"")</f>
        <v>#REF!</v>
      </c>
      <c r="G104" s="506" t="e">
        <f>IF(Produit_Tarif_Stock!#REF!&lt;&gt;0,Produit_Tarif_Stock!#REF!,"")</f>
        <v>#REF!</v>
      </c>
      <c r="I104" s="506" t="str">
        <f t="shared" si="2"/>
        <v/>
      </c>
      <c r="J104" s="2" t="e">
        <f>IF(Produit_Tarif_Stock!#REF!&lt;&gt;0,Produit_Tarif_Stock!#REF!,"")</f>
        <v>#REF!</v>
      </c>
      <c r="K104" s="2" t="e">
        <f>IF(Produit_Tarif_Stock!#REF!&lt;&gt;0,Produit_Tarif_Stock!#REF!,"")</f>
        <v>#REF!</v>
      </c>
      <c r="L104" s="114" t="e">
        <f>IF(Produit_Tarif_Stock!#REF!&lt;&gt;0,Produit_Tarif_Stock!#REF!,"")</f>
        <v>#REF!</v>
      </c>
      <c r="M104" s="114" t="e">
        <f>IF(Produit_Tarif_Stock!#REF!&lt;&gt;0,Produit_Tarif_Stock!#REF!,"")</f>
        <v>#REF!</v>
      </c>
      <c r="N104" s="454"/>
      <c r="P104" s="2" t="e">
        <f>IF(Produit_Tarif_Stock!#REF!&lt;&gt;0,Produit_Tarif_Stock!#REF!,"")</f>
        <v>#REF!</v>
      </c>
      <c r="Q104" s="518" t="e">
        <f>IF(Produit_Tarif_Stock!#REF!&lt;&gt;0,(E104-(E104*H104)-Produit_Tarif_Stock!#REF!)/Produit_Tarif_Stock!#REF!*100,(E104-(E104*H104)-Produit_Tarif_Stock!#REF!)/Produit_Tarif_Stock!#REF!*100)</f>
        <v>#REF!</v>
      </c>
      <c r="R104" s="523">
        <f t="shared" si="3"/>
        <v>0</v>
      </c>
      <c r="S104" s="524" t="e">
        <f>Produit_Tarif_Stock!#REF!</f>
        <v>#REF!</v>
      </c>
    </row>
    <row r="105" spans="1:19" ht="24.75" customHeight="1">
      <c r="A105" s="228" t="e">
        <f>Produit_Tarif_Stock!#REF!</f>
        <v>#REF!</v>
      </c>
      <c r="B105" s="118" t="e">
        <f>IF(Produit_Tarif_Stock!#REF!&lt;&gt;"",Produit_Tarif_Stock!#REF!,"")</f>
        <v>#REF!</v>
      </c>
      <c r="C105" s="502" t="e">
        <f>IF(Produit_Tarif_Stock!#REF!&lt;&gt;"",Produit_Tarif_Stock!#REF!,"")</f>
        <v>#REF!</v>
      </c>
      <c r="D105" s="505" t="e">
        <f>IF(Produit_Tarif_Stock!#REF!&lt;&gt;"",Produit_Tarif_Stock!#REF!,"")</f>
        <v>#REF!</v>
      </c>
      <c r="E105" s="514" t="e">
        <f>IF(Produit_Tarif_Stock!#REF!&lt;&gt;0,Produit_Tarif_Stock!#REF!,"")</f>
        <v>#REF!</v>
      </c>
      <c r="F105" s="2" t="e">
        <f>IF(Produit_Tarif_Stock!#REF!&lt;&gt;"",Produit_Tarif_Stock!#REF!,"")</f>
        <v>#REF!</v>
      </c>
      <c r="G105" s="506" t="e">
        <f>IF(Produit_Tarif_Stock!#REF!&lt;&gt;0,Produit_Tarif_Stock!#REF!,"")</f>
        <v>#REF!</v>
      </c>
      <c r="I105" s="506" t="str">
        <f t="shared" si="2"/>
        <v/>
      </c>
      <c r="J105" s="2" t="e">
        <f>IF(Produit_Tarif_Stock!#REF!&lt;&gt;0,Produit_Tarif_Stock!#REF!,"")</f>
        <v>#REF!</v>
      </c>
      <c r="K105" s="2" t="e">
        <f>IF(Produit_Tarif_Stock!#REF!&lt;&gt;0,Produit_Tarif_Stock!#REF!,"")</f>
        <v>#REF!</v>
      </c>
      <c r="L105" s="114" t="e">
        <f>IF(Produit_Tarif_Stock!#REF!&lt;&gt;0,Produit_Tarif_Stock!#REF!,"")</f>
        <v>#REF!</v>
      </c>
      <c r="M105" s="114" t="e">
        <f>IF(Produit_Tarif_Stock!#REF!&lt;&gt;0,Produit_Tarif_Stock!#REF!,"")</f>
        <v>#REF!</v>
      </c>
      <c r="N105" s="454"/>
      <c r="P105" s="2" t="e">
        <f>IF(Produit_Tarif_Stock!#REF!&lt;&gt;0,Produit_Tarif_Stock!#REF!,"")</f>
        <v>#REF!</v>
      </c>
      <c r="Q105" s="518" t="e">
        <f>IF(Produit_Tarif_Stock!#REF!&lt;&gt;0,(E105-(E105*H105)-Produit_Tarif_Stock!#REF!)/Produit_Tarif_Stock!#REF!*100,(E105-(E105*H105)-Produit_Tarif_Stock!#REF!)/Produit_Tarif_Stock!#REF!*100)</f>
        <v>#REF!</v>
      </c>
      <c r="R105" s="523">
        <f t="shared" si="3"/>
        <v>0</v>
      </c>
      <c r="S105" s="524" t="e">
        <f>Produit_Tarif_Stock!#REF!</f>
        <v>#REF!</v>
      </c>
    </row>
    <row r="106" spans="1:19" ht="24.75" customHeight="1">
      <c r="A106" s="228" t="e">
        <f>Produit_Tarif_Stock!#REF!</f>
        <v>#REF!</v>
      </c>
      <c r="B106" s="118" t="e">
        <f>IF(Produit_Tarif_Stock!#REF!&lt;&gt;"",Produit_Tarif_Stock!#REF!,"")</f>
        <v>#REF!</v>
      </c>
      <c r="C106" s="502" t="e">
        <f>IF(Produit_Tarif_Stock!#REF!&lt;&gt;"",Produit_Tarif_Stock!#REF!,"")</f>
        <v>#REF!</v>
      </c>
      <c r="D106" s="505" t="e">
        <f>IF(Produit_Tarif_Stock!#REF!&lt;&gt;"",Produit_Tarif_Stock!#REF!,"")</f>
        <v>#REF!</v>
      </c>
      <c r="E106" s="514" t="e">
        <f>IF(Produit_Tarif_Stock!#REF!&lt;&gt;0,Produit_Tarif_Stock!#REF!,"")</f>
        <v>#REF!</v>
      </c>
      <c r="F106" s="2" t="e">
        <f>IF(Produit_Tarif_Stock!#REF!&lt;&gt;"",Produit_Tarif_Stock!#REF!,"")</f>
        <v>#REF!</v>
      </c>
      <c r="G106" s="506" t="e">
        <f>IF(Produit_Tarif_Stock!#REF!&lt;&gt;0,Produit_Tarif_Stock!#REF!,"")</f>
        <v>#REF!</v>
      </c>
      <c r="I106" s="506" t="str">
        <f t="shared" si="2"/>
        <v/>
      </c>
      <c r="J106" s="2" t="e">
        <f>IF(Produit_Tarif_Stock!#REF!&lt;&gt;0,Produit_Tarif_Stock!#REF!,"")</f>
        <v>#REF!</v>
      </c>
      <c r="K106" s="2" t="e">
        <f>IF(Produit_Tarif_Stock!#REF!&lt;&gt;0,Produit_Tarif_Stock!#REF!,"")</f>
        <v>#REF!</v>
      </c>
      <c r="L106" s="114" t="e">
        <f>IF(Produit_Tarif_Stock!#REF!&lt;&gt;0,Produit_Tarif_Stock!#REF!,"")</f>
        <v>#REF!</v>
      </c>
      <c r="M106" s="114" t="e">
        <f>IF(Produit_Tarif_Stock!#REF!&lt;&gt;0,Produit_Tarif_Stock!#REF!,"")</f>
        <v>#REF!</v>
      </c>
      <c r="N106" s="454"/>
      <c r="P106" s="2" t="e">
        <f>IF(Produit_Tarif_Stock!#REF!&lt;&gt;0,Produit_Tarif_Stock!#REF!,"")</f>
        <v>#REF!</v>
      </c>
      <c r="Q106" s="518" t="e">
        <f>IF(Produit_Tarif_Stock!#REF!&lt;&gt;0,(E106-(E106*H106)-Produit_Tarif_Stock!#REF!)/Produit_Tarif_Stock!#REF!*100,(E106-(E106*H106)-Produit_Tarif_Stock!#REF!)/Produit_Tarif_Stock!#REF!*100)</f>
        <v>#REF!</v>
      </c>
      <c r="R106" s="523">
        <f t="shared" si="3"/>
        <v>0</v>
      </c>
      <c r="S106" s="524" t="e">
        <f>Produit_Tarif_Stock!#REF!</f>
        <v>#REF!</v>
      </c>
    </row>
    <row r="107" spans="1:19" ht="24.75" customHeight="1">
      <c r="A107" s="228" t="e">
        <f>Produit_Tarif_Stock!#REF!</f>
        <v>#REF!</v>
      </c>
      <c r="B107" s="118" t="e">
        <f>IF(Produit_Tarif_Stock!#REF!&lt;&gt;"",Produit_Tarif_Stock!#REF!,"")</f>
        <v>#REF!</v>
      </c>
      <c r="C107" s="502" t="e">
        <f>IF(Produit_Tarif_Stock!#REF!&lt;&gt;"",Produit_Tarif_Stock!#REF!,"")</f>
        <v>#REF!</v>
      </c>
      <c r="D107" s="505" t="e">
        <f>IF(Produit_Tarif_Stock!#REF!&lt;&gt;"",Produit_Tarif_Stock!#REF!,"")</f>
        <v>#REF!</v>
      </c>
      <c r="E107" s="514" t="e">
        <f>IF(Produit_Tarif_Stock!#REF!&lt;&gt;0,Produit_Tarif_Stock!#REF!,"")</f>
        <v>#REF!</v>
      </c>
      <c r="F107" s="2" t="e">
        <f>IF(Produit_Tarif_Stock!#REF!&lt;&gt;"",Produit_Tarif_Stock!#REF!,"")</f>
        <v>#REF!</v>
      </c>
      <c r="G107" s="506" t="e">
        <f>IF(Produit_Tarif_Stock!#REF!&lt;&gt;0,Produit_Tarif_Stock!#REF!,"")</f>
        <v>#REF!</v>
      </c>
      <c r="I107" s="506" t="str">
        <f t="shared" si="2"/>
        <v/>
      </c>
      <c r="J107" s="2" t="e">
        <f>IF(Produit_Tarif_Stock!#REF!&lt;&gt;0,Produit_Tarif_Stock!#REF!,"")</f>
        <v>#REF!</v>
      </c>
      <c r="K107" s="2" t="e">
        <f>IF(Produit_Tarif_Stock!#REF!&lt;&gt;0,Produit_Tarif_Stock!#REF!,"")</f>
        <v>#REF!</v>
      </c>
      <c r="L107" s="114" t="e">
        <f>IF(Produit_Tarif_Stock!#REF!&lt;&gt;0,Produit_Tarif_Stock!#REF!,"")</f>
        <v>#REF!</v>
      </c>
      <c r="M107" s="114" t="e">
        <f>IF(Produit_Tarif_Stock!#REF!&lt;&gt;0,Produit_Tarif_Stock!#REF!,"")</f>
        <v>#REF!</v>
      </c>
      <c r="N107" s="454"/>
      <c r="P107" s="2" t="e">
        <f>IF(Produit_Tarif_Stock!#REF!&lt;&gt;0,Produit_Tarif_Stock!#REF!,"")</f>
        <v>#REF!</v>
      </c>
      <c r="Q107" s="518" t="e">
        <f>IF(Produit_Tarif_Stock!#REF!&lt;&gt;0,(E107-(E107*H107)-Produit_Tarif_Stock!#REF!)/Produit_Tarif_Stock!#REF!*100,(E107-(E107*H107)-Produit_Tarif_Stock!#REF!)/Produit_Tarif_Stock!#REF!*100)</f>
        <v>#REF!</v>
      </c>
      <c r="R107" s="523">
        <f t="shared" si="3"/>
        <v>0</v>
      </c>
      <c r="S107" s="524" t="e">
        <f>Produit_Tarif_Stock!#REF!</f>
        <v>#REF!</v>
      </c>
    </row>
    <row r="108" spans="1:19" ht="24.75" customHeight="1">
      <c r="A108" s="228" t="e">
        <f>Produit_Tarif_Stock!#REF!</f>
        <v>#REF!</v>
      </c>
      <c r="B108" s="118" t="e">
        <f>IF(Produit_Tarif_Stock!#REF!&lt;&gt;"",Produit_Tarif_Stock!#REF!,"")</f>
        <v>#REF!</v>
      </c>
      <c r="C108" s="502" t="e">
        <f>IF(Produit_Tarif_Stock!#REF!&lt;&gt;"",Produit_Tarif_Stock!#REF!,"")</f>
        <v>#REF!</v>
      </c>
      <c r="D108" s="505" t="e">
        <f>IF(Produit_Tarif_Stock!#REF!&lt;&gt;"",Produit_Tarif_Stock!#REF!,"")</f>
        <v>#REF!</v>
      </c>
      <c r="E108" s="514" t="e">
        <f>IF(Produit_Tarif_Stock!#REF!&lt;&gt;0,Produit_Tarif_Stock!#REF!,"")</f>
        <v>#REF!</v>
      </c>
      <c r="F108" s="2" t="e">
        <f>IF(Produit_Tarif_Stock!#REF!&lt;&gt;"",Produit_Tarif_Stock!#REF!,"")</f>
        <v>#REF!</v>
      </c>
      <c r="G108" s="506" t="e">
        <f>IF(Produit_Tarif_Stock!#REF!&lt;&gt;0,Produit_Tarif_Stock!#REF!,"")</f>
        <v>#REF!</v>
      </c>
      <c r="I108" s="506" t="str">
        <f t="shared" si="2"/>
        <v/>
      </c>
      <c r="J108" s="2" t="e">
        <f>IF(Produit_Tarif_Stock!#REF!&lt;&gt;0,Produit_Tarif_Stock!#REF!,"")</f>
        <v>#REF!</v>
      </c>
      <c r="K108" s="2" t="e">
        <f>IF(Produit_Tarif_Stock!#REF!&lt;&gt;0,Produit_Tarif_Stock!#REF!,"")</f>
        <v>#REF!</v>
      </c>
      <c r="L108" s="114" t="e">
        <f>IF(Produit_Tarif_Stock!#REF!&lt;&gt;0,Produit_Tarif_Stock!#REF!,"")</f>
        <v>#REF!</v>
      </c>
      <c r="M108" s="114" t="e">
        <f>IF(Produit_Tarif_Stock!#REF!&lt;&gt;0,Produit_Tarif_Stock!#REF!,"")</f>
        <v>#REF!</v>
      </c>
      <c r="N108" s="454"/>
      <c r="P108" s="2" t="e">
        <f>IF(Produit_Tarif_Stock!#REF!&lt;&gt;0,Produit_Tarif_Stock!#REF!,"")</f>
        <v>#REF!</v>
      </c>
      <c r="Q108" s="518" t="e">
        <f>IF(Produit_Tarif_Stock!#REF!&lt;&gt;0,(E108-(E108*H108)-Produit_Tarif_Stock!#REF!)/Produit_Tarif_Stock!#REF!*100,(E108-(E108*H108)-Produit_Tarif_Stock!#REF!)/Produit_Tarif_Stock!#REF!*100)</f>
        <v>#REF!</v>
      </c>
      <c r="R108" s="523">
        <f t="shared" si="3"/>
        <v>0</v>
      </c>
      <c r="S108" s="524" t="e">
        <f>Produit_Tarif_Stock!#REF!</f>
        <v>#REF!</v>
      </c>
    </row>
    <row r="109" spans="1:19" ht="24.75" customHeight="1">
      <c r="A109" s="228" t="e">
        <f>Produit_Tarif_Stock!#REF!</f>
        <v>#REF!</v>
      </c>
      <c r="B109" s="118" t="e">
        <f>IF(Produit_Tarif_Stock!#REF!&lt;&gt;"",Produit_Tarif_Stock!#REF!,"")</f>
        <v>#REF!</v>
      </c>
      <c r="C109" s="502" t="e">
        <f>IF(Produit_Tarif_Stock!#REF!&lt;&gt;"",Produit_Tarif_Stock!#REF!,"")</f>
        <v>#REF!</v>
      </c>
      <c r="D109" s="505" t="e">
        <f>IF(Produit_Tarif_Stock!#REF!&lt;&gt;"",Produit_Tarif_Stock!#REF!,"")</f>
        <v>#REF!</v>
      </c>
      <c r="E109" s="514" t="e">
        <f>IF(Produit_Tarif_Stock!#REF!&lt;&gt;0,Produit_Tarif_Stock!#REF!,"")</f>
        <v>#REF!</v>
      </c>
      <c r="F109" s="2" t="e">
        <f>IF(Produit_Tarif_Stock!#REF!&lt;&gt;"",Produit_Tarif_Stock!#REF!,"")</f>
        <v>#REF!</v>
      </c>
      <c r="G109" s="506" t="e">
        <f>IF(Produit_Tarif_Stock!#REF!&lt;&gt;0,Produit_Tarif_Stock!#REF!,"")</f>
        <v>#REF!</v>
      </c>
      <c r="I109" s="506" t="str">
        <f t="shared" si="2"/>
        <v/>
      </c>
      <c r="J109" s="2" t="e">
        <f>IF(Produit_Tarif_Stock!#REF!&lt;&gt;0,Produit_Tarif_Stock!#REF!,"")</f>
        <v>#REF!</v>
      </c>
      <c r="K109" s="2" t="e">
        <f>IF(Produit_Tarif_Stock!#REF!&lt;&gt;0,Produit_Tarif_Stock!#REF!,"")</f>
        <v>#REF!</v>
      </c>
      <c r="L109" s="114" t="e">
        <f>IF(Produit_Tarif_Stock!#REF!&lt;&gt;0,Produit_Tarif_Stock!#REF!,"")</f>
        <v>#REF!</v>
      </c>
      <c r="M109" s="114" t="e">
        <f>IF(Produit_Tarif_Stock!#REF!&lt;&gt;0,Produit_Tarif_Stock!#REF!,"")</f>
        <v>#REF!</v>
      </c>
      <c r="N109" s="454"/>
      <c r="P109" s="2" t="e">
        <f>IF(Produit_Tarif_Stock!#REF!&lt;&gt;0,Produit_Tarif_Stock!#REF!,"")</f>
        <v>#REF!</v>
      </c>
      <c r="Q109" s="518" t="e">
        <f>IF(Produit_Tarif_Stock!#REF!&lt;&gt;0,(E109-(E109*H109)-Produit_Tarif_Stock!#REF!)/Produit_Tarif_Stock!#REF!*100,(E109-(E109*H109)-Produit_Tarif_Stock!#REF!)/Produit_Tarif_Stock!#REF!*100)</f>
        <v>#REF!</v>
      </c>
      <c r="R109" s="523">
        <f t="shared" si="3"/>
        <v>0</v>
      </c>
      <c r="S109" s="524" t="e">
        <f>Produit_Tarif_Stock!#REF!</f>
        <v>#REF!</v>
      </c>
    </row>
    <row r="110" spans="1:19" ht="24.75" customHeight="1">
      <c r="A110" s="228" t="e">
        <f>Produit_Tarif_Stock!#REF!</f>
        <v>#REF!</v>
      </c>
      <c r="B110" s="118" t="e">
        <f>IF(Produit_Tarif_Stock!#REF!&lt;&gt;"",Produit_Tarif_Stock!#REF!,"")</f>
        <v>#REF!</v>
      </c>
      <c r="C110" s="502" t="e">
        <f>IF(Produit_Tarif_Stock!#REF!&lt;&gt;"",Produit_Tarif_Stock!#REF!,"")</f>
        <v>#REF!</v>
      </c>
      <c r="D110" s="505" t="e">
        <f>IF(Produit_Tarif_Stock!#REF!&lt;&gt;"",Produit_Tarif_Stock!#REF!,"")</f>
        <v>#REF!</v>
      </c>
      <c r="E110" s="514" t="e">
        <f>IF(Produit_Tarif_Stock!#REF!&lt;&gt;0,Produit_Tarif_Stock!#REF!,"")</f>
        <v>#REF!</v>
      </c>
      <c r="F110" s="2" t="e">
        <f>IF(Produit_Tarif_Stock!#REF!&lt;&gt;"",Produit_Tarif_Stock!#REF!,"")</f>
        <v>#REF!</v>
      </c>
      <c r="G110" s="506" t="e">
        <f>IF(Produit_Tarif_Stock!#REF!&lt;&gt;0,Produit_Tarif_Stock!#REF!,"")</f>
        <v>#REF!</v>
      </c>
      <c r="I110" s="506" t="str">
        <f t="shared" si="2"/>
        <v/>
      </c>
      <c r="J110" s="2" t="e">
        <f>IF(Produit_Tarif_Stock!#REF!&lt;&gt;0,Produit_Tarif_Stock!#REF!,"")</f>
        <v>#REF!</v>
      </c>
      <c r="K110" s="2" t="e">
        <f>IF(Produit_Tarif_Stock!#REF!&lt;&gt;0,Produit_Tarif_Stock!#REF!,"")</f>
        <v>#REF!</v>
      </c>
      <c r="L110" s="114" t="e">
        <f>IF(Produit_Tarif_Stock!#REF!&lt;&gt;0,Produit_Tarif_Stock!#REF!,"")</f>
        <v>#REF!</v>
      </c>
      <c r="M110" s="114" t="e">
        <f>IF(Produit_Tarif_Stock!#REF!&lt;&gt;0,Produit_Tarif_Stock!#REF!,"")</f>
        <v>#REF!</v>
      </c>
      <c r="N110" s="454"/>
      <c r="P110" s="2" t="e">
        <f>IF(Produit_Tarif_Stock!#REF!&lt;&gt;0,Produit_Tarif_Stock!#REF!,"")</f>
        <v>#REF!</v>
      </c>
      <c r="Q110" s="518" t="e">
        <f>IF(Produit_Tarif_Stock!#REF!&lt;&gt;0,(E110-(E110*H110)-Produit_Tarif_Stock!#REF!)/Produit_Tarif_Stock!#REF!*100,(E110-(E110*H110)-Produit_Tarif_Stock!#REF!)/Produit_Tarif_Stock!#REF!*100)</f>
        <v>#REF!</v>
      </c>
      <c r="R110" s="523">
        <f t="shared" si="3"/>
        <v>0</v>
      </c>
      <c r="S110" s="524" t="e">
        <f>Produit_Tarif_Stock!#REF!</f>
        <v>#REF!</v>
      </c>
    </row>
    <row r="111" spans="1:19" ht="24.75" customHeight="1">
      <c r="A111" s="228" t="e">
        <f>Produit_Tarif_Stock!#REF!</f>
        <v>#REF!</v>
      </c>
      <c r="B111" s="118" t="e">
        <f>IF(Produit_Tarif_Stock!#REF!&lt;&gt;"",Produit_Tarif_Stock!#REF!,"")</f>
        <v>#REF!</v>
      </c>
      <c r="C111" s="502" t="e">
        <f>IF(Produit_Tarif_Stock!#REF!&lt;&gt;"",Produit_Tarif_Stock!#REF!,"")</f>
        <v>#REF!</v>
      </c>
      <c r="D111" s="505" t="e">
        <f>IF(Produit_Tarif_Stock!#REF!&lt;&gt;"",Produit_Tarif_Stock!#REF!,"")</f>
        <v>#REF!</v>
      </c>
      <c r="E111" s="514" t="e">
        <f>IF(Produit_Tarif_Stock!#REF!&lt;&gt;0,Produit_Tarif_Stock!#REF!,"")</f>
        <v>#REF!</v>
      </c>
      <c r="F111" s="2" t="e">
        <f>IF(Produit_Tarif_Stock!#REF!&lt;&gt;"",Produit_Tarif_Stock!#REF!,"")</f>
        <v>#REF!</v>
      </c>
      <c r="G111" s="506" t="e">
        <f>IF(Produit_Tarif_Stock!#REF!&lt;&gt;0,Produit_Tarif_Stock!#REF!,"")</f>
        <v>#REF!</v>
      </c>
      <c r="I111" s="506" t="str">
        <f t="shared" si="2"/>
        <v/>
      </c>
      <c r="J111" s="2" t="e">
        <f>IF(Produit_Tarif_Stock!#REF!&lt;&gt;0,Produit_Tarif_Stock!#REF!,"")</f>
        <v>#REF!</v>
      </c>
      <c r="K111" s="2" t="e">
        <f>IF(Produit_Tarif_Stock!#REF!&lt;&gt;0,Produit_Tarif_Stock!#REF!,"")</f>
        <v>#REF!</v>
      </c>
      <c r="L111" s="114" t="e">
        <f>IF(Produit_Tarif_Stock!#REF!&lt;&gt;0,Produit_Tarif_Stock!#REF!,"")</f>
        <v>#REF!</v>
      </c>
      <c r="M111" s="114" t="e">
        <f>IF(Produit_Tarif_Stock!#REF!&lt;&gt;0,Produit_Tarif_Stock!#REF!,"")</f>
        <v>#REF!</v>
      </c>
      <c r="N111" s="454"/>
      <c r="P111" s="2" t="e">
        <f>IF(Produit_Tarif_Stock!#REF!&lt;&gt;0,Produit_Tarif_Stock!#REF!,"")</f>
        <v>#REF!</v>
      </c>
      <c r="Q111" s="518" t="e">
        <f>IF(Produit_Tarif_Stock!#REF!&lt;&gt;0,(E111-(E111*H111)-Produit_Tarif_Stock!#REF!)/Produit_Tarif_Stock!#REF!*100,(E111-(E111*H111)-Produit_Tarif_Stock!#REF!)/Produit_Tarif_Stock!#REF!*100)</f>
        <v>#REF!</v>
      </c>
      <c r="R111" s="523">
        <f t="shared" si="3"/>
        <v>0</v>
      </c>
      <c r="S111" s="524" t="e">
        <f>Produit_Tarif_Stock!#REF!</f>
        <v>#REF!</v>
      </c>
    </row>
    <row r="112" spans="1:19" ht="24.75" customHeight="1">
      <c r="A112" s="228" t="e">
        <f>Produit_Tarif_Stock!#REF!</f>
        <v>#REF!</v>
      </c>
      <c r="B112" s="118" t="e">
        <f>IF(Produit_Tarif_Stock!#REF!&lt;&gt;"",Produit_Tarif_Stock!#REF!,"")</f>
        <v>#REF!</v>
      </c>
      <c r="C112" s="502" t="e">
        <f>IF(Produit_Tarif_Stock!#REF!&lt;&gt;"",Produit_Tarif_Stock!#REF!,"")</f>
        <v>#REF!</v>
      </c>
      <c r="D112" s="505" t="e">
        <f>IF(Produit_Tarif_Stock!#REF!&lt;&gt;"",Produit_Tarif_Stock!#REF!,"")</f>
        <v>#REF!</v>
      </c>
      <c r="E112" s="514" t="e">
        <f>IF(Produit_Tarif_Stock!#REF!&lt;&gt;0,Produit_Tarif_Stock!#REF!,"")</f>
        <v>#REF!</v>
      </c>
      <c r="F112" s="2" t="e">
        <f>IF(Produit_Tarif_Stock!#REF!&lt;&gt;"",Produit_Tarif_Stock!#REF!,"")</f>
        <v>#REF!</v>
      </c>
      <c r="G112" s="506" t="e">
        <f>IF(Produit_Tarif_Stock!#REF!&lt;&gt;0,Produit_Tarif_Stock!#REF!,"")</f>
        <v>#REF!</v>
      </c>
      <c r="I112" s="506" t="str">
        <f t="shared" si="2"/>
        <v/>
      </c>
      <c r="J112" s="2" t="e">
        <f>IF(Produit_Tarif_Stock!#REF!&lt;&gt;0,Produit_Tarif_Stock!#REF!,"")</f>
        <v>#REF!</v>
      </c>
      <c r="K112" s="2" t="e">
        <f>IF(Produit_Tarif_Stock!#REF!&lt;&gt;0,Produit_Tarif_Stock!#REF!,"")</f>
        <v>#REF!</v>
      </c>
      <c r="L112" s="114" t="e">
        <f>IF(Produit_Tarif_Stock!#REF!&lt;&gt;0,Produit_Tarif_Stock!#REF!,"")</f>
        <v>#REF!</v>
      </c>
      <c r="M112" s="114" t="e">
        <f>IF(Produit_Tarif_Stock!#REF!&lt;&gt;0,Produit_Tarif_Stock!#REF!,"")</f>
        <v>#REF!</v>
      </c>
      <c r="N112" s="454"/>
      <c r="P112" s="2" t="e">
        <f>IF(Produit_Tarif_Stock!#REF!&lt;&gt;0,Produit_Tarif_Stock!#REF!,"")</f>
        <v>#REF!</v>
      </c>
      <c r="Q112" s="518" t="e">
        <f>IF(Produit_Tarif_Stock!#REF!&lt;&gt;0,(E112-(E112*H112)-Produit_Tarif_Stock!#REF!)/Produit_Tarif_Stock!#REF!*100,(E112-(E112*H112)-Produit_Tarif_Stock!#REF!)/Produit_Tarif_Stock!#REF!*100)</f>
        <v>#REF!</v>
      </c>
      <c r="R112" s="523">
        <f t="shared" si="3"/>
        <v>0</v>
      </c>
      <c r="S112" s="524" t="e">
        <f>Produit_Tarif_Stock!#REF!</f>
        <v>#REF!</v>
      </c>
    </row>
    <row r="113" spans="1:19" ht="24.75" customHeight="1">
      <c r="A113" s="228" t="e">
        <f>Produit_Tarif_Stock!#REF!</f>
        <v>#REF!</v>
      </c>
      <c r="B113" s="118" t="e">
        <f>IF(Produit_Tarif_Stock!#REF!&lt;&gt;"",Produit_Tarif_Stock!#REF!,"")</f>
        <v>#REF!</v>
      </c>
      <c r="C113" s="502" t="e">
        <f>IF(Produit_Tarif_Stock!#REF!&lt;&gt;"",Produit_Tarif_Stock!#REF!,"")</f>
        <v>#REF!</v>
      </c>
      <c r="D113" s="505" t="e">
        <f>IF(Produit_Tarif_Stock!#REF!&lt;&gt;"",Produit_Tarif_Stock!#REF!,"")</f>
        <v>#REF!</v>
      </c>
      <c r="E113" s="514" t="e">
        <f>IF(Produit_Tarif_Stock!#REF!&lt;&gt;0,Produit_Tarif_Stock!#REF!,"")</f>
        <v>#REF!</v>
      </c>
      <c r="F113" s="2" t="e">
        <f>IF(Produit_Tarif_Stock!#REF!&lt;&gt;"",Produit_Tarif_Stock!#REF!,"")</f>
        <v>#REF!</v>
      </c>
      <c r="G113" s="506" t="e">
        <f>IF(Produit_Tarif_Stock!#REF!&lt;&gt;0,Produit_Tarif_Stock!#REF!,"")</f>
        <v>#REF!</v>
      </c>
      <c r="I113" s="506" t="str">
        <f t="shared" si="2"/>
        <v/>
      </c>
      <c r="J113" s="2" t="e">
        <f>IF(Produit_Tarif_Stock!#REF!&lt;&gt;0,Produit_Tarif_Stock!#REF!,"")</f>
        <v>#REF!</v>
      </c>
      <c r="K113" s="2" t="e">
        <f>IF(Produit_Tarif_Stock!#REF!&lt;&gt;0,Produit_Tarif_Stock!#REF!,"")</f>
        <v>#REF!</v>
      </c>
      <c r="L113" s="114" t="e">
        <f>IF(Produit_Tarif_Stock!#REF!&lt;&gt;0,Produit_Tarif_Stock!#REF!,"")</f>
        <v>#REF!</v>
      </c>
      <c r="M113" s="114" t="e">
        <f>IF(Produit_Tarif_Stock!#REF!&lt;&gt;0,Produit_Tarif_Stock!#REF!,"")</f>
        <v>#REF!</v>
      </c>
      <c r="N113" s="454"/>
      <c r="P113" s="2" t="e">
        <f>IF(Produit_Tarif_Stock!#REF!&lt;&gt;0,Produit_Tarif_Stock!#REF!,"")</f>
        <v>#REF!</v>
      </c>
      <c r="Q113" s="518" t="e">
        <f>IF(Produit_Tarif_Stock!#REF!&lt;&gt;0,(E113-(E113*H113)-Produit_Tarif_Stock!#REF!)/Produit_Tarif_Stock!#REF!*100,(E113-(E113*H113)-Produit_Tarif_Stock!#REF!)/Produit_Tarif_Stock!#REF!*100)</f>
        <v>#REF!</v>
      </c>
      <c r="R113" s="523">
        <f t="shared" si="3"/>
        <v>0</v>
      </c>
      <c r="S113" s="524" t="e">
        <f>Produit_Tarif_Stock!#REF!</f>
        <v>#REF!</v>
      </c>
    </row>
    <row r="114" spans="1:19" ht="24.75" customHeight="1">
      <c r="A114" s="228" t="e">
        <f>Produit_Tarif_Stock!#REF!</f>
        <v>#REF!</v>
      </c>
      <c r="B114" s="118" t="e">
        <f>IF(Produit_Tarif_Stock!#REF!&lt;&gt;"",Produit_Tarif_Stock!#REF!,"")</f>
        <v>#REF!</v>
      </c>
      <c r="C114" s="502" t="e">
        <f>IF(Produit_Tarif_Stock!#REF!&lt;&gt;"",Produit_Tarif_Stock!#REF!,"")</f>
        <v>#REF!</v>
      </c>
      <c r="D114" s="505" t="e">
        <f>IF(Produit_Tarif_Stock!#REF!&lt;&gt;"",Produit_Tarif_Stock!#REF!,"")</f>
        <v>#REF!</v>
      </c>
      <c r="E114" s="514" t="e">
        <f>IF(Produit_Tarif_Stock!#REF!&lt;&gt;0,Produit_Tarif_Stock!#REF!,"")</f>
        <v>#REF!</v>
      </c>
      <c r="F114" s="2" t="e">
        <f>IF(Produit_Tarif_Stock!#REF!&lt;&gt;"",Produit_Tarif_Stock!#REF!,"")</f>
        <v>#REF!</v>
      </c>
      <c r="G114" s="506" t="e">
        <f>IF(Produit_Tarif_Stock!#REF!&lt;&gt;0,Produit_Tarif_Stock!#REF!,"")</f>
        <v>#REF!</v>
      </c>
      <c r="I114" s="506" t="str">
        <f t="shared" si="2"/>
        <v/>
      </c>
      <c r="J114" s="2" t="e">
        <f>IF(Produit_Tarif_Stock!#REF!&lt;&gt;0,Produit_Tarif_Stock!#REF!,"")</f>
        <v>#REF!</v>
      </c>
      <c r="K114" s="2" t="e">
        <f>IF(Produit_Tarif_Stock!#REF!&lt;&gt;0,Produit_Tarif_Stock!#REF!,"")</f>
        <v>#REF!</v>
      </c>
      <c r="L114" s="114" t="e">
        <f>IF(Produit_Tarif_Stock!#REF!&lt;&gt;0,Produit_Tarif_Stock!#REF!,"")</f>
        <v>#REF!</v>
      </c>
      <c r="M114" s="114" t="e">
        <f>IF(Produit_Tarif_Stock!#REF!&lt;&gt;0,Produit_Tarif_Stock!#REF!,"")</f>
        <v>#REF!</v>
      </c>
      <c r="N114" s="454"/>
      <c r="P114" s="2" t="e">
        <f>IF(Produit_Tarif_Stock!#REF!&lt;&gt;0,Produit_Tarif_Stock!#REF!,"")</f>
        <v>#REF!</v>
      </c>
      <c r="Q114" s="518" t="e">
        <f>IF(Produit_Tarif_Stock!#REF!&lt;&gt;0,(E114-(E114*H114)-Produit_Tarif_Stock!#REF!)/Produit_Tarif_Stock!#REF!*100,(E114-(E114*H114)-Produit_Tarif_Stock!#REF!)/Produit_Tarif_Stock!#REF!*100)</f>
        <v>#REF!</v>
      </c>
      <c r="R114" s="523">
        <f t="shared" si="3"/>
        <v>0</v>
      </c>
      <c r="S114" s="524" t="e">
        <f>Produit_Tarif_Stock!#REF!</f>
        <v>#REF!</v>
      </c>
    </row>
    <row r="115" spans="1:19" ht="24.75" customHeight="1">
      <c r="A115" s="228" t="e">
        <f>Produit_Tarif_Stock!#REF!</f>
        <v>#REF!</v>
      </c>
      <c r="B115" s="118" t="e">
        <f>IF(Produit_Tarif_Stock!#REF!&lt;&gt;"",Produit_Tarif_Stock!#REF!,"")</f>
        <v>#REF!</v>
      </c>
      <c r="C115" s="502" t="e">
        <f>IF(Produit_Tarif_Stock!#REF!&lt;&gt;"",Produit_Tarif_Stock!#REF!,"")</f>
        <v>#REF!</v>
      </c>
      <c r="D115" s="505" t="e">
        <f>IF(Produit_Tarif_Stock!#REF!&lt;&gt;"",Produit_Tarif_Stock!#REF!,"")</f>
        <v>#REF!</v>
      </c>
      <c r="E115" s="514" t="e">
        <f>IF(Produit_Tarif_Stock!#REF!&lt;&gt;0,Produit_Tarif_Stock!#REF!,"")</f>
        <v>#REF!</v>
      </c>
      <c r="F115" s="2" t="e">
        <f>IF(Produit_Tarif_Stock!#REF!&lt;&gt;"",Produit_Tarif_Stock!#REF!,"")</f>
        <v>#REF!</v>
      </c>
      <c r="G115" s="506" t="e">
        <f>IF(Produit_Tarif_Stock!#REF!&lt;&gt;0,Produit_Tarif_Stock!#REF!,"")</f>
        <v>#REF!</v>
      </c>
      <c r="I115" s="506" t="str">
        <f t="shared" si="2"/>
        <v/>
      </c>
      <c r="J115" s="2" t="e">
        <f>IF(Produit_Tarif_Stock!#REF!&lt;&gt;0,Produit_Tarif_Stock!#REF!,"")</f>
        <v>#REF!</v>
      </c>
      <c r="K115" s="2" t="e">
        <f>IF(Produit_Tarif_Stock!#REF!&lt;&gt;0,Produit_Tarif_Stock!#REF!,"")</f>
        <v>#REF!</v>
      </c>
      <c r="L115" s="114" t="e">
        <f>IF(Produit_Tarif_Stock!#REF!&lt;&gt;0,Produit_Tarif_Stock!#REF!,"")</f>
        <v>#REF!</v>
      </c>
      <c r="M115" s="114" t="e">
        <f>IF(Produit_Tarif_Stock!#REF!&lt;&gt;0,Produit_Tarif_Stock!#REF!,"")</f>
        <v>#REF!</v>
      </c>
      <c r="N115" s="454"/>
      <c r="P115" s="2" t="e">
        <f>IF(Produit_Tarif_Stock!#REF!&lt;&gt;0,Produit_Tarif_Stock!#REF!,"")</f>
        <v>#REF!</v>
      </c>
      <c r="Q115" s="518" t="e">
        <f>IF(Produit_Tarif_Stock!#REF!&lt;&gt;0,(E115-(E115*H115)-Produit_Tarif_Stock!#REF!)/Produit_Tarif_Stock!#REF!*100,(E115-(E115*H115)-Produit_Tarif_Stock!#REF!)/Produit_Tarif_Stock!#REF!*100)</f>
        <v>#REF!</v>
      </c>
      <c r="R115" s="523">
        <f t="shared" si="3"/>
        <v>0</v>
      </c>
      <c r="S115" s="524" t="e">
        <f>Produit_Tarif_Stock!#REF!</f>
        <v>#REF!</v>
      </c>
    </row>
    <row r="116" spans="1:19" ht="24.75" customHeight="1">
      <c r="A116" s="228" t="e">
        <f>Produit_Tarif_Stock!#REF!</f>
        <v>#REF!</v>
      </c>
      <c r="B116" s="118" t="e">
        <f>IF(Produit_Tarif_Stock!#REF!&lt;&gt;"",Produit_Tarif_Stock!#REF!,"")</f>
        <v>#REF!</v>
      </c>
      <c r="C116" s="502" t="e">
        <f>IF(Produit_Tarif_Stock!#REF!&lt;&gt;"",Produit_Tarif_Stock!#REF!,"")</f>
        <v>#REF!</v>
      </c>
      <c r="D116" s="505" t="e">
        <f>IF(Produit_Tarif_Stock!#REF!&lt;&gt;"",Produit_Tarif_Stock!#REF!,"")</f>
        <v>#REF!</v>
      </c>
      <c r="E116" s="514" t="e">
        <f>IF(Produit_Tarif_Stock!#REF!&lt;&gt;0,Produit_Tarif_Stock!#REF!,"")</f>
        <v>#REF!</v>
      </c>
      <c r="F116" s="2" t="e">
        <f>IF(Produit_Tarif_Stock!#REF!&lt;&gt;"",Produit_Tarif_Stock!#REF!,"")</f>
        <v>#REF!</v>
      </c>
      <c r="G116" s="506" t="e">
        <f>IF(Produit_Tarif_Stock!#REF!&lt;&gt;0,Produit_Tarif_Stock!#REF!,"")</f>
        <v>#REF!</v>
      </c>
      <c r="I116" s="506" t="str">
        <f t="shared" si="2"/>
        <v/>
      </c>
      <c r="J116" s="2" t="e">
        <f>IF(Produit_Tarif_Stock!#REF!&lt;&gt;0,Produit_Tarif_Stock!#REF!,"")</f>
        <v>#REF!</v>
      </c>
      <c r="K116" s="2" t="e">
        <f>IF(Produit_Tarif_Stock!#REF!&lt;&gt;0,Produit_Tarif_Stock!#REF!,"")</f>
        <v>#REF!</v>
      </c>
      <c r="L116" s="114" t="e">
        <f>IF(Produit_Tarif_Stock!#REF!&lt;&gt;0,Produit_Tarif_Stock!#REF!,"")</f>
        <v>#REF!</v>
      </c>
      <c r="M116" s="114" t="e">
        <f>IF(Produit_Tarif_Stock!#REF!&lt;&gt;0,Produit_Tarif_Stock!#REF!,"")</f>
        <v>#REF!</v>
      </c>
      <c r="N116" s="454"/>
      <c r="P116" s="2" t="e">
        <f>IF(Produit_Tarif_Stock!#REF!&lt;&gt;0,Produit_Tarif_Stock!#REF!,"")</f>
        <v>#REF!</v>
      </c>
      <c r="Q116" s="518" t="e">
        <f>IF(Produit_Tarif_Stock!#REF!&lt;&gt;0,(E116-(E116*H116)-Produit_Tarif_Stock!#REF!)/Produit_Tarif_Stock!#REF!*100,(E116-(E116*H116)-Produit_Tarif_Stock!#REF!)/Produit_Tarif_Stock!#REF!*100)</f>
        <v>#REF!</v>
      </c>
      <c r="R116" s="523">
        <f t="shared" si="3"/>
        <v>0</v>
      </c>
      <c r="S116" s="524" t="e">
        <f>Produit_Tarif_Stock!#REF!</f>
        <v>#REF!</v>
      </c>
    </row>
    <row r="117" spans="1:19" ht="24.75" customHeight="1">
      <c r="A117" s="228" t="e">
        <f>Produit_Tarif_Stock!#REF!</f>
        <v>#REF!</v>
      </c>
      <c r="B117" s="118" t="e">
        <f>IF(Produit_Tarif_Stock!#REF!&lt;&gt;"",Produit_Tarif_Stock!#REF!,"")</f>
        <v>#REF!</v>
      </c>
      <c r="C117" s="502" t="e">
        <f>IF(Produit_Tarif_Stock!#REF!&lt;&gt;"",Produit_Tarif_Stock!#REF!,"")</f>
        <v>#REF!</v>
      </c>
      <c r="D117" s="505" t="e">
        <f>IF(Produit_Tarif_Stock!#REF!&lt;&gt;"",Produit_Tarif_Stock!#REF!,"")</f>
        <v>#REF!</v>
      </c>
      <c r="E117" s="514" t="e">
        <f>IF(Produit_Tarif_Stock!#REF!&lt;&gt;0,Produit_Tarif_Stock!#REF!,"")</f>
        <v>#REF!</v>
      </c>
      <c r="F117" s="2" t="e">
        <f>IF(Produit_Tarif_Stock!#REF!&lt;&gt;"",Produit_Tarif_Stock!#REF!,"")</f>
        <v>#REF!</v>
      </c>
      <c r="G117" s="506" t="e">
        <f>IF(Produit_Tarif_Stock!#REF!&lt;&gt;0,Produit_Tarif_Stock!#REF!,"")</f>
        <v>#REF!</v>
      </c>
      <c r="I117" s="506" t="str">
        <f t="shared" si="2"/>
        <v/>
      </c>
      <c r="J117" s="2" t="e">
        <f>IF(Produit_Tarif_Stock!#REF!&lt;&gt;0,Produit_Tarif_Stock!#REF!,"")</f>
        <v>#REF!</v>
      </c>
      <c r="K117" s="2" t="e">
        <f>IF(Produit_Tarif_Stock!#REF!&lt;&gt;0,Produit_Tarif_Stock!#REF!,"")</f>
        <v>#REF!</v>
      </c>
      <c r="L117" s="114" t="e">
        <f>IF(Produit_Tarif_Stock!#REF!&lt;&gt;0,Produit_Tarif_Stock!#REF!,"")</f>
        <v>#REF!</v>
      </c>
      <c r="M117" s="114" t="e">
        <f>IF(Produit_Tarif_Stock!#REF!&lt;&gt;0,Produit_Tarif_Stock!#REF!,"")</f>
        <v>#REF!</v>
      </c>
      <c r="N117" s="454"/>
      <c r="P117" s="2" t="e">
        <f>IF(Produit_Tarif_Stock!#REF!&lt;&gt;0,Produit_Tarif_Stock!#REF!,"")</f>
        <v>#REF!</v>
      </c>
      <c r="Q117" s="518" t="e">
        <f>IF(Produit_Tarif_Stock!#REF!&lt;&gt;0,(E117-(E117*H117)-Produit_Tarif_Stock!#REF!)/Produit_Tarif_Stock!#REF!*100,(E117-(E117*H117)-Produit_Tarif_Stock!#REF!)/Produit_Tarif_Stock!#REF!*100)</f>
        <v>#REF!</v>
      </c>
      <c r="R117" s="523">
        <f t="shared" si="3"/>
        <v>0</v>
      </c>
      <c r="S117" s="524" t="e">
        <f>Produit_Tarif_Stock!#REF!</f>
        <v>#REF!</v>
      </c>
    </row>
    <row r="118" spans="1:19" ht="24.75" customHeight="1">
      <c r="A118" s="228" t="e">
        <f>Produit_Tarif_Stock!#REF!</f>
        <v>#REF!</v>
      </c>
      <c r="B118" s="118" t="e">
        <f>IF(Produit_Tarif_Stock!#REF!&lt;&gt;"",Produit_Tarif_Stock!#REF!,"")</f>
        <v>#REF!</v>
      </c>
      <c r="C118" s="502" t="e">
        <f>IF(Produit_Tarif_Stock!#REF!&lt;&gt;"",Produit_Tarif_Stock!#REF!,"")</f>
        <v>#REF!</v>
      </c>
      <c r="D118" s="505" t="e">
        <f>IF(Produit_Tarif_Stock!#REF!&lt;&gt;"",Produit_Tarif_Stock!#REF!,"")</f>
        <v>#REF!</v>
      </c>
      <c r="E118" s="514" t="e">
        <f>IF(Produit_Tarif_Stock!#REF!&lt;&gt;0,Produit_Tarif_Stock!#REF!,"")</f>
        <v>#REF!</v>
      </c>
      <c r="F118" s="2" t="e">
        <f>IF(Produit_Tarif_Stock!#REF!&lt;&gt;"",Produit_Tarif_Stock!#REF!,"")</f>
        <v>#REF!</v>
      </c>
      <c r="G118" s="506" t="e">
        <f>IF(Produit_Tarif_Stock!#REF!&lt;&gt;0,Produit_Tarif_Stock!#REF!,"")</f>
        <v>#REF!</v>
      </c>
      <c r="I118" s="506" t="str">
        <f t="shared" si="2"/>
        <v/>
      </c>
      <c r="J118" s="2" t="e">
        <f>IF(Produit_Tarif_Stock!#REF!&lt;&gt;0,Produit_Tarif_Stock!#REF!,"")</f>
        <v>#REF!</v>
      </c>
      <c r="K118" s="2" t="e">
        <f>IF(Produit_Tarif_Stock!#REF!&lt;&gt;0,Produit_Tarif_Stock!#REF!,"")</f>
        <v>#REF!</v>
      </c>
      <c r="L118" s="114" t="e">
        <f>IF(Produit_Tarif_Stock!#REF!&lt;&gt;0,Produit_Tarif_Stock!#REF!,"")</f>
        <v>#REF!</v>
      </c>
      <c r="M118" s="114" t="e">
        <f>IF(Produit_Tarif_Stock!#REF!&lt;&gt;0,Produit_Tarif_Stock!#REF!,"")</f>
        <v>#REF!</v>
      </c>
      <c r="N118" s="454"/>
      <c r="P118" s="2" t="e">
        <f>IF(Produit_Tarif_Stock!#REF!&lt;&gt;0,Produit_Tarif_Stock!#REF!,"")</f>
        <v>#REF!</v>
      </c>
      <c r="Q118" s="518" t="e">
        <f>IF(Produit_Tarif_Stock!#REF!&lt;&gt;0,(E118-(E118*H118)-Produit_Tarif_Stock!#REF!)/Produit_Tarif_Stock!#REF!*100,(E118-(E118*H118)-Produit_Tarif_Stock!#REF!)/Produit_Tarif_Stock!#REF!*100)</f>
        <v>#REF!</v>
      </c>
      <c r="R118" s="523">
        <f t="shared" si="3"/>
        <v>0</v>
      </c>
      <c r="S118" s="524" t="e">
        <f>Produit_Tarif_Stock!#REF!</f>
        <v>#REF!</v>
      </c>
    </row>
    <row r="119" spans="1:19" ht="24.75" customHeight="1">
      <c r="A119" s="228" t="e">
        <f>Produit_Tarif_Stock!#REF!</f>
        <v>#REF!</v>
      </c>
      <c r="B119" s="118" t="e">
        <f>IF(Produit_Tarif_Stock!#REF!&lt;&gt;"",Produit_Tarif_Stock!#REF!,"")</f>
        <v>#REF!</v>
      </c>
      <c r="C119" s="502" t="e">
        <f>IF(Produit_Tarif_Stock!#REF!&lt;&gt;"",Produit_Tarif_Stock!#REF!,"")</f>
        <v>#REF!</v>
      </c>
      <c r="D119" s="505" t="e">
        <f>IF(Produit_Tarif_Stock!#REF!&lt;&gt;"",Produit_Tarif_Stock!#REF!,"")</f>
        <v>#REF!</v>
      </c>
      <c r="E119" s="514" t="e">
        <f>IF(Produit_Tarif_Stock!#REF!&lt;&gt;0,Produit_Tarif_Stock!#REF!,"")</f>
        <v>#REF!</v>
      </c>
      <c r="F119" s="2" t="e">
        <f>IF(Produit_Tarif_Stock!#REF!&lt;&gt;"",Produit_Tarif_Stock!#REF!,"")</f>
        <v>#REF!</v>
      </c>
      <c r="G119" s="506" t="e">
        <f>IF(Produit_Tarif_Stock!#REF!&lt;&gt;0,Produit_Tarif_Stock!#REF!,"")</f>
        <v>#REF!</v>
      </c>
      <c r="I119" s="506" t="str">
        <f t="shared" si="2"/>
        <v/>
      </c>
      <c r="J119" s="2" t="e">
        <f>IF(Produit_Tarif_Stock!#REF!&lt;&gt;0,Produit_Tarif_Stock!#REF!,"")</f>
        <v>#REF!</v>
      </c>
      <c r="K119" s="2" t="e">
        <f>IF(Produit_Tarif_Stock!#REF!&lt;&gt;0,Produit_Tarif_Stock!#REF!,"")</f>
        <v>#REF!</v>
      </c>
      <c r="L119" s="114" t="e">
        <f>IF(Produit_Tarif_Stock!#REF!&lt;&gt;0,Produit_Tarif_Stock!#REF!,"")</f>
        <v>#REF!</v>
      </c>
      <c r="M119" s="114" t="e">
        <f>IF(Produit_Tarif_Stock!#REF!&lt;&gt;0,Produit_Tarif_Stock!#REF!,"")</f>
        <v>#REF!</v>
      </c>
      <c r="N119" s="454"/>
      <c r="P119" s="2" t="e">
        <f>IF(Produit_Tarif_Stock!#REF!&lt;&gt;0,Produit_Tarif_Stock!#REF!,"")</f>
        <v>#REF!</v>
      </c>
      <c r="Q119" s="518" t="e">
        <f>IF(Produit_Tarif_Stock!#REF!&lt;&gt;0,(E119-(E119*H119)-Produit_Tarif_Stock!#REF!)/Produit_Tarif_Stock!#REF!*100,(E119-(E119*H119)-Produit_Tarif_Stock!#REF!)/Produit_Tarif_Stock!#REF!*100)</f>
        <v>#REF!</v>
      </c>
      <c r="R119" s="523">
        <f t="shared" si="3"/>
        <v>0</v>
      </c>
      <c r="S119" s="524" t="e">
        <f>Produit_Tarif_Stock!#REF!</f>
        <v>#REF!</v>
      </c>
    </row>
    <row r="120" spans="1:19" ht="24.75" customHeight="1">
      <c r="A120" s="228" t="e">
        <f>Produit_Tarif_Stock!#REF!</f>
        <v>#REF!</v>
      </c>
      <c r="B120" s="118" t="e">
        <f>IF(Produit_Tarif_Stock!#REF!&lt;&gt;"",Produit_Tarif_Stock!#REF!,"")</f>
        <v>#REF!</v>
      </c>
      <c r="C120" s="502" t="e">
        <f>IF(Produit_Tarif_Stock!#REF!&lt;&gt;"",Produit_Tarif_Stock!#REF!,"")</f>
        <v>#REF!</v>
      </c>
      <c r="D120" s="505" t="e">
        <f>IF(Produit_Tarif_Stock!#REF!&lt;&gt;"",Produit_Tarif_Stock!#REF!,"")</f>
        <v>#REF!</v>
      </c>
      <c r="E120" s="514" t="e">
        <f>IF(Produit_Tarif_Stock!#REF!&lt;&gt;0,Produit_Tarif_Stock!#REF!,"")</f>
        <v>#REF!</v>
      </c>
      <c r="F120" s="2" t="e">
        <f>IF(Produit_Tarif_Stock!#REF!&lt;&gt;"",Produit_Tarif_Stock!#REF!,"")</f>
        <v>#REF!</v>
      </c>
      <c r="G120" s="506" t="e">
        <f>IF(Produit_Tarif_Stock!#REF!&lt;&gt;0,Produit_Tarif_Stock!#REF!,"")</f>
        <v>#REF!</v>
      </c>
      <c r="I120" s="506" t="str">
        <f t="shared" si="2"/>
        <v/>
      </c>
      <c r="J120" s="2" t="e">
        <f>IF(Produit_Tarif_Stock!#REF!&lt;&gt;0,Produit_Tarif_Stock!#REF!,"")</f>
        <v>#REF!</v>
      </c>
      <c r="K120" s="2" t="e">
        <f>IF(Produit_Tarif_Stock!#REF!&lt;&gt;0,Produit_Tarif_Stock!#REF!,"")</f>
        <v>#REF!</v>
      </c>
      <c r="L120" s="114" t="e">
        <f>IF(Produit_Tarif_Stock!#REF!&lt;&gt;0,Produit_Tarif_Stock!#REF!,"")</f>
        <v>#REF!</v>
      </c>
      <c r="M120" s="114" t="e">
        <f>IF(Produit_Tarif_Stock!#REF!&lt;&gt;0,Produit_Tarif_Stock!#REF!,"")</f>
        <v>#REF!</v>
      </c>
      <c r="N120" s="454"/>
      <c r="P120" s="2" t="e">
        <f>IF(Produit_Tarif_Stock!#REF!&lt;&gt;0,Produit_Tarif_Stock!#REF!,"")</f>
        <v>#REF!</v>
      </c>
      <c r="Q120" s="518" t="e">
        <f>IF(Produit_Tarif_Stock!#REF!&lt;&gt;0,(E120-(E120*H120)-Produit_Tarif_Stock!#REF!)/Produit_Tarif_Stock!#REF!*100,(E120-(E120*H120)-Produit_Tarif_Stock!#REF!)/Produit_Tarif_Stock!#REF!*100)</f>
        <v>#REF!</v>
      </c>
      <c r="R120" s="523">
        <f t="shared" si="3"/>
        <v>0</v>
      </c>
      <c r="S120" s="524" t="e">
        <f>Produit_Tarif_Stock!#REF!</f>
        <v>#REF!</v>
      </c>
    </row>
    <row r="121" spans="1:19" ht="24.75" customHeight="1">
      <c r="A121" s="228" t="e">
        <f>Produit_Tarif_Stock!#REF!</f>
        <v>#REF!</v>
      </c>
      <c r="B121" s="118" t="e">
        <f>IF(Produit_Tarif_Stock!#REF!&lt;&gt;"",Produit_Tarif_Stock!#REF!,"")</f>
        <v>#REF!</v>
      </c>
      <c r="C121" s="502" t="e">
        <f>IF(Produit_Tarif_Stock!#REF!&lt;&gt;"",Produit_Tarif_Stock!#REF!,"")</f>
        <v>#REF!</v>
      </c>
      <c r="D121" s="505" t="e">
        <f>IF(Produit_Tarif_Stock!#REF!&lt;&gt;"",Produit_Tarif_Stock!#REF!,"")</f>
        <v>#REF!</v>
      </c>
      <c r="E121" s="514" t="e">
        <f>IF(Produit_Tarif_Stock!#REF!&lt;&gt;0,Produit_Tarif_Stock!#REF!,"")</f>
        <v>#REF!</v>
      </c>
      <c r="F121" s="2" t="e">
        <f>IF(Produit_Tarif_Stock!#REF!&lt;&gt;"",Produit_Tarif_Stock!#REF!,"")</f>
        <v>#REF!</v>
      </c>
      <c r="G121" s="506" t="e">
        <f>IF(Produit_Tarif_Stock!#REF!&lt;&gt;0,Produit_Tarif_Stock!#REF!,"")</f>
        <v>#REF!</v>
      </c>
      <c r="I121" s="506" t="str">
        <f t="shared" si="2"/>
        <v/>
      </c>
      <c r="J121" s="2" t="e">
        <f>IF(Produit_Tarif_Stock!#REF!&lt;&gt;0,Produit_Tarif_Stock!#REF!,"")</f>
        <v>#REF!</v>
      </c>
      <c r="K121" s="2" t="e">
        <f>IF(Produit_Tarif_Stock!#REF!&lt;&gt;0,Produit_Tarif_Stock!#REF!,"")</f>
        <v>#REF!</v>
      </c>
      <c r="L121" s="114" t="e">
        <f>IF(Produit_Tarif_Stock!#REF!&lt;&gt;0,Produit_Tarif_Stock!#REF!,"")</f>
        <v>#REF!</v>
      </c>
      <c r="M121" s="114" t="e">
        <f>IF(Produit_Tarif_Stock!#REF!&lt;&gt;0,Produit_Tarif_Stock!#REF!,"")</f>
        <v>#REF!</v>
      </c>
      <c r="N121" s="454"/>
      <c r="P121" s="2" t="e">
        <f>IF(Produit_Tarif_Stock!#REF!&lt;&gt;0,Produit_Tarif_Stock!#REF!,"")</f>
        <v>#REF!</v>
      </c>
      <c r="Q121" s="518" t="e">
        <f>IF(Produit_Tarif_Stock!#REF!&lt;&gt;0,(E121-(E121*H121)-Produit_Tarif_Stock!#REF!)/Produit_Tarif_Stock!#REF!*100,(E121-(E121*H121)-Produit_Tarif_Stock!#REF!)/Produit_Tarif_Stock!#REF!*100)</f>
        <v>#REF!</v>
      </c>
      <c r="R121" s="523">
        <f t="shared" si="3"/>
        <v>0</v>
      </c>
      <c r="S121" s="524" t="e">
        <f>Produit_Tarif_Stock!#REF!</f>
        <v>#REF!</v>
      </c>
    </row>
    <row r="122" spans="1:19" ht="24.75" customHeight="1">
      <c r="A122" s="228" t="e">
        <f>Produit_Tarif_Stock!#REF!</f>
        <v>#REF!</v>
      </c>
      <c r="B122" s="118" t="e">
        <f>IF(Produit_Tarif_Stock!#REF!&lt;&gt;"",Produit_Tarif_Stock!#REF!,"")</f>
        <v>#REF!</v>
      </c>
      <c r="C122" s="502" t="e">
        <f>IF(Produit_Tarif_Stock!#REF!&lt;&gt;"",Produit_Tarif_Stock!#REF!,"")</f>
        <v>#REF!</v>
      </c>
      <c r="D122" s="505" t="e">
        <f>IF(Produit_Tarif_Stock!#REF!&lt;&gt;"",Produit_Tarif_Stock!#REF!,"")</f>
        <v>#REF!</v>
      </c>
      <c r="E122" s="514" t="e">
        <f>IF(Produit_Tarif_Stock!#REF!&lt;&gt;0,Produit_Tarif_Stock!#REF!,"")</f>
        <v>#REF!</v>
      </c>
      <c r="F122" s="2" t="e">
        <f>IF(Produit_Tarif_Stock!#REF!&lt;&gt;"",Produit_Tarif_Stock!#REF!,"")</f>
        <v>#REF!</v>
      </c>
      <c r="G122" s="506" t="e">
        <f>IF(Produit_Tarif_Stock!#REF!&lt;&gt;0,Produit_Tarif_Stock!#REF!,"")</f>
        <v>#REF!</v>
      </c>
      <c r="I122" s="506" t="str">
        <f t="shared" si="2"/>
        <v/>
      </c>
      <c r="J122" s="2" t="e">
        <f>IF(Produit_Tarif_Stock!#REF!&lt;&gt;0,Produit_Tarif_Stock!#REF!,"")</f>
        <v>#REF!</v>
      </c>
      <c r="K122" s="2" t="e">
        <f>IF(Produit_Tarif_Stock!#REF!&lt;&gt;0,Produit_Tarif_Stock!#REF!,"")</f>
        <v>#REF!</v>
      </c>
      <c r="L122" s="114" t="e">
        <f>IF(Produit_Tarif_Stock!#REF!&lt;&gt;0,Produit_Tarif_Stock!#REF!,"")</f>
        <v>#REF!</v>
      </c>
      <c r="M122" s="114" t="e">
        <f>IF(Produit_Tarif_Stock!#REF!&lt;&gt;0,Produit_Tarif_Stock!#REF!,"")</f>
        <v>#REF!</v>
      </c>
      <c r="N122" s="454"/>
      <c r="P122" s="2" t="e">
        <f>IF(Produit_Tarif_Stock!#REF!&lt;&gt;0,Produit_Tarif_Stock!#REF!,"")</f>
        <v>#REF!</v>
      </c>
      <c r="Q122" s="518" t="e">
        <f>IF(Produit_Tarif_Stock!#REF!&lt;&gt;0,(E122-(E122*H122)-Produit_Tarif_Stock!#REF!)/Produit_Tarif_Stock!#REF!*100,(E122-(E122*H122)-Produit_Tarif_Stock!#REF!)/Produit_Tarif_Stock!#REF!*100)</f>
        <v>#REF!</v>
      </c>
      <c r="R122" s="523">
        <f t="shared" si="3"/>
        <v>0</v>
      </c>
      <c r="S122" s="524" t="e">
        <f>Produit_Tarif_Stock!#REF!</f>
        <v>#REF!</v>
      </c>
    </row>
    <row r="123" spans="1:19" ht="24.75" customHeight="1">
      <c r="A123" s="228" t="e">
        <f>Produit_Tarif_Stock!#REF!</f>
        <v>#REF!</v>
      </c>
      <c r="B123" s="118" t="e">
        <f>IF(Produit_Tarif_Stock!#REF!&lt;&gt;"",Produit_Tarif_Stock!#REF!,"")</f>
        <v>#REF!</v>
      </c>
      <c r="C123" s="502" t="e">
        <f>IF(Produit_Tarif_Stock!#REF!&lt;&gt;"",Produit_Tarif_Stock!#REF!,"")</f>
        <v>#REF!</v>
      </c>
      <c r="D123" s="505" t="e">
        <f>IF(Produit_Tarif_Stock!#REF!&lt;&gt;"",Produit_Tarif_Stock!#REF!,"")</f>
        <v>#REF!</v>
      </c>
      <c r="E123" s="514" t="e">
        <f>IF(Produit_Tarif_Stock!#REF!&lt;&gt;0,Produit_Tarif_Stock!#REF!,"")</f>
        <v>#REF!</v>
      </c>
      <c r="F123" s="2" t="e">
        <f>IF(Produit_Tarif_Stock!#REF!&lt;&gt;"",Produit_Tarif_Stock!#REF!,"")</f>
        <v>#REF!</v>
      </c>
      <c r="G123" s="506" t="e">
        <f>IF(Produit_Tarif_Stock!#REF!&lt;&gt;0,Produit_Tarif_Stock!#REF!,"")</f>
        <v>#REF!</v>
      </c>
      <c r="I123" s="506" t="str">
        <f t="shared" si="2"/>
        <v/>
      </c>
      <c r="J123" s="2" t="e">
        <f>IF(Produit_Tarif_Stock!#REF!&lt;&gt;0,Produit_Tarif_Stock!#REF!,"")</f>
        <v>#REF!</v>
      </c>
      <c r="K123" s="2" t="e">
        <f>IF(Produit_Tarif_Stock!#REF!&lt;&gt;0,Produit_Tarif_Stock!#REF!,"")</f>
        <v>#REF!</v>
      </c>
      <c r="L123" s="114" t="e">
        <f>IF(Produit_Tarif_Stock!#REF!&lt;&gt;0,Produit_Tarif_Stock!#REF!,"")</f>
        <v>#REF!</v>
      </c>
      <c r="M123" s="114" t="e">
        <f>IF(Produit_Tarif_Stock!#REF!&lt;&gt;0,Produit_Tarif_Stock!#REF!,"")</f>
        <v>#REF!</v>
      </c>
      <c r="N123" s="454"/>
      <c r="P123" s="2" t="e">
        <f>IF(Produit_Tarif_Stock!#REF!&lt;&gt;0,Produit_Tarif_Stock!#REF!,"")</f>
        <v>#REF!</v>
      </c>
      <c r="Q123" s="518" t="e">
        <f>IF(Produit_Tarif_Stock!#REF!&lt;&gt;0,(E123-(E123*H123)-Produit_Tarif_Stock!#REF!)/Produit_Tarif_Stock!#REF!*100,(E123-(E123*H123)-Produit_Tarif_Stock!#REF!)/Produit_Tarif_Stock!#REF!*100)</f>
        <v>#REF!</v>
      </c>
      <c r="R123" s="523">
        <f t="shared" si="3"/>
        <v>0</v>
      </c>
      <c r="S123" s="524" t="e">
        <f>Produit_Tarif_Stock!#REF!</f>
        <v>#REF!</v>
      </c>
    </row>
    <row r="124" spans="1:19" ht="24.75" customHeight="1">
      <c r="A124" s="228" t="e">
        <f>Produit_Tarif_Stock!#REF!</f>
        <v>#REF!</v>
      </c>
      <c r="B124" s="118" t="e">
        <f>IF(Produit_Tarif_Stock!#REF!&lt;&gt;"",Produit_Tarif_Stock!#REF!,"")</f>
        <v>#REF!</v>
      </c>
      <c r="C124" s="502" t="e">
        <f>IF(Produit_Tarif_Stock!#REF!&lt;&gt;"",Produit_Tarif_Stock!#REF!,"")</f>
        <v>#REF!</v>
      </c>
      <c r="D124" s="505" t="e">
        <f>IF(Produit_Tarif_Stock!#REF!&lt;&gt;"",Produit_Tarif_Stock!#REF!,"")</f>
        <v>#REF!</v>
      </c>
      <c r="E124" s="514" t="e">
        <f>IF(Produit_Tarif_Stock!#REF!&lt;&gt;0,Produit_Tarif_Stock!#REF!,"")</f>
        <v>#REF!</v>
      </c>
      <c r="F124" s="2" t="e">
        <f>IF(Produit_Tarif_Stock!#REF!&lt;&gt;"",Produit_Tarif_Stock!#REF!,"")</f>
        <v>#REF!</v>
      </c>
      <c r="G124" s="506" t="e">
        <f>IF(Produit_Tarif_Stock!#REF!&lt;&gt;0,Produit_Tarif_Stock!#REF!,"")</f>
        <v>#REF!</v>
      </c>
      <c r="I124" s="506" t="str">
        <f t="shared" si="2"/>
        <v/>
      </c>
      <c r="J124" s="2" t="e">
        <f>IF(Produit_Tarif_Stock!#REF!&lt;&gt;0,Produit_Tarif_Stock!#REF!,"")</f>
        <v>#REF!</v>
      </c>
      <c r="K124" s="2" t="e">
        <f>IF(Produit_Tarif_Stock!#REF!&lt;&gt;0,Produit_Tarif_Stock!#REF!,"")</f>
        <v>#REF!</v>
      </c>
      <c r="L124" s="114" t="e">
        <f>IF(Produit_Tarif_Stock!#REF!&lt;&gt;0,Produit_Tarif_Stock!#REF!,"")</f>
        <v>#REF!</v>
      </c>
      <c r="M124" s="114" t="e">
        <f>IF(Produit_Tarif_Stock!#REF!&lt;&gt;0,Produit_Tarif_Stock!#REF!,"")</f>
        <v>#REF!</v>
      </c>
      <c r="N124" s="454"/>
      <c r="P124" s="2" t="e">
        <f>IF(Produit_Tarif_Stock!#REF!&lt;&gt;0,Produit_Tarif_Stock!#REF!,"")</f>
        <v>#REF!</v>
      </c>
      <c r="Q124" s="518" t="e">
        <f>IF(Produit_Tarif_Stock!#REF!&lt;&gt;0,(E124-(E124*H124)-Produit_Tarif_Stock!#REF!)/Produit_Tarif_Stock!#REF!*100,(E124-(E124*H124)-Produit_Tarif_Stock!#REF!)/Produit_Tarif_Stock!#REF!*100)</f>
        <v>#REF!</v>
      </c>
      <c r="R124" s="523">
        <f t="shared" si="3"/>
        <v>0</v>
      </c>
      <c r="S124" s="524" t="e">
        <f>Produit_Tarif_Stock!#REF!</f>
        <v>#REF!</v>
      </c>
    </row>
    <row r="125" spans="1:19" ht="24.75" customHeight="1">
      <c r="A125" s="228" t="e">
        <f>Produit_Tarif_Stock!#REF!</f>
        <v>#REF!</v>
      </c>
      <c r="B125" s="118" t="e">
        <f>IF(Produit_Tarif_Stock!#REF!&lt;&gt;"",Produit_Tarif_Stock!#REF!,"")</f>
        <v>#REF!</v>
      </c>
      <c r="C125" s="502" t="e">
        <f>IF(Produit_Tarif_Stock!#REF!&lt;&gt;"",Produit_Tarif_Stock!#REF!,"")</f>
        <v>#REF!</v>
      </c>
      <c r="D125" s="505" t="e">
        <f>IF(Produit_Tarif_Stock!#REF!&lt;&gt;"",Produit_Tarif_Stock!#REF!,"")</f>
        <v>#REF!</v>
      </c>
      <c r="E125" s="514" t="e">
        <f>IF(Produit_Tarif_Stock!#REF!&lt;&gt;0,Produit_Tarif_Stock!#REF!,"")</f>
        <v>#REF!</v>
      </c>
      <c r="F125" s="2" t="e">
        <f>IF(Produit_Tarif_Stock!#REF!&lt;&gt;"",Produit_Tarif_Stock!#REF!,"")</f>
        <v>#REF!</v>
      </c>
      <c r="G125" s="506" t="e">
        <f>IF(Produit_Tarif_Stock!#REF!&lt;&gt;0,Produit_Tarif_Stock!#REF!,"")</f>
        <v>#REF!</v>
      </c>
      <c r="I125" s="506" t="str">
        <f t="shared" si="2"/>
        <v/>
      </c>
      <c r="J125" s="2" t="e">
        <f>IF(Produit_Tarif_Stock!#REF!&lt;&gt;0,Produit_Tarif_Stock!#REF!,"")</f>
        <v>#REF!</v>
      </c>
      <c r="K125" s="2" t="e">
        <f>IF(Produit_Tarif_Stock!#REF!&lt;&gt;0,Produit_Tarif_Stock!#REF!,"")</f>
        <v>#REF!</v>
      </c>
      <c r="L125" s="114" t="e">
        <f>IF(Produit_Tarif_Stock!#REF!&lt;&gt;0,Produit_Tarif_Stock!#REF!,"")</f>
        <v>#REF!</v>
      </c>
      <c r="M125" s="114" t="e">
        <f>IF(Produit_Tarif_Stock!#REF!&lt;&gt;0,Produit_Tarif_Stock!#REF!,"")</f>
        <v>#REF!</v>
      </c>
      <c r="N125" s="454"/>
      <c r="P125" s="2" t="e">
        <f>IF(Produit_Tarif_Stock!#REF!&lt;&gt;0,Produit_Tarif_Stock!#REF!,"")</f>
        <v>#REF!</v>
      </c>
      <c r="Q125" s="518" t="e">
        <f>IF(Produit_Tarif_Stock!#REF!&lt;&gt;0,(E125-(E125*H125)-Produit_Tarif_Stock!#REF!)/Produit_Tarif_Stock!#REF!*100,(E125-(E125*H125)-Produit_Tarif_Stock!#REF!)/Produit_Tarif_Stock!#REF!*100)</f>
        <v>#REF!</v>
      </c>
      <c r="R125" s="523">
        <f t="shared" si="3"/>
        <v>0</v>
      </c>
      <c r="S125" s="524" t="e">
        <f>Produit_Tarif_Stock!#REF!</f>
        <v>#REF!</v>
      </c>
    </row>
    <row r="126" spans="1:19" ht="24.75" customHeight="1">
      <c r="A126" s="228" t="e">
        <f>Produit_Tarif_Stock!#REF!</f>
        <v>#REF!</v>
      </c>
      <c r="B126" s="118" t="e">
        <f>IF(Produit_Tarif_Stock!#REF!&lt;&gt;"",Produit_Tarif_Stock!#REF!,"")</f>
        <v>#REF!</v>
      </c>
      <c r="C126" s="502" t="e">
        <f>IF(Produit_Tarif_Stock!#REF!&lt;&gt;"",Produit_Tarif_Stock!#REF!,"")</f>
        <v>#REF!</v>
      </c>
      <c r="D126" s="505" t="e">
        <f>IF(Produit_Tarif_Stock!#REF!&lt;&gt;"",Produit_Tarif_Stock!#REF!,"")</f>
        <v>#REF!</v>
      </c>
      <c r="E126" s="514" t="e">
        <f>IF(Produit_Tarif_Stock!#REF!&lt;&gt;0,Produit_Tarif_Stock!#REF!,"")</f>
        <v>#REF!</v>
      </c>
      <c r="F126" s="2" t="e">
        <f>IF(Produit_Tarif_Stock!#REF!&lt;&gt;"",Produit_Tarif_Stock!#REF!,"")</f>
        <v>#REF!</v>
      </c>
      <c r="G126" s="506" t="e">
        <f>IF(Produit_Tarif_Stock!#REF!&lt;&gt;0,Produit_Tarif_Stock!#REF!,"")</f>
        <v>#REF!</v>
      </c>
      <c r="I126" s="506" t="str">
        <f t="shared" si="2"/>
        <v/>
      </c>
      <c r="J126" s="2" t="e">
        <f>IF(Produit_Tarif_Stock!#REF!&lt;&gt;0,Produit_Tarif_Stock!#REF!,"")</f>
        <v>#REF!</v>
      </c>
      <c r="K126" s="2" t="e">
        <f>IF(Produit_Tarif_Stock!#REF!&lt;&gt;0,Produit_Tarif_Stock!#REF!,"")</f>
        <v>#REF!</v>
      </c>
      <c r="L126" s="114" t="e">
        <f>IF(Produit_Tarif_Stock!#REF!&lt;&gt;0,Produit_Tarif_Stock!#REF!,"")</f>
        <v>#REF!</v>
      </c>
      <c r="M126" s="114" t="e">
        <f>IF(Produit_Tarif_Stock!#REF!&lt;&gt;0,Produit_Tarif_Stock!#REF!,"")</f>
        <v>#REF!</v>
      </c>
      <c r="N126" s="454"/>
      <c r="P126" s="2" t="e">
        <f>IF(Produit_Tarif_Stock!#REF!&lt;&gt;0,Produit_Tarif_Stock!#REF!,"")</f>
        <v>#REF!</v>
      </c>
      <c r="Q126" s="518" t="e">
        <f>IF(Produit_Tarif_Stock!#REF!&lt;&gt;0,(E126-(E126*H126)-Produit_Tarif_Stock!#REF!)/Produit_Tarif_Stock!#REF!*100,(E126-(E126*H126)-Produit_Tarif_Stock!#REF!)/Produit_Tarif_Stock!#REF!*100)</f>
        <v>#REF!</v>
      </c>
      <c r="R126" s="523">
        <f t="shared" si="3"/>
        <v>0</v>
      </c>
      <c r="S126" s="524" t="e">
        <f>Produit_Tarif_Stock!#REF!</f>
        <v>#REF!</v>
      </c>
    </row>
    <row r="127" spans="1:19" ht="24.75" customHeight="1">
      <c r="A127" s="228" t="e">
        <f>Produit_Tarif_Stock!#REF!</f>
        <v>#REF!</v>
      </c>
      <c r="B127" s="118" t="e">
        <f>IF(Produit_Tarif_Stock!#REF!&lt;&gt;"",Produit_Tarif_Stock!#REF!,"")</f>
        <v>#REF!</v>
      </c>
      <c r="C127" s="502" t="e">
        <f>IF(Produit_Tarif_Stock!#REF!&lt;&gt;"",Produit_Tarif_Stock!#REF!,"")</f>
        <v>#REF!</v>
      </c>
      <c r="D127" s="505" t="e">
        <f>IF(Produit_Tarif_Stock!#REF!&lt;&gt;"",Produit_Tarif_Stock!#REF!,"")</f>
        <v>#REF!</v>
      </c>
      <c r="E127" s="514" t="e">
        <f>IF(Produit_Tarif_Stock!#REF!&lt;&gt;0,Produit_Tarif_Stock!#REF!,"")</f>
        <v>#REF!</v>
      </c>
      <c r="F127" s="2" t="e">
        <f>IF(Produit_Tarif_Stock!#REF!&lt;&gt;"",Produit_Tarif_Stock!#REF!,"")</f>
        <v>#REF!</v>
      </c>
      <c r="G127" s="506" t="e">
        <f>IF(Produit_Tarif_Stock!#REF!&lt;&gt;0,Produit_Tarif_Stock!#REF!,"")</f>
        <v>#REF!</v>
      </c>
      <c r="I127" s="506" t="str">
        <f t="shared" si="2"/>
        <v/>
      </c>
      <c r="J127" s="2" t="e">
        <f>IF(Produit_Tarif_Stock!#REF!&lt;&gt;0,Produit_Tarif_Stock!#REF!,"")</f>
        <v>#REF!</v>
      </c>
      <c r="K127" s="2" t="e">
        <f>IF(Produit_Tarif_Stock!#REF!&lt;&gt;0,Produit_Tarif_Stock!#REF!,"")</f>
        <v>#REF!</v>
      </c>
      <c r="L127" s="114" t="e">
        <f>IF(Produit_Tarif_Stock!#REF!&lt;&gt;0,Produit_Tarif_Stock!#REF!,"")</f>
        <v>#REF!</v>
      </c>
      <c r="M127" s="114" t="e">
        <f>IF(Produit_Tarif_Stock!#REF!&lt;&gt;0,Produit_Tarif_Stock!#REF!,"")</f>
        <v>#REF!</v>
      </c>
      <c r="N127" s="454"/>
      <c r="P127" s="2" t="e">
        <f>IF(Produit_Tarif_Stock!#REF!&lt;&gt;0,Produit_Tarif_Stock!#REF!,"")</f>
        <v>#REF!</v>
      </c>
      <c r="Q127" s="518" t="e">
        <f>IF(Produit_Tarif_Stock!#REF!&lt;&gt;0,(E127-(E127*H127)-Produit_Tarif_Stock!#REF!)/Produit_Tarif_Stock!#REF!*100,(E127-(E127*H127)-Produit_Tarif_Stock!#REF!)/Produit_Tarif_Stock!#REF!*100)</f>
        <v>#REF!</v>
      </c>
      <c r="R127" s="523">
        <f t="shared" si="3"/>
        <v>0</v>
      </c>
      <c r="S127" s="524" t="e">
        <f>Produit_Tarif_Stock!#REF!</f>
        <v>#REF!</v>
      </c>
    </row>
    <row r="128" spans="1:19" ht="24.75" customHeight="1">
      <c r="A128" s="228" t="e">
        <f>Produit_Tarif_Stock!#REF!</f>
        <v>#REF!</v>
      </c>
      <c r="B128" s="118" t="e">
        <f>IF(Produit_Tarif_Stock!#REF!&lt;&gt;"",Produit_Tarif_Stock!#REF!,"")</f>
        <v>#REF!</v>
      </c>
      <c r="C128" s="502" t="e">
        <f>IF(Produit_Tarif_Stock!#REF!&lt;&gt;"",Produit_Tarif_Stock!#REF!,"")</f>
        <v>#REF!</v>
      </c>
      <c r="D128" s="505" t="e">
        <f>IF(Produit_Tarif_Stock!#REF!&lt;&gt;"",Produit_Tarif_Stock!#REF!,"")</f>
        <v>#REF!</v>
      </c>
      <c r="E128" s="514" t="e">
        <f>IF(Produit_Tarif_Stock!#REF!&lt;&gt;0,Produit_Tarif_Stock!#REF!,"")</f>
        <v>#REF!</v>
      </c>
      <c r="F128" s="2" t="e">
        <f>IF(Produit_Tarif_Stock!#REF!&lt;&gt;"",Produit_Tarif_Stock!#REF!,"")</f>
        <v>#REF!</v>
      </c>
      <c r="G128" s="506" t="e">
        <f>IF(Produit_Tarif_Stock!#REF!&lt;&gt;0,Produit_Tarif_Stock!#REF!,"")</f>
        <v>#REF!</v>
      </c>
      <c r="I128" s="506" t="str">
        <f t="shared" si="2"/>
        <v/>
      </c>
      <c r="J128" s="2" t="e">
        <f>IF(Produit_Tarif_Stock!#REF!&lt;&gt;0,Produit_Tarif_Stock!#REF!,"")</f>
        <v>#REF!</v>
      </c>
      <c r="K128" s="2" t="e">
        <f>IF(Produit_Tarif_Stock!#REF!&lt;&gt;0,Produit_Tarif_Stock!#REF!,"")</f>
        <v>#REF!</v>
      </c>
      <c r="L128" s="114" t="e">
        <f>IF(Produit_Tarif_Stock!#REF!&lt;&gt;0,Produit_Tarif_Stock!#REF!,"")</f>
        <v>#REF!</v>
      </c>
      <c r="M128" s="114" t="e">
        <f>IF(Produit_Tarif_Stock!#REF!&lt;&gt;0,Produit_Tarif_Stock!#REF!,"")</f>
        <v>#REF!</v>
      </c>
      <c r="N128" s="454"/>
      <c r="P128" s="2" t="e">
        <f>IF(Produit_Tarif_Stock!#REF!&lt;&gt;0,Produit_Tarif_Stock!#REF!,"")</f>
        <v>#REF!</v>
      </c>
      <c r="Q128" s="518" t="e">
        <f>IF(Produit_Tarif_Stock!#REF!&lt;&gt;0,(E128-(E128*H128)-Produit_Tarif_Stock!#REF!)/Produit_Tarif_Stock!#REF!*100,(E128-(E128*H128)-Produit_Tarif_Stock!#REF!)/Produit_Tarif_Stock!#REF!*100)</f>
        <v>#REF!</v>
      </c>
      <c r="R128" s="523">
        <f t="shared" si="3"/>
        <v>0</v>
      </c>
      <c r="S128" s="524" t="e">
        <f>Produit_Tarif_Stock!#REF!</f>
        <v>#REF!</v>
      </c>
    </row>
    <row r="129" spans="1:19" ht="24.75" customHeight="1">
      <c r="A129" s="228" t="e">
        <f>Produit_Tarif_Stock!#REF!</f>
        <v>#REF!</v>
      </c>
      <c r="B129" s="118" t="e">
        <f>IF(Produit_Tarif_Stock!#REF!&lt;&gt;"",Produit_Tarif_Stock!#REF!,"")</f>
        <v>#REF!</v>
      </c>
      <c r="C129" s="502" t="e">
        <f>IF(Produit_Tarif_Stock!#REF!&lt;&gt;"",Produit_Tarif_Stock!#REF!,"")</f>
        <v>#REF!</v>
      </c>
      <c r="D129" s="505" t="e">
        <f>IF(Produit_Tarif_Stock!#REF!&lt;&gt;"",Produit_Tarif_Stock!#REF!,"")</f>
        <v>#REF!</v>
      </c>
      <c r="E129" s="514" t="e">
        <f>IF(Produit_Tarif_Stock!#REF!&lt;&gt;0,Produit_Tarif_Stock!#REF!,"")</f>
        <v>#REF!</v>
      </c>
      <c r="F129" s="2" t="e">
        <f>IF(Produit_Tarif_Stock!#REF!&lt;&gt;"",Produit_Tarif_Stock!#REF!,"")</f>
        <v>#REF!</v>
      </c>
      <c r="G129" s="506" t="e">
        <f>IF(Produit_Tarif_Stock!#REF!&lt;&gt;0,Produit_Tarif_Stock!#REF!,"")</f>
        <v>#REF!</v>
      </c>
      <c r="I129" s="506" t="str">
        <f t="shared" si="2"/>
        <v/>
      </c>
      <c r="J129" s="2" t="e">
        <f>IF(Produit_Tarif_Stock!#REF!&lt;&gt;0,Produit_Tarif_Stock!#REF!,"")</f>
        <v>#REF!</v>
      </c>
      <c r="K129" s="2" t="e">
        <f>IF(Produit_Tarif_Stock!#REF!&lt;&gt;0,Produit_Tarif_Stock!#REF!,"")</f>
        <v>#REF!</v>
      </c>
      <c r="L129" s="114" t="e">
        <f>IF(Produit_Tarif_Stock!#REF!&lt;&gt;0,Produit_Tarif_Stock!#REF!,"")</f>
        <v>#REF!</v>
      </c>
      <c r="M129" s="114" t="e">
        <f>IF(Produit_Tarif_Stock!#REF!&lt;&gt;0,Produit_Tarif_Stock!#REF!,"")</f>
        <v>#REF!</v>
      </c>
      <c r="N129" s="454"/>
      <c r="P129" s="2" t="e">
        <f>IF(Produit_Tarif_Stock!#REF!&lt;&gt;0,Produit_Tarif_Stock!#REF!,"")</f>
        <v>#REF!</v>
      </c>
      <c r="Q129" s="518" t="e">
        <f>IF(Produit_Tarif_Stock!#REF!&lt;&gt;0,(E129-(E129*H129)-Produit_Tarif_Stock!#REF!)/Produit_Tarif_Stock!#REF!*100,(E129-(E129*H129)-Produit_Tarif_Stock!#REF!)/Produit_Tarif_Stock!#REF!*100)</f>
        <v>#REF!</v>
      </c>
      <c r="R129" s="523">
        <f t="shared" si="3"/>
        <v>0</v>
      </c>
      <c r="S129" s="524" t="e">
        <f>Produit_Tarif_Stock!#REF!</f>
        <v>#REF!</v>
      </c>
    </row>
    <row r="130" spans="1:19" ht="24.75" customHeight="1">
      <c r="A130" s="228" t="e">
        <f>Produit_Tarif_Stock!#REF!</f>
        <v>#REF!</v>
      </c>
      <c r="B130" s="118" t="e">
        <f>IF(Produit_Tarif_Stock!#REF!&lt;&gt;"",Produit_Tarif_Stock!#REF!,"")</f>
        <v>#REF!</v>
      </c>
      <c r="C130" s="502" t="e">
        <f>IF(Produit_Tarif_Stock!#REF!&lt;&gt;"",Produit_Tarif_Stock!#REF!,"")</f>
        <v>#REF!</v>
      </c>
      <c r="D130" s="505" t="e">
        <f>IF(Produit_Tarif_Stock!#REF!&lt;&gt;"",Produit_Tarif_Stock!#REF!,"")</f>
        <v>#REF!</v>
      </c>
      <c r="E130" s="514" t="e">
        <f>IF(Produit_Tarif_Stock!#REF!&lt;&gt;0,Produit_Tarif_Stock!#REF!,"")</f>
        <v>#REF!</v>
      </c>
      <c r="F130" s="2" t="e">
        <f>IF(Produit_Tarif_Stock!#REF!&lt;&gt;"",Produit_Tarif_Stock!#REF!,"")</f>
        <v>#REF!</v>
      </c>
      <c r="G130" s="506" t="e">
        <f>IF(Produit_Tarif_Stock!#REF!&lt;&gt;0,Produit_Tarif_Stock!#REF!,"")</f>
        <v>#REF!</v>
      </c>
      <c r="I130" s="506" t="str">
        <f t="shared" si="2"/>
        <v/>
      </c>
      <c r="J130" s="2" t="e">
        <f>IF(Produit_Tarif_Stock!#REF!&lt;&gt;0,Produit_Tarif_Stock!#REF!,"")</f>
        <v>#REF!</v>
      </c>
      <c r="K130" s="2" t="e">
        <f>IF(Produit_Tarif_Stock!#REF!&lt;&gt;0,Produit_Tarif_Stock!#REF!,"")</f>
        <v>#REF!</v>
      </c>
      <c r="L130" s="114" t="e">
        <f>IF(Produit_Tarif_Stock!#REF!&lt;&gt;0,Produit_Tarif_Stock!#REF!,"")</f>
        <v>#REF!</v>
      </c>
      <c r="M130" s="114" t="e">
        <f>IF(Produit_Tarif_Stock!#REF!&lt;&gt;0,Produit_Tarif_Stock!#REF!,"")</f>
        <v>#REF!</v>
      </c>
      <c r="N130" s="454"/>
      <c r="P130" s="2" t="e">
        <f>IF(Produit_Tarif_Stock!#REF!&lt;&gt;0,Produit_Tarif_Stock!#REF!,"")</f>
        <v>#REF!</v>
      </c>
      <c r="Q130" s="518" t="e">
        <f>IF(Produit_Tarif_Stock!#REF!&lt;&gt;0,(E130-(E130*H130)-Produit_Tarif_Stock!#REF!)/Produit_Tarif_Stock!#REF!*100,(E130-(E130*H130)-Produit_Tarif_Stock!#REF!)/Produit_Tarif_Stock!#REF!*100)</f>
        <v>#REF!</v>
      </c>
      <c r="R130" s="523">
        <f t="shared" si="3"/>
        <v>0</v>
      </c>
      <c r="S130" s="524" t="e">
        <f>Produit_Tarif_Stock!#REF!</f>
        <v>#REF!</v>
      </c>
    </row>
    <row r="131" spans="1:19" ht="24.75" customHeight="1">
      <c r="A131" s="228" t="e">
        <f>Produit_Tarif_Stock!#REF!</f>
        <v>#REF!</v>
      </c>
      <c r="B131" s="118" t="e">
        <f>IF(Produit_Tarif_Stock!#REF!&lt;&gt;"",Produit_Tarif_Stock!#REF!,"")</f>
        <v>#REF!</v>
      </c>
      <c r="C131" s="502" t="e">
        <f>IF(Produit_Tarif_Stock!#REF!&lt;&gt;"",Produit_Tarif_Stock!#REF!,"")</f>
        <v>#REF!</v>
      </c>
      <c r="D131" s="505" t="e">
        <f>IF(Produit_Tarif_Stock!#REF!&lt;&gt;"",Produit_Tarif_Stock!#REF!,"")</f>
        <v>#REF!</v>
      </c>
      <c r="E131" s="514" t="e">
        <f>IF(Produit_Tarif_Stock!#REF!&lt;&gt;0,Produit_Tarif_Stock!#REF!,"")</f>
        <v>#REF!</v>
      </c>
      <c r="F131" s="2" t="e">
        <f>IF(Produit_Tarif_Stock!#REF!&lt;&gt;"",Produit_Tarif_Stock!#REF!,"")</f>
        <v>#REF!</v>
      </c>
      <c r="G131" s="506" t="e">
        <f>IF(Produit_Tarif_Stock!#REF!&lt;&gt;0,Produit_Tarif_Stock!#REF!,"")</f>
        <v>#REF!</v>
      </c>
      <c r="I131" s="506" t="str">
        <f t="shared" si="2"/>
        <v/>
      </c>
      <c r="J131" s="2" t="e">
        <f>IF(Produit_Tarif_Stock!#REF!&lt;&gt;0,Produit_Tarif_Stock!#REF!,"")</f>
        <v>#REF!</v>
      </c>
      <c r="K131" s="2" t="e">
        <f>IF(Produit_Tarif_Stock!#REF!&lt;&gt;0,Produit_Tarif_Stock!#REF!,"")</f>
        <v>#REF!</v>
      </c>
      <c r="L131" s="114" t="e">
        <f>IF(Produit_Tarif_Stock!#REF!&lt;&gt;0,Produit_Tarif_Stock!#REF!,"")</f>
        <v>#REF!</v>
      </c>
      <c r="M131" s="114" t="e">
        <f>IF(Produit_Tarif_Stock!#REF!&lt;&gt;0,Produit_Tarif_Stock!#REF!,"")</f>
        <v>#REF!</v>
      </c>
      <c r="N131" s="454"/>
      <c r="P131" s="2" t="e">
        <f>IF(Produit_Tarif_Stock!#REF!&lt;&gt;0,Produit_Tarif_Stock!#REF!,"")</f>
        <v>#REF!</v>
      </c>
      <c r="Q131" s="518" t="e">
        <f>IF(Produit_Tarif_Stock!#REF!&lt;&gt;0,(E131-(E131*H131)-Produit_Tarif_Stock!#REF!)/Produit_Tarif_Stock!#REF!*100,(E131-(E131*H131)-Produit_Tarif_Stock!#REF!)/Produit_Tarif_Stock!#REF!*100)</f>
        <v>#REF!</v>
      </c>
      <c r="R131" s="523">
        <f t="shared" si="3"/>
        <v>0</v>
      </c>
      <c r="S131" s="524" t="e">
        <f>Produit_Tarif_Stock!#REF!</f>
        <v>#REF!</v>
      </c>
    </row>
    <row r="132" spans="1:19" ht="24.75" customHeight="1">
      <c r="A132" s="228" t="e">
        <f>Produit_Tarif_Stock!#REF!</f>
        <v>#REF!</v>
      </c>
      <c r="B132" s="118" t="e">
        <f>IF(Produit_Tarif_Stock!#REF!&lt;&gt;"",Produit_Tarif_Stock!#REF!,"")</f>
        <v>#REF!</v>
      </c>
      <c r="C132" s="502" t="e">
        <f>IF(Produit_Tarif_Stock!#REF!&lt;&gt;"",Produit_Tarif_Stock!#REF!,"")</f>
        <v>#REF!</v>
      </c>
      <c r="D132" s="505" t="e">
        <f>IF(Produit_Tarif_Stock!#REF!&lt;&gt;"",Produit_Tarif_Stock!#REF!,"")</f>
        <v>#REF!</v>
      </c>
      <c r="E132" s="514" t="e">
        <f>IF(Produit_Tarif_Stock!#REF!&lt;&gt;0,Produit_Tarif_Stock!#REF!,"")</f>
        <v>#REF!</v>
      </c>
      <c r="F132" s="2" t="e">
        <f>IF(Produit_Tarif_Stock!#REF!&lt;&gt;"",Produit_Tarif_Stock!#REF!,"")</f>
        <v>#REF!</v>
      </c>
      <c r="G132" s="506" t="e">
        <f>IF(Produit_Tarif_Stock!#REF!&lt;&gt;0,Produit_Tarif_Stock!#REF!,"")</f>
        <v>#REF!</v>
      </c>
      <c r="I132" s="506" t="str">
        <f t="shared" si="2"/>
        <v/>
      </c>
      <c r="J132" s="2" t="e">
        <f>IF(Produit_Tarif_Stock!#REF!&lt;&gt;0,Produit_Tarif_Stock!#REF!,"")</f>
        <v>#REF!</v>
      </c>
      <c r="K132" s="2" t="e">
        <f>IF(Produit_Tarif_Stock!#REF!&lt;&gt;0,Produit_Tarif_Stock!#REF!,"")</f>
        <v>#REF!</v>
      </c>
      <c r="L132" s="114" t="e">
        <f>IF(Produit_Tarif_Stock!#REF!&lt;&gt;0,Produit_Tarif_Stock!#REF!,"")</f>
        <v>#REF!</v>
      </c>
      <c r="M132" s="114" t="e">
        <f>IF(Produit_Tarif_Stock!#REF!&lt;&gt;0,Produit_Tarif_Stock!#REF!,"")</f>
        <v>#REF!</v>
      </c>
      <c r="N132" s="454"/>
      <c r="P132" s="2" t="e">
        <f>IF(Produit_Tarif_Stock!#REF!&lt;&gt;0,Produit_Tarif_Stock!#REF!,"")</f>
        <v>#REF!</v>
      </c>
      <c r="Q132" s="518" t="e">
        <f>IF(Produit_Tarif_Stock!#REF!&lt;&gt;0,(E132-(E132*H132)-Produit_Tarif_Stock!#REF!)/Produit_Tarif_Stock!#REF!*100,(E132-(E132*H132)-Produit_Tarif_Stock!#REF!)/Produit_Tarif_Stock!#REF!*100)</f>
        <v>#REF!</v>
      </c>
      <c r="R132" s="523">
        <f t="shared" si="3"/>
        <v>0</v>
      </c>
      <c r="S132" s="524" t="e">
        <f>Produit_Tarif_Stock!#REF!</f>
        <v>#REF!</v>
      </c>
    </row>
    <row r="133" spans="1:19" ht="24.75" customHeight="1">
      <c r="A133" s="228" t="e">
        <f>Produit_Tarif_Stock!#REF!</f>
        <v>#REF!</v>
      </c>
      <c r="B133" s="118" t="e">
        <f>IF(Produit_Tarif_Stock!#REF!&lt;&gt;"",Produit_Tarif_Stock!#REF!,"")</f>
        <v>#REF!</v>
      </c>
      <c r="C133" s="502" t="e">
        <f>IF(Produit_Tarif_Stock!#REF!&lt;&gt;"",Produit_Tarif_Stock!#REF!,"")</f>
        <v>#REF!</v>
      </c>
      <c r="D133" s="505" t="e">
        <f>IF(Produit_Tarif_Stock!#REF!&lt;&gt;"",Produit_Tarif_Stock!#REF!,"")</f>
        <v>#REF!</v>
      </c>
      <c r="E133" s="514" t="e">
        <f>IF(Produit_Tarif_Stock!#REF!&lt;&gt;0,Produit_Tarif_Stock!#REF!,"")</f>
        <v>#REF!</v>
      </c>
      <c r="F133" s="2" t="e">
        <f>IF(Produit_Tarif_Stock!#REF!&lt;&gt;"",Produit_Tarif_Stock!#REF!,"")</f>
        <v>#REF!</v>
      </c>
      <c r="G133" s="506" t="e">
        <f>IF(Produit_Tarif_Stock!#REF!&lt;&gt;0,Produit_Tarif_Stock!#REF!,"")</f>
        <v>#REF!</v>
      </c>
      <c r="I133" s="506" t="str">
        <f t="shared" si="2"/>
        <v/>
      </c>
      <c r="J133" s="2" t="e">
        <f>IF(Produit_Tarif_Stock!#REF!&lt;&gt;0,Produit_Tarif_Stock!#REF!,"")</f>
        <v>#REF!</v>
      </c>
      <c r="K133" s="2" t="e">
        <f>IF(Produit_Tarif_Stock!#REF!&lt;&gt;0,Produit_Tarif_Stock!#REF!,"")</f>
        <v>#REF!</v>
      </c>
      <c r="L133" s="114" t="e">
        <f>IF(Produit_Tarif_Stock!#REF!&lt;&gt;0,Produit_Tarif_Stock!#REF!,"")</f>
        <v>#REF!</v>
      </c>
      <c r="M133" s="114" t="e">
        <f>IF(Produit_Tarif_Stock!#REF!&lt;&gt;0,Produit_Tarif_Stock!#REF!,"")</f>
        <v>#REF!</v>
      </c>
      <c r="N133" s="454"/>
      <c r="P133" s="2" t="e">
        <f>IF(Produit_Tarif_Stock!#REF!&lt;&gt;0,Produit_Tarif_Stock!#REF!,"")</f>
        <v>#REF!</v>
      </c>
      <c r="Q133" s="518" t="e">
        <f>IF(Produit_Tarif_Stock!#REF!&lt;&gt;0,(E133-(E133*H133)-Produit_Tarif_Stock!#REF!)/Produit_Tarif_Stock!#REF!*100,(E133-(E133*H133)-Produit_Tarif_Stock!#REF!)/Produit_Tarif_Stock!#REF!*100)</f>
        <v>#REF!</v>
      </c>
      <c r="R133" s="523">
        <f t="shared" si="3"/>
        <v>0</v>
      </c>
      <c r="S133" s="524" t="e">
        <f>Produit_Tarif_Stock!#REF!</f>
        <v>#REF!</v>
      </c>
    </row>
    <row r="134" spans="1:19" ht="24.75" customHeight="1">
      <c r="A134" s="228" t="e">
        <f>Produit_Tarif_Stock!#REF!</f>
        <v>#REF!</v>
      </c>
      <c r="B134" s="118" t="e">
        <f>IF(Produit_Tarif_Stock!#REF!&lt;&gt;"",Produit_Tarif_Stock!#REF!,"")</f>
        <v>#REF!</v>
      </c>
      <c r="C134" s="502" t="e">
        <f>IF(Produit_Tarif_Stock!#REF!&lt;&gt;"",Produit_Tarif_Stock!#REF!,"")</f>
        <v>#REF!</v>
      </c>
      <c r="D134" s="505" t="e">
        <f>IF(Produit_Tarif_Stock!#REF!&lt;&gt;"",Produit_Tarif_Stock!#REF!,"")</f>
        <v>#REF!</v>
      </c>
      <c r="E134" s="514" t="e">
        <f>IF(Produit_Tarif_Stock!#REF!&lt;&gt;0,Produit_Tarif_Stock!#REF!,"")</f>
        <v>#REF!</v>
      </c>
      <c r="F134" s="2" t="e">
        <f>IF(Produit_Tarif_Stock!#REF!&lt;&gt;"",Produit_Tarif_Stock!#REF!,"")</f>
        <v>#REF!</v>
      </c>
      <c r="G134" s="506" t="e">
        <f>IF(Produit_Tarif_Stock!#REF!&lt;&gt;0,Produit_Tarif_Stock!#REF!,"")</f>
        <v>#REF!</v>
      </c>
      <c r="I134" s="506" t="str">
        <f t="shared" si="2"/>
        <v/>
      </c>
      <c r="J134" s="2" t="e">
        <f>IF(Produit_Tarif_Stock!#REF!&lt;&gt;0,Produit_Tarif_Stock!#REF!,"")</f>
        <v>#REF!</v>
      </c>
      <c r="K134" s="2" t="e">
        <f>IF(Produit_Tarif_Stock!#REF!&lt;&gt;0,Produit_Tarif_Stock!#REF!,"")</f>
        <v>#REF!</v>
      </c>
      <c r="L134" s="114" t="e">
        <f>IF(Produit_Tarif_Stock!#REF!&lt;&gt;0,Produit_Tarif_Stock!#REF!,"")</f>
        <v>#REF!</v>
      </c>
      <c r="M134" s="114" t="e">
        <f>IF(Produit_Tarif_Stock!#REF!&lt;&gt;0,Produit_Tarif_Stock!#REF!,"")</f>
        <v>#REF!</v>
      </c>
      <c r="N134" s="454"/>
      <c r="P134" s="2" t="e">
        <f>IF(Produit_Tarif_Stock!#REF!&lt;&gt;0,Produit_Tarif_Stock!#REF!,"")</f>
        <v>#REF!</v>
      </c>
      <c r="Q134" s="518" t="e">
        <f>IF(Produit_Tarif_Stock!#REF!&lt;&gt;0,(E134-(E134*H134)-Produit_Tarif_Stock!#REF!)/Produit_Tarif_Stock!#REF!*100,(E134-(E134*H134)-Produit_Tarif_Stock!#REF!)/Produit_Tarif_Stock!#REF!*100)</f>
        <v>#REF!</v>
      </c>
      <c r="R134" s="523">
        <f t="shared" si="3"/>
        <v>0</v>
      </c>
      <c r="S134" s="524" t="e">
        <f>Produit_Tarif_Stock!#REF!</f>
        <v>#REF!</v>
      </c>
    </row>
    <row r="135" spans="1:19" ht="24.75" customHeight="1">
      <c r="A135" s="228" t="e">
        <f>Produit_Tarif_Stock!#REF!</f>
        <v>#REF!</v>
      </c>
      <c r="B135" s="118" t="e">
        <f>IF(Produit_Tarif_Stock!#REF!&lt;&gt;"",Produit_Tarif_Stock!#REF!,"")</f>
        <v>#REF!</v>
      </c>
      <c r="C135" s="502" t="e">
        <f>IF(Produit_Tarif_Stock!#REF!&lt;&gt;"",Produit_Tarif_Stock!#REF!,"")</f>
        <v>#REF!</v>
      </c>
      <c r="D135" s="505" t="e">
        <f>IF(Produit_Tarif_Stock!#REF!&lt;&gt;"",Produit_Tarif_Stock!#REF!,"")</f>
        <v>#REF!</v>
      </c>
      <c r="E135" s="514" t="e">
        <f>IF(Produit_Tarif_Stock!#REF!&lt;&gt;0,Produit_Tarif_Stock!#REF!,"")</f>
        <v>#REF!</v>
      </c>
      <c r="F135" s="2" t="e">
        <f>IF(Produit_Tarif_Stock!#REF!&lt;&gt;"",Produit_Tarif_Stock!#REF!,"")</f>
        <v>#REF!</v>
      </c>
      <c r="G135" s="506" t="e">
        <f>IF(Produit_Tarif_Stock!#REF!&lt;&gt;0,Produit_Tarif_Stock!#REF!,"")</f>
        <v>#REF!</v>
      </c>
      <c r="I135" s="506" t="str">
        <f t="shared" ref="I135:I198" si="4">IF(H135&gt;0,E135-(E135*H135),"")</f>
        <v/>
      </c>
      <c r="J135" s="2" t="e">
        <f>IF(Produit_Tarif_Stock!#REF!&lt;&gt;0,Produit_Tarif_Stock!#REF!,"")</f>
        <v>#REF!</v>
      </c>
      <c r="K135" s="2" t="e">
        <f>IF(Produit_Tarif_Stock!#REF!&lt;&gt;0,Produit_Tarif_Stock!#REF!,"")</f>
        <v>#REF!</v>
      </c>
      <c r="L135" s="114" t="e">
        <f>IF(Produit_Tarif_Stock!#REF!&lt;&gt;0,Produit_Tarif_Stock!#REF!,"")</f>
        <v>#REF!</v>
      </c>
      <c r="M135" s="114" t="e">
        <f>IF(Produit_Tarif_Stock!#REF!&lt;&gt;0,Produit_Tarif_Stock!#REF!,"")</f>
        <v>#REF!</v>
      </c>
      <c r="N135" s="454"/>
      <c r="P135" s="2" t="e">
        <f>IF(Produit_Tarif_Stock!#REF!&lt;&gt;0,Produit_Tarif_Stock!#REF!,"")</f>
        <v>#REF!</v>
      </c>
      <c r="Q135" s="518" t="e">
        <f>IF(Produit_Tarif_Stock!#REF!&lt;&gt;0,(E135-(E135*H135)-Produit_Tarif_Stock!#REF!)/Produit_Tarif_Stock!#REF!*100,(E135-(E135*H135)-Produit_Tarif_Stock!#REF!)/Produit_Tarif_Stock!#REF!*100)</f>
        <v>#REF!</v>
      </c>
      <c r="R135" s="523">
        <f t="shared" ref="R135:R198" si="5">SUM(H135:H2128)</f>
        <v>0</v>
      </c>
      <c r="S135" s="524" t="e">
        <f>Produit_Tarif_Stock!#REF!</f>
        <v>#REF!</v>
      </c>
    </row>
    <row r="136" spans="1:19" ht="24.75" customHeight="1">
      <c r="A136" s="228" t="e">
        <f>Produit_Tarif_Stock!#REF!</f>
        <v>#REF!</v>
      </c>
      <c r="B136" s="118" t="e">
        <f>IF(Produit_Tarif_Stock!#REF!&lt;&gt;"",Produit_Tarif_Stock!#REF!,"")</f>
        <v>#REF!</v>
      </c>
      <c r="C136" s="502" t="e">
        <f>IF(Produit_Tarif_Stock!#REF!&lt;&gt;"",Produit_Tarif_Stock!#REF!,"")</f>
        <v>#REF!</v>
      </c>
      <c r="D136" s="505" t="e">
        <f>IF(Produit_Tarif_Stock!#REF!&lt;&gt;"",Produit_Tarif_Stock!#REF!,"")</f>
        <v>#REF!</v>
      </c>
      <c r="E136" s="514" t="e">
        <f>IF(Produit_Tarif_Stock!#REF!&lt;&gt;0,Produit_Tarif_Stock!#REF!,"")</f>
        <v>#REF!</v>
      </c>
      <c r="F136" s="2" t="e">
        <f>IF(Produit_Tarif_Stock!#REF!&lt;&gt;"",Produit_Tarif_Stock!#REF!,"")</f>
        <v>#REF!</v>
      </c>
      <c r="G136" s="506" t="e">
        <f>IF(Produit_Tarif_Stock!#REF!&lt;&gt;0,Produit_Tarif_Stock!#REF!,"")</f>
        <v>#REF!</v>
      </c>
      <c r="I136" s="506" t="str">
        <f t="shared" si="4"/>
        <v/>
      </c>
      <c r="J136" s="2" t="e">
        <f>IF(Produit_Tarif_Stock!#REF!&lt;&gt;0,Produit_Tarif_Stock!#REF!,"")</f>
        <v>#REF!</v>
      </c>
      <c r="K136" s="2" t="e">
        <f>IF(Produit_Tarif_Stock!#REF!&lt;&gt;0,Produit_Tarif_Stock!#REF!,"")</f>
        <v>#REF!</v>
      </c>
      <c r="L136" s="114" t="e">
        <f>IF(Produit_Tarif_Stock!#REF!&lt;&gt;0,Produit_Tarif_Stock!#REF!,"")</f>
        <v>#REF!</v>
      </c>
      <c r="M136" s="114" t="e">
        <f>IF(Produit_Tarif_Stock!#REF!&lt;&gt;0,Produit_Tarif_Stock!#REF!,"")</f>
        <v>#REF!</v>
      </c>
      <c r="N136" s="454"/>
      <c r="P136" s="2" t="e">
        <f>IF(Produit_Tarif_Stock!#REF!&lt;&gt;0,Produit_Tarif_Stock!#REF!,"")</f>
        <v>#REF!</v>
      </c>
      <c r="Q136" s="518" t="e">
        <f>IF(Produit_Tarif_Stock!#REF!&lt;&gt;0,(E136-(E136*H136)-Produit_Tarif_Stock!#REF!)/Produit_Tarif_Stock!#REF!*100,(E136-(E136*H136)-Produit_Tarif_Stock!#REF!)/Produit_Tarif_Stock!#REF!*100)</f>
        <v>#REF!</v>
      </c>
      <c r="R136" s="523">
        <f t="shared" si="5"/>
        <v>0</v>
      </c>
      <c r="S136" s="524" t="e">
        <f>Produit_Tarif_Stock!#REF!</f>
        <v>#REF!</v>
      </c>
    </row>
    <row r="137" spans="1:19" ht="24.75" customHeight="1">
      <c r="A137" s="228" t="e">
        <f>Produit_Tarif_Stock!#REF!</f>
        <v>#REF!</v>
      </c>
      <c r="B137" s="118" t="e">
        <f>IF(Produit_Tarif_Stock!#REF!&lt;&gt;"",Produit_Tarif_Stock!#REF!,"")</f>
        <v>#REF!</v>
      </c>
      <c r="C137" s="502" t="e">
        <f>IF(Produit_Tarif_Stock!#REF!&lt;&gt;"",Produit_Tarif_Stock!#REF!,"")</f>
        <v>#REF!</v>
      </c>
      <c r="D137" s="505" t="e">
        <f>IF(Produit_Tarif_Stock!#REF!&lt;&gt;"",Produit_Tarif_Stock!#REF!,"")</f>
        <v>#REF!</v>
      </c>
      <c r="E137" s="514" t="e">
        <f>IF(Produit_Tarif_Stock!#REF!&lt;&gt;0,Produit_Tarif_Stock!#REF!,"")</f>
        <v>#REF!</v>
      </c>
      <c r="F137" s="2" t="e">
        <f>IF(Produit_Tarif_Stock!#REF!&lt;&gt;"",Produit_Tarif_Stock!#REF!,"")</f>
        <v>#REF!</v>
      </c>
      <c r="G137" s="506" t="e">
        <f>IF(Produit_Tarif_Stock!#REF!&lt;&gt;0,Produit_Tarif_Stock!#REF!,"")</f>
        <v>#REF!</v>
      </c>
      <c r="I137" s="506" t="str">
        <f t="shared" si="4"/>
        <v/>
      </c>
      <c r="J137" s="2" t="e">
        <f>IF(Produit_Tarif_Stock!#REF!&lt;&gt;0,Produit_Tarif_Stock!#REF!,"")</f>
        <v>#REF!</v>
      </c>
      <c r="K137" s="2" t="e">
        <f>IF(Produit_Tarif_Stock!#REF!&lt;&gt;0,Produit_Tarif_Stock!#REF!,"")</f>
        <v>#REF!</v>
      </c>
      <c r="L137" s="114" t="e">
        <f>IF(Produit_Tarif_Stock!#REF!&lt;&gt;0,Produit_Tarif_Stock!#REF!,"")</f>
        <v>#REF!</v>
      </c>
      <c r="M137" s="114" t="e">
        <f>IF(Produit_Tarif_Stock!#REF!&lt;&gt;0,Produit_Tarif_Stock!#REF!,"")</f>
        <v>#REF!</v>
      </c>
      <c r="N137" s="454"/>
      <c r="P137" s="2" t="e">
        <f>IF(Produit_Tarif_Stock!#REF!&lt;&gt;0,Produit_Tarif_Stock!#REF!,"")</f>
        <v>#REF!</v>
      </c>
      <c r="Q137" s="518" t="e">
        <f>IF(Produit_Tarif_Stock!#REF!&lt;&gt;0,(E137-(E137*H137)-Produit_Tarif_Stock!#REF!)/Produit_Tarif_Stock!#REF!*100,(E137-(E137*H137)-Produit_Tarif_Stock!#REF!)/Produit_Tarif_Stock!#REF!*100)</f>
        <v>#REF!</v>
      </c>
      <c r="R137" s="523">
        <f t="shared" si="5"/>
        <v>0</v>
      </c>
      <c r="S137" s="524" t="e">
        <f>Produit_Tarif_Stock!#REF!</f>
        <v>#REF!</v>
      </c>
    </row>
    <row r="138" spans="1:19" ht="24.75" customHeight="1">
      <c r="A138" s="228" t="e">
        <f>Produit_Tarif_Stock!#REF!</f>
        <v>#REF!</v>
      </c>
      <c r="B138" s="118" t="e">
        <f>IF(Produit_Tarif_Stock!#REF!&lt;&gt;"",Produit_Tarif_Stock!#REF!,"")</f>
        <v>#REF!</v>
      </c>
      <c r="C138" s="502" t="e">
        <f>IF(Produit_Tarif_Stock!#REF!&lt;&gt;"",Produit_Tarif_Stock!#REF!,"")</f>
        <v>#REF!</v>
      </c>
      <c r="D138" s="505" t="e">
        <f>IF(Produit_Tarif_Stock!#REF!&lt;&gt;"",Produit_Tarif_Stock!#REF!,"")</f>
        <v>#REF!</v>
      </c>
      <c r="E138" s="514" t="e">
        <f>IF(Produit_Tarif_Stock!#REF!&lt;&gt;0,Produit_Tarif_Stock!#REF!,"")</f>
        <v>#REF!</v>
      </c>
      <c r="F138" s="2" t="e">
        <f>IF(Produit_Tarif_Stock!#REF!&lt;&gt;"",Produit_Tarif_Stock!#REF!,"")</f>
        <v>#REF!</v>
      </c>
      <c r="G138" s="506" t="e">
        <f>IF(Produit_Tarif_Stock!#REF!&lt;&gt;0,Produit_Tarif_Stock!#REF!,"")</f>
        <v>#REF!</v>
      </c>
      <c r="I138" s="506" t="str">
        <f t="shared" si="4"/>
        <v/>
      </c>
      <c r="J138" s="2" t="e">
        <f>IF(Produit_Tarif_Stock!#REF!&lt;&gt;0,Produit_Tarif_Stock!#REF!,"")</f>
        <v>#REF!</v>
      </c>
      <c r="K138" s="2" t="e">
        <f>IF(Produit_Tarif_Stock!#REF!&lt;&gt;0,Produit_Tarif_Stock!#REF!,"")</f>
        <v>#REF!</v>
      </c>
      <c r="L138" s="114" t="e">
        <f>IF(Produit_Tarif_Stock!#REF!&lt;&gt;0,Produit_Tarif_Stock!#REF!,"")</f>
        <v>#REF!</v>
      </c>
      <c r="M138" s="114" t="e">
        <f>IF(Produit_Tarif_Stock!#REF!&lt;&gt;0,Produit_Tarif_Stock!#REF!,"")</f>
        <v>#REF!</v>
      </c>
      <c r="N138" s="454"/>
      <c r="P138" s="2" t="e">
        <f>IF(Produit_Tarif_Stock!#REF!&lt;&gt;0,Produit_Tarif_Stock!#REF!,"")</f>
        <v>#REF!</v>
      </c>
      <c r="Q138" s="518" t="e">
        <f>IF(Produit_Tarif_Stock!#REF!&lt;&gt;0,(E138-(E138*H138)-Produit_Tarif_Stock!#REF!)/Produit_Tarif_Stock!#REF!*100,(E138-(E138*H138)-Produit_Tarif_Stock!#REF!)/Produit_Tarif_Stock!#REF!*100)</f>
        <v>#REF!</v>
      </c>
      <c r="R138" s="523">
        <f t="shared" si="5"/>
        <v>0</v>
      </c>
      <c r="S138" s="524" t="e">
        <f>Produit_Tarif_Stock!#REF!</f>
        <v>#REF!</v>
      </c>
    </row>
    <row r="139" spans="1:19" ht="24.75" customHeight="1">
      <c r="A139" s="228" t="e">
        <f>Produit_Tarif_Stock!#REF!</f>
        <v>#REF!</v>
      </c>
      <c r="B139" s="118" t="e">
        <f>IF(Produit_Tarif_Stock!#REF!&lt;&gt;"",Produit_Tarif_Stock!#REF!,"")</f>
        <v>#REF!</v>
      </c>
      <c r="C139" s="502" t="e">
        <f>IF(Produit_Tarif_Stock!#REF!&lt;&gt;"",Produit_Tarif_Stock!#REF!,"")</f>
        <v>#REF!</v>
      </c>
      <c r="D139" s="505" t="e">
        <f>IF(Produit_Tarif_Stock!#REF!&lt;&gt;"",Produit_Tarif_Stock!#REF!,"")</f>
        <v>#REF!</v>
      </c>
      <c r="E139" s="514" t="e">
        <f>IF(Produit_Tarif_Stock!#REF!&lt;&gt;0,Produit_Tarif_Stock!#REF!,"")</f>
        <v>#REF!</v>
      </c>
      <c r="F139" s="2" t="e">
        <f>IF(Produit_Tarif_Stock!#REF!&lt;&gt;"",Produit_Tarif_Stock!#REF!,"")</f>
        <v>#REF!</v>
      </c>
      <c r="G139" s="506" t="e">
        <f>IF(Produit_Tarif_Stock!#REF!&lt;&gt;0,Produit_Tarif_Stock!#REF!,"")</f>
        <v>#REF!</v>
      </c>
      <c r="I139" s="506" t="str">
        <f t="shared" si="4"/>
        <v/>
      </c>
      <c r="J139" s="2" t="e">
        <f>IF(Produit_Tarif_Stock!#REF!&lt;&gt;0,Produit_Tarif_Stock!#REF!,"")</f>
        <v>#REF!</v>
      </c>
      <c r="K139" s="2" t="e">
        <f>IF(Produit_Tarif_Stock!#REF!&lt;&gt;0,Produit_Tarif_Stock!#REF!,"")</f>
        <v>#REF!</v>
      </c>
      <c r="L139" s="114" t="e">
        <f>IF(Produit_Tarif_Stock!#REF!&lt;&gt;0,Produit_Tarif_Stock!#REF!,"")</f>
        <v>#REF!</v>
      </c>
      <c r="M139" s="114" t="e">
        <f>IF(Produit_Tarif_Stock!#REF!&lt;&gt;0,Produit_Tarif_Stock!#REF!,"")</f>
        <v>#REF!</v>
      </c>
      <c r="N139" s="454"/>
      <c r="P139" s="2" t="e">
        <f>IF(Produit_Tarif_Stock!#REF!&lt;&gt;0,Produit_Tarif_Stock!#REF!,"")</f>
        <v>#REF!</v>
      </c>
      <c r="Q139" s="518" t="e">
        <f>IF(Produit_Tarif_Stock!#REF!&lt;&gt;0,(E139-(E139*H139)-Produit_Tarif_Stock!#REF!)/Produit_Tarif_Stock!#REF!*100,(E139-(E139*H139)-Produit_Tarif_Stock!#REF!)/Produit_Tarif_Stock!#REF!*100)</f>
        <v>#REF!</v>
      </c>
      <c r="R139" s="523">
        <f t="shared" si="5"/>
        <v>0</v>
      </c>
      <c r="S139" s="524" t="e">
        <f>Produit_Tarif_Stock!#REF!</f>
        <v>#REF!</v>
      </c>
    </row>
    <row r="140" spans="1:19" ht="24.75" customHeight="1">
      <c r="A140" s="228" t="e">
        <f>Produit_Tarif_Stock!#REF!</f>
        <v>#REF!</v>
      </c>
      <c r="B140" s="118" t="e">
        <f>IF(Produit_Tarif_Stock!#REF!&lt;&gt;"",Produit_Tarif_Stock!#REF!,"")</f>
        <v>#REF!</v>
      </c>
      <c r="C140" s="502" t="e">
        <f>IF(Produit_Tarif_Stock!#REF!&lt;&gt;"",Produit_Tarif_Stock!#REF!,"")</f>
        <v>#REF!</v>
      </c>
      <c r="D140" s="505" t="e">
        <f>IF(Produit_Tarif_Stock!#REF!&lt;&gt;"",Produit_Tarif_Stock!#REF!,"")</f>
        <v>#REF!</v>
      </c>
      <c r="E140" s="514" t="e">
        <f>IF(Produit_Tarif_Stock!#REF!&lt;&gt;0,Produit_Tarif_Stock!#REF!,"")</f>
        <v>#REF!</v>
      </c>
      <c r="F140" s="2" t="e">
        <f>IF(Produit_Tarif_Stock!#REF!&lt;&gt;"",Produit_Tarif_Stock!#REF!,"")</f>
        <v>#REF!</v>
      </c>
      <c r="G140" s="506" t="e">
        <f>IF(Produit_Tarif_Stock!#REF!&lt;&gt;0,Produit_Tarif_Stock!#REF!,"")</f>
        <v>#REF!</v>
      </c>
      <c r="I140" s="506" t="str">
        <f t="shared" si="4"/>
        <v/>
      </c>
      <c r="J140" s="2" t="e">
        <f>IF(Produit_Tarif_Stock!#REF!&lt;&gt;0,Produit_Tarif_Stock!#REF!,"")</f>
        <v>#REF!</v>
      </c>
      <c r="K140" s="2" t="e">
        <f>IF(Produit_Tarif_Stock!#REF!&lt;&gt;0,Produit_Tarif_Stock!#REF!,"")</f>
        <v>#REF!</v>
      </c>
      <c r="L140" s="114" t="e">
        <f>IF(Produit_Tarif_Stock!#REF!&lt;&gt;0,Produit_Tarif_Stock!#REF!,"")</f>
        <v>#REF!</v>
      </c>
      <c r="M140" s="114" t="e">
        <f>IF(Produit_Tarif_Stock!#REF!&lt;&gt;0,Produit_Tarif_Stock!#REF!,"")</f>
        <v>#REF!</v>
      </c>
      <c r="N140" s="454"/>
      <c r="P140" s="2" t="e">
        <f>IF(Produit_Tarif_Stock!#REF!&lt;&gt;0,Produit_Tarif_Stock!#REF!,"")</f>
        <v>#REF!</v>
      </c>
      <c r="Q140" s="518" t="e">
        <f>IF(Produit_Tarif_Stock!#REF!&lt;&gt;0,(E140-(E140*H140)-Produit_Tarif_Stock!#REF!)/Produit_Tarif_Stock!#REF!*100,(E140-(E140*H140)-Produit_Tarif_Stock!#REF!)/Produit_Tarif_Stock!#REF!*100)</f>
        <v>#REF!</v>
      </c>
      <c r="R140" s="523">
        <f t="shared" si="5"/>
        <v>0</v>
      </c>
      <c r="S140" s="524" t="e">
        <f>Produit_Tarif_Stock!#REF!</f>
        <v>#REF!</v>
      </c>
    </row>
    <row r="141" spans="1:19" ht="24.75" customHeight="1">
      <c r="A141" s="228" t="e">
        <f>Produit_Tarif_Stock!#REF!</f>
        <v>#REF!</v>
      </c>
      <c r="B141" s="118" t="e">
        <f>IF(Produit_Tarif_Stock!#REF!&lt;&gt;"",Produit_Tarif_Stock!#REF!,"")</f>
        <v>#REF!</v>
      </c>
      <c r="C141" s="502" t="e">
        <f>IF(Produit_Tarif_Stock!#REF!&lt;&gt;"",Produit_Tarif_Stock!#REF!,"")</f>
        <v>#REF!</v>
      </c>
      <c r="D141" s="505" t="e">
        <f>IF(Produit_Tarif_Stock!#REF!&lt;&gt;"",Produit_Tarif_Stock!#REF!,"")</f>
        <v>#REF!</v>
      </c>
      <c r="E141" s="514" t="e">
        <f>IF(Produit_Tarif_Stock!#REF!&lt;&gt;0,Produit_Tarif_Stock!#REF!,"")</f>
        <v>#REF!</v>
      </c>
      <c r="F141" s="2" t="e">
        <f>IF(Produit_Tarif_Stock!#REF!&lt;&gt;"",Produit_Tarif_Stock!#REF!,"")</f>
        <v>#REF!</v>
      </c>
      <c r="G141" s="506" t="e">
        <f>IF(Produit_Tarif_Stock!#REF!&lt;&gt;0,Produit_Tarif_Stock!#REF!,"")</f>
        <v>#REF!</v>
      </c>
      <c r="I141" s="506" t="str">
        <f t="shared" si="4"/>
        <v/>
      </c>
      <c r="J141" s="2" t="e">
        <f>IF(Produit_Tarif_Stock!#REF!&lt;&gt;0,Produit_Tarif_Stock!#REF!,"")</f>
        <v>#REF!</v>
      </c>
      <c r="K141" s="2" t="e">
        <f>IF(Produit_Tarif_Stock!#REF!&lt;&gt;0,Produit_Tarif_Stock!#REF!,"")</f>
        <v>#REF!</v>
      </c>
      <c r="L141" s="114" t="e">
        <f>IF(Produit_Tarif_Stock!#REF!&lt;&gt;0,Produit_Tarif_Stock!#REF!,"")</f>
        <v>#REF!</v>
      </c>
      <c r="M141" s="114" t="e">
        <f>IF(Produit_Tarif_Stock!#REF!&lt;&gt;0,Produit_Tarif_Stock!#REF!,"")</f>
        <v>#REF!</v>
      </c>
      <c r="N141" s="454"/>
      <c r="P141" s="2" t="e">
        <f>IF(Produit_Tarif_Stock!#REF!&lt;&gt;0,Produit_Tarif_Stock!#REF!,"")</f>
        <v>#REF!</v>
      </c>
      <c r="Q141" s="518" t="e">
        <f>IF(Produit_Tarif_Stock!#REF!&lt;&gt;0,(E141-(E141*H141)-Produit_Tarif_Stock!#REF!)/Produit_Tarif_Stock!#REF!*100,(E141-(E141*H141)-Produit_Tarif_Stock!#REF!)/Produit_Tarif_Stock!#REF!*100)</f>
        <v>#REF!</v>
      </c>
      <c r="R141" s="523">
        <f t="shared" si="5"/>
        <v>0</v>
      </c>
      <c r="S141" s="524" t="e">
        <f>Produit_Tarif_Stock!#REF!</f>
        <v>#REF!</v>
      </c>
    </row>
    <row r="142" spans="1:19" ht="24.75" customHeight="1">
      <c r="A142" s="228" t="e">
        <f>Produit_Tarif_Stock!#REF!</f>
        <v>#REF!</v>
      </c>
      <c r="B142" s="118" t="e">
        <f>IF(Produit_Tarif_Stock!#REF!&lt;&gt;"",Produit_Tarif_Stock!#REF!,"")</f>
        <v>#REF!</v>
      </c>
      <c r="C142" s="502" t="e">
        <f>IF(Produit_Tarif_Stock!#REF!&lt;&gt;"",Produit_Tarif_Stock!#REF!,"")</f>
        <v>#REF!</v>
      </c>
      <c r="D142" s="505" t="e">
        <f>IF(Produit_Tarif_Stock!#REF!&lt;&gt;"",Produit_Tarif_Stock!#REF!,"")</f>
        <v>#REF!</v>
      </c>
      <c r="E142" s="514" t="e">
        <f>IF(Produit_Tarif_Stock!#REF!&lt;&gt;0,Produit_Tarif_Stock!#REF!,"")</f>
        <v>#REF!</v>
      </c>
      <c r="F142" s="2" t="e">
        <f>IF(Produit_Tarif_Stock!#REF!&lt;&gt;"",Produit_Tarif_Stock!#REF!,"")</f>
        <v>#REF!</v>
      </c>
      <c r="G142" s="506" t="e">
        <f>IF(Produit_Tarif_Stock!#REF!&lt;&gt;0,Produit_Tarif_Stock!#REF!,"")</f>
        <v>#REF!</v>
      </c>
      <c r="I142" s="506" t="str">
        <f t="shared" si="4"/>
        <v/>
      </c>
      <c r="J142" s="2" t="e">
        <f>IF(Produit_Tarif_Stock!#REF!&lt;&gt;0,Produit_Tarif_Stock!#REF!,"")</f>
        <v>#REF!</v>
      </c>
      <c r="K142" s="2" t="e">
        <f>IF(Produit_Tarif_Stock!#REF!&lt;&gt;0,Produit_Tarif_Stock!#REF!,"")</f>
        <v>#REF!</v>
      </c>
      <c r="L142" s="114" t="e">
        <f>IF(Produit_Tarif_Stock!#REF!&lt;&gt;0,Produit_Tarif_Stock!#REF!,"")</f>
        <v>#REF!</v>
      </c>
      <c r="M142" s="114" t="e">
        <f>IF(Produit_Tarif_Stock!#REF!&lt;&gt;0,Produit_Tarif_Stock!#REF!,"")</f>
        <v>#REF!</v>
      </c>
      <c r="N142" s="454"/>
      <c r="P142" s="2" t="e">
        <f>IF(Produit_Tarif_Stock!#REF!&lt;&gt;0,Produit_Tarif_Stock!#REF!,"")</f>
        <v>#REF!</v>
      </c>
      <c r="Q142" s="518" t="e">
        <f>IF(Produit_Tarif_Stock!#REF!&lt;&gt;0,(E142-(E142*H142)-Produit_Tarif_Stock!#REF!)/Produit_Tarif_Stock!#REF!*100,(E142-(E142*H142)-Produit_Tarif_Stock!#REF!)/Produit_Tarif_Stock!#REF!*100)</f>
        <v>#REF!</v>
      </c>
      <c r="R142" s="523">
        <f t="shared" si="5"/>
        <v>0</v>
      </c>
      <c r="S142" s="524" t="e">
        <f>Produit_Tarif_Stock!#REF!</f>
        <v>#REF!</v>
      </c>
    </row>
    <row r="143" spans="1:19" ht="24.75" customHeight="1">
      <c r="A143" s="228" t="e">
        <f>Produit_Tarif_Stock!#REF!</f>
        <v>#REF!</v>
      </c>
      <c r="B143" s="118" t="e">
        <f>IF(Produit_Tarif_Stock!#REF!&lt;&gt;"",Produit_Tarif_Stock!#REF!,"")</f>
        <v>#REF!</v>
      </c>
      <c r="C143" s="502" t="e">
        <f>IF(Produit_Tarif_Stock!#REF!&lt;&gt;"",Produit_Tarif_Stock!#REF!,"")</f>
        <v>#REF!</v>
      </c>
      <c r="D143" s="505" t="e">
        <f>IF(Produit_Tarif_Stock!#REF!&lt;&gt;"",Produit_Tarif_Stock!#REF!,"")</f>
        <v>#REF!</v>
      </c>
      <c r="E143" s="514" t="e">
        <f>IF(Produit_Tarif_Stock!#REF!&lt;&gt;0,Produit_Tarif_Stock!#REF!,"")</f>
        <v>#REF!</v>
      </c>
      <c r="F143" s="2" t="e">
        <f>IF(Produit_Tarif_Stock!#REF!&lt;&gt;"",Produit_Tarif_Stock!#REF!,"")</f>
        <v>#REF!</v>
      </c>
      <c r="G143" s="506" t="e">
        <f>IF(Produit_Tarif_Stock!#REF!&lt;&gt;0,Produit_Tarif_Stock!#REF!,"")</f>
        <v>#REF!</v>
      </c>
      <c r="I143" s="506" t="str">
        <f t="shared" si="4"/>
        <v/>
      </c>
      <c r="J143" s="2" t="e">
        <f>IF(Produit_Tarif_Stock!#REF!&lt;&gt;0,Produit_Tarif_Stock!#REF!,"")</f>
        <v>#REF!</v>
      </c>
      <c r="K143" s="2" t="e">
        <f>IF(Produit_Tarif_Stock!#REF!&lt;&gt;0,Produit_Tarif_Stock!#REF!,"")</f>
        <v>#REF!</v>
      </c>
      <c r="L143" s="114" t="e">
        <f>IF(Produit_Tarif_Stock!#REF!&lt;&gt;0,Produit_Tarif_Stock!#REF!,"")</f>
        <v>#REF!</v>
      </c>
      <c r="M143" s="114" t="e">
        <f>IF(Produit_Tarif_Stock!#REF!&lt;&gt;0,Produit_Tarif_Stock!#REF!,"")</f>
        <v>#REF!</v>
      </c>
      <c r="N143" s="454"/>
      <c r="P143" s="2" t="e">
        <f>IF(Produit_Tarif_Stock!#REF!&lt;&gt;0,Produit_Tarif_Stock!#REF!,"")</f>
        <v>#REF!</v>
      </c>
      <c r="Q143" s="518" t="e">
        <f>IF(Produit_Tarif_Stock!#REF!&lt;&gt;0,(E143-(E143*H143)-Produit_Tarif_Stock!#REF!)/Produit_Tarif_Stock!#REF!*100,(E143-(E143*H143)-Produit_Tarif_Stock!#REF!)/Produit_Tarif_Stock!#REF!*100)</f>
        <v>#REF!</v>
      </c>
      <c r="R143" s="523">
        <f t="shared" si="5"/>
        <v>0</v>
      </c>
      <c r="S143" s="524" t="e">
        <f>Produit_Tarif_Stock!#REF!</f>
        <v>#REF!</v>
      </c>
    </row>
    <row r="144" spans="1:19" ht="24.75" customHeight="1">
      <c r="A144" s="228" t="e">
        <f>Produit_Tarif_Stock!#REF!</f>
        <v>#REF!</v>
      </c>
      <c r="B144" s="118" t="e">
        <f>IF(Produit_Tarif_Stock!#REF!&lt;&gt;"",Produit_Tarif_Stock!#REF!,"")</f>
        <v>#REF!</v>
      </c>
      <c r="C144" s="502" t="e">
        <f>IF(Produit_Tarif_Stock!#REF!&lt;&gt;"",Produit_Tarif_Stock!#REF!,"")</f>
        <v>#REF!</v>
      </c>
      <c r="D144" s="505" t="e">
        <f>IF(Produit_Tarif_Stock!#REF!&lt;&gt;"",Produit_Tarif_Stock!#REF!,"")</f>
        <v>#REF!</v>
      </c>
      <c r="E144" s="514" t="e">
        <f>IF(Produit_Tarif_Stock!#REF!&lt;&gt;0,Produit_Tarif_Stock!#REF!,"")</f>
        <v>#REF!</v>
      </c>
      <c r="F144" s="2" t="e">
        <f>IF(Produit_Tarif_Stock!#REF!&lt;&gt;"",Produit_Tarif_Stock!#REF!,"")</f>
        <v>#REF!</v>
      </c>
      <c r="G144" s="506" t="e">
        <f>IF(Produit_Tarif_Stock!#REF!&lt;&gt;0,Produit_Tarif_Stock!#REF!,"")</f>
        <v>#REF!</v>
      </c>
      <c r="I144" s="506" t="str">
        <f t="shared" si="4"/>
        <v/>
      </c>
      <c r="J144" s="2" t="e">
        <f>IF(Produit_Tarif_Stock!#REF!&lt;&gt;0,Produit_Tarif_Stock!#REF!,"")</f>
        <v>#REF!</v>
      </c>
      <c r="K144" s="2" t="e">
        <f>IF(Produit_Tarif_Stock!#REF!&lt;&gt;0,Produit_Tarif_Stock!#REF!,"")</f>
        <v>#REF!</v>
      </c>
      <c r="L144" s="114" t="e">
        <f>IF(Produit_Tarif_Stock!#REF!&lt;&gt;0,Produit_Tarif_Stock!#REF!,"")</f>
        <v>#REF!</v>
      </c>
      <c r="M144" s="114" t="e">
        <f>IF(Produit_Tarif_Stock!#REF!&lt;&gt;0,Produit_Tarif_Stock!#REF!,"")</f>
        <v>#REF!</v>
      </c>
      <c r="N144" s="454"/>
      <c r="P144" s="2" t="e">
        <f>IF(Produit_Tarif_Stock!#REF!&lt;&gt;0,Produit_Tarif_Stock!#REF!,"")</f>
        <v>#REF!</v>
      </c>
      <c r="Q144" s="518" t="e">
        <f>IF(Produit_Tarif_Stock!#REF!&lt;&gt;0,(E144-(E144*H144)-Produit_Tarif_Stock!#REF!)/Produit_Tarif_Stock!#REF!*100,(E144-(E144*H144)-Produit_Tarif_Stock!#REF!)/Produit_Tarif_Stock!#REF!*100)</f>
        <v>#REF!</v>
      </c>
      <c r="R144" s="523">
        <f t="shared" si="5"/>
        <v>0</v>
      </c>
      <c r="S144" s="524" t="e">
        <f>Produit_Tarif_Stock!#REF!</f>
        <v>#REF!</v>
      </c>
    </row>
    <row r="145" spans="1:19" ht="24.75" customHeight="1">
      <c r="A145" s="228" t="e">
        <f>Produit_Tarif_Stock!#REF!</f>
        <v>#REF!</v>
      </c>
      <c r="B145" s="118" t="e">
        <f>IF(Produit_Tarif_Stock!#REF!&lt;&gt;"",Produit_Tarif_Stock!#REF!,"")</f>
        <v>#REF!</v>
      </c>
      <c r="C145" s="502" t="e">
        <f>IF(Produit_Tarif_Stock!#REF!&lt;&gt;"",Produit_Tarif_Stock!#REF!,"")</f>
        <v>#REF!</v>
      </c>
      <c r="D145" s="505" t="e">
        <f>IF(Produit_Tarif_Stock!#REF!&lt;&gt;"",Produit_Tarif_Stock!#REF!,"")</f>
        <v>#REF!</v>
      </c>
      <c r="E145" s="514" t="e">
        <f>IF(Produit_Tarif_Stock!#REF!&lt;&gt;0,Produit_Tarif_Stock!#REF!,"")</f>
        <v>#REF!</v>
      </c>
      <c r="F145" s="2" t="e">
        <f>IF(Produit_Tarif_Stock!#REF!&lt;&gt;"",Produit_Tarif_Stock!#REF!,"")</f>
        <v>#REF!</v>
      </c>
      <c r="G145" s="506" t="e">
        <f>IF(Produit_Tarif_Stock!#REF!&lt;&gt;0,Produit_Tarif_Stock!#REF!,"")</f>
        <v>#REF!</v>
      </c>
      <c r="I145" s="506" t="str">
        <f t="shared" si="4"/>
        <v/>
      </c>
      <c r="J145" s="2" t="e">
        <f>IF(Produit_Tarif_Stock!#REF!&lt;&gt;0,Produit_Tarif_Stock!#REF!,"")</f>
        <v>#REF!</v>
      </c>
      <c r="K145" s="2" t="e">
        <f>IF(Produit_Tarif_Stock!#REF!&lt;&gt;0,Produit_Tarif_Stock!#REF!,"")</f>
        <v>#REF!</v>
      </c>
      <c r="L145" s="114" t="e">
        <f>IF(Produit_Tarif_Stock!#REF!&lt;&gt;0,Produit_Tarif_Stock!#REF!,"")</f>
        <v>#REF!</v>
      </c>
      <c r="M145" s="114" t="e">
        <f>IF(Produit_Tarif_Stock!#REF!&lt;&gt;0,Produit_Tarif_Stock!#REF!,"")</f>
        <v>#REF!</v>
      </c>
      <c r="N145" s="454"/>
      <c r="P145" s="2" t="e">
        <f>IF(Produit_Tarif_Stock!#REF!&lt;&gt;0,Produit_Tarif_Stock!#REF!,"")</f>
        <v>#REF!</v>
      </c>
      <c r="Q145" s="518" t="e">
        <f>IF(Produit_Tarif_Stock!#REF!&lt;&gt;0,(E145-(E145*H145)-Produit_Tarif_Stock!#REF!)/Produit_Tarif_Stock!#REF!*100,(E145-(E145*H145)-Produit_Tarif_Stock!#REF!)/Produit_Tarif_Stock!#REF!*100)</f>
        <v>#REF!</v>
      </c>
      <c r="R145" s="523">
        <f t="shared" si="5"/>
        <v>0</v>
      </c>
      <c r="S145" s="524" t="e">
        <f>Produit_Tarif_Stock!#REF!</f>
        <v>#REF!</v>
      </c>
    </row>
    <row r="146" spans="1:19" ht="24.75" customHeight="1">
      <c r="A146" s="228" t="e">
        <f>Produit_Tarif_Stock!#REF!</f>
        <v>#REF!</v>
      </c>
      <c r="B146" s="118" t="e">
        <f>IF(Produit_Tarif_Stock!#REF!&lt;&gt;"",Produit_Tarif_Stock!#REF!,"")</f>
        <v>#REF!</v>
      </c>
      <c r="C146" s="502" t="e">
        <f>IF(Produit_Tarif_Stock!#REF!&lt;&gt;"",Produit_Tarif_Stock!#REF!,"")</f>
        <v>#REF!</v>
      </c>
      <c r="D146" s="505" t="e">
        <f>IF(Produit_Tarif_Stock!#REF!&lt;&gt;"",Produit_Tarif_Stock!#REF!,"")</f>
        <v>#REF!</v>
      </c>
      <c r="E146" s="514" t="e">
        <f>IF(Produit_Tarif_Stock!#REF!&lt;&gt;0,Produit_Tarif_Stock!#REF!,"")</f>
        <v>#REF!</v>
      </c>
      <c r="F146" s="2" t="e">
        <f>IF(Produit_Tarif_Stock!#REF!&lt;&gt;"",Produit_Tarif_Stock!#REF!,"")</f>
        <v>#REF!</v>
      </c>
      <c r="G146" s="506" t="e">
        <f>IF(Produit_Tarif_Stock!#REF!&lt;&gt;0,Produit_Tarif_Stock!#REF!,"")</f>
        <v>#REF!</v>
      </c>
      <c r="I146" s="506" t="str">
        <f t="shared" si="4"/>
        <v/>
      </c>
      <c r="J146" s="2" t="e">
        <f>IF(Produit_Tarif_Stock!#REF!&lt;&gt;0,Produit_Tarif_Stock!#REF!,"")</f>
        <v>#REF!</v>
      </c>
      <c r="K146" s="2" t="e">
        <f>IF(Produit_Tarif_Stock!#REF!&lt;&gt;0,Produit_Tarif_Stock!#REF!,"")</f>
        <v>#REF!</v>
      </c>
      <c r="L146" s="114" t="e">
        <f>IF(Produit_Tarif_Stock!#REF!&lt;&gt;0,Produit_Tarif_Stock!#REF!,"")</f>
        <v>#REF!</v>
      </c>
      <c r="M146" s="114" t="e">
        <f>IF(Produit_Tarif_Stock!#REF!&lt;&gt;0,Produit_Tarif_Stock!#REF!,"")</f>
        <v>#REF!</v>
      </c>
      <c r="N146" s="454"/>
      <c r="P146" s="2" t="e">
        <f>IF(Produit_Tarif_Stock!#REF!&lt;&gt;0,Produit_Tarif_Stock!#REF!,"")</f>
        <v>#REF!</v>
      </c>
      <c r="Q146" s="518" t="e">
        <f>IF(Produit_Tarif_Stock!#REF!&lt;&gt;0,(E146-(E146*H146)-Produit_Tarif_Stock!#REF!)/Produit_Tarif_Stock!#REF!*100,(E146-(E146*H146)-Produit_Tarif_Stock!#REF!)/Produit_Tarif_Stock!#REF!*100)</f>
        <v>#REF!</v>
      </c>
      <c r="R146" s="523">
        <f t="shared" si="5"/>
        <v>0</v>
      </c>
      <c r="S146" s="524" t="e">
        <f>Produit_Tarif_Stock!#REF!</f>
        <v>#REF!</v>
      </c>
    </row>
    <row r="147" spans="1:19" ht="24.75" customHeight="1">
      <c r="A147" s="228" t="e">
        <f>Produit_Tarif_Stock!#REF!</f>
        <v>#REF!</v>
      </c>
      <c r="B147" s="118" t="e">
        <f>IF(Produit_Tarif_Stock!#REF!&lt;&gt;"",Produit_Tarif_Stock!#REF!,"")</f>
        <v>#REF!</v>
      </c>
      <c r="C147" s="502" t="e">
        <f>IF(Produit_Tarif_Stock!#REF!&lt;&gt;"",Produit_Tarif_Stock!#REF!,"")</f>
        <v>#REF!</v>
      </c>
      <c r="D147" s="505" t="e">
        <f>IF(Produit_Tarif_Stock!#REF!&lt;&gt;"",Produit_Tarif_Stock!#REF!,"")</f>
        <v>#REF!</v>
      </c>
      <c r="E147" s="514" t="e">
        <f>IF(Produit_Tarif_Stock!#REF!&lt;&gt;0,Produit_Tarif_Stock!#REF!,"")</f>
        <v>#REF!</v>
      </c>
      <c r="F147" s="2" t="e">
        <f>IF(Produit_Tarif_Stock!#REF!&lt;&gt;"",Produit_Tarif_Stock!#REF!,"")</f>
        <v>#REF!</v>
      </c>
      <c r="G147" s="506" t="e">
        <f>IF(Produit_Tarif_Stock!#REF!&lt;&gt;0,Produit_Tarif_Stock!#REF!,"")</f>
        <v>#REF!</v>
      </c>
      <c r="I147" s="506" t="str">
        <f t="shared" si="4"/>
        <v/>
      </c>
      <c r="J147" s="2" t="e">
        <f>IF(Produit_Tarif_Stock!#REF!&lt;&gt;0,Produit_Tarif_Stock!#REF!,"")</f>
        <v>#REF!</v>
      </c>
      <c r="K147" s="2" t="e">
        <f>IF(Produit_Tarif_Stock!#REF!&lt;&gt;0,Produit_Tarif_Stock!#REF!,"")</f>
        <v>#REF!</v>
      </c>
      <c r="L147" s="114" t="e">
        <f>IF(Produit_Tarif_Stock!#REF!&lt;&gt;0,Produit_Tarif_Stock!#REF!,"")</f>
        <v>#REF!</v>
      </c>
      <c r="M147" s="114" t="e">
        <f>IF(Produit_Tarif_Stock!#REF!&lt;&gt;0,Produit_Tarif_Stock!#REF!,"")</f>
        <v>#REF!</v>
      </c>
      <c r="N147" s="454"/>
      <c r="P147" s="2" t="e">
        <f>IF(Produit_Tarif_Stock!#REF!&lt;&gt;0,Produit_Tarif_Stock!#REF!,"")</f>
        <v>#REF!</v>
      </c>
      <c r="Q147" s="518" t="e">
        <f>IF(Produit_Tarif_Stock!#REF!&lt;&gt;0,(E147-(E147*H147)-Produit_Tarif_Stock!#REF!)/Produit_Tarif_Stock!#REF!*100,(E147-(E147*H147)-Produit_Tarif_Stock!#REF!)/Produit_Tarif_Stock!#REF!*100)</f>
        <v>#REF!</v>
      </c>
      <c r="R147" s="523">
        <f t="shared" si="5"/>
        <v>0</v>
      </c>
      <c r="S147" s="524" t="e">
        <f>Produit_Tarif_Stock!#REF!</f>
        <v>#REF!</v>
      </c>
    </row>
    <row r="148" spans="1:19" ht="24.75" customHeight="1">
      <c r="A148" s="228" t="e">
        <f>Produit_Tarif_Stock!#REF!</f>
        <v>#REF!</v>
      </c>
      <c r="B148" s="118" t="e">
        <f>IF(Produit_Tarif_Stock!#REF!&lt;&gt;"",Produit_Tarif_Stock!#REF!,"")</f>
        <v>#REF!</v>
      </c>
      <c r="C148" s="502" t="e">
        <f>IF(Produit_Tarif_Stock!#REF!&lt;&gt;"",Produit_Tarif_Stock!#REF!,"")</f>
        <v>#REF!</v>
      </c>
      <c r="D148" s="505" t="e">
        <f>IF(Produit_Tarif_Stock!#REF!&lt;&gt;"",Produit_Tarif_Stock!#REF!,"")</f>
        <v>#REF!</v>
      </c>
      <c r="E148" s="514" t="e">
        <f>IF(Produit_Tarif_Stock!#REF!&lt;&gt;0,Produit_Tarif_Stock!#REF!,"")</f>
        <v>#REF!</v>
      </c>
      <c r="F148" s="2" t="e">
        <f>IF(Produit_Tarif_Stock!#REF!&lt;&gt;"",Produit_Tarif_Stock!#REF!,"")</f>
        <v>#REF!</v>
      </c>
      <c r="G148" s="506" t="e">
        <f>IF(Produit_Tarif_Stock!#REF!&lt;&gt;0,Produit_Tarif_Stock!#REF!,"")</f>
        <v>#REF!</v>
      </c>
      <c r="I148" s="506" t="str">
        <f t="shared" si="4"/>
        <v/>
      </c>
      <c r="J148" s="2" t="e">
        <f>IF(Produit_Tarif_Stock!#REF!&lt;&gt;0,Produit_Tarif_Stock!#REF!,"")</f>
        <v>#REF!</v>
      </c>
      <c r="K148" s="2" t="e">
        <f>IF(Produit_Tarif_Stock!#REF!&lt;&gt;0,Produit_Tarif_Stock!#REF!,"")</f>
        <v>#REF!</v>
      </c>
      <c r="L148" s="114" t="e">
        <f>IF(Produit_Tarif_Stock!#REF!&lt;&gt;0,Produit_Tarif_Stock!#REF!,"")</f>
        <v>#REF!</v>
      </c>
      <c r="M148" s="114" t="e">
        <f>IF(Produit_Tarif_Stock!#REF!&lt;&gt;0,Produit_Tarif_Stock!#REF!,"")</f>
        <v>#REF!</v>
      </c>
      <c r="N148" s="454"/>
      <c r="P148" s="2" t="e">
        <f>IF(Produit_Tarif_Stock!#REF!&lt;&gt;0,Produit_Tarif_Stock!#REF!,"")</f>
        <v>#REF!</v>
      </c>
      <c r="Q148" s="518" t="e">
        <f>IF(Produit_Tarif_Stock!#REF!&lt;&gt;0,(E148-(E148*H148)-Produit_Tarif_Stock!#REF!)/Produit_Tarif_Stock!#REF!*100,(E148-(E148*H148)-Produit_Tarif_Stock!#REF!)/Produit_Tarif_Stock!#REF!*100)</f>
        <v>#REF!</v>
      </c>
      <c r="R148" s="523">
        <f t="shared" si="5"/>
        <v>0</v>
      </c>
      <c r="S148" s="524" t="e">
        <f>Produit_Tarif_Stock!#REF!</f>
        <v>#REF!</v>
      </c>
    </row>
    <row r="149" spans="1:19" ht="24.75" customHeight="1">
      <c r="A149" s="228" t="e">
        <f>Produit_Tarif_Stock!#REF!</f>
        <v>#REF!</v>
      </c>
      <c r="B149" s="118" t="e">
        <f>IF(Produit_Tarif_Stock!#REF!&lt;&gt;"",Produit_Tarif_Stock!#REF!,"")</f>
        <v>#REF!</v>
      </c>
      <c r="C149" s="502" t="e">
        <f>IF(Produit_Tarif_Stock!#REF!&lt;&gt;"",Produit_Tarif_Stock!#REF!,"")</f>
        <v>#REF!</v>
      </c>
      <c r="D149" s="505" t="e">
        <f>IF(Produit_Tarif_Stock!#REF!&lt;&gt;"",Produit_Tarif_Stock!#REF!,"")</f>
        <v>#REF!</v>
      </c>
      <c r="E149" s="514" t="e">
        <f>IF(Produit_Tarif_Stock!#REF!&lt;&gt;0,Produit_Tarif_Stock!#REF!,"")</f>
        <v>#REF!</v>
      </c>
      <c r="F149" s="2" t="e">
        <f>IF(Produit_Tarif_Stock!#REF!&lt;&gt;"",Produit_Tarif_Stock!#REF!,"")</f>
        <v>#REF!</v>
      </c>
      <c r="G149" s="506" t="e">
        <f>IF(Produit_Tarif_Stock!#REF!&lt;&gt;0,Produit_Tarif_Stock!#REF!,"")</f>
        <v>#REF!</v>
      </c>
      <c r="I149" s="506" t="str">
        <f t="shared" si="4"/>
        <v/>
      </c>
      <c r="J149" s="2" t="e">
        <f>IF(Produit_Tarif_Stock!#REF!&lt;&gt;0,Produit_Tarif_Stock!#REF!,"")</f>
        <v>#REF!</v>
      </c>
      <c r="K149" s="2" t="e">
        <f>IF(Produit_Tarif_Stock!#REF!&lt;&gt;0,Produit_Tarif_Stock!#REF!,"")</f>
        <v>#REF!</v>
      </c>
      <c r="L149" s="114" t="e">
        <f>IF(Produit_Tarif_Stock!#REF!&lt;&gt;0,Produit_Tarif_Stock!#REF!,"")</f>
        <v>#REF!</v>
      </c>
      <c r="M149" s="114" t="e">
        <f>IF(Produit_Tarif_Stock!#REF!&lt;&gt;0,Produit_Tarif_Stock!#REF!,"")</f>
        <v>#REF!</v>
      </c>
      <c r="N149" s="454"/>
      <c r="P149" s="2" t="e">
        <f>IF(Produit_Tarif_Stock!#REF!&lt;&gt;0,Produit_Tarif_Stock!#REF!,"")</f>
        <v>#REF!</v>
      </c>
      <c r="Q149" s="518" t="e">
        <f>IF(Produit_Tarif_Stock!#REF!&lt;&gt;0,(E149-(E149*H149)-Produit_Tarif_Stock!#REF!)/Produit_Tarif_Stock!#REF!*100,(E149-(E149*H149)-Produit_Tarif_Stock!#REF!)/Produit_Tarif_Stock!#REF!*100)</f>
        <v>#REF!</v>
      </c>
      <c r="R149" s="523">
        <f t="shared" si="5"/>
        <v>0</v>
      </c>
      <c r="S149" s="524" t="e">
        <f>Produit_Tarif_Stock!#REF!</f>
        <v>#REF!</v>
      </c>
    </row>
    <row r="150" spans="1:19" ht="24.75" customHeight="1">
      <c r="A150" s="228" t="e">
        <f>Produit_Tarif_Stock!#REF!</f>
        <v>#REF!</v>
      </c>
      <c r="B150" s="118" t="e">
        <f>IF(Produit_Tarif_Stock!#REF!&lt;&gt;"",Produit_Tarif_Stock!#REF!,"")</f>
        <v>#REF!</v>
      </c>
      <c r="C150" s="502" t="e">
        <f>IF(Produit_Tarif_Stock!#REF!&lt;&gt;"",Produit_Tarif_Stock!#REF!,"")</f>
        <v>#REF!</v>
      </c>
      <c r="D150" s="505" t="e">
        <f>IF(Produit_Tarif_Stock!#REF!&lt;&gt;"",Produit_Tarif_Stock!#REF!,"")</f>
        <v>#REF!</v>
      </c>
      <c r="E150" s="514" t="e">
        <f>IF(Produit_Tarif_Stock!#REF!&lt;&gt;0,Produit_Tarif_Stock!#REF!,"")</f>
        <v>#REF!</v>
      </c>
      <c r="F150" s="2" t="e">
        <f>IF(Produit_Tarif_Stock!#REF!&lt;&gt;"",Produit_Tarif_Stock!#REF!,"")</f>
        <v>#REF!</v>
      </c>
      <c r="G150" s="506" t="e">
        <f>IF(Produit_Tarif_Stock!#REF!&lt;&gt;0,Produit_Tarif_Stock!#REF!,"")</f>
        <v>#REF!</v>
      </c>
      <c r="I150" s="506" t="str">
        <f t="shared" si="4"/>
        <v/>
      </c>
      <c r="J150" s="2" t="e">
        <f>IF(Produit_Tarif_Stock!#REF!&lt;&gt;0,Produit_Tarif_Stock!#REF!,"")</f>
        <v>#REF!</v>
      </c>
      <c r="K150" s="2" t="e">
        <f>IF(Produit_Tarif_Stock!#REF!&lt;&gt;0,Produit_Tarif_Stock!#REF!,"")</f>
        <v>#REF!</v>
      </c>
      <c r="L150" s="114" t="e">
        <f>IF(Produit_Tarif_Stock!#REF!&lt;&gt;0,Produit_Tarif_Stock!#REF!,"")</f>
        <v>#REF!</v>
      </c>
      <c r="M150" s="114" t="e">
        <f>IF(Produit_Tarif_Stock!#REF!&lt;&gt;0,Produit_Tarif_Stock!#REF!,"")</f>
        <v>#REF!</v>
      </c>
      <c r="N150" s="454"/>
      <c r="P150" s="2" t="e">
        <f>IF(Produit_Tarif_Stock!#REF!&lt;&gt;0,Produit_Tarif_Stock!#REF!,"")</f>
        <v>#REF!</v>
      </c>
      <c r="Q150" s="518" t="e">
        <f>IF(Produit_Tarif_Stock!#REF!&lt;&gt;0,(E150-(E150*H150)-Produit_Tarif_Stock!#REF!)/Produit_Tarif_Stock!#REF!*100,(E150-(E150*H150)-Produit_Tarif_Stock!#REF!)/Produit_Tarif_Stock!#REF!*100)</f>
        <v>#REF!</v>
      </c>
      <c r="R150" s="523">
        <f t="shared" si="5"/>
        <v>0</v>
      </c>
      <c r="S150" s="524" t="e">
        <f>Produit_Tarif_Stock!#REF!</f>
        <v>#REF!</v>
      </c>
    </row>
    <row r="151" spans="1:19" ht="24.75" customHeight="1">
      <c r="A151" s="228" t="e">
        <f>Produit_Tarif_Stock!#REF!</f>
        <v>#REF!</v>
      </c>
      <c r="B151" s="118" t="e">
        <f>IF(Produit_Tarif_Stock!#REF!&lt;&gt;"",Produit_Tarif_Stock!#REF!,"")</f>
        <v>#REF!</v>
      </c>
      <c r="C151" s="502" t="e">
        <f>IF(Produit_Tarif_Stock!#REF!&lt;&gt;"",Produit_Tarif_Stock!#REF!,"")</f>
        <v>#REF!</v>
      </c>
      <c r="D151" s="505" t="e">
        <f>IF(Produit_Tarif_Stock!#REF!&lt;&gt;"",Produit_Tarif_Stock!#REF!,"")</f>
        <v>#REF!</v>
      </c>
      <c r="E151" s="514" t="e">
        <f>IF(Produit_Tarif_Stock!#REF!&lt;&gt;0,Produit_Tarif_Stock!#REF!,"")</f>
        <v>#REF!</v>
      </c>
      <c r="F151" s="2" t="e">
        <f>IF(Produit_Tarif_Stock!#REF!&lt;&gt;"",Produit_Tarif_Stock!#REF!,"")</f>
        <v>#REF!</v>
      </c>
      <c r="G151" s="506" t="e">
        <f>IF(Produit_Tarif_Stock!#REF!&lt;&gt;0,Produit_Tarif_Stock!#REF!,"")</f>
        <v>#REF!</v>
      </c>
      <c r="I151" s="506" t="str">
        <f t="shared" si="4"/>
        <v/>
      </c>
      <c r="J151" s="2" t="e">
        <f>IF(Produit_Tarif_Stock!#REF!&lt;&gt;0,Produit_Tarif_Stock!#REF!,"")</f>
        <v>#REF!</v>
      </c>
      <c r="K151" s="2" t="e">
        <f>IF(Produit_Tarif_Stock!#REF!&lt;&gt;0,Produit_Tarif_Stock!#REF!,"")</f>
        <v>#REF!</v>
      </c>
      <c r="L151" s="114" t="e">
        <f>IF(Produit_Tarif_Stock!#REF!&lt;&gt;0,Produit_Tarif_Stock!#REF!,"")</f>
        <v>#REF!</v>
      </c>
      <c r="M151" s="114" t="e">
        <f>IF(Produit_Tarif_Stock!#REF!&lt;&gt;0,Produit_Tarif_Stock!#REF!,"")</f>
        <v>#REF!</v>
      </c>
      <c r="N151" s="454"/>
      <c r="P151" s="2" t="e">
        <f>IF(Produit_Tarif_Stock!#REF!&lt;&gt;0,Produit_Tarif_Stock!#REF!,"")</f>
        <v>#REF!</v>
      </c>
      <c r="Q151" s="518" t="e">
        <f>IF(Produit_Tarif_Stock!#REF!&lt;&gt;0,(E151-(E151*H151)-Produit_Tarif_Stock!#REF!)/Produit_Tarif_Stock!#REF!*100,(E151-(E151*H151)-Produit_Tarif_Stock!#REF!)/Produit_Tarif_Stock!#REF!*100)</f>
        <v>#REF!</v>
      </c>
      <c r="R151" s="523">
        <f t="shared" si="5"/>
        <v>0</v>
      </c>
      <c r="S151" s="524" t="e">
        <f>Produit_Tarif_Stock!#REF!</f>
        <v>#REF!</v>
      </c>
    </row>
    <row r="152" spans="1:19" ht="24.75" customHeight="1">
      <c r="A152" s="228" t="e">
        <f>Produit_Tarif_Stock!#REF!</f>
        <v>#REF!</v>
      </c>
      <c r="B152" s="118" t="e">
        <f>IF(Produit_Tarif_Stock!#REF!&lt;&gt;"",Produit_Tarif_Stock!#REF!,"")</f>
        <v>#REF!</v>
      </c>
      <c r="C152" s="502" t="e">
        <f>IF(Produit_Tarif_Stock!#REF!&lt;&gt;"",Produit_Tarif_Stock!#REF!,"")</f>
        <v>#REF!</v>
      </c>
      <c r="D152" s="505" t="e">
        <f>IF(Produit_Tarif_Stock!#REF!&lt;&gt;"",Produit_Tarif_Stock!#REF!,"")</f>
        <v>#REF!</v>
      </c>
      <c r="E152" s="514" t="e">
        <f>IF(Produit_Tarif_Stock!#REF!&lt;&gt;0,Produit_Tarif_Stock!#REF!,"")</f>
        <v>#REF!</v>
      </c>
      <c r="F152" s="2" t="e">
        <f>IF(Produit_Tarif_Stock!#REF!&lt;&gt;"",Produit_Tarif_Stock!#REF!,"")</f>
        <v>#REF!</v>
      </c>
      <c r="G152" s="506" t="e">
        <f>IF(Produit_Tarif_Stock!#REF!&lt;&gt;0,Produit_Tarif_Stock!#REF!,"")</f>
        <v>#REF!</v>
      </c>
      <c r="I152" s="506" t="str">
        <f t="shared" si="4"/>
        <v/>
      </c>
      <c r="J152" s="2" t="e">
        <f>IF(Produit_Tarif_Stock!#REF!&lt;&gt;0,Produit_Tarif_Stock!#REF!,"")</f>
        <v>#REF!</v>
      </c>
      <c r="K152" s="2" t="e">
        <f>IF(Produit_Tarif_Stock!#REF!&lt;&gt;0,Produit_Tarif_Stock!#REF!,"")</f>
        <v>#REF!</v>
      </c>
      <c r="L152" s="114" t="e">
        <f>IF(Produit_Tarif_Stock!#REF!&lt;&gt;0,Produit_Tarif_Stock!#REF!,"")</f>
        <v>#REF!</v>
      </c>
      <c r="M152" s="114" t="e">
        <f>IF(Produit_Tarif_Stock!#REF!&lt;&gt;0,Produit_Tarif_Stock!#REF!,"")</f>
        <v>#REF!</v>
      </c>
      <c r="N152" s="454"/>
      <c r="P152" s="2" t="e">
        <f>IF(Produit_Tarif_Stock!#REF!&lt;&gt;0,Produit_Tarif_Stock!#REF!,"")</f>
        <v>#REF!</v>
      </c>
      <c r="Q152" s="518" t="e">
        <f>IF(Produit_Tarif_Stock!#REF!&lt;&gt;0,(E152-(E152*H152)-Produit_Tarif_Stock!#REF!)/Produit_Tarif_Stock!#REF!*100,(E152-(E152*H152)-Produit_Tarif_Stock!#REF!)/Produit_Tarif_Stock!#REF!*100)</f>
        <v>#REF!</v>
      </c>
      <c r="R152" s="523">
        <f t="shared" si="5"/>
        <v>0</v>
      </c>
      <c r="S152" s="524" t="e">
        <f>Produit_Tarif_Stock!#REF!</f>
        <v>#REF!</v>
      </c>
    </row>
    <row r="153" spans="1:19" ht="24.75" customHeight="1">
      <c r="A153" s="228" t="e">
        <f>Produit_Tarif_Stock!#REF!</f>
        <v>#REF!</v>
      </c>
      <c r="B153" s="118" t="e">
        <f>IF(Produit_Tarif_Stock!#REF!&lt;&gt;"",Produit_Tarif_Stock!#REF!,"")</f>
        <v>#REF!</v>
      </c>
      <c r="C153" s="502" t="e">
        <f>IF(Produit_Tarif_Stock!#REF!&lt;&gt;"",Produit_Tarif_Stock!#REF!,"")</f>
        <v>#REF!</v>
      </c>
      <c r="D153" s="505" t="e">
        <f>IF(Produit_Tarif_Stock!#REF!&lt;&gt;"",Produit_Tarif_Stock!#REF!,"")</f>
        <v>#REF!</v>
      </c>
      <c r="E153" s="514" t="e">
        <f>IF(Produit_Tarif_Stock!#REF!&lt;&gt;0,Produit_Tarif_Stock!#REF!,"")</f>
        <v>#REF!</v>
      </c>
      <c r="F153" s="2" t="e">
        <f>IF(Produit_Tarif_Stock!#REF!&lt;&gt;"",Produit_Tarif_Stock!#REF!,"")</f>
        <v>#REF!</v>
      </c>
      <c r="G153" s="506" t="e">
        <f>IF(Produit_Tarif_Stock!#REF!&lt;&gt;0,Produit_Tarif_Stock!#REF!,"")</f>
        <v>#REF!</v>
      </c>
      <c r="I153" s="506" t="str">
        <f t="shared" si="4"/>
        <v/>
      </c>
      <c r="J153" s="2" t="e">
        <f>IF(Produit_Tarif_Stock!#REF!&lt;&gt;0,Produit_Tarif_Stock!#REF!,"")</f>
        <v>#REF!</v>
      </c>
      <c r="K153" s="2" t="e">
        <f>IF(Produit_Tarif_Stock!#REF!&lt;&gt;0,Produit_Tarif_Stock!#REF!,"")</f>
        <v>#REF!</v>
      </c>
      <c r="L153" s="114" t="e">
        <f>IF(Produit_Tarif_Stock!#REF!&lt;&gt;0,Produit_Tarif_Stock!#REF!,"")</f>
        <v>#REF!</v>
      </c>
      <c r="M153" s="114" t="e">
        <f>IF(Produit_Tarif_Stock!#REF!&lt;&gt;0,Produit_Tarif_Stock!#REF!,"")</f>
        <v>#REF!</v>
      </c>
      <c r="N153" s="454"/>
      <c r="P153" s="2" t="e">
        <f>IF(Produit_Tarif_Stock!#REF!&lt;&gt;0,Produit_Tarif_Stock!#REF!,"")</f>
        <v>#REF!</v>
      </c>
      <c r="Q153" s="518" t="e">
        <f>IF(Produit_Tarif_Stock!#REF!&lt;&gt;0,(E153-(E153*H153)-Produit_Tarif_Stock!#REF!)/Produit_Tarif_Stock!#REF!*100,(E153-(E153*H153)-Produit_Tarif_Stock!#REF!)/Produit_Tarif_Stock!#REF!*100)</f>
        <v>#REF!</v>
      </c>
      <c r="R153" s="523">
        <f t="shared" si="5"/>
        <v>0</v>
      </c>
      <c r="S153" s="524" t="e">
        <f>Produit_Tarif_Stock!#REF!</f>
        <v>#REF!</v>
      </c>
    </row>
    <row r="154" spans="1:19" ht="24.75" customHeight="1">
      <c r="A154" s="228" t="e">
        <f>Produit_Tarif_Stock!#REF!</f>
        <v>#REF!</v>
      </c>
      <c r="B154" s="118" t="e">
        <f>IF(Produit_Tarif_Stock!#REF!&lt;&gt;"",Produit_Tarif_Stock!#REF!,"")</f>
        <v>#REF!</v>
      </c>
      <c r="C154" s="502" t="e">
        <f>IF(Produit_Tarif_Stock!#REF!&lt;&gt;"",Produit_Tarif_Stock!#REF!,"")</f>
        <v>#REF!</v>
      </c>
      <c r="D154" s="505" t="e">
        <f>IF(Produit_Tarif_Stock!#REF!&lt;&gt;"",Produit_Tarif_Stock!#REF!,"")</f>
        <v>#REF!</v>
      </c>
      <c r="E154" s="514" t="e">
        <f>IF(Produit_Tarif_Stock!#REF!&lt;&gt;0,Produit_Tarif_Stock!#REF!,"")</f>
        <v>#REF!</v>
      </c>
      <c r="F154" s="2" t="e">
        <f>IF(Produit_Tarif_Stock!#REF!&lt;&gt;"",Produit_Tarif_Stock!#REF!,"")</f>
        <v>#REF!</v>
      </c>
      <c r="G154" s="506" t="e">
        <f>IF(Produit_Tarif_Stock!#REF!&lt;&gt;0,Produit_Tarif_Stock!#REF!,"")</f>
        <v>#REF!</v>
      </c>
      <c r="I154" s="506" t="str">
        <f t="shared" si="4"/>
        <v/>
      </c>
      <c r="J154" s="2" t="e">
        <f>IF(Produit_Tarif_Stock!#REF!&lt;&gt;0,Produit_Tarif_Stock!#REF!,"")</f>
        <v>#REF!</v>
      </c>
      <c r="K154" s="2" t="e">
        <f>IF(Produit_Tarif_Stock!#REF!&lt;&gt;0,Produit_Tarif_Stock!#REF!,"")</f>
        <v>#REF!</v>
      </c>
      <c r="L154" s="114" t="e">
        <f>IF(Produit_Tarif_Stock!#REF!&lt;&gt;0,Produit_Tarif_Stock!#REF!,"")</f>
        <v>#REF!</v>
      </c>
      <c r="M154" s="114" t="e">
        <f>IF(Produit_Tarif_Stock!#REF!&lt;&gt;0,Produit_Tarif_Stock!#REF!,"")</f>
        <v>#REF!</v>
      </c>
      <c r="N154" s="454"/>
      <c r="P154" s="2" t="e">
        <f>IF(Produit_Tarif_Stock!#REF!&lt;&gt;0,Produit_Tarif_Stock!#REF!,"")</f>
        <v>#REF!</v>
      </c>
      <c r="Q154" s="518" t="e">
        <f>IF(Produit_Tarif_Stock!#REF!&lt;&gt;0,(E154-(E154*H154)-Produit_Tarif_Stock!#REF!)/Produit_Tarif_Stock!#REF!*100,(E154-(E154*H154)-Produit_Tarif_Stock!#REF!)/Produit_Tarif_Stock!#REF!*100)</f>
        <v>#REF!</v>
      </c>
      <c r="R154" s="523">
        <f t="shared" si="5"/>
        <v>0</v>
      </c>
      <c r="S154" s="524" t="e">
        <f>Produit_Tarif_Stock!#REF!</f>
        <v>#REF!</v>
      </c>
    </row>
    <row r="155" spans="1:19" ht="24.75" customHeight="1">
      <c r="A155" s="228" t="e">
        <f>Produit_Tarif_Stock!#REF!</f>
        <v>#REF!</v>
      </c>
      <c r="B155" s="118" t="e">
        <f>IF(Produit_Tarif_Stock!#REF!&lt;&gt;"",Produit_Tarif_Stock!#REF!,"")</f>
        <v>#REF!</v>
      </c>
      <c r="C155" s="502" t="e">
        <f>IF(Produit_Tarif_Stock!#REF!&lt;&gt;"",Produit_Tarif_Stock!#REF!,"")</f>
        <v>#REF!</v>
      </c>
      <c r="D155" s="505" t="e">
        <f>IF(Produit_Tarif_Stock!#REF!&lt;&gt;"",Produit_Tarif_Stock!#REF!,"")</f>
        <v>#REF!</v>
      </c>
      <c r="E155" s="514" t="e">
        <f>IF(Produit_Tarif_Stock!#REF!&lt;&gt;0,Produit_Tarif_Stock!#REF!,"")</f>
        <v>#REF!</v>
      </c>
      <c r="F155" s="2" t="e">
        <f>IF(Produit_Tarif_Stock!#REF!&lt;&gt;"",Produit_Tarif_Stock!#REF!,"")</f>
        <v>#REF!</v>
      </c>
      <c r="G155" s="506" t="e">
        <f>IF(Produit_Tarif_Stock!#REF!&lt;&gt;0,Produit_Tarif_Stock!#REF!,"")</f>
        <v>#REF!</v>
      </c>
      <c r="I155" s="506" t="str">
        <f t="shared" si="4"/>
        <v/>
      </c>
      <c r="J155" s="2" t="e">
        <f>IF(Produit_Tarif_Stock!#REF!&lt;&gt;0,Produit_Tarif_Stock!#REF!,"")</f>
        <v>#REF!</v>
      </c>
      <c r="K155" s="2" t="e">
        <f>IF(Produit_Tarif_Stock!#REF!&lt;&gt;0,Produit_Tarif_Stock!#REF!,"")</f>
        <v>#REF!</v>
      </c>
      <c r="L155" s="114" t="e">
        <f>IF(Produit_Tarif_Stock!#REF!&lt;&gt;0,Produit_Tarif_Stock!#REF!,"")</f>
        <v>#REF!</v>
      </c>
      <c r="M155" s="114" t="e">
        <f>IF(Produit_Tarif_Stock!#REF!&lt;&gt;0,Produit_Tarif_Stock!#REF!,"")</f>
        <v>#REF!</v>
      </c>
      <c r="N155" s="454"/>
      <c r="P155" s="2" t="e">
        <f>IF(Produit_Tarif_Stock!#REF!&lt;&gt;0,Produit_Tarif_Stock!#REF!,"")</f>
        <v>#REF!</v>
      </c>
      <c r="Q155" s="518" t="e">
        <f>IF(Produit_Tarif_Stock!#REF!&lt;&gt;0,(E155-(E155*H155)-Produit_Tarif_Stock!#REF!)/Produit_Tarif_Stock!#REF!*100,(E155-(E155*H155)-Produit_Tarif_Stock!#REF!)/Produit_Tarif_Stock!#REF!*100)</f>
        <v>#REF!</v>
      </c>
      <c r="R155" s="523">
        <f t="shared" si="5"/>
        <v>0</v>
      </c>
      <c r="S155" s="524" t="e">
        <f>Produit_Tarif_Stock!#REF!</f>
        <v>#REF!</v>
      </c>
    </row>
    <row r="156" spans="1:19" ht="24.75" customHeight="1">
      <c r="A156" s="228" t="e">
        <f>Produit_Tarif_Stock!#REF!</f>
        <v>#REF!</v>
      </c>
      <c r="B156" s="118" t="e">
        <f>IF(Produit_Tarif_Stock!#REF!&lt;&gt;"",Produit_Tarif_Stock!#REF!,"")</f>
        <v>#REF!</v>
      </c>
      <c r="C156" s="502" t="e">
        <f>IF(Produit_Tarif_Stock!#REF!&lt;&gt;"",Produit_Tarif_Stock!#REF!,"")</f>
        <v>#REF!</v>
      </c>
      <c r="D156" s="505" t="e">
        <f>IF(Produit_Tarif_Stock!#REF!&lt;&gt;"",Produit_Tarif_Stock!#REF!,"")</f>
        <v>#REF!</v>
      </c>
      <c r="E156" s="514" t="e">
        <f>IF(Produit_Tarif_Stock!#REF!&lt;&gt;0,Produit_Tarif_Stock!#REF!,"")</f>
        <v>#REF!</v>
      </c>
      <c r="F156" s="2" t="e">
        <f>IF(Produit_Tarif_Stock!#REF!&lt;&gt;"",Produit_Tarif_Stock!#REF!,"")</f>
        <v>#REF!</v>
      </c>
      <c r="G156" s="506" t="e">
        <f>IF(Produit_Tarif_Stock!#REF!&lt;&gt;0,Produit_Tarif_Stock!#REF!,"")</f>
        <v>#REF!</v>
      </c>
      <c r="I156" s="506" t="str">
        <f t="shared" si="4"/>
        <v/>
      </c>
      <c r="J156" s="2" t="e">
        <f>IF(Produit_Tarif_Stock!#REF!&lt;&gt;0,Produit_Tarif_Stock!#REF!,"")</f>
        <v>#REF!</v>
      </c>
      <c r="K156" s="2" t="e">
        <f>IF(Produit_Tarif_Stock!#REF!&lt;&gt;0,Produit_Tarif_Stock!#REF!,"")</f>
        <v>#REF!</v>
      </c>
      <c r="L156" s="114" t="e">
        <f>IF(Produit_Tarif_Stock!#REF!&lt;&gt;0,Produit_Tarif_Stock!#REF!,"")</f>
        <v>#REF!</v>
      </c>
      <c r="M156" s="114" t="e">
        <f>IF(Produit_Tarif_Stock!#REF!&lt;&gt;0,Produit_Tarif_Stock!#REF!,"")</f>
        <v>#REF!</v>
      </c>
      <c r="N156" s="454"/>
      <c r="P156" s="2" t="e">
        <f>IF(Produit_Tarif_Stock!#REF!&lt;&gt;0,Produit_Tarif_Stock!#REF!,"")</f>
        <v>#REF!</v>
      </c>
      <c r="Q156" s="518" t="e">
        <f>IF(Produit_Tarif_Stock!#REF!&lt;&gt;0,(E156-(E156*H156)-Produit_Tarif_Stock!#REF!)/Produit_Tarif_Stock!#REF!*100,(E156-(E156*H156)-Produit_Tarif_Stock!#REF!)/Produit_Tarif_Stock!#REF!*100)</f>
        <v>#REF!</v>
      </c>
      <c r="R156" s="523">
        <f t="shared" si="5"/>
        <v>0</v>
      </c>
      <c r="S156" s="524" t="e">
        <f>Produit_Tarif_Stock!#REF!</f>
        <v>#REF!</v>
      </c>
    </row>
    <row r="157" spans="1:19" ht="24.75" customHeight="1">
      <c r="A157" s="228" t="e">
        <f>Produit_Tarif_Stock!#REF!</f>
        <v>#REF!</v>
      </c>
      <c r="B157" s="118" t="e">
        <f>IF(Produit_Tarif_Stock!#REF!&lt;&gt;"",Produit_Tarif_Stock!#REF!,"")</f>
        <v>#REF!</v>
      </c>
      <c r="C157" s="502" t="e">
        <f>IF(Produit_Tarif_Stock!#REF!&lt;&gt;"",Produit_Tarif_Stock!#REF!,"")</f>
        <v>#REF!</v>
      </c>
      <c r="D157" s="505" t="e">
        <f>IF(Produit_Tarif_Stock!#REF!&lt;&gt;"",Produit_Tarif_Stock!#REF!,"")</f>
        <v>#REF!</v>
      </c>
      <c r="E157" s="514" t="e">
        <f>IF(Produit_Tarif_Stock!#REF!&lt;&gt;0,Produit_Tarif_Stock!#REF!,"")</f>
        <v>#REF!</v>
      </c>
      <c r="F157" s="2" t="e">
        <f>IF(Produit_Tarif_Stock!#REF!&lt;&gt;"",Produit_Tarif_Stock!#REF!,"")</f>
        <v>#REF!</v>
      </c>
      <c r="G157" s="506" t="e">
        <f>IF(Produit_Tarif_Stock!#REF!&lt;&gt;0,Produit_Tarif_Stock!#REF!,"")</f>
        <v>#REF!</v>
      </c>
      <c r="I157" s="506" t="str">
        <f t="shared" si="4"/>
        <v/>
      </c>
      <c r="J157" s="2" t="e">
        <f>IF(Produit_Tarif_Stock!#REF!&lt;&gt;0,Produit_Tarif_Stock!#REF!,"")</f>
        <v>#REF!</v>
      </c>
      <c r="K157" s="2" t="e">
        <f>IF(Produit_Tarif_Stock!#REF!&lt;&gt;0,Produit_Tarif_Stock!#REF!,"")</f>
        <v>#REF!</v>
      </c>
      <c r="L157" s="114" t="e">
        <f>IF(Produit_Tarif_Stock!#REF!&lt;&gt;0,Produit_Tarif_Stock!#REF!,"")</f>
        <v>#REF!</v>
      </c>
      <c r="M157" s="114" t="e">
        <f>IF(Produit_Tarif_Stock!#REF!&lt;&gt;0,Produit_Tarif_Stock!#REF!,"")</f>
        <v>#REF!</v>
      </c>
      <c r="N157" s="454"/>
      <c r="P157" s="2" t="e">
        <f>IF(Produit_Tarif_Stock!#REF!&lt;&gt;0,Produit_Tarif_Stock!#REF!,"")</f>
        <v>#REF!</v>
      </c>
      <c r="Q157" s="518" t="e">
        <f>IF(Produit_Tarif_Stock!#REF!&lt;&gt;0,(E157-(E157*H157)-Produit_Tarif_Stock!#REF!)/Produit_Tarif_Stock!#REF!*100,(E157-(E157*H157)-Produit_Tarif_Stock!#REF!)/Produit_Tarif_Stock!#REF!*100)</f>
        <v>#REF!</v>
      </c>
      <c r="R157" s="523">
        <f t="shared" si="5"/>
        <v>0</v>
      </c>
      <c r="S157" s="524" t="e">
        <f>Produit_Tarif_Stock!#REF!</f>
        <v>#REF!</v>
      </c>
    </row>
    <row r="158" spans="1:19" ht="24.75" customHeight="1">
      <c r="A158" s="228" t="e">
        <f>Produit_Tarif_Stock!#REF!</f>
        <v>#REF!</v>
      </c>
      <c r="B158" s="118" t="e">
        <f>IF(Produit_Tarif_Stock!#REF!&lt;&gt;"",Produit_Tarif_Stock!#REF!,"")</f>
        <v>#REF!</v>
      </c>
      <c r="C158" s="502" t="e">
        <f>IF(Produit_Tarif_Stock!#REF!&lt;&gt;"",Produit_Tarif_Stock!#REF!,"")</f>
        <v>#REF!</v>
      </c>
      <c r="D158" s="505" t="e">
        <f>IF(Produit_Tarif_Stock!#REF!&lt;&gt;"",Produit_Tarif_Stock!#REF!,"")</f>
        <v>#REF!</v>
      </c>
      <c r="E158" s="514" t="e">
        <f>IF(Produit_Tarif_Stock!#REF!&lt;&gt;0,Produit_Tarif_Stock!#REF!,"")</f>
        <v>#REF!</v>
      </c>
      <c r="F158" s="2" t="e">
        <f>IF(Produit_Tarif_Stock!#REF!&lt;&gt;"",Produit_Tarif_Stock!#REF!,"")</f>
        <v>#REF!</v>
      </c>
      <c r="G158" s="506" t="e">
        <f>IF(Produit_Tarif_Stock!#REF!&lt;&gt;0,Produit_Tarif_Stock!#REF!,"")</f>
        <v>#REF!</v>
      </c>
      <c r="I158" s="506" t="str">
        <f t="shared" si="4"/>
        <v/>
      </c>
      <c r="J158" s="2" t="e">
        <f>IF(Produit_Tarif_Stock!#REF!&lt;&gt;0,Produit_Tarif_Stock!#REF!,"")</f>
        <v>#REF!</v>
      </c>
      <c r="K158" s="2" t="e">
        <f>IF(Produit_Tarif_Stock!#REF!&lt;&gt;0,Produit_Tarif_Stock!#REF!,"")</f>
        <v>#REF!</v>
      </c>
      <c r="L158" s="114" t="e">
        <f>IF(Produit_Tarif_Stock!#REF!&lt;&gt;0,Produit_Tarif_Stock!#REF!,"")</f>
        <v>#REF!</v>
      </c>
      <c r="M158" s="114" t="e">
        <f>IF(Produit_Tarif_Stock!#REF!&lt;&gt;0,Produit_Tarif_Stock!#REF!,"")</f>
        <v>#REF!</v>
      </c>
      <c r="N158" s="454"/>
      <c r="P158" s="2" t="e">
        <f>IF(Produit_Tarif_Stock!#REF!&lt;&gt;0,Produit_Tarif_Stock!#REF!,"")</f>
        <v>#REF!</v>
      </c>
      <c r="Q158" s="518" t="e">
        <f>IF(Produit_Tarif_Stock!#REF!&lt;&gt;0,(E158-(E158*H158)-Produit_Tarif_Stock!#REF!)/Produit_Tarif_Stock!#REF!*100,(E158-(E158*H158)-Produit_Tarif_Stock!#REF!)/Produit_Tarif_Stock!#REF!*100)</f>
        <v>#REF!</v>
      </c>
      <c r="R158" s="523">
        <f t="shared" si="5"/>
        <v>0</v>
      </c>
      <c r="S158" s="524" t="e">
        <f>Produit_Tarif_Stock!#REF!</f>
        <v>#REF!</v>
      </c>
    </row>
    <row r="159" spans="1:19" ht="24.75" customHeight="1">
      <c r="A159" s="228" t="e">
        <f>Produit_Tarif_Stock!#REF!</f>
        <v>#REF!</v>
      </c>
      <c r="B159" s="118" t="e">
        <f>IF(Produit_Tarif_Stock!#REF!&lt;&gt;"",Produit_Tarif_Stock!#REF!,"")</f>
        <v>#REF!</v>
      </c>
      <c r="C159" s="502" t="e">
        <f>IF(Produit_Tarif_Stock!#REF!&lt;&gt;"",Produit_Tarif_Stock!#REF!,"")</f>
        <v>#REF!</v>
      </c>
      <c r="D159" s="505" t="e">
        <f>IF(Produit_Tarif_Stock!#REF!&lt;&gt;"",Produit_Tarif_Stock!#REF!,"")</f>
        <v>#REF!</v>
      </c>
      <c r="E159" s="514" t="e">
        <f>IF(Produit_Tarif_Stock!#REF!&lt;&gt;0,Produit_Tarif_Stock!#REF!,"")</f>
        <v>#REF!</v>
      </c>
      <c r="F159" s="2" t="e">
        <f>IF(Produit_Tarif_Stock!#REF!&lt;&gt;"",Produit_Tarif_Stock!#REF!,"")</f>
        <v>#REF!</v>
      </c>
      <c r="G159" s="506" t="e">
        <f>IF(Produit_Tarif_Stock!#REF!&lt;&gt;0,Produit_Tarif_Stock!#REF!,"")</f>
        <v>#REF!</v>
      </c>
      <c r="I159" s="506" t="str">
        <f t="shared" si="4"/>
        <v/>
      </c>
      <c r="J159" s="2" t="e">
        <f>IF(Produit_Tarif_Stock!#REF!&lt;&gt;0,Produit_Tarif_Stock!#REF!,"")</f>
        <v>#REF!</v>
      </c>
      <c r="K159" s="2" t="e">
        <f>IF(Produit_Tarif_Stock!#REF!&lt;&gt;0,Produit_Tarif_Stock!#REF!,"")</f>
        <v>#REF!</v>
      </c>
      <c r="L159" s="114" t="e">
        <f>IF(Produit_Tarif_Stock!#REF!&lt;&gt;0,Produit_Tarif_Stock!#REF!,"")</f>
        <v>#REF!</v>
      </c>
      <c r="M159" s="114" t="e">
        <f>IF(Produit_Tarif_Stock!#REF!&lt;&gt;0,Produit_Tarif_Stock!#REF!,"")</f>
        <v>#REF!</v>
      </c>
      <c r="N159" s="454"/>
      <c r="P159" s="2" t="e">
        <f>IF(Produit_Tarif_Stock!#REF!&lt;&gt;0,Produit_Tarif_Stock!#REF!,"")</f>
        <v>#REF!</v>
      </c>
      <c r="Q159" s="518" t="e">
        <f>IF(Produit_Tarif_Stock!#REF!&lt;&gt;0,(E159-(E159*H159)-Produit_Tarif_Stock!#REF!)/Produit_Tarif_Stock!#REF!*100,(E159-(E159*H159)-Produit_Tarif_Stock!#REF!)/Produit_Tarif_Stock!#REF!*100)</f>
        <v>#REF!</v>
      </c>
      <c r="R159" s="523">
        <f t="shared" si="5"/>
        <v>0</v>
      </c>
      <c r="S159" s="524" t="e">
        <f>Produit_Tarif_Stock!#REF!</f>
        <v>#REF!</v>
      </c>
    </row>
    <row r="160" spans="1:19" ht="24.75" customHeight="1">
      <c r="A160" s="228" t="e">
        <f>Produit_Tarif_Stock!#REF!</f>
        <v>#REF!</v>
      </c>
      <c r="B160" s="118" t="e">
        <f>IF(Produit_Tarif_Stock!#REF!&lt;&gt;"",Produit_Tarif_Stock!#REF!,"")</f>
        <v>#REF!</v>
      </c>
      <c r="C160" s="502" t="e">
        <f>IF(Produit_Tarif_Stock!#REF!&lt;&gt;"",Produit_Tarif_Stock!#REF!,"")</f>
        <v>#REF!</v>
      </c>
      <c r="D160" s="505" t="e">
        <f>IF(Produit_Tarif_Stock!#REF!&lt;&gt;"",Produit_Tarif_Stock!#REF!,"")</f>
        <v>#REF!</v>
      </c>
      <c r="E160" s="514" t="e">
        <f>IF(Produit_Tarif_Stock!#REF!&lt;&gt;0,Produit_Tarif_Stock!#REF!,"")</f>
        <v>#REF!</v>
      </c>
      <c r="F160" s="2" t="e">
        <f>IF(Produit_Tarif_Stock!#REF!&lt;&gt;"",Produit_Tarif_Stock!#REF!,"")</f>
        <v>#REF!</v>
      </c>
      <c r="G160" s="506" t="e">
        <f>IF(Produit_Tarif_Stock!#REF!&lt;&gt;0,Produit_Tarif_Stock!#REF!,"")</f>
        <v>#REF!</v>
      </c>
      <c r="I160" s="506" t="str">
        <f t="shared" si="4"/>
        <v/>
      </c>
      <c r="J160" s="2" t="e">
        <f>IF(Produit_Tarif_Stock!#REF!&lt;&gt;0,Produit_Tarif_Stock!#REF!,"")</f>
        <v>#REF!</v>
      </c>
      <c r="K160" s="2" t="e">
        <f>IF(Produit_Tarif_Stock!#REF!&lt;&gt;0,Produit_Tarif_Stock!#REF!,"")</f>
        <v>#REF!</v>
      </c>
      <c r="L160" s="114" t="e">
        <f>IF(Produit_Tarif_Stock!#REF!&lt;&gt;0,Produit_Tarif_Stock!#REF!,"")</f>
        <v>#REF!</v>
      </c>
      <c r="M160" s="114" t="e">
        <f>IF(Produit_Tarif_Stock!#REF!&lt;&gt;0,Produit_Tarif_Stock!#REF!,"")</f>
        <v>#REF!</v>
      </c>
      <c r="N160" s="454"/>
      <c r="P160" s="2" t="e">
        <f>IF(Produit_Tarif_Stock!#REF!&lt;&gt;0,Produit_Tarif_Stock!#REF!,"")</f>
        <v>#REF!</v>
      </c>
      <c r="Q160" s="518" t="e">
        <f>IF(Produit_Tarif_Stock!#REF!&lt;&gt;0,(E160-(E160*H160)-Produit_Tarif_Stock!#REF!)/Produit_Tarif_Stock!#REF!*100,(E160-(E160*H160)-Produit_Tarif_Stock!#REF!)/Produit_Tarif_Stock!#REF!*100)</f>
        <v>#REF!</v>
      </c>
      <c r="R160" s="523">
        <f t="shared" si="5"/>
        <v>0</v>
      </c>
      <c r="S160" s="524" t="e">
        <f>Produit_Tarif_Stock!#REF!</f>
        <v>#REF!</v>
      </c>
    </row>
    <row r="161" spans="1:19" ht="24.75" customHeight="1">
      <c r="A161" s="228" t="e">
        <f>Produit_Tarif_Stock!#REF!</f>
        <v>#REF!</v>
      </c>
      <c r="B161" s="118" t="e">
        <f>IF(Produit_Tarif_Stock!#REF!&lt;&gt;"",Produit_Tarif_Stock!#REF!,"")</f>
        <v>#REF!</v>
      </c>
      <c r="C161" s="502" t="e">
        <f>IF(Produit_Tarif_Stock!#REF!&lt;&gt;"",Produit_Tarif_Stock!#REF!,"")</f>
        <v>#REF!</v>
      </c>
      <c r="D161" s="505" t="e">
        <f>IF(Produit_Tarif_Stock!#REF!&lt;&gt;"",Produit_Tarif_Stock!#REF!,"")</f>
        <v>#REF!</v>
      </c>
      <c r="E161" s="514" t="e">
        <f>IF(Produit_Tarif_Stock!#REF!&lt;&gt;0,Produit_Tarif_Stock!#REF!,"")</f>
        <v>#REF!</v>
      </c>
      <c r="F161" s="2" t="e">
        <f>IF(Produit_Tarif_Stock!#REF!&lt;&gt;"",Produit_Tarif_Stock!#REF!,"")</f>
        <v>#REF!</v>
      </c>
      <c r="G161" s="506" t="e">
        <f>IF(Produit_Tarif_Stock!#REF!&lt;&gt;0,Produit_Tarif_Stock!#REF!,"")</f>
        <v>#REF!</v>
      </c>
      <c r="I161" s="506" t="str">
        <f t="shared" si="4"/>
        <v/>
      </c>
      <c r="J161" s="2" t="e">
        <f>IF(Produit_Tarif_Stock!#REF!&lt;&gt;0,Produit_Tarif_Stock!#REF!,"")</f>
        <v>#REF!</v>
      </c>
      <c r="K161" s="2" t="e">
        <f>IF(Produit_Tarif_Stock!#REF!&lt;&gt;0,Produit_Tarif_Stock!#REF!,"")</f>
        <v>#REF!</v>
      </c>
      <c r="L161" s="114" t="e">
        <f>IF(Produit_Tarif_Stock!#REF!&lt;&gt;0,Produit_Tarif_Stock!#REF!,"")</f>
        <v>#REF!</v>
      </c>
      <c r="M161" s="114" t="e">
        <f>IF(Produit_Tarif_Stock!#REF!&lt;&gt;0,Produit_Tarif_Stock!#REF!,"")</f>
        <v>#REF!</v>
      </c>
      <c r="N161" s="454"/>
      <c r="P161" s="2" t="e">
        <f>IF(Produit_Tarif_Stock!#REF!&lt;&gt;0,Produit_Tarif_Stock!#REF!,"")</f>
        <v>#REF!</v>
      </c>
      <c r="Q161" s="518" t="e">
        <f>IF(Produit_Tarif_Stock!#REF!&lt;&gt;0,(E161-(E161*H161)-Produit_Tarif_Stock!#REF!)/Produit_Tarif_Stock!#REF!*100,(E161-(E161*H161)-Produit_Tarif_Stock!#REF!)/Produit_Tarif_Stock!#REF!*100)</f>
        <v>#REF!</v>
      </c>
      <c r="R161" s="523">
        <f t="shared" si="5"/>
        <v>0</v>
      </c>
      <c r="S161" s="524" t="e">
        <f>Produit_Tarif_Stock!#REF!</f>
        <v>#REF!</v>
      </c>
    </row>
    <row r="162" spans="1:19" ht="24.75" customHeight="1">
      <c r="A162" s="228" t="e">
        <f>Produit_Tarif_Stock!#REF!</f>
        <v>#REF!</v>
      </c>
      <c r="B162" s="118" t="e">
        <f>IF(Produit_Tarif_Stock!#REF!&lt;&gt;"",Produit_Tarif_Stock!#REF!,"")</f>
        <v>#REF!</v>
      </c>
      <c r="C162" s="502" t="e">
        <f>IF(Produit_Tarif_Stock!#REF!&lt;&gt;"",Produit_Tarif_Stock!#REF!,"")</f>
        <v>#REF!</v>
      </c>
      <c r="D162" s="505" t="e">
        <f>IF(Produit_Tarif_Stock!#REF!&lt;&gt;"",Produit_Tarif_Stock!#REF!,"")</f>
        <v>#REF!</v>
      </c>
      <c r="E162" s="514" t="e">
        <f>IF(Produit_Tarif_Stock!#REF!&lt;&gt;0,Produit_Tarif_Stock!#REF!,"")</f>
        <v>#REF!</v>
      </c>
      <c r="F162" s="2" t="e">
        <f>IF(Produit_Tarif_Stock!#REF!&lt;&gt;"",Produit_Tarif_Stock!#REF!,"")</f>
        <v>#REF!</v>
      </c>
      <c r="G162" s="506" t="e">
        <f>IF(Produit_Tarif_Stock!#REF!&lt;&gt;0,Produit_Tarif_Stock!#REF!,"")</f>
        <v>#REF!</v>
      </c>
      <c r="I162" s="506" t="str">
        <f t="shared" si="4"/>
        <v/>
      </c>
      <c r="J162" s="2" t="e">
        <f>IF(Produit_Tarif_Stock!#REF!&lt;&gt;0,Produit_Tarif_Stock!#REF!,"")</f>
        <v>#REF!</v>
      </c>
      <c r="K162" s="2" t="e">
        <f>IF(Produit_Tarif_Stock!#REF!&lt;&gt;0,Produit_Tarif_Stock!#REF!,"")</f>
        <v>#REF!</v>
      </c>
      <c r="L162" s="114" t="e">
        <f>IF(Produit_Tarif_Stock!#REF!&lt;&gt;0,Produit_Tarif_Stock!#REF!,"")</f>
        <v>#REF!</v>
      </c>
      <c r="M162" s="114" t="e">
        <f>IF(Produit_Tarif_Stock!#REF!&lt;&gt;0,Produit_Tarif_Stock!#REF!,"")</f>
        <v>#REF!</v>
      </c>
      <c r="N162" s="454"/>
      <c r="P162" s="2" t="e">
        <f>IF(Produit_Tarif_Stock!#REF!&lt;&gt;0,Produit_Tarif_Stock!#REF!,"")</f>
        <v>#REF!</v>
      </c>
      <c r="Q162" s="518" t="e">
        <f>IF(Produit_Tarif_Stock!#REF!&lt;&gt;0,(E162-(E162*H162)-Produit_Tarif_Stock!#REF!)/Produit_Tarif_Stock!#REF!*100,(E162-(E162*H162)-Produit_Tarif_Stock!#REF!)/Produit_Tarif_Stock!#REF!*100)</f>
        <v>#REF!</v>
      </c>
      <c r="R162" s="523">
        <f t="shared" si="5"/>
        <v>0</v>
      </c>
      <c r="S162" s="524" t="e">
        <f>Produit_Tarif_Stock!#REF!</f>
        <v>#REF!</v>
      </c>
    </row>
    <row r="163" spans="1:19" ht="24.75" customHeight="1">
      <c r="A163" s="228" t="e">
        <f>Produit_Tarif_Stock!#REF!</f>
        <v>#REF!</v>
      </c>
      <c r="B163" s="118" t="e">
        <f>IF(Produit_Tarif_Stock!#REF!&lt;&gt;"",Produit_Tarif_Stock!#REF!,"")</f>
        <v>#REF!</v>
      </c>
      <c r="C163" s="502" t="e">
        <f>IF(Produit_Tarif_Stock!#REF!&lt;&gt;"",Produit_Tarif_Stock!#REF!,"")</f>
        <v>#REF!</v>
      </c>
      <c r="D163" s="505" t="e">
        <f>IF(Produit_Tarif_Stock!#REF!&lt;&gt;"",Produit_Tarif_Stock!#REF!,"")</f>
        <v>#REF!</v>
      </c>
      <c r="E163" s="514" t="e">
        <f>IF(Produit_Tarif_Stock!#REF!&lt;&gt;0,Produit_Tarif_Stock!#REF!,"")</f>
        <v>#REF!</v>
      </c>
      <c r="F163" s="2" t="e">
        <f>IF(Produit_Tarif_Stock!#REF!&lt;&gt;"",Produit_Tarif_Stock!#REF!,"")</f>
        <v>#REF!</v>
      </c>
      <c r="G163" s="506" t="e">
        <f>IF(Produit_Tarif_Stock!#REF!&lt;&gt;0,Produit_Tarif_Stock!#REF!,"")</f>
        <v>#REF!</v>
      </c>
      <c r="I163" s="506" t="str">
        <f t="shared" si="4"/>
        <v/>
      </c>
      <c r="J163" s="2" t="e">
        <f>IF(Produit_Tarif_Stock!#REF!&lt;&gt;0,Produit_Tarif_Stock!#REF!,"")</f>
        <v>#REF!</v>
      </c>
      <c r="K163" s="2" t="e">
        <f>IF(Produit_Tarif_Stock!#REF!&lt;&gt;0,Produit_Tarif_Stock!#REF!,"")</f>
        <v>#REF!</v>
      </c>
      <c r="L163" s="114" t="e">
        <f>IF(Produit_Tarif_Stock!#REF!&lt;&gt;0,Produit_Tarif_Stock!#REF!,"")</f>
        <v>#REF!</v>
      </c>
      <c r="M163" s="114" t="e">
        <f>IF(Produit_Tarif_Stock!#REF!&lt;&gt;0,Produit_Tarif_Stock!#REF!,"")</f>
        <v>#REF!</v>
      </c>
      <c r="N163" s="454"/>
      <c r="P163" s="2" t="e">
        <f>IF(Produit_Tarif_Stock!#REF!&lt;&gt;0,Produit_Tarif_Stock!#REF!,"")</f>
        <v>#REF!</v>
      </c>
      <c r="Q163" s="518" t="e">
        <f>IF(Produit_Tarif_Stock!#REF!&lt;&gt;0,(E163-(E163*H163)-Produit_Tarif_Stock!#REF!)/Produit_Tarif_Stock!#REF!*100,(E163-(E163*H163)-Produit_Tarif_Stock!#REF!)/Produit_Tarif_Stock!#REF!*100)</f>
        <v>#REF!</v>
      </c>
      <c r="R163" s="523">
        <f t="shared" si="5"/>
        <v>0</v>
      </c>
      <c r="S163" s="524" t="e">
        <f>Produit_Tarif_Stock!#REF!</f>
        <v>#REF!</v>
      </c>
    </row>
    <row r="164" spans="1:19" ht="24.75" customHeight="1">
      <c r="A164" s="228" t="e">
        <f>Produit_Tarif_Stock!#REF!</f>
        <v>#REF!</v>
      </c>
      <c r="B164" s="118" t="e">
        <f>IF(Produit_Tarif_Stock!#REF!&lt;&gt;"",Produit_Tarif_Stock!#REF!,"")</f>
        <v>#REF!</v>
      </c>
      <c r="C164" s="502" t="e">
        <f>IF(Produit_Tarif_Stock!#REF!&lt;&gt;"",Produit_Tarif_Stock!#REF!,"")</f>
        <v>#REF!</v>
      </c>
      <c r="D164" s="505" t="e">
        <f>IF(Produit_Tarif_Stock!#REF!&lt;&gt;"",Produit_Tarif_Stock!#REF!,"")</f>
        <v>#REF!</v>
      </c>
      <c r="E164" s="514" t="e">
        <f>IF(Produit_Tarif_Stock!#REF!&lt;&gt;0,Produit_Tarif_Stock!#REF!,"")</f>
        <v>#REF!</v>
      </c>
      <c r="F164" s="2" t="e">
        <f>IF(Produit_Tarif_Stock!#REF!&lt;&gt;"",Produit_Tarif_Stock!#REF!,"")</f>
        <v>#REF!</v>
      </c>
      <c r="G164" s="506" t="e">
        <f>IF(Produit_Tarif_Stock!#REF!&lt;&gt;0,Produit_Tarif_Stock!#REF!,"")</f>
        <v>#REF!</v>
      </c>
      <c r="I164" s="506" t="str">
        <f t="shared" si="4"/>
        <v/>
      </c>
      <c r="J164" s="2" t="e">
        <f>IF(Produit_Tarif_Stock!#REF!&lt;&gt;0,Produit_Tarif_Stock!#REF!,"")</f>
        <v>#REF!</v>
      </c>
      <c r="K164" s="2" t="e">
        <f>IF(Produit_Tarif_Stock!#REF!&lt;&gt;0,Produit_Tarif_Stock!#REF!,"")</f>
        <v>#REF!</v>
      </c>
      <c r="L164" s="114" t="e">
        <f>IF(Produit_Tarif_Stock!#REF!&lt;&gt;0,Produit_Tarif_Stock!#REF!,"")</f>
        <v>#REF!</v>
      </c>
      <c r="M164" s="114" t="e">
        <f>IF(Produit_Tarif_Stock!#REF!&lt;&gt;0,Produit_Tarif_Stock!#REF!,"")</f>
        <v>#REF!</v>
      </c>
      <c r="N164" s="454"/>
      <c r="P164" s="2" t="e">
        <f>IF(Produit_Tarif_Stock!#REF!&lt;&gt;0,Produit_Tarif_Stock!#REF!,"")</f>
        <v>#REF!</v>
      </c>
      <c r="Q164" s="518" t="e">
        <f>IF(Produit_Tarif_Stock!#REF!&lt;&gt;0,(E164-(E164*H164)-Produit_Tarif_Stock!#REF!)/Produit_Tarif_Stock!#REF!*100,(E164-(E164*H164)-Produit_Tarif_Stock!#REF!)/Produit_Tarif_Stock!#REF!*100)</f>
        <v>#REF!</v>
      </c>
      <c r="R164" s="523">
        <f t="shared" si="5"/>
        <v>0</v>
      </c>
      <c r="S164" s="524" t="e">
        <f>Produit_Tarif_Stock!#REF!</f>
        <v>#REF!</v>
      </c>
    </row>
    <row r="165" spans="1:19" ht="24.75" customHeight="1">
      <c r="A165" s="228" t="e">
        <f>Produit_Tarif_Stock!#REF!</f>
        <v>#REF!</v>
      </c>
      <c r="B165" s="118" t="e">
        <f>IF(Produit_Tarif_Stock!#REF!&lt;&gt;"",Produit_Tarif_Stock!#REF!,"")</f>
        <v>#REF!</v>
      </c>
      <c r="C165" s="502" t="e">
        <f>IF(Produit_Tarif_Stock!#REF!&lt;&gt;"",Produit_Tarif_Stock!#REF!,"")</f>
        <v>#REF!</v>
      </c>
      <c r="D165" s="505" t="e">
        <f>IF(Produit_Tarif_Stock!#REF!&lt;&gt;"",Produit_Tarif_Stock!#REF!,"")</f>
        <v>#REF!</v>
      </c>
      <c r="E165" s="514" t="e">
        <f>IF(Produit_Tarif_Stock!#REF!&lt;&gt;0,Produit_Tarif_Stock!#REF!,"")</f>
        <v>#REF!</v>
      </c>
      <c r="F165" s="2" t="e">
        <f>IF(Produit_Tarif_Stock!#REF!&lt;&gt;"",Produit_Tarif_Stock!#REF!,"")</f>
        <v>#REF!</v>
      </c>
      <c r="G165" s="506" t="e">
        <f>IF(Produit_Tarif_Stock!#REF!&lt;&gt;0,Produit_Tarif_Stock!#REF!,"")</f>
        <v>#REF!</v>
      </c>
      <c r="I165" s="506" t="str">
        <f t="shared" si="4"/>
        <v/>
      </c>
      <c r="J165" s="2" t="e">
        <f>IF(Produit_Tarif_Stock!#REF!&lt;&gt;0,Produit_Tarif_Stock!#REF!,"")</f>
        <v>#REF!</v>
      </c>
      <c r="K165" s="2" t="e">
        <f>IF(Produit_Tarif_Stock!#REF!&lt;&gt;0,Produit_Tarif_Stock!#REF!,"")</f>
        <v>#REF!</v>
      </c>
      <c r="L165" s="114" t="e">
        <f>IF(Produit_Tarif_Stock!#REF!&lt;&gt;0,Produit_Tarif_Stock!#REF!,"")</f>
        <v>#REF!</v>
      </c>
      <c r="M165" s="114" t="e">
        <f>IF(Produit_Tarif_Stock!#REF!&lt;&gt;0,Produit_Tarif_Stock!#REF!,"")</f>
        <v>#REF!</v>
      </c>
      <c r="N165" s="454"/>
      <c r="P165" s="2" t="e">
        <f>IF(Produit_Tarif_Stock!#REF!&lt;&gt;0,Produit_Tarif_Stock!#REF!,"")</f>
        <v>#REF!</v>
      </c>
      <c r="Q165" s="518" t="e">
        <f>IF(Produit_Tarif_Stock!#REF!&lt;&gt;0,(E165-(E165*H165)-Produit_Tarif_Stock!#REF!)/Produit_Tarif_Stock!#REF!*100,(E165-(E165*H165)-Produit_Tarif_Stock!#REF!)/Produit_Tarif_Stock!#REF!*100)</f>
        <v>#REF!</v>
      </c>
      <c r="R165" s="523">
        <f t="shared" si="5"/>
        <v>0</v>
      </c>
      <c r="S165" s="524" t="e">
        <f>Produit_Tarif_Stock!#REF!</f>
        <v>#REF!</v>
      </c>
    </row>
    <row r="166" spans="1:19" ht="24.75" customHeight="1">
      <c r="A166" s="228" t="e">
        <f>Produit_Tarif_Stock!#REF!</f>
        <v>#REF!</v>
      </c>
      <c r="B166" s="118" t="e">
        <f>IF(Produit_Tarif_Stock!#REF!&lt;&gt;"",Produit_Tarif_Stock!#REF!,"")</f>
        <v>#REF!</v>
      </c>
      <c r="C166" s="502" t="e">
        <f>IF(Produit_Tarif_Stock!#REF!&lt;&gt;"",Produit_Tarif_Stock!#REF!,"")</f>
        <v>#REF!</v>
      </c>
      <c r="D166" s="505" t="e">
        <f>IF(Produit_Tarif_Stock!#REF!&lt;&gt;"",Produit_Tarif_Stock!#REF!,"")</f>
        <v>#REF!</v>
      </c>
      <c r="E166" s="514" t="e">
        <f>IF(Produit_Tarif_Stock!#REF!&lt;&gt;0,Produit_Tarif_Stock!#REF!,"")</f>
        <v>#REF!</v>
      </c>
      <c r="F166" s="2" t="e">
        <f>IF(Produit_Tarif_Stock!#REF!&lt;&gt;"",Produit_Tarif_Stock!#REF!,"")</f>
        <v>#REF!</v>
      </c>
      <c r="G166" s="506" t="e">
        <f>IF(Produit_Tarif_Stock!#REF!&lt;&gt;0,Produit_Tarif_Stock!#REF!,"")</f>
        <v>#REF!</v>
      </c>
      <c r="I166" s="506" t="str">
        <f t="shared" si="4"/>
        <v/>
      </c>
      <c r="J166" s="2" t="e">
        <f>IF(Produit_Tarif_Stock!#REF!&lt;&gt;0,Produit_Tarif_Stock!#REF!,"")</f>
        <v>#REF!</v>
      </c>
      <c r="K166" s="2" t="e">
        <f>IF(Produit_Tarif_Stock!#REF!&lt;&gt;0,Produit_Tarif_Stock!#REF!,"")</f>
        <v>#REF!</v>
      </c>
      <c r="L166" s="114" t="e">
        <f>IF(Produit_Tarif_Stock!#REF!&lt;&gt;0,Produit_Tarif_Stock!#REF!,"")</f>
        <v>#REF!</v>
      </c>
      <c r="M166" s="114" t="e">
        <f>IF(Produit_Tarif_Stock!#REF!&lt;&gt;0,Produit_Tarif_Stock!#REF!,"")</f>
        <v>#REF!</v>
      </c>
      <c r="N166" s="454"/>
      <c r="P166" s="2" t="e">
        <f>IF(Produit_Tarif_Stock!#REF!&lt;&gt;0,Produit_Tarif_Stock!#REF!,"")</f>
        <v>#REF!</v>
      </c>
      <c r="Q166" s="518" t="e">
        <f>IF(Produit_Tarif_Stock!#REF!&lt;&gt;0,(E166-(E166*H166)-Produit_Tarif_Stock!#REF!)/Produit_Tarif_Stock!#REF!*100,(E166-(E166*H166)-Produit_Tarif_Stock!#REF!)/Produit_Tarif_Stock!#REF!*100)</f>
        <v>#REF!</v>
      </c>
      <c r="R166" s="523">
        <f t="shared" si="5"/>
        <v>0</v>
      </c>
      <c r="S166" s="524" t="e">
        <f>Produit_Tarif_Stock!#REF!</f>
        <v>#REF!</v>
      </c>
    </row>
    <row r="167" spans="1:19" ht="24.75" customHeight="1">
      <c r="A167" s="228" t="e">
        <f>Produit_Tarif_Stock!#REF!</f>
        <v>#REF!</v>
      </c>
      <c r="B167" s="118" t="e">
        <f>IF(Produit_Tarif_Stock!#REF!&lt;&gt;"",Produit_Tarif_Stock!#REF!,"")</f>
        <v>#REF!</v>
      </c>
      <c r="C167" s="502" t="e">
        <f>IF(Produit_Tarif_Stock!#REF!&lt;&gt;"",Produit_Tarif_Stock!#REF!,"")</f>
        <v>#REF!</v>
      </c>
      <c r="D167" s="505" t="e">
        <f>IF(Produit_Tarif_Stock!#REF!&lt;&gt;"",Produit_Tarif_Stock!#REF!,"")</f>
        <v>#REF!</v>
      </c>
      <c r="E167" s="514" t="e">
        <f>IF(Produit_Tarif_Stock!#REF!&lt;&gt;0,Produit_Tarif_Stock!#REF!,"")</f>
        <v>#REF!</v>
      </c>
      <c r="F167" s="2" t="e">
        <f>IF(Produit_Tarif_Stock!#REF!&lt;&gt;"",Produit_Tarif_Stock!#REF!,"")</f>
        <v>#REF!</v>
      </c>
      <c r="G167" s="506" t="e">
        <f>IF(Produit_Tarif_Stock!#REF!&lt;&gt;0,Produit_Tarif_Stock!#REF!,"")</f>
        <v>#REF!</v>
      </c>
      <c r="I167" s="506" t="str">
        <f t="shared" si="4"/>
        <v/>
      </c>
      <c r="J167" s="2" t="e">
        <f>IF(Produit_Tarif_Stock!#REF!&lt;&gt;0,Produit_Tarif_Stock!#REF!,"")</f>
        <v>#REF!</v>
      </c>
      <c r="K167" s="2" t="e">
        <f>IF(Produit_Tarif_Stock!#REF!&lt;&gt;0,Produit_Tarif_Stock!#REF!,"")</f>
        <v>#REF!</v>
      </c>
      <c r="L167" s="114" t="e">
        <f>IF(Produit_Tarif_Stock!#REF!&lt;&gt;0,Produit_Tarif_Stock!#REF!,"")</f>
        <v>#REF!</v>
      </c>
      <c r="M167" s="114" t="e">
        <f>IF(Produit_Tarif_Stock!#REF!&lt;&gt;0,Produit_Tarif_Stock!#REF!,"")</f>
        <v>#REF!</v>
      </c>
      <c r="N167" s="454"/>
      <c r="P167" s="2" t="e">
        <f>IF(Produit_Tarif_Stock!#REF!&lt;&gt;0,Produit_Tarif_Stock!#REF!,"")</f>
        <v>#REF!</v>
      </c>
      <c r="Q167" s="518" t="e">
        <f>IF(Produit_Tarif_Stock!#REF!&lt;&gt;0,(E167-(E167*H167)-Produit_Tarif_Stock!#REF!)/Produit_Tarif_Stock!#REF!*100,(E167-(E167*H167)-Produit_Tarif_Stock!#REF!)/Produit_Tarif_Stock!#REF!*100)</f>
        <v>#REF!</v>
      </c>
      <c r="R167" s="523">
        <f t="shared" si="5"/>
        <v>0</v>
      </c>
      <c r="S167" s="524" t="e">
        <f>Produit_Tarif_Stock!#REF!</f>
        <v>#REF!</v>
      </c>
    </row>
    <row r="168" spans="1:19" ht="24.75" customHeight="1">
      <c r="A168" s="228" t="e">
        <f>Produit_Tarif_Stock!#REF!</f>
        <v>#REF!</v>
      </c>
      <c r="B168" s="118" t="e">
        <f>IF(Produit_Tarif_Stock!#REF!&lt;&gt;"",Produit_Tarif_Stock!#REF!,"")</f>
        <v>#REF!</v>
      </c>
      <c r="C168" s="502" t="e">
        <f>IF(Produit_Tarif_Stock!#REF!&lt;&gt;"",Produit_Tarif_Stock!#REF!,"")</f>
        <v>#REF!</v>
      </c>
      <c r="D168" s="505" t="e">
        <f>IF(Produit_Tarif_Stock!#REF!&lt;&gt;"",Produit_Tarif_Stock!#REF!,"")</f>
        <v>#REF!</v>
      </c>
      <c r="E168" s="514" t="e">
        <f>IF(Produit_Tarif_Stock!#REF!&lt;&gt;0,Produit_Tarif_Stock!#REF!,"")</f>
        <v>#REF!</v>
      </c>
      <c r="F168" s="2" t="e">
        <f>IF(Produit_Tarif_Stock!#REF!&lt;&gt;"",Produit_Tarif_Stock!#REF!,"")</f>
        <v>#REF!</v>
      </c>
      <c r="G168" s="506" t="e">
        <f>IF(Produit_Tarif_Stock!#REF!&lt;&gt;0,Produit_Tarif_Stock!#REF!,"")</f>
        <v>#REF!</v>
      </c>
      <c r="I168" s="506" t="str">
        <f t="shared" si="4"/>
        <v/>
      </c>
      <c r="J168" s="2" t="e">
        <f>IF(Produit_Tarif_Stock!#REF!&lt;&gt;0,Produit_Tarif_Stock!#REF!,"")</f>
        <v>#REF!</v>
      </c>
      <c r="K168" s="2" t="e">
        <f>IF(Produit_Tarif_Stock!#REF!&lt;&gt;0,Produit_Tarif_Stock!#REF!,"")</f>
        <v>#REF!</v>
      </c>
      <c r="L168" s="114" t="e">
        <f>IF(Produit_Tarif_Stock!#REF!&lt;&gt;0,Produit_Tarif_Stock!#REF!,"")</f>
        <v>#REF!</v>
      </c>
      <c r="M168" s="114" t="e">
        <f>IF(Produit_Tarif_Stock!#REF!&lt;&gt;0,Produit_Tarif_Stock!#REF!,"")</f>
        <v>#REF!</v>
      </c>
      <c r="N168" s="454"/>
      <c r="P168" s="2" t="e">
        <f>IF(Produit_Tarif_Stock!#REF!&lt;&gt;0,Produit_Tarif_Stock!#REF!,"")</f>
        <v>#REF!</v>
      </c>
      <c r="Q168" s="518" t="e">
        <f>IF(Produit_Tarif_Stock!#REF!&lt;&gt;0,(E168-(E168*H168)-Produit_Tarif_Stock!#REF!)/Produit_Tarif_Stock!#REF!*100,(E168-(E168*H168)-Produit_Tarif_Stock!#REF!)/Produit_Tarif_Stock!#REF!*100)</f>
        <v>#REF!</v>
      </c>
      <c r="R168" s="523">
        <f t="shared" si="5"/>
        <v>0</v>
      </c>
      <c r="S168" s="524" t="e">
        <f>Produit_Tarif_Stock!#REF!</f>
        <v>#REF!</v>
      </c>
    </row>
    <row r="169" spans="1:19" ht="24.75" customHeight="1">
      <c r="A169" s="228" t="e">
        <f>Produit_Tarif_Stock!#REF!</f>
        <v>#REF!</v>
      </c>
      <c r="B169" s="118" t="e">
        <f>IF(Produit_Tarif_Stock!#REF!&lt;&gt;"",Produit_Tarif_Stock!#REF!,"")</f>
        <v>#REF!</v>
      </c>
      <c r="C169" s="502" t="e">
        <f>IF(Produit_Tarif_Stock!#REF!&lt;&gt;"",Produit_Tarif_Stock!#REF!,"")</f>
        <v>#REF!</v>
      </c>
      <c r="D169" s="505" t="e">
        <f>IF(Produit_Tarif_Stock!#REF!&lt;&gt;"",Produit_Tarif_Stock!#REF!,"")</f>
        <v>#REF!</v>
      </c>
      <c r="E169" s="514" t="e">
        <f>IF(Produit_Tarif_Stock!#REF!&lt;&gt;0,Produit_Tarif_Stock!#REF!,"")</f>
        <v>#REF!</v>
      </c>
      <c r="F169" s="2" t="e">
        <f>IF(Produit_Tarif_Stock!#REF!&lt;&gt;"",Produit_Tarif_Stock!#REF!,"")</f>
        <v>#REF!</v>
      </c>
      <c r="G169" s="506" t="e">
        <f>IF(Produit_Tarif_Stock!#REF!&lt;&gt;0,Produit_Tarif_Stock!#REF!,"")</f>
        <v>#REF!</v>
      </c>
      <c r="I169" s="506" t="str">
        <f t="shared" si="4"/>
        <v/>
      </c>
      <c r="J169" s="2" t="e">
        <f>IF(Produit_Tarif_Stock!#REF!&lt;&gt;0,Produit_Tarif_Stock!#REF!,"")</f>
        <v>#REF!</v>
      </c>
      <c r="K169" s="2" t="e">
        <f>IF(Produit_Tarif_Stock!#REF!&lt;&gt;0,Produit_Tarif_Stock!#REF!,"")</f>
        <v>#REF!</v>
      </c>
      <c r="L169" s="114" t="e">
        <f>IF(Produit_Tarif_Stock!#REF!&lt;&gt;0,Produit_Tarif_Stock!#REF!,"")</f>
        <v>#REF!</v>
      </c>
      <c r="M169" s="114" t="e">
        <f>IF(Produit_Tarif_Stock!#REF!&lt;&gt;0,Produit_Tarif_Stock!#REF!,"")</f>
        <v>#REF!</v>
      </c>
      <c r="N169" s="454"/>
      <c r="P169" s="2" t="e">
        <f>IF(Produit_Tarif_Stock!#REF!&lt;&gt;0,Produit_Tarif_Stock!#REF!,"")</f>
        <v>#REF!</v>
      </c>
      <c r="Q169" s="518" t="e">
        <f>IF(Produit_Tarif_Stock!#REF!&lt;&gt;0,(E169-(E169*H169)-Produit_Tarif_Stock!#REF!)/Produit_Tarif_Stock!#REF!*100,(E169-(E169*H169)-Produit_Tarif_Stock!#REF!)/Produit_Tarif_Stock!#REF!*100)</f>
        <v>#REF!</v>
      </c>
      <c r="R169" s="523">
        <f t="shared" si="5"/>
        <v>0</v>
      </c>
      <c r="S169" s="524" t="e">
        <f>Produit_Tarif_Stock!#REF!</f>
        <v>#REF!</v>
      </c>
    </row>
    <row r="170" spans="1:19" ht="24.75" customHeight="1">
      <c r="A170" s="228" t="e">
        <f>Produit_Tarif_Stock!#REF!</f>
        <v>#REF!</v>
      </c>
      <c r="B170" s="118" t="e">
        <f>IF(Produit_Tarif_Stock!#REF!&lt;&gt;"",Produit_Tarif_Stock!#REF!,"")</f>
        <v>#REF!</v>
      </c>
      <c r="C170" s="502" t="e">
        <f>IF(Produit_Tarif_Stock!#REF!&lt;&gt;"",Produit_Tarif_Stock!#REF!,"")</f>
        <v>#REF!</v>
      </c>
      <c r="D170" s="505" t="e">
        <f>IF(Produit_Tarif_Stock!#REF!&lt;&gt;"",Produit_Tarif_Stock!#REF!,"")</f>
        <v>#REF!</v>
      </c>
      <c r="E170" s="514" t="e">
        <f>IF(Produit_Tarif_Stock!#REF!&lt;&gt;0,Produit_Tarif_Stock!#REF!,"")</f>
        <v>#REF!</v>
      </c>
      <c r="F170" s="2" t="e">
        <f>IF(Produit_Tarif_Stock!#REF!&lt;&gt;"",Produit_Tarif_Stock!#REF!,"")</f>
        <v>#REF!</v>
      </c>
      <c r="G170" s="506" t="e">
        <f>IF(Produit_Tarif_Stock!#REF!&lt;&gt;0,Produit_Tarif_Stock!#REF!,"")</f>
        <v>#REF!</v>
      </c>
      <c r="I170" s="506" t="str">
        <f t="shared" si="4"/>
        <v/>
      </c>
      <c r="J170" s="2" t="e">
        <f>IF(Produit_Tarif_Stock!#REF!&lt;&gt;0,Produit_Tarif_Stock!#REF!,"")</f>
        <v>#REF!</v>
      </c>
      <c r="K170" s="2" t="e">
        <f>IF(Produit_Tarif_Stock!#REF!&lt;&gt;0,Produit_Tarif_Stock!#REF!,"")</f>
        <v>#REF!</v>
      </c>
      <c r="L170" s="114" t="e">
        <f>IF(Produit_Tarif_Stock!#REF!&lt;&gt;0,Produit_Tarif_Stock!#REF!,"")</f>
        <v>#REF!</v>
      </c>
      <c r="M170" s="114" t="e">
        <f>IF(Produit_Tarif_Stock!#REF!&lt;&gt;0,Produit_Tarif_Stock!#REF!,"")</f>
        <v>#REF!</v>
      </c>
      <c r="N170" s="454"/>
      <c r="P170" s="2" t="e">
        <f>IF(Produit_Tarif_Stock!#REF!&lt;&gt;0,Produit_Tarif_Stock!#REF!,"")</f>
        <v>#REF!</v>
      </c>
      <c r="Q170" s="518" t="e">
        <f>IF(Produit_Tarif_Stock!#REF!&lt;&gt;0,(E170-(E170*H170)-Produit_Tarif_Stock!#REF!)/Produit_Tarif_Stock!#REF!*100,(E170-(E170*H170)-Produit_Tarif_Stock!#REF!)/Produit_Tarif_Stock!#REF!*100)</f>
        <v>#REF!</v>
      </c>
      <c r="R170" s="523">
        <f t="shared" si="5"/>
        <v>0</v>
      </c>
      <c r="S170" s="524" t="e">
        <f>Produit_Tarif_Stock!#REF!</f>
        <v>#REF!</v>
      </c>
    </row>
    <row r="171" spans="1:19" ht="24.75" customHeight="1">
      <c r="A171" s="228" t="e">
        <f>Produit_Tarif_Stock!#REF!</f>
        <v>#REF!</v>
      </c>
      <c r="B171" s="118" t="e">
        <f>IF(Produit_Tarif_Stock!#REF!&lt;&gt;"",Produit_Tarif_Stock!#REF!,"")</f>
        <v>#REF!</v>
      </c>
      <c r="C171" s="502" t="e">
        <f>IF(Produit_Tarif_Stock!#REF!&lt;&gt;"",Produit_Tarif_Stock!#REF!,"")</f>
        <v>#REF!</v>
      </c>
      <c r="D171" s="505" t="e">
        <f>IF(Produit_Tarif_Stock!#REF!&lt;&gt;"",Produit_Tarif_Stock!#REF!,"")</f>
        <v>#REF!</v>
      </c>
      <c r="E171" s="514" t="e">
        <f>IF(Produit_Tarif_Stock!#REF!&lt;&gt;0,Produit_Tarif_Stock!#REF!,"")</f>
        <v>#REF!</v>
      </c>
      <c r="F171" s="2" t="e">
        <f>IF(Produit_Tarif_Stock!#REF!&lt;&gt;"",Produit_Tarif_Stock!#REF!,"")</f>
        <v>#REF!</v>
      </c>
      <c r="G171" s="506" t="e">
        <f>IF(Produit_Tarif_Stock!#REF!&lt;&gt;0,Produit_Tarif_Stock!#REF!,"")</f>
        <v>#REF!</v>
      </c>
      <c r="I171" s="506" t="str">
        <f t="shared" si="4"/>
        <v/>
      </c>
      <c r="J171" s="2" t="e">
        <f>IF(Produit_Tarif_Stock!#REF!&lt;&gt;0,Produit_Tarif_Stock!#REF!,"")</f>
        <v>#REF!</v>
      </c>
      <c r="K171" s="2" t="e">
        <f>IF(Produit_Tarif_Stock!#REF!&lt;&gt;0,Produit_Tarif_Stock!#REF!,"")</f>
        <v>#REF!</v>
      </c>
      <c r="L171" s="114" t="e">
        <f>IF(Produit_Tarif_Stock!#REF!&lt;&gt;0,Produit_Tarif_Stock!#REF!,"")</f>
        <v>#REF!</v>
      </c>
      <c r="M171" s="114" t="e">
        <f>IF(Produit_Tarif_Stock!#REF!&lt;&gt;0,Produit_Tarif_Stock!#REF!,"")</f>
        <v>#REF!</v>
      </c>
      <c r="N171" s="454"/>
      <c r="P171" s="2" t="e">
        <f>IF(Produit_Tarif_Stock!#REF!&lt;&gt;0,Produit_Tarif_Stock!#REF!,"")</f>
        <v>#REF!</v>
      </c>
      <c r="Q171" s="518" t="e">
        <f>IF(Produit_Tarif_Stock!#REF!&lt;&gt;0,(E171-(E171*H171)-Produit_Tarif_Stock!#REF!)/Produit_Tarif_Stock!#REF!*100,(E171-(E171*H171)-Produit_Tarif_Stock!#REF!)/Produit_Tarif_Stock!#REF!*100)</f>
        <v>#REF!</v>
      </c>
      <c r="R171" s="523">
        <f t="shared" si="5"/>
        <v>0</v>
      </c>
      <c r="S171" s="524" t="e">
        <f>Produit_Tarif_Stock!#REF!</f>
        <v>#REF!</v>
      </c>
    </row>
    <row r="172" spans="1:19" ht="24.75" customHeight="1">
      <c r="A172" s="228" t="e">
        <f>Produit_Tarif_Stock!#REF!</f>
        <v>#REF!</v>
      </c>
      <c r="B172" s="118" t="e">
        <f>IF(Produit_Tarif_Stock!#REF!&lt;&gt;"",Produit_Tarif_Stock!#REF!,"")</f>
        <v>#REF!</v>
      </c>
      <c r="C172" s="502" t="e">
        <f>IF(Produit_Tarif_Stock!#REF!&lt;&gt;"",Produit_Tarif_Stock!#REF!,"")</f>
        <v>#REF!</v>
      </c>
      <c r="D172" s="505" t="e">
        <f>IF(Produit_Tarif_Stock!#REF!&lt;&gt;"",Produit_Tarif_Stock!#REF!,"")</f>
        <v>#REF!</v>
      </c>
      <c r="E172" s="514" t="e">
        <f>IF(Produit_Tarif_Stock!#REF!&lt;&gt;0,Produit_Tarif_Stock!#REF!,"")</f>
        <v>#REF!</v>
      </c>
      <c r="F172" s="2" t="e">
        <f>IF(Produit_Tarif_Stock!#REF!&lt;&gt;"",Produit_Tarif_Stock!#REF!,"")</f>
        <v>#REF!</v>
      </c>
      <c r="G172" s="506" t="e">
        <f>IF(Produit_Tarif_Stock!#REF!&lt;&gt;0,Produit_Tarif_Stock!#REF!,"")</f>
        <v>#REF!</v>
      </c>
      <c r="I172" s="506" t="str">
        <f t="shared" si="4"/>
        <v/>
      </c>
      <c r="J172" s="2" t="e">
        <f>IF(Produit_Tarif_Stock!#REF!&lt;&gt;0,Produit_Tarif_Stock!#REF!,"")</f>
        <v>#REF!</v>
      </c>
      <c r="K172" s="2" t="e">
        <f>IF(Produit_Tarif_Stock!#REF!&lt;&gt;0,Produit_Tarif_Stock!#REF!,"")</f>
        <v>#REF!</v>
      </c>
      <c r="L172" s="114" t="e">
        <f>IF(Produit_Tarif_Stock!#REF!&lt;&gt;0,Produit_Tarif_Stock!#REF!,"")</f>
        <v>#REF!</v>
      </c>
      <c r="M172" s="114" t="e">
        <f>IF(Produit_Tarif_Stock!#REF!&lt;&gt;0,Produit_Tarif_Stock!#REF!,"")</f>
        <v>#REF!</v>
      </c>
      <c r="N172" s="454"/>
      <c r="P172" s="2" t="e">
        <f>IF(Produit_Tarif_Stock!#REF!&lt;&gt;0,Produit_Tarif_Stock!#REF!,"")</f>
        <v>#REF!</v>
      </c>
      <c r="Q172" s="518" t="e">
        <f>IF(Produit_Tarif_Stock!#REF!&lt;&gt;0,(E172-(E172*H172)-Produit_Tarif_Stock!#REF!)/Produit_Tarif_Stock!#REF!*100,(E172-(E172*H172)-Produit_Tarif_Stock!#REF!)/Produit_Tarif_Stock!#REF!*100)</f>
        <v>#REF!</v>
      </c>
      <c r="R172" s="523">
        <f t="shared" si="5"/>
        <v>0</v>
      </c>
      <c r="S172" s="524" t="e">
        <f>Produit_Tarif_Stock!#REF!</f>
        <v>#REF!</v>
      </c>
    </row>
    <row r="173" spans="1:19" ht="24.75" customHeight="1">
      <c r="A173" s="228" t="e">
        <f>Produit_Tarif_Stock!#REF!</f>
        <v>#REF!</v>
      </c>
      <c r="B173" s="118" t="e">
        <f>IF(Produit_Tarif_Stock!#REF!&lt;&gt;"",Produit_Tarif_Stock!#REF!,"")</f>
        <v>#REF!</v>
      </c>
      <c r="C173" s="502" t="e">
        <f>IF(Produit_Tarif_Stock!#REF!&lt;&gt;"",Produit_Tarif_Stock!#REF!,"")</f>
        <v>#REF!</v>
      </c>
      <c r="D173" s="505" t="e">
        <f>IF(Produit_Tarif_Stock!#REF!&lt;&gt;"",Produit_Tarif_Stock!#REF!,"")</f>
        <v>#REF!</v>
      </c>
      <c r="E173" s="514" t="e">
        <f>IF(Produit_Tarif_Stock!#REF!&lt;&gt;0,Produit_Tarif_Stock!#REF!,"")</f>
        <v>#REF!</v>
      </c>
      <c r="F173" s="2" t="e">
        <f>IF(Produit_Tarif_Stock!#REF!&lt;&gt;"",Produit_Tarif_Stock!#REF!,"")</f>
        <v>#REF!</v>
      </c>
      <c r="G173" s="506" t="e">
        <f>IF(Produit_Tarif_Stock!#REF!&lt;&gt;0,Produit_Tarif_Stock!#REF!,"")</f>
        <v>#REF!</v>
      </c>
      <c r="I173" s="506" t="str">
        <f t="shared" si="4"/>
        <v/>
      </c>
      <c r="J173" s="2" t="e">
        <f>IF(Produit_Tarif_Stock!#REF!&lt;&gt;0,Produit_Tarif_Stock!#REF!,"")</f>
        <v>#REF!</v>
      </c>
      <c r="K173" s="2" t="e">
        <f>IF(Produit_Tarif_Stock!#REF!&lt;&gt;0,Produit_Tarif_Stock!#REF!,"")</f>
        <v>#REF!</v>
      </c>
      <c r="L173" s="114" t="e">
        <f>IF(Produit_Tarif_Stock!#REF!&lt;&gt;0,Produit_Tarif_Stock!#REF!,"")</f>
        <v>#REF!</v>
      </c>
      <c r="M173" s="114" t="e">
        <f>IF(Produit_Tarif_Stock!#REF!&lt;&gt;0,Produit_Tarif_Stock!#REF!,"")</f>
        <v>#REF!</v>
      </c>
      <c r="N173" s="454"/>
      <c r="P173" s="2" t="e">
        <f>IF(Produit_Tarif_Stock!#REF!&lt;&gt;0,Produit_Tarif_Stock!#REF!,"")</f>
        <v>#REF!</v>
      </c>
      <c r="Q173" s="518" t="e">
        <f>IF(Produit_Tarif_Stock!#REF!&lt;&gt;0,(E173-(E173*H173)-Produit_Tarif_Stock!#REF!)/Produit_Tarif_Stock!#REF!*100,(E173-(E173*H173)-Produit_Tarif_Stock!#REF!)/Produit_Tarif_Stock!#REF!*100)</f>
        <v>#REF!</v>
      </c>
      <c r="R173" s="523">
        <f t="shared" si="5"/>
        <v>0</v>
      </c>
      <c r="S173" s="524" t="e">
        <f>Produit_Tarif_Stock!#REF!</f>
        <v>#REF!</v>
      </c>
    </row>
    <row r="174" spans="1:19" ht="24.75" customHeight="1">
      <c r="A174" s="228" t="e">
        <f>Produit_Tarif_Stock!#REF!</f>
        <v>#REF!</v>
      </c>
      <c r="B174" s="118" t="e">
        <f>IF(Produit_Tarif_Stock!#REF!&lt;&gt;"",Produit_Tarif_Stock!#REF!,"")</f>
        <v>#REF!</v>
      </c>
      <c r="C174" s="502" t="e">
        <f>IF(Produit_Tarif_Stock!#REF!&lt;&gt;"",Produit_Tarif_Stock!#REF!,"")</f>
        <v>#REF!</v>
      </c>
      <c r="D174" s="505" t="e">
        <f>IF(Produit_Tarif_Stock!#REF!&lt;&gt;"",Produit_Tarif_Stock!#REF!,"")</f>
        <v>#REF!</v>
      </c>
      <c r="E174" s="514" t="e">
        <f>IF(Produit_Tarif_Stock!#REF!&lt;&gt;0,Produit_Tarif_Stock!#REF!,"")</f>
        <v>#REF!</v>
      </c>
      <c r="F174" s="2" t="e">
        <f>IF(Produit_Tarif_Stock!#REF!&lt;&gt;"",Produit_Tarif_Stock!#REF!,"")</f>
        <v>#REF!</v>
      </c>
      <c r="G174" s="506" t="e">
        <f>IF(Produit_Tarif_Stock!#REF!&lt;&gt;0,Produit_Tarif_Stock!#REF!,"")</f>
        <v>#REF!</v>
      </c>
      <c r="I174" s="506" t="str">
        <f t="shared" si="4"/>
        <v/>
      </c>
      <c r="J174" s="2" t="e">
        <f>IF(Produit_Tarif_Stock!#REF!&lt;&gt;0,Produit_Tarif_Stock!#REF!,"")</f>
        <v>#REF!</v>
      </c>
      <c r="K174" s="2" t="e">
        <f>IF(Produit_Tarif_Stock!#REF!&lt;&gt;0,Produit_Tarif_Stock!#REF!,"")</f>
        <v>#REF!</v>
      </c>
      <c r="L174" s="114" t="e">
        <f>IF(Produit_Tarif_Stock!#REF!&lt;&gt;0,Produit_Tarif_Stock!#REF!,"")</f>
        <v>#REF!</v>
      </c>
      <c r="M174" s="114" t="e">
        <f>IF(Produit_Tarif_Stock!#REF!&lt;&gt;0,Produit_Tarif_Stock!#REF!,"")</f>
        <v>#REF!</v>
      </c>
      <c r="N174" s="454"/>
      <c r="P174" s="2" t="e">
        <f>IF(Produit_Tarif_Stock!#REF!&lt;&gt;0,Produit_Tarif_Stock!#REF!,"")</f>
        <v>#REF!</v>
      </c>
      <c r="Q174" s="518" t="e">
        <f>IF(Produit_Tarif_Stock!#REF!&lt;&gt;0,(E174-(E174*H174)-Produit_Tarif_Stock!#REF!)/Produit_Tarif_Stock!#REF!*100,(E174-(E174*H174)-Produit_Tarif_Stock!#REF!)/Produit_Tarif_Stock!#REF!*100)</f>
        <v>#REF!</v>
      </c>
      <c r="R174" s="523">
        <f t="shared" si="5"/>
        <v>0</v>
      </c>
      <c r="S174" s="524" t="e">
        <f>Produit_Tarif_Stock!#REF!</f>
        <v>#REF!</v>
      </c>
    </row>
    <row r="175" spans="1:19" ht="24.75" customHeight="1">
      <c r="A175" s="228" t="e">
        <f>Produit_Tarif_Stock!#REF!</f>
        <v>#REF!</v>
      </c>
      <c r="B175" s="118" t="e">
        <f>IF(Produit_Tarif_Stock!#REF!&lt;&gt;"",Produit_Tarif_Stock!#REF!,"")</f>
        <v>#REF!</v>
      </c>
      <c r="C175" s="502" t="e">
        <f>IF(Produit_Tarif_Stock!#REF!&lt;&gt;"",Produit_Tarif_Stock!#REF!,"")</f>
        <v>#REF!</v>
      </c>
      <c r="D175" s="505" t="e">
        <f>IF(Produit_Tarif_Stock!#REF!&lt;&gt;"",Produit_Tarif_Stock!#REF!,"")</f>
        <v>#REF!</v>
      </c>
      <c r="E175" s="514" t="e">
        <f>IF(Produit_Tarif_Stock!#REF!&lt;&gt;0,Produit_Tarif_Stock!#REF!,"")</f>
        <v>#REF!</v>
      </c>
      <c r="F175" s="2" t="e">
        <f>IF(Produit_Tarif_Stock!#REF!&lt;&gt;"",Produit_Tarif_Stock!#REF!,"")</f>
        <v>#REF!</v>
      </c>
      <c r="G175" s="506" t="e">
        <f>IF(Produit_Tarif_Stock!#REF!&lt;&gt;0,Produit_Tarif_Stock!#REF!,"")</f>
        <v>#REF!</v>
      </c>
      <c r="I175" s="506" t="str">
        <f t="shared" si="4"/>
        <v/>
      </c>
      <c r="J175" s="2" t="e">
        <f>IF(Produit_Tarif_Stock!#REF!&lt;&gt;0,Produit_Tarif_Stock!#REF!,"")</f>
        <v>#REF!</v>
      </c>
      <c r="K175" s="2" t="e">
        <f>IF(Produit_Tarif_Stock!#REF!&lt;&gt;0,Produit_Tarif_Stock!#REF!,"")</f>
        <v>#REF!</v>
      </c>
      <c r="L175" s="114" t="e">
        <f>IF(Produit_Tarif_Stock!#REF!&lt;&gt;0,Produit_Tarif_Stock!#REF!,"")</f>
        <v>#REF!</v>
      </c>
      <c r="M175" s="114" t="e">
        <f>IF(Produit_Tarif_Stock!#REF!&lt;&gt;0,Produit_Tarif_Stock!#REF!,"")</f>
        <v>#REF!</v>
      </c>
      <c r="N175" s="454"/>
      <c r="P175" s="2" t="e">
        <f>IF(Produit_Tarif_Stock!#REF!&lt;&gt;0,Produit_Tarif_Stock!#REF!,"")</f>
        <v>#REF!</v>
      </c>
      <c r="Q175" s="518" t="e">
        <f>IF(Produit_Tarif_Stock!#REF!&lt;&gt;0,(E175-(E175*H175)-Produit_Tarif_Stock!#REF!)/Produit_Tarif_Stock!#REF!*100,(E175-(E175*H175)-Produit_Tarif_Stock!#REF!)/Produit_Tarif_Stock!#REF!*100)</f>
        <v>#REF!</v>
      </c>
      <c r="R175" s="523">
        <f t="shared" si="5"/>
        <v>0</v>
      </c>
      <c r="S175" s="524" t="e">
        <f>Produit_Tarif_Stock!#REF!</f>
        <v>#REF!</v>
      </c>
    </row>
    <row r="176" spans="1:19" ht="24.75" customHeight="1">
      <c r="A176" s="228" t="e">
        <f>Produit_Tarif_Stock!#REF!</f>
        <v>#REF!</v>
      </c>
      <c r="B176" s="118" t="e">
        <f>IF(Produit_Tarif_Stock!#REF!&lt;&gt;"",Produit_Tarif_Stock!#REF!,"")</f>
        <v>#REF!</v>
      </c>
      <c r="C176" s="502" t="e">
        <f>IF(Produit_Tarif_Stock!#REF!&lt;&gt;"",Produit_Tarif_Stock!#REF!,"")</f>
        <v>#REF!</v>
      </c>
      <c r="D176" s="505" t="e">
        <f>IF(Produit_Tarif_Stock!#REF!&lt;&gt;"",Produit_Tarif_Stock!#REF!,"")</f>
        <v>#REF!</v>
      </c>
      <c r="E176" s="514" t="e">
        <f>IF(Produit_Tarif_Stock!#REF!&lt;&gt;0,Produit_Tarif_Stock!#REF!,"")</f>
        <v>#REF!</v>
      </c>
      <c r="F176" s="2" t="e">
        <f>IF(Produit_Tarif_Stock!#REF!&lt;&gt;"",Produit_Tarif_Stock!#REF!,"")</f>
        <v>#REF!</v>
      </c>
      <c r="G176" s="506" t="e">
        <f>IF(Produit_Tarif_Stock!#REF!&lt;&gt;0,Produit_Tarif_Stock!#REF!,"")</f>
        <v>#REF!</v>
      </c>
      <c r="I176" s="506" t="str">
        <f t="shared" si="4"/>
        <v/>
      </c>
      <c r="J176" s="2" t="e">
        <f>IF(Produit_Tarif_Stock!#REF!&lt;&gt;0,Produit_Tarif_Stock!#REF!,"")</f>
        <v>#REF!</v>
      </c>
      <c r="K176" s="2" t="e">
        <f>IF(Produit_Tarif_Stock!#REF!&lt;&gt;0,Produit_Tarif_Stock!#REF!,"")</f>
        <v>#REF!</v>
      </c>
      <c r="L176" s="114" t="e">
        <f>IF(Produit_Tarif_Stock!#REF!&lt;&gt;0,Produit_Tarif_Stock!#REF!,"")</f>
        <v>#REF!</v>
      </c>
      <c r="M176" s="114" t="e">
        <f>IF(Produit_Tarif_Stock!#REF!&lt;&gt;0,Produit_Tarif_Stock!#REF!,"")</f>
        <v>#REF!</v>
      </c>
      <c r="N176" s="454"/>
      <c r="P176" s="2" t="e">
        <f>IF(Produit_Tarif_Stock!#REF!&lt;&gt;0,Produit_Tarif_Stock!#REF!,"")</f>
        <v>#REF!</v>
      </c>
      <c r="Q176" s="518" t="e">
        <f>IF(Produit_Tarif_Stock!#REF!&lt;&gt;0,(E176-(E176*H176)-Produit_Tarif_Stock!#REF!)/Produit_Tarif_Stock!#REF!*100,(E176-(E176*H176)-Produit_Tarif_Stock!#REF!)/Produit_Tarif_Stock!#REF!*100)</f>
        <v>#REF!</v>
      </c>
      <c r="R176" s="523">
        <f t="shared" si="5"/>
        <v>0</v>
      </c>
      <c r="S176" s="524" t="e">
        <f>Produit_Tarif_Stock!#REF!</f>
        <v>#REF!</v>
      </c>
    </row>
    <row r="177" spans="1:19" ht="24.75" customHeight="1">
      <c r="A177" s="228" t="e">
        <f>Produit_Tarif_Stock!#REF!</f>
        <v>#REF!</v>
      </c>
      <c r="B177" s="118" t="e">
        <f>IF(Produit_Tarif_Stock!#REF!&lt;&gt;"",Produit_Tarif_Stock!#REF!,"")</f>
        <v>#REF!</v>
      </c>
      <c r="C177" s="502" t="e">
        <f>IF(Produit_Tarif_Stock!#REF!&lt;&gt;"",Produit_Tarif_Stock!#REF!,"")</f>
        <v>#REF!</v>
      </c>
      <c r="D177" s="505" t="e">
        <f>IF(Produit_Tarif_Stock!#REF!&lt;&gt;"",Produit_Tarif_Stock!#REF!,"")</f>
        <v>#REF!</v>
      </c>
      <c r="E177" s="514" t="e">
        <f>IF(Produit_Tarif_Stock!#REF!&lt;&gt;0,Produit_Tarif_Stock!#REF!,"")</f>
        <v>#REF!</v>
      </c>
      <c r="F177" s="2" t="e">
        <f>IF(Produit_Tarif_Stock!#REF!&lt;&gt;"",Produit_Tarif_Stock!#REF!,"")</f>
        <v>#REF!</v>
      </c>
      <c r="G177" s="506" t="e">
        <f>IF(Produit_Tarif_Stock!#REF!&lt;&gt;0,Produit_Tarif_Stock!#REF!,"")</f>
        <v>#REF!</v>
      </c>
      <c r="I177" s="506" t="str">
        <f t="shared" si="4"/>
        <v/>
      </c>
      <c r="J177" s="2" t="e">
        <f>IF(Produit_Tarif_Stock!#REF!&lt;&gt;0,Produit_Tarif_Stock!#REF!,"")</f>
        <v>#REF!</v>
      </c>
      <c r="K177" s="2" t="e">
        <f>IF(Produit_Tarif_Stock!#REF!&lt;&gt;0,Produit_Tarif_Stock!#REF!,"")</f>
        <v>#REF!</v>
      </c>
      <c r="L177" s="114" t="e">
        <f>IF(Produit_Tarif_Stock!#REF!&lt;&gt;0,Produit_Tarif_Stock!#REF!,"")</f>
        <v>#REF!</v>
      </c>
      <c r="M177" s="114" t="e">
        <f>IF(Produit_Tarif_Stock!#REF!&lt;&gt;0,Produit_Tarif_Stock!#REF!,"")</f>
        <v>#REF!</v>
      </c>
      <c r="N177" s="454"/>
      <c r="P177" s="2" t="e">
        <f>IF(Produit_Tarif_Stock!#REF!&lt;&gt;0,Produit_Tarif_Stock!#REF!,"")</f>
        <v>#REF!</v>
      </c>
      <c r="Q177" s="518" t="e">
        <f>IF(Produit_Tarif_Stock!#REF!&lt;&gt;0,(E177-(E177*H177)-Produit_Tarif_Stock!#REF!)/Produit_Tarif_Stock!#REF!*100,(E177-(E177*H177)-Produit_Tarif_Stock!#REF!)/Produit_Tarif_Stock!#REF!*100)</f>
        <v>#REF!</v>
      </c>
      <c r="R177" s="523">
        <f t="shared" si="5"/>
        <v>0</v>
      </c>
      <c r="S177" s="524" t="e">
        <f>Produit_Tarif_Stock!#REF!</f>
        <v>#REF!</v>
      </c>
    </row>
    <row r="178" spans="1:19" ht="24.75" customHeight="1">
      <c r="A178" s="228" t="e">
        <f>Produit_Tarif_Stock!#REF!</f>
        <v>#REF!</v>
      </c>
      <c r="B178" s="118" t="e">
        <f>IF(Produit_Tarif_Stock!#REF!&lt;&gt;"",Produit_Tarif_Stock!#REF!,"")</f>
        <v>#REF!</v>
      </c>
      <c r="C178" s="502" t="e">
        <f>IF(Produit_Tarif_Stock!#REF!&lt;&gt;"",Produit_Tarif_Stock!#REF!,"")</f>
        <v>#REF!</v>
      </c>
      <c r="D178" s="505" t="e">
        <f>IF(Produit_Tarif_Stock!#REF!&lt;&gt;"",Produit_Tarif_Stock!#REF!,"")</f>
        <v>#REF!</v>
      </c>
      <c r="E178" s="514" t="e">
        <f>IF(Produit_Tarif_Stock!#REF!&lt;&gt;0,Produit_Tarif_Stock!#REF!,"")</f>
        <v>#REF!</v>
      </c>
      <c r="F178" s="2" t="e">
        <f>IF(Produit_Tarif_Stock!#REF!&lt;&gt;"",Produit_Tarif_Stock!#REF!,"")</f>
        <v>#REF!</v>
      </c>
      <c r="G178" s="506" t="e">
        <f>IF(Produit_Tarif_Stock!#REF!&lt;&gt;0,Produit_Tarif_Stock!#REF!,"")</f>
        <v>#REF!</v>
      </c>
      <c r="I178" s="506" t="str">
        <f t="shared" si="4"/>
        <v/>
      </c>
      <c r="J178" s="2" t="e">
        <f>IF(Produit_Tarif_Stock!#REF!&lt;&gt;0,Produit_Tarif_Stock!#REF!,"")</f>
        <v>#REF!</v>
      </c>
      <c r="K178" s="2" t="e">
        <f>IF(Produit_Tarif_Stock!#REF!&lt;&gt;0,Produit_Tarif_Stock!#REF!,"")</f>
        <v>#REF!</v>
      </c>
      <c r="L178" s="114" t="e">
        <f>IF(Produit_Tarif_Stock!#REF!&lt;&gt;0,Produit_Tarif_Stock!#REF!,"")</f>
        <v>#REF!</v>
      </c>
      <c r="M178" s="114" t="e">
        <f>IF(Produit_Tarif_Stock!#REF!&lt;&gt;0,Produit_Tarif_Stock!#REF!,"")</f>
        <v>#REF!</v>
      </c>
      <c r="N178" s="454"/>
      <c r="P178" s="2" t="e">
        <f>IF(Produit_Tarif_Stock!#REF!&lt;&gt;0,Produit_Tarif_Stock!#REF!,"")</f>
        <v>#REF!</v>
      </c>
      <c r="Q178" s="518" t="e">
        <f>IF(Produit_Tarif_Stock!#REF!&lt;&gt;0,(E178-(E178*H178)-Produit_Tarif_Stock!#REF!)/Produit_Tarif_Stock!#REF!*100,(E178-(E178*H178)-Produit_Tarif_Stock!#REF!)/Produit_Tarif_Stock!#REF!*100)</f>
        <v>#REF!</v>
      </c>
      <c r="R178" s="523">
        <f t="shared" si="5"/>
        <v>0</v>
      </c>
      <c r="S178" s="524" t="e">
        <f>Produit_Tarif_Stock!#REF!</f>
        <v>#REF!</v>
      </c>
    </row>
    <row r="179" spans="1:19" ht="24.75" customHeight="1">
      <c r="A179" s="228" t="e">
        <f>Produit_Tarif_Stock!#REF!</f>
        <v>#REF!</v>
      </c>
      <c r="B179" s="118" t="e">
        <f>IF(Produit_Tarif_Stock!#REF!&lt;&gt;"",Produit_Tarif_Stock!#REF!,"")</f>
        <v>#REF!</v>
      </c>
      <c r="C179" s="502" t="e">
        <f>IF(Produit_Tarif_Stock!#REF!&lt;&gt;"",Produit_Tarif_Stock!#REF!,"")</f>
        <v>#REF!</v>
      </c>
      <c r="D179" s="505" t="e">
        <f>IF(Produit_Tarif_Stock!#REF!&lt;&gt;"",Produit_Tarif_Stock!#REF!,"")</f>
        <v>#REF!</v>
      </c>
      <c r="E179" s="514" t="e">
        <f>IF(Produit_Tarif_Stock!#REF!&lt;&gt;0,Produit_Tarif_Stock!#REF!,"")</f>
        <v>#REF!</v>
      </c>
      <c r="F179" s="2" t="e">
        <f>IF(Produit_Tarif_Stock!#REF!&lt;&gt;"",Produit_Tarif_Stock!#REF!,"")</f>
        <v>#REF!</v>
      </c>
      <c r="G179" s="506" t="e">
        <f>IF(Produit_Tarif_Stock!#REF!&lt;&gt;0,Produit_Tarif_Stock!#REF!,"")</f>
        <v>#REF!</v>
      </c>
      <c r="I179" s="506" t="str">
        <f t="shared" si="4"/>
        <v/>
      </c>
      <c r="J179" s="2" t="e">
        <f>IF(Produit_Tarif_Stock!#REF!&lt;&gt;0,Produit_Tarif_Stock!#REF!,"")</f>
        <v>#REF!</v>
      </c>
      <c r="K179" s="2" t="e">
        <f>IF(Produit_Tarif_Stock!#REF!&lt;&gt;0,Produit_Tarif_Stock!#REF!,"")</f>
        <v>#REF!</v>
      </c>
      <c r="L179" s="114" t="e">
        <f>IF(Produit_Tarif_Stock!#REF!&lt;&gt;0,Produit_Tarif_Stock!#REF!,"")</f>
        <v>#REF!</v>
      </c>
      <c r="M179" s="114" t="e">
        <f>IF(Produit_Tarif_Stock!#REF!&lt;&gt;0,Produit_Tarif_Stock!#REF!,"")</f>
        <v>#REF!</v>
      </c>
      <c r="N179" s="454"/>
      <c r="P179" s="2" t="e">
        <f>IF(Produit_Tarif_Stock!#REF!&lt;&gt;0,Produit_Tarif_Stock!#REF!,"")</f>
        <v>#REF!</v>
      </c>
      <c r="Q179" s="518" t="e">
        <f>IF(Produit_Tarif_Stock!#REF!&lt;&gt;0,(E179-(E179*H179)-Produit_Tarif_Stock!#REF!)/Produit_Tarif_Stock!#REF!*100,(E179-(E179*H179)-Produit_Tarif_Stock!#REF!)/Produit_Tarif_Stock!#REF!*100)</f>
        <v>#REF!</v>
      </c>
      <c r="R179" s="523">
        <f t="shared" si="5"/>
        <v>0</v>
      </c>
      <c r="S179" s="524" t="e">
        <f>Produit_Tarif_Stock!#REF!</f>
        <v>#REF!</v>
      </c>
    </row>
    <row r="180" spans="1:19" ht="24.75" customHeight="1">
      <c r="A180" s="228" t="e">
        <f>Produit_Tarif_Stock!#REF!</f>
        <v>#REF!</v>
      </c>
      <c r="B180" s="118" t="e">
        <f>IF(Produit_Tarif_Stock!#REF!&lt;&gt;"",Produit_Tarif_Stock!#REF!,"")</f>
        <v>#REF!</v>
      </c>
      <c r="C180" s="502" t="e">
        <f>IF(Produit_Tarif_Stock!#REF!&lt;&gt;"",Produit_Tarif_Stock!#REF!,"")</f>
        <v>#REF!</v>
      </c>
      <c r="D180" s="505" t="e">
        <f>IF(Produit_Tarif_Stock!#REF!&lt;&gt;"",Produit_Tarif_Stock!#REF!,"")</f>
        <v>#REF!</v>
      </c>
      <c r="E180" s="514" t="e">
        <f>IF(Produit_Tarif_Stock!#REF!&lt;&gt;0,Produit_Tarif_Stock!#REF!,"")</f>
        <v>#REF!</v>
      </c>
      <c r="F180" s="2" t="e">
        <f>IF(Produit_Tarif_Stock!#REF!&lt;&gt;"",Produit_Tarif_Stock!#REF!,"")</f>
        <v>#REF!</v>
      </c>
      <c r="G180" s="506" t="e">
        <f>IF(Produit_Tarif_Stock!#REF!&lt;&gt;0,Produit_Tarif_Stock!#REF!,"")</f>
        <v>#REF!</v>
      </c>
      <c r="I180" s="506" t="str">
        <f t="shared" si="4"/>
        <v/>
      </c>
      <c r="J180" s="2" t="e">
        <f>IF(Produit_Tarif_Stock!#REF!&lt;&gt;0,Produit_Tarif_Stock!#REF!,"")</f>
        <v>#REF!</v>
      </c>
      <c r="K180" s="2" t="e">
        <f>IF(Produit_Tarif_Stock!#REF!&lt;&gt;0,Produit_Tarif_Stock!#REF!,"")</f>
        <v>#REF!</v>
      </c>
      <c r="L180" s="114" t="e">
        <f>IF(Produit_Tarif_Stock!#REF!&lt;&gt;0,Produit_Tarif_Stock!#REF!,"")</f>
        <v>#REF!</v>
      </c>
      <c r="M180" s="114" t="e">
        <f>IF(Produit_Tarif_Stock!#REF!&lt;&gt;0,Produit_Tarif_Stock!#REF!,"")</f>
        <v>#REF!</v>
      </c>
      <c r="N180" s="454"/>
      <c r="P180" s="2" t="e">
        <f>IF(Produit_Tarif_Stock!#REF!&lt;&gt;0,Produit_Tarif_Stock!#REF!,"")</f>
        <v>#REF!</v>
      </c>
      <c r="Q180" s="518" t="e">
        <f>IF(Produit_Tarif_Stock!#REF!&lt;&gt;0,(E180-(E180*H180)-Produit_Tarif_Stock!#REF!)/Produit_Tarif_Stock!#REF!*100,(E180-(E180*H180)-Produit_Tarif_Stock!#REF!)/Produit_Tarif_Stock!#REF!*100)</f>
        <v>#REF!</v>
      </c>
      <c r="R180" s="523">
        <f t="shared" si="5"/>
        <v>0</v>
      </c>
      <c r="S180" s="524" t="e">
        <f>Produit_Tarif_Stock!#REF!</f>
        <v>#REF!</v>
      </c>
    </row>
    <row r="181" spans="1:19" ht="24.75" customHeight="1">
      <c r="A181" s="228" t="e">
        <f>Produit_Tarif_Stock!#REF!</f>
        <v>#REF!</v>
      </c>
      <c r="B181" s="118" t="e">
        <f>IF(Produit_Tarif_Stock!#REF!&lt;&gt;"",Produit_Tarif_Stock!#REF!,"")</f>
        <v>#REF!</v>
      </c>
      <c r="C181" s="502" t="e">
        <f>IF(Produit_Tarif_Stock!#REF!&lt;&gt;"",Produit_Tarif_Stock!#REF!,"")</f>
        <v>#REF!</v>
      </c>
      <c r="D181" s="505" t="e">
        <f>IF(Produit_Tarif_Stock!#REF!&lt;&gt;"",Produit_Tarif_Stock!#REF!,"")</f>
        <v>#REF!</v>
      </c>
      <c r="E181" s="514" t="e">
        <f>IF(Produit_Tarif_Stock!#REF!&lt;&gt;0,Produit_Tarif_Stock!#REF!,"")</f>
        <v>#REF!</v>
      </c>
      <c r="F181" s="2" t="e">
        <f>IF(Produit_Tarif_Stock!#REF!&lt;&gt;"",Produit_Tarif_Stock!#REF!,"")</f>
        <v>#REF!</v>
      </c>
      <c r="G181" s="506" t="e">
        <f>IF(Produit_Tarif_Stock!#REF!&lt;&gt;0,Produit_Tarif_Stock!#REF!,"")</f>
        <v>#REF!</v>
      </c>
      <c r="I181" s="506" t="str">
        <f t="shared" si="4"/>
        <v/>
      </c>
      <c r="J181" s="2" t="e">
        <f>IF(Produit_Tarif_Stock!#REF!&lt;&gt;0,Produit_Tarif_Stock!#REF!,"")</f>
        <v>#REF!</v>
      </c>
      <c r="K181" s="2" t="e">
        <f>IF(Produit_Tarif_Stock!#REF!&lt;&gt;0,Produit_Tarif_Stock!#REF!,"")</f>
        <v>#REF!</v>
      </c>
      <c r="L181" s="114" t="e">
        <f>IF(Produit_Tarif_Stock!#REF!&lt;&gt;0,Produit_Tarif_Stock!#REF!,"")</f>
        <v>#REF!</v>
      </c>
      <c r="M181" s="114" t="e">
        <f>IF(Produit_Tarif_Stock!#REF!&lt;&gt;0,Produit_Tarif_Stock!#REF!,"")</f>
        <v>#REF!</v>
      </c>
      <c r="N181" s="454"/>
      <c r="P181" s="2" t="e">
        <f>IF(Produit_Tarif_Stock!#REF!&lt;&gt;0,Produit_Tarif_Stock!#REF!,"")</f>
        <v>#REF!</v>
      </c>
      <c r="Q181" s="518" t="e">
        <f>IF(Produit_Tarif_Stock!#REF!&lt;&gt;0,(E181-(E181*H181)-Produit_Tarif_Stock!#REF!)/Produit_Tarif_Stock!#REF!*100,(E181-(E181*H181)-Produit_Tarif_Stock!#REF!)/Produit_Tarif_Stock!#REF!*100)</f>
        <v>#REF!</v>
      </c>
      <c r="R181" s="523">
        <f t="shared" si="5"/>
        <v>0</v>
      </c>
      <c r="S181" s="524" t="e">
        <f>Produit_Tarif_Stock!#REF!</f>
        <v>#REF!</v>
      </c>
    </row>
    <row r="182" spans="1:19" ht="24.75" customHeight="1">
      <c r="A182" s="228" t="e">
        <f>Produit_Tarif_Stock!#REF!</f>
        <v>#REF!</v>
      </c>
      <c r="B182" s="118" t="e">
        <f>IF(Produit_Tarif_Stock!#REF!&lt;&gt;"",Produit_Tarif_Stock!#REF!,"")</f>
        <v>#REF!</v>
      </c>
      <c r="C182" s="502" t="e">
        <f>IF(Produit_Tarif_Stock!#REF!&lt;&gt;"",Produit_Tarif_Stock!#REF!,"")</f>
        <v>#REF!</v>
      </c>
      <c r="D182" s="505" t="e">
        <f>IF(Produit_Tarif_Stock!#REF!&lt;&gt;"",Produit_Tarif_Stock!#REF!,"")</f>
        <v>#REF!</v>
      </c>
      <c r="E182" s="514" t="e">
        <f>IF(Produit_Tarif_Stock!#REF!&lt;&gt;0,Produit_Tarif_Stock!#REF!,"")</f>
        <v>#REF!</v>
      </c>
      <c r="F182" s="2" t="e">
        <f>IF(Produit_Tarif_Stock!#REF!&lt;&gt;"",Produit_Tarif_Stock!#REF!,"")</f>
        <v>#REF!</v>
      </c>
      <c r="G182" s="506" t="e">
        <f>IF(Produit_Tarif_Stock!#REF!&lt;&gt;0,Produit_Tarif_Stock!#REF!,"")</f>
        <v>#REF!</v>
      </c>
      <c r="I182" s="506" t="str">
        <f t="shared" si="4"/>
        <v/>
      </c>
      <c r="J182" s="2" t="e">
        <f>IF(Produit_Tarif_Stock!#REF!&lt;&gt;0,Produit_Tarif_Stock!#REF!,"")</f>
        <v>#REF!</v>
      </c>
      <c r="K182" s="2" t="e">
        <f>IF(Produit_Tarif_Stock!#REF!&lt;&gt;0,Produit_Tarif_Stock!#REF!,"")</f>
        <v>#REF!</v>
      </c>
      <c r="L182" s="114" t="e">
        <f>IF(Produit_Tarif_Stock!#REF!&lt;&gt;0,Produit_Tarif_Stock!#REF!,"")</f>
        <v>#REF!</v>
      </c>
      <c r="M182" s="114" t="e">
        <f>IF(Produit_Tarif_Stock!#REF!&lt;&gt;0,Produit_Tarif_Stock!#REF!,"")</f>
        <v>#REF!</v>
      </c>
      <c r="N182" s="454"/>
      <c r="P182" s="2" t="e">
        <f>IF(Produit_Tarif_Stock!#REF!&lt;&gt;0,Produit_Tarif_Stock!#REF!,"")</f>
        <v>#REF!</v>
      </c>
      <c r="Q182" s="518" t="e">
        <f>IF(Produit_Tarif_Stock!#REF!&lt;&gt;0,(E182-(E182*H182)-Produit_Tarif_Stock!#REF!)/Produit_Tarif_Stock!#REF!*100,(E182-(E182*H182)-Produit_Tarif_Stock!#REF!)/Produit_Tarif_Stock!#REF!*100)</f>
        <v>#REF!</v>
      </c>
      <c r="R182" s="523">
        <f t="shared" si="5"/>
        <v>0</v>
      </c>
      <c r="S182" s="524" t="e">
        <f>Produit_Tarif_Stock!#REF!</f>
        <v>#REF!</v>
      </c>
    </row>
    <row r="183" spans="1:19" ht="24.75" customHeight="1">
      <c r="A183" s="228" t="e">
        <f>Produit_Tarif_Stock!#REF!</f>
        <v>#REF!</v>
      </c>
      <c r="B183" s="118" t="e">
        <f>IF(Produit_Tarif_Stock!#REF!&lt;&gt;"",Produit_Tarif_Stock!#REF!,"")</f>
        <v>#REF!</v>
      </c>
      <c r="C183" s="502" t="e">
        <f>IF(Produit_Tarif_Stock!#REF!&lt;&gt;"",Produit_Tarif_Stock!#REF!,"")</f>
        <v>#REF!</v>
      </c>
      <c r="D183" s="505" t="e">
        <f>IF(Produit_Tarif_Stock!#REF!&lt;&gt;"",Produit_Tarif_Stock!#REF!,"")</f>
        <v>#REF!</v>
      </c>
      <c r="E183" s="514" t="e">
        <f>IF(Produit_Tarif_Stock!#REF!&lt;&gt;0,Produit_Tarif_Stock!#REF!,"")</f>
        <v>#REF!</v>
      </c>
      <c r="F183" s="2" t="e">
        <f>IF(Produit_Tarif_Stock!#REF!&lt;&gt;"",Produit_Tarif_Stock!#REF!,"")</f>
        <v>#REF!</v>
      </c>
      <c r="G183" s="506" t="e">
        <f>IF(Produit_Tarif_Stock!#REF!&lt;&gt;0,Produit_Tarif_Stock!#REF!,"")</f>
        <v>#REF!</v>
      </c>
      <c r="I183" s="506" t="str">
        <f t="shared" si="4"/>
        <v/>
      </c>
      <c r="J183" s="2" t="e">
        <f>IF(Produit_Tarif_Stock!#REF!&lt;&gt;0,Produit_Tarif_Stock!#REF!,"")</f>
        <v>#REF!</v>
      </c>
      <c r="K183" s="2" t="e">
        <f>IF(Produit_Tarif_Stock!#REF!&lt;&gt;0,Produit_Tarif_Stock!#REF!,"")</f>
        <v>#REF!</v>
      </c>
      <c r="L183" s="114" t="e">
        <f>IF(Produit_Tarif_Stock!#REF!&lt;&gt;0,Produit_Tarif_Stock!#REF!,"")</f>
        <v>#REF!</v>
      </c>
      <c r="M183" s="114" t="e">
        <f>IF(Produit_Tarif_Stock!#REF!&lt;&gt;0,Produit_Tarif_Stock!#REF!,"")</f>
        <v>#REF!</v>
      </c>
      <c r="N183" s="454"/>
      <c r="P183" s="2" t="e">
        <f>IF(Produit_Tarif_Stock!#REF!&lt;&gt;0,Produit_Tarif_Stock!#REF!,"")</f>
        <v>#REF!</v>
      </c>
      <c r="Q183" s="518" t="e">
        <f>IF(Produit_Tarif_Stock!#REF!&lt;&gt;0,(E183-(E183*H183)-Produit_Tarif_Stock!#REF!)/Produit_Tarif_Stock!#REF!*100,(E183-(E183*H183)-Produit_Tarif_Stock!#REF!)/Produit_Tarif_Stock!#REF!*100)</f>
        <v>#REF!</v>
      </c>
      <c r="R183" s="523">
        <f t="shared" si="5"/>
        <v>0</v>
      </c>
      <c r="S183" s="524" t="e">
        <f>Produit_Tarif_Stock!#REF!</f>
        <v>#REF!</v>
      </c>
    </row>
    <row r="184" spans="1:19" ht="24.75" customHeight="1">
      <c r="A184" s="228" t="e">
        <f>Produit_Tarif_Stock!#REF!</f>
        <v>#REF!</v>
      </c>
      <c r="B184" s="118" t="e">
        <f>IF(Produit_Tarif_Stock!#REF!&lt;&gt;"",Produit_Tarif_Stock!#REF!,"")</f>
        <v>#REF!</v>
      </c>
      <c r="C184" s="502" t="e">
        <f>IF(Produit_Tarif_Stock!#REF!&lt;&gt;"",Produit_Tarif_Stock!#REF!,"")</f>
        <v>#REF!</v>
      </c>
      <c r="D184" s="505" t="e">
        <f>IF(Produit_Tarif_Stock!#REF!&lt;&gt;"",Produit_Tarif_Stock!#REF!,"")</f>
        <v>#REF!</v>
      </c>
      <c r="E184" s="514" t="e">
        <f>IF(Produit_Tarif_Stock!#REF!&lt;&gt;0,Produit_Tarif_Stock!#REF!,"")</f>
        <v>#REF!</v>
      </c>
      <c r="F184" s="2" t="e">
        <f>IF(Produit_Tarif_Stock!#REF!&lt;&gt;"",Produit_Tarif_Stock!#REF!,"")</f>
        <v>#REF!</v>
      </c>
      <c r="G184" s="506" t="e">
        <f>IF(Produit_Tarif_Stock!#REF!&lt;&gt;0,Produit_Tarif_Stock!#REF!,"")</f>
        <v>#REF!</v>
      </c>
      <c r="I184" s="506" t="str">
        <f t="shared" si="4"/>
        <v/>
      </c>
      <c r="J184" s="2" t="e">
        <f>IF(Produit_Tarif_Stock!#REF!&lt;&gt;0,Produit_Tarif_Stock!#REF!,"")</f>
        <v>#REF!</v>
      </c>
      <c r="K184" s="2" t="e">
        <f>IF(Produit_Tarif_Stock!#REF!&lt;&gt;0,Produit_Tarif_Stock!#REF!,"")</f>
        <v>#REF!</v>
      </c>
      <c r="L184" s="114" t="e">
        <f>IF(Produit_Tarif_Stock!#REF!&lt;&gt;0,Produit_Tarif_Stock!#REF!,"")</f>
        <v>#REF!</v>
      </c>
      <c r="M184" s="114" t="e">
        <f>IF(Produit_Tarif_Stock!#REF!&lt;&gt;0,Produit_Tarif_Stock!#REF!,"")</f>
        <v>#REF!</v>
      </c>
      <c r="N184" s="454"/>
      <c r="P184" s="2" t="e">
        <f>IF(Produit_Tarif_Stock!#REF!&lt;&gt;0,Produit_Tarif_Stock!#REF!,"")</f>
        <v>#REF!</v>
      </c>
      <c r="Q184" s="518" t="e">
        <f>IF(Produit_Tarif_Stock!#REF!&lt;&gt;0,(E184-(E184*H184)-Produit_Tarif_Stock!#REF!)/Produit_Tarif_Stock!#REF!*100,(E184-(E184*H184)-Produit_Tarif_Stock!#REF!)/Produit_Tarif_Stock!#REF!*100)</f>
        <v>#REF!</v>
      </c>
      <c r="R184" s="523">
        <f t="shared" si="5"/>
        <v>0</v>
      </c>
      <c r="S184" s="524" t="e">
        <f>Produit_Tarif_Stock!#REF!</f>
        <v>#REF!</v>
      </c>
    </row>
    <row r="185" spans="1:19" ht="24.75" customHeight="1">
      <c r="A185" s="228" t="e">
        <f>Produit_Tarif_Stock!#REF!</f>
        <v>#REF!</v>
      </c>
      <c r="B185" s="118" t="e">
        <f>IF(Produit_Tarif_Stock!#REF!&lt;&gt;"",Produit_Tarif_Stock!#REF!,"")</f>
        <v>#REF!</v>
      </c>
      <c r="C185" s="502" t="e">
        <f>IF(Produit_Tarif_Stock!#REF!&lt;&gt;"",Produit_Tarif_Stock!#REF!,"")</f>
        <v>#REF!</v>
      </c>
      <c r="D185" s="505" t="e">
        <f>IF(Produit_Tarif_Stock!#REF!&lt;&gt;"",Produit_Tarif_Stock!#REF!,"")</f>
        <v>#REF!</v>
      </c>
      <c r="E185" s="514" t="e">
        <f>IF(Produit_Tarif_Stock!#REF!&lt;&gt;0,Produit_Tarif_Stock!#REF!,"")</f>
        <v>#REF!</v>
      </c>
      <c r="F185" s="2" t="e">
        <f>IF(Produit_Tarif_Stock!#REF!&lt;&gt;"",Produit_Tarif_Stock!#REF!,"")</f>
        <v>#REF!</v>
      </c>
      <c r="G185" s="506" t="e">
        <f>IF(Produit_Tarif_Stock!#REF!&lt;&gt;0,Produit_Tarif_Stock!#REF!,"")</f>
        <v>#REF!</v>
      </c>
      <c r="I185" s="506" t="str">
        <f t="shared" si="4"/>
        <v/>
      </c>
      <c r="J185" s="2" t="e">
        <f>IF(Produit_Tarif_Stock!#REF!&lt;&gt;0,Produit_Tarif_Stock!#REF!,"")</f>
        <v>#REF!</v>
      </c>
      <c r="K185" s="2" t="e">
        <f>IF(Produit_Tarif_Stock!#REF!&lt;&gt;0,Produit_Tarif_Stock!#REF!,"")</f>
        <v>#REF!</v>
      </c>
      <c r="L185" s="114" t="e">
        <f>IF(Produit_Tarif_Stock!#REF!&lt;&gt;0,Produit_Tarif_Stock!#REF!,"")</f>
        <v>#REF!</v>
      </c>
      <c r="M185" s="114" t="e">
        <f>IF(Produit_Tarif_Stock!#REF!&lt;&gt;0,Produit_Tarif_Stock!#REF!,"")</f>
        <v>#REF!</v>
      </c>
      <c r="N185" s="454"/>
      <c r="P185" s="2" t="e">
        <f>IF(Produit_Tarif_Stock!#REF!&lt;&gt;0,Produit_Tarif_Stock!#REF!,"")</f>
        <v>#REF!</v>
      </c>
      <c r="Q185" s="518" t="e">
        <f>IF(Produit_Tarif_Stock!#REF!&lt;&gt;0,(E185-(E185*H185)-Produit_Tarif_Stock!#REF!)/Produit_Tarif_Stock!#REF!*100,(E185-(E185*H185)-Produit_Tarif_Stock!#REF!)/Produit_Tarif_Stock!#REF!*100)</f>
        <v>#REF!</v>
      </c>
      <c r="R185" s="523">
        <f t="shared" si="5"/>
        <v>0</v>
      </c>
      <c r="S185" s="524" t="e">
        <f>Produit_Tarif_Stock!#REF!</f>
        <v>#REF!</v>
      </c>
    </row>
    <row r="186" spans="1:19" ht="24.75" customHeight="1">
      <c r="A186" s="228" t="e">
        <f>Produit_Tarif_Stock!#REF!</f>
        <v>#REF!</v>
      </c>
      <c r="B186" s="118" t="e">
        <f>IF(Produit_Tarif_Stock!#REF!&lt;&gt;"",Produit_Tarif_Stock!#REF!,"")</f>
        <v>#REF!</v>
      </c>
      <c r="C186" s="502" t="e">
        <f>IF(Produit_Tarif_Stock!#REF!&lt;&gt;"",Produit_Tarif_Stock!#REF!,"")</f>
        <v>#REF!</v>
      </c>
      <c r="D186" s="505" t="e">
        <f>IF(Produit_Tarif_Stock!#REF!&lt;&gt;"",Produit_Tarif_Stock!#REF!,"")</f>
        <v>#REF!</v>
      </c>
      <c r="E186" s="514" t="e">
        <f>IF(Produit_Tarif_Stock!#REF!&lt;&gt;0,Produit_Tarif_Stock!#REF!,"")</f>
        <v>#REF!</v>
      </c>
      <c r="F186" s="2" t="e">
        <f>IF(Produit_Tarif_Stock!#REF!&lt;&gt;"",Produit_Tarif_Stock!#REF!,"")</f>
        <v>#REF!</v>
      </c>
      <c r="G186" s="506" t="e">
        <f>IF(Produit_Tarif_Stock!#REF!&lt;&gt;0,Produit_Tarif_Stock!#REF!,"")</f>
        <v>#REF!</v>
      </c>
      <c r="I186" s="506" t="str">
        <f t="shared" si="4"/>
        <v/>
      </c>
      <c r="J186" s="2" t="e">
        <f>IF(Produit_Tarif_Stock!#REF!&lt;&gt;0,Produit_Tarif_Stock!#REF!,"")</f>
        <v>#REF!</v>
      </c>
      <c r="K186" s="2" t="e">
        <f>IF(Produit_Tarif_Stock!#REF!&lt;&gt;0,Produit_Tarif_Stock!#REF!,"")</f>
        <v>#REF!</v>
      </c>
      <c r="L186" s="114" t="e">
        <f>IF(Produit_Tarif_Stock!#REF!&lt;&gt;0,Produit_Tarif_Stock!#REF!,"")</f>
        <v>#REF!</v>
      </c>
      <c r="M186" s="114" t="e">
        <f>IF(Produit_Tarif_Stock!#REF!&lt;&gt;0,Produit_Tarif_Stock!#REF!,"")</f>
        <v>#REF!</v>
      </c>
      <c r="N186" s="454"/>
      <c r="P186" s="2" t="e">
        <f>IF(Produit_Tarif_Stock!#REF!&lt;&gt;0,Produit_Tarif_Stock!#REF!,"")</f>
        <v>#REF!</v>
      </c>
      <c r="Q186" s="518" t="e">
        <f>IF(Produit_Tarif_Stock!#REF!&lt;&gt;0,(E186-(E186*H186)-Produit_Tarif_Stock!#REF!)/Produit_Tarif_Stock!#REF!*100,(E186-(E186*H186)-Produit_Tarif_Stock!#REF!)/Produit_Tarif_Stock!#REF!*100)</f>
        <v>#REF!</v>
      </c>
      <c r="R186" s="523">
        <f t="shared" si="5"/>
        <v>0</v>
      </c>
      <c r="S186" s="524" t="e">
        <f>Produit_Tarif_Stock!#REF!</f>
        <v>#REF!</v>
      </c>
    </row>
    <row r="187" spans="1:19" ht="24.75" customHeight="1">
      <c r="A187" s="228" t="e">
        <f>Produit_Tarif_Stock!#REF!</f>
        <v>#REF!</v>
      </c>
      <c r="B187" s="118" t="e">
        <f>IF(Produit_Tarif_Stock!#REF!&lt;&gt;"",Produit_Tarif_Stock!#REF!,"")</f>
        <v>#REF!</v>
      </c>
      <c r="C187" s="502" t="e">
        <f>IF(Produit_Tarif_Stock!#REF!&lt;&gt;"",Produit_Tarif_Stock!#REF!,"")</f>
        <v>#REF!</v>
      </c>
      <c r="D187" s="505" t="e">
        <f>IF(Produit_Tarif_Stock!#REF!&lt;&gt;"",Produit_Tarif_Stock!#REF!,"")</f>
        <v>#REF!</v>
      </c>
      <c r="E187" s="514" t="e">
        <f>IF(Produit_Tarif_Stock!#REF!&lt;&gt;0,Produit_Tarif_Stock!#REF!,"")</f>
        <v>#REF!</v>
      </c>
      <c r="F187" s="2" t="e">
        <f>IF(Produit_Tarif_Stock!#REF!&lt;&gt;"",Produit_Tarif_Stock!#REF!,"")</f>
        <v>#REF!</v>
      </c>
      <c r="G187" s="506" t="e">
        <f>IF(Produit_Tarif_Stock!#REF!&lt;&gt;0,Produit_Tarif_Stock!#REF!,"")</f>
        <v>#REF!</v>
      </c>
      <c r="I187" s="506" t="str">
        <f t="shared" si="4"/>
        <v/>
      </c>
      <c r="J187" s="2" t="e">
        <f>IF(Produit_Tarif_Stock!#REF!&lt;&gt;0,Produit_Tarif_Stock!#REF!,"")</f>
        <v>#REF!</v>
      </c>
      <c r="K187" s="2" t="e">
        <f>IF(Produit_Tarif_Stock!#REF!&lt;&gt;0,Produit_Tarif_Stock!#REF!,"")</f>
        <v>#REF!</v>
      </c>
      <c r="L187" s="114" t="e">
        <f>IF(Produit_Tarif_Stock!#REF!&lt;&gt;0,Produit_Tarif_Stock!#REF!,"")</f>
        <v>#REF!</v>
      </c>
      <c r="M187" s="114" t="e">
        <f>IF(Produit_Tarif_Stock!#REF!&lt;&gt;0,Produit_Tarif_Stock!#REF!,"")</f>
        <v>#REF!</v>
      </c>
      <c r="N187" s="454"/>
      <c r="P187" s="2" t="e">
        <f>IF(Produit_Tarif_Stock!#REF!&lt;&gt;0,Produit_Tarif_Stock!#REF!,"")</f>
        <v>#REF!</v>
      </c>
      <c r="Q187" s="518" t="e">
        <f>IF(Produit_Tarif_Stock!#REF!&lt;&gt;0,(E187-(E187*H187)-Produit_Tarif_Stock!#REF!)/Produit_Tarif_Stock!#REF!*100,(E187-(E187*H187)-Produit_Tarif_Stock!#REF!)/Produit_Tarif_Stock!#REF!*100)</f>
        <v>#REF!</v>
      </c>
      <c r="R187" s="523">
        <f t="shared" si="5"/>
        <v>0</v>
      </c>
      <c r="S187" s="524" t="e">
        <f>Produit_Tarif_Stock!#REF!</f>
        <v>#REF!</v>
      </c>
    </row>
    <row r="188" spans="1:19" ht="24.75" customHeight="1">
      <c r="A188" s="228" t="e">
        <f>Produit_Tarif_Stock!#REF!</f>
        <v>#REF!</v>
      </c>
      <c r="B188" s="118" t="e">
        <f>IF(Produit_Tarif_Stock!#REF!&lt;&gt;"",Produit_Tarif_Stock!#REF!,"")</f>
        <v>#REF!</v>
      </c>
      <c r="C188" s="502" t="e">
        <f>IF(Produit_Tarif_Stock!#REF!&lt;&gt;"",Produit_Tarif_Stock!#REF!,"")</f>
        <v>#REF!</v>
      </c>
      <c r="D188" s="505" t="e">
        <f>IF(Produit_Tarif_Stock!#REF!&lt;&gt;"",Produit_Tarif_Stock!#REF!,"")</f>
        <v>#REF!</v>
      </c>
      <c r="E188" s="514" t="e">
        <f>IF(Produit_Tarif_Stock!#REF!&lt;&gt;0,Produit_Tarif_Stock!#REF!,"")</f>
        <v>#REF!</v>
      </c>
      <c r="F188" s="2" t="e">
        <f>IF(Produit_Tarif_Stock!#REF!&lt;&gt;"",Produit_Tarif_Stock!#REF!,"")</f>
        <v>#REF!</v>
      </c>
      <c r="G188" s="506" t="e">
        <f>IF(Produit_Tarif_Stock!#REF!&lt;&gt;0,Produit_Tarif_Stock!#REF!,"")</f>
        <v>#REF!</v>
      </c>
      <c r="I188" s="506" t="str">
        <f t="shared" si="4"/>
        <v/>
      </c>
      <c r="J188" s="2" t="e">
        <f>IF(Produit_Tarif_Stock!#REF!&lt;&gt;0,Produit_Tarif_Stock!#REF!,"")</f>
        <v>#REF!</v>
      </c>
      <c r="K188" s="2" t="e">
        <f>IF(Produit_Tarif_Stock!#REF!&lt;&gt;0,Produit_Tarif_Stock!#REF!,"")</f>
        <v>#REF!</v>
      </c>
      <c r="L188" s="114" t="e">
        <f>IF(Produit_Tarif_Stock!#REF!&lt;&gt;0,Produit_Tarif_Stock!#REF!,"")</f>
        <v>#REF!</v>
      </c>
      <c r="M188" s="114" t="e">
        <f>IF(Produit_Tarif_Stock!#REF!&lt;&gt;0,Produit_Tarif_Stock!#REF!,"")</f>
        <v>#REF!</v>
      </c>
      <c r="N188" s="454"/>
      <c r="P188" s="2" t="e">
        <f>IF(Produit_Tarif_Stock!#REF!&lt;&gt;0,Produit_Tarif_Stock!#REF!,"")</f>
        <v>#REF!</v>
      </c>
      <c r="Q188" s="518" t="e">
        <f>IF(Produit_Tarif_Stock!#REF!&lt;&gt;0,(E188-(E188*H188)-Produit_Tarif_Stock!#REF!)/Produit_Tarif_Stock!#REF!*100,(E188-(E188*H188)-Produit_Tarif_Stock!#REF!)/Produit_Tarif_Stock!#REF!*100)</f>
        <v>#REF!</v>
      </c>
      <c r="R188" s="523">
        <f t="shared" si="5"/>
        <v>0</v>
      </c>
      <c r="S188" s="524" t="e">
        <f>Produit_Tarif_Stock!#REF!</f>
        <v>#REF!</v>
      </c>
    </row>
    <row r="189" spans="1:19" ht="24.75" customHeight="1">
      <c r="A189" s="228" t="e">
        <f>Produit_Tarif_Stock!#REF!</f>
        <v>#REF!</v>
      </c>
      <c r="B189" s="118" t="e">
        <f>IF(Produit_Tarif_Stock!#REF!&lt;&gt;"",Produit_Tarif_Stock!#REF!,"")</f>
        <v>#REF!</v>
      </c>
      <c r="C189" s="502" t="e">
        <f>IF(Produit_Tarif_Stock!#REF!&lt;&gt;"",Produit_Tarif_Stock!#REF!,"")</f>
        <v>#REF!</v>
      </c>
      <c r="D189" s="505" t="e">
        <f>IF(Produit_Tarif_Stock!#REF!&lt;&gt;"",Produit_Tarif_Stock!#REF!,"")</f>
        <v>#REF!</v>
      </c>
      <c r="E189" s="514" t="e">
        <f>IF(Produit_Tarif_Stock!#REF!&lt;&gt;0,Produit_Tarif_Stock!#REF!,"")</f>
        <v>#REF!</v>
      </c>
      <c r="F189" s="2" t="e">
        <f>IF(Produit_Tarif_Stock!#REF!&lt;&gt;"",Produit_Tarif_Stock!#REF!,"")</f>
        <v>#REF!</v>
      </c>
      <c r="G189" s="506" t="e">
        <f>IF(Produit_Tarif_Stock!#REF!&lt;&gt;0,Produit_Tarif_Stock!#REF!,"")</f>
        <v>#REF!</v>
      </c>
      <c r="I189" s="506" t="str">
        <f t="shared" si="4"/>
        <v/>
      </c>
      <c r="J189" s="2" t="e">
        <f>IF(Produit_Tarif_Stock!#REF!&lt;&gt;0,Produit_Tarif_Stock!#REF!,"")</f>
        <v>#REF!</v>
      </c>
      <c r="K189" s="2" t="e">
        <f>IF(Produit_Tarif_Stock!#REF!&lt;&gt;0,Produit_Tarif_Stock!#REF!,"")</f>
        <v>#REF!</v>
      </c>
      <c r="L189" s="114" t="e">
        <f>IF(Produit_Tarif_Stock!#REF!&lt;&gt;0,Produit_Tarif_Stock!#REF!,"")</f>
        <v>#REF!</v>
      </c>
      <c r="M189" s="114" t="e">
        <f>IF(Produit_Tarif_Stock!#REF!&lt;&gt;0,Produit_Tarif_Stock!#REF!,"")</f>
        <v>#REF!</v>
      </c>
      <c r="N189" s="454"/>
      <c r="P189" s="2" t="e">
        <f>IF(Produit_Tarif_Stock!#REF!&lt;&gt;0,Produit_Tarif_Stock!#REF!,"")</f>
        <v>#REF!</v>
      </c>
      <c r="Q189" s="518" t="e">
        <f>IF(Produit_Tarif_Stock!#REF!&lt;&gt;0,(E189-(E189*H189)-Produit_Tarif_Stock!#REF!)/Produit_Tarif_Stock!#REF!*100,(E189-(E189*H189)-Produit_Tarif_Stock!#REF!)/Produit_Tarif_Stock!#REF!*100)</f>
        <v>#REF!</v>
      </c>
      <c r="R189" s="523">
        <f t="shared" si="5"/>
        <v>0</v>
      </c>
      <c r="S189" s="524" t="e">
        <f>Produit_Tarif_Stock!#REF!</f>
        <v>#REF!</v>
      </c>
    </row>
    <row r="190" spans="1:19" ht="24.75" customHeight="1">
      <c r="A190" s="228" t="e">
        <f>Produit_Tarif_Stock!#REF!</f>
        <v>#REF!</v>
      </c>
      <c r="B190" s="118" t="e">
        <f>IF(Produit_Tarif_Stock!#REF!&lt;&gt;"",Produit_Tarif_Stock!#REF!,"")</f>
        <v>#REF!</v>
      </c>
      <c r="C190" s="502" t="e">
        <f>IF(Produit_Tarif_Stock!#REF!&lt;&gt;"",Produit_Tarif_Stock!#REF!,"")</f>
        <v>#REF!</v>
      </c>
      <c r="D190" s="505" t="e">
        <f>IF(Produit_Tarif_Stock!#REF!&lt;&gt;"",Produit_Tarif_Stock!#REF!,"")</f>
        <v>#REF!</v>
      </c>
      <c r="E190" s="514" t="e">
        <f>IF(Produit_Tarif_Stock!#REF!&lt;&gt;0,Produit_Tarif_Stock!#REF!,"")</f>
        <v>#REF!</v>
      </c>
      <c r="F190" s="2" t="e">
        <f>IF(Produit_Tarif_Stock!#REF!&lt;&gt;"",Produit_Tarif_Stock!#REF!,"")</f>
        <v>#REF!</v>
      </c>
      <c r="G190" s="506" t="e">
        <f>IF(Produit_Tarif_Stock!#REF!&lt;&gt;0,Produit_Tarif_Stock!#REF!,"")</f>
        <v>#REF!</v>
      </c>
      <c r="I190" s="506" t="str">
        <f t="shared" si="4"/>
        <v/>
      </c>
      <c r="J190" s="2" t="e">
        <f>IF(Produit_Tarif_Stock!#REF!&lt;&gt;0,Produit_Tarif_Stock!#REF!,"")</f>
        <v>#REF!</v>
      </c>
      <c r="K190" s="2" t="e">
        <f>IF(Produit_Tarif_Stock!#REF!&lt;&gt;0,Produit_Tarif_Stock!#REF!,"")</f>
        <v>#REF!</v>
      </c>
      <c r="L190" s="114" t="e">
        <f>IF(Produit_Tarif_Stock!#REF!&lt;&gt;0,Produit_Tarif_Stock!#REF!,"")</f>
        <v>#REF!</v>
      </c>
      <c r="M190" s="114" t="e">
        <f>IF(Produit_Tarif_Stock!#REF!&lt;&gt;0,Produit_Tarif_Stock!#REF!,"")</f>
        <v>#REF!</v>
      </c>
      <c r="N190" s="454"/>
      <c r="P190" s="2" t="e">
        <f>IF(Produit_Tarif_Stock!#REF!&lt;&gt;0,Produit_Tarif_Stock!#REF!,"")</f>
        <v>#REF!</v>
      </c>
      <c r="Q190" s="518" t="e">
        <f>IF(Produit_Tarif_Stock!#REF!&lt;&gt;0,(E190-(E190*H190)-Produit_Tarif_Stock!#REF!)/Produit_Tarif_Stock!#REF!*100,(E190-(E190*H190)-Produit_Tarif_Stock!#REF!)/Produit_Tarif_Stock!#REF!*100)</f>
        <v>#REF!</v>
      </c>
      <c r="R190" s="523">
        <f t="shared" si="5"/>
        <v>0</v>
      </c>
      <c r="S190" s="524" t="e">
        <f>Produit_Tarif_Stock!#REF!</f>
        <v>#REF!</v>
      </c>
    </row>
    <row r="191" spans="1:19" ht="24.75" customHeight="1">
      <c r="A191" s="228" t="e">
        <f>Produit_Tarif_Stock!#REF!</f>
        <v>#REF!</v>
      </c>
      <c r="B191" s="118" t="e">
        <f>IF(Produit_Tarif_Stock!#REF!&lt;&gt;"",Produit_Tarif_Stock!#REF!,"")</f>
        <v>#REF!</v>
      </c>
      <c r="C191" s="502" t="e">
        <f>IF(Produit_Tarif_Stock!#REF!&lt;&gt;"",Produit_Tarif_Stock!#REF!,"")</f>
        <v>#REF!</v>
      </c>
      <c r="D191" s="505" t="e">
        <f>IF(Produit_Tarif_Stock!#REF!&lt;&gt;"",Produit_Tarif_Stock!#REF!,"")</f>
        <v>#REF!</v>
      </c>
      <c r="E191" s="514" t="e">
        <f>IF(Produit_Tarif_Stock!#REF!&lt;&gt;0,Produit_Tarif_Stock!#REF!,"")</f>
        <v>#REF!</v>
      </c>
      <c r="F191" s="2" t="e">
        <f>IF(Produit_Tarif_Stock!#REF!&lt;&gt;"",Produit_Tarif_Stock!#REF!,"")</f>
        <v>#REF!</v>
      </c>
      <c r="G191" s="506" t="e">
        <f>IF(Produit_Tarif_Stock!#REF!&lt;&gt;0,Produit_Tarif_Stock!#REF!,"")</f>
        <v>#REF!</v>
      </c>
      <c r="I191" s="506" t="str">
        <f t="shared" si="4"/>
        <v/>
      </c>
      <c r="J191" s="2" t="e">
        <f>IF(Produit_Tarif_Stock!#REF!&lt;&gt;0,Produit_Tarif_Stock!#REF!,"")</f>
        <v>#REF!</v>
      </c>
      <c r="K191" s="2" t="e">
        <f>IF(Produit_Tarif_Stock!#REF!&lt;&gt;0,Produit_Tarif_Stock!#REF!,"")</f>
        <v>#REF!</v>
      </c>
      <c r="L191" s="114" t="e">
        <f>IF(Produit_Tarif_Stock!#REF!&lt;&gt;0,Produit_Tarif_Stock!#REF!,"")</f>
        <v>#REF!</v>
      </c>
      <c r="M191" s="114" t="e">
        <f>IF(Produit_Tarif_Stock!#REF!&lt;&gt;0,Produit_Tarif_Stock!#REF!,"")</f>
        <v>#REF!</v>
      </c>
      <c r="N191" s="454"/>
      <c r="P191" s="2" t="e">
        <f>IF(Produit_Tarif_Stock!#REF!&lt;&gt;0,Produit_Tarif_Stock!#REF!,"")</f>
        <v>#REF!</v>
      </c>
      <c r="Q191" s="518" t="e">
        <f>IF(Produit_Tarif_Stock!#REF!&lt;&gt;0,(E191-(E191*H191)-Produit_Tarif_Stock!#REF!)/Produit_Tarif_Stock!#REF!*100,(E191-(E191*H191)-Produit_Tarif_Stock!#REF!)/Produit_Tarif_Stock!#REF!*100)</f>
        <v>#REF!</v>
      </c>
      <c r="R191" s="523">
        <f t="shared" si="5"/>
        <v>0</v>
      </c>
      <c r="S191" s="524" t="e">
        <f>Produit_Tarif_Stock!#REF!</f>
        <v>#REF!</v>
      </c>
    </row>
    <row r="192" spans="1:19" ht="24.75" customHeight="1">
      <c r="A192" s="228" t="e">
        <f>Produit_Tarif_Stock!#REF!</f>
        <v>#REF!</v>
      </c>
      <c r="B192" s="118" t="e">
        <f>IF(Produit_Tarif_Stock!#REF!&lt;&gt;"",Produit_Tarif_Stock!#REF!,"")</f>
        <v>#REF!</v>
      </c>
      <c r="C192" s="502" t="e">
        <f>IF(Produit_Tarif_Stock!#REF!&lt;&gt;"",Produit_Tarif_Stock!#REF!,"")</f>
        <v>#REF!</v>
      </c>
      <c r="D192" s="505" t="e">
        <f>IF(Produit_Tarif_Stock!#REF!&lt;&gt;"",Produit_Tarif_Stock!#REF!,"")</f>
        <v>#REF!</v>
      </c>
      <c r="E192" s="514" t="e">
        <f>IF(Produit_Tarif_Stock!#REF!&lt;&gt;0,Produit_Tarif_Stock!#REF!,"")</f>
        <v>#REF!</v>
      </c>
      <c r="F192" s="2" t="e">
        <f>IF(Produit_Tarif_Stock!#REF!&lt;&gt;"",Produit_Tarif_Stock!#REF!,"")</f>
        <v>#REF!</v>
      </c>
      <c r="G192" s="506" t="e">
        <f>IF(Produit_Tarif_Stock!#REF!&lt;&gt;0,Produit_Tarif_Stock!#REF!,"")</f>
        <v>#REF!</v>
      </c>
      <c r="I192" s="506" t="str">
        <f t="shared" si="4"/>
        <v/>
      </c>
      <c r="J192" s="2" t="e">
        <f>IF(Produit_Tarif_Stock!#REF!&lt;&gt;0,Produit_Tarif_Stock!#REF!,"")</f>
        <v>#REF!</v>
      </c>
      <c r="K192" s="2" t="e">
        <f>IF(Produit_Tarif_Stock!#REF!&lt;&gt;0,Produit_Tarif_Stock!#REF!,"")</f>
        <v>#REF!</v>
      </c>
      <c r="L192" s="114" t="e">
        <f>IF(Produit_Tarif_Stock!#REF!&lt;&gt;0,Produit_Tarif_Stock!#REF!,"")</f>
        <v>#REF!</v>
      </c>
      <c r="M192" s="114" t="e">
        <f>IF(Produit_Tarif_Stock!#REF!&lt;&gt;0,Produit_Tarif_Stock!#REF!,"")</f>
        <v>#REF!</v>
      </c>
      <c r="N192" s="454"/>
      <c r="P192" s="2" t="e">
        <f>IF(Produit_Tarif_Stock!#REF!&lt;&gt;0,Produit_Tarif_Stock!#REF!,"")</f>
        <v>#REF!</v>
      </c>
      <c r="Q192" s="518" t="e">
        <f>IF(Produit_Tarif_Stock!#REF!&lt;&gt;0,(E192-(E192*H192)-Produit_Tarif_Stock!#REF!)/Produit_Tarif_Stock!#REF!*100,(E192-(E192*H192)-Produit_Tarif_Stock!#REF!)/Produit_Tarif_Stock!#REF!*100)</f>
        <v>#REF!</v>
      </c>
      <c r="R192" s="523">
        <f t="shared" si="5"/>
        <v>0</v>
      </c>
      <c r="S192" s="524" t="e">
        <f>Produit_Tarif_Stock!#REF!</f>
        <v>#REF!</v>
      </c>
    </row>
    <row r="193" spans="1:19" ht="24.75" customHeight="1">
      <c r="A193" s="228" t="e">
        <f>Produit_Tarif_Stock!#REF!</f>
        <v>#REF!</v>
      </c>
      <c r="B193" s="118" t="e">
        <f>IF(Produit_Tarif_Stock!#REF!&lt;&gt;"",Produit_Tarif_Stock!#REF!,"")</f>
        <v>#REF!</v>
      </c>
      <c r="C193" s="502" t="e">
        <f>IF(Produit_Tarif_Stock!#REF!&lt;&gt;"",Produit_Tarif_Stock!#REF!,"")</f>
        <v>#REF!</v>
      </c>
      <c r="D193" s="505" t="e">
        <f>IF(Produit_Tarif_Stock!#REF!&lt;&gt;"",Produit_Tarif_Stock!#REF!,"")</f>
        <v>#REF!</v>
      </c>
      <c r="E193" s="514" t="e">
        <f>IF(Produit_Tarif_Stock!#REF!&lt;&gt;0,Produit_Tarif_Stock!#REF!,"")</f>
        <v>#REF!</v>
      </c>
      <c r="F193" s="2" t="e">
        <f>IF(Produit_Tarif_Stock!#REF!&lt;&gt;"",Produit_Tarif_Stock!#REF!,"")</f>
        <v>#REF!</v>
      </c>
      <c r="G193" s="506" t="e">
        <f>IF(Produit_Tarif_Stock!#REF!&lt;&gt;0,Produit_Tarif_Stock!#REF!,"")</f>
        <v>#REF!</v>
      </c>
      <c r="I193" s="506" t="str">
        <f t="shared" si="4"/>
        <v/>
      </c>
      <c r="J193" s="2" t="e">
        <f>IF(Produit_Tarif_Stock!#REF!&lt;&gt;0,Produit_Tarif_Stock!#REF!,"")</f>
        <v>#REF!</v>
      </c>
      <c r="K193" s="2" t="e">
        <f>IF(Produit_Tarif_Stock!#REF!&lt;&gt;0,Produit_Tarif_Stock!#REF!,"")</f>
        <v>#REF!</v>
      </c>
      <c r="L193" s="114" t="e">
        <f>IF(Produit_Tarif_Stock!#REF!&lt;&gt;0,Produit_Tarif_Stock!#REF!,"")</f>
        <v>#REF!</v>
      </c>
      <c r="M193" s="114" t="e">
        <f>IF(Produit_Tarif_Stock!#REF!&lt;&gt;0,Produit_Tarif_Stock!#REF!,"")</f>
        <v>#REF!</v>
      </c>
      <c r="N193" s="454"/>
      <c r="P193" s="2" t="e">
        <f>IF(Produit_Tarif_Stock!#REF!&lt;&gt;0,Produit_Tarif_Stock!#REF!,"")</f>
        <v>#REF!</v>
      </c>
      <c r="Q193" s="518" t="e">
        <f>IF(Produit_Tarif_Stock!#REF!&lt;&gt;0,(E193-(E193*H193)-Produit_Tarif_Stock!#REF!)/Produit_Tarif_Stock!#REF!*100,(E193-(E193*H193)-Produit_Tarif_Stock!#REF!)/Produit_Tarif_Stock!#REF!*100)</f>
        <v>#REF!</v>
      </c>
      <c r="R193" s="523">
        <f t="shared" si="5"/>
        <v>0</v>
      </c>
      <c r="S193" s="524" t="e">
        <f>Produit_Tarif_Stock!#REF!</f>
        <v>#REF!</v>
      </c>
    </row>
    <row r="194" spans="1:19" ht="24.75" customHeight="1">
      <c r="A194" s="228" t="e">
        <f>Produit_Tarif_Stock!#REF!</f>
        <v>#REF!</v>
      </c>
      <c r="B194" s="118" t="e">
        <f>IF(Produit_Tarif_Stock!#REF!&lt;&gt;"",Produit_Tarif_Stock!#REF!,"")</f>
        <v>#REF!</v>
      </c>
      <c r="C194" s="502" t="e">
        <f>IF(Produit_Tarif_Stock!#REF!&lt;&gt;"",Produit_Tarif_Stock!#REF!,"")</f>
        <v>#REF!</v>
      </c>
      <c r="D194" s="505" t="e">
        <f>IF(Produit_Tarif_Stock!#REF!&lt;&gt;"",Produit_Tarif_Stock!#REF!,"")</f>
        <v>#REF!</v>
      </c>
      <c r="E194" s="514" t="e">
        <f>IF(Produit_Tarif_Stock!#REF!&lt;&gt;0,Produit_Tarif_Stock!#REF!,"")</f>
        <v>#REF!</v>
      </c>
      <c r="F194" s="2" t="e">
        <f>IF(Produit_Tarif_Stock!#REF!&lt;&gt;"",Produit_Tarif_Stock!#REF!,"")</f>
        <v>#REF!</v>
      </c>
      <c r="G194" s="506" t="e">
        <f>IF(Produit_Tarif_Stock!#REF!&lt;&gt;0,Produit_Tarif_Stock!#REF!,"")</f>
        <v>#REF!</v>
      </c>
      <c r="I194" s="506" t="str">
        <f t="shared" si="4"/>
        <v/>
      </c>
      <c r="J194" s="2" t="e">
        <f>IF(Produit_Tarif_Stock!#REF!&lt;&gt;0,Produit_Tarif_Stock!#REF!,"")</f>
        <v>#REF!</v>
      </c>
      <c r="K194" s="2" t="e">
        <f>IF(Produit_Tarif_Stock!#REF!&lt;&gt;0,Produit_Tarif_Stock!#REF!,"")</f>
        <v>#REF!</v>
      </c>
      <c r="L194" s="114" t="e">
        <f>IF(Produit_Tarif_Stock!#REF!&lt;&gt;0,Produit_Tarif_Stock!#REF!,"")</f>
        <v>#REF!</v>
      </c>
      <c r="M194" s="114" t="e">
        <f>IF(Produit_Tarif_Stock!#REF!&lt;&gt;0,Produit_Tarif_Stock!#REF!,"")</f>
        <v>#REF!</v>
      </c>
      <c r="N194" s="454"/>
      <c r="P194" s="2" t="e">
        <f>IF(Produit_Tarif_Stock!#REF!&lt;&gt;0,Produit_Tarif_Stock!#REF!,"")</f>
        <v>#REF!</v>
      </c>
      <c r="Q194" s="518" t="e">
        <f>IF(Produit_Tarif_Stock!#REF!&lt;&gt;0,(E194-(E194*H194)-Produit_Tarif_Stock!#REF!)/Produit_Tarif_Stock!#REF!*100,(E194-(E194*H194)-Produit_Tarif_Stock!#REF!)/Produit_Tarif_Stock!#REF!*100)</f>
        <v>#REF!</v>
      </c>
      <c r="R194" s="523">
        <f t="shared" si="5"/>
        <v>0</v>
      </c>
      <c r="S194" s="524" t="e">
        <f>Produit_Tarif_Stock!#REF!</f>
        <v>#REF!</v>
      </c>
    </row>
    <row r="195" spans="1:19" ht="24.75" customHeight="1">
      <c r="A195" s="228" t="e">
        <f>Produit_Tarif_Stock!#REF!</f>
        <v>#REF!</v>
      </c>
      <c r="B195" s="118" t="e">
        <f>IF(Produit_Tarif_Stock!#REF!&lt;&gt;"",Produit_Tarif_Stock!#REF!,"")</f>
        <v>#REF!</v>
      </c>
      <c r="C195" s="502" t="e">
        <f>IF(Produit_Tarif_Stock!#REF!&lt;&gt;"",Produit_Tarif_Stock!#REF!,"")</f>
        <v>#REF!</v>
      </c>
      <c r="D195" s="505" t="e">
        <f>IF(Produit_Tarif_Stock!#REF!&lt;&gt;"",Produit_Tarif_Stock!#REF!,"")</f>
        <v>#REF!</v>
      </c>
      <c r="E195" s="514" t="e">
        <f>IF(Produit_Tarif_Stock!#REF!&lt;&gt;0,Produit_Tarif_Stock!#REF!,"")</f>
        <v>#REF!</v>
      </c>
      <c r="F195" s="2" t="e">
        <f>IF(Produit_Tarif_Stock!#REF!&lt;&gt;"",Produit_Tarif_Stock!#REF!,"")</f>
        <v>#REF!</v>
      </c>
      <c r="G195" s="506" t="e">
        <f>IF(Produit_Tarif_Stock!#REF!&lt;&gt;0,Produit_Tarif_Stock!#REF!,"")</f>
        <v>#REF!</v>
      </c>
      <c r="I195" s="506" t="str">
        <f t="shared" si="4"/>
        <v/>
      </c>
      <c r="J195" s="2" t="e">
        <f>IF(Produit_Tarif_Stock!#REF!&lt;&gt;0,Produit_Tarif_Stock!#REF!,"")</f>
        <v>#REF!</v>
      </c>
      <c r="K195" s="2" t="e">
        <f>IF(Produit_Tarif_Stock!#REF!&lt;&gt;0,Produit_Tarif_Stock!#REF!,"")</f>
        <v>#REF!</v>
      </c>
      <c r="L195" s="114" t="e">
        <f>IF(Produit_Tarif_Stock!#REF!&lt;&gt;0,Produit_Tarif_Stock!#REF!,"")</f>
        <v>#REF!</v>
      </c>
      <c r="M195" s="114" t="e">
        <f>IF(Produit_Tarif_Stock!#REF!&lt;&gt;0,Produit_Tarif_Stock!#REF!,"")</f>
        <v>#REF!</v>
      </c>
      <c r="N195" s="454"/>
      <c r="P195" s="2" t="e">
        <f>IF(Produit_Tarif_Stock!#REF!&lt;&gt;0,Produit_Tarif_Stock!#REF!,"")</f>
        <v>#REF!</v>
      </c>
      <c r="Q195" s="518" t="e">
        <f>IF(Produit_Tarif_Stock!#REF!&lt;&gt;0,(E195-(E195*H195)-Produit_Tarif_Stock!#REF!)/Produit_Tarif_Stock!#REF!*100,(E195-(E195*H195)-Produit_Tarif_Stock!#REF!)/Produit_Tarif_Stock!#REF!*100)</f>
        <v>#REF!</v>
      </c>
      <c r="R195" s="523">
        <f t="shared" si="5"/>
        <v>0</v>
      </c>
      <c r="S195" s="524" t="e">
        <f>Produit_Tarif_Stock!#REF!</f>
        <v>#REF!</v>
      </c>
    </row>
    <row r="196" spans="1:19" ht="24.75" customHeight="1">
      <c r="A196" s="228" t="e">
        <f>Produit_Tarif_Stock!#REF!</f>
        <v>#REF!</v>
      </c>
      <c r="B196" s="118" t="e">
        <f>IF(Produit_Tarif_Stock!#REF!&lt;&gt;"",Produit_Tarif_Stock!#REF!,"")</f>
        <v>#REF!</v>
      </c>
      <c r="C196" s="502" t="e">
        <f>IF(Produit_Tarif_Stock!#REF!&lt;&gt;"",Produit_Tarif_Stock!#REF!,"")</f>
        <v>#REF!</v>
      </c>
      <c r="D196" s="505" t="e">
        <f>IF(Produit_Tarif_Stock!#REF!&lt;&gt;"",Produit_Tarif_Stock!#REF!,"")</f>
        <v>#REF!</v>
      </c>
      <c r="E196" s="514" t="e">
        <f>IF(Produit_Tarif_Stock!#REF!&lt;&gt;0,Produit_Tarif_Stock!#REF!,"")</f>
        <v>#REF!</v>
      </c>
      <c r="F196" s="2" t="e">
        <f>IF(Produit_Tarif_Stock!#REF!&lt;&gt;"",Produit_Tarif_Stock!#REF!,"")</f>
        <v>#REF!</v>
      </c>
      <c r="G196" s="506" t="e">
        <f>IF(Produit_Tarif_Stock!#REF!&lt;&gt;0,Produit_Tarif_Stock!#REF!,"")</f>
        <v>#REF!</v>
      </c>
      <c r="I196" s="506" t="str">
        <f t="shared" si="4"/>
        <v/>
      </c>
      <c r="J196" s="2" t="e">
        <f>IF(Produit_Tarif_Stock!#REF!&lt;&gt;0,Produit_Tarif_Stock!#REF!,"")</f>
        <v>#REF!</v>
      </c>
      <c r="K196" s="2" t="e">
        <f>IF(Produit_Tarif_Stock!#REF!&lt;&gt;0,Produit_Tarif_Stock!#REF!,"")</f>
        <v>#REF!</v>
      </c>
      <c r="L196" s="114" t="e">
        <f>IF(Produit_Tarif_Stock!#REF!&lt;&gt;0,Produit_Tarif_Stock!#REF!,"")</f>
        <v>#REF!</v>
      </c>
      <c r="M196" s="114" t="e">
        <f>IF(Produit_Tarif_Stock!#REF!&lt;&gt;0,Produit_Tarif_Stock!#REF!,"")</f>
        <v>#REF!</v>
      </c>
      <c r="N196" s="454"/>
      <c r="P196" s="2" t="e">
        <f>IF(Produit_Tarif_Stock!#REF!&lt;&gt;0,Produit_Tarif_Stock!#REF!,"")</f>
        <v>#REF!</v>
      </c>
      <c r="Q196" s="518" t="e">
        <f>IF(Produit_Tarif_Stock!#REF!&lt;&gt;0,(E196-(E196*H196)-Produit_Tarif_Stock!#REF!)/Produit_Tarif_Stock!#REF!*100,(E196-(E196*H196)-Produit_Tarif_Stock!#REF!)/Produit_Tarif_Stock!#REF!*100)</f>
        <v>#REF!</v>
      </c>
      <c r="R196" s="523">
        <f t="shared" si="5"/>
        <v>0</v>
      </c>
      <c r="S196" s="524" t="e">
        <f>Produit_Tarif_Stock!#REF!</f>
        <v>#REF!</v>
      </c>
    </row>
    <row r="197" spans="1:19" ht="24.75" customHeight="1">
      <c r="A197" s="228" t="e">
        <f>Produit_Tarif_Stock!#REF!</f>
        <v>#REF!</v>
      </c>
      <c r="B197" s="118" t="e">
        <f>IF(Produit_Tarif_Stock!#REF!&lt;&gt;"",Produit_Tarif_Stock!#REF!,"")</f>
        <v>#REF!</v>
      </c>
      <c r="C197" s="502" t="e">
        <f>IF(Produit_Tarif_Stock!#REF!&lt;&gt;"",Produit_Tarif_Stock!#REF!,"")</f>
        <v>#REF!</v>
      </c>
      <c r="D197" s="505" t="e">
        <f>IF(Produit_Tarif_Stock!#REF!&lt;&gt;"",Produit_Tarif_Stock!#REF!,"")</f>
        <v>#REF!</v>
      </c>
      <c r="E197" s="514" t="e">
        <f>IF(Produit_Tarif_Stock!#REF!&lt;&gt;0,Produit_Tarif_Stock!#REF!,"")</f>
        <v>#REF!</v>
      </c>
      <c r="F197" s="2" t="e">
        <f>IF(Produit_Tarif_Stock!#REF!&lt;&gt;"",Produit_Tarif_Stock!#REF!,"")</f>
        <v>#REF!</v>
      </c>
      <c r="G197" s="506" t="e">
        <f>IF(Produit_Tarif_Stock!#REF!&lt;&gt;0,Produit_Tarif_Stock!#REF!,"")</f>
        <v>#REF!</v>
      </c>
      <c r="I197" s="506" t="str">
        <f t="shared" si="4"/>
        <v/>
      </c>
      <c r="J197" s="2" t="e">
        <f>IF(Produit_Tarif_Stock!#REF!&lt;&gt;0,Produit_Tarif_Stock!#REF!,"")</f>
        <v>#REF!</v>
      </c>
      <c r="K197" s="2" t="e">
        <f>IF(Produit_Tarif_Stock!#REF!&lt;&gt;0,Produit_Tarif_Stock!#REF!,"")</f>
        <v>#REF!</v>
      </c>
      <c r="L197" s="114" t="e">
        <f>IF(Produit_Tarif_Stock!#REF!&lt;&gt;0,Produit_Tarif_Stock!#REF!,"")</f>
        <v>#REF!</v>
      </c>
      <c r="M197" s="114" t="e">
        <f>IF(Produit_Tarif_Stock!#REF!&lt;&gt;0,Produit_Tarif_Stock!#REF!,"")</f>
        <v>#REF!</v>
      </c>
      <c r="N197" s="454"/>
      <c r="P197" s="2" t="e">
        <f>IF(Produit_Tarif_Stock!#REF!&lt;&gt;0,Produit_Tarif_Stock!#REF!,"")</f>
        <v>#REF!</v>
      </c>
      <c r="Q197" s="518" t="e">
        <f>IF(Produit_Tarif_Stock!#REF!&lt;&gt;0,(E197-(E197*H197)-Produit_Tarif_Stock!#REF!)/Produit_Tarif_Stock!#REF!*100,(E197-(E197*H197)-Produit_Tarif_Stock!#REF!)/Produit_Tarif_Stock!#REF!*100)</f>
        <v>#REF!</v>
      </c>
      <c r="R197" s="523">
        <f t="shared" si="5"/>
        <v>0</v>
      </c>
      <c r="S197" s="524" t="e">
        <f>Produit_Tarif_Stock!#REF!</f>
        <v>#REF!</v>
      </c>
    </row>
    <row r="198" spans="1:19" ht="24.75" customHeight="1">
      <c r="A198" s="228" t="e">
        <f>Produit_Tarif_Stock!#REF!</f>
        <v>#REF!</v>
      </c>
      <c r="B198" s="118" t="e">
        <f>IF(Produit_Tarif_Stock!#REF!&lt;&gt;"",Produit_Tarif_Stock!#REF!,"")</f>
        <v>#REF!</v>
      </c>
      <c r="C198" s="502" t="e">
        <f>IF(Produit_Tarif_Stock!#REF!&lt;&gt;"",Produit_Tarif_Stock!#REF!,"")</f>
        <v>#REF!</v>
      </c>
      <c r="D198" s="505" t="e">
        <f>IF(Produit_Tarif_Stock!#REF!&lt;&gt;"",Produit_Tarif_Stock!#REF!,"")</f>
        <v>#REF!</v>
      </c>
      <c r="E198" s="514" t="e">
        <f>IF(Produit_Tarif_Stock!#REF!&lt;&gt;0,Produit_Tarif_Stock!#REF!,"")</f>
        <v>#REF!</v>
      </c>
      <c r="F198" s="2" t="e">
        <f>IF(Produit_Tarif_Stock!#REF!&lt;&gt;"",Produit_Tarif_Stock!#REF!,"")</f>
        <v>#REF!</v>
      </c>
      <c r="G198" s="506" t="e">
        <f>IF(Produit_Tarif_Stock!#REF!&lt;&gt;0,Produit_Tarif_Stock!#REF!,"")</f>
        <v>#REF!</v>
      </c>
      <c r="I198" s="506" t="str">
        <f t="shared" si="4"/>
        <v/>
      </c>
      <c r="J198" s="2" t="e">
        <f>IF(Produit_Tarif_Stock!#REF!&lt;&gt;0,Produit_Tarif_Stock!#REF!,"")</f>
        <v>#REF!</v>
      </c>
      <c r="K198" s="2" t="e">
        <f>IF(Produit_Tarif_Stock!#REF!&lt;&gt;0,Produit_Tarif_Stock!#REF!,"")</f>
        <v>#REF!</v>
      </c>
      <c r="L198" s="114" t="e">
        <f>IF(Produit_Tarif_Stock!#REF!&lt;&gt;0,Produit_Tarif_Stock!#REF!,"")</f>
        <v>#REF!</v>
      </c>
      <c r="M198" s="114" t="e">
        <f>IF(Produit_Tarif_Stock!#REF!&lt;&gt;0,Produit_Tarif_Stock!#REF!,"")</f>
        <v>#REF!</v>
      </c>
      <c r="N198" s="454"/>
      <c r="P198" s="2" t="e">
        <f>IF(Produit_Tarif_Stock!#REF!&lt;&gt;0,Produit_Tarif_Stock!#REF!,"")</f>
        <v>#REF!</v>
      </c>
      <c r="Q198" s="518" t="e">
        <f>IF(Produit_Tarif_Stock!#REF!&lt;&gt;0,(E198-(E198*H198)-Produit_Tarif_Stock!#REF!)/Produit_Tarif_Stock!#REF!*100,(E198-(E198*H198)-Produit_Tarif_Stock!#REF!)/Produit_Tarif_Stock!#REF!*100)</f>
        <v>#REF!</v>
      </c>
      <c r="R198" s="523">
        <f t="shared" si="5"/>
        <v>0</v>
      </c>
      <c r="S198" s="524" t="e">
        <f>Produit_Tarif_Stock!#REF!</f>
        <v>#REF!</v>
      </c>
    </row>
    <row r="199" spans="1:19" ht="24.75" customHeight="1">
      <c r="A199" s="228" t="e">
        <f>Produit_Tarif_Stock!#REF!</f>
        <v>#REF!</v>
      </c>
      <c r="B199" s="118" t="e">
        <f>IF(Produit_Tarif_Stock!#REF!&lt;&gt;"",Produit_Tarif_Stock!#REF!,"")</f>
        <v>#REF!</v>
      </c>
      <c r="C199" s="502" t="e">
        <f>IF(Produit_Tarif_Stock!#REF!&lt;&gt;"",Produit_Tarif_Stock!#REF!,"")</f>
        <v>#REF!</v>
      </c>
      <c r="D199" s="505" t="e">
        <f>IF(Produit_Tarif_Stock!#REF!&lt;&gt;"",Produit_Tarif_Stock!#REF!,"")</f>
        <v>#REF!</v>
      </c>
      <c r="E199" s="514" t="e">
        <f>IF(Produit_Tarif_Stock!#REF!&lt;&gt;0,Produit_Tarif_Stock!#REF!,"")</f>
        <v>#REF!</v>
      </c>
      <c r="F199" s="2" t="e">
        <f>IF(Produit_Tarif_Stock!#REF!&lt;&gt;"",Produit_Tarif_Stock!#REF!,"")</f>
        <v>#REF!</v>
      </c>
      <c r="G199" s="506" t="e">
        <f>IF(Produit_Tarif_Stock!#REF!&lt;&gt;0,Produit_Tarif_Stock!#REF!,"")</f>
        <v>#REF!</v>
      </c>
      <c r="I199" s="506" t="str">
        <f t="shared" ref="I199:I262" si="6">IF(H199&gt;0,E199-(E199*H199),"")</f>
        <v/>
      </c>
      <c r="J199" s="2" t="e">
        <f>IF(Produit_Tarif_Stock!#REF!&lt;&gt;0,Produit_Tarif_Stock!#REF!,"")</f>
        <v>#REF!</v>
      </c>
      <c r="K199" s="2" t="e">
        <f>IF(Produit_Tarif_Stock!#REF!&lt;&gt;0,Produit_Tarif_Stock!#REF!,"")</f>
        <v>#REF!</v>
      </c>
      <c r="L199" s="114" t="e">
        <f>IF(Produit_Tarif_Stock!#REF!&lt;&gt;0,Produit_Tarif_Stock!#REF!,"")</f>
        <v>#REF!</v>
      </c>
      <c r="M199" s="114" t="e">
        <f>IF(Produit_Tarif_Stock!#REF!&lt;&gt;0,Produit_Tarif_Stock!#REF!,"")</f>
        <v>#REF!</v>
      </c>
      <c r="N199" s="454"/>
      <c r="P199" s="2" t="e">
        <f>IF(Produit_Tarif_Stock!#REF!&lt;&gt;0,Produit_Tarif_Stock!#REF!,"")</f>
        <v>#REF!</v>
      </c>
      <c r="Q199" s="518" t="e">
        <f>IF(Produit_Tarif_Stock!#REF!&lt;&gt;0,(E199-(E199*H199)-Produit_Tarif_Stock!#REF!)/Produit_Tarif_Stock!#REF!*100,(E199-(E199*H199)-Produit_Tarif_Stock!#REF!)/Produit_Tarif_Stock!#REF!*100)</f>
        <v>#REF!</v>
      </c>
      <c r="R199" s="523">
        <f t="shared" ref="R199:R262" si="7">SUM(H199:H2192)</f>
        <v>0</v>
      </c>
      <c r="S199" s="524" t="e">
        <f>Produit_Tarif_Stock!#REF!</f>
        <v>#REF!</v>
      </c>
    </row>
    <row r="200" spans="1:19" ht="24.75" customHeight="1">
      <c r="A200" s="228" t="e">
        <f>Produit_Tarif_Stock!#REF!</f>
        <v>#REF!</v>
      </c>
      <c r="B200" s="118" t="e">
        <f>IF(Produit_Tarif_Stock!#REF!&lt;&gt;"",Produit_Tarif_Stock!#REF!,"")</f>
        <v>#REF!</v>
      </c>
      <c r="C200" s="502" t="e">
        <f>IF(Produit_Tarif_Stock!#REF!&lt;&gt;"",Produit_Tarif_Stock!#REF!,"")</f>
        <v>#REF!</v>
      </c>
      <c r="D200" s="505" t="e">
        <f>IF(Produit_Tarif_Stock!#REF!&lt;&gt;"",Produit_Tarif_Stock!#REF!,"")</f>
        <v>#REF!</v>
      </c>
      <c r="E200" s="514" t="e">
        <f>IF(Produit_Tarif_Stock!#REF!&lt;&gt;0,Produit_Tarif_Stock!#REF!,"")</f>
        <v>#REF!</v>
      </c>
      <c r="F200" s="2" t="e">
        <f>IF(Produit_Tarif_Stock!#REF!&lt;&gt;"",Produit_Tarif_Stock!#REF!,"")</f>
        <v>#REF!</v>
      </c>
      <c r="G200" s="506" t="e">
        <f>IF(Produit_Tarif_Stock!#REF!&lt;&gt;0,Produit_Tarif_Stock!#REF!,"")</f>
        <v>#REF!</v>
      </c>
      <c r="I200" s="506" t="str">
        <f t="shared" si="6"/>
        <v/>
      </c>
      <c r="J200" s="2" t="e">
        <f>IF(Produit_Tarif_Stock!#REF!&lt;&gt;0,Produit_Tarif_Stock!#REF!,"")</f>
        <v>#REF!</v>
      </c>
      <c r="K200" s="2" t="e">
        <f>IF(Produit_Tarif_Stock!#REF!&lt;&gt;0,Produit_Tarif_Stock!#REF!,"")</f>
        <v>#REF!</v>
      </c>
      <c r="L200" s="114" t="e">
        <f>IF(Produit_Tarif_Stock!#REF!&lt;&gt;0,Produit_Tarif_Stock!#REF!,"")</f>
        <v>#REF!</v>
      </c>
      <c r="M200" s="114" t="e">
        <f>IF(Produit_Tarif_Stock!#REF!&lt;&gt;0,Produit_Tarif_Stock!#REF!,"")</f>
        <v>#REF!</v>
      </c>
      <c r="N200" s="454"/>
      <c r="P200" s="2" t="e">
        <f>IF(Produit_Tarif_Stock!#REF!&lt;&gt;0,Produit_Tarif_Stock!#REF!,"")</f>
        <v>#REF!</v>
      </c>
      <c r="Q200" s="518" t="e">
        <f>IF(Produit_Tarif_Stock!#REF!&lt;&gt;0,(E200-(E200*H200)-Produit_Tarif_Stock!#REF!)/Produit_Tarif_Stock!#REF!*100,(E200-(E200*H200)-Produit_Tarif_Stock!#REF!)/Produit_Tarif_Stock!#REF!*100)</f>
        <v>#REF!</v>
      </c>
      <c r="R200" s="523">
        <f t="shared" si="7"/>
        <v>0</v>
      </c>
      <c r="S200" s="524" t="e">
        <f>Produit_Tarif_Stock!#REF!</f>
        <v>#REF!</v>
      </c>
    </row>
    <row r="201" spans="1:19" ht="24.75" customHeight="1">
      <c r="A201" s="228" t="e">
        <f>Produit_Tarif_Stock!#REF!</f>
        <v>#REF!</v>
      </c>
      <c r="B201" s="118" t="e">
        <f>IF(Produit_Tarif_Stock!#REF!&lt;&gt;"",Produit_Tarif_Stock!#REF!,"")</f>
        <v>#REF!</v>
      </c>
      <c r="C201" s="502" t="e">
        <f>IF(Produit_Tarif_Stock!#REF!&lt;&gt;"",Produit_Tarif_Stock!#REF!,"")</f>
        <v>#REF!</v>
      </c>
      <c r="D201" s="505" t="e">
        <f>IF(Produit_Tarif_Stock!#REF!&lt;&gt;"",Produit_Tarif_Stock!#REF!,"")</f>
        <v>#REF!</v>
      </c>
      <c r="E201" s="514" t="e">
        <f>IF(Produit_Tarif_Stock!#REF!&lt;&gt;0,Produit_Tarif_Stock!#REF!,"")</f>
        <v>#REF!</v>
      </c>
      <c r="F201" s="2" t="e">
        <f>IF(Produit_Tarif_Stock!#REF!&lt;&gt;"",Produit_Tarif_Stock!#REF!,"")</f>
        <v>#REF!</v>
      </c>
      <c r="G201" s="506" t="e">
        <f>IF(Produit_Tarif_Stock!#REF!&lt;&gt;0,Produit_Tarif_Stock!#REF!,"")</f>
        <v>#REF!</v>
      </c>
      <c r="I201" s="506" t="str">
        <f t="shared" si="6"/>
        <v/>
      </c>
      <c r="J201" s="2" t="e">
        <f>IF(Produit_Tarif_Stock!#REF!&lt;&gt;0,Produit_Tarif_Stock!#REF!,"")</f>
        <v>#REF!</v>
      </c>
      <c r="K201" s="2" t="e">
        <f>IF(Produit_Tarif_Stock!#REF!&lt;&gt;0,Produit_Tarif_Stock!#REF!,"")</f>
        <v>#REF!</v>
      </c>
      <c r="L201" s="114" t="e">
        <f>IF(Produit_Tarif_Stock!#REF!&lt;&gt;0,Produit_Tarif_Stock!#REF!,"")</f>
        <v>#REF!</v>
      </c>
      <c r="M201" s="114" t="e">
        <f>IF(Produit_Tarif_Stock!#REF!&lt;&gt;0,Produit_Tarif_Stock!#REF!,"")</f>
        <v>#REF!</v>
      </c>
      <c r="N201" s="454"/>
      <c r="P201" s="2" t="e">
        <f>IF(Produit_Tarif_Stock!#REF!&lt;&gt;0,Produit_Tarif_Stock!#REF!,"")</f>
        <v>#REF!</v>
      </c>
      <c r="Q201" s="518" t="e">
        <f>IF(Produit_Tarif_Stock!#REF!&lt;&gt;0,(E201-(E201*H201)-Produit_Tarif_Stock!#REF!)/Produit_Tarif_Stock!#REF!*100,(E201-(E201*H201)-Produit_Tarif_Stock!#REF!)/Produit_Tarif_Stock!#REF!*100)</f>
        <v>#REF!</v>
      </c>
      <c r="R201" s="523">
        <f t="shared" si="7"/>
        <v>0</v>
      </c>
      <c r="S201" s="524" t="e">
        <f>Produit_Tarif_Stock!#REF!</f>
        <v>#REF!</v>
      </c>
    </row>
    <row r="202" spans="1:19" ht="24.75" customHeight="1">
      <c r="A202" s="228" t="e">
        <f>Produit_Tarif_Stock!#REF!</f>
        <v>#REF!</v>
      </c>
      <c r="B202" s="118" t="e">
        <f>IF(Produit_Tarif_Stock!#REF!&lt;&gt;"",Produit_Tarif_Stock!#REF!,"")</f>
        <v>#REF!</v>
      </c>
      <c r="C202" s="502" t="e">
        <f>IF(Produit_Tarif_Stock!#REF!&lt;&gt;"",Produit_Tarif_Stock!#REF!,"")</f>
        <v>#REF!</v>
      </c>
      <c r="D202" s="505" t="e">
        <f>IF(Produit_Tarif_Stock!#REF!&lt;&gt;"",Produit_Tarif_Stock!#REF!,"")</f>
        <v>#REF!</v>
      </c>
      <c r="E202" s="514" t="e">
        <f>IF(Produit_Tarif_Stock!#REF!&lt;&gt;0,Produit_Tarif_Stock!#REF!,"")</f>
        <v>#REF!</v>
      </c>
      <c r="F202" s="2" t="e">
        <f>IF(Produit_Tarif_Stock!#REF!&lt;&gt;"",Produit_Tarif_Stock!#REF!,"")</f>
        <v>#REF!</v>
      </c>
      <c r="G202" s="506" t="e">
        <f>IF(Produit_Tarif_Stock!#REF!&lt;&gt;0,Produit_Tarif_Stock!#REF!,"")</f>
        <v>#REF!</v>
      </c>
      <c r="I202" s="506" t="str">
        <f t="shared" si="6"/>
        <v/>
      </c>
      <c r="J202" s="2" t="e">
        <f>IF(Produit_Tarif_Stock!#REF!&lt;&gt;0,Produit_Tarif_Stock!#REF!,"")</f>
        <v>#REF!</v>
      </c>
      <c r="K202" s="2" t="e">
        <f>IF(Produit_Tarif_Stock!#REF!&lt;&gt;0,Produit_Tarif_Stock!#REF!,"")</f>
        <v>#REF!</v>
      </c>
      <c r="L202" s="114" t="e">
        <f>IF(Produit_Tarif_Stock!#REF!&lt;&gt;0,Produit_Tarif_Stock!#REF!,"")</f>
        <v>#REF!</v>
      </c>
      <c r="M202" s="114" t="e">
        <f>IF(Produit_Tarif_Stock!#REF!&lt;&gt;0,Produit_Tarif_Stock!#REF!,"")</f>
        <v>#REF!</v>
      </c>
      <c r="N202" s="454"/>
      <c r="P202" s="2" t="e">
        <f>IF(Produit_Tarif_Stock!#REF!&lt;&gt;0,Produit_Tarif_Stock!#REF!,"")</f>
        <v>#REF!</v>
      </c>
      <c r="Q202" s="518" t="e">
        <f>IF(Produit_Tarif_Stock!#REF!&lt;&gt;0,(E202-(E202*H202)-Produit_Tarif_Stock!#REF!)/Produit_Tarif_Stock!#REF!*100,(E202-(E202*H202)-Produit_Tarif_Stock!#REF!)/Produit_Tarif_Stock!#REF!*100)</f>
        <v>#REF!</v>
      </c>
      <c r="R202" s="523">
        <f t="shared" si="7"/>
        <v>0</v>
      </c>
      <c r="S202" s="524" t="e">
        <f>Produit_Tarif_Stock!#REF!</f>
        <v>#REF!</v>
      </c>
    </row>
    <row r="203" spans="1:19" ht="24.75" customHeight="1">
      <c r="A203" s="228" t="e">
        <f>Produit_Tarif_Stock!#REF!</f>
        <v>#REF!</v>
      </c>
      <c r="B203" s="118" t="e">
        <f>IF(Produit_Tarif_Stock!#REF!&lt;&gt;"",Produit_Tarif_Stock!#REF!,"")</f>
        <v>#REF!</v>
      </c>
      <c r="C203" s="502" t="e">
        <f>IF(Produit_Tarif_Stock!#REF!&lt;&gt;"",Produit_Tarif_Stock!#REF!,"")</f>
        <v>#REF!</v>
      </c>
      <c r="D203" s="505" t="e">
        <f>IF(Produit_Tarif_Stock!#REF!&lt;&gt;"",Produit_Tarif_Stock!#REF!,"")</f>
        <v>#REF!</v>
      </c>
      <c r="E203" s="514" t="e">
        <f>IF(Produit_Tarif_Stock!#REF!&lt;&gt;0,Produit_Tarif_Stock!#REF!,"")</f>
        <v>#REF!</v>
      </c>
      <c r="F203" s="2" t="e">
        <f>IF(Produit_Tarif_Stock!#REF!&lt;&gt;"",Produit_Tarif_Stock!#REF!,"")</f>
        <v>#REF!</v>
      </c>
      <c r="G203" s="506" t="e">
        <f>IF(Produit_Tarif_Stock!#REF!&lt;&gt;0,Produit_Tarif_Stock!#REF!,"")</f>
        <v>#REF!</v>
      </c>
      <c r="I203" s="506" t="str">
        <f t="shared" si="6"/>
        <v/>
      </c>
      <c r="J203" s="2" t="e">
        <f>IF(Produit_Tarif_Stock!#REF!&lt;&gt;0,Produit_Tarif_Stock!#REF!,"")</f>
        <v>#REF!</v>
      </c>
      <c r="K203" s="2" t="e">
        <f>IF(Produit_Tarif_Stock!#REF!&lt;&gt;0,Produit_Tarif_Stock!#REF!,"")</f>
        <v>#REF!</v>
      </c>
      <c r="L203" s="114" t="e">
        <f>IF(Produit_Tarif_Stock!#REF!&lt;&gt;0,Produit_Tarif_Stock!#REF!,"")</f>
        <v>#REF!</v>
      </c>
      <c r="M203" s="114" t="e">
        <f>IF(Produit_Tarif_Stock!#REF!&lt;&gt;0,Produit_Tarif_Stock!#REF!,"")</f>
        <v>#REF!</v>
      </c>
      <c r="N203" s="454"/>
      <c r="P203" s="2" t="e">
        <f>IF(Produit_Tarif_Stock!#REF!&lt;&gt;0,Produit_Tarif_Stock!#REF!,"")</f>
        <v>#REF!</v>
      </c>
      <c r="Q203" s="518" t="e">
        <f>IF(Produit_Tarif_Stock!#REF!&lt;&gt;0,(E203-(E203*H203)-Produit_Tarif_Stock!#REF!)/Produit_Tarif_Stock!#REF!*100,(E203-(E203*H203)-Produit_Tarif_Stock!#REF!)/Produit_Tarif_Stock!#REF!*100)</f>
        <v>#REF!</v>
      </c>
      <c r="R203" s="523">
        <f t="shared" si="7"/>
        <v>0</v>
      </c>
      <c r="S203" s="524" t="e">
        <f>Produit_Tarif_Stock!#REF!</f>
        <v>#REF!</v>
      </c>
    </row>
    <row r="204" spans="1:19" ht="24.75" customHeight="1">
      <c r="A204" s="228" t="e">
        <f>Produit_Tarif_Stock!#REF!</f>
        <v>#REF!</v>
      </c>
      <c r="B204" s="118" t="e">
        <f>IF(Produit_Tarif_Stock!#REF!&lt;&gt;"",Produit_Tarif_Stock!#REF!,"")</f>
        <v>#REF!</v>
      </c>
      <c r="C204" s="502" t="e">
        <f>IF(Produit_Tarif_Stock!#REF!&lt;&gt;"",Produit_Tarif_Stock!#REF!,"")</f>
        <v>#REF!</v>
      </c>
      <c r="D204" s="505" t="e">
        <f>IF(Produit_Tarif_Stock!#REF!&lt;&gt;"",Produit_Tarif_Stock!#REF!,"")</f>
        <v>#REF!</v>
      </c>
      <c r="E204" s="514" t="e">
        <f>IF(Produit_Tarif_Stock!#REF!&lt;&gt;0,Produit_Tarif_Stock!#REF!,"")</f>
        <v>#REF!</v>
      </c>
      <c r="F204" s="2" t="e">
        <f>IF(Produit_Tarif_Stock!#REF!&lt;&gt;"",Produit_Tarif_Stock!#REF!,"")</f>
        <v>#REF!</v>
      </c>
      <c r="G204" s="506" t="e">
        <f>IF(Produit_Tarif_Stock!#REF!&lt;&gt;0,Produit_Tarif_Stock!#REF!,"")</f>
        <v>#REF!</v>
      </c>
      <c r="I204" s="506" t="str">
        <f t="shared" si="6"/>
        <v/>
      </c>
      <c r="J204" s="2" t="e">
        <f>IF(Produit_Tarif_Stock!#REF!&lt;&gt;0,Produit_Tarif_Stock!#REF!,"")</f>
        <v>#REF!</v>
      </c>
      <c r="K204" s="2" t="e">
        <f>IF(Produit_Tarif_Stock!#REF!&lt;&gt;0,Produit_Tarif_Stock!#REF!,"")</f>
        <v>#REF!</v>
      </c>
      <c r="L204" s="114" t="e">
        <f>IF(Produit_Tarif_Stock!#REF!&lt;&gt;0,Produit_Tarif_Stock!#REF!,"")</f>
        <v>#REF!</v>
      </c>
      <c r="M204" s="114" t="e">
        <f>IF(Produit_Tarif_Stock!#REF!&lt;&gt;0,Produit_Tarif_Stock!#REF!,"")</f>
        <v>#REF!</v>
      </c>
      <c r="N204" s="454"/>
      <c r="P204" s="2" t="e">
        <f>IF(Produit_Tarif_Stock!#REF!&lt;&gt;0,Produit_Tarif_Stock!#REF!,"")</f>
        <v>#REF!</v>
      </c>
      <c r="Q204" s="518" t="e">
        <f>IF(Produit_Tarif_Stock!#REF!&lt;&gt;0,(E204-(E204*H204)-Produit_Tarif_Stock!#REF!)/Produit_Tarif_Stock!#REF!*100,(E204-(E204*H204)-Produit_Tarif_Stock!#REF!)/Produit_Tarif_Stock!#REF!*100)</f>
        <v>#REF!</v>
      </c>
      <c r="R204" s="523">
        <f t="shared" si="7"/>
        <v>0</v>
      </c>
      <c r="S204" s="524" t="e">
        <f>Produit_Tarif_Stock!#REF!</f>
        <v>#REF!</v>
      </c>
    </row>
    <row r="205" spans="1:19" ht="24.75" customHeight="1">
      <c r="A205" s="228" t="e">
        <f>Produit_Tarif_Stock!#REF!</f>
        <v>#REF!</v>
      </c>
      <c r="B205" s="118" t="e">
        <f>IF(Produit_Tarif_Stock!#REF!&lt;&gt;"",Produit_Tarif_Stock!#REF!,"")</f>
        <v>#REF!</v>
      </c>
      <c r="C205" s="502" t="e">
        <f>IF(Produit_Tarif_Stock!#REF!&lt;&gt;"",Produit_Tarif_Stock!#REF!,"")</f>
        <v>#REF!</v>
      </c>
      <c r="D205" s="505" t="e">
        <f>IF(Produit_Tarif_Stock!#REF!&lt;&gt;"",Produit_Tarif_Stock!#REF!,"")</f>
        <v>#REF!</v>
      </c>
      <c r="E205" s="514" t="e">
        <f>IF(Produit_Tarif_Stock!#REF!&lt;&gt;0,Produit_Tarif_Stock!#REF!,"")</f>
        <v>#REF!</v>
      </c>
      <c r="F205" s="2" t="e">
        <f>IF(Produit_Tarif_Stock!#REF!&lt;&gt;"",Produit_Tarif_Stock!#REF!,"")</f>
        <v>#REF!</v>
      </c>
      <c r="G205" s="506" t="e">
        <f>IF(Produit_Tarif_Stock!#REF!&lt;&gt;0,Produit_Tarif_Stock!#REF!,"")</f>
        <v>#REF!</v>
      </c>
      <c r="I205" s="506" t="str">
        <f t="shared" si="6"/>
        <v/>
      </c>
      <c r="J205" s="2" t="e">
        <f>IF(Produit_Tarif_Stock!#REF!&lt;&gt;0,Produit_Tarif_Stock!#REF!,"")</f>
        <v>#REF!</v>
      </c>
      <c r="K205" s="2" t="e">
        <f>IF(Produit_Tarif_Stock!#REF!&lt;&gt;0,Produit_Tarif_Stock!#REF!,"")</f>
        <v>#REF!</v>
      </c>
      <c r="L205" s="114" t="e">
        <f>IF(Produit_Tarif_Stock!#REF!&lt;&gt;0,Produit_Tarif_Stock!#REF!,"")</f>
        <v>#REF!</v>
      </c>
      <c r="M205" s="114" t="e">
        <f>IF(Produit_Tarif_Stock!#REF!&lt;&gt;0,Produit_Tarif_Stock!#REF!,"")</f>
        <v>#REF!</v>
      </c>
      <c r="N205" s="454"/>
      <c r="P205" s="2" t="e">
        <f>IF(Produit_Tarif_Stock!#REF!&lt;&gt;0,Produit_Tarif_Stock!#REF!,"")</f>
        <v>#REF!</v>
      </c>
      <c r="Q205" s="518" t="e">
        <f>IF(Produit_Tarif_Stock!#REF!&lt;&gt;0,(E205-(E205*H205)-Produit_Tarif_Stock!#REF!)/Produit_Tarif_Stock!#REF!*100,(E205-(E205*H205)-Produit_Tarif_Stock!#REF!)/Produit_Tarif_Stock!#REF!*100)</f>
        <v>#REF!</v>
      </c>
      <c r="R205" s="523">
        <f t="shared" si="7"/>
        <v>0</v>
      </c>
      <c r="S205" s="524" t="e">
        <f>Produit_Tarif_Stock!#REF!</f>
        <v>#REF!</v>
      </c>
    </row>
    <row r="206" spans="1:19" ht="24.75" customHeight="1">
      <c r="A206" s="228" t="e">
        <f>Produit_Tarif_Stock!#REF!</f>
        <v>#REF!</v>
      </c>
      <c r="B206" s="118" t="e">
        <f>IF(Produit_Tarif_Stock!#REF!&lt;&gt;"",Produit_Tarif_Stock!#REF!,"")</f>
        <v>#REF!</v>
      </c>
      <c r="C206" s="502" t="e">
        <f>IF(Produit_Tarif_Stock!#REF!&lt;&gt;"",Produit_Tarif_Stock!#REF!,"")</f>
        <v>#REF!</v>
      </c>
      <c r="D206" s="505" t="e">
        <f>IF(Produit_Tarif_Stock!#REF!&lt;&gt;"",Produit_Tarif_Stock!#REF!,"")</f>
        <v>#REF!</v>
      </c>
      <c r="E206" s="514" t="e">
        <f>IF(Produit_Tarif_Stock!#REF!&lt;&gt;0,Produit_Tarif_Stock!#REF!,"")</f>
        <v>#REF!</v>
      </c>
      <c r="F206" s="2" t="e">
        <f>IF(Produit_Tarif_Stock!#REF!&lt;&gt;"",Produit_Tarif_Stock!#REF!,"")</f>
        <v>#REF!</v>
      </c>
      <c r="G206" s="506" t="e">
        <f>IF(Produit_Tarif_Stock!#REF!&lt;&gt;0,Produit_Tarif_Stock!#REF!,"")</f>
        <v>#REF!</v>
      </c>
      <c r="I206" s="506" t="str">
        <f t="shared" si="6"/>
        <v/>
      </c>
      <c r="J206" s="2" t="e">
        <f>IF(Produit_Tarif_Stock!#REF!&lt;&gt;0,Produit_Tarif_Stock!#REF!,"")</f>
        <v>#REF!</v>
      </c>
      <c r="K206" s="2" t="e">
        <f>IF(Produit_Tarif_Stock!#REF!&lt;&gt;0,Produit_Tarif_Stock!#REF!,"")</f>
        <v>#REF!</v>
      </c>
      <c r="L206" s="114" t="e">
        <f>IF(Produit_Tarif_Stock!#REF!&lt;&gt;0,Produit_Tarif_Stock!#REF!,"")</f>
        <v>#REF!</v>
      </c>
      <c r="M206" s="114" t="e">
        <f>IF(Produit_Tarif_Stock!#REF!&lt;&gt;0,Produit_Tarif_Stock!#REF!,"")</f>
        <v>#REF!</v>
      </c>
      <c r="N206" s="454"/>
      <c r="P206" s="2" t="e">
        <f>IF(Produit_Tarif_Stock!#REF!&lt;&gt;0,Produit_Tarif_Stock!#REF!,"")</f>
        <v>#REF!</v>
      </c>
      <c r="Q206" s="518" t="e">
        <f>IF(Produit_Tarif_Stock!#REF!&lt;&gt;0,(E206-(E206*H206)-Produit_Tarif_Stock!#REF!)/Produit_Tarif_Stock!#REF!*100,(E206-(E206*H206)-Produit_Tarif_Stock!#REF!)/Produit_Tarif_Stock!#REF!*100)</f>
        <v>#REF!</v>
      </c>
      <c r="R206" s="523">
        <f t="shared" si="7"/>
        <v>0</v>
      </c>
      <c r="S206" s="524" t="e">
        <f>Produit_Tarif_Stock!#REF!</f>
        <v>#REF!</v>
      </c>
    </row>
    <row r="207" spans="1:19" ht="24.75" customHeight="1">
      <c r="A207" s="228" t="e">
        <f>Produit_Tarif_Stock!#REF!</f>
        <v>#REF!</v>
      </c>
      <c r="B207" s="118" t="e">
        <f>IF(Produit_Tarif_Stock!#REF!&lt;&gt;"",Produit_Tarif_Stock!#REF!,"")</f>
        <v>#REF!</v>
      </c>
      <c r="C207" s="502" t="e">
        <f>IF(Produit_Tarif_Stock!#REF!&lt;&gt;"",Produit_Tarif_Stock!#REF!,"")</f>
        <v>#REF!</v>
      </c>
      <c r="D207" s="505" t="e">
        <f>IF(Produit_Tarif_Stock!#REF!&lt;&gt;"",Produit_Tarif_Stock!#REF!,"")</f>
        <v>#REF!</v>
      </c>
      <c r="E207" s="514" t="e">
        <f>IF(Produit_Tarif_Stock!#REF!&lt;&gt;0,Produit_Tarif_Stock!#REF!,"")</f>
        <v>#REF!</v>
      </c>
      <c r="F207" s="2" t="e">
        <f>IF(Produit_Tarif_Stock!#REF!&lt;&gt;"",Produit_Tarif_Stock!#REF!,"")</f>
        <v>#REF!</v>
      </c>
      <c r="G207" s="506" t="e">
        <f>IF(Produit_Tarif_Stock!#REF!&lt;&gt;0,Produit_Tarif_Stock!#REF!,"")</f>
        <v>#REF!</v>
      </c>
      <c r="I207" s="506" t="str">
        <f t="shared" si="6"/>
        <v/>
      </c>
      <c r="J207" s="2" t="e">
        <f>IF(Produit_Tarif_Stock!#REF!&lt;&gt;0,Produit_Tarif_Stock!#REF!,"")</f>
        <v>#REF!</v>
      </c>
      <c r="K207" s="2" t="e">
        <f>IF(Produit_Tarif_Stock!#REF!&lt;&gt;0,Produit_Tarif_Stock!#REF!,"")</f>
        <v>#REF!</v>
      </c>
      <c r="L207" s="114" t="e">
        <f>IF(Produit_Tarif_Stock!#REF!&lt;&gt;0,Produit_Tarif_Stock!#REF!,"")</f>
        <v>#REF!</v>
      </c>
      <c r="M207" s="114" t="e">
        <f>IF(Produit_Tarif_Stock!#REF!&lt;&gt;0,Produit_Tarif_Stock!#REF!,"")</f>
        <v>#REF!</v>
      </c>
      <c r="N207" s="454"/>
      <c r="P207" s="2" t="e">
        <f>IF(Produit_Tarif_Stock!#REF!&lt;&gt;0,Produit_Tarif_Stock!#REF!,"")</f>
        <v>#REF!</v>
      </c>
      <c r="Q207" s="518" t="e">
        <f>IF(Produit_Tarif_Stock!#REF!&lt;&gt;0,(E207-(E207*H207)-Produit_Tarif_Stock!#REF!)/Produit_Tarif_Stock!#REF!*100,(E207-(E207*H207)-Produit_Tarif_Stock!#REF!)/Produit_Tarif_Stock!#REF!*100)</f>
        <v>#REF!</v>
      </c>
      <c r="R207" s="523">
        <f t="shared" si="7"/>
        <v>0</v>
      </c>
      <c r="S207" s="524" t="e">
        <f>Produit_Tarif_Stock!#REF!</f>
        <v>#REF!</v>
      </c>
    </row>
    <row r="208" spans="1:19" ht="24.75" customHeight="1">
      <c r="A208" s="228" t="e">
        <f>Produit_Tarif_Stock!#REF!</f>
        <v>#REF!</v>
      </c>
      <c r="B208" s="118" t="e">
        <f>IF(Produit_Tarif_Stock!#REF!&lt;&gt;"",Produit_Tarif_Stock!#REF!,"")</f>
        <v>#REF!</v>
      </c>
      <c r="C208" s="502" t="e">
        <f>IF(Produit_Tarif_Stock!#REF!&lt;&gt;"",Produit_Tarif_Stock!#REF!,"")</f>
        <v>#REF!</v>
      </c>
      <c r="D208" s="505" t="e">
        <f>IF(Produit_Tarif_Stock!#REF!&lt;&gt;"",Produit_Tarif_Stock!#REF!,"")</f>
        <v>#REF!</v>
      </c>
      <c r="E208" s="514" t="e">
        <f>IF(Produit_Tarif_Stock!#REF!&lt;&gt;0,Produit_Tarif_Stock!#REF!,"")</f>
        <v>#REF!</v>
      </c>
      <c r="F208" s="2" t="e">
        <f>IF(Produit_Tarif_Stock!#REF!&lt;&gt;"",Produit_Tarif_Stock!#REF!,"")</f>
        <v>#REF!</v>
      </c>
      <c r="G208" s="506" t="e">
        <f>IF(Produit_Tarif_Stock!#REF!&lt;&gt;0,Produit_Tarif_Stock!#REF!,"")</f>
        <v>#REF!</v>
      </c>
      <c r="I208" s="506" t="str">
        <f t="shared" si="6"/>
        <v/>
      </c>
      <c r="J208" s="2" t="e">
        <f>IF(Produit_Tarif_Stock!#REF!&lt;&gt;0,Produit_Tarif_Stock!#REF!,"")</f>
        <v>#REF!</v>
      </c>
      <c r="K208" s="2" t="e">
        <f>IF(Produit_Tarif_Stock!#REF!&lt;&gt;0,Produit_Tarif_Stock!#REF!,"")</f>
        <v>#REF!</v>
      </c>
      <c r="L208" s="114" t="e">
        <f>IF(Produit_Tarif_Stock!#REF!&lt;&gt;0,Produit_Tarif_Stock!#REF!,"")</f>
        <v>#REF!</v>
      </c>
      <c r="M208" s="114" t="e">
        <f>IF(Produit_Tarif_Stock!#REF!&lt;&gt;0,Produit_Tarif_Stock!#REF!,"")</f>
        <v>#REF!</v>
      </c>
      <c r="N208" s="454"/>
      <c r="P208" s="2" t="e">
        <f>IF(Produit_Tarif_Stock!#REF!&lt;&gt;0,Produit_Tarif_Stock!#REF!,"")</f>
        <v>#REF!</v>
      </c>
      <c r="Q208" s="518" t="e">
        <f>IF(Produit_Tarif_Stock!#REF!&lt;&gt;0,(E208-(E208*H208)-Produit_Tarif_Stock!#REF!)/Produit_Tarif_Stock!#REF!*100,(E208-(E208*H208)-Produit_Tarif_Stock!#REF!)/Produit_Tarif_Stock!#REF!*100)</f>
        <v>#REF!</v>
      </c>
      <c r="R208" s="523">
        <f t="shared" si="7"/>
        <v>0</v>
      </c>
      <c r="S208" s="524" t="e">
        <f>Produit_Tarif_Stock!#REF!</f>
        <v>#REF!</v>
      </c>
    </row>
    <row r="209" spans="1:19" ht="24.75" customHeight="1">
      <c r="A209" s="228" t="e">
        <f>Produit_Tarif_Stock!#REF!</f>
        <v>#REF!</v>
      </c>
      <c r="B209" s="118" t="e">
        <f>IF(Produit_Tarif_Stock!#REF!&lt;&gt;"",Produit_Tarif_Stock!#REF!,"")</f>
        <v>#REF!</v>
      </c>
      <c r="C209" s="502" t="e">
        <f>IF(Produit_Tarif_Stock!#REF!&lt;&gt;"",Produit_Tarif_Stock!#REF!,"")</f>
        <v>#REF!</v>
      </c>
      <c r="D209" s="505" t="e">
        <f>IF(Produit_Tarif_Stock!#REF!&lt;&gt;"",Produit_Tarif_Stock!#REF!,"")</f>
        <v>#REF!</v>
      </c>
      <c r="E209" s="514" t="e">
        <f>IF(Produit_Tarif_Stock!#REF!&lt;&gt;0,Produit_Tarif_Stock!#REF!,"")</f>
        <v>#REF!</v>
      </c>
      <c r="F209" s="2" t="e">
        <f>IF(Produit_Tarif_Stock!#REF!&lt;&gt;"",Produit_Tarif_Stock!#REF!,"")</f>
        <v>#REF!</v>
      </c>
      <c r="G209" s="506" t="e">
        <f>IF(Produit_Tarif_Stock!#REF!&lt;&gt;0,Produit_Tarif_Stock!#REF!,"")</f>
        <v>#REF!</v>
      </c>
      <c r="I209" s="506" t="str">
        <f t="shared" si="6"/>
        <v/>
      </c>
      <c r="J209" s="2" t="e">
        <f>IF(Produit_Tarif_Stock!#REF!&lt;&gt;0,Produit_Tarif_Stock!#REF!,"")</f>
        <v>#REF!</v>
      </c>
      <c r="K209" s="2" t="e">
        <f>IF(Produit_Tarif_Stock!#REF!&lt;&gt;0,Produit_Tarif_Stock!#REF!,"")</f>
        <v>#REF!</v>
      </c>
      <c r="L209" s="114" t="e">
        <f>IF(Produit_Tarif_Stock!#REF!&lt;&gt;0,Produit_Tarif_Stock!#REF!,"")</f>
        <v>#REF!</v>
      </c>
      <c r="M209" s="114" t="e">
        <f>IF(Produit_Tarif_Stock!#REF!&lt;&gt;0,Produit_Tarif_Stock!#REF!,"")</f>
        <v>#REF!</v>
      </c>
      <c r="N209" s="454"/>
      <c r="P209" s="2" t="e">
        <f>IF(Produit_Tarif_Stock!#REF!&lt;&gt;0,Produit_Tarif_Stock!#REF!,"")</f>
        <v>#REF!</v>
      </c>
      <c r="Q209" s="518" t="e">
        <f>IF(Produit_Tarif_Stock!#REF!&lt;&gt;0,(E209-(E209*H209)-Produit_Tarif_Stock!#REF!)/Produit_Tarif_Stock!#REF!*100,(E209-(E209*H209)-Produit_Tarif_Stock!#REF!)/Produit_Tarif_Stock!#REF!*100)</f>
        <v>#REF!</v>
      </c>
      <c r="R209" s="523">
        <f t="shared" si="7"/>
        <v>0</v>
      </c>
      <c r="S209" s="524" t="e">
        <f>Produit_Tarif_Stock!#REF!</f>
        <v>#REF!</v>
      </c>
    </row>
    <row r="210" spans="1:19" ht="24.75" customHeight="1">
      <c r="A210" s="228" t="e">
        <f>Produit_Tarif_Stock!#REF!</f>
        <v>#REF!</v>
      </c>
      <c r="B210" s="118" t="e">
        <f>IF(Produit_Tarif_Stock!#REF!&lt;&gt;"",Produit_Tarif_Stock!#REF!,"")</f>
        <v>#REF!</v>
      </c>
      <c r="C210" s="502" t="e">
        <f>IF(Produit_Tarif_Stock!#REF!&lt;&gt;"",Produit_Tarif_Stock!#REF!,"")</f>
        <v>#REF!</v>
      </c>
      <c r="D210" s="505" t="e">
        <f>IF(Produit_Tarif_Stock!#REF!&lt;&gt;"",Produit_Tarif_Stock!#REF!,"")</f>
        <v>#REF!</v>
      </c>
      <c r="E210" s="514" t="e">
        <f>IF(Produit_Tarif_Stock!#REF!&lt;&gt;0,Produit_Tarif_Stock!#REF!,"")</f>
        <v>#REF!</v>
      </c>
      <c r="F210" s="2" t="e">
        <f>IF(Produit_Tarif_Stock!#REF!&lt;&gt;"",Produit_Tarif_Stock!#REF!,"")</f>
        <v>#REF!</v>
      </c>
      <c r="G210" s="506" t="e">
        <f>IF(Produit_Tarif_Stock!#REF!&lt;&gt;0,Produit_Tarif_Stock!#REF!,"")</f>
        <v>#REF!</v>
      </c>
      <c r="I210" s="506" t="str">
        <f t="shared" si="6"/>
        <v/>
      </c>
      <c r="J210" s="2" t="e">
        <f>IF(Produit_Tarif_Stock!#REF!&lt;&gt;0,Produit_Tarif_Stock!#REF!,"")</f>
        <v>#REF!</v>
      </c>
      <c r="K210" s="2" t="e">
        <f>IF(Produit_Tarif_Stock!#REF!&lt;&gt;0,Produit_Tarif_Stock!#REF!,"")</f>
        <v>#REF!</v>
      </c>
      <c r="L210" s="114" t="e">
        <f>IF(Produit_Tarif_Stock!#REF!&lt;&gt;0,Produit_Tarif_Stock!#REF!,"")</f>
        <v>#REF!</v>
      </c>
      <c r="M210" s="114" t="e">
        <f>IF(Produit_Tarif_Stock!#REF!&lt;&gt;0,Produit_Tarif_Stock!#REF!,"")</f>
        <v>#REF!</v>
      </c>
      <c r="N210" s="454"/>
      <c r="P210" s="2" t="e">
        <f>IF(Produit_Tarif_Stock!#REF!&lt;&gt;0,Produit_Tarif_Stock!#REF!,"")</f>
        <v>#REF!</v>
      </c>
      <c r="Q210" s="518" t="e">
        <f>IF(Produit_Tarif_Stock!#REF!&lt;&gt;0,(E210-(E210*H210)-Produit_Tarif_Stock!#REF!)/Produit_Tarif_Stock!#REF!*100,(E210-(E210*H210)-Produit_Tarif_Stock!#REF!)/Produit_Tarif_Stock!#REF!*100)</f>
        <v>#REF!</v>
      </c>
      <c r="R210" s="523">
        <f t="shared" si="7"/>
        <v>0</v>
      </c>
      <c r="S210" s="524" t="e">
        <f>Produit_Tarif_Stock!#REF!</f>
        <v>#REF!</v>
      </c>
    </row>
    <row r="211" spans="1:19" ht="24.75" customHeight="1">
      <c r="A211" s="228" t="e">
        <f>Produit_Tarif_Stock!#REF!</f>
        <v>#REF!</v>
      </c>
      <c r="B211" s="118" t="e">
        <f>IF(Produit_Tarif_Stock!#REF!&lt;&gt;"",Produit_Tarif_Stock!#REF!,"")</f>
        <v>#REF!</v>
      </c>
      <c r="C211" s="502" t="e">
        <f>IF(Produit_Tarif_Stock!#REF!&lt;&gt;"",Produit_Tarif_Stock!#REF!,"")</f>
        <v>#REF!</v>
      </c>
      <c r="D211" s="505" t="e">
        <f>IF(Produit_Tarif_Stock!#REF!&lt;&gt;"",Produit_Tarif_Stock!#REF!,"")</f>
        <v>#REF!</v>
      </c>
      <c r="E211" s="514" t="e">
        <f>IF(Produit_Tarif_Stock!#REF!&lt;&gt;0,Produit_Tarif_Stock!#REF!,"")</f>
        <v>#REF!</v>
      </c>
      <c r="F211" s="2" t="e">
        <f>IF(Produit_Tarif_Stock!#REF!&lt;&gt;"",Produit_Tarif_Stock!#REF!,"")</f>
        <v>#REF!</v>
      </c>
      <c r="G211" s="506" t="e">
        <f>IF(Produit_Tarif_Stock!#REF!&lt;&gt;0,Produit_Tarif_Stock!#REF!,"")</f>
        <v>#REF!</v>
      </c>
      <c r="I211" s="506" t="str">
        <f t="shared" si="6"/>
        <v/>
      </c>
      <c r="J211" s="2" t="e">
        <f>IF(Produit_Tarif_Stock!#REF!&lt;&gt;0,Produit_Tarif_Stock!#REF!,"")</f>
        <v>#REF!</v>
      </c>
      <c r="K211" s="2" t="e">
        <f>IF(Produit_Tarif_Stock!#REF!&lt;&gt;0,Produit_Tarif_Stock!#REF!,"")</f>
        <v>#REF!</v>
      </c>
      <c r="L211" s="114" t="e">
        <f>IF(Produit_Tarif_Stock!#REF!&lt;&gt;0,Produit_Tarif_Stock!#REF!,"")</f>
        <v>#REF!</v>
      </c>
      <c r="M211" s="114" t="e">
        <f>IF(Produit_Tarif_Stock!#REF!&lt;&gt;0,Produit_Tarif_Stock!#REF!,"")</f>
        <v>#REF!</v>
      </c>
      <c r="N211" s="454"/>
      <c r="P211" s="2" t="e">
        <f>IF(Produit_Tarif_Stock!#REF!&lt;&gt;0,Produit_Tarif_Stock!#REF!,"")</f>
        <v>#REF!</v>
      </c>
      <c r="Q211" s="518" t="e">
        <f>IF(Produit_Tarif_Stock!#REF!&lt;&gt;0,(E211-(E211*H211)-Produit_Tarif_Stock!#REF!)/Produit_Tarif_Stock!#REF!*100,(E211-(E211*H211)-Produit_Tarif_Stock!#REF!)/Produit_Tarif_Stock!#REF!*100)</f>
        <v>#REF!</v>
      </c>
      <c r="R211" s="523">
        <f t="shared" si="7"/>
        <v>0</v>
      </c>
      <c r="S211" s="524" t="e">
        <f>Produit_Tarif_Stock!#REF!</f>
        <v>#REF!</v>
      </c>
    </row>
    <row r="212" spans="1:19" ht="24.75" customHeight="1">
      <c r="A212" s="228" t="e">
        <f>Produit_Tarif_Stock!#REF!</f>
        <v>#REF!</v>
      </c>
      <c r="B212" s="118" t="e">
        <f>IF(Produit_Tarif_Stock!#REF!&lt;&gt;"",Produit_Tarif_Stock!#REF!,"")</f>
        <v>#REF!</v>
      </c>
      <c r="C212" s="502" t="e">
        <f>IF(Produit_Tarif_Stock!#REF!&lt;&gt;"",Produit_Tarif_Stock!#REF!,"")</f>
        <v>#REF!</v>
      </c>
      <c r="D212" s="505" t="e">
        <f>IF(Produit_Tarif_Stock!#REF!&lt;&gt;"",Produit_Tarif_Stock!#REF!,"")</f>
        <v>#REF!</v>
      </c>
      <c r="E212" s="514" t="e">
        <f>IF(Produit_Tarif_Stock!#REF!&lt;&gt;0,Produit_Tarif_Stock!#REF!,"")</f>
        <v>#REF!</v>
      </c>
      <c r="F212" s="2" t="e">
        <f>IF(Produit_Tarif_Stock!#REF!&lt;&gt;"",Produit_Tarif_Stock!#REF!,"")</f>
        <v>#REF!</v>
      </c>
      <c r="G212" s="506" t="e">
        <f>IF(Produit_Tarif_Stock!#REF!&lt;&gt;0,Produit_Tarif_Stock!#REF!,"")</f>
        <v>#REF!</v>
      </c>
      <c r="I212" s="506" t="str">
        <f t="shared" si="6"/>
        <v/>
      </c>
      <c r="J212" s="2" t="e">
        <f>IF(Produit_Tarif_Stock!#REF!&lt;&gt;0,Produit_Tarif_Stock!#REF!,"")</f>
        <v>#REF!</v>
      </c>
      <c r="K212" s="2" t="e">
        <f>IF(Produit_Tarif_Stock!#REF!&lt;&gt;0,Produit_Tarif_Stock!#REF!,"")</f>
        <v>#REF!</v>
      </c>
      <c r="L212" s="114" t="e">
        <f>IF(Produit_Tarif_Stock!#REF!&lt;&gt;0,Produit_Tarif_Stock!#REF!,"")</f>
        <v>#REF!</v>
      </c>
      <c r="M212" s="114" t="e">
        <f>IF(Produit_Tarif_Stock!#REF!&lt;&gt;0,Produit_Tarif_Stock!#REF!,"")</f>
        <v>#REF!</v>
      </c>
      <c r="N212" s="454"/>
      <c r="P212" s="2" t="e">
        <f>IF(Produit_Tarif_Stock!#REF!&lt;&gt;0,Produit_Tarif_Stock!#REF!,"")</f>
        <v>#REF!</v>
      </c>
      <c r="Q212" s="518" t="e">
        <f>IF(Produit_Tarif_Stock!#REF!&lt;&gt;0,(E212-(E212*H212)-Produit_Tarif_Stock!#REF!)/Produit_Tarif_Stock!#REF!*100,(E212-(E212*H212)-Produit_Tarif_Stock!#REF!)/Produit_Tarif_Stock!#REF!*100)</f>
        <v>#REF!</v>
      </c>
      <c r="R212" s="523">
        <f t="shared" si="7"/>
        <v>0</v>
      </c>
      <c r="S212" s="524" t="e">
        <f>Produit_Tarif_Stock!#REF!</f>
        <v>#REF!</v>
      </c>
    </row>
    <row r="213" spans="1:19" ht="24.75" customHeight="1">
      <c r="A213" s="228" t="e">
        <f>Produit_Tarif_Stock!#REF!</f>
        <v>#REF!</v>
      </c>
      <c r="B213" s="118" t="e">
        <f>IF(Produit_Tarif_Stock!#REF!&lt;&gt;"",Produit_Tarif_Stock!#REF!,"")</f>
        <v>#REF!</v>
      </c>
      <c r="C213" s="502" t="e">
        <f>IF(Produit_Tarif_Stock!#REF!&lt;&gt;"",Produit_Tarif_Stock!#REF!,"")</f>
        <v>#REF!</v>
      </c>
      <c r="D213" s="505" t="e">
        <f>IF(Produit_Tarif_Stock!#REF!&lt;&gt;"",Produit_Tarif_Stock!#REF!,"")</f>
        <v>#REF!</v>
      </c>
      <c r="E213" s="514" t="e">
        <f>IF(Produit_Tarif_Stock!#REF!&lt;&gt;0,Produit_Tarif_Stock!#REF!,"")</f>
        <v>#REF!</v>
      </c>
      <c r="F213" s="2" t="e">
        <f>IF(Produit_Tarif_Stock!#REF!&lt;&gt;"",Produit_Tarif_Stock!#REF!,"")</f>
        <v>#REF!</v>
      </c>
      <c r="G213" s="506" t="e">
        <f>IF(Produit_Tarif_Stock!#REF!&lt;&gt;0,Produit_Tarif_Stock!#REF!,"")</f>
        <v>#REF!</v>
      </c>
      <c r="I213" s="506" t="str">
        <f t="shared" si="6"/>
        <v/>
      </c>
      <c r="J213" s="2" t="e">
        <f>IF(Produit_Tarif_Stock!#REF!&lt;&gt;0,Produit_Tarif_Stock!#REF!,"")</f>
        <v>#REF!</v>
      </c>
      <c r="K213" s="2" t="e">
        <f>IF(Produit_Tarif_Stock!#REF!&lt;&gt;0,Produit_Tarif_Stock!#REF!,"")</f>
        <v>#REF!</v>
      </c>
      <c r="L213" s="114" t="e">
        <f>IF(Produit_Tarif_Stock!#REF!&lt;&gt;0,Produit_Tarif_Stock!#REF!,"")</f>
        <v>#REF!</v>
      </c>
      <c r="M213" s="114" t="e">
        <f>IF(Produit_Tarif_Stock!#REF!&lt;&gt;0,Produit_Tarif_Stock!#REF!,"")</f>
        <v>#REF!</v>
      </c>
      <c r="N213" s="454"/>
      <c r="P213" s="2" t="e">
        <f>IF(Produit_Tarif_Stock!#REF!&lt;&gt;0,Produit_Tarif_Stock!#REF!,"")</f>
        <v>#REF!</v>
      </c>
      <c r="Q213" s="518" t="e">
        <f>IF(Produit_Tarif_Stock!#REF!&lt;&gt;0,(E213-(E213*H213)-Produit_Tarif_Stock!#REF!)/Produit_Tarif_Stock!#REF!*100,(E213-(E213*H213)-Produit_Tarif_Stock!#REF!)/Produit_Tarif_Stock!#REF!*100)</f>
        <v>#REF!</v>
      </c>
      <c r="R213" s="523">
        <f t="shared" si="7"/>
        <v>0</v>
      </c>
      <c r="S213" s="524" t="e">
        <f>Produit_Tarif_Stock!#REF!</f>
        <v>#REF!</v>
      </c>
    </row>
    <row r="214" spans="1:19" ht="24.75" customHeight="1">
      <c r="A214" s="228" t="e">
        <f>Produit_Tarif_Stock!#REF!</f>
        <v>#REF!</v>
      </c>
      <c r="B214" s="118" t="e">
        <f>IF(Produit_Tarif_Stock!#REF!&lt;&gt;"",Produit_Tarif_Stock!#REF!,"")</f>
        <v>#REF!</v>
      </c>
      <c r="C214" s="502" t="e">
        <f>IF(Produit_Tarif_Stock!#REF!&lt;&gt;"",Produit_Tarif_Stock!#REF!,"")</f>
        <v>#REF!</v>
      </c>
      <c r="D214" s="505" t="e">
        <f>IF(Produit_Tarif_Stock!#REF!&lt;&gt;"",Produit_Tarif_Stock!#REF!,"")</f>
        <v>#REF!</v>
      </c>
      <c r="E214" s="514" t="e">
        <f>IF(Produit_Tarif_Stock!#REF!&lt;&gt;0,Produit_Tarif_Stock!#REF!,"")</f>
        <v>#REF!</v>
      </c>
      <c r="F214" s="2" t="e">
        <f>IF(Produit_Tarif_Stock!#REF!&lt;&gt;"",Produit_Tarif_Stock!#REF!,"")</f>
        <v>#REF!</v>
      </c>
      <c r="G214" s="506" t="e">
        <f>IF(Produit_Tarif_Stock!#REF!&lt;&gt;0,Produit_Tarif_Stock!#REF!,"")</f>
        <v>#REF!</v>
      </c>
      <c r="I214" s="506" t="str">
        <f t="shared" si="6"/>
        <v/>
      </c>
      <c r="J214" s="2" t="e">
        <f>IF(Produit_Tarif_Stock!#REF!&lt;&gt;0,Produit_Tarif_Stock!#REF!,"")</f>
        <v>#REF!</v>
      </c>
      <c r="K214" s="2" t="e">
        <f>IF(Produit_Tarif_Stock!#REF!&lt;&gt;0,Produit_Tarif_Stock!#REF!,"")</f>
        <v>#REF!</v>
      </c>
      <c r="L214" s="114" t="e">
        <f>IF(Produit_Tarif_Stock!#REF!&lt;&gt;0,Produit_Tarif_Stock!#REF!,"")</f>
        <v>#REF!</v>
      </c>
      <c r="M214" s="114" t="e">
        <f>IF(Produit_Tarif_Stock!#REF!&lt;&gt;0,Produit_Tarif_Stock!#REF!,"")</f>
        <v>#REF!</v>
      </c>
      <c r="N214" s="454"/>
      <c r="P214" s="2" t="e">
        <f>IF(Produit_Tarif_Stock!#REF!&lt;&gt;0,Produit_Tarif_Stock!#REF!,"")</f>
        <v>#REF!</v>
      </c>
      <c r="Q214" s="518" t="e">
        <f>IF(Produit_Tarif_Stock!#REF!&lt;&gt;0,(E214-(E214*H214)-Produit_Tarif_Stock!#REF!)/Produit_Tarif_Stock!#REF!*100,(E214-(E214*H214)-Produit_Tarif_Stock!#REF!)/Produit_Tarif_Stock!#REF!*100)</f>
        <v>#REF!</v>
      </c>
      <c r="R214" s="523">
        <f t="shared" si="7"/>
        <v>0</v>
      </c>
      <c r="S214" s="524" t="e">
        <f>Produit_Tarif_Stock!#REF!</f>
        <v>#REF!</v>
      </c>
    </row>
    <row r="215" spans="1:19" ht="24.75" customHeight="1">
      <c r="A215" s="228" t="e">
        <f>Produit_Tarif_Stock!#REF!</f>
        <v>#REF!</v>
      </c>
      <c r="B215" s="118" t="e">
        <f>IF(Produit_Tarif_Stock!#REF!&lt;&gt;"",Produit_Tarif_Stock!#REF!,"")</f>
        <v>#REF!</v>
      </c>
      <c r="C215" s="502" t="e">
        <f>IF(Produit_Tarif_Stock!#REF!&lt;&gt;"",Produit_Tarif_Stock!#REF!,"")</f>
        <v>#REF!</v>
      </c>
      <c r="D215" s="505" t="e">
        <f>IF(Produit_Tarif_Stock!#REF!&lt;&gt;"",Produit_Tarif_Stock!#REF!,"")</f>
        <v>#REF!</v>
      </c>
      <c r="E215" s="514" t="e">
        <f>IF(Produit_Tarif_Stock!#REF!&lt;&gt;0,Produit_Tarif_Stock!#REF!,"")</f>
        <v>#REF!</v>
      </c>
      <c r="F215" s="2" t="e">
        <f>IF(Produit_Tarif_Stock!#REF!&lt;&gt;"",Produit_Tarif_Stock!#REF!,"")</f>
        <v>#REF!</v>
      </c>
      <c r="G215" s="506" t="e">
        <f>IF(Produit_Tarif_Stock!#REF!&lt;&gt;0,Produit_Tarif_Stock!#REF!,"")</f>
        <v>#REF!</v>
      </c>
      <c r="I215" s="506" t="str">
        <f t="shared" si="6"/>
        <v/>
      </c>
      <c r="J215" s="2" t="e">
        <f>IF(Produit_Tarif_Stock!#REF!&lt;&gt;0,Produit_Tarif_Stock!#REF!,"")</f>
        <v>#REF!</v>
      </c>
      <c r="K215" s="2" t="e">
        <f>IF(Produit_Tarif_Stock!#REF!&lt;&gt;0,Produit_Tarif_Stock!#REF!,"")</f>
        <v>#REF!</v>
      </c>
      <c r="L215" s="114" t="e">
        <f>IF(Produit_Tarif_Stock!#REF!&lt;&gt;0,Produit_Tarif_Stock!#REF!,"")</f>
        <v>#REF!</v>
      </c>
      <c r="M215" s="114" t="e">
        <f>IF(Produit_Tarif_Stock!#REF!&lt;&gt;0,Produit_Tarif_Stock!#REF!,"")</f>
        <v>#REF!</v>
      </c>
      <c r="N215" s="454"/>
      <c r="P215" s="2" t="e">
        <f>IF(Produit_Tarif_Stock!#REF!&lt;&gt;0,Produit_Tarif_Stock!#REF!,"")</f>
        <v>#REF!</v>
      </c>
      <c r="Q215" s="518" t="e">
        <f>IF(Produit_Tarif_Stock!#REF!&lt;&gt;0,(E215-(E215*H215)-Produit_Tarif_Stock!#REF!)/Produit_Tarif_Stock!#REF!*100,(E215-(E215*H215)-Produit_Tarif_Stock!#REF!)/Produit_Tarif_Stock!#REF!*100)</f>
        <v>#REF!</v>
      </c>
      <c r="R215" s="523">
        <f t="shared" si="7"/>
        <v>0</v>
      </c>
      <c r="S215" s="524" t="e">
        <f>Produit_Tarif_Stock!#REF!</f>
        <v>#REF!</v>
      </c>
    </row>
    <row r="216" spans="1:19" ht="24.75" customHeight="1">
      <c r="A216" s="228" t="e">
        <f>Produit_Tarif_Stock!#REF!</f>
        <v>#REF!</v>
      </c>
      <c r="B216" s="118" t="e">
        <f>IF(Produit_Tarif_Stock!#REF!&lt;&gt;"",Produit_Tarif_Stock!#REF!,"")</f>
        <v>#REF!</v>
      </c>
      <c r="C216" s="502" t="e">
        <f>IF(Produit_Tarif_Stock!#REF!&lt;&gt;"",Produit_Tarif_Stock!#REF!,"")</f>
        <v>#REF!</v>
      </c>
      <c r="D216" s="505" t="e">
        <f>IF(Produit_Tarif_Stock!#REF!&lt;&gt;"",Produit_Tarif_Stock!#REF!,"")</f>
        <v>#REF!</v>
      </c>
      <c r="E216" s="514" t="e">
        <f>IF(Produit_Tarif_Stock!#REF!&lt;&gt;0,Produit_Tarif_Stock!#REF!,"")</f>
        <v>#REF!</v>
      </c>
      <c r="F216" s="2" t="e">
        <f>IF(Produit_Tarif_Stock!#REF!&lt;&gt;"",Produit_Tarif_Stock!#REF!,"")</f>
        <v>#REF!</v>
      </c>
      <c r="G216" s="506" t="e">
        <f>IF(Produit_Tarif_Stock!#REF!&lt;&gt;0,Produit_Tarif_Stock!#REF!,"")</f>
        <v>#REF!</v>
      </c>
      <c r="I216" s="506" t="str">
        <f t="shared" si="6"/>
        <v/>
      </c>
      <c r="J216" s="2" t="e">
        <f>IF(Produit_Tarif_Stock!#REF!&lt;&gt;0,Produit_Tarif_Stock!#REF!,"")</f>
        <v>#REF!</v>
      </c>
      <c r="K216" s="2" t="e">
        <f>IF(Produit_Tarif_Stock!#REF!&lt;&gt;0,Produit_Tarif_Stock!#REF!,"")</f>
        <v>#REF!</v>
      </c>
      <c r="L216" s="114" t="e">
        <f>IF(Produit_Tarif_Stock!#REF!&lt;&gt;0,Produit_Tarif_Stock!#REF!,"")</f>
        <v>#REF!</v>
      </c>
      <c r="M216" s="114" t="e">
        <f>IF(Produit_Tarif_Stock!#REF!&lt;&gt;0,Produit_Tarif_Stock!#REF!,"")</f>
        <v>#REF!</v>
      </c>
      <c r="N216" s="454"/>
      <c r="P216" s="2" t="e">
        <f>IF(Produit_Tarif_Stock!#REF!&lt;&gt;0,Produit_Tarif_Stock!#REF!,"")</f>
        <v>#REF!</v>
      </c>
      <c r="Q216" s="518" t="e">
        <f>IF(Produit_Tarif_Stock!#REF!&lt;&gt;0,(E216-(E216*H216)-Produit_Tarif_Stock!#REF!)/Produit_Tarif_Stock!#REF!*100,(E216-(E216*H216)-Produit_Tarif_Stock!#REF!)/Produit_Tarif_Stock!#REF!*100)</f>
        <v>#REF!</v>
      </c>
      <c r="R216" s="523">
        <f t="shared" si="7"/>
        <v>0</v>
      </c>
      <c r="S216" s="524" t="e">
        <f>Produit_Tarif_Stock!#REF!</f>
        <v>#REF!</v>
      </c>
    </row>
    <row r="217" spans="1:19" ht="24.75" customHeight="1">
      <c r="A217" s="228" t="e">
        <f>Produit_Tarif_Stock!#REF!</f>
        <v>#REF!</v>
      </c>
      <c r="B217" s="118" t="e">
        <f>IF(Produit_Tarif_Stock!#REF!&lt;&gt;"",Produit_Tarif_Stock!#REF!,"")</f>
        <v>#REF!</v>
      </c>
      <c r="C217" s="502" t="e">
        <f>IF(Produit_Tarif_Stock!#REF!&lt;&gt;"",Produit_Tarif_Stock!#REF!,"")</f>
        <v>#REF!</v>
      </c>
      <c r="D217" s="505" t="e">
        <f>IF(Produit_Tarif_Stock!#REF!&lt;&gt;"",Produit_Tarif_Stock!#REF!,"")</f>
        <v>#REF!</v>
      </c>
      <c r="E217" s="514" t="e">
        <f>IF(Produit_Tarif_Stock!#REF!&lt;&gt;0,Produit_Tarif_Stock!#REF!,"")</f>
        <v>#REF!</v>
      </c>
      <c r="F217" s="2" t="e">
        <f>IF(Produit_Tarif_Stock!#REF!&lt;&gt;"",Produit_Tarif_Stock!#REF!,"")</f>
        <v>#REF!</v>
      </c>
      <c r="G217" s="506" t="e">
        <f>IF(Produit_Tarif_Stock!#REF!&lt;&gt;0,Produit_Tarif_Stock!#REF!,"")</f>
        <v>#REF!</v>
      </c>
      <c r="I217" s="506" t="str">
        <f t="shared" si="6"/>
        <v/>
      </c>
      <c r="J217" s="2" t="e">
        <f>IF(Produit_Tarif_Stock!#REF!&lt;&gt;0,Produit_Tarif_Stock!#REF!,"")</f>
        <v>#REF!</v>
      </c>
      <c r="K217" s="2" t="e">
        <f>IF(Produit_Tarif_Stock!#REF!&lt;&gt;0,Produit_Tarif_Stock!#REF!,"")</f>
        <v>#REF!</v>
      </c>
      <c r="L217" s="114" t="e">
        <f>IF(Produit_Tarif_Stock!#REF!&lt;&gt;0,Produit_Tarif_Stock!#REF!,"")</f>
        <v>#REF!</v>
      </c>
      <c r="M217" s="114" t="e">
        <f>IF(Produit_Tarif_Stock!#REF!&lt;&gt;0,Produit_Tarif_Stock!#REF!,"")</f>
        <v>#REF!</v>
      </c>
      <c r="N217" s="454"/>
      <c r="P217" s="2" t="e">
        <f>IF(Produit_Tarif_Stock!#REF!&lt;&gt;0,Produit_Tarif_Stock!#REF!,"")</f>
        <v>#REF!</v>
      </c>
      <c r="Q217" s="518" t="e">
        <f>IF(Produit_Tarif_Stock!#REF!&lt;&gt;0,(E217-(E217*H217)-Produit_Tarif_Stock!#REF!)/Produit_Tarif_Stock!#REF!*100,(E217-(E217*H217)-Produit_Tarif_Stock!#REF!)/Produit_Tarif_Stock!#REF!*100)</f>
        <v>#REF!</v>
      </c>
      <c r="R217" s="523">
        <f t="shared" si="7"/>
        <v>0</v>
      </c>
      <c r="S217" s="524" t="e">
        <f>Produit_Tarif_Stock!#REF!</f>
        <v>#REF!</v>
      </c>
    </row>
    <row r="218" spans="1:19" ht="24.75" customHeight="1">
      <c r="A218" s="228" t="e">
        <f>Produit_Tarif_Stock!#REF!</f>
        <v>#REF!</v>
      </c>
      <c r="B218" s="118" t="e">
        <f>IF(Produit_Tarif_Stock!#REF!&lt;&gt;"",Produit_Tarif_Stock!#REF!,"")</f>
        <v>#REF!</v>
      </c>
      <c r="C218" s="502" t="e">
        <f>IF(Produit_Tarif_Stock!#REF!&lt;&gt;"",Produit_Tarif_Stock!#REF!,"")</f>
        <v>#REF!</v>
      </c>
      <c r="D218" s="505" t="e">
        <f>IF(Produit_Tarif_Stock!#REF!&lt;&gt;"",Produit_Tarif_Stock!#REF!,"")</f>
        <v>#REF!</v>
      </c>
      <c r="E218" s="514" t="e">
        <f>IF(Produit_Tarif_Stock!#REF!&lt;&gt;0,Produit_Tarif_Stock!#REF!,"")</f>
        <v>#REF!</v>
      </c>
      <c r="F218" s="2" t="e">
        <f>IF(Produit_Tarif_Stock!#REF!&lt;&gt;"",Produit_Tarif_Stock!#REF!,"")</f>
        <v>#REF!</v>
      </c>
      <c r="G218" s="506" t="e">
        <f>IF(Produit_Tarif_Stock!#REF!&lt;&gt;0,Produit_Tarif_Stock!#REF!,"")</f>
        <v>#REF!</v>
      </c>
      <c r="I218" s="506" t="str">
        <f t="shared" si="6"/>
        <v/>
      </c>
      <c r="J218" s="2" t="e">
        <f>IF(Produit_Tarif_Stock!#REF!&lt;&gt;0,Produit_Tarif_Stock!#REF!,"")</f>
        <v>#REF!</v>
      </c>
      <c r="K218" s="2" t="e">
        <f>IF(Produit_Tarif_Stock!#REF!&lt;&gt;0,Produit_Tarif_Stock!#REF!,"")</f>
        <v>#REF!</v>
      </c>
      <c r="L218" s="114" t="e">
        <f>IF(Produit_Tarif_Stock!#REF!&lt;&gt;0,Produit_Tarif_Stock!#REF!,"")</f>
        <v>#REF!</v>
      </c>
      <c r="M218" s="114" t="e">
        <f>IF(Produit_Tarif_Stock!#REF!&lt;&gt;0,Produit_Tarif_Stock!#REF!,"")</f>
        <v>#REF!</v>
      </c>
      <c r="N218" s="454"/>
      <c r="P218" s="2" t="e">
        <f>IF(Produit_Tarif_Stock!#REF!&lt;&gt;0,Produit_Tarif_Stock!#REF!,"")</f>
        <v>#REF!</v>
      </c>
      <c r="Q218" s="518" t="e">
        <f>IF(Produit_Tarif_Stock!#REF!&lt;&gt;0,(E218-(E218*H218)-Produit_Tarif_Stock!#REF!)/Produit_Tarif_Stock!#REF!*100,(E218-(E218*H218)-Produit_Tarif_Stock!#REF!)/Produit_Tarif_Stock!#REF!*100)</f>
        <v>#REF!</v>
      </c>
      <c r="R218" s="523">
        <f t="shared" si="7"/>
        <v>0</v>
      </c>
      <c r="S218" s="524" t="e">
        <f>Produit_Tarif_Stock!#REF!</f>
        <v>#REF!</v>
      </c>
    </row>
    <row r="219" spans="1:19" ht="24.75" customHeight="1">
      <c r="A219" s="228" t="e">
        <f>Produit_Tarif_Stock!#REF!</f>
        <v>#REF!</v>
      </c>
      <c r="B219" s="118" t="e">
        <f>IF(Produit_Tarif_Stock!#REF!&lt;&gt;"",Produit_Tarif_Stock!#REF!,"")</f>
        <v>#REF!</v>
      </c>
      <c r="C219" s="502" t="e">
        <f>IF(Produit_Tarif_Stock!#REF!&lt;&gt;"",Produit_Tarif_Stock!#REF!,"")</f>
        <v>#REF!</v>
      </c>
      <c r="D219" s="505" t="e">
        <f>IF(Produit_Tarif_Stock!#REF!&lt;&gt;"",Produit_Tarif_Stock!#REF!,"")</f>
        <v>#REF!</v>
      </c>
      <c r="E219" s="514" t="e">
        <f>IF(Produit_Tarif_Stock!#REF!&lt;&gt;0,Produit_Tarif_Stock!#REF!,"")</f>
        <v>#REF!</v>
      </c>
      <c r="F219" s="2" t="e">
        <f>IF(Produit_Tarif_Stock!#REF!&lt;&gt;"",Produit_Tarif_Stock!#REF!,"")</f>
        <v>#REF!</v>
      </c>
      <c r="G219" s="506" t="e">
        <f>IF(Produit_Tarif_Stock!#REF!&lt;&gt;0,Produit_Tarif_Stock!#REF!,"")</f>
        <v>#REF!</v>
      </c>
      <c r="I219" s="506" t="str">
        <f t="shared" si="6"/>
        <v/>
      </c>
      <c r="J219" s="2" t="e">
        <f>IF(Produit_Tarif_Stock!#REF!&lt;&gt;0,Produit_Tarif_Stock!#REF!,"")</f>
        <v>#REF!</v>
      </c>
      <c r="K219" s="2" t="e">
        <f>IF(Produit_Tarif_Stock!#REF!&lt;&gt;0,Produit_Tarif_Stock!#REF!,"")</f>
        <v>#REF!</v>
      </c>
      <c r="L219" s="114" t="e">
        <f>IF(Produit_Tarif_Stock!#REF!&lt;&gt;0,Produit_Tarif_Stock!#REF!,"")</f>
        <v>#REF!</v>
      </c>
      <c r="M219" s="114" t="e">
        <f>IF(Produit_Tarif_Stock!#REF!&lt;&gt;0,Produit_Tarif_Stock!#REF!,"")</f>
        <v>#REF!</v>
      </c>
      <c r="N219" s="454"/>
      <c r="P219" s="2" t="e">
        <f>IF(Produit_Tarif_Stock!#REF!&lt;&gt;0,Produit_Tarif_Stock!#REF!,"")</f>
        <v>#REF!</v>
      </c>
      <c r="Q219" s="518" t="e">
        <f>IF(Produit_Tarif_Stock!#REF!&lt;&gt;0,(E219-(E219*H219)-Produit_Tarif_Stock!#REF!)/Produit_Tarif_Stock!#REF!*100,(E219-(E219*H219)-Produit_Tarif_Stock!#REF!)/Produit_Tarif_Stock!#REF!*100)</f>
        <v>#REF!</v>
      </c>
      <c r="R219" s="523">
        <f t="shared" si="7"/>
        <v>0</v>
      </c>
      <c r="S219" s="524" t="e">
        <f>Produit_Tarif_Stock!#REF!</f>
        <v>#REF!</v>
      </c>
    </row>
    <row r="220" spans="1:19" ht="24.75" customHeight="1">
      <c r="A220" s="228" t="e">
        <f>Produit_Tarif_Stock!#REF!</f>
        <v>#REF!</v>
      </c>
      <c r="B220" s="118" t="e">
        <f>IF(Produit_Tarif_Stock!#REF!&lt;&gt;"",Produit_Tarif_Stock!#REF!,"")</f>
        <v>#REF!</v>
      </c>
      <c r="C220" s="502" t="e">
        <f>IF(Produit_Tarif_Stock!#REF!&lt;&gt;"",Produit_Tarif_Stock!#REF!,"")</f>
        <v>#REF!</v>
      </c>
      <c r="D220" s="505" t="e">
        <f>IF(Produit_Tarif_Stock!#REF!&lt;&gt;"",Produit_Tarif_Stock!#REF!,"")</f>
        <v>#REF!</v>
      </c>
      <c r="E220" s="514" t="e">
        <f>IF(Produit_Tarif_Stock!#REF!&lt;&gt;0,Produit_Tarif_Stock!#REF!,"")</f>
        <v>#REF!</v>
      </c>
      <c r="F220" s="2" t="e">
        <f>IF(Produit_Tarif_Stock!#REF!&lt;&gt;"",Produit_Tarif_Stock!#REF!,"")</f>
        <v>#REF!</v>
      </c>
      <c r="G220" s="506" t="e">
        <f>IF(Produit_Tarif_Stock!#REF!&lt;&gt;0,Produit_Tarif_Stock!#REF!,"")</f>
        <v>#REF!</v>
      </c>
      <c r="I220" s="506" t="str">
        <f t="shared" si="6"/>
        <v/>
      </c>
      <c r="J220" s="2" t="e">
        <f>IF(Produit_Tarif_Stock!#REF!&lt;&gt;0,Produit_Tarif_Stock!#REF!,"")</f>
        <v>#REF!</v>
      </c>
      <c r="K220" s="2" t="e">
        <f>IF(Produit_Tarif_Stock!#REF!&lt;&gt;0,Produit_Tarif_Stock!#REF!,"")</f>
        <v>#REF!</v>
      </c>
      <c r="L220" s="114" t="e">
        <f>IF(Produit_Tarif_Stock!#REF!&lt;&gt;0,Produit_Tarif_Stock!#REF!,"")</f>
        <v>#REF!</v>
      </c>
      <c r="M220" s="114" t="e">
        <f>IF(Produit_Tarif_Stock!#REF!&lt;&gt;0,Produit_Tarif_Stock!#REF!,"")</f>
        <v>#REF!</v>
      </c>
      <c r="N220" s="454"/>
      <c r="P220" s="2" t="e">
        <f>IF(Produit_Tarif_Stock!#REF!&lt;&gt;0,Produit_Tarif_Stock!#REF!,"")</f>
        <v>#REF!</v>
      </c>
      <c r="Q220" s="518" t="e">
        <f>IF(Produit_Tarif_Stock!#REF!&lt;&gt;0,(E220-(E220*H220)-Produit_Tarif_Stock!#REF!)/Produit_Tarif_Stock!#REF!*100,(E220-(E220*H220)-Produit_Tarif_Stock!#REF!)/Produit_Tarif_Stock!#REF!*100)</f>
        <v>#REF!</v>
      </c>
      <c r="R220" s="523">
        <f t="shared" si="7"/>
        <v>0</v>
      </c>
      <c r="S220" s="524" t="e">
        <f>Produit_Tarif_Stock!#REF!</f>
        <v>#REF!</v>
      </c>
    </row>
    <row r="221" spans="1:19" ht="24.75" customHeight="1">
      <c r="A221" s="228" t="e">
        <f>Produit_Tarif_Stock!#REF!</f>
        <v>#REF!</v>
      </c>
      <c r="B221" s="118" t="e">
        <f>IF(Produit_Tarif_Stock!#REF!&lt;&gt;"",Produit_Tarif_Stock!#REF!,"")</f>
        <v>#REF!</v>
      </c>
      <c r="C221" s="502" t="e">
        <f>IF(Produit_Tarif_Stock!#REF!&lt;&gt;"",Produit_Tarif_Stock!#REF!,"")</f>
        <v>#REF!</v>
      </c>
      <c r="D221" s="505" t="e">
        <f>IF(Produit_Tarif_Stock!#REF!&lt;&gt;"",Produit_Tarif_Stock!#REF!,"")</f>
        <v>#REF!</v>
      </c>
      <c r="E221" s="514" t="e">
        <f>IF(Produit_Tarif_Stock!#REF!&lt;&gt;0,Produit_Tarif_Stock!#REF!,"")</f>
        <v>#REF!</v>
      </c>
      <c r="F221" s="2" t="e">
        <f>IF(Produit_Tarif_Stock!#REF!&lt;&gt;"",Produit_Tarif_Stock!#REF!,"")</f>
        <v>#REF!</v>
      </c>
      <c r="G221" s="506" t="e">
        <f>IF(Produit_Tarif_Stock!#REF!&lt;&gt;0,Produit_Tarif_Stock!#REF!,"")</f>
        <v>#REF!</v>
      </c>
      <c r="I221" s="506" t="str">
        <f t="shared" si="6"/>
        <v/>
      </c>
      <c r="J221" s="2" t="e">
        <f>IF(Produit_Tarif_Stock!#REF!&lt;&gt;0,Produit_Tarif_Stock!#REF!,"")</f>
        <v>#REF!</v>
      </c>
      <c r="K221" s="2" t="e">
        <f>IF(Produit_Tarif_Stock!#REF!&lt;&gt;0,Produit_Tarif_Stock!#REF!,"")</f>
        <v>#REF!</v>
      </c>
      <c r="L221" s="114" t="e">
        <f>IF(Produit_Tarif_Stock!#REF!&lt;&gt;0,Produit_Tarif_Stock!#REF!,"")</f>
        <v>#REF!</v>
      </c>
      <c r="M221" s="114" t="e">
        <f>IF(Produit_Tarif_Stock!#REF!&lt;&gt;0,Produit_Tarif_Stock!#REF!,"")</f>
        <v>#REF!</v>
      </c>
      <c r="N221" s="454"/>
      <c r="P221" s="2" t="e">
        <f>IF(Produit_Tarif_Stock!#REF!&lt;&gt;0,Produit_Tarif_Stock!#REF!,"")</f>
        <v>#REF!</v>
      </c>
      <c r="Q221" s="518" t="e">
        <f>IF(Produit_Tarif_Stock!#REF!&lt;&gt;0,(E221-(E221*H221)-Produit_Tarif_Stock!#REF!)/Produit_Tarif_Stock!#REF!*100,(E221-(E221*H221)-Produit_Tarif_Stock!#REF!)/Produit_Tarif_Stock!#REF!*100)</f>
        <v>#REF!</v>
      </c>
      <c r="R221" s="523">
        <f t="shared" si="7"/>
        <v>0</v>
      </c>
      <c r="S221" s="524" t="e">
        <f>Produit_Tarif_Stock!#REF!</f>
        <v>#REF!</v>
      </c>
    </row>
    <row r="222" spans="1:19" ht="24.75" customHeight="1">
      <c r="A222" s="228" t="e">
        <f>Produit_Tarif_Stock!#REF!</f>
        <v>#REF!</v>
      </c>
      <c r="B222" s="118" t="e">
        <f>IF(Produit_Tarif_Stock!#REF!&lt;&gt;"",Produit_Tarif_Stock!#REF!,"")</f>
        <v>#REF!</v>
      </c>
      <c r="C222" s="502" t="e">
        <f>IF(Produit_Tarif_Stock!#REF!&lt;&gt;"",Produit_Tarif_Stock!#REF!,"")</f>
        <v>#REF!</v>
      </c>
      <c r="D222" s="505" t="e">
        <f>IF(Produit_Tarif_Stock!#REF!&lt;&gt;"",Produit_Tarif_Stock!#REF!,"")</f>
        <v>#REF!</v>
      </c>
      <c r="E222" s="514" t="e">
        <f>IF(Produit_Tarif_Stock!#REF!&lt;&gt;0,Produit_Tarif_Stock!#REF!,"")</f>
        <v>#REF!</v>
      </c>
      <c r="F222" s="2" t="e">
        <f>IF(Produit_Tarif_Stock!#REF!&lt;&gt;"",Produit_Tarif_Stock!#REF!,"")</f>
        <v>#REF!</v>
      </c>
      <c r="G222" s="506" t="e">
        <f>IF(Produit_Tarif_Stock!#REF!&lt;&gt;0,Produit_Tarif_Stock!#REF!,"")</f>
        <v>#REF!</v>
      </c>
      <c r="I222" s="506" t="str">
        <f t="shared" si="6"/>
        <v/>
      </c>
      <c r="J222" s="2" t="e">
        <f>IF(Produit_Tarif_Stock!#REF!&lt;&gt;0,Produit_Tarif_Stock!#REF!,"")</f>
        <v>#REF!</v>
      </c>
      <c r="K222" s="2" t="e">
        <f>IF(Produit_Tarif_Stock!#REF!&lt;&gt;0,Produit_Tarif_Stock!#REF!,"")</f>
        <v>#REF!</v>
      </c>
      <c r="L222" s="114" t="e">
        <f>IF(Produit_Tarif_Stock!#REF!&lt;&gt;0,Produit_Tarif_Stock!#REF!,"")</f>
        <v>#REF!</v>
      </c>
      <c r="M222" s="114" t="e">
        <f>IF(Produit_Tarif_Stock!#REF!&lt;&gt;0,Produit_Tarif_Stock!#REF!,"")</f>
        <v>#REF!</v>
      </c>
      <c r="N222" s="454"/>
      <c r="P222" s="2" t="e">
        <f>IF(Produit_Tarif_Stock!#REF!&lt;&gt;0,Produit_Tarif_Stock!#REF!,"")</f>
        <v>#REF!</v>
      </c>
      <c r="Q222" s="518" t="e">
        <f>IF(Produit_Tarif_Stock!#REF!&lt;&gt;0,(E222-(E222*H222)-Produit_Tarif_Stock!#REF!)/Produit_Tarif_Stock!#REF!*100,(E222-(E222*H222)-Produit_Tarif_Stock!#REF!)/Produit_Tarif_Stock!#REF!*100)</f>
        <v>#REF!</v>
      </c>
      <c r="R222" s="523">
        <f t="shared" si="7"/>
        <v>0</v>
      </c>
      <c r="S222" s="524" t="e">
        <f>Produit_Tarif_Stock!#REF!</f>
        <v>#REF!</v>
      </c>
    </row>
    <row r="223" spans="1:19" ht="24.75" customHeight="1">
      <c r="A223" s="228" t="e">
        <f>Produit_Tarif_Stock!#REF!</f>
        <v>#REF!</v>
      </c>
      <c r="B223" s="118" t="e">
        <f>IF(Produit_Tarif_Stock!#REF!&lt;&gt;"",Produit_Tarif_Stock!#REF!,"")</f>
        <v>#REF!</v>
      </c>
      <c r="C223" s="502" t="e">
        <f>IF(Produit_Tarif_Stock!#REF!&lt;&gt;"",Produit_Tarif_Stock!#REF!,"")</f>
        <v>#REF!</v>
      </c>
      <c r="D223" s="505" t="e">
        <f>IF(Produit_Tarif_Stock!#REF!&lt;&gt;"",Produit_Tarif_Stock!#REF!,"")</f>
        <v>#REF!</v>
      </c>
      <c r="E223" s="514" t="e">
        <f>IF(Produit_Tarif_Stock!#REF!&lt;&gt;0,Produit_Tarif_Stock!#REF!,"")</f>
        <v>#REF!</v>
      </c>
      <c r="F223" s="2" t="e">
        <f>IF(Produit_Tarif_Stock!#REF!&lt;&gt;"",Produit_Tarif_Stock!#REF!,"")</f>
        <v>#REF!</v>
      </c>
      <c r="G223" s="506" t="e">
        <f>IF(Produit_Tarif_Stock!#REF!&lt;&gt;0,Produit_Tarif_Stock!#REF!,"")</f>
        <v>#REF!</v>
      </c>
      <c r="I223" s="506" t="str">
        <f t="shared" si="6"/>
        <v/>
      </c>
      <c r="J223" s="2" t="e">
        <f>IF(Produit_Tarif_Stock!#REF!&lt;&gt;0,Produit_Tarif_Stock!#REF!,"")</f>
        <v>#REF!</v>
      </c>
      <c r="K223" s="2" t="e">
        <f>IF(Produit_Tarif_Stock!#REF!&lt;&gt;0,Produit_Tarif_Stock!#REF!,"")</f>
        <v>#REF!</v>
      </c>
      <c r="L223" s="114" t="e">
        <f>IF(Produit_Tarif_Stock!#REF!&lt;&gt;0,Produit_Tarif_Stock!#REF!,"")</f>
        <v>#REF!</v>
      </c>
      <c r="M223" s="114" t="e">
        <f>IF(Produit_Tarif_Stock!#REF!&lt;&gt;0,Produit_Tarif_Stock!#REF!,"")</f>
        <v>#REF!</v>
      </c>
      <c r="N223" s="454"/>
      <c r="P223" s="2" t="e">
        <f>IF(Produit_Tarif_Stock!#REF!&lt;&gt;0,Produit_Tarif_Stock!#REF!,"")</f>
        <v>#REF!</v>
      </c>
      <c r="Q223" s="518" t="e">
        <f>IF(Produit_Tarif_Stock!#REF!&lt;&gt;0,(E223-(E223*H223)-Produit_Tarif_Stock!#REF!)/Produit_Tarif_Stock!#REF!*100,(E223-(E223*H223)-Produit_Tarif_Stock!#REF!)/Produit_Tarif_Stock!#REF!*100)</f>
        <v>#REF!</v>
      </c>
      <c r="R223" s="523">
        <f t="shared" si="7"/>
        <v>0</v>
      </c>
      <c r="S223" s="524" t="e">
        <f>Produit_Tarif_Stock!#REF!</f>
        <v>#REF!</v>
      </c>
    </row>
    <row r="224" spans="1:19" ht="24.75" customHeight="1">
      <c r="A224" s="228" t="e">
        <f>Produit_Tarif_Stock!#REF!</f>
        <v>#REF!</v>
      </c>
      <c r="B224" s="118" t="e">
        <f>IF(Produit_Tarif_Stock!#REF!&lt;&gt;"",Produit_Tarif_Stock!#REF!,"")</f>
        <v>#REF!</v>
      </c>
      <c r="C224" s="502" t="e">
        <f>IF(Produit_Tarif_Stock!#REF!&lt;&gt;"",Produit_Tarif_Stock!#REF!,"")</f>
        <v>#REF!</v>
      </c>
      <c r="D224" s="505" t="e">
        <f>IF(Produit_Tarif_Stock!#REF!&lt;&gt;"",Produit_Tarif_Stock!#REF!,"")</f>
        <v>#REF!</v>
      </c>
      <c r="E224" s="514" t="e">
        <f>IF(Produit_Tarif_Stock!#REF!&lt;&gt;0,Produit_Tarif_Stock!#REF!,"")</f>
        <v>#REF!</v>
      </c>
      <c r="F224" s="2" t="e">
        <f>IF(Produit_Tarif_Stock!#REF!&lt;&gt;"",Produit_Tarif_Stock!#REF!,"")</f>
        <v>#REF!</v>
      </c>
      <c r="G224" s="506" t="e">
        <f>IF(Produit_Tarif_Stock!#REF!&lt;&gt;0,Produit_Tarif_Stock!#REF!,"")</f>
        <v>#REF!</v>
      </c>
      <c r="I224" s="506" t="str">
        <f t="shared" si="6"/>
        <v/>
      </c>
      <c r="J224" s="2" t="e">
        <f>IF(Produit_Tarif_Stock!#REF!&lt;&gt;0,Produit_Tarif_Stock!#REF!,"")</f>
        <v>#REF!</v>
      </c>
      <c r="K224" s="2" t="e">
        <f>IF(Produit_Tarif_Stock!#REF!&lt;&gt;0,Produit_Tarif_Stock!#REF!,"")</f>
        <v>#REF!</v>
      </c>
      <c r="L224" s="114" t="e">
        <f>IF(Produit_Tarif_Stock!#REF!&lt;&gt;0,Produit_Tarif_Stock!#REF!,"")</f>
        <v>#REF!</v>
      </c>
      <c r="M224" s="114" t="e">
        <f>IF(Produit_Tarif_Stock!#REF!&lt;&gt;0,Produit_Tarif_Stock!#REF!,"")</f>
        <v>#REF!</v>
      </c>
      <c r="N224" s="454"/>
      <c r="P224" s="2" t="e">
        <f>IF(Produit_Tarif_Stock!#REF!&lt;&gt;0,Produit_Tarif_Stock!#REF!,"")</f>
        <v>#REF!</v>
      </c>
      <c r="Q224" s="518" t="e">
        <f>IF(Produit_Tarif_Stock!#REF!&lt;&gt;0,(E224-(E224*H224)-Produit_Tarif_Stock!#REF!)/Produit_Tarif_Stock!#REF!*100,(E224-(E224*H224)-Produit_Tarif_Stock!#REF!)/Produit_Tarif_Stock!#REF!*100)</f>
        <v>#REF!</v>
      </c>
      <c r="R224" s="523">
        <f t="shared" si="7"/>
        <v>0</v>
      </c>
      <c r="S224" s="524" t="e">
        <f>Produit_Tarif_Stock!#REF!</f>
        <v>#REF!</v>
      </c>
    </row>
    <row r="225" spans="1:19" ht="24.75" customHeight="1">
      <c r="A225" s="228" t="e">
        <f>Produit_Tarif_Stock!#REF!</f>
        <v>#REF!</v>
      </c>
      <c r="B225" s="118" t="e">
        <f>IF(Produit_Tarif_Stock!#REF!&lt;&gt;"",Produit_Tarif_Stock!#REF!,"")</f>
        <v>#REF!</v>
      </c>
      <c r="C225" s="502" t="e">
        <f>IF(Produit_Tarif_Stock!#REF!&lt;&gt;"",Produit_Tarif_Stock!#REF!,"")</f>
        <v>#REF!</v>
      </c>
      <c r="D225" s="505" t="e">
        <f>IF(Produit_Tarif_Stock!#REF!&lt;&gt;"",Produit_Tarif_Stock!#REF!,"")</f>
        <v>#REF!</v>
      </c>
      <c r="E225" s="514" t="e">
        <f>IF(Produit_Tarif_Stock!#REF!&lt;&gt;0,Produit_Tarif_Stock!#REF!,"")</f>
        <v>#REF!</v>
      </c>
      <c r="F225" s="2" t="e">
        <f>IF(Produit_Tarif_Stock!#REF!&lt;&gt;"",Produit_Tarif_Stock!#REF!,"")</f>
        <v>#REF!</v>
      </c>
      <c r="G225" s="506" t="e">
        <f>IF(Produit_Tarif_Stock!#REF!&lt;&gt;0,Produit_Tarif_Stock!#REF!,"")</f>
        <v>#REF!</v>
      </c>
      <c r="I225" s="506" t="str">
        <f t="shared" si="6"/>
        <v/>
      </c>
      <c r="J225" s="2" t="e">
        <f>IF(Produit_Tarif_Stock!#REF!&lt;&gt;0,Produit_Tarif_Stock!#REF!,"")</f>
        <v>#REF!</v>
      </c>
      <c r="K225" s="2" t="e">
        <f>IF(Produit_Tarif_Stock!#REF!&lt;&gt;0,Produit_Tarif_Stock!#REF!,"")</f>
        <v>#REF!</v>
      </c>
      <c r="L225" s="114" t="e">
        <f>IF(Produit_Tarif_Stock!#REF!&lt;&gt;0,Produit_Tarif_Stock!#REF!,"")</f>
        <v>#REF!</v>
      </c>
      <c r="M225" s="114" t="e">
        <f>IF(Produit_Tarif_Stock!#REF!&lt;&gt;0,Produit_Tarif_Stock!#REF!,"")</f>
        <v>#REF!</v>
      </c>
      <c r="N225" s="454"/>
      <c r="P225" s="2" t="e">
        <f>IF(Produit_Tarif_Stock!#REF!&lt;&gt;0,Produit_Tarif_Stock!#REF!,"")</f>
        <v>#REF!</v>
      </c>
      <c r="Q225" s="518" t="e">
        <f>IF(Produit_Tarif_Stock!#REF!&lt;&gt;0,(E225-(E225*H225)-Produit_Tarif_Stock!#REF!)/Produit_Tarif_Stock!#REF!*100,(E225-(E225*H225)-Produit_Tarif_Stock!#REF!)/Produit_Tarif_Stock!#REF!*100)</f>
        <v>#REF!</v>
      </c>
      <c r="R225" s="523">
        <f t="shared" si="7"/>
        <v>0</v>
      </c>
      <c r="S225" s="524" t="e">
        <f>Produit_Tarif_Stock!#REF!</f>
        <v>#REF!</v>
      </c>
    </row>
    <row r="226" spans="1:19" ht="24.75" customHeight="1">
      <c r="A226" s="228" t="e">
        <f>Produit_Tarif_Stock!#REF!</f>
        <v>#REF!</v>
      </c>
      <c r="B226" s="118" t="e">
        <f>IF(Produit_Tarif_Stock!#REF!&lt;&gt;"",Produit_Tarif_Stock!#REF!,"")</f>
        <v>#REF!</v>
      </c>
      <c r="C226" s="502" t="e">
        <f>IF(Produit_Tarif_Stock!#REF!&lt;&gt;"",Produit_Tarif_Stock!#REF!,"")</f>
        <v>#REF!</v>
      </c>
      <c r="D226" s="505" t="e">
        <f>IF(Produit_Tarif_Stock!#REF!&lt;&gt;"",Produit_Tarif_Stock!#REF!,"")</f>
        <v>#REF!</v>
      </c>
      <c r="E226" s="514" t="e">
        <f>IF(Produit_Tarif_Stock!#REF!&lt;&gt;0,Produit_Tarif_Stock!#REF!,"")</f>
        <v>#REF!</v>
      </c>
      <c r="F226" s="2" t="e">
        <f>IF(Produit_Tarif_Stock!#REF!&lt;&gt;"",Produit_Tarif_Stock!#REF!,"")</f>
        <v>#REF!</v>
      </c>
      <c r="G226" s="506" t="e">
        <f>IF(Produit_Tarif_Stock!#REF!&lt;&gt;0,Produit_Tarif_Stock!#REF!,"")</f>
        <v>#REF!</v>
      </c>
      <c r="I226" s="506" t="str">
        <f t="shared" si="6"/>
        <v/>
      </c>
      <c r="J226" s="2" t="e">
        <f>IF(Produit_Tarif_Stock!#REF!&lt;&gt;0,Produit_Tarif_Stock!#REF!,"")</f>
        <v>#REF!</v>
      </c>
      <c r="K226" s="2" t="e">
        <f>IF(Produit_Tarif_Stock!#REF!&lt;&gt;0,Produit_Tarif_Stock!#REF!,"")</f>
        <v>#REF!</v>
      </c>
      <c r="L226" s="114" t="e">
        <f>IF(Produit_Tarif_Stock!#REF!&lt;&gt;0,Produit_Tarif_Stock!#REF!,"")</f>
        <v>#REF!</v>
      </c>
      <c r="M226" s="114" t="e">
        <f>IF(Produit_Tarif_Stock!#REF!&lt;&gt;0,Produit_Tarif_Stock!#REF!,"")</f>
        <v>#REF!</v>
      </c>
      <c r="N226" s="454"/>
      <c r="P226" s="2" t="e">
        <f>IF(Produit_Tarif_Stock!#REF!&lt;&gt;0,Produit_Tarif_Stock!#REF!,"")</f>
        <v>#REF!</v>
      </c>
      <c r="Q226" s="518" t="e">
        <f>IF(Produit_Tarif_Stock!#REF!&lt;&gt;0,(E226-(E226*H226)-Produit_Tarif_Stock!#REF!)/Produit_Tarif_Stock!#REF!*100,(E226-(E226*H226)-Produit_Tarif_Stock!#REF!)/Produit_Tarif_Stock!#REF!*100)</f>
        <v>#REF!</v>
      </c>
      <c r="R226" s="523">
        <f t="shared" si="7"/>
        <v>0</v>
      </c>
      <c r="S226" s="524" t="e">
        <f>Produit_Tarif_Stock!#REF!</f>
        <v>#REF!</v>
      </c>
    </row>
    <row r="227" spans="1:19" ht="24.75" customHeight="1">
      <c r="A227" s="228" t="e">
        <f>Produit_Tarif_Stock!#REF!</f>
        <v>#REF!</v>
      </c>
      <c r="B227" s="118" t="e">
        <f>IF(Produit_Tarif_Stock!#REF!&lt;&gt;"",Produit_Tarif_Stock!#REF!,"")</f>
        <v>#REF!</v>
      </c>
      <c r="C227" s="502" t="e">
        <f>IF(Produit_Tarif_Stock!#REF!&lt;&gt;"",Produit_Tarif_Stock!#REF!,"")</f>
        <v>#REF!</v>
      </c>
      <c r="D227" s="505" t="e">
        <f>IF(Produit_Tarif_Stock!#REF!&lt;&gt;"",Produit_Tarif_Stock!#REF!,"")</f>
        <v>#REF!</v>
      </c>
      <c r="E227" s="514" t="e">
        <f>IF(Produit_Tarif_Stock!#REF!&lt;&gt;0,Produit_Tarif_Stock!#REF!,"")</f>
        <v>#REF!</v>
      </c>
      <c r="F227" s="2" t="e">
        <f>IF(Produit_Tarif_Stock!#REF!&lt;&gt;"",Produit_Tarif_Stock!#REF!,"")</f>
        <v>#REF!</v>
      </c>
      <c r="G227" s="506" t="e">
        <f>IF(Produit_Tarif_Stock!#REF!&lt;&gt;0,Produit_Tarif_Stock!#REF!,"")</f>
        <v>#REF!</v>
      </c>
      <c r="I227" s="506" t="str">
        <f t="shared" si="6"/>
        <v/>
      </c>
      <c r="J227" s="2" t="e">
        <f>IF(Produit_Tarif_Stock!#REF!&lt;&gt;0,Produit_Tarif_Stock!#REF!,"")</f>
        <v>#REF!</v>
      </c>
      <c r="K227" s="2" t="e">
        <f>IF(Produit_Tarif_Stock!#REF!&lt;&gt;0,Produit_Tarif_Stock!#REF!,"")</f>
        <v>#REF!</v>
      </c>
      <c r="L227" s="114" t="e">
        <f>IF(Produit_Tarif_Stock!#REF!&lt;&gt;0,Produit_Tarif_Stock!#REF!,"")</f>
        <v>#REF!</v>
      </c>
      <c r="M227" s="114" t="e">
        <f>IF(Produit_Tarif_Stock!#REF!&lt;&gt;0,Produit_Tarif_Stock!#REF!,"")</f>
        <v>#REF!</v>
      </c>
      <c r="N227" s="454"/>
      <c r="P227" s="2" t="e">
        <f>IF(Produit_Tarif_Stock!#REF!&lt;&gt;0,Produit_Tarif_Stock!#REF!,"")</f>
        <v>#REF!</v>
      </c>
      <c r="Q227" s="518" t="e">
        <f>IF(Produit_Tarif_Stock!#REF!&lt;&gt;0,(E227-(E227*H227)-Produit_Tarif_Stock!#REF!)/Produit_Tarif_Stock!#REF!*100,(E227-(E227*H227)-Produit_Tarif_Stock!#REF!)/Produit_Tarif_Stock!#REF!*100)</f>
        <v>#REF!</v>
      </c>
      <c r="R227" s="523">
        <f t="shared" si="7"/>
        <v>0</v>
      </c>
      <c r="S227" s="524" t="e">
        <f>Produit_Tarif_Stock!#REF!</f>
        <v>#REF!</v>
      </c>
    </row>
    <row r="228" spans="1:19" ht="24.75" customHeight="1">
      <c r="A228" s="228" t="e">
        <f>Produit_Tarif_Stock!#REF!</f>
        <v>#REF!</v>
      </c>
      <c r="B228" s="118" t="e">
        <f>IF(Produit_Tarif_Stock!#REF!&lt;&gt;"",Produit_Tarif_Stock!#REF!,"")</f>
        <v>#REF!</v>
      </c>
      <c r="C228" s="502" t="e">
        <f>IF(Produit_Tarif_Stock!#REF!&lt;&gt;"",Produit_Tarif_Stock!#REF!,"")</f>
        <v>#REF!</v>
      </c>
      <c r="D228" s="505" t="e">
        <f>IF(Produit_Tarif_Stock!#REF!&lt;&gt;"",Produit_Tarif_Stock!#REF!,"")</f>
        <v>#REF!</v>
      </c>
      <c r="E228" s="514" t="e">
        <f>IF(Produit_Tarif_Stock!#REF!&lt;&gt;0,Produit_Tarif_Stock!#REF!,"")</f>
        <v>#REF!</v>
      </c>
      <c r="F228" s="2" t="e">
        <f>IF(Produit_Tarif_Stock!#REF!&lt;&gt;"",Produit_Tarif_Stock!#REF!,"")</f>
        <v>#REF!</v>
      </c>
      <c r="G228" s="506" t="e">
        <f>IF(Produit_Tarif_Stock!#REF!&lt;&gt;0,Produit_Tarif_Stock!#REF!,"")</f>
        <v>#REF!</v>
      </c>
      <c r="I228" s="506" t="str">
        <f t="shared" si="6"/>
        <v/>
      </c>
      <c r="J228" s="2" t="e">
        <f>IF(Produit_Tarif_Stock!#REF!&lt;&gt;0,Produit_Tarif_Stock!#REF!,"")</f>
        <v>#REF!</v>
      </c>
      <c r="K228" s="2" t="e">
        <f>IF(Produit_Tarif_Stock!#REF!&lt;&gt;0,Produit_Tarif_Stock!#REF!,"")</f>
        <v>#REF!</v>
      </c>
      <c r="L228" s="114" t="e">
        <f>IF(Produit_Tarif_Stock!#REF!&lt;&gt;0,Produit_Tarif_Stock!#REF!,"")</f>
        <v>#REF!</v>
      </c>
      <c r="M228" s="114" t="e">
        <f>IF(Produit_Tarif_Stock!#REF!&lt;&gt;0,Produit_Tarif_Stock!#REF!,"")</f>
        <v>#REF!</v>
      </c>
      <c r="N228" s="454"/>
      <c r="P228" s="2" t="e">
        <f>IF(Produit_Tarif_Stock!#REF!&lt;&gt;0,Produit_Tarif_Stock!#REF!,"")</f>
        <v>#REF!</v>
      </c>
      <c r="Q228" s="518" t="e">
        <f>IF(Produit_Tarif_Stock!#REF!&lt;&gt;0,(E228-(E228*H228)-Produit_Tarif_Stock!#REF!)/Produit_Tarif_Stock!#REF!*100,(E228-(E228*H228)-Produit_Tarif_Stock!#REF!)/Produit_Tarif_Stock!#REF!*100)</f>
        <v>#REF!</v>
      </c>
      <c r="R228" s="523">
        <f t="shared" si="7"/>
        <v>0</v>
      </c>
      <c r="S228" s="524" t="e">
        <f>Produit_Tarif_Stock!#REF!</f>
        <v>#REF!</v>
      </c>
    </row>
    <row r="229" spans="1:19" ht="24.75" customHeight="1">
      <c r="A229" s="228" t="e">
        <f>Produit_Tarif_Stock!#REF!</f>
        <v>#REF!</v>
      </c>
      <c r="B229" s="118" t="e">
        <f>IF(Produit_Tarif_Stock!#REF!&lt;&gt;"",Produit_Tarif_Stock!#REF!,"")</f>
        <v>#REF!</v>
      </c>
      <c r="C229" s="502" t="e">
        <f>IF(Produit_Tarif_Stock!#REF!&lt;&gt;"",Produit_Tarif_Stock!#REF!,"")</f>
        <v>#REF!</v>
      </c>
      <c r="D229" s="505" t="e">
        <f>IF(Produit_Tarif_Stock!#REF!&lt;&gt;"",Produit_Tarif_Stock!#REF!,"")</f>
        <v>#REF!</v>
      </c>
      <c r="E229" s="514" t="e">
        <f>IF(Produit_Tarif_Stock!#REF!&lt;&gt;0,Produit_Tarif_Stock!#REF!,"")</f>
        <v>#REF!</v>
      </c>
      <c r="F229" s="2" t="e">
        <f>IF(Produit_Tarif_Stock!#REF!&lt;&gt;"",Produit_Tarif_Stock!#REF!,"")</f>
        <v>#REF!</v>
      </c>
      <c r="G229" s="506" t="e">
        <f>IF(Produit_Tarif_Stock!#REF!&lt;&gt;0,Produit_Tarif_Stock!#REF!,"")</f>
        <v>#REF!</v>
      </c>
      <c r="I229" s="506" t="str">
        <f t="shared" si="6"/>
        <v/>
      </c>
      <c r="J229" s="2" t="e">
        <f>IF(Produit_Tarif_Stock!#REF!&lt;&gt;0,Produit_Tarif_Stock!#REF!,"")</f>
        <v>#REF!</v>
      </c>
      <c r="K229" s="2" t="e">
        <f>IF(Produit_Tarif_Stock!#REF!&lt;&gt;0,Produit_Tarif_Stock!#REF!,"")</f>
        <v>#REF!</v>
      </c>
      <c r="L229" s="114" t="e">
        <f>IF(Produit_Tarif_Stock!#REF!&lt;&gt;0,Produit_Tarif_Stock!#REF!,"")</f>
        <v>#REF!</v>
      </c>
      <c r="M229" s="114" t="e">
        <f>IF(Produit_Tarif_Stock!#REF!&lt;&gt;0,Produit_Tarif_Stock!#REF!,"")</f>
        <v>#REF!</v>
      </c>
      <c r="N229" s="454"/>
      <c r="P229" s="2" t="e">
        <f>IF(Produit_Tarif_Stock!#REF!&lt;&gt;0,Produit_Tarif_Stock!#REF!,"")</f>
        <v>#REF!</v>
      </c>
      <c r="Q229" s="518" t="e">
        <f>IF(Produit_Tarif_Stock!#REF!&lt;&gt;0,(E229-(E229*H229)-Produit_Tarif_Stock!#REF!)/Produit_Tarif_Stock!#REF!*100,(E229-(E229*H229)-Produit_Tarif_Stock!#REF!)/Produit_Tarif_Stock!#REF!*100)</f>
        <v>#REF!</v>
      </c>
      <c r="R229" s="523">
        <f t="shared" si="7"/>
        <v>0</v>
      </c>
      <c r="S229" s="524" t="e">
        <f>Produit_Tarif_Stock!#REF!</f>
        <v>#REF!</v>
      </c>
    </row>
    <row r="230" spans="1:19" ht="24.75" customHeight="1">
      <c r="A230" s="228" t="e">
        <f>Produit_Tarif_Stock!#REF!</f>
        <v>#REF!</v>
      </c>
      <c r="B230" s="118" t="e">
        <f>IF(Produit_Tarif_Stock!#REF!&lt;&gt;"",Produit_Tarif_Stock!#REF!,"")</f>
        <v>#REF!</v>
      </c>
      <c r="C230" s="502" t="e">
        <f>IF(Produit_Tarif_Stock!#REF!&lt;&gt;"",Produit_Tarif_Stock!#REF!,"")</f>
        <v>#REF!</v>
      </c>
      <c r="D230" s="505" t="e">
        <f>IF(Produit_Tarif_Stock!#REF!&lt;&gt;"",Produit_Tarif_Stock!#REF!,"")</f>
        <v>#REF!</v>
      </c>
      <c r="E230" s="514" t="e">
        <f>IF(Produit_Tarif_Stock!#REF!&lt;&gt;0,Produit_Tarif_Stock!#REF!,"")</f>
        <v>#REF!</v>
      </c>
      <c r="F230" s="2" t="e">
        <f>IF(Produit_Tarif_Stock!#REF!&lt;&gt;"",Produit_Tarif_Stock!#REF!,"")</f>
        <v>#REF!</v>
      </c>
      <c r="G230" s="506" t="e">
        <f>IF(Produit_Tarif_Stock!#REF!&lt;&gt;0,Produit_Tarif_Stock!#REF!,"")</f>
        <v>#REF!</v>
      </c>
      <c r="I230" s="506" t="str">
        <f t="shared" si="6"/>
        <v/>
      </c>
      <c r="J230" s="2" t="e">
        <f>IF(Produit_Tarif_Stock!#REF!&lt;&gt;0,Produit_Tarif_Stock!#REF!,"")</f>
        <v>#REF!</v>
      </c>
      <c r="K230" s="2" t="e">
        <f>IF(Produit_Tarif_Stock!#REF!&lt;&gt;0,Produit_Tarif_Stock!#REF!,"")</f>
        <v>#REF!</v>
      </c>
      <c r="L230" s="114" t="e">
        <f>IF(Produit_Tarif_Stock!#REF!&lt;&gt;0,Produit_Tarif_Stock!#REF!,"")</f>
        <v>#REF!</v>
      </c>
      <c r="M230" s="114" t="e">
        <f>IF(Produit_Tarif_Stock!#REF!&lt;&gt;0,Produit_Tarif_Stock!#REF!,"")</f>
        <v>#REF!</v>
      </c>
      <c r="N230" s="454"/>
      <c r="P230" s="2" t="e">
        <f>IF(Produit_Tarif_Stock!#REF!&lt;&gt;0,Produit_Tarif_Stock!#REF!,"")</f>
        <v>#REF!</v>
      </c>
      <c r="Q230" s="518" t="e">
        <f>IF(Produit_Tarif_Stock!#REF!&lt;&gt;0,(E230-(E230*H230)-Produit_Tarif_Stock!#REF!)/Produit_Tarif_Stock!#REF!*100,(E230-(E230*H230)-Produit_Tarif_Stock!#REF!)/Produit_Tarif_Stock!#REF!*100)</f>
        <v>#REF!</v>
      </c>
      <c r="R230" s="523">
        <f t="shared" si="7"/>
        <v>0</v>
      </c>
      <c r="S230" s="524" t="e">
        <f>Produit_Tarif_Stock!#REF!</f>
        <v>#REF!</v>
      </c>
    </row>
    <row r="231" spans="1:19" ht="24.75" customHeight="1">
      <c r="A231" s="228" t="e">
        <f>Produit_Tarif_Stock!#REF!</f>
        <v>#REF!</v>
      </c>
      <c r="B231" s="118" t="e">
        <f>IF(Produit_Tarif_Stock!#REF!&lt;&gt;"",Produit_Tarif_Stock!#REF!,"")</f>
        <v>#REF!</v>
      </c>
      <c r="C231" s="502" t="e">
        <f>IF(Produit_Tarif_Stock!#REF!&lt;&gt;"",Produit_Tarif_Stock!#REF!,"")</f>
        <v>#REF!</v>
      </c>
      <c r="D231" s="505" t="e">
        <f>IF(Produit_Tarif_Stock!#REF!&lt;&gt;"",Produit_Tarif_Stock!#REF!,"")</f>
        <v>#REF!</v>
      </c>
      <c r="E231" s="514" t="e">
        <f>IF(Produit_Tarif_Stock!#REF!&lt;&gt;0,Produit_Tarif_Stock!#REF!,"")</f>
        <v>#REF!</v>
      </c>
      <c r="F231" s="2" t="e">
        <f>IF(Produit_Tarif_Stock!#REF!&lt;&gt;"",Produit_Tarif_Stock!#REF!,"")</f>
        <v>#REF!</v>
      </c>
      <c r="G231" s="506" t="e">
        <f>IF(Produit_Tarif_Stock!#REF!&lt;&gt;0,Produit_Tarif_Stock!#REF!,"")</f>
        <v>#REF!</v>
      </c>
      <c r="I231" s="506" t="str">
        <f t="shared" si="6"/>
        <v/>
      </c>
      <c r="J231" s="2" t="e">
        <f>IF(Produit_Tarif_Stock!#REF!&lt;&gt;0,Produit_Tarif_Stock!#REF!,"")</f>
        <v>#REF!</v>
      </c>
      <c r="K231" s="2" t="e">
        <f>IF(Produit_Tarif_Stock!#REF!&lt;&gt;0,Produit_Tarif_Stock!#REF!,"")</f>
        <v>#REF!</v>
      </c>
      <c r="L231" s="114" t="e">
        <f>IF(Produit_Tarif_Stock!#REF!&lt;&gt;0,Produit_Tarif_Stock!#REF!,"")</f>
        <v>#REF!</v>
      </c>
      <c r="M231" s="114" t="e">
        <f>IF(Produit_Tarif_Stock!#REF!&lt;&gt;0,Produit_Tarif_Stock!#REF!,"")</f>
        <v>#REF!</v>
      </c>
      <c r="N231" s="454"/>
      <c r="P231" s="2" t="e">
        <f>IF(Produit_Tarif_Stock!#REF!&lt;&gt;0,Produit_Tarif_Stock!#REF!,"")</f>
        <v>#REF!</v>
      </c>
      <c r="Q231" s="518" t="e">
        <f>IF(Produit_Tarif_Stock!#REF!&lt;&gt;0,(E231-(E231*H231)-Produit_Tarif_Stock!#REF!)/Produit_Tarif_Stock!#REF!*100,(E231-(E231*H231)-Produit_Tarif_Stock!#REF!)/Produit_Tarif_Stock!#REF!*100)</f>
        <v>#REF!</v>
      </c>
      <c r="R231" s="523">
        <f t="shared" si="7"/>
        <v>0</v>
      </c>
      <c r="S231" s="524" t="e">
        <f>Produit_Tarif_Stock!#REF!</f>
        <v>#REF!</v>
      </c>
    </row>
    <row r="232" spans="1:19" ht="24.75" customHeight="1">
      <c r="A232" s="228" t="e">
        <f>Produit_Tarif_Stock!#REF!</f>
        <v>#REF!</v>
      </c>
      <c r="B232" s="118" t="e">
        <f>IF(Produit_Tarif_Stock!#REF!&lt;&gt;"",Produit_Tarif_Stock!#REF!,"")</f>
        <v>#REF!</v>
      </c>
      <c r="C232" s="502" t="e">
        <f>IF(Produit_Tarif_Stock!#REF!&lt;&gt;"",Produit_Tarif_Stock!#REF!,"")</f>
        <v>#REF!</v>
      </c>
      <c r="D232" s="505" t="e">
        <f>IF(Produit_Tarif_Stock!#REF!&lt;&gt;"",Produit_Tarif_Stock!#REF!,"")</f>
        <v>#REF!</v>
      </c>
      <c r="E232" s="514" t="e">
        <f>IF(Produit_Tarif_Stock!#REF!&lt;&gt;0,Produit_Tarif_Stock!#REF!,"")</f>
        <v>#REF!</v>
      </c>
      <c r="F232" s="2" t="e">
        <f>IF(Produit_Tarif_Stock!#REF!&lt;&gt;"",Produit_Tarif_Stock!#REF!,"")</f>
        <v>#REF!</v>
      </c>
      <c r="G232" s="506" t="e">
        <f>IF(Produit_Tarif_Stock!#REF!&lt;&gt;0,Produit_Tarif_Stock!#REF!,"")</f>
        <v>#REF!</v>
      </c>
      <c r="I232" s="506" t="str">
        <f t="shared" si="6"/>
        <v/>
      </c>
      <c r="J232" s="2" t="e">
        <f>IF(Produit_Tarif_Stock!#REF!&lt;&gt;0,Produit_Tarif_Stock!#REF!,"")</f>
        <v>#REF!</v>
      </c>
      <c r="K232" s="2" t="e">
        <f>IF(Produit_Tarif_Stock!#REF!&lt;&gt;0,Produit_Tarif_Stock!#REF!,"")</f>
        <v>#REF!</v>
      </c>
      <c r="L232" s="114" t="e">
        <f>IF(Produit_Tarif_Stock!#REF!&lt;&gt;0,Produit_Tarif_Stock!#REF!,"")</f>
        <v>#REF!</v>
      </c>
      <c r="M232" s="114" t="e">
        <f>IF(Produit_Tarif_Stock!#REF!&lt;&gt;0,Produit_Tarif_Stock!#REF!,"")</f>
        <v>#REF!</v>
      </c>
      <c r="N232" s="454"/>
      <c r="P232" s="2" t="e">
        <f>IF(Produit_Tarif_Stock!#REF!&lt;&gt;0,Produit_Tarif_Stock!#REF!,"")</f>
        <v>#REF!</v>
      </c>
      <c r="Q232" s="518" t="e">
        <f>IF(Produit_Tarif_Stock!#REF!&lt;&gt;0,(E232-(E232*H232)-Produit_Tarif_Stock!#REF!)/Produit_Tarif_Stock!#REF!*100,(E232-(E232*H232)-Produit_Tarif_Stock!#REF!)/Produit_Tarif_Stock!#REF!*100)</f>
        <v>#REF!</v>
      </c>
      <c r="R232" s="523">
        <f t="shared" si="7"/>
        <v>0</v>
      </c>
      <c r="S232" s="524" t="e">
        <f>Produit_Tarif_Stock!#REF!</f>
        <v>#REF!</v>
      </c>
    </row>
    <row r="233" spans="1:19" ht="24.75" customHeight="1">
      <c r="A233" s="228" t="e">
        <f>Produit_Tarif_Stock!#REF!</f>
        <v>#REF!</v>
      </c>
      <c r="B233" s="118" t="e">
        <f>IF(Produit_Tarif_Stock!#REF!&lt;&gt;"",Produit_Tarif_Stock!#REF!,"")</f>
        <v>#REF!</v>
      </c>
      <c r="C233" s="502" t="e">
        <f>IF(Produit_Tarif_Stock!#REF!&lt;&gt;"",Produit_Tarif_Stock!#REF!,"")</f>
        <v>#REF!</v>
      </c>
      <c r="D233" s="505" t="e">
        <f>IF(Produit_Tarif_Stock!#REF!&lt;&gt;"",Produit_Tarif_Stock!#REF!,"")</f>
        <v>#REF!</v>
      </c>
      <c r="E233" s="514" t="e">
        <f>IF(Produit_Tarif_Stock!#REF!&lt;&gt;0,Produit_Tarif_Stock!#REF!,"")</f>
        <v>#REF!</v>
      </c>
      <c r="F233" s="2" t="e">
        <f>IF(Produit_Tarif_Stock!#REF!&lt;&gt;"",Produit_Tarif_Stock!#REF!,"")</f>
        <v>#REF!</v>
      </c>
      <c r="G233" s="506" t="e">
        <f>IF(Produit_Tarif_Stock!#REF!&lt;&gt;0,Produit_Tarif_Stock!#REF!,"")</f>
        <v>#REF!</v>
      </c>
      <c r="I233" s="506" t="str">
        <f t="shared" si="6"/>
        <v/>
      </c>
      <c r="J233" s="2" t="e">
        <f>IF(Produit_Tarif_Stock!#REF!&lt;&gt;0,Produit_Tarif_Stock!#REF!,"")</f>
        <v>#REF!</v>
      </c>
      <c r="K233" s="2" t="e">
        <f>IF(Produit_Tarif_Stock!#REF!&lt;&gt;0,Produit_Tarif_Stock!#REF!,"")</f>
        <v>#REF!</v>
      </c>
      <c r="L233" s="114" t="e">
        <f>IF(Produit_Tarif_Stock!#REF!&lt;&gt;0,Produit_Tarif_Stock!#REF!,"")</f>
        <v>#REF!</v>
      </c>
      <c r="M233" s="114" t="e">
        <f>IF(Produit_Tarif_Stock!#REF!&lt;&gt;0,Produit_Tarif_Stock!#REF!,"")</f>
        <v>#REF!</v>
      </c>
      <c r="N233" s="454"/>
      <c r="P233" s="2" t="e">
        <f>IF(Produit_Tarif_Stock!#REF!&lt;&gt;0,Produit_Tarif_Stock!#REF!,"")</f>
        <v>#REF!</v>
      </c>
      <c r="Q233" s="518" t="e">
        <f>IF(Produit_Tarif_Stock!#REF!&lt;&gt;0,(E233-(E233*H233)-Produit_Tarif_Stock!#REF!)/Produit_Tarif_Stock!#REF!*100,(E233-(E233*H233)-Produit_Tarif_Stock!#REF!)/Produit_Tarif_Stock!#REF!*100)</f>
        <v>#REF!</v>
      </c>
      <c r="R233" s="523">
        <f t="shared" si="7"/>
        <v>0</v>
      </c>
      <c r="S233" s="524" t="e">
        <f>Produit_Tarif_Stock!#REF!</f>
        <v>#REF!</v>
      </c>
    </row>
    <row r="234" spans="1:19" ht="24.75" customHeight="1">
      <c r="A234" s="228" t="e">
        <f>Produit_Tarif_Stock!#REF!</f>
        <v>#REF!</v>
      </c>
      <c r="B234" s="118" t="e">
        <f>IF(Produit_Tarif_Stock!#REF!&lt;&gt;"",Produit_Tarif_Stock!#REF!,"")</f>
        <v>#REF!</v>
      </c>
      <c r="C234" s="502" t="e">
        <f>IF(Produit_Tarif_Stock!#REF!&lt;&gt;"",Produit_Tarif_Stock!#REF!,"")</f>
        <v>#REF!</v>
      </c>
      <c r="D234" s="505" t="e">
        <f>IF(Produit_Tarif_Stock!#REF!&lt;&gt;"",Produit_Tarif_Stock!#REF!,"")</f>
        <v>#REF!</v>
      </c>
      <c r="E234" s="514" t="e">
        <f>IF(Produit_Tarif_Stock!#REF!&lt;&gt;0,Produit_Tarif_Stock!#REF!,"")</f>
        <v>#REF!</v>
      </c>
      <c r="F234" s="2" t="e">
        <f>IF(Produit_Tarif_Stock!#REF!&lt;&gt;"",Produit_Tarif_Stock!#REF!,"")</f>
        <v>#REF!</v>
      </c>
      <c r="G234" s="506" t="e">
        <f>IF(Produit_Tarif_Stock!#REF!&lt;&gt;0,Produit_Tarif_Stock!#REF!,"")</f>
        <v>#REF!</v>
      </c>
      <c r="I234" s="506" t="str">
        <f t="shared" si="6"/>
        <v/>
      </c>
      <c r="J234" s="2" t="e">
        <f>IF(Produit_Tarif_Stock!#REF!&lt;&gt;0,Produit_Tarif_Stock!#REF!,"")</f>
        <v>#REF!</v>
      </c>
      <c r="K234" s="2" t="e">
        <f>IF(Produit_Tarif_Stock!#REF!&lt;&gt;0,Produit_Tarif_Stock!#REF!,"")</f>
        <v>#REF!</v>
      </c>
      <c r="L234" s="114" t="e">
        <f>IF(Produit_Tarif_Stock!#REF!&lt;&gt;0,Produit_Tarif_Stock!#REF!,"")</f>
        <v>#REF!</v>
      </c>
      <c r="M234" s="114" t="e">
        <f>IF(Produit_Tarif_Stock!#REF!&lt;&gt;0,Produit_Tarif_Stock!#REF!,"")</f>
        <v>#REF!</v>
      </c>
      <c r="N234" s="454"/>
      <c r="P234" s="2" t="e">
        <f>IF(Produit_Tarif_Stock!#REF!&lt;&gt;0,Produit_Tarif_Stock!#REF!,"")</f>
        <v>#REF!</v>
      </c>
      <c r="Q234" s="518" t="e">
        <f>IF(Produit_Tarif_Stock!#REF!&lt;&gt;0,(E234-(E234*H234)-Produit_Tarif_Stock!#REF!)/Produit_Tarif_Stock!#REF!*100,(E234-(E234*H234)-Produit_Tarif_Stock!#REF!)/Produit_Tarif_Stock!#REF!*100)</f>
        <v>#REF!</v>
      </c>
      <c r="R234" s="523">
        <f t="shared" si="7"/>
        <v>0</v>
      </c>
      <c r="S234" s="524" t="e">
        <f>Produit_Tarif_Stock!#REF!</f>
        <v>#REF!</v>
      </c>
    </row>
    <row r="235" spans="1:19" ht="24.75" customHeight="1">
      <c r="A235" s="228" t="e">
        <f>Produit_Tarif_Stock!#REF!</f>
        <v>#REF!</v>
      </c>
      <c r="B235" s="118" t="e">
        <f>IF(Produit_Tarif_Stock!#REF!&lt;&gt;"",Produit_Tarif_Stock!#REF!,"")</f>
        <v>#REF!</v>
      </c>
      <c r="C235" s="502" t="e">
        <f>IF(Produit_Tarif_Stock!#REF!&lt;&gt;"",Produit_Tarif_Stock!#REF!,"")</f>
        <v>#REF!</v>
      </c>
      <c r="D235" s="505" t="e">
        <f>IF(Produit_Tarif_Stock!#REF!&lt;&gt;"",Produit_Tarif_Stock!#REF!,"")</f>
        <v>#REF!</v>
      </c>
      <c r="E235" s="514" t="e">
        <f>IF(Produit_Tarif_Stock!#REF!&lt;&gt;0,Produit_Tarif_Stock!#REF!,"")</f>
        <v>#REF!</v>
      </c>
      <c r="F235" s="2" t="e">
        <f>IF(Produit_Tarif_Stock!#REF!&lt;&gt;"",Produit_Tarif_Stock!#REF!,"")</f>
        <v>#REF!</v>
      </c>
      <c r="G235" s="506" t="e">
        <f>IF(Produit_Tarif_Stock!#REF!&lt;&gt;0,Produit_Tarif_Stock!#REF!,"")</f>
        <v>#REF!</v>
      </c>
      <c r="I235" s="506" t="str">
        <f t="shared" si="6"/>
        <v/>
      </c>
      <c r="J235" s="2" t="e">
        <f>IF(Produit_Tarif_Stock!#REF!&lt;&gt;0,Produit_Tarif_Stock!#REF!,"")</f>
        <v>#REF!</v>
      </c>
      <c r="K235" s="2" t="e">
        <f>IF(Produit_Tarif_Stock!#REF!&lt;&gt;0,Produit_Tarif_Stock!#REF!,"")</f>
        <v>#REF!</v>
      </c>
      <c r="L235" s="114" t="e">
        <f>IF(Produit_Tarif_Stock!#REF!&lt;&gt;0,Produit_Tarif_Stock!#REF!,"")</f>
        <v>#REF!</v>
      </c>
      <c r="M235" s="114" t="e">
        <f>IF(Produit_Tarif_Stock!#REF!&lt;&gt;0,Produit_Tarif_Stock!#REF!,"")</f>
        <v>#REF!</v>
      </c>
      <c r="N235" s="454"/>
      <c r="P235" s="2" t="e">
        <f>IF(Produit_Tarif_Stock!#REF!&lt;&gt;0,Produit_Tarif_Stock!#REF!,"")</f>
        <v>#REF!</v>
      </c>
      <c r="Q235" s="518" t="e">
        <f>IF(Produit_Tarif_Stock!#REF!&lt;&gt;0,(E235-(E235*H235)-Produit_Tarif_Stock!#REF!)/Produit_Tarif_Stock!#REF!*100,(E235-(E235*H235)-Produit_Tarif_Stock!#REF!)/Produit_Tarif_Stock!#REF!*100)</f>
        <v>#REF!</v>
      </c>
      <c r="R235" s="523">
        <f t="shared" si="7"/>
        <v>0</v>
      </c>
      <c r="S235" s="524" t="e">
        <f>Produit_Tarif_Stock!#REF!</f>
        <v>#REF!</v>
      </c>
    </row>
    <row r="236" spans="1:19" ht="24.75" customHeight="1">
      <c r="A236" s="228" t="e">
        <f>Produit_Tarif_Stock!#REF!</f>
        <v>#REF!</v>
      </c>
      <c r="B236" s="118" t="e">
        <f>IF(Produit_Tarif_Stock!#REF!&lt;&gt;"",Produit_Tarif_Stock!#REF!,"")</f>
        <v>#REF!</v>
      </c>
      <c r="C236" s="502" t="e">
        <f>IF(Produit_Tarif_Stock!#REF!&lt;&gt;"",Produit_Tarif_Stock!#REF!,"")</f>
        <v>#REF!</v>
      </c>
      <c r="D236" s="505" t="e">
        <f>IF(Produit_Tarif_Stock!#REF!&lt;&gt;"",Produit_Tarif_Stock!#REF!,"")</f>
        <v>#REF!</v>
      </c>
      <c r="E236" s="514" t="e">
        <f>IF(Produit_Tarif_Stock!#REF!&lt;&gt;0,Produit_Tarif_Stock!#REF!,"")</f>
        <v>#REF!</v>
      </c>
      <c r="F236" s="2" t="e">
        <f>IF(Produit_Tarif_Stock!#REF!&lt;&gt;"",Produit_Tarif_Stock!#REF!,"")</f>
        <v>#REF!</v>
      </c>
      <c r="G236" s="506" t="e">
        <f>IF(Produit_Tarif_Stock!#REF!&lt;&gt;0,Produit_Tarif_Stock!#REF!,"")</f>
        <v>#REF!</v>
      </c>
      <c r="I236" s="506" t="str">
        <f t="shared" si="6"/>
        <v/>
      </c>
      <c r="J236" s="2" t="e">
        <f>IF(Produit_Tarif_Stock!#REF!&lt;&gt;0,Produit_Tarif_Stock!#REF!,"")</f>
        <v>#REF!</v>
      </c>
      <c r="K236" s="2" t="e">
        <f>IF(Produit_Tarif_Stock!#REF!&lt;&gt;0,Produit_Tarif_Stock!#REF!,"")</f>
        <v>#REF!</v>
      </c>
      <c r="L236" s="114" t="e">
        <f>IF(Produit_Tarif_Stock!#REF!&lt;&gt;0,Produit_Tarif_Stock!#REF!,"")</f>
        <v>#REF!</v>
      </c>
      <c r="M236" s="114" t="e">
        <f>IF(Produit_Tarif_Stock!#REF!&lt;&gt;0,Produit_Tarif_Stock!#REF!,"")</f>
        <v>#REF!</v>
      </c>
      <c r="N236" s="454"/>
      <c r="P236" s="2" t="e">
        <f>IF(Produit_Tarif_Stock!#REF!&lt;&gt;0,Produit_Tarif_Stock!#REF!,"")</f>
        <v>#REF!</v>
      </c>
      <c r="Q236" s="518" t="e">
        <f>IF(Produit_Tarif_Stock!#REF!&lt;&gt;0,(E236-(E236*H236)-Produit_Tarif_Stock!#REF!)/Produit_Tarif_Stock!#REF!*100,(E236-(E236*H236)-Produit_Tarif_Stock!#REF!)/Produit_Tarif_Stock!#REF!*100)</f>
        <v>#REF!</v>
      </c>
      <c r="R236" s="523">
        <f t="shared" si="7"/>
        <v>0</v>
      </c>
      <c r="S236" s="524" t="e">
        <f>Produit_Tarif_Stock!#REF!</f>
        <v>#REF!</v>
      </c>
    </row>
    <row r="237" spans="1:19" ht="24.75" customHeight="1">
      <c r="A237" s="228" t="e">
        <f>Produit_Tarif_Stock!#REF!</f>
        <v>#REF!</v>
      </c>
      <c r="B237" s="118" t="e">
        <f>IF(Produit_Tarif_Stock!#REF!&lt;&gt;"",Produit_Tarif_Stock!#REF!,"")</f>
        <v>#REF!</v>
      </c>
      <c r="C237" s="502" t="e">
        <f>IF(Produit_Tarif_Stock!#REF!&lt;&gt;"",Produit_Tarif_Stock!#REF!,"")</f>
        <v>#REF!</v>
      </c>
      <c r="D237" s="505" t="e">
        <f>IF(Produit_Tarif_Stock!#REF!&lt;&gt;"",Produit_Tarif_Stock!#REF!,"")</f>
        <v>#REF!</v>
      </c>
      <c r="E237" s="514" t="e">
        <f>IF(Produit_Tarif_Stock!#REF!&lt;&gt;0,Produit_Tarif_Stock!#REF!,"")</f>
        <v>#REF!</v>
      </c>
      <c r="F237" s="2" t="e">
        <f>IF(Produit_Tarif_Stock!#REF!&lt;&gt;"",Produit_Tarif_Stock!#REF!,"")</f>
        <v>#REF!</v>
      </c>
      <c r="G237" s="506" t="e">
        <f>IF(Produit_Tarif_Stock!#REF!&lt;&gt;0,Produit_Tarif_Stock!#REF!,"")</f>
        <v>#REF!</v>
      </c>
      <c r="I237" s="506" t="str">
        <f t="shared" si="6"/>
        <v/>
      </c>
      <c r="J237" s="2" t="e">
        <f>IF(Produit_Tarif_Stock!#REF!&lt;&gt;0,Produit_Tarif_Stock!#REF!,"")</f>
        <v>#REF!</v>
      </c>
      <c r="K237" s="2" t="e">
        <f>IF(Produit_Tarif_Stock!#REF!&lt;&gt;0,Produit_Tarif_Stock!#REF!,"")</f>
        <v>#REF!</v>
      </c>
      <c r="L237" s="114" t="e">
        <f>IF(Produit_Tarif_Stock!#REF!&lt;&gt;0,Produit_Tarif_Stock!#REF!,"")</f>
        <v>#REF!</v>
      </c>
      <c r="M237" s="114" t="e">
        <f>IF(Produit_Tarif_Stock!#REF!&lt;&gt;0,Produit_Tarif_Stock!#REF!,"")</f>
        <v>#REF!</v>
      </c>
      <c r="N237" s="454"/>
      <c r="P237" s="2" t="e">
        <f>IF(Produit_Tarif_Stock!#REF!&lt;&gt;0,Produit_Tarif_Stock!#REF!,"")</f>
        <v>#REF!</v>
      </c>
      <c r="Q237" s="518" t="e">
        <f>IF(Produit_Tarif_Stock!#REF!&lt;&gt;0,(E237-(E237*H237)-Produit_Tarif_Stock!#REF!)/Produit_Tarif_Stock!#REF!*100,(E237-(E237*H237)-Produit_Tarif_Stock!#REF!)/Produit_Tarif_Stock!#REF!*100)</f>
        <v>#REF!</v>
      </c>
      <c r="R237" s="523">
        <f t="shared" si="7"/>
        <v>0</v>
      </c>
      <c r="S237" s="524" t="e">
        <f>Produit_Tarif_Stock!#REF!</f>
        <v>#REF!</v>
      </c>
    </row>
    <row r="238" spans="1:19" ht="24.75" customHeight="1">
      <c r="A238" s="228" t="e">
        <f>Produit_Tarif_Stock!#REF!</f>
        <v>#REF!</v>
      </c>
      <c r="B238" s="118" t="e">
        <f>IF(Produit_Tarif_Stock!#REF!&lt;&gt;"",Produit_Tarif_Stock!#REF!,"")</f>
        <v>#REF!</v>
      </c>
      <c r="C238" s="502" t="e">
        <f>IF(Produit_Tarif_Stock!#REF!&lt;&gt;"",Produit_Tarif_Stock!#REF!,"")</f>
        <v>#REF!</v>
      </c>
      <c r="D238" s="505" t="e">
        <f>IF(Produit_Tarif_Stock!#REF!&lt;&gt;"",Produit_Tarif_Stock!#REF!,"")</f>
        <v>#REF!</v>
      </c>
      <c r="E238" s="514" t="e">
        <f>IF(Produit_Tarif_Stock!#REF!&lt;&gt;0,Produit_Tarif_Stock!#REF!,"")</f>
        <v>#REF!</v>
      </c>
      <c r="F238" s="2" t="e">
        <f>IF(Produit_Tarif_Stock!#REF!&lt;&gt;"",Produit_Tarif_Stock!#REF!,"")</f>
        <v>#REF!</v>
      </c>
      <c r="G238" s="506" t="e">
        <f>IF(Produit_Tarif_Stock!#REF!&lt;&gt;0,Produit_Tarif_Stock!#REF!,"")</f>
        <v>#REF!</v>
      </c>
      <c r="I238" s="506" t="str">
        <f t="shared" si="6"/>
        <v/>
      </c>
      <c r="J238" s="2" t="e">
        <f>IF(Produit_Tarif_Stock!#REF!&lt;&gt;0,Produit_Tarif_Stock!#REF!,"")</f>
        <v>#REF!</v>
      </c>
      <c r="K238" s="2" t="e">
        <f>IF(Produit_Tarif_Stock!#REF!&lt;&gt;0,Produit_Tarif_Stock!#REF!,"")</f>
        <v>#REF!</v>
      </c>
      <c r="L238" s="114" t="e">
        <f>IF(Produit_Tarif_Stock!#REF!&lt;&gt;0,Produit_Tarif_Stock!#REF!,"")</f>
        <v>#REF!</v>
      </c>
      <c r="M238" s="114" t="e">
        <f>IF(Produit_Tarif_Stock!#REF!&lt;&gt;0,Produit_Tarif_Stock!#REF!,"")</f>
        <v>#REF!</v>
      </c>
      <c r="N238" s="454"/>
      <c r="P238" s="2" t="e">
        <f>IF(Produit_Tarif_Stock!#REF!&lt;&gt;0,Produit_Tarif_Stock!#REF!,"")</f>
        <v>#REF!</v>
      </c>
      <c r="Q238" s="518" t="e">
        <f>IF(Produit_Tarif_Stock!#REF!&lt;&gt;0,(E238-(E238*H238)-Produit_Tarif_Stock!#REF!)/Produit_Tarif_Stock!#REF!*100,(E238-(E238*H238)-Produit_Tarif_Stock!#REF!)/Produit_Tarif_Stock!#REF!*100)</f>
        <v>#REF!</v>
      </c>
      <c r="R238" s="523">
        <f t="shared" si="7"/>
        <v>0</v>
      </c>
      <c r="S238" s="524" t="e">
        <f>Produit_Tarif_Stock!#REF!</f>
        <v>#REF!</v>
      </c>
    </row>
    <row r="239" spans="1:19" ht="24.75" customHeight="1">
      <c r="A239" s="228" t="e">
        <f>Produit_Tarif_Stock!#REF!</f>
        <v>#REF!</v>
      </c>
      <c r="B239" s="118" t="e">
        <f>IF(Produit_Tarif_Stock!#REF!&lt;&gt;"",Produit_Tarif_Stock!#REF!,"")</f>
        <v>#REF!</v>
      </c>
      <c r="C239" s="502" t="e">
        <f>IF(Produit_Tarif_Stock!#REF!&lt;&gt;"",Produit_Tarif_Stock!#REF!,"")</f>
        <v>#REF!</v>
      </c>
      <c r="D239" s="505" t="e">
        <f>IF(Produit_Tarif_Stock!#REF!&lt;&gt;"",Produit_Tarif_Stock!#REF!,"")</f>
        <v>#REF!</v>
      </c>
      <c r="E239" s="514" t="e">
        <f>IF(Produit_Tarif_Stock!#REF!&lt;&gt;0,Produit_Tarif_Stock!#REF!,"")</f>
        <v>#REF!</v>
      </c>
      <c r="F239" s="2" t="e">
        <f>IF(Produit_Tarif_Stock!#REF!&lt;&gt;"",Produit_Tarif_Stock!#REF!,"")</f>
        <v>#REF!</v>
      </c>
      <c r="G239" s="506" t="e">
        <f>IF(Produit_Tarif_Stock!#REF!&lt;&gt;0,Produit_Tarif_Stock!#REF!,"")</f>
        <v>#REF!</v>
      </c>
      <c r="I239" s="506" t="str">
        <f t="shared" si="6"/>
        <v/>
      </c>
      <c r="J239" s="2" t="e">
        <f>IF(Produit_Tarif_Stock!#REF!&lt;&gt;0,Produit_Tarif_Stock!#REF!,"")</f>
        <v>#REF!</v>
      </c>
      <c r="K239" s="2" t="e">
        <f>IF(Produit_Tarif_Stock!#REF!&lt;&gt;0,Produit_Tarif_Stock!#REF!,"")</f>
        <v>#REF!</v>
      </c>
      <c r="L239" s="114" t="e">
        <f>IF(Produit_Tarif_Stock!#REF!&lt;&gt;0,Produit_Tarif_Stock!#REF!,"")</f>
        <v>#REF!</v>
      </c>
      <c r="M239" s="114" t="e">
        <f>IF(Produit_Tarif_Stock!#REF!&lt;&gt;0,Produit_Tarif_Stock!#REF!,"")</f>
        <v>#REF!</v>
      </c>
      <c r="N239" s="454"/>
      <c r="P239" s="2" t="e">
        <f>IF(Produit_Tarif_Stock!#REF!&lt;&gt;0,Produit_Tarif_Stock!#REF!,"")</f>
        <v>#REF!</v>
      </c>
      <c r="Q239" s="518" t="e">
        <f>IF(Produit_Tarif_Stock!#REF!&lt;&gt;0,(E239-(E239*H239)-Produit_Tarif_Stock!#REF!)/Produit_Tarif_Stock!#REF!*100,(E239-(E239*H239)-Produit_Tarif_Stock!#REF!)/Produit_Tarif_Stock!#REF!*100)</f>
        <v>#REF!</v>
      </c>
      <c r="R239" s="523">
        <f t="shared" si="7"/>
        <v>0</v>
      </c>
      <c r="S239" s="524" t="e">
        <f>Produit_Tarif_Stock!#REF!</f>
        <v>#REF!</v>
      </c>
    </row>
    <row r="240" spans="1:19" ht="24.75" customHeight="1">
      <c r="A240" s="228" t="e">
        <f>Produit_Tarif_Stock!#REF!</f>
        <v>#REF!</v>
      </c>
      <c r="B240" s="118" t="e">
        <f>IF(Produit_Tarif_Stock!#REF!&lt;&gt;"",Produit_Tarif_Stock!#REF!,"")</f>
        <v>#REF!</v>
      </c>
      <c r="C240" s="502" t="e">
        <f>IF(Produit_Tarif_Stock!#REF!&lt;&gt;"",Produit_Tarif_Stock!#REF!,"")</f>
        <v>#REF!</v>
      </c>
      <c r="D240" s="505" t="e">
        <f>IF(Produit_Tarif_Stock!#REF!&lt;&gt;"",Produit_Tarif_Stock!#REF!,"")</f>
        <v>#REF!</v>
      </c>
      <c r="E240" s="514" t="e">
        <f>IF(Produit_Tarif_Stock!#REF!&lt;&gt;0,Produit_Tarif_Stock!#REF!,"")</f>
        <v>#REF!</v>
      </c>
      <c r="F240" s="2" t="e">
        <f>IF(Produit_Tarif_Stock!#REF!&lt;&gt;"",Produit_Tarif_Stock!#REF!,"")</f>
        <v>#REF!</v>
      </c>
      <c r="G240" s="506" t="e">
        <f>IF(Produit_Tarif_Stock!#REF!&lt;&gt;0,Produit_Tarif_Stock!#REF!,"")</f>
        <v>#REF!</v>
      </c>
      <c r="I240" s="506" t="str">
        <f t="shared" si="6"/>
        <v/>
      </c>
      <c r="J240" s="2" t="e">
        <f>IF(Produit_Tarif_Stock!#REF!&lt;&gt;0,Produit_Tarif_Stock!#REF!,"")</f>
        <v>#REF!</v>
      </c>
      <c r="K240" s="2" t="e">
        <f>IF(Produit_Tarif_Stock!#REF!&lt;&gt;0,Produit_Tarif_Stock!#REF!,"")</f>
        <v>#REF!</v>
      </c>
      <c r="L240" s="114" t="e">
        <f>IF(Produit_Tarif_Stock!#REF!&lt;&gt;0,Produit_Tarif_Stock!#REF!,"")</f>
        <v>#REF!</v>
      </c>
      <c r="M240" s="114" t="e">
        <f>IF(Produit_Tarif_Stock!#REF!&lt;&gt;0,Produit_Tarif_Stock!#REF!,"")</f>
        <v>#REF!</v>
      </c>
      <c r="N240" s="454"/>
      <c r="P240" s="2" t="e">
        <f>IF(Produit_Tarif_Stock!#REF!&lt;&gt;0,Produit_Tarif_Stock!#REF!,"")</f>
        <v>#REF!</v>
      </c>
      <c r="Q240" s="518" t="e">
        <f>IF(Produit_Tarif_Stock!#REF!&lt;&gt;0,(E240-(E240*H240)-Produit_Tarif_Stock!#REF!)/Produit_Tarif_Stock!#REF!*100,(E240-(E240*H240)-Produit_Tarif_Stock!#REF!)/Produit_Tarif_Stock!#REF!*100)</f>
        <v>#REF!</v>
      </c>
      <c r="R240" s="523">
        <f t="shared" si="7"/>
        <v>0</v>
      </c>
      <c r="S240" s="524" t="e">
        <f>Produit_Tarif_Stock!#REF!</f>
        <v>#REF!</v>
      </c>
    </row>
    <row r="241" spans="1:19" ht="24.75" customHeight="1">
      <c r="A241" s="228" t="e">
        <f>Produit_Tarif_Stock!#REF!</f>
        <v>#REF!</v>
      </c>
      <c r="B241" s="118" t="e">
        <f>IF(Produit_Tarif_Stock!#REF!&lt;&gt;"",Produit_Tarif_Stock!#REF!,"")</f>
        <v>#REF!</v>
      </c>
      <c r="C241" s="502" t="e">
        <f>IF(Produit_Tarif_Stock!#REF!&lt;&gt;"",Produit_Tarif_Stock!#REF!,"")</f>
        <v>#REF!</v>
      </c>
      <c r="D241" s="505" t="e">
        <f>IF(Produit_Tarif_Stock!#REF!&lt;&gt;"",Produit_Tarif_Stock!#REF!,"")</f>
        <v>#REF!</v>
      </c>
      <c r="E241" s="514" t="e">
        <f>IF(Produit_Tarif_Stock!#REF!&lt;&gt;0,Produit_Tarif_Stock!#REF!,"")</f>
        <v>#REF!</v>
      </c>
      <c r="F241" s="2" t="e">
        <f>IF(Produit_Tarif_Stock!#REF!&lt;&gt;"",Produit_Tarif_Stock!#REF!,"")</f>
        <v>#REF!</v>
      </c>
      <c r="G241" s="506" t="e">
        <f>IF(Produit_Tarif_Stock!#REF!&lt;&gt;0,Produit_Tarif_Stock!#REF!,"")</f>
        <v>#REF!</v>
      </c>
      <c r="I241" s="506" t="str">
        <f t="shared" si="6"/>
        <v/>
      </c>
      <c r="J241" s="2" t="e">
        <f>IF(Produit_Tarif_Stock!#REF!&lt;&gt;0,Produit_Tarif_Stock!#REF!,"")</f>
        <v>#REF!</v>
      </c>
      <c r="K241" s="2" t="e">
        <f>IF(Produit_Tarif_Stock!#REF!&lt;&gt;0,Produit_Tarif_Stock!#REF!,"")</f>
        <v>#REF!</v>
      </c>
      <c r="L241" s="114" t="e">
        <f>IF(Produit_Tarif_Stock!#REF!&lt;&gt;0,Produit_Tarif_Stock!#REF!,"")</f>
        <v>#REF!</v>
      </c>
      <c r="M241" s="114" t="e">
        <f>IF(Produit_Tarif_Stock!#REF!&lt;&gt;0,Produit_Tarif_Stock!#REF!,"")</f>
        <v>#REF!</v>
      </c>
      <c r="N241" s="454"/>
      <c r="P241" s="2" t="e">
        <f>IF(Produit_Tarif_Stock!#REF!&lt;&gt;0,Produit_Tarif_Stock!#REF!,"")</f>
        <v>#REF!</v>
      </c>
      <c r="Q241" s="518" t="e">
        <f>IF(Produit_Tarif_Stock!#REF!&lt;&gt;0,(E241-(E241*H241)-Produit_Tarif_Stock!#REF!)/Produit_Tarif_Stock!#REF!*100,(E241-(E241*H241)-Produit_Tarif_Stock!#REF!)/Produit_Tarif_Stock!#REF!*100)</f>
        <v>#REF!</v>
      </c>
      <c r="R241" s="523">
        <f t="shared" si="7"/>
        <v>0</v>
      </c>
      <c r="S241" s="524" t="e">
        <f>Produit_Tarif_Stock!#REF!</f>
        <v>#REF!</v>
      </c>
    </row>
    <row r="242" spans="1:19" ht="24.75" customHeight="1">
      <c r="A242" s="228" t="e">
        <f>Produit_Tarif_Stock!#REF!</f>
        <v>#REF!</v>
      </c>
      <c r="B242" s="118" t="e">
        <f>IF(Produit_Tarif_Stock!#REF!&lt;&gt;"",Produit_Tarif_Stock!#REF!,"")</f>
        <v>#REF!</v>
      </c>
      <c r="C242" s="502" t="e">
        <f>IF(Produit_Tarif_Stock!#REF!&lt;&gt;"",Produit_Tarif_Stock!#REF!,"")</f>
        <v>#REF!</v>
      </c>
      <c r="D242" s="505" t="e">
        <f>IF(Produit_Tarif_Stock!#REF!&lt;&gt;"",Produit_Tarif_Stock!#REF!,"")</f>
        <v>#REF!</v>
      </c>
      <c r="E242" s="514" t="e">
        <f>IF(Produit_Tarif_Stock!#REF!&lt;&gt;0,Produit_Tarif_Stock!#REF!,"")</f>
        <v>#REF!</v>
      </c>
      <c r="F242" s="2" t="e">
        <f>IF(Produit_Tarif_Stock!#REF!&lt;&gt;"",Produit_Tarif_Stock!#REF!,"")</f>
        <v>#REF!</v>
      </c>
      <c r="G242" s="506" t="e">
        <f>IF(Produit_Tarif_Stock!#REF!&lt;&gt;0,Produit_Tarif_Stock!#REF!,"")</f>
        <v>#REF!</v>
      </c>
      <c r="I242" s="506" t="str">
        <f t="shared" si="6"/>
        <v/>
      </c>
      <c r="J242" s="2" t="e">
        <f>IF(Produit_Tarif_Stock!#REF!&lt;&gt;0,Produit_Tarif_Stock!#REF!,"")</f>
        <v>#REF!</v>
      </c>
      <c r="K242" s="2" t="e">
        <f>IF(Produit_Tarif_Stock!#REF!&lt;&gt;0,Produit_Tarif_Stock!#REF!,"")</f>
        <v>#REF!</v>
      </c>
      <c r="L242" s="114" t="e">
        <f>IF(Produit_Tarif_Stock!#REF!&lt;&gt;0,Produit_Tarif_Stock!#REF!,"")</f>
        <v>#REF!</v>
      </c>
      <c r="M242" s="114" t="e">
        <f>IF(Produit_Tarif_Stock!#REF!&lt;&gt;0,Produit_Tarif_Stock!#REF!,"")</f>
        <v>#REF!</v>
      </c>
      <c r="N242" s="454"/>
      <c r="P242" s="2" t="e">
        <f>IF(Produit_Tarif_Stock!#REF!&lt;&gt;0,Produit_Tarif_Stock!#REF!,"")</f>
        <v>#REF!</v>
      </c>
      <c r="Q242" s="518" t="e">
        <f>IF(Produit_Tarif_Stock!#REF!&lt;&gt;0,(E242-(E242*H242)-Produit_Tarif_Stock!#REF!)/Produit_Tarif_Stock!#REF!*100,(E242-(E242*H242)-Produit_Tarif_Stock!#REF!)/Produit_Tarif_Stock!#REF!*100)</f>
        <v>#REF!</v>
      </c>
      <c r="R242" s="523">
        <f t="shared" si="7"/>
        <v>0</v>
      </c>
      <c r="S242" s="524" t="e">
        <f>Produit_Tarif_Stock!#REF!</f>
        <v>#REF!</v>
      </c>
    </row>
    <row r="243" spans="1:19" ht="24.75" customHeight="1">
      <c r="A243" s="228" t="e">
        <f>Produit_Tarif_Stock!#REF!</f>
        <v>#REF!</v>
      </c>
      <c r="B243" s="118" t="e">
        <f>IF(Produit_Tarif_Stock!#REF!&lt;&gt;"",Produit_Tarif_Stock!#REF!,"")</f>
        <v>#REF!</v>
      </c>
      <c r="C243" s="502" t="e">
        <f>IF(Produit_Tarif_Stock!#REF!&lt;&gt;"",Produit_Tarif_Stock!#REF!,"")</f>
        <v>#REF!</v>
      </c>
      <c r="D243" s="505" t="e">
        <f>IF(Produit_Tarif_Stock!#REF!&lt;&gt;"",Produit_Tarif_Stock!#REF!,"")</f>
        <v>#REF!</v>
      </c>
      <c r="E243" s="514" t="e">
        <f>IF(Produit_Tarif_Stock!#REF!&lt;&gt;0,Produit_Tarif_Stock!#REF!,"")</f>
        <v>#REF!</v>
      </c>
      <c r="F243" s="2" t="e">
        <f>IF(Produit_Tarif_Stock!#REF!&lt;&gt;"",Produit_Tarif_Stock!#REF!,"")</f>
        <v>#REF!</v>
      </c>
      <c r="G243" s="506" t="e">
        <f>IF(Produit_Tarif_Stock!#REF!&lt;&gt;0,Produit_Tarif_Stock!#REF!,"")</f>
        <v>#REF!</v>
      </c>
      <c r="I243" s="506" t="str">
        <f t="shared" si="6"/>
        <v/>
      </c>
      <c r="J243" s="2" t="e">
        <f>IF(Produit_Tarif_Stock!#REF!&lt;&gt;0,Produit_Tarif_Stock!#REF!,"")</f>
        <v>#REF!</v>
      </c>
      <c r="K243" s="2" t="e">
        <f>IF(Produit_Tarif_Stock!#REF!&lt;&gt;0,Produit_Tarif_Stock!#REF!,"")</f>
        <v>#REF!</v>
      </c>
      <c r="L243" s="114" t="e">
        <f>IF(Produit_Tarif_Stock!#REF!&lt;&gt;0,Produit_Tarif_Stock!#REF!,"")</f>
        <v>#REF!</v>
      </c>
      <c r="M243" s="114" t="e">
        <f>IF(Produit_Tarif_Stock!#REF!&lt;&gt;0,Produit_Tarif_Stock!#REF!,"")</f>
        <v>#REF!</v>
      </c>
      <c r="N243" s="454"/>
      <c r="P243" s="2" t="e">
        <f>IF(Produit_Tarif_Stock!#REF!&lt;&gt;0,Produit_Tarif_Stock!#REF!,"")</f>
        <v>#REF!</v>
      </c>
      <c r="Q243" s="518" t="e">
        <f>IF(Produit_Tarif_Stock!#REF!&lt;&gt;0,(E243-(E243*H243)-Produit_Tarif_Stock!#REF!)/Produit_Tarif_Stock!#REF!*100,(E243-(E243*H243)-Produit_Tarif_Stock!#REF!)/Produit_Tarif_Stock!#REF!*100)</f>
        <v>#REF!</v>
      </c>
      <c r="R243" s="523">
        <f t="shared" si="7"/>
        <v>0</v>
      </c>
      <c r="S243" s="524" t="e">
        <f>Produit_Tarif_Stock!#REF!</f>
        <v>#REF!</v>
      </c>
    </row>
    <row r="244" spans="1:19" ht="24.75" customHeight="1">
      <c r="A244" s="228" t="e">
        <f>Produit_Tarif_Stock!#REF!</f>
        <v>#REF!</v>
      </c>
      <c r="B244" s="118" t="e">
        <f>IF(Produit_Tarif_Stock!#REF!&lt;&gt;"",Produit_Tarif_Stock!#REF!,"")</f>
        <v>#REF!</v>
      </c>
      <c r="C244" s="502" t="e">
        <f>IF(Produit_Tarif_Stock!#REF!&lt;&gt;"",Produit_Tarif_Stock!#REF!,"")</f>
        <v>#REF!</v>
      </c>
      <c r="D244" s="505" t="e">
        <f>IF(Produit_Tarif_Stock!#REF!&lt;&gt;"",Produit_Tarif_Stock!#REF!,"")</f>
        <v>#REF!</v>
      </c>
      <c r="E244" s="514" t="e">
        <f>IF(Produit_Tarif_Stock!#REF!&lt;&gt;0,Produit_Tarif_Stock!#REF!,"")</f>
        <v>#REF!</v>
      </c>
      <c r="F244" s="2" t="e">
        <f>IF(Produit_Tarif_Stock!#REF!&lt;&gt;"",Produit_Tarif_Stock!#REF!,"")</f>
        <v>#REF!</v>
      </c>
      <c r="G244" s="506" t="e">
        <f>IF(Produit_Tarif_Stock!#REF!&lt;&gt;0,Produit_Tarif_Stock!#REF!,"")</f>
        <v>#REF!</v>
      </c>
      <c r="I244" s="506" t="str">
        <f t="shared" si="6"/>
        <v/>
      </c>
      <c r="J244" s="2" t="e">
        <f>IF(Produit_Tarif_Stock!#REF!&lt;&gt;0,Produit_Tarif_Stock!#REF!,"")</f>
        <v>#REF!</v>
      </c>
      <c r="K244" s="2" t="e">
        <f>IF(Produit_Tarif_Stock!#REF!&lt;&gt;0,Produit_Tarif_Stock!#REF!,"")</f>
        <v>#REF!</v>
      </c>
      <c r="L244" s="114" t="e">
        <f>IF(Produit_Tarif_Stock!#REF!&lt;&gt;0,Produit_Tarif_Stock!#REF!,"")</f>
        <v>#REF!</v>
      </c>
      <c r="M244" s="114" t="e">
        <f>IF(Produit_Tarif_Stock!#REF!&lt;&gt;0,Produit_Tarif_Stock!#REF!,"")</f>
        <v>#REF!</v>
      </c>
      <c r="N244" s="454"/>
      <c r="P244" s="2" t="e">
        <f>IF(Produit_Tarif_Stock!#REF!&lt;&gt;0,Produit_Tarif_Stock!#REF!,"")</f>
        <v>#REF!</v>
      </c>
      <c r="Q244" s="518" t="e">
        <f>IF(Produit_Tarif_Stock!#REF!&lt;&gt;0,(E244-(E244*H244)-Produit_Tarif_Stock!#REF!)/Produit_Tarif_Stock!#REF!*100,(E244-(E244*H244)-Produit_Tarif_Stock!#REF!)/Produit_Tarif_Stock!#REF!*100)</f>
        <v>#REF!</v>
      </c>
      <c r="R244" s="523">
        <f t="shared" si="7"/>
        <v>0</v>
      </c>
      <c r="S244" s="524" t="e">
        <f>Produit_Tarif_Stock!#REF!</f>
        <v>#REF!</v>
      </c>
    </row>
    <row r="245" spans="1:19" ht="24.75" customHeight="1">
      <c r="A245" s="228" t="e">
        <f>Produit_Tarif_Stock!#REF!</f>
        <v>#REF!</v>
      </c>
      <c r="B245" s="118" t="e">
        <f>IF(Produit_Tarif_Stock!#REF!&lt;&gt;"",Produit_Tarif_Stock!#REF!,"")</f>
        <v>#REF!</v>
      </c>
      <c r="C245" s="502" t="e">
        <f>IF(Produit_Tarif_Stock!#REF!&lt;&gt;"",Produit_Tarif_Stock!#REF!,"")</f>
        <v>#REF!</v>
      </c>
      <c r="D245" s="505" t="e">
        <f>IF(Produit_Tarif_Stock!#REF!&lt;&gt;"",Produit_Tarif_Stock!#REF!,"")</f>
        <v>#REF!</v>
      </c>
      <c r="E245" s="514" t="e">
        <f>IF(Produit_Tarif_Stock!#REF!&lt;&gt;0,Produit_Tarif_Stock!#REF!,"")</f>
        <v>#REF!</v>
      </c>
      <c r="F245" s="2" t="e">
        <f>IF(Produit_Tarif_Stock!#REF!&lt;&gt;"",Produit_Tarif_Stock!#REF!,"")</f>
        <v>#REF!</v>
      </c>
      <c r="G245" s="506" t="e">
        <f>IF(Produit_Tarif_Stock!#REF!&lt;&gt;0,Produit_Tarif_Stock!#REF!,"")</f>
        <v>#REF!</v>
      </c>
      <c r="I245" s="506" t="str">
        <f t="shared" si="6"/>
        <v/>
      </c>
      <c r="J245" s="2" t="e">
        <f>IF(Produit_Tarif_Stock!#REF!&lt;&gt;0,Produit_Tarif_Stock!#REF!,"")</f>
        <v>#REF!</v>
      </c>
      <c r="K245" s="2" t="e">
        <f>IF(Produit_Tarif_Stock!#REF!&lt;&gt;0,Produit_Tarif_Stock!#REF!,"")</f>
        <v>#REF!</v>
      </c>
      <c r="L245" s="114" t="e">
        <f>IF(Produit_Tarif_Stock!#REF!&lt;&gt;0,Produit_Tarif_Stock!#REF!,"")</f>
        <v>#REF!</v>
      </c>
      <c r="M245" s="114" t="e">
        <f>IF(Produit_Tarif_Stock!#REF!&lt;&gt;0,Produit_Tarif_Stock!#REF!,"")</f>
        <v>#REF!</v>
      </c>
      <c r="N245" s="454"/>
      <c r="P245" s="2" t="e">
        <f>IF(Produit_Tarif_Stock!#REF!&lt;&gt;0,Produit_Tarif_Stock!#REF!,"")</f>
        <v>#REF!</v>
      </c>
      <c r="Q245" s="518" t="e">
        <f>IF(Produit_Tarif_Stock!#REF!&lt;&gt;0,(E245-(E245*H245)-Produit_Tarif_Stock!#REF!)/Produit_Tarif_Stock!#REF!*100,(E245-(E245*H245)-Produit_Tarif_Stock!#REF!)/Produit_Tarif_Stock!#REF!*100)</f>
        <v>#REF!</v>
      </c>
      <c r="R245" s="523">
        <f t="shared" si="7"/>
        <v>0</v>
      </c>
      <c r="S245" s="524" t="e">
        <f>Produit_Tarif_Stock!#REF!</f>
        <v>#REF!</v>
      </c>
    </row>
    <row r="246" spans="1:19" ht="24.75" customHeight="1">
      <c r="A246" s="228" t="e">
        <f>Produit_Tarif_Stock!#REF!</f>
        <v>#REF!</v>
      </c>
      <c r="B246" s="118" t="e">
        <f>IF(Produit_Tarif_Stock!#REF!&lt;&gt;"",Produit_Tarif_Stock!#REF!,"")</f>
        <v>#REF!</v>
      </c>
      <c r="C246" s="502" t="e">
        <f>IF(Produit_Tarif_Stock!#REF!&lt;&gt;"",Produit_Tarif_Stock!#REF!,"")</f>
        <v>#REF!</v>
      </c>
      <c r="D246" s="505" t="e">
        <f>IF(Produit_Tarif_Stock!#REF!&lt;&gt;"",Produit_Tarif_Stock!#REF!,"")</f>
        <v>#REF!</v>
      </c>
      <c r="E246" s="514" t="e">
        <f>IF(Produit_Tarif_Stock!#REF!&lt;&gt;0,Produit_Tarif_Stock!#REF!,"")</f>
        <v>#REF!</v>
      </c>
      <c r="F246" s="2" t="e">
        <f>IF(Produit_Tarif_Stock!#REF!&lt;&gt;"",Produit_Tarif_Stock!#REF!,"")</f>
        <v>#REF!</v>
      </c>
      <c r="G246" s="506" t="e">
        <f>IF(Produit_Tarif_Stock!#REF!&lt;&gt;0,Produit_Tarif_Stock!#REF!,"")</f>
        <v>#REF!</v>
      </c>
      <c r="I246" s="506" t="str">
        <f t="shared" si="6"/>
        <v/>
      </c>
      <c r="J246" s="2" t="e">
        <f>IF(Produit_Tarif_Stock!#REF!&lt;&gt;0,Produit_Tarif_Stock!#REF!,"")</f>
        <v>#REF!</v>
      </c>
      <c r="K246" s="2" t="e">
        <f>IF(Produit_Tarif_Stock!#REF!&lt;&gt;0,Produit_Tarif_Stock!#REF!,"")</f>
        <v>#REF!</v>
      </c>
      <c r="L246" s="114" t="e">
        <f>IF(Produit_Tarif_Stock!#REF!&lt;&gt;0,Produit_Tarif_Stock!#REF!,"")</f>
        <v>#REF!</v>
      </c>
      <c r="M246" s="114" t="e">
        <f>IF(Produit_Tarif_Stock!#REF!&lt;&gt;0,Produit_Tarif_Stock!#REF!,"")</f>
        <v>#REF!</v>
      </c>
      <c r="N246" s="454"/>
      <c r="P246" s="2" t="e">
        <f>IF(Produit_Tarif_Stock!#REF!&lt;&gt;0,Produit_Tarif_Stock!#REF!,"")</f>
        <v>#REF!</v>
      </c>
      <c r="Q246" s="518" t="e">
        <f>IF(Produit_Tarif_Stock!#REF!&lt;&gt;0,(E246-(E246*H246)-Produit_Tarif_Stock!#REF!)/Produit_Tarif_Stock!#REF!*100,(E246-(E246*H246)-Produit_Tarif_Stock!#REF!)/Produit_Tarif_Stock!#REF!*100)</f>
        <v>#REF!</v>
      </c>
      <c r="R246" s="523">
        <f t="shared" si="7"/>
        <v>0</v>
      </c>
      <c r="S246" s="524" t="e">
        <f>Produit_Tarif_Stock!#REF!</f>
        <v>#REF!</v>
      </c>
    </row>
    <row r="247" spans="1:19" ht="24.75" customHeight="1">
      <c r="A247" s="228" t="e">
        <f>Produit_Tarif_Stock!#REF!</f>
        <v>#REF!</v>
      </c>
      <c r="B247" s="118" t="e">
        <f>IF(Produit_Tarif_Stock!#REF!&lt;&gt;"",Produit_Tarif_Stock!#REF!,"")</f>
        <v>#REF!</v>
      </c>
      <c r="C247" s="502" t="e">
        <f>IF(Produit_Tarif_Stock!#REF!&lt;&gt;"",Produit_Tarif_Stock!#REF!,"")</f>
        <v>#REF!</v>
      </c>
      <c r="D247" s="505" t="e">
        <f>IF(Produit_Tarif_Stock!#REF!&lt;&gt;"",Produit_Tarif_Stock!#REF!,"")</f>
        <v>#REF!</v>
      </c>
      <c r="E247" s="514" t="e">
        <f>IF(Produit_Tarif_Stock!#REF!&lt;&gt;0,Produit_Tarif_Stock!#REF!,"")</f>
        <v>#REF!</v>
      </c>
      <c r="F247" s="2" t="e">
        <f>IF(Produit_Tarif_Stock!#REF!&lt;&gt;"",Produit_Tarif_Stock!#REF!,"")</f>
        <v>#REF!</v>
      </c>
      <c r="G247" s="506" t="e">
        <f>IF(Produit_Tarif_Stock!#REF!&lt;&gt;0,Produit_Tarif_Stock!#REF!,"")</f>
        <v>#REF!</v>
      </c>
      <c r="I247" s="506" t="str">
        <f t="shared" si="6"/>
        <v/>
      </c>
      <c r="J247" s="2" t="e">
        <f>IF(Produit_Tarif_Stock!#REF!&lt;&gt;0,Produit_Tarif_Stock!#REF!,"")</f>
        <v>#REF!</v>
      </c>
      <c r="K247" s="2" t="e">
        <f>IF(Produit_Tarif_Stock!#REF!&lt;&gt;0,Produit_Tarif_Stock!#REF!,"")</f>
        <v>#REF!</v>
      </c>
      <c r="L247" s="114" t="e">
        <f>IF(Produit_Tarif_Stock!#REF!&lt;&gt;0,Produit_Tarif_Stock!#REF!,"")</f>
        <v>#REF!</v>
      </c>
      <c r="M247" s="114" t="e">
        <f>IF(Produit_Tarif_Stock!#REF!&lt;&gt;0,Produit_Tarif_Stock!#REF!,"")</f>
        <v>#REF!</v>
      </c>
      <c r="N247" s="454"/>
      <c r="P247" s="2" t="e">
        <f>IF(Produit_Tarif_Stock!#REF!&lt;&gt;0,Produit_Tarif_Stock!#REF!,"")</f>
        <v>#REF!</v>
      </c>
      <c r="Q247" s="518" t="e">
        <f>IF(Produit_Tarif_Stock!#REF!&lt;&gt;0,(E247-(E247*H247)-Produit_Tarif_Stock!#REF!)/Produit_Tarif_Stock!#REF!*100,(E247-(E247*H247)-Produit_Tarif_Stock!#REF!)/Produit_Tarif_Stock!#REF!*100)</f>
        <v>#REF!</v>
      </c>
      <c r="R247" s="523">
        <f t="shared" si="7"/>
        <v>0</v>
      </c>
      <c r="S247" s="524" t="e">
        <f>Produit_Tarif_Stock!#REF!</f>
        <v>#REF!</v>
      </c>
    </row>
    <row r="248" spans="1:19" ht="24.75" customHeight="1">
      <c r="A248" s="228" t="e">
        <f>Produit_Tarif_Stock!#REF!</f>
        <v>#REF!</v>
      </c>
      <c r="B248" s="118" t="e">
        <f>IF(Produit_Tarif_Stock!#REF!&lt;&gt;"",Produit_Tarif_Stock!#REF!,"")</f>
        <v>#REF!</v>
      </c>
      <c r="C248" s="502" t="e">
        <f>IF(Produit_Tarif_Stock!#REF!&lt;&gt;"",Produit_Tarif_Stock!#REF!,"")</f>
        <v>#REF!</v>
      </c>
      <c r="D248" s="505" t="e">
        <f>IF(Produit_Tarif_Stock!#REF!&lt;&gt;"",Produit_Tarif_Stock!#REF!,"")</f>
        <v>#REF!</v>
      </c>
      <c r="E248" s="514" t="e">
        <f>IF(Produit_Tarif_Stock!#REF!&lt;&gt;0,Produit_Tarif_Stock!#REF!,"")</f>
        <v>#REF!</v>
      </c>
      <c r="F248" s="2" t="e">
        <f>IF(Produit_Tarif_Stock!#REF!&lt;&gt;"",Produit_Tarif_Stock!#REF!,"")</f>
        <v>#REF!</v>
      </c>
      <c r="G248" s="506" t="e">
        <f>IF(Produit_Tarif_Stock!#REF!&lt;&gt;0,Produit_Tarif_Stock!#REF!,"")</f>
        <v>#REF!</v>
      </c>
      <c r="I248" s="506" t="str">
        <f t="shared" si="6"/>
        <v/>
      </c>
      <c r="J248" s="2" t="e">
        <f>IF(Produit_Tarif_Stock!#REF!&lt;&gt;0,Produit_Tarif_Stock!#REF!,"")</f>
        <v>#REF!</v>
      </c>
      <c r="K248" s="2" t="e">
        <f>IF(Produit_Tarif_Stock!#REF!&lt;&gt;0,Produit_Tarif_Stock!#REF!,"")</f>
        <v>#REF!</v>
      </c>
      <c r="L248" s="114" t="e">
        <f>IF(Produit_Tarif_Stock!#REF!&lt;&gt;0,Produit_Tarif_Stock!#REF!,"")</f>
        <v>#REF!</v>
      </c>
      <c r="M248" s="114" t="e">
        <f>IF(Produit_Tarif_Stock!#REF!&lt;&gt;0,Produit_Tarif_Stock!#REF!,"")</f>
        <v>#REF!</v>
      </c>
      <c r="N248" s="454"/>
      <c r="P248" s="2" t="e">
        <f>IF(Produit_Tarif_Stock!#REF!&lt;&gt;0,Produit_Tarif_Stock!#REF!,"")</f>
        <v>#REF!</v>
      </c>
      <c r="Q248" s="518" t="e">
        <f>IF(Produit_Tarif_Stock!#REF!&lt;&gt;0,(E248-(E248*H248)-Produit_Tarif_Stock!#REF!)/Produit_Tarif_Stock!#REF!*100,(E248-(E248*H248)-Produit_Tarif_Stock!#REF!)/Produit_Tarif_Stock!#REF!*100)</f>
        <v>#REF!</v>
      </c>
      <c r="R248" s="523">
        <f t="shared" si="7"/>
        <v>0</v>
      </c>
      <c r="S248" s="524" t="e">
        <f>Produit_Tarif_Stock!#REF!</f>
        <v>#REF!</v>
      </c>
    </row>
    <row r="249" spans="1:19" ht="24.75" customHeight="1">
      <c r="A249" s="228" t="e">
        <f>Produit_Tarif_Stock!#REF!</f>
        <v>#REF!</v>
      </c>
      <c r="B249" s="118" t="e">
        <f>IF(Produit_Tarif_Stock!#REF!&lt;&gt;"",Produit_Tarif_Stock!#REF!,"")</f>
        <v>#REF!</v>
      </c>
      <c r="C249" s="502" t="e">
        <f>IF(Produit_Tarif_Stock!#REF!&lt;&gt;"",Produit_Tarif_Stock!#REF!,"")</f>
        <v>#REF!</v>
      </c>
      <c r="D249" s="505" t="e">
        <f>IF(Produit_Tarif_Stock!#REF!&lt;&gt;"",Produit_Tarif_Stock!#REF!,"")</f>
        <v>#REF!</v>
      </c>
      <c r="E249" s="514" t="e">
        <f>IF(Produit_Tarif_Stock!#REF!&lt;&gt;0,Produit_Tarif_Stock!#REF!,"")</f>
        <v>#REF!</v>
      </c>
      <c r="F249" s="2" t="e">
        <f>IF(Produit_Tarif_Stock!#REF!&lt;&gt;"",Produit_Tarif_Stock!#REF!,"")</f>
        <v>#REF!</v>
      </c>
      <c r="G249" s="506" t="e">
        <f>IF(Produit_Tarif_Stock!#REF!&lt;&gt;0,Produit_Tarif_Stock!#REF!,"")</f>
        <v>#REF!</v>
      </c>
      <c r="I249" s="506" t="str">
        <f t="shared" si="6"/>
        <v/>
      </c>
      <c r="J249" s="2" t="e">
        <f>IF(Produit_Tarif_Stock!#REF!&lt;&gt;0,Produit_Tarif_Stock!#REF!,"")</f>
        <v>#REF!</v>
      </c>
      <c r="K249" s="2" t="e">
        <f>IF(Produit_Tarif_Stock!#REF!&lt;&gt;0,Produit_Tarif_Stock!#REF!,"")</f>
        <v>#REF!</v>
      </c>
      <c r="L249" s="114" t="e">
        <f>IF(Produit_Tarif_Stock!#REF!&lt;&gt;0,Produit_Tarif_Stock!#REF!,"")</f>
        <v>#REF!</v>
      </c>
      <c r="M249" s="114" t="e">
        <f>IF(Produit_Tarif_Stock!#REF!&lt;&gt;0,Produit_Tarif_Stock!#REF!,"")</f>
        <v>#REF!</v>
      </c>
      <c r="N249" s="454"/>
      <c r="P249" s="2" t="e">
        <f>IF(Produit_Tarif_Stock!#REF!&lt;&gt;0,Produit_Tarif_Stock!#REF!,"")</f>
        <v>#REF!</v>
      </c>
      <c r="Q249" s="518" t="e">
        <f>IF(Produit_Tarif_Stock!#REF!&lt;&gt;0,(E249-(E249*H249)-Produit_Tarif_Stock!#REF!)/Produit_Tarif_Stock!#REF!*100,(E249-(E249*H249)-Produit_Tarif_Stock!#REF!)/Produit_Tarif_Stock!#REF!*100)</f>
        <v>#REF!</v>
      </c>
      <c r="R249" s="523">
        <f t="shared" si="7"/>
        <v>0</v>
      </c>
      <c r="S249" s="524" t="e">
        <f>Produit_Tarif_Stock!#REF!</f>
        <v>#REF!</v>
      </c>
    </row>
    <row r="250" spans="1:19" ht="24.75" customHeight="1">
      <c r="A250" s="228" t="e">
        <f>Produit_Tarif_Stock!#REF!</f>
        <v>#REF!</v>
      </c>
      <c r="B250" s="118" t="e">
        <f>IF(Produit_Tarif_Stock!#REF!&lt;&gt;"",Produit_Tarif_Stock!#REF!,"")</f>
        <v>#REF!</v>
      </c>
      <c r="C250" s="502" t="e">
        <f>IF(Produit_Tarif_Stock!#REF!&lt;&gt;"",Produit_Tarif_Stock!#REF!,"")</f>
        <v>#REF!</v>
      </c>
      <c r="D250" s="505" t="e">
        <f>IF(Produit_Tarif_Stock!#REF!&lt;&gt;"",Produit_Tarif_Stock!#REF!,"")</f>
        <v>#REF!</v>
      </c>
      <c r="E250" s="514" t="e">
        <f>IF(Produit_Tarif_Stock!#REF!&lt;&gt;0,Produit_Tarif_Stock!#REF!,"")</f>
        <v>#REF!</v>
      </c>
      <c r="F250" s="2" t="e">
        <f>IF(Produit_Tarif_Stock!#REF!&lt;&gt;"",Produit_Tarif_Stock!#REF!,"")</f>
        <v>#REF!</v>
      </c>
      <c r="G250" s="506" t="e">
        <f>IF(Produit_Tarif_Stock!#REF!&lt;&gt;0,Produit_Tarif_Stock!#REF!,"")</f>
        <v>#REF!</v>
      </c>
      <c r="I250" s="506" t="str">
        <f t="shared" si="6"/>
        <v/>
      </c>
      <c r="J250" s="2" t="e">
        <f>IF(Produit_Tarif_Stock!#REF!&lt;&gt;0,Produit_Tarif_Stock!#REF!,"")</f>
        <v>#REF!</v>
      </c>
      <c r="K250" s="2" t="e">
        <f>IF(Produit_Tarif_Stock!#REF!&lt;&gt;0,Produit_Tarif_Stock!#REF!,"")</f>
        <v>#REF!</v>
      </c>
      <c r="L250" s="114" t="e">
        <f>IF(Produit_Tarif_Stock!#REF!&lt;&gt;0,Produit_Tarif_Stock!#REF!,"")</f>
        <v>#REF!</v>
      </c>
      <c r="M250" s="114" t="e">
        <f>IF(Produit_Tarif_Stock!#REF!&lt;&gt;0,Produit_Tarif_Stock!#REF!,"")</f>
        <v>#REF!</v>
      </c>
      <c r="N250" s="454"/>
      <c r="P250" s="2" t="e">
        <f>IF(Produit_Tarif_Stock!#REF!&lt;&gt;0,Produit_Tarif_Stock!#REF!,"")</f>
        <v>#REF!</v>
      </c>
      <c r="Q250" s="518" t="e">
        <f>IF(Produit_Tarif_Stock!#REF!&lt;&gt;0,(E250-(E250*H250)-Produit_Tarif_Stock!#REF!)/Produit_Tarif_Stock!#REF!*100,(E250-(E250*H250)-Produit_Tarif_Stock!#REF!)/Produit_Tarif_Stock!#REF!*100)</f>
        <v>#REF!</v>
      </c>
      <c r="R250" s="523">
        <f t="shared" si="7"/>
        <v>0</v>
      </c>
      <c r="S250" s="524" t="e">
        <f>Produit_Tarif_Stock!#REF!</f>
        <v>#REF!</v>
      </c>
    </row>
    <row r="251" spans="1:19" ht="24.75" customHeight="1">
      <c r="A251" s="228" t="e">
        <f>Produit_Tarif_Stock!#REF!</f>
        <v>#REF!</v>
      </c>
      <c r="B251" s="118" t="e">
        <f>IF(Produit_Tarif_Stock!#REF!&lt;&gt;"",Produit_Tarif_Stock!#REF!,"")</f>
        <v>#REF!</v>
      </c>
      <c r="C251" s="502" t="e">
        <f>IF(Produit_Tarif_Stock!#REF!&lt;&gt;"",Produit_Tarif_Stock!#REF!,"")</f>
        <v>#REF!</v>
      </c>
      <c r="D251" s="505" t="e">
        <f>IF(Produit_Tarif_Stock!#REF!&lt;&gt;"",Produit_Tarif_Stock!#REF!,"")</f>
        <v>#REF!</v>
      </c>
      <c r="E251" s="514" t="e">
        <f>IF(Produit_Tarif_Stock!#REF!&lt;&gt;0,Produit_Tarif_Stock!#REF!,"")</f>
        <v>#REF!</v>
      </c>
      <c r="F251" s="2" t="e">
        <f>IF(Produit_Tarif_Stock!#REF!&lt;&gt;"",Produit_Tarif_Stock!#REF!,"")</f>
        <v>#REF!</v>
      </c>
      <c r="G251" s="506" t="e">
        <f>IF(Produit_Tarif_Stock!#REF!&lt;&gt;0,Produit_Tarif_Stock!#REF!,"")</f>
        <v>#REF!</v>
      </c>
      <c r="I251" s="506" t="str">
        <f t="shared" si="6"/>
        <v/>
      </c>
      <c r="J251" s="2" t="e">
        <f>IF(Produit_Tarif_Stock!#REF!&lt;&gt;0,Produit_Tarif_Stock!#REF!,"")</f>
        <v>#REF!</v>
      </c>
      <c r="K251" s="2" t="e">
        <f>IF(Produit_Tarif_Stock!#REF!&lt;&gt;0,Produit_Tarif_Stock!#REF!,"")</f>
        <v>#REF!</v>
      </c>
      <c r="L251" s="114" t="e">
        <f>IF(Produit_Tarif_Stock!#REF!&lt;&gt;0,Produit_Tarif_Stock!#REF!,"")</f>
        <v>#REF!</v>
      </c>
      <c r="M251" s="114" t="e">
        <f>IF(Produit_Tarif_Stock!#REF!&lt;&gt;0,Produit_Tarif_Stock!#REF!,"")</f>
        <v>#REF!</v>
      </c>
      <c r="N251" s="454"/>
      <c r="P251" s="2" t="e">
        <f>IF(Produit_Tarif_Stock!#REF!&lt;&gt;0,Produit_Tarif_Stock!#REF!,"")</f>
        <v>#REF!</v>
      </c>
      <c r="Q251" s="518" t="e">
        <f>IF(Produit_Tarif_Stock!#REF!&lt;&gt;0,(E251-(E251*H251)-Produit_Tarif_Stock!#REF!)/Produit_Tarif_Stock!#REF!*100,(E251-(E251*H251)-Produit_Tarif_Stock!#REF!)/Produit_Tarif_Stock!#REF!*100)</f>
        <v>#REF!</v>
      </c>
      <c r="R251" s="523">
        <f t="shared" si="7"/>
        <v>0</v>
      </c>
      <c r="S251" s="524" t="e">
        <f>Produit_Tarif_Stock!#REF!</f>
        <v>#REF!</v>
      </c>
    </row>
    <row r="252" spans="1:19" ht="24.75" customHeight="1">
      <c r="A252" s="228" t="e">
        <f>Produit_Tarif_Stock!#REF!</f>
        <v>#REF!</v>
      </c>
      <c r="B252" s="118" t="e">
        <f>IF(Produit_Tarif_Stock!#REF!&lt;&gt;"",Produit_Tarif_Stock!#REF!,"")</f>
        <v>#REF!</v>
      </c>
      <c r="C252" s="502" t="e">
        <f>IF(Produit_Tarif_Stock!#REF!&lt;&gt;"",Produit_Tarif_Stock!#REF!,"")</f>
        <v>#REF!</v>
      </c>
      <c r="D252" s="505" t="e">
        <f>IF(Produit_Tarif_Stock!#REF!&lt;&gt;"",Produit_Tarif_Stock!#REF!,"")</f>
        <v>#REF!</v>
      </c>
      <c r="E252" s="514" t="e">
        <f>IF(Produit_Tarif_Stock!#REF!&lt;&gt;0,Produit_Tarif_Stock!#REF!,"")</f>
        <v>#REF!</v>
      </c>
      <c r="F252" s="2" t="e">
        <f>IF(Produit_Tarif_Stock!#REF!&lt;&gt;"",Produit_Tarif_Stock!#REF!,"")</f>
        <v>#REF!</v>
      </c>
      <c r="G252" s="506" t="e">
        <f>IF(Produit_Tarif_Stock!#REF!&lt;&gt;0,Produit_Tarif_Stock!#REF!,"")</f>
        <v>#REF!</v>
      </c>
      <c r="I252" s="506" t="str">
        <f t="shared" si="6"/>
        <v/>
      </c>
      <c r="J252" s="2" t="e">
        <f>IF(Produit_Tarif_Stock!#REF!&lt;&gt;0,Produit_Tarif_Stock!#REF!,"")</f>
        <v>#REF!</v>
      </c>
      <c r="K252" s="2" t="e">
        <f>IF(Produit_Tarif_Stock!#REF!&lt;&gt;0,Produit_Tarif_Stock!#REF!,"")</f>
        <v>#REF!</v>
      </c>
      <c r="L252" s="114" t="e">
        <f>IF(Produit_Tarif_Stock!#REF!&lt;&gt;0,Produit_Tarif_Stock!#REF!,"")</f>
        <v>#REF!</v>
      </c>
      <c r="M252" s="114" t="e">
        <f>IF(Produit_Tarif_Stock!#REF!&lt;&gt;0,Produit_Tarif_Stock!#REF!,"")</f>
        <v>#REF!</v>
      </c>
      <c r="N252" s="454"/>
      <c r="P252" s="2" t="e">
        <f>IF(Produit_Tarif_Stock!#REF!&lt;&gt;0,Produit_Tarif_Stock!#REF!,"")</f>
        <v>#REF!</v>
      </c>
      <c r="Q252" s="518" t="e">
        <f>IF(Produit_Tarif_Stock!#REF!&lt;&gt;0,(E252-(E252*H252)-Produit_Tarif_Stock!#REF!)/Produit_Tarif_Stock!#REF!*100,(E252-(E252*H252)-Produit_Tarif_Stock!#REF!)/Produit_Tarif_Stock!#REF!*100)</f>
        <v>#REF!</v>
      </c>
      <c r="R252" s="523">
        <f t="shared" si="7"/>
        <v>0</v>
      </c>
      <c r="S252" s="524" t="e">
        <f>Produit_Tarif_Stock!#REF!</f>
        <v>#REF!</v>
      </c>
    </row>
    <row r="253" spans="1:19" ht="24.75" customHeight="1">
      <c r="A253" s="228" t="e">
        <f>Produit_Tarif_Stock!#REF!</f>
        <v>#REF!</v>
      </c>
      <c r="B253" s="118" t="e">
        <f>IF(Produit_Tarif_Stock!#REF!&lt;&gt;"",Produit_Tarif_Stock!#REF!,"")</f>
        <v>#REF!</v>
      </c>
      <c r="C253" s="502" t="e">
        <f>IF(Produit_Tarif_Stock!#REF!&lt;&gt;"",Produit_Tarif_Stock!#REF!,"")</f>
        <v>#REF!</v>
      </c>
      <c r="D253" s="505" t="e">
        <f>IF(Produit_Tarif_Stock!#REF!&lt;&gt;"",Produit_Tarif_Stock!#REF!,"")</f>
        <v>#REF!</v>
      </c>
      <c r="E253" s="514" t="e">
        <f>IF(Produit_Tarif_Stock!#REF!&lt;&gt;0,Produit_Tarif_Stock!#REF!,"")</f>
        <v>#REF!</v>
      </c>
      <c r="F253" s="2" t="e">
        <f>IF(Produit_Tarif_Stock!#REF!&lt;&gt;"",Produit_Tarif_Stock!#REF!,"")</f>
        <v>#REF!</v>
      </c>
      <c r="G253" s="506" t="e">
        <f>IF(Produit_Tarif_Stock!#REF!&lt;&gt;0,Produit_Tarif_Stock!#REF!,"")</f>
        <v>#REF!</v>
      </c>
      <c r="I253" s="506" t="str">
        <f t="shared" si="6"/>
        <v/>
      </c>
      <c r="J253" s="2" t="e">
        <f>IF(Produit_Tarif_Stock!#REF!&lt;&gt;0,Produit_Tarif_Stock!#REF!,"")</f>
        <v>#REF!</v>
      </c>
      <c r="K253" s="2" t="e">
        <f>IF(Produit_Tarif_Stock!#REF!&lt;&gt;0,Produit_Tarif_Stock!#REF!,"")</f>
        <v>#REF!</v>
      </c>
      <c r="L253" s="114" t="e">
        <f>IF(Produit_Tarif_Stock!#REF!&lt;&gt;0,Produit_Tarif_Stock!#REF!,"")</f>
        <v>#REF!</v>
      </c>
      <c r="M253" s="114" t="e">
        <f>IF(Produit_Tarif_Stock!#REF!&lt;&gt;0,Produit_Tarif_Stock!#REF!,"")</f>
        <v>#REF!</v>
      </c>
      <c r="N253" s="454"/>
      <c r="P253" s="2" t="e">
        <f>IF(Produit_Tarif_Stock!#REF!&lt;&gt;0,Produit_Tarif_Stock!#REF!,"")</f>
        <v>#REF!</v>
      </c>
      <c r="Q253" s="518" t="e">
        <f>IF(Produit_Tarif_Stock!#REF!&lt;&gt;0,(E253-(E253*H253)-Produit_Tarif_Stock!#REF!)/Produit_Tarif_Stock!#REF!*100,(E253-(E253*H253)-Produit_Tarif_Stock!#REF!)/Produit_Tarif_Stock!#REF!*100)</f>
        <v>#REF!</v>
      </c>
      <c r="R253" s="523">
        <f t="shared" si="7"/>
        <v>0</v>
      </c>
      <c r="S253" s="524" t="e">
        <f>Produit_Tarif_Stock!#REF!</f>
        <v>#REF!</v>
      </c>
    </row>
    <row r="254" spans="1:19" ht="24.75" customHeight="1">
      <c r="A254" s="228" t="e">
        <f>Produit_Tarif_Stock!#REF!</f>
        <v>#REF!</v>
      </c>
      <c r="B254" s="118" t="e">
        <f>IF(Produit_Tarif_Stock!#REF!&lt;&gt;"",Produit_Tarif_Stock!#REF!,"")</f>
        <v>#REF!</v>
      </c>
      <c r="C254" s="502" t="e">
        <f>IF(Produit_Tarif_Stock!#REF!&lt;&gt;"",Produit_Tarif_Stock!#REF!,"")</f>
        <v>#REF!</v>
      </c>
      <c r="D254" s="505" t="e">
        <f>IF(Produit_Tarif_Stock!#REF!&lt;&gt;"",Produit_Tarif_Stock!#REF!,"")</f>
        <v>#REF!</v>
      </c>
      <c r="E254" s="514" t="e">
        <f>IF(Produit_Tarif_Stock!#REF!&lt;&gt;0,Produit_Tarif_Stock!#REF!,"")</f>
        <v>#REF!</v>
      </c>
      <c r="F254" s="2" t="e">
        <f>IF(Produit_Tarif_Stock!#REF!&lt;&gt;"",Produit_Tarif_Stock!#REF!,"")</f>
        <v>#REF!</v>
      </c>
      <c r="G254" s="506" t="e">
        <f>IF(Produit_Tarif_Stock!#REF!&lt;&gt;0,Produit_Tarif_Stock!#REF!,"")</f>
        <v>#REF!</v>
      </c>
      <c r="I254" s="506" t="str">
        <f t="shared" si="6"/>
        <v/>
      </c>
      <c r="J254" s="2" t="e">
        <f>IF(Produit_Tarif_Stock!#REF!&lt;&gt;0,Produit_Tarif_Stock!#REF!,"")</f>
        <v>#REF!</v>
      </c>
      <c r="K254" s="2" t="e">
        <f>IF(Produit_Tarif_Stock!#REF!&lt;&gt;0,Produit_Tarif_Stock!#REF!,"")</f>
        <v>#REF!</v>
      </c>
      <c r="L254" s="114" t="e">
        <f>IF(Produit_Tarif_Stock!#REF!&lt;&gt;0,Produit_Tarif_Stock!#REF!,"")</f>
        <v>#REF!</v>
      </c>
      <c r="M254" s="114" t="e">
        <f>IF(Produit_Tarif_Stock!#REF!&lt;&gt;0,Produit_Tarif_Stock!#REF!,"")</f>
        <v>#REF!</v>
      </c>
      <c r="N254" s="454"/>
      <c r="P254" s="2" t="e">
        <f>IF(Produit_Tarif_Stock!#REF!&lt;&gt;0,Produit_Tarif_Stock!#REF!,"")</f>
        <v>#REF!</v>
      </c>
      <c r="Q254" s="518" t="e">
        <f>IF(Produit_Tarif_Stock!#REF!&lt;&gt;0,(E254-(E254*H254)-Produit_Tarif_Stock!#REF!)/Produit_Tarif_Stock!#REF!*100,(E254-(E254*H254)-Produit_Tarif_Stock!#REF!)/Produit_Tarif_Stock!#REF!*100)</f>
        <v>#REF!</v>
      </c>
      <c r="R254" s="523">
        <f t="shared" si="7"/>
        <v>0</v>
      </c>
      <c r="S254" s="524" t="e">
        <f>Produit_Tarif_Stock!#REF!</f>
        <v>#REF!</v>
      </c>
    </row>
    <row r="255" spans="1:19" ht="24.75" customHeight="1">
      <c r="A255" s="228" t="e">
        <f>Produit_Tarif_Stock!#REF!</f>
        <v>#REF!</v>
      </c>
      <c r="B255" s="118" t="e">
        <f>IF(Produit_Tarif_Stock!#REF!&lt;&gt;"",Produit_Tarif_Stock!#REF!,"")</f>
        <v>#REF!</v>
      </c>
      <c r="C255" s="502" t="e">
        <f>IF(Produit_Tarif_Stock!#REF!&lt;&gt;"",Produit_Tarif_Stock!#REF!,"")</f>
        <v>#REF!</v>
      </c>
      <c r="D255" s="505" t="e">
        <f>IF(Produit_Tarif_Stock!#REF!&lt;&gt;"",Produit_Tarif_Stock!#REF!,"")</f>
        <v>#REF!</v>
      </c>
      <c r="E255" s="514" t="e">
        <f>IF(Produit_Tarif_Stock!#REF!&lt;&gt;0,Produit_Tarif_Stock!#REF!,"")</f>
        <v>#REF!</v>
      </c>
      <c r="F255" s="2" t="e">
        <f>IF(Produit_Tarif_Stock!#REF!&lt;&gt;"",Produit_Tarif_Stock!#REF!,"")</f>
        <v>#REF!</v>
      </c>
      <c r="G255" s="506" t="e">
        <f>IF(Produit_Tarif_Stock!#REF!&lt;&gt;0,Produit_Tarif_Stock!#REF!,"")</f>
        <v>#REF!</v>
      </c>
      <c r="I255" s="506" t="str">
        <f t="shared" si="6"/>
        <v/>
      </c>
      <c r="J255" s="2" t="e">
        <f>IF(Produit_Tarif_Stock!#REF!&lt;&gt;0,Produit_Tarif_Stock!#REF!,"")</f>
        <v>#REF!</v>
      </c>
      <c r="K255" s="2" t="e">
        <f>IF(Produit_Tarif_Stock!#REF!&lt;&gt;0,Produit_Tarif_Stock!#REF!,"")</f>
        <v>#REF!</v>
      </c>
      <c r="L255" s="114" t="e">
        <f>IF(Produit_Tarif_Stock!#REF!&lt;&gt;0,Produit_Tarif_Stock!#REF!,"")</f>
        <v>#REF!</v>
      </c>
      <c r="M255" s="114" t="e">
        <f>IF(Produit_Tarif_Stock!#REF!&lt;&gt;0,Produit_Tarif_Stock!#REF!,"")</f>
        <v>#REF!</v>
      </c>
      <c r="N255" s="454"/>
      <c r="P255" s="2" t="e">
        <f>IF(Produit_Tarif_Stock!#REF!&lt;&gt;0,Produit_Tarif_Stock!#REF!,"")</f>
        <v>#REF!</v>
      </c>
      <c r="Q255" s="518" t="e">
        <f>IF(Produit_Tarif_Stock!#REF!&lt;&gt;0,(E255-(E255*H255)-Produit_Tarif_Stock!#REF!)/Produit_Tarif_Stock!#REF!*100,(E255-(E255*H255)-Produit_Tarif_Stock!#REF!)/Produit_Tarif_Stock!#REF!*100)</f>
        <v>#REF!</v>
      </c>
      <c r="R255" s="523">
        <f t="shared" si="7"/>
        <v>0</v>
      </c>
      <c r="S255" s="524" t="e">
        <f>Produit_Tarif_Stock!#REF!</f>
        <v>#REF!</v>
      </c>
    </row>
    <row r="256" spans="1:19" ht="24.75" customHeight="1">
      <c r="A256" s="228" t="e">
        <f>Produit_Tarif_Stock!#REF!</f>
        <v>#REF!</v>
      </c>
      <c r="B256" s="118" t="e">
        <f>IF(Produit_Tarif_Stock!#REF!&lt;&gt;"",Produit_Tarif_Stock!#REF!,"")</f>
        <v>#REF!</v>
      </c>
      <c r="C256" s="502" t="e">
        <f>IF(Produit_Tarif_Stock!#REF!&lt;&gt;"",Produit_Tarif_Stock!#REF!,"")</f>
        <v>#REF!</v>
      </c>
      <c r="D256" s="505" t="e">
        <f>IF(Produit_Tarif_Stock!#REF!&lt;&gt;"",Produit_Tarif_Stock!#REF!,"")</f>
        <v>#REF!</v>
      </c>
      <c r="E256" s="514" t="e">
        <f>IF(Produit_Tarif_Stock!#REF!&lt;&gt;0,Produit_Tarif_Stock!#REF!,"")</f>
        <v>#REF!</v>
      </c>
      <c r="F256" s="2" t="e">
        <f>IF(Produit_Tarif_Stock!#REF!&lt;&gt;"",Produit_Tarif_Stock!#REF!,"")</f>
        <v>#REF!</v>
      </c>
      <c r="G256" s="506" t="e">
        <f>IF(Produit_Tarif_Stock!#REF!&lt;&gt;0,Produit_Tarif_Stock!#REF!,"")</f>
        <v>#REF!</v>
      </c>
      <c r="I256" s="506" t="str">
        <f t="shared" si="6"/>
        <v/>
      </c>
      <c r="J256" s="2" t="e">
        <f>IF(Produit_Tarif_Stock!#REF!&lt;&gt;0,Produit_Tarif_Stock!#REF!,"")</f>
        <v>#REF!</v>
      </c>
      <c r="K256" s="2" t="e">
        <f>IF(Produit_Tarif_Stock!#REF!&lt;&gt;0,Produit_Tarif_Stock!#REF!,"")</f>
        <v>#REF!</v>
      </c>
      <c r="L256" s="114" t="e">
        <f>IF(Produit_Tarif_Stock!#REF!&lt;&gt;0,Produit_Tarif_Stock!#REF!,"")</f>
        <v>#REF!</v>
      </c>
      <c r="M256" s="114" t="e">
        <f>IF(Produit_Tarif_Stock!#REF!&lt;&gt;0,Produit_Tarif_Stock!#REF!,"")</f>
        <v>#REF!</v>
      </c>
      <c r="N256" s="454"/>
      <c r="P256" s="2" t="e">
        <f>IF(Produit_Tarif_Stock!#REF!&lt;&gt;0,Produit_Tarif_Stock!#REF!,"")</f>
        <v>#REF!</v>
      </c>
      <c r="Q256" s="518" t="e">
        <f>IF(Produit_Tarif_Stock!#REF!&lt;&gt;0,(E256-(E256*H256)-Produit_Tarif_Stock!#REF!)/Produit_Tarif_Stock!#REF!*100,(E256-(E256*H256)-Produit_Tarif_Stock!#REF!)/Produit_Tarif_Stock!#REF!*100)</f>
        <v>#REF!</v>
      </c>
      <c r="R256" s="523">
        <f t="shared" si="7"/>
        <v>0</v>
      </c>
      <c r="S256" s="524" t="e">
        <f>Produit_Tarif_Stock!#REF!</f>
        <v>#REF!</v>
      </c>
    </row>
    <row r="257" spans="1:19" ht="24.75" customHeight="1">
      <c r="A257" s="228" t="e">
        <f>Produit_Tarif_Stock!#REF!</f>
        <v>#REF!</v>
      </c>
      <c r="B257" s="118" t="e">
        <f>IF(Produit_Tarif_Stock!#REF!&lt;&gt;"",Produit_Tarif_Stock!#REF!,"")</f>
        <v>#REF!</v>
      </c>
      <c r="C257" s="502" t="e">
        <f>IF(Produit_Tarif_Stock!#REF!&lt;&gt;"",Produit_Tarif_Stock!#REF!,"")</f>
        <v>#REF!</v>
      </c>
      <c r="D257" s="505" t="e">
        <f>IF(Produit_Tarif_Stock!#REF!&lt;&gt;"",Produit_Tarif_Stock!#REF!,"")</f>
        <v>#REF!</v>
      </c>
      <c r="E257" s="514" t="e">
        <f>IF(Produit_Tarif_Stock!#REF!&lt;&gt;0,Produit_Tarif_Stock!#REF!,"")</f>
        <v>#REF!</v>
      </c>
      <c r="F257" s="2" t="e">
        <f>IF(Produit_Tarif_Stock!#REF!&lt;&gt;"",Produit_Tarif_Stock!#REF!,"")</f>
        <v>#REF!</v>
      </c>
      <c r="G257" s="506" t="e">
        <f>IF(Produit_Tarif_Stock!#REF!&lt;&gt;0,Produit_Tarif_Stock!#REF!,"")</f>
        <v>#REF!</v>
      </c>
      <c r="I257" s="506" t="str">
        <f t="shared" si="6"/>
        <v/>
      </c>
      <c r="J257" s="2" t="e">
        <f>IF(Produit_Tarif_Stock!#REF!&lt;&gt;0,Produit_Tarif_Stock!#REF!,"")</f>
        <v>#REF!</v>
      </c>
      <c r="K257" s="2" t="e">
        <f>IF(Produit_Tarif_Stock!#REF!&lt;&gt;0,Produit_Tarif_Stock!#REF!,"")</f>
        <v>#REF!</v>
      </c>
      <c r="L257" s="114" t="e">
        <f>IF(Produit_Tarif_Stock!#REF!&lt;&gt;0,Produit_Tarif_Stock!#REF!,"")</f>
        <v>#REF!</v>
      </c>
      <c r="M257" s="114" t="e">
        <f>IF(Produit_Tarif_Stock!#REF!&lt;&gt;0,Produit_Tarif_Stock!#REF!,"")</f>
        <v>#REF!</v>
      </c>
      <c r="N257" s="454"/>
      <c r="P257" s="2" t="e">
        <f>IF(Produit_Tarif_Stock!#REF!&lt;&gt;0,Produit_Tarif_Stock!#REF!,"")</f>
        <v>#REF!</v>
      </c>
      <c r="Q257" s="518" t="e">
        <f>IF(Produit_Tarif_Stock!#REF!&lt;&gt;0,(E257-(E257*H257)-Produit_Tarif_Stock!#REF!)/Produit_Tarif_Stock!#REF!*100,(E257-(E257*H257)-Produit_Tarif_Stock!#REF!)/Produit_Tarif_Stock!#REF!*100)</f>
        <v>#REF!</v>
      </c>
      <c r="R257" s="523">
        <f t="shared" si="7"/>
        <v>0</v>
      </c>
      <c r="S257" s="524" t="e">
        <f>Produit_Tarif_Stock!#REF!</f>
        <v>#REF!</v>
      </c>
    </row>
    <row r="258" spans="1:19" ht="24.75" customHeight="1">
      <c r="A258" s="228" t="e">
        <f>Produit_Tarif_Stock!#REF!</f>
        <v>#REF!</v>
      </c>
      <c r="B258" s="118" t="e">
        <f>IF(Produit_Tarif_Stock!#REF!&lt;&gt;"",Produit_Tarif_Stock!#REF!,"")</f>
        <v>#REF!</v>
      </c>
      <c r="C258" s="502" t="e">
        <f>IF(Produit_Tarif_Stock!#REF!&lt;&gt;"",Produit_Tarif_Stock!#REF!,"")</f>
        <v>#REF!</v>
      </c>
      <c r="D258" s="505" t="e">
        <f>IF(Produit_Tarif_Stock!#REF!&lt;&gt;"",Produit_Tarif_Stock!#REF!,"")</f>
        <v>#REF!</v>
      </c>
      <c r="E258" s="514" t="e">
        <f>IF(Produit_Tarif_Stock!#REF!&lt;&gt;0,Produit_Tarif_Stock!#REF!,"")</f>
        <v>#REF!</v>
      </c>
      <c r="F258" s="2" t="e">
        <f>IF(Produit_Tarif_Stock!#REF!&lt;&gt;"",Produit_Tarif_Stock!#REF!,"")</f>
        <v>#REF!</v>
      </c>
      <c r="G258" s="506" t="e">
        <f>IF(Produit_Tarif_Stock!#REF!&lt;&gt;0,Produit_Tarif_Stock!#REF!,"")</f>
        <v>#REF!</v>
      </c>
      <c r="I258" s="506" t="str">
        <f t="shared" si="6"/>
        <v/>
      </c>
      <c r="J258" s="2" t="e">
        <f>IF(Produit_Tarif_Stock!#REF!&lt;&gt;0,Produit_Tarif_Stock!#REF!,"")</f>
        <v>#REF!</v>
      </c>
      <c r="K258" s="2" t="e">
        <f>IF(Produit_Tarif_Stock!#REF!&lt;&gt;0,Produit_Tarif_Stock!#REF!,"")</f>
        <v>#REF!</v>
      </c>
      <c r="L258" s="114" t="e">
        <f>IF(Produit_Tarif_Stock!#REF!&lt;&gt;0,Produit_Tarif_Stock!#REF!,"")</f>
        <v>#REF!</v>
      </c>
      <c r="M258" s="114" t="e">
        <f>IF(Produit_Tarif_Stock!#REF!&lt;&gt;0,Produit_Tarif_Stock!#REF!,"")</f>
        <v>#REF!</v>
      </c>
      <c r="N258" s="454"/>
      <c r="P258" s="2" t="e">
        <f>IF(Produit_Tarif_Stock!#REF!&lt;&gt;0,Produit_Tarif_Stock!#REF!,"")</f>
        <v>#REF!</v>
      </c>
      <c r="Q258" s="518" t="e">
        <f>IF(Produit_Tarif_Stock!#REF!&lt;&gt;0,(E258-(E258*H258)-Produit_Tarif_Stock!#REF!)/Produit_Tarif_Stock!#REF!*100,(E258-(E258*H258)-Produit_Tarif_Stock!#REF!)/Produit_Tarif_Stock!#REF!*100)</f>
        <v>#REF!</v>
      </c>
      <c r="R258" s="523">
        <f t="shared" si="7"/>
        <v>0</v>
      </c>
      <c r="S258" s="524" t="e">
        <f>Produit_Tarif_Stock!#REF!</f>
        <v>#REF!</v>
      </c>
    </row>
    <row r="259" spans="1:19" ht="24.75" customHeight="1">
      <c r="A259" s="228" t="e">
        <f>Produit_Tarif_Stock!#REF!</f>
        <v>#REF!</v>
      </c>
      <c r="B259" s="118" t="e">
        <f>IF(Produit_Tarif_Stock!#REF!&lt;&gt;"",Produit_Tarif_Stock!#REF!,"")</f>
        <v>#REF!</v>
      </c>
      <c r="C259" s="502" t="e">
        <f>IF(Produit_Tarif_Stock!#REF!&lt;&gt;"",Produit_Tarif_Stock!#REF!,"")</f>
        <v>#REF!</v>
      </c>
      <c r="D259" s="505" t="e">
        <f>IF(Produit_Tarif_Stock!#REF!&lt;&gt;"",Produit_Tarif_Stock!#REF!,"")</f>
        <v>#REF!</v>
      </c>
      <c r="E259" s="514" t="e">
        <f>IF(Produit_Tarif_Stock!#REF!&lt;&gt;0,Produit_Tarif_Stock!#REF!,"")</f>
        <v>#REF!</v>
      </c>
      <c r="F259" s="2" t="e">
        <f>IF(Produit_Tarif_Stock!#REF!&lt;&gt;"",Produit_Tarif_Stock!#REF!,"")</f>
        <v>#REF!</v>
      </c>
      <c r="G259" s="506" t="e">
        <f>IF(Produit_Tarif_Stock!#REF!&lt;&gt;0,Produit_Tarif_Stock!#REF!,"")</f>
        <v>#REF!</v>
      </c>
      <c r="I259" s="506" t="str">
        <f t="shared" si="6"/>
        <v/>
      </c>
      <c r="J259" s="2" t="e">
        <f>IF(Produit_Tarif_Stock!#REF!&lt;&gt;0,Produit_Tarif_Stock!#REF!,"")</f>
        <v>#REF!</v>
      </c>
      <c r="K259" s="2" t="e">
        <f>IF(Produit_Tarif_Stock!#REF!&lt;&gt;0,Produit_Tarif_Stock!#REF!,"")</f>
        <v>#REF!</v>
      </c>
      <c r="L259" s="114" t="e">
        <f>IF(Produit_Tarif_Stock!#REF!&lt;&gt;0,Produit_Tarif_Stock!#REF!,"")</f>
        <v>#REF!</v>
      </c>
      <c r="M259" s="114" t="e">
        <f>IF(Produit_Tarif_Stock!#REF!&lt;&gt;0,Produit_Tarif_Stock!#REF!,"")</f>
        <v>#REF!</v>
      </c>
      <c r="N259" s="454"/>
      <c r="P259" s="2" t="e">
        <f>IF(Produit_Tarif_Stock!#REF!&lt;&gt;0,Produit_Tarif_Stock!#REF!,"")</f>
        <v>#REF!</v>
      </c>
      <c r="Q259" s="518" t="e">
        <f>IF(Produit_Tarif_Stock!#REF!&lt;&gt;0,(E259-(E259*H259)-Produit_Tarif_Stock!#REF!)/Produit_Tarif_Stock!#REF!*100,(E259-(E259*H259)-Produit_Tarif_Stock!#REF!)/Produit_Tarif_Stock!#REF!*100)</f>
        <v>#REF!</v>
      </c>
      <c r="R259" s="523">
        <f t="shared" si="7"/>
        <v>0</v>
      </c>
      <c r="S259" s="524" t="e">
        <f>Produit_Tarif_Stock!#REF!</f>
        <v>#REF!</v>
      </c>
    </row>
    <row r="260" spans="1:19" ht="24.75" customHeight="1">
      <c r="A260" s="228" t="e">
        <f>Produit_Tarif_Stock!#REF!</f>
        <v>#REF!</v>
      </c>
      <c r="B260" s="118" t="e">
        <f>IF(Produit_Tarif_Stock!#REF!&lt;&gt;"",Produit_Tarif_Stock!#REF!,"")</f>
        <v>#REF!</v>
      </c>
      <c r="C260" s="502" t="e">
        <f>IF(Produit_Tarif_Stock!#REF!&lt;&gt;"",Produit_Tarif_Stock!#REF!,"")</f>
        <v>#REF!</v>
      </c>
      <c r="D260" s="505" t="e">
        <f>IF(Produit_Tarif_Stock!#REF!&lt;&gt;"",Produit_Tarif_Stock!#REF!,"")</f>
        <v>#REF!</v>
      </c>
      <c r="E260" s="514" t="e">
        <f>IF(Produit_Tarif_Stock!#REF!&lt;&gt;0,Produit_Tarif_Stock!#REF!,"")</f>
        <v>#REF!</v>
      </c>
      <c r="F260" s="2" t="e">
        <f>IF(Produit_Tarif_Stock!#REF!&lt;&gt;"",Produit_Tarif_Stock!#REF!,"")</f>
        <v>#REF!</v>
      </c>
      <c r="G260" s="506" t="e">
        <f>IF(Produit_Tarif_Stock!#REF!&lt;&gt;0,Produit_Tarif_Stock!#REF!,"")</f>
        <v>#REF!</v>
      </c>
      <c r="I260" s="506" t="str">
        <f t="shared" si="6"/>
        <v/>
      </c>
      <c r="J260" s="2" t="e">
        <f>IF(Produit_Tarif_Stock!#REF!&lt;&gt;0,Produit_Tarif_Stock!#REF!,"")</f>
        <v>#REF!</v>
      </c>
      <c r="K260" s="2" t="e">
        <f>IF(Produit_Tarif_Stock!#REF!&lt;&gt;0,Produit_Tarif_Stock!#REF!,"")</f>
        <v>#REF!</v>
      </c>
      <c r="L260" s="114" t="e">
        <f>IF(Produit_Tarif_Stock!#REF!&lt;&gt;0,Produit_Tarif_Stock!#REF!,"")</f>
        <v>#REF!</v>
      </c>
      <c r="M260" s="114" t="e">
        <f>IF(Produit_Tarif_Stock!#REF!&lt;&gt;0,Produit_Tarif_Stock!#REF!,"")</f>
        <v>#REF!</v>
      </c>
      <c r="N260" s="454"/>
      <c r="P260" s="2" t="e">
        <f>IF(Produit_Tarif_Stock!#REF!&lt;&gt;0,Produit_Tarif_Stock!#REF!,"")</f>
        <v>#REF!</v>
      </c>
      <c r="Q260" s="518" t="e">
        <f>IF(Produit_Tarif_Stock!#REF!&lt;&gt;0,(E260-(E260*H260)-Produit_Tarif_Stock!#REF!)/Produit_Tarif_Stock!#REF!*100,(E260-(E260*H260)-Produit_Tarif_Stock!#REF!)/Produit_Tarif_Stock!#REF!*100)</f>
        <v>#REF!</v>
      </c>
      <c r="R260" s="523">
        <f t="shared" si="7"/>
        <v>0</v>
      </c>
      <c r="S260" s="524" t="e">
        <f>Produit_Tarif_Stock!#REF!</f>
        <v>#REF!</v>
      </c>
    </row>
    <row r="261" spans="1:19" ht="24.75" customHeight="1">
      <c r="A261" s="228" t="e">
        <f>Produit_Tarif_Stock!#REF!</f>
        <v>#REF!</v>
      </c>
      <c r="B261" s="118" t="e">
        <f>IF(Produit_Tarif_Stock!#REF!&lt;&gt;"",Produit_Tarif_Stock!#REF!,"")</f>
        <v>#REF!</v>
      </c>
      <c r="C261" s="502" t="e">
        <f>IF(Produit_Tarif_Stock!#REF!&lt;&gt;"",Produit_Tarif_Stock!#REF!,"")</f>
        <v>#REF!</v>
      </c>
      <c r="D261" s="505" t="e">
        <f>IF(Produit_Tarif_Stock!#REF!&lt;&gt;"",Produit_Tarif_Stock!#REF!,"")</f>
        <v>#REF!</v>
      </c>
      <c r="E261" s="514" t="e">
        <f>IF(Produit_Tarif_Stock!#REF!&lt;&gt;0,Produit_Tarif_Stock!#REF!,"")</f>
        <v>#REF!</v>
      </c>
      <c r="F261" s="2" t="e">
        <f>IF(Produit_Tarif_Stock!#REF!&lt;&gt;"",Produit_Tarif_Stock!#REF!,"")</f>
        <v>#REF!</v>
      </c>
      <c r="G261" s="506" t="e">
        <f>IF(Produit_Tarif_Stock!#REF!&lt;&gt;0,Produit_Tarif_Stock!#REF!,"")</f>
        <v>#REF!</v>
      </c>
      <c r="I261" s="506" t="str">
        <f t="shared" si="6"/>
        <v/>
      </c>
      <c r="J261" s="2" t="e">
        <f>IF(Produit_Tarif_Stock!#REF!&lt;&gt;0,Produit_Tarif_Stock!#REF!,"")</f>
        <v>#REF!</v>
      </c>
      <c r="K261" s="2" t="e">
        <f>IF(Produit_Tarif_Stock!#REF!&lt;&gt;0,Produit_Tarif_Stock!#REF!,"")</f>
        <v>#REF!</v>
      </c>
      <c r="L261" s="114" t="e">
        <f>IF(Produit_Tarif_Stock!#REF!&lt;&gt;0,Produit_Tarif_Stock!#REF!,"")</f>
        <v>#REF!</v>
      </c>
      <c r="M261" s="114" t="e">
        <f>IF(Produit_Tarif_Stock!#REF!&lt;&gt;0,Produit_Tarif_Stock!#REF!,"")</f>
        <v>#REF!</v>
      </c>
      <c r="N261" s="454"/>
      <c r="P261" s="2" t="e">
        <f>IF(Produit_Tarif_Stock!#REF!&lt;&gt;0,Produit_Tarif_Stock!#REF!,"")</f>
        <v>#REF!</v>
      </c>
      <c r="Q261" s="518" t="e">
        <f>IF(Produit_Tarif_Stock!#REF!&lt;&gt;0,(E261-(E261*H261)-Produit_Tarif_Stock!#REF!)/Produit_Tarif_Stock!#REF!*100,(E261-(E261*H261)-Produit_Tarif_Stock!#REF!)/Produit_Tarif_Stock!#REF!*100)</f>
        <v>#REF!</v>
      </c>
      <c r="R261" s="523">
        <f t="shared" si="7"/>
        <v>0</v>
      </c>
      <c r="S261" s="524" t="e">
        <f>Produit_Tarif_Stock!#REF!</f>
        <v>#REF!</v>
      </c>
    </row>
    <row r="262" spans="1:19" ht="24.75" customHeight="1">
      <c r="A262" s="228" t="e">
        <f>Produit_Tarif_Stock!#REF!</f>
        <v>#REF!</v>
      </c>
      <c r="B262" s="118" t="e">
        <f>IF(Produit_Tarif_Stock!#REF!&lt;&gt;"",Produit_Tarif_Stock!#REF!,"")</f>
        <v>#REF!</v>
      </c>
      <c r="C262" s="502" t="e">
        <f>IF(Produit_Tarif_Stock!#REF!&lt;&gt;"",Produit_Tarif_Stock!#REF!,"")</f>
        <v>#REF!</v>
      </c>
      <c r="D262" s="505" t="e">
        <f>IF(Produit_Tarif_Stock!#REF!&lt;&gt;"",Produit_Tarif_Stock!#REF!,"")</f>
        <v>#REF!</v>
      </c>
      <c r="E262" s="514" t="e">
        <f>IF(Produit_Tarif_Stock!#REF!&lt;&gt;0,Produit_Tarif_Stock!#REF!,"")</f>
        <v>#REF!</v>
      </c>
      <c r="F262" s="2" t="e">
        <f>IF(Produit_Tarif_Stock!#REF!&lt;&gt;"",Produit_Tarif_Stock!#REF!,"")</f>
        <v>#REF!</v>
      </c>
      <c r="G262" s="506" t="e">
        <f>IF(Produit_Tarif_Stock!#REF!&lt;&gt;0,Produit_Tarif_Stock!#REF!,"")</f>
        <v>#REF!</v>
      </c>
      <c r="I262" s="506" t="str">
        <f t="shared" si="6"/>
        <v/>
      </c>
      <c r="J262" s="2" t="e">
        <f>IF(Produit_Tarif_Stock!#REF!&lt;&gt;0,Produit_Tarif_Stock!#REF!,"")</f>
        <v>#REF!</v>
      </c>
      <c r="K262" s="2" t="e">
        <f>IF(Produit_Tarif_Stock!#REF!&lt;&gt;0,Produit_Tarif_Stock!#REF!,"")</f>
        <v>#REF!</v>
      </c>
      <c r="L262" s="114" t="e">
        <f>IF(Produit_Tarif_Stock!#REF!&lt;&gt;0,Produit_Tarif_Stock!#REF!,"")</f>
        <v>#REF!</v>
      </c>
      <c r="M262" s="114" t="e">
        <f>IF(Produit_Tarif_Stock!#REF!&lt;&gt;0,Produit_Tarif_Stock!#REF!,"")</f>
        <v>#REF!</v>
      </c>
      <c r="N262" s="454"/>
      <c r="P262" s="2" t="e">
        <f>IF(Produit_Tarif_Stock!#REF!&lt;&gt;0,Produit_Tarif_Stock!#REF!,"")</f>
        <v>#REF!</v>
      </c>
      <c r="Q262" s="518" t="e">
        <f>IF(Produit_Tarif_Stock!#REF!&lt;&gt;0,(E262-(E262*H262)-Produit_Tarif_Stock!#REF!)/Produit_Tarif_Stock!#REF!*100,(E262-(E262*H262)-Produit_Tarif_Stock!#REF!)/Produit_Tarif_Stock!#REF!*100)</f>
        <v>#REF!</v>
      </c>
      <c r="R262" s="523">
        <f t="shared" si="7"/>
        <v>0</v>
      </c>
      <c r="S262" s="524" t="e">
        <f>Produit_Tarif_Stock!#REF!</f>
        <v>#REF!</v>
      </c>
    </row>
    <row r="263" spans="1:19" ht="24.75" customHeight="1">
      <c r="A263" s="228" t="e">
        <f>Produit_Tarif_Stock!#REF!</f>
        <v>#REF!</v>
      </c>
      <c r="B263" s="118" t="e">
        <f>IF(Produit_Tarif_Stock!#REF!&lt;&gt;"",Produit_Tarif_Stock!#REF!,"")</f>
        <v>#REF!</v>
      </c>
      <c r="C263" s="502" t="e">
        <f>IF(Produit_Tarif_Stock!#REF!&lt;&gt;"",Produit_Tarif_Stock!#REF!,"")</f>
        <v>#REF!</v>
      </c>
      <c r="D263" s="505" t="e">
        <f>IF(Produit_Tarif_Stock!#REF!&lt;&gt;"",Produit_Tarif_Stock!#REF!,"")</f>
        <v>#REF!</v>
      </c>
      <c r="E263" s="514" t="e">
        <f>IF(Produit_Tarif_Stock!#REF!&lt;&gt;0,Produit_Tarif_Stock!#REF!,"")</f>
        <v>#REF!</v>
      </c>
      <c r="F263" s="2" t="e">
        <f>IF(Produit_Tarif_Stock!#REF!&lt;&gt;"",Produit_Tarif_Stock!#REF!,"")</f>
        <v>#REF!</v>
      </c>
      <c r="G263" s="506" t="e">
        <f>IF(Produit_Tarif_Stock!#REF!&lt;&gt;0,Produit_Tarif_Stock!#REF!,"")</f>
        <v>#REF!</v>
      </c>
      <c r="I263" s="506" t="str">
        <f t="shared" ref="I263:I326" si="8">IF(H263&gt;0,E263-(E263*H263),"")</f>
        <v/>
      </c>
      <c r="J263" s="2" t="e">
        <f>IF(Produit_Tarif_Stock!#REF!&lt;&gt;0,Produit_Tarif_Stock!#REF!,"")</f>
        <v>#REF!</v>
      </c>
      <c r="K263" s="2" t="e">
        <f>IF(Produit_Tarif_Stock!#REF!&lt;&gt;0,Produit_Tarif_Stock!#REF!,"")</f>
        <v>#REF!</v>
      </c>
      <c r="L263" s="114" t="e">
        <f>IF(Produit_Tarif_Stock!#REF!&lt;&gt;0,Produit_Tarif_Stock!#REF!,"")</f>
        <v>#REF!</v>
      </c>
      <c r="M263" s="114" t="e">
        <f>IF(Produit_Tarif_Stock!#REF!&lt;&gt;0,Produit_Tarif_Stock!#REF!,"")</f>
        <v>#REF!</v>
      </c>
      <c r="N263" s="454"/>
      <c r="P263" s="2" t="e">
        <f>IF(Produit_Tarif_Stock!#REF!&lt;&gt;0,Produit_Tarif_Stock!#REF!,"")</f>
        <v>#REF!</v>
      </c>
      <c r="Q263" s="518" t="e">
        <f>IF(Produit_Tarif_Stock!#REF!&lt;&gt;0,(E263-(E263*H263)-Produit_Tarif_Stock!#REF!)/Produit_Tarif_Stock!#REF!*100,(E263-(E263*H263)-Produit_Tarif_Stock!#REF!)/Produit_Tarif_Stock!#REF!*100)</f>
        <v>#REF!</v>
      </c>
      <c r="R263" s="523">
        <f t="shared" ref="R263:R326" si="9">SUM(H263:H2256)</f>
        <v>0</v>
      </c>
      <c r="S263" s="524" t="e">
        <f>Produit_Tarif_Stock!#REF!</f>
        <v>#REF!</v>
      </c>
    </row>
    <row r="264" spans="1:19" ht="24.75" customHeight="1">
      <c r="A264" s="228" t="e">
        <f>Produit_Tarif_Stock!#REF!</f>
        <v>#REF!</v>
      </c>
      <c r="B264" s="118" t="e">
        <f>IF(Produit_Tarif_Stock!#REF!&lt;&gt;"",Produit_Tarif_Stock!#REF!,"")</f>
        <v>#REF!</v>
      </c>
      <c r="C264" s="502" t="e">
        <f>IF(Produit_Tarif_Stock!#REF!&lt;&gt;"",Produit_Tarif_Stock!#REF!,"")</f>
        <v>#REF!</v>
      </c>
      <c r="D264" s="505" t="e">
        <f>IF(Produit_Tarif_Stock!#REF!&lt;&gt;"",Produit_Tarif_Stock!#REF!,"")</f>
        <v>#REF!</v>
      </c>
      <c r="E264" s="514" t="e">
        <f>IF(Produit_Tarif_Stock!#REF!&lt;&gt;0,Produit_Tarif_Stock!#REF!,"")</f>
        <v>#REF!</v>
      </c>
      <c r="F264" s="2" t="e">
        <f>IF(Produit_Tarif_Stock!#REF!&lt;&gt;"",Produit_Tarif_Stock!#REF!,"")</f>
        <v>#REF!</v>
      </c>
      <c r="G264" s="506" t="e">
        <f>IF(Produit_Tarif_Stock!#REF!&lt;&gt;0,Produit_Tarif_Stock!#REF!,"")</f>
        <v>#REF!</v>
      </c>
      <c r="I264" s="506" t="str">
        <f t="shared" si="8"/>
        <v/>
      </c>
      <c r="J264" s="2" t="e">
        <f>IF(Produit_Tarif_Stock!#REF!&lt;&gt;0,Produit_Tarif_Stock!#REF!,"")</f>
        <v>#REF!</v>
      </c>
      <c r="K264" s="2" t="e">
        <f>IF(Produit_Tarif_Stock!#REF!&lt;&gt;0,Produit_Tarif_Stock!#REF!,"")</f>
        <v>#REF!</v>
      </c>
      <c r="L264" s="114" t="e">
        <f>IF(Produit_Tarif_Stock!#REF!&lt;&gt;0,Produit_Tarif_Stock!#REF!,"")</f>
        <v>#REF!</v>
      </c>
      <c r="M264" s="114" t="e">
        <f>IF(Produit_Tarif_Stock!#REF!&lt;&gt;0,Produit_Tarif_Stock!#REF!,"")</f>
        <v>#REF!</v>
      </c>
      <c r="N264" s="454"/>
      <c r="P264" s="2" t="e">
        <f>IF(Produit_Tarif_Stock!#REF!&lt;&gt;0,Produit_Tarif_Stock!#REF!,"")</f>
        <v>#REF!</v>
      </c>
      <c r="Q264" s="518" t="e">
        <f>IF(Produit_Tarif_Stock!#REF!&lt;&gt;0,(E264-(E264*H264)-Produit_Tarif_Stock!#REF!)/Produit_Tarif_Stock!#REF!*100,(E264-(E264*H264)-Produit_Tarif_Stock!#REF!)/Produit_Tarif_Stock!#REF!*100)</f>
        <v>#REF!</v>
      </c>
      <c r="R264" s="523">
        <f t="shared" si="9"/>
        <v>0</v>
      </c>
      <c r="S264" s="524" t="e">
        <f>Produit_Tarif_Stock!#REF!</f>
        <v>#REF!</v>
      </c>
    </row>
    <row r="265" spans="1:19" ht="24.75" customHeight="1">
      <c r="A265" s="228" t="e">
        <f>Produit_Tarif_Stock!#REF!</f>
        <v>#REF!</v>
      </c>
      <c r="B265" s="118" t="e">
        <f>IF(Produit_Tarif_Stock!#REF!&lt;&gt;"",Produit_Tarif_Stock!#REF!,"")</f>
        <v>#REF!</v>
      </c>
      <c r="C265" s="502" t="e">
        <f>IF(Produit_Tarif_Stock!#REF!&lt;&gt;"",Produit_Tarif_Stock!#REF!,"")</f>
        <v>#REF!</v>
      </c>
      <c r="D265" s="505" t="e">
        <f>IF(Produit_Tarif_Stock!#REF!&lt;&gt;"",Produit_Tarif_Stock!#REF!,"")</f>
        <v>#REF!</v>
      </c>
      <c r="E265" s="514" t="e">
        <f>IF(Produit_Tarif_Stock!#REF!&lt;&gt;0,Produit_Tarif_Stock!#REF!,"")</f>
        <v>#REF!</v>
      </c>
      <c r="F265" s="2" t="e">
        <f>IF(Produit_Tarif_Stock!#REF!&lt;&gt;"",Produit_Tarif_Stock!#REF!,"")</f>
        <v>#REF!</v>
      </c>
      <c r="G265" s="506" t="e">
        <f>IF(Produit_Tarif_Stock!#REF!&lt;&gt;0,Produit_Tarif_Stock!#REF!,"")</f>
        <v>#REF!</v>
      </c>
      <c r="I265" s="506" t="str">
        <f t="shared" si="8"/>
        <v/>
      </c>
      <c r="J265" s="2" t="e">
        <f>IF(Produit_Tarif_Stock!#REF!&lt;&gt;0,Produit_Tarif_Stock!#REF!,"")</f>
        <v>#REF!</v>
      </c>
      <c r="K265" s="2" t="e">
        <f>IF(Produit_Tarif_Stock!#REF!&lt;&gt;0,Produit_Tarif_Stock!#REF!,"")</f>
        <v>#REF!</v>
      </c>
      <c r="L265" s="114" t="e">
        <f>IF(Produit_Tarif_Stock!#REF!&lt;&gt;0,Produit_Tarif_Stock!#REF!,"")</f>
        <v>#REF!</v>
      </c>
      <c r="M265" s="114" t="e">
        <f>IF(Produit_Tarif_Stock!#REF!&lt;&gt;0,Produit_Tarif_Stock!#REF!,"")</f>
        <v>#REF!</v>
      </c>
      <c r="N265" s="454"/>
      <c r="P265" s="2" t="e">
        <f>IF(Produit_Tarif_Stock!#REF!&lt;&gt;0,Produit_Tarif_Stock!#REF!,"")</f>
        <v>#REF!</v>
      </c>
      <c r="Q265" s="518" t="e">
        <f>IF(Produit_Tarif_Stock!#REF!&lt;&gt;0,(E265-(E265*H265)-Produit_Tarif_Stock!#REF!)/Produit_Tarif_Stock!#REF!*100,(E265-(E265*H265)-Produit_Tarif_Stock!#REF!)/Produit_Tarif_Stock!#REF!*100)</f>
        <v>#REF!</v>
      </c>
      <c r="R265" s="523">
        <f t="shared" si="9"/>
        <v>0</v>
      </c>
      <c r="S265" s="524" t="e">
        <f>Produit_Tarif_Stock!#REF!</f>
        <v>#REF!</v>
      </c>
    </row>
    <row r="266" spans="1:19" ht="24.75" customHeight="1">
      <c r="A266" s="228" t="e">
        <f>Produit_Tarif_Stock!#REF!</f>
        <v>#REF!</v>
      </c>
      <c r="B266" s="118" t="e">
        <f>IF(Produit_Tarif_Stock!#REF!&lt;&gt;"",Produit_Tarif_Stock!#REF!,"")</f>
        <v>#REF!</v>
      </c>
      <c r="C266" s="502" t="e">
        <f>IF(Produit_Tarif_Stock!#REF!&lt;&gt;"",Produit_Tarif_Stock!#REF!,"")</f>
        <v>#REF!</v>
      </c>
      <c r="D266" s="505" t="e">
        <f>IF(Produit_Tarif_Stock!#REF!&lt;&gt;"",Produit_Tarif_Stock!#REF!,"")</f>
        <v>#REF!</v>
      </c>
      <c r="E266" s="514" t="e">
        <f>IF(Produit_Tarif_Stock!#REF!&lt;&gt;0,Produit_Tarif_Stock!#REF!,"")</f>
        <v>#REF!</v>
      </c>
      <c r="F266" s="2" t="e">
        <f>IF(Produit_Tarif_Stock!#REF!&lt;&gt;"",Produit_Tarif_Stock!#REF!,"")</f>
        <v>#REF!</v>
      </c>
      <c r="G266" s="506" t="e">
        <f>IF(Produit_Tarif_Stock!#REF!&lt;&gt;0,Produit_Tarif_Stock!#REF!,"")</f>
        <v>#REF!</v>
      </c>
      <c r="I266" s="506" t="str">
        <f t="shared" si="8"/>
        <v/>
      </c>
      <c r="J266" s="2" t="e">
        <f>IF(Produit_Tarif_Stock!#REF!&lt;&gt;0,Produit_Tarif_Stock!#REF!,"")</f>
        <v>#REF!</v>
      </c>
      <c r="K266" s="2" t="e">
        <f>IF(Produit_Tarif_Stock!#REF!&lt;&gt;0,Produit_Tarif_Stock!#REF!,"")</f>
        <v>#REF!</v>
      </c>
      <c r="L266" s="114" t="e">
        <f>IF(Produit_Tarif_Stock!#REF!&lt;&gt;0,Produit_Tarif_Stock!#REF!,"")</f>
        <v>#REF!</v>
      </c>
      <c r="M266" s="114" t="e">
        <f>IF(Produit_Tarif_Stock!#REF!&lt;&gt;0,Produit_Tarif_Stock!#REF!,"")</f>
        <v>#REF!</v>
      </c>
      <c r="N266" s="454"/>
      <c r="P266" s="2" t="e">
        <f>IF(Produit_Tarif_Stock!#REF!&lt;&gt;0,Produit_Tarif_Stock!#REF!,"")</f>
        <v>#REF!</v>
      </c>
      <c r="Q266" s="518" t="e">
        <f>IF(Produit_Tarif_Stock!#REF!&lt;&gt;0,(E266-(E266*H266)-Produit_Tarif_Stock!#REF!)/Produit_Tarif_Stock!#REF!*100,(E266-(E266*H266)-Produit_Tarif_Stock!#REF!)/Produit_Tarif_Stock!#REF!*100)</f>
        <v>#REF!</v>
      </c>
      <c r="R266" s="523">
        <f t="shared" si="9"/>
        <v>0</v>
      </c>
      <c r="S266" s="524" t="e">
        <f>Produit_Tarif_Stock!#REF!</f>
        <v>#REF!</v>
      </c>
    </row>
    <row r="267" spans="1:19" ht="24.75" customHeight="1">
      <c r="A267" s="228" t="e">
        <f>Produit_Tarif_Stock!#REF!</f>
        <v>#REF!</v>
      </c>
      <c r="B267" s="118" t="e">
        <f>IF(Produit_Tarif_Stock!#REF!&lt;&gt;"",Produit_Tarif_Stock!#REF!,"")</f>
        <v>#REF!</v>
      </c>
      <c r="C267" s="502" t="e">
        <f>IF(Produit_Tarif_Stock!#REF!&lt;&gt;"",Produit_Tarif_Stock!#REF!,"")</f>
        <v>#REF!</v>
      </c>
      <c r="D267" s="505" t="e">
        <f>IF(Produit_Tarif_Stock!#REF!&lt;&gt;"",Produit_Tarif_Stock!#REF!,"")</f>
        <v>#REF!</v>
      </c>
      <c r="E267" s="514" t="e">
        <f>IF(Produit_Tarif_Stock!#REF!&lt;&gt;0,Produit_Tarif_Stock!#REF!,"")</f>
        <v>#REF!</v>
      </c>
      <c r="F267" s="2" t="e">
        <f>IF(Produit_Tarif_Stock!#REF!&lt;&gt;"",Produit_Tarif_Stock!#REF!,"")</f>
        <v>#REF!</v>
      </c>
      <c r="G267" s="506" t="e">
        <f>IF(Produit_Tarif_Stock!#REF!&lt;&gt;0,Produit_Tarif_Stock!#REF!,"")</f>
        <v>#REF!</v>
      </c>
      <c r="I267" s="506" t="str">
        <f t="shared" si="8"/>
        <v/>
      </c>
      <c r="J267" s="2" t="e">
        <f>IF(Produit_Tarif_Stock!#REF!&lt;&gt;0,Produit_Tarif_Stock!#REF!,"")</f>
        <v>#REF!</v>
      </c>
      <c r="K267" s="2" t="e">
        <f>IF(Produit_Tarif_Stock!#REF!&lt;&gt;0,Produit_Tarif_Stock!#REF!,"")</f>
        <v>#REF!</v>
      </c>
      <c r="L267" s="114" t="e">
        <f>IF(Produit_Tarif_Stock!#REF!&lt;&gt;0,Produit_Tarif_Stock!#REF!,"")</f>
        <v>#REF!</v>
      </c>
      <c r="M267" s="114" t="e">
        <f>IF(Produit_Tarif_Stock!#REF!&lt;&gt;0,Produit_Tarif_Stock!#REF!,"")</f>
        <v>#REF!</v>
      </c>
      <c r="N267" s="454"/>
      <c r="P267" s="2" t="e">
        <f>IF(Produit_Tarif_Stock!#REF!&lt;&gt;0,Produit_Tarif_Stock!#REF!,"")</f>
        <v>#REF!</v>
      </c>
      <c r="Q267" s="518" t="e">
        <f>IF(Produit_Tarif_Stock!#REF!&lt;&gt;0,(E267-(E267*H267)-Produit_Tarif_Stock!#REF!)/Produit_Tarif_Stock!#REF!*100,(E267-(E267*H267)-Produit_Tarif_Stock!#REF!)/Produit_Tarif_Stock!#REF!*100)</f>
        <v>#REF!</v>
      </c>
      <c r="R267" s="523">
        <f t="shared" si="9"/>
        <v>0</v>
      </c>
      <c r="S267" s="524" t="e">
        <f>Produit_Tarif_Stock!#REF!</f>
        <v>#REF!</v>
      </c>
    </row>
    <row r="268" spans="1:19" ht="24.75" customHeight="1">
      <c r="A268" s="228" t="e">
        <f>Produit_Tarif_Stock!#REF!</f>
        <v>#REF!</v>
      </c>
      <c r="B268" s="118" t="e">
        <f>IF(Produit_Tarif_Stock!#REF!&lt;&gt;"",Produit_Tarif_Stock!#REF!,"")</f>
        <v>#REF!</v>
      </c>
      <c r="C268" s="502" t="e">
        <f>IF(Produit_Tarif_Stock!#REF!&lt;&gt;"",Produit_Tarif_Stock!#REF!,"")</f>
        <v>#REF!</v>
      </c>
      <c r="D268" s="505" t="e">
        <f>IF(Produit_Tarif_Stock!#REF!&lt;&gt;"",Produit_Tarif_Stock!#REF!,"")</f>
        <v>#REF!</v>
      </c>
      <c r="E268" s="514" t="e">
        <f>IF(Produit_Tarif_Stock!#REF!&lt;&gt;0,Produit_Tarif_Stock!#REF!,"")</f>
        <v>#REF!</v>
      </c>
      <c r="F268" s="2" t="e">
        <f>IF(Produit_Tarif_Stock!#REF!&lt;&gt;"",Produit_Tarif_Stock!#REF!,"")</f>
        <v>#REF!</v>
      </c>
      <c r="G268" s="506" t="e">
        <f>IF(Produit_Tarif_Stock!#REF!&lt;&gt;0,Produit_Tarif_Stock!#REF!,"")</f>
        <v>#REF!</v>
      </c>
      <c r="I268" s="506" t="str">
        <f t="shared" si="8"/>
        <v/>
      </c>
      <c r="J268" s="2" t="e">
        <f>IF(Produit_Tarif_Stock!#REF!&lt;&gt;0,Produit_Tarif_Stock!#REF!,"")</f>
        <v>#REF!</v>
      </c>
      <c r="K268" s="2" t="e">
        <f>IF(Produit_Tarif_Stock!#REF!&lt;&gt;0,Produit_Tarif_Stock!#REF!,"")</f>
        <v>#REF!</v>
      </c>
      <c r="L268" s="114" t="e">
        <f>IF(Produit_Tarif_Stock!#REF!&lt;&gt;0,Produit_Tarif_Stock!#REF!,"")</f>
        <v>#REF!</v>
      </c>
      <c r="M268" s="114" t="e">
        <f>IF(Produit_Tarif_Stock!#REF!&lt;&gt;0,Produit_Tarif_Stock!#REF!,"")</f>
        <v>#REF!</v>
      </c>
      <c r="N268" s="454"/>
      <c r="P268" s="2" t="e">
        <f>IF(Produit_Tarif_Stock!#REF!&lt;&gt;0,Produit_Tarif_Stock!#REF!,"")</f>
        <v>#REF!</v>
      </c>
      <c r="Q268" s="518" t="e">
        <f>IF(Produit_Tarif_Stock!#REF!&lt;&gt;0,(E268-(E268*H268)-Produit_Tarif_Stock!#REF!)/Produit_Tarif_Stock!#REF!*100,(E268-(E268*H268)-Produit_Tarif_Stock!#REF!)/Produit_Tarif_Stock!#REF!*100)</f>
        <v>#REF!</v>
      </c>
      <c r="R268" s="523">
        <f t="shared" si="9"/>
        <v>0</v>
      </c>
      <c r="S268" s="524" t="e">
        <f>Produit_Tarif_Stock!#REF!</f>
        <v>#REF!</v>
      </c>
    </row>
    <row r="269" spans="1:19" ht="24.75" customHeight="1">
      <c r="A269" s="228" t="e">
        <f>Produit_Tarif_Stock!#REF!</f>
        <v>#REF!</v>
      </c>
      <c r="B269" s="118" t="e">
        <f>IF(Produit_Tarif_Stock!#REF!&lt;&gt;"",Produit_Tarif_Stock!#REF!,"")</f>
        <v>#REF!</v>
      </c>
      <c r="C269" s="502" t="e">
        <f>IF(Produit_Tarif_Stock!#REF!&lt;&gt;"",Produit_Tarif_Stock!#REF!,"")</f>
        <v>#REF!</v>
      </c>
      <c r="D269" s="505" t="e">
        <f>IF(Produit_Tarif_Stock!#REF!&lt;&gt;"",Produit_Tarif_Stock!#REF!,"")</f>
        <v>#REF!</v>
      </c>
      <c r="E269" s="514" t="e">
        <f>IF(Produit_Tarif_Stock!#REF!&lt;&gt;0,Produit_Tarif_Stock!#REF!,"")</f>
        <v>#REF!</v>
      </c>
      <c r="F269" s="2" t="e">
        <f>IF(Produit_Tarif_Stock!#REF!&lt;&gt;"",Produit_Tarif_Stock!#REF!,"")</f>
        <v>#REF!</v>
      </c>
      <c r="G269" s="506" t="e">
        <f>IF(Produit_Tarif_Stock!#REF!&lt;&gt;0,Produit_Tarif_Stock!#REF!,"")</f>
        <v>#REF!</v>
      </c>
      <c r="I269" s="506" t="str">
        <f t="shared" si="8"/>
        <v/>
      </c>
      <c r="J269" s="2" t="e">
        <f>IF(Produit_Tarif_Stock!#REF!&lt;&gt;0,Produit_Tarif_Stock!#REF!,"")</f>
        <v>#REF!</v>
      </c>
      <c r="K269" s="2" t="e">
        <f>IF(Produit_Tarif_Stock!#REF!&lt;&gt;0,Produit_Tarif_Stock!#REF!,"")</f>
        <v>#REF!</v>
      </c>
      <c r="L269" s="114" t="e">
        <f>IF(Produit_Tarif_Stock!#REF!&lt;&gt;0,Produit_Tarif_Stock!#REF!,"")</f>
        <v>#REF!</v>
      </c>
      <c r="M269" s="114" t="e">
        <f>IF(Produit_Tarif_Stock!#REF!&lt;&gt;0,Produit_Tarif_Stock!#REF!,"")</f>
        <v>#REF!</v>
      </c>
      <c r="N269" s="454"/>
      <c r="P269" s="2" t="e">
        <f>IF(Produit_Tarif_Stock!#REF!&lt;&gt;0,Produit_Tarif_Stock!#REF!,"")</f>
        <v>#REF!</v>
      </c>
      <c r="Q269" s="518" t="e">
        <f>IF(Produit_Tarif_Stock!#REF!&lt;&gt;0,(E269-(E269*H269)-Produit_Tarif_Stock!#REF!)/Produit_Tarif_Stock!#REF!*100,(E269-(E269*H269)-Produit_Tarif_Stock!#REF!)/Produit_Tarif_Stock!#REF!*100)</f>
        <v>#REF!</v>
      </c>
      <c r="R269" s="523">
        <f t="shared" si="9"/>
        <v>0</v>
      </c>
      <c r="S269" s="524" t="e">
        <f>Produit_Tarif_Stock!#REF!</f>
        <v>#REF!</v>
      </c>
    </row>
    <row r="270" spans="1:19" ht="24.75" customHeight="1">
      <c r="A270" s="228" t="e">
        <f>Produit_Tarif_Stock!#REF!</f>
        <v>#REF!</v>
      </c>
      <c r="B270" s="118" t="e">
        <f>IF(Produit_Tarif_Stock!#REF!&lt;&gt;"",Produit_Tarif_Stock!#REF!,"")</f>
        <v>#REF!</v>
      </c>
      <c r="C270" s="502" t="e">
        <f>IF(Produit_Tarif_Stock!#REF!&lt;&gt;"",Produit_Tarif_Stock!#REF!,"")</f>
        <v>#REF!</v>
      </c>
      <c r="D270" s="505" t="e">
        <f>IF(Produit_Tarif_Stock!#REF!&lt;&gt;"",Produit_Tarif_Stock!#REF!,"")</f>
        <v>#REF!</v>
      </c>
      <c r="E270" s="514" t="e">
        <f>IF(Produit_Tarif_Stock!#REF!&lt;&gt;0,Produit_Tarif_Stock!#REF!,"")</f>
        <v>#REF!</v>
      </c>
      <c r="F270" s="2" t="e">
        <f>IF(Produit_Tarif_Stock!#REF!&lt;&gt;"",Produit_Tarif_Stock!#REF!,"")</f>
        <v>#REF!</v>
      </c>
      <c r="G270" s="506" t="e">
        <f>IF(Produit_Tarif_Stock!#REF!&lt;&gt;0,Produit_Tarif_Stock!#REF!,"")</f>
        <v>#REF!</v>
      </c>
      <c r="I270" s="506" t="str">
        <f t="shared" si="8"/>
        <v/>
      </c>
      <c r="J270" s="2" t="e">
        <f>IF(Produit_Tarif_Stock!#REF!&lt;&gt;0,Produit_Tarif_Stock!#REF!,"")</f>
        <v>#REF!</v>
      </c>
      <c r="K270" s="2" t="e">
        <f>IF(Produit_Tarif_Stock!#REF!&lt;&gt;0,Produit_Tarif_Stock!#REF!,"")</f>
        <v>#REF!</v>
      </c>
      <c r="L270" s="114" t="e">
        <f>IF(Produit_Tarif_Stock!#REF!&lt;&gt;0,Produit_Tarif_Stock!#REF!,"")</f>
        <v>#REF!</v>
      </c>
      <c r="M270" s="114" t="e">
        <f>IF(Produit_Tarif_Stock!#REF!&lt;&gt;0,Produit_Tarif_Stock!#REF!,"")</f>
        <v>#REF!</v>
      </c>
      <c r="N270" s="454"/>
      <c r="P270" s="2" t="e">
        <f>IF(Produit_Tarif_Stock!#REF!&lt;&gt;0,Produit_Tarif_Stock!#REF!,"")</f>
        <v>#REF!</v>
      </c>
      <c r="Q270" s="518" t="e">
        <f>IF(Produit_Tarif_Stock!#REF!&lt;&gt;0,(E270-(E270*H270)-Produit_Tarif_Stock!#REF!)/Produit_Tarif_Stock!#REF!*100,(E270-(E270*H270)-Produit_Tarif_Stock!#REF!)/Produit_Tarif_Stock!#REF!*100)</f>
        <v>#REF!</v>
      </c>
      <c r="R270" s="523">
        <f t="shared" si="9"/>
        <v>0</v>
      </c>
      <c r="S270" s="524" t="e">
        <f>Produit_Tarif_Stock!#REF!</f>
        <v>#REF!</v>
      </c>
    </row>
    <row r="271" spans="1:19" ht="24.75" customHeight="1">
      <c r="A271" s="228" t="e">
        <f>Produit_Tarif_Stock!#REF!</f>
        <v>#REF!</v>
      </c>
      <c r="B271" s="118" t="e">
        <f>IF(Produit_Tarif_Stock!#REF!&lt;&gt;"",Produit_Tarif_Stock!#REF!,"")</f>
        <v>#REF!</v>
      </c>
      <c r="C271" s="502" t="e">
        <f>IF(Produit_Tarif_Stock!#REF!&lt;&gt;"",Produit_Tarif_Stock!#REF!,"")</f>
        <v>#REF!</v>
      </c>
      <c r="D271" s="505" t="e">
        <f>IF(Produit_Tarif_Stock!#REF!&lt;&gt;"",Produit_Tarif_Stock!#REF!,"")</f>
        <v>#REF!</v>
      </c>
      <c r="E271" s="514" t="e">
        <f>IF(Produit_Tarif_Stock!#REF!&lt;&gt;0,Produit_Tarif_Stock!#REF!,"")</f>
        <v>#REF!</v>
      </c>
      <c r="F271" s="2" t="e">
        <f>IF(Produit_Tarif_Stock!#REF!&lt;&gt;"",Produit_Tarif_Stock!#REF!,"")</f>
        <v>#REF!</v>
      </c>
      <c r="G271" s="506" t="e">
        <f>IF(Produit_Tarif_Stock!#REF!&lt;&gt;0,Produit_Tarif_Stock!#REF!,"")</f>
        <v>#REF!</v>
      </c>
      <c r="I271" s="506" t="str">
        <f t="shared" si="8"/>
        <v/>
      </c>
      <c r="J271" s="2" t="e">
        <f>IF(Produit_Tarif_Stock!#REF!&lt;&gt;0,Produit_Tarif_Stock!#REF!,"")</f>
        <v>#REF!</v>
      </c>
      <c r="K271" s="2" t="e">
        <f>IF(Produit_Tarif_Stock!#REF!&lt;&gt;0,Produit_Tarif_Stock!#REF!,"")</f>
        <v>#REF!</v>
      </c>
      <c r="L271" s="114" t="e">
        <f>IF(Produit_Tarif_Stock!#REF!&lt;&gt;0,Produit_Tarif_Stock!#REF!,"")</f>
        <v>#REF!</v>
      </c>
      <c r="M271" s="114" t="e">
        <f>IF(Produit_Tarif_Stock!#REF!&lt;&gt;0,Produit_Tarif_Stock!#REF!,"")</f>
        <v>#REF!</v>
      </c>
      <c r="N271" s="454"/>
      <c r="P271" s="2" t="e">
        <f>IF(Produit_Tarif_Stock!#REF!&lt;&gt;0,Produit_Tarif_Stock!#REF!,"")</f>
        <v>#REF!</v>
      </c>
      <c r="Q271" s="518" t="e">
        <f>IF(Produit_Tarif_Stock!#REF!&lt;&gt;0,(E271-(E271*H271)-Produit_Tarif_Stock!#REF!)/Produit_Tarif_Stock!#REF!*100,(E271-(E271*H271)-Produit_Tarif_Stock!#REF!)/Produit_Tarif_Stock!#REF!*100)</f>
        <v>#REF!</v>
      </c>
      <c r="R271" s="523">
        <f t="shared" si="9"/>
        <v>0</v>
      </c>
      <c r="S271" s="524" t="e">
        <f>Produit_Tarif_Stock!#REF!</f>
        <v>#REF!</v>
      </c>
    </row>
    <row r="272" spans="1:19" ht="24.75" customHeight="1">
      <c r="A272" s="228" t="e">
        <f>Produit_Tarif_Stock!#REF!</f>
        <v>#REF!</v>
      </c>
      <c r="B272" s="118" t="e">
        <f>IF(Produit_Tarif_Stock!#REF!&lt;&gt;"",Produit_Tarif_Stock!#REF!,"")</f>
        <v>#REF!</v>
      </c>
      <c r="C272" s="502" t="e">
        <f>IF(Produit_Tarif_Stock!#REF!&lt;&gt;"",Produit_Tarif_Stock!#REF!,"")</f>
        <v>#REF!</v>
      </c>
      <c r="D272" s="505" t="e">
        <f>IF(Produit_Tarif_Stock!#REF!&lt;&gt;"",Produit_Tarif_Stock!#REF!,"")</f>
        <v>#REF!</v>
      </c>
      <c r="E272" s="514" t="e">
        <f>IF(Produit_Tarif_Stock!#REF!&lt;&gt;0,Produit_Tarif_Stock!#REF!,"")</f>
        <v>#REF!</v>
      </c>
      <c r="F272" s="2" t="e">
        <f>IF(Produit_Tarif_Stock!#REF!&lt;&gt;"",Produit_Tarif_Stock!#REF!,"")</f>
        <v>#REF!</v>
      </c>
      <c r="G272" s="506" t="e">
        <f>IF(Produit_Tarif_Stock!#REF!&lt;&gt;0,Produit_Tarif_Stock!#REF!,"")</f>
        <v>#REF!</v>
      </c>
      <c r="I272" s="506" t="str">
        <f t="shared" si="8"/>
        <v/>
      </c>
      <c r="J272" s="2" t="e">
        <f>IF(Produit_Tarif_Stock!#REF!&lt;&gt;0,Produit_Tarif_Stock!#REF!,"")</f>
        <v>#REF!</v>
      </c>
      <c r="K272" s="2" t="e">
        <f>IF(Produit_Tarif_Stock!#REF!&lt;&gt;0,Produit_Tarif_Stock!#REF!,"")</f>
        <v>#REF!</v>
      </c>
      <c r="L272" s="114" t="e">
        <f>IF(Produit_Tarif_Stock!#REF!&lt;&gt;0,Produit_Tarif_Stock!#REF!,"")</f>
        <v>#REF!</v>
      </c>
      <c r="M272" s="114" t="e">
        <f>IF(Produit_Tarif_Stock!#REF!&lt;&gt;0,Produit_Tarif_Stock!#REF!,"")</f>
        <v>#REF!</v>
      </c>
      <c r="N272" s="454"/>
      <c r="P272" s="2" t="e">
        <f>IF(Produit_Tarif_Stock!#REF!&lt;&gt;0,Produit_Tarif_Stock!#REF!,"")</f>
        <v>#REF!</v>
      </c>
      <c r="Q272" s="518" t="e">
        <f>IF(Produit_Tarif_Stock!#REF!&lt;&gt;0,(E272-(E272*H272)-Produit_Tarif_Stock!#REF!)/Produit_Tarif_Stock!#REF!*100,(E272-(E272*H272)-Produit_Tarif_Stock!#REF!)/Produit_Tarif_Stock!#REF!*100)</f>
        <v>#REF!</v>
      </c>
      <c r="R272" s="523">
        <f t="shared" si="9"/>
        <v>0</v>
      </c>
      <c r="S272" s="524" t="e">
        <f>Produit_Tarif_Stock!#REF!</f>
        <v>#REF!</v>
      </c>
    </row>
    <row r="273" spans="1:19" ht="24.75" customHeight="1">
      <c r="A273" s="228" t="e">
        <f>Produit_Tarif_Stock!#REF!</f>
        <v>#REF!</v>
      </c>
      <c r="B273" s="118" t="e">
        <f>IF(Produit_Tarif_Stock!#REF!&lt;&gt;"",Produit_Tarif_Stock!#REF!,"")</f>
        <v>#REF!</v>
      </c>
      <c r="C273" s="502" t="e">
        <f>IF(Produit_Tarif_Stock!#REF!&lt;&gt;"",Produit_Tarif_Stock!#REF!,"")</f>
        <v>#REF!</v>
      </c>
      <c r="D273" s="505" t="e">
        <f>IF(Produit_Tarif_Stock!#REF!&lt;&gt;"",Produit_Tarif_Stock!#REF!,"")</f>
        <v>#REF!</v>
      </c>
      <c r="E273" s="514" t="e">
        <f>IF(Produit_Tarif_Stock!#REF!&lt;&gt;0,Produit_Tarif_Stock!#REF!,"")</f>
        <v>#REF!</v>
      </c>
      <c r="F273" s="2" t="e">
        <f>IF(Produit_Tarif_Stock!#REF!&lt;&gt;"",Produit_Tarif_Stock!#REF!,"")</f>
        <v>#REF!</v>
      </c>
      <c r="G273" s="506" t="e">
        <f>IF(Produit_Tarif_Stock!#REF!&lt;&gt;0,Produit_Tarif_Stock!#REF!,"")</f>
        <v>#REF!</v>
      </c>
      <c r="I273" s="506" t="str">
        <f t="shared" si="8"/>
        <v/>
      </c>
      <c r="J273" s="2" t="e">
        <f>IF(Produit_Tarif_Stock!#REF!&lt;&gt;0,Produit_Tarif_Stock!#REF!,"")</f>
        <v>#REF!</v>
      </c>
      <c r="K273" s="2" t="e">
        <f>IF(Produit_Tarif_Stock!#REF!&lt;&gt;0,Produit_Tarif_Stock!#REF!,"")</f>
        <v>#REF!</v>
      </c>
      <c r="L273" s="114" t="e">
        <f>IF(Produit_Tarif_Stock!#REF!&lt;&gt;0,Produit_Tarif_Stock!#REF!,"")</f>
        <v>#REF!</v>
      </c>
      <c r="M273" s="114" t="e">
        <f>IF(Produit_Tarif_Stock!#REF!&lt;&gt;0,Produit_Tarif_Stock!#REF!,"")</f>
        <v>#REF!</v>
      </c>
      <c r="N273" s="454"/>
      <c r="P273" s="2" t="e">
        <f>IF(Produit_Tarif_Stock!#REF!&lt;&gt;0,Produit_Tarif_Stock!#REF!,"")</f>
        <v>#REF!</v>
      </c>
      <c r="Q273" s="518" t="e">
        <f>IF(Produit_Tarif_Stock!#REF!&lt;&gt;0,(E273-(E273*H273)-Produit_Tarif_Stock!#REF!)/Produit_Tarif_Stock!#REF!*100,(E273-(E273*H273)-Produit_Tarif_Stock!#REF!)/Produit_Tarif_Stock!#REF!*100)</f>
        <v>#REF!</v>
      </c>
      <c r="R273" s="523">
        <f t="shared" si="9"/>
        <v>0</v>
      </c>
      <c r="S273" s="524" t="e">
        <f>Produit_Tarif_Stock!#REF!</f>
        <v>#REF!</v>
      </c>
    </row>
    <row r="274" spans="1:19" ht="24.75" customHeight="1">
      <c r="A274" s="228" t="e">
        <f>Produit_Tarif_Stock!#REF!</f>
        <v>#REF!</v>
      </c>
      <c r="B274" s="118" t="e">
        <f>IF(Produit_Tarif_Stock!#REF!&lt;&gt;"",Produit_Tarif_Stock!#REF!,"")</f>
        <v>#REF!</v>
      </c>
      <c r="C274" s="502" t="e">
        <f>IF(Produit_Tarif_Stock!#REF!&lt;&gt;"",Produit_Tarif_Stock!#REF!,"")</f>
        <v>#REF!</v>
      </c>
      <c r="D274" s="505" t="e">
        <f>IF(Produit_Tarif_Stock!#REF!&lt;&gt;"",Produit_Tarif_Stock!#REF!,"")</f>
        <v>#REF!</v>
      </c>
      <c r="E274" s="514" t="e">
        <f>IF(Produit_Tarif_Stock!#REF!&lt;&gt;0,Produit_Tarif_Stock!#REF!,"")</f>
        <v>#REF!</v>
      </c>
      <c r="F274" s="2" t="e">
        <f>IF(Produit_Tarif_Stock!#REF!&lt;&gt;"",Produit_Tarif_Stock!#REF!,"")</f>
        <v>#REF!</v>
      </c>
      <c r="G274" s="506" t="e">
        <f>IF(Produit_Tarif_Stock!#REF!&lt;&gt;0,Produit_Tarif_Stock!#REF!,"")</f>
        <v>#REF!</v>
      </c>
      <c r="I274" s="506" t="str">
        <f t="shared" si="8"/>
        <v/>
      </c>
      <c r="J274" s="2" t="e">
        <f>IF(Produit_Tarif_Stock!#REF!&lt;&gt;0,Produit_Tarif_Stock!#REF!,"")</f>
        <v>#REF!</v>
      </c>
      <c r="K274" s="2" t="e">
        <f>IF(Produit_Tarif_Stock!#REF!&lt;&gt;0,Produit_Tarif_Stock!#REF!,"")</f>
        <v>#REF!</v>
      </c>
      <c r="L274" s="114" t="e">
        <f>IF(Produit_Tarif_Stock!#REF!&lt;&gt;0,Produit_Tarif_Stock!#REF!,"")</f>
        <v>#REF!</v>
      </c>
      <c r="M274" s="114" t="e">
        <f>IF(Produit_Tarif_Stock!#REF!&lt;&gt;0,Produit_Tarif_Stock!#REF!,"")</f>
        <v>#REF!</v>
      </c>
      <c r="N274" s="454"/>
      <c r="P274" s="2" t="e">
        <f>IF(Produit_Tarif_Stock!#REF!&lt;&gt;0,Produit_Tarif_Stock!#REF!,"")</f>
        <v>#REF!</v>
      </c>
      <c r="Q274" s="518" t="e">
        <f>IF(Produit_Tarif_Stock!#REF!&lt;&gt;0,(E274-(E274*H274)-Produit_Tarif_Stock!#REF!)/Produit_Tarif_Stock!#REF!*100,(E274-(E274*H274)-Produit_Tarif_Stock!#REF!)/Produit_Tarif_Stock!#REF!*100)</f>
        <v>#REF!</v>
      </c>
      <c r="R274" s="523">
        <f t="shared" si="9"/>
        <v>0</v>
      </c>
      <c r="S274" s="524" t="e">
        <f>Produit_Tarif_Stock!#REF!</f>
        <v>#REF!</v>
      </c>
    </row>
    <row r="275" spans="1:19" ht="24.75" customHeight="1">
      <c r="A275" s="228" t="e">
        <f>Produit_Tarif_Stock!#REF!</f>
        <v>#REF!</v>
      </c>
      <c r="B275" s="118" t="e">
        <f>IF(Produit_Tarif_Stock!#REF!&lt;&gt;"",Produit_Tarif_Stock!#REF!,"")</f>
        <v>#REF!</v>
      </c>
      <c r="C275" s="502" t="e">
        <f>IF(Produit_Tarif_Stock!#REF!&lt;&gt;"",Produit_Tarif_Stock!#REF!,"")</f>
        <v>#REF!</v>
      </c>
      <c r="D275" s="505" t="e">
        <f>IF(Produit_Tarif_Stock!#REF!&lt;&gt;"",Produit_Tarif_Stock!#REF!,"")</f>
        <v>#REF!</v>
      </c>
      <c r="E275" s="514" t="e">
        <f>IF(Produit_Tarif_Stock!#REF!&lt;&gt;0,Produit_Tarif_Stock!#REF!,"")</f>
        <v>#REF!</v>
      </c>
      <c r="F275" s="2" t="e">
        <f>IF(Produit_Tarif_Stock!#REF!&lt;&gt;"",Produit_Tarif_Stock!#REF!,"")</f>
        <v>#REF!</v>
      </c>
      <c r="G275" s="506" t="e">
        <f>IF(Produit_Tarif_Stock!#REF!&lt;&gt;0,Produit_Tarif_Stock!#REF!,"")</f>
        <v>#REF!</v>
      </c>
      <c r="I275" s="506" t="str">
        <f t="shared" si="8"/>
        <v/>
      </c>
      <c r="J275" s="2" t="e">
        <f>IF(Produit_Tarif_Stock!#REF!&lt;&gt;0,Produit_Tarif_Stock!#REF!,"")</f>
        <v>#REF!</v>
      </c>
      <c r="K275" s="2" t="e">
        <f>IF(Produit_Tarif_Stock!#REF!&lt;&gt;0,Produit_Tarif_Stock!#REF!,"")</f>
        <v>#REF!</v>
      </c>
      <c r="L275" s="114" t="e">
        <f>IF(Produit_Tarif_Stock!#REF!&lt;&gt;0,Produit_Tarif_Stock!#REF!,"")</f>
        <v>#REF!</v>
      </c>
      <c r="M275" s="114" t="e">
        <f>IF(Produit_Tarif_Stock!#REF!&lt;&gt;0,Produit_Tarif_Stock!#REF!,"")</f>
        <v>#REF!</v>
      </c>
      <c r="N275" s="454"/>
      <c r="P275" s="2" t="e">
        <f>IF(Produit_Tarif_Stock!#REF!&lt;&gt;0,Produit_Tarif_Stock!#REF!,"")</f>
        <v>#REF!</v>
      </c>
      <c r="Q275" s="518" t="e">
        <f>IF(Produit_Tarif_Stock!#REF!&lt;&gt;0,(E275-(E275*H275)-Produit_Tarif_Stock!#REF!)/Produit_Tarif_Stock!#REF!*100,(E275-(E275*H275)-Produit_Tarif_Stock!#REF!)/Produit_Tarif_Stock!#REF!*100)</f>
        <v>#REF!</v>
      </c>
      <c r="R275" s="523">
        <f t="shared" si="9"/>
        <v>0</v>
      </c>
      <c r="S275" s="524" t="e">
        <f>Produit_Tarif_Stock!#REF!</f>
        <v>#REF!</v>
      </c>
    </row>
    <row r="276" spans="1:19" ht="24.75" customHeight="1">
      <c r="A276" s="228" t="e">
        <f>Produit_Tarif_Stock!#REF!</f>
        <v>#REF!</v>
      </c>
      <c r="B276" s="118" t="e">
        <f>IF(Produit_Tarif_Stock!#REF!&lt;&gt;"",Produit_Tarif_Stock!#REF!,"")</f>
        <v>#REF!</v>
      </c>
      <c r="C276" s="502" t="e">
        <f>IF(Produit_Tarif_Stock!#REF!&lt;&gt;"",Produit_Tarif_Stock!#REF!,"")</f>
        <v>#REF!</v>
      </c>
      <c r="D276" s="505" t="e">
        <f>IF(Produit_Tarif_Stock!#REF!&lt;&gt;"",Produit_Tarif_Stock!#REF!,"")</f>
        <v>#REF!</v>
      </c>
      <c r="E276" s="514" t="e">
        <f>IF(Produit_Tarif_Stock!#REF!&lt;&gt;0,Produit_Tarif_Stock!#REF!,"")</f>
        <v>#REF!</v>
      </c>
      <c r="F276" s="2" t="e">
        <f>IF(Produit_Tarif_Stock!#REF!&lt;&gt;"",Produit_Tarif_Stock!#REF!,"")</f>
        <v>#REF!</v>
      </c>
      <c r="G276" s="506" t="e">
        <f>IF(Produit_Tarif_Stock!#REF!&lt;&gt;0,Produit_Tarif_Stock!#REF!,"")</f>
        <v>#REF!</v>
      </c>
      <c r="I276" s="506" t="str">
        <f t="shared" si="8"/>
        <v/>
      </c>
      <c r="J276" s="2" t="e">
        <f>IF(Produit_Tarif_Stock!#REF!&lt;&gt;0,Produit_Tarif_Stock!#REF!,"")</f>
        <v>#REF!</v>
      </c>
      <c r="K276" s="2" t="e">
        <f>IF(Produit_Tarif_Stock!#REF!&lt;&gt;0,Produit_Tarif_Stock!#REF!,"")</f>
        <v>#REF!</v>
      </c>
      <c r="L276" s="114" t="e">
        <f>IF(Produit_Tarif_Stock!#REF!&lt;&gt;0,Produit_Tarif_Stock!#REF!,"")</f>
        <v>#REF!</v>
      </c>
      <c r="M276" s="114" t="e">
        <f>IF(Produit_Tarif_Stock!#REF!&lt;&gt;0,Produit_Tarif_Stock!#REF!,"")</f>
        <v>#REF!</v>
      </c>
      <c r="N276" s="454"/>
      <c r="P276" s="2" t="e">
        <f>IF(Produit_Tarif_Stock!#REF!&lt;&gt;0,Produit_Tarif_Stock!#REF!,"")</f>
        <v>#REF!</v>
      </c>
      <c r="Q276" s="518" t="e">
        <f>IF(Produit_Tarif_Stock!#REF!&lt;&gt;0,(E276-(E276*H276)-Produit_Tarif_Stock!#REF!)/Produit_Tarif_Stock!#REF!*100,(E276-(E276*H276)-Produit_Tarif_Stock!#REF!)/Produit_Tarif_Stock!#REF!*100)</f>
        <v>#REF!</v>
      </c>
      <c r="R276" s="523">
        <f t="shared" si="9"/>
        <v>0</v>
      </c>
      <c r="S276" s="524" t="e">
        <f>Produit_Tarif_Stock!#REF!</f>
        <v>#REF!</v>
      </c>
    </row>
    <row r="277" spans="1:19" ht="24.75" customHeight="1">
      <c r="A277" s="228" t="e">
        <f>Produit_Tarif_Stock!#REF!</f>
        <v>#REF!</v>
      </c>
      <c r="B277" s="118" t="e">
        <f>IF(Produit_Tarif_Stock!#REF!&lt;&gt;"",Produit_Tarif_Stock!#REF!,"")</f>
        <v>#REF!</v>
      </c>
      <c r="C277" s="502" t="e">
        <f>IF(Produit_Tarif_Stock!#REF!&lt;&gt;"",Produit_Tarif_Stock!#REF!,"")</f>
        <v>#REF!</v>
      </c>
      <c r="D277" s="505" t="e">
        <f>IF(Produit_Tarif_Stock!#REF!&lt;&gt;"",Produit_Tarif_Stock!#REF!,"")</f>
        <v>#REF!</v>
      </c>
      <c r="E277" s="514" t="e">
        <f>IF(Produit_Tarif_Stock!#REF!&lt;&gt;0,Produit_Tarif_Stock!#REF!,"")</f>
        <v>#REF!</v>
      </c>
      <c r="F277" s="2" t="e">
        <f>IF(Produit_Tarif_Stock!#REF!&lt;&gt;"",Produit_Tarif_Stock!#REF!,"")</f>
        <v>#REF!</v>
      </c>
      <c r="G277" s="506" t="e">
        <f>IF(Produit_Tarif_Stock!#REF!&lt;&gt;0,Produit_Tarif_Stock!#REF!,"")</f>
        <v>#REF!</v>
      </c>
      <c r="I277" s="506" t="str">
        <f t="shared" si="8"/>
        <v/>
      </c>
      <c r="J277" s="2" t="e">
        <f>IF(Produit_Tarif_Stock!#REF!&lt;&gt;0,Produit_Tarif_Stock!#REF!,"")</f>
        <v>#REF!</v>
      </c>
      <c r="K277" s="2" t="e">
        <f>IF(Produit_Tarif_Stock!#REF!&lt;&gt;0,Produit_Tarif_Stock!#REF!,"")</f>
        <v>#REF!</v>
      </c>
      <c r="L277" s="114" t="e">
        <f>IF(Produit_Tarif_Stock!#REF!&lt;&gt;0,Produit_Tarif_Stock!#REF!,"")</f>
        <v>#REF!</v>
      </c>
      <c r="M277" s="114" t="e">
        <f>IF(Produit_Tarif_Stock!#REF!&lt;&gt;0,Produit_Tarif_Stock!#REF!,"")</f>
        <v>#REF!</v>
      </c>
      <c r="N277" s="454"/>
      <c r="P277" s="2" t="e">
        <f>IF(Produit_Tarif_Stock!#REF!&lt;&gt;0,Produit_Tarif_Stock!#REF!,"")</f>
        <v>#REF!</v>
      </c>
      <c r="Q277" s="518" t="e">
        <f>IF(Produit_Tarif_Stock!#REF!&lt;&gt;0,(E277-(E277*H277)-Produit_Tarif_Stock!#REF!)/Produit_Tarif_Stock!#REF!*100,(E277-(E277*H277)-Produit_Tarif_Stock!#REF!)/Produit_Tarif_Stock!#REF!*100)</f>
        <v>#REF!</v>
      </c>
      <c r="R277" s="523">
        <f t="shared" si="9"/>
        <v>0</v>
      </c>
      <c r="S277" s="524" t="e">
        <f>Produit_Tarif_Stock!#REF!</f>
        <v>#REF!</v>
      </c>
    </row>
    <row r="278" spans="1:19" ht="24.75" customHeight="1">
      <c r="A278" s="228" t="e">
        <f>Produit_Tarif_Stock!#REF!</f>
        <v>#REF!</v>
      </c>
      <c r="B278" s="118" t="e">
        <f>IF(Produit_Tarif_Stock!#REF!&lt;&gt;"",Produit_Tarif_Stock!#REF!,"")</f>
        <v>#REF!</v>
      </c>
      <c r="C278" s="502" t="e">
        <f>IF(Produit_Tarif_Stock!#REF!&lt;&gt;"",Produit_Tarif_Stock!#REF!,"")</f>
        <v>#REF!</v>
      </c>
      <c r="D278" s="505" t="e">
        <f>IF(Produit_Tarif_Stock!#REF!&lt;&gt;"",Produit_Tarif_Stock!#REF!,"")</f>
        <v>#REF!</v>
      </c>
      <c r="E278" s="514" t="e">
        <f>IF(Produit_Tarif_Stock!#REF!&lt;&gt;0,Produit_Tarif_Stock!#REF!,"")</f>
        <v>#REF!</v>
      </c>
      <c r="F278" s="2" t="e">
        <f>IF(Produit_Tarif_Stock!#REF!&lt;&gt;"",Produit_Tarif_Stock!#REF!,"")</f>
        <v>#REF!</v>
      </c>
      <c r="G278" s="506" t="e">
        <f>IF(Produit_Tarif_Stock!#REF!&lt;&gt;0,Produit_Tarif_Stock!#REF!,"")</f>
        <v>#REF!</v>
      </c>
      <c r="I278" s="506" t="str">
        <f t="shared" si="8"/>
        <v/>
      </c>
      <c r="J278" s="2" t="e">
        <f>IF(Produit_Tarif_Stock!#REF!&lt;&gt;0,Produit_Tarif_Stock!#REF!,"")</f>
        <v>#REF!</v>
      </c>
      <c r="K278" s="2" t="e">
        <f>IF(Produit_Tarif_Stock!#REF!&lt;&gt;0,Produit_Tarif_Stock!#REF!,"")</f>
        <v>#REF!</v>
      </c>
      <c r="L278" s="114" t="e">
        <f>IF(Produit_Tarif_Stock!#REF!&lt;&gt;0,Produit_Tarif_Stock!#REF!,"")</f>
        <v>#REF!</v>
      </c>
      <c r="M278" s="114" t="e">
        <f>IF(Produit_Tarif_Stock!#REF!&lt;&gt;0,Produit_Tarif_Stock!#REF!,"")</f>
        <v>#REF!</v>
      </c>
      <c r="N278" s="454"/>
      <c r="P278" s="2" t="e">
        <f>IF(Produit_Tarif_Stock!#REF!&lt;&gt;0,Produit_Tarif_Stock!#REF!,"")</f>
        <v>#REF!</v>
      </c>
      <c r="Q278" s="518" t="e">
        <f>IF(Produit_Tarif_Stock!#REF!&lt;&gt;0,(E278-(E278*H278)-Produit_Tarif_Stock!#REF!)/Produit_Tarif_Stock!#REF!*100,(E278-(E278*H278)-Produit_Tarif_Stock!#REF!)/Produit_Tarif_Stock!#REF!*100)</f>
        <v>#REF!</v>
      </c>
      <c r="R278" s="523">
        <f t="shared" si="9"/>
        <v>0</v>
      </c>
      <c r="S278" s="524" t="e">
        <f>Produit_Tarif_Stock!#REF!</f>
        <v>#REF!</v>
      </c>
    </row>
    <row r="279" spans="1:19" ht="24.75" customHeight="1">
      <c r="A279" s="228" t="e">
        <f>Produit_Tarif_Stock!#REF!</f>
        <v>#REF!</v>
      </c>
      <c r="B279" s="118" t="e">
        <f>IF(Produit_Tarif_Stock!#REF!&lt;&gt;"",Produit_Tarif_Stock!#REF!,"")</f>
        <v>#REF!</v>
      </c>
      <c r="C279" s="502" t="e">
        <f>IF(Produit_Tarif_Stock!#REF!&lt;&gt;"",Produit_Tarif_Stock!#REF!,"")</f>
        <v>#REF!</v>
      </c>
      <c r="D279" s="505" t="e">
        <f>IF(Produit_Tarif_Stock!#REF!&lt;&gt;"",Produit_Tarif_Stock!#REF!,"")</f>
        <v>#REF!</v>
      </c>
      <c r="E279" s="514" t="e">
        <f>IF(Produit_Tarif_Stock!#REF!&lt;&gt;0,Produit_Tarif_Stock!#REF!,"")</f>
        <v>#REF!</v>
      </c>
      <c r="F279" s="2" t="e">
        <f>IF(Produit_Tarif_Stock!#REF!&lt;&gt;"",Produit_Tarif_Stock!#REF!,"")</f>
        <v>#REF!</v>
      </c>
      <c r="G279" s="506" t="e">
        <f>IF(Produit_Tarif_Stock!#REF!&lt;&gt;0,Produit_Tarif_Stock!#REF!,"")</f>
        <v>#REF!</v>
      </c>
      <c r="I279" s="506" t="str">
        <f t="shared" si="8"/>
        <v/>
      </c>
      <c r="J279" s="2" t="e">
        <f>IF(Produit_Tarif_Stock!#REF!&lt;&gt;0,Produit_Tarif_Stock!#REF!,"")</f>
        <v>#REF!</v>
      </c>
      <c r="K279" s="2" t="e">
        <f>IF(Produit_Tarif_Stock!#REF!&lt;&gt;0,Produit_Tarif_Stock!#REF!,"")</f>
        <v>#REF!</v>
      </c>
      <c r="L279" s="114" t="e">
        <f>IF(Produit_Tarif_Stock!#REF!&lt;&gt;0,Produit_Tarif_Stock!#REF!,"")</f>
        <v>#REF!</v>
      </c>
      <c r="M279" s="114" t="e">
        <f>IF(Produit_Tarif_Stock!#REF!&lt;&gt;0,Produit_Tarif_Stock!#REF!,"")</f>
        <v>#REF!</v>
      </c>
      <c r="N279" s="454"/>
      <c r="P279" s="2" t="e">
        <f>IF(Produit_Tarif_Stock!#REF!&lt;&gt;0,Produit_Tarif_Stock!#REF!,"")</f>
        <v>#REF!</v>
      </c>
      <c r="Q279" s="518" t="e">
        <f>IF(Produit_Tarif_Stock!#REF!&lt;&gt;0,(E279-(E279*H279)-Produit_Tarif_Stock!#REF!)/Produit_Tarif_Stock!#REF!*100,(E279-(E279*H279)-Produit_Tarif_Stock!#REF!)/Produit_Tarif_Stock!#REF!*100)</f>
        <v>#REF!</v>
      </c>
      <c r="R279" s="523">
        <f t="shared" si="9"/>
        <v>0</v>
      </c>
      <c r="S279" s="524" t="e">
        <f>Produit_Tarif_Stock!#REF!</f>
        <v>#REF!</v>
      </c>
    </row>
    <row r="280" spans="1:19" ht="24.75" customHeight="1">
      <c r="A280" s="228" t="e">
        <f>Produit_Tarif_Stock!#REF!</f>
        <v>#REF!</v>
      </c>
      <c r="B280" s="118" t="e">
        <f>IF(Produit_Tarif_Stock!#REF!&lt;&gt;"",Produit_Tarif_Stock!#REF!,"")</f>
        <v>#REF!</v>
      </c>
      <c r="C280" s="502" t="e">
        <f>IF(Produit_Tarif_Stock!#REF!&lt;&gt;"",Produit_Tarif_Stock!#REF!,"")</f>
        <v>#REF!</v>
      </c>
      <c r="D280" s="505" t="e">
        <f>IF(Produit_Tarif_Stock!#REF!&lt;&gt;"",Produit_Tarif_Stock!#REF!,"")</f>
        <v>#REF!</v>
      </c>
      <c r="E280" s="514" t="e">
        <f>IF(Produit_Tarif_Stock!#REF!&lt;&gt;0,Produit_Tarif_Stock!#REF!,"")</f>
        <v>#REF!</v>
      </c>
      <c r="F280" s="2" t="e">
        <f>IF(Produit_Tarif_Stock!#REF!&lt;&gt;"",Produit_Tarif_Stock!#REF!,"")</f>
        <v>#REF!</v>
      </c>
      <c r="G280" s="506" t="e">
        <f>IF(Produit_Tarif_Stock!#REF!&lt;&gt;0,Produit_Tarif_Stock!#REF!,"")</f>
        <v>#REF!</v>
      </c>
      <c r="I280" s="506" t="str">
        <f t="shared" si="8"/>
        <v/>
      </c>
      <c r="J280" s="2" t="e">
        <f>IF(Produit_Tarif_Stock!#REF!&lt;&gt;0,Produit_Tarif_Stock!#REF!,"")</f>
        <v>#REF!</v>
      </c>
      <c r="K280" s="2" t="e">
        <f>IF(Produit_Tarif_Stock!#REF!&lt;&gt;0,Produit_Tarif_Stock!#REF!,"")</f>
        <v>#REF!</v>
      </c>
      <c r="L280" s="114" t="e">
        <f>IF(Produit_Tarif_Stock!#REF!&lt;&gt;0,Produit_Tarif_Stock!#REF!,"")</f>
        <v>#REF!</v>
      </c>
      <c r="M280" s="114" t="e">
        <f>IF(Produit_Tarif_Stock!#REF!&lt;&gt;0,Produit_Tarif_Stock!#REF!,"")</f>
        <v>#REF!</v>
      </c>
      <c r="N280" s="454"/>
      <c r="P280" s="2" t="e">
        <f>IF(Produit_Tarif_Stock!#REF!&lt;&gt;0,Produit_Tarif_Stock!#REF!,"")</f>
        <v>#REF!</v>
      </c>
      <c r="Q280" s="518" t="e">
        <f>IF(Produit_Tarif_Stock!#REF!&lt;&gt;0,(E280-(E280*H280)-Produit_Tarif_Stock!#REF!)/Produit_Tarif_Stock!#REF!*100,(E280-(E280*H280)-Produit_Tarif_Stock!#REF!)/Produit_Tarif_Stock!#REF!*100)</f>
        <v>#REF!</v>
      </c>
      <c r="R280" s="523">
        <f t="shared" si="9"/>
        <v>0</v>
      </c>
      <c r="S280" s="524" t="e">
        <f>Produit_Tarif_Stock!#REF!</f>
        <v>#REF!</v>
      </c>
    </row>
    <row r="281" spans="1:19" ht="24.75" customHeight="1">
      <c r="A281" s="228" t="e">
        <f>Produit_Tarif_Stock!#REF!</f>
        <v>#REF!</v>
      </c>
      <c r="B281" s="118" t="e">
        <f>IF(Produit_Tarif_Stock!#REF!&lt;&gt;"",Produit_Tarif_Stock!#REF!,"")</f>
        <v>#REF!</v>
      </c>
      <c r="C281" s="502" t="e">
        <f>IF(Produit_Tarif_Stock!#REF!&lt;&gt;"",Produit_Tarif_Stock!#REF!,"")</f>
        <v>#REF!</v>
      </c>
      <c r="D281" s="505" t="e">
        <f>IF(Produit_Tarif_Stock!#REF!&lt;&gt;"",Produit_Tarif_Stock!#REF!,"")</f>
        <v>#REF!</v>
      </c>
      <c r="E281" s="514" t="e">
        <f>IF(Produit_Tarif_Stock!#REF!&lt;&gt;0,Produit_Tarif_Stock!#REF!,"")</f>
        <v>#REF!</v>
      </c>
      <c r="F281" s="2" t="e">
        <f>IF(Produit_Tarif_Stock!#REF!&lt;&gt;"",Produit_Tarif_Stock!#REF!,"")</f>
        <v>#REF!</v>
      </c>
      <c r="G281" s="506" t="e">
        <f>IF(Produit_Tarif_Stock!#REF!&lt;&gt;0,Produit_Tarif_Stock!#REF!,"")</f>
        <v>#REF!</v>
      </c>
      <c r="I281" s="506" t="str">
        <f t="shared" si="8"/>
        <v/>
      </c>
      <c r="J281" s="2" t="e">
        <f>IF(Produit_Tarif_Stock!#REF!&lt;&gt;0,Produit_Tarif_Stock!#REF!,"")</f>
        <v>#REF!</v>
      </c>
      <c r="K281" s="2" t="e">
        <f>IF(Produit_Tarif_Stock!#REF!&lt;&gt;0,Produit_Tarif_Stock!#REF!,"")</f>
        <v>#REF!</v>
      </c>
      <c r="L281" s="114" t="e">
        <f>IF(Produit_Tarif_Stock!#REF!&lt;&gt;0,Produit_Tarif_Stock!#REF!,"")</f>
        <v>#REF!</v>
      </c>
      <c r="M281" s="114" t="e">
        <f>IF(Produit_Tarif_Stock!#REF!&lt;&gt;0,Produit_Tarif_Stock!#REF!,"")</f>
        <v>#REF!</v>
      </c>
      <c r="N281" s="454"/>
      <c r="P281" s="2" t="e">
        <f>IF(Produit_Tarif_Stock!#REF!&lt;&gt;0,Produit_Tarif_Stock!#REF!,"")</f>
        <v>#REF!</v>
      </c>
      <c r="Q281" s="518" t="e">
        <f>IF(Produit_Tarif_Stock!#REF!&lt;&gt;0,(E281-(E281*H281)-Produit_Tarif_Stock!#REF!)/Produit_Tarif_Stock!#REF!*100,(E281-(E281*H281)-Produit_Tarif_Stock!#REF!)/Produit_Tarif_Stock!#REF!*100)</f>
        <v>#REF!</v>
      </c>
      <c r="R281" s="523">
        <f t="shared" si="9"/>
        <v>0</v>
      </c>
      <c r="S281" s="524" t="e">
        <f>Produit_Tarif_Stock!#REF!</f>
        <v>#REF!</v>
      </c>
    </row>
    <row r="282" spans="1:19" ht="24.75" customHeight="1">
      <c r="A282" s="228" t="e">
        <f>Produit_Tarif_Stock!#REF!</f>
        <v>#REF!</v>
      </c>
      <c r="B282" s="118" t="e">
        <f>IF(Produit_Tarif_Stock!#REF!&lt;&gt;"",Produit_Tarif_Stock!#REF!,"")</f>
        <v>#REF!</v>
      </c>
      <c r="C282" s="502" t="e">
        <f>IF(Produit_Tarif_Stock!#REF!&lt;&gt;"",Produit_Tarif_Stock!#REF!,"")</f>
        <v>#REF!</v>
      </c>
      <c r="D282" s="505" t="e">
        <f>IF(Produit_Tarif_Stock!#REF!&lt;&gt;"",Produit_Tarif_Stock!#REF!,"")</f>
        <v>#REF!</v>
      </c>
      <c r="E282" s="514" t="e">
        <f>IF(Produit_Tarif_Stock!#REF!&lt;&gt;0,Produit_Tarif_Stock!#REF!,"")</f>
        <v>#REF!</v>
      </c>
      <c r="F282" s="2" t="e">
        <f>IF(Produit_Tarif_Stock!#REF!&lt;&gt;"",Produit_Tarif_Stock!#REF!,"")</f>
        <v>#REF!</v>
      </c>
      <c r="G282" s="506" t="e">
        <f>IF(Produit_Tarif_Stock!#REF!&lt;&gt;0,Produit_Tarif_Stock!#REF!,"")</f>
        <v>#REF!</v>
      </c>
      <c r="I282" s="506" t="str">
        <f t="shared" si="8"/>
        <v/>
      </c>
      <c r="J282" s="2" t="e">
        <f>IF(Produit_Tarif_Stock!#REF!&lt;&gt;0,Produit_Tarif_Stock!#REF!,"")</f>
        <v>#REF!</v>
      </c>
      <c r="K282" s="2" t="e">
        <f>IF(Produit_Tarif_Stock!#REF!&lt;&gt;0,Produit_Tarif_Stock!#REF!,"")</f>
        <v>#REF!</v>
      </c>
      <c r="L282" s="114" t="e">
        <f>IF(Produit_Tarif_Stock!#REF!&lt;&gt;0,Produit_Tarif_Stock!#REF!,"")</f>
        <v>#REF!</v>
      </c>
      <c r="M282" s="114" t="e">
        <f>IF(Produit_Tarif_Stock!#REF!&lt;&gt;0,Produit_Tarif_Stock!#REF!,"")</f>
        <v>#REF!</v>
      </c>
      <c r="N282" s="454"/>
      <c r="P282" s="2" t="e">
        <f>IF(Produit_Tarif_Stock!#REF!&lt;&gt;0,Produit_Tarif_Stock!#REF!,"")</f>
        <v>#REF!</v>
      </c>
      <c r="Q282" s="518" t="e">
        <f>IF(Produit_Tarif_Stock!#REF!&lt;&gt;0,(E282-(E282*H282)-Produit_Tarif_Stock!#REF!)/Produit_Tarif_Stock!#REF!*100,(E282-(E282*H282)-Produit_Tarif_Stock!#REF!)/Produit_Tarif_Stock!#REF!*100)</f>
        <v>#REF!</v>
      </c>
      <c r="R282" s="523">
        <f t="shared" si="9"/>
        <v>0</v>
      </c>
      <c r="S282" s="524" t="e">
        <f>Produit_Tarif_Stock!#REF!</f>
        <v>#REF!</v>
      </c>
    </row>
    <row r="283" spans="1:19" ht="24.75" customHeight="1">
      <c r="A283" s="228" t="e">
        <f>Produit_Tarif_Stock!#REF!</f>
        <v>#REF!</v>
      </c>
      <c r="B283" s="118" t="e">
        <f>IF(Produit_Tarif_Stock!#REF!&lt;&gt;"",Produit_Tarif_Stock!#REF!,"")</f>
        <v>#REF!</v>
      </c>
      <c r="C283" s="502" t="e">
        <f>IF(Produit_Tarif_Stock!#REF!&lt;&gt;"",Produit_Tarif_Stock!#REF!,"")</f>
        <v>#REF!</v>
      </c>
      <c r="D283" s="505" t="e">
        <f>IF(Produit_Tarif_Stock!#REF!&lt;&gt;"",Produit_Tarif_Stock!#REF!,"")</f>
        <v>#REF!</v>
      </c>
      <c r="E283" s="514" t="e">
        <f>IF(Produit_Tarif_Stock!#REF!&lt;&gt;0,Produit_Tarif_Stock!#REF!,"")</f>
        <v>#REF!</v>
      </c>
      <c r="F283" s="2" t="e">
        <f>IF(Produit_Tarif_Stock!#REF!&lt;&gt;"",Produit_Tarif_Stock!#REF!,"")</f>
        <v>#REF!</v>
      </c>
      <c r="G283" s="506" t="e">
        <f>IF(Produit_Tarif_Stock!#REF!&lt;&gt;0,Produit_Tarif_Stock!#REF!,"")</f>
        <v>#REF!</v>
      </c>
      <c r="I283" s="506" t="str">
        <f t="shared" si="8"/>
        <v/>
      </c>
      <c r="J283" s="2" t="e">
        <f>IF(Produit_Tarif_Stock!#REF!&lt;&gt;0,Produit_Tarif_Stock!#REF!,"")</f>
        <v>#REF!</v>
      </c>
      <c r="K283" s="2" t="e">
        <f>IF(Produit_Tarif_Stock!#REF!&lt;&gt;0,Produit_Tarif_Stock!#REF!,"")</f>
        <v>#REF!</v>
      </c>
      <c r="L283" s="114" t="e">
        <f>IF(Produit_Tarif_Stock!#REF!&lt;&gt;0,Produit_Tarif_Stock!#REF!,"")</f>
        <v>#REF!</v>
      </c>
      <c r="M283" s="114" t="e">
        <f>IF(Produit_Tarif_Stock!#REF!&lt;&gt;0,Produit_Tarif_Stock!#REF!,"")</f>
        <v>#REF!</v>
      </c>
      <c r="N283" s="454"/>
      <c r="P283" s="2" t="e">
        <f>IF(Produit_Tarif_Stock!#REF!&lt;&gt;0,Produit_Tarif_Stock!#REF!,"")</f>
        <v>#REF!</v>
      </c>
      <c r="Q283" s="518" t="e">
        <f>IF(Produit_Tarif_Stock!#REF!&lt;&gt;0,(E283-(E283*H283)-Produit_Tarif_Stock!#REF!)/Produit_Tarif_Stock!#REF!*100,(E283-(E283*H283)-Produit_Tarif_Stock!#REF!)/Produit_Tarif_Stock!#REF!*100)</f>
        <v>#REF!</v>
      </c>
      <c r="R283" s="523">
        <f t="shared" si="9"/>
        <v>0</v>
      </c>
      <c r="S283" s="524" t="e">
        <f>Produit_Tarif_Stock!#REF!</f>
        <v>#REF!</v>
      </c>
    </row>
    <row r="284" spans="1:19" ht="24.75" customHeight="1">
      <c r="A284" s="228" t="e">
        <f>Produit_Tarif_Stock!#REF!</f>
        <v>#REF!</v>
      </c>
      <c r="B284" s="118" t="e">
        <f>IF(Produit_Tarif_Stock!#REF!&lt;&gt;"",Produit_Tarif_Stock!#REF!,"")</f>
        <v>#REF!</v>
      </c>
      <c r="C284" s="502" t="e">
        <f>IF(Produit_Tarif_Stock!#REF!&lt;&gt;"",Produit_Tarif_Stock!#REF!,"")</f>
        <v>#REF!</v>
      </c>
      <c r="D284" s="505" t="e">
        <f>IF(Produit_Tarif_Stock!#REF!&lt;&gt;"",Produit_Tarif_Stock!#REF!,"")</f>
        <v>#REF!</v>
      </c>
      <c r="E284" s="514" t="e">
        <f>IF(Produit_Tarif_Stock!#REF!&lt;&gt;0,Produit_Tarif_Stock!#REF!,"")</f>
        <v>#REF!</v>
      </c>
      <c r="F284" s="2" t="e">
        <f>IF(Produit_Tarif_Stock!#REF!&lt;&gt;"",Produit_Tarif_Stock!#REF!,"")</f>
        <v>#REF!</v>
      </c>
      <c r="G284" s="506" t="e">
        <f>IF(Produit_Tarif_Stock!#REF!&lt;&gt;0,Produit_Tarif_Stock!#REF!,"")</f>
        <v>#REF!</v>
      </c>
      <c r="I284" s="506" t="str">
        <f t="shared" si="8"/>
        <v/>
      </c>
      <c r="J284" s="2" t="e">
        <f>IF(Produit_Tarif_Stock!#REF!&lt;&gt;0,Produit_Tarif_Stock!#REF!,"")</f>
        <v>#REF!</v>
      </c>
      <c r="K284" s="2" t="e">
        <f>IF(Produit_Tarif_Stock!#REF!&lt;&gt;0,Produit_Tarif_Stock!#REF!,"")</f>
        <v>#REF!</v>
      </c>
      <c r="L284" s="114" t="e">
        <f>IF(Produit_Tarif_Stock!#REF!&lt;&gt;0,Produit_Tarif_Stock!#REF!,"")</f>
        <v>#REF!</v>
      </c>
      <c r="M284" s="114" t="e">
        <f>IF(Produit_Tarif_Stock!#REF!&lt;&gt;0,Produit_Tarif_Stock!#REF!,"")</f>
        <v>#REF!</v>
      </c>
      <c r="N284" s="454"/>
      <c r="P284" s="2" t="e">
        <f>IF(Produit_Tarif_Stock!#REF!&lt;&gt;0,Produit_Tarif_Stock!#REF!,"")</f>
        <v>#REF!</v>
      </c>
      <c r="Q284" s="518" t="e">
        <f>IF(Produit_Tarif_Stock!#REF!&lt;&gt;0,(E284-(E284*H284)-Produit_Tarif_Stock!#REF!)/Produit_Tarif_Stock!#REF!*100,(E284-(E284*H284)-Produit_Tarif_Stock!#REF!)/Produit_Tarif_Stock!#REF!*100)</f>
        <v>#REF!</v>
      </c>
      <c r="R284" s="523">
        <f t="shared" si="9"/>
        <v>0</v>
      </c>
      <c r="S284" s="524" t="e">
        <f>Produit_Tarif_Stock!#REF!</f>
        <v>#REF!</v>
      </c>
    </row>
    <row r="285" spans="1:19" ht="24.75" customHeight="1">
      <c r="A285" s="228" t="e">
        <f>Produit_Tarif_Stock!#REF!</f>
        <v>#REF!</v>
      </c>
      <c r="B285" s="118" t="e">
        <f>IF(Produit_Tarif_Stock!#REF!&lt;&gt;"",Produit_Tarif_Stock!#REF!,"")</f>
        <v>#REF!</v>
      </c>
      <c r="C285" s="502" t="e">
        <f>IF(Produit_Tarif_Stock!#REF!&lt;&gt;"",Produit_Tarif_Stock!#REF!,"")</f>
        <v>#REF!</v>
      </c>
      <c r="D285" s="505" t="e">
        <f>IF(Produit_Tarif_Stock!#REF!&lt;&gt;"",Produit_Tarif_Stock!#REF!,"")</f>
        <v>#REF!</v>
      </c>
      <c r="E285" s="514" t="e">
        <f>IF(Produit_Tarif_Stock!#REF!&lt;&gt;0,Produit_Tarif_Stock!#REF!,"")</f>
        <v>#REF!</v>
      </c>
      <c r="F285" s="2" t="e">
        <f>IF(Produit_Tarif_Stock!#REF!&lt;&gt;"",Produit_Tarif_Stock!#REF!,"")</f>
        <v>#REF!</v>
      </c>
      <c r="G285" s="506" t="e">
        <f>IF(Produit_Tarif_Stock!#REF!&lt;&gt;0,Produit_Tarif_Stock!#REF!,"")</f>
        <v>#REF!</v>
      </c>
      <c r="I285" s="506" t="str">
        <f t="shared" si="8"/>
        <v/>
      </c>
      <c r="J285" s="2" t="e">
        <f>IF(Produit_Tarif_Stock!#REF!&lt;&gt;0,Produit_Tarif_Stock!#REF!,"")</f>
        <v>#REF!</v>
      </c>
      <c r="K285" s="2" t="e">
        <f>IF(Produit_Tarif_Stock!#REF!&lt;&gt;0,Produit_Tarif_Stock!#REF!,"")</f>
        <v>#REF!</v>
      </c>
      <c r="L285" s="114" t="e">
        <f>IF(Produit_Tarif_Stock!#REF!&lt;&gt;0,Produit_Tarif_Stock!#REF!,"")</f>
        <v>#REF!</v>
      </c>
      <c r="M285" s="114" t="e">
        <f>IF(Produit_Tarif_Stock!#REF!&lt;&gt;0,Produit_Tarif_Stock!#REF!,"")</f>
        <v>#REF!</v>
      </c>
      <c r="N285" s="454"/>
      <c r="P285" s="2" t="e">
        <f>IF(Produit_Tarif_Stock!#REF!&lt;&gt;0,Produit_Tarif_Stock!#REF!,"")</f>
        <v>#REF!</v>
      </c>
      <c r="Q285" s="518" t="e">
        <f>IF(Produit_Tarif_Stock!#REF!&lt;&gt;0,(E285-(E285*H285)-Produit_Tarif_Stock!#REF!)/Produit_Tarif_Stock!#REF!*100,(E285-(E285*H285)-Produit_Tarif_Stock!#REF!)/Produit_Tarif_Stock!#REF!*100)</f>
        <v>#REF!</v>
      </c>
      <c r="R285" s="523">
        <f t="shared" si="9"/>
        <v>0</v>
      </c>
      <c r="S285" s="524" t="e">
        <f>Produit_Tarif_Stock!#REF!</f>
        <v>#REF!</v>
      </c>
    </row>
    <row r="286" spans="1:19" ht="24.75" customHeight="1">
      <c r="A286" s="228" t="e">
        <f>Produit_Tarif_Stock!#REF!</f>
        <v>#REF!</v>
      </c>
      <c r="B286" s="118" t="e">
        <f>IF(Produit_Tarif_Stock!#REF!&lt;&gt;"",Produit_Tarif_Stock!#REF!,"")</f>
        <v>#REF!</v>
      </c>
      <c r="C286" s="502" t="e">
        <f>IF(Produit_Tarif_Stock!#REF!&lt;&gt;"",Produit_Tarif_Stock!#REF!,"")</f>
        <v>#REF!</v>
      </c>
      <c r="D286" s="505" t="e">
        <f>IF(Produit_Tarif_Stock!#REF!&lt;&gt;"",Produit_Tarif_Stock!#REF!,"")</f>
        <v>#REF!</v>
      </c>
      <c r="E286" s="514" t="e">
        <f>IF(Produit_Tarif_Stock!#REF!&lt;&gt;0,Produit_Tarif_Stock!#REF!,"")</f>
        <v>#REF!</v>
      </c>
      <c r="F286" s="2" t="e">
        <f>IF(Produit_Tarif_Stock!#REF!&lt;&gt;"",Produit_Tarif_Stock!#REF!,"")</f>
        <v>#REF!</v>
      </c>
      <c r="G286" s="506" t="e">
        <f>IF(Produit_Tarif_Stock!#REF!&lt;&gt;0,Produit_Tarif_Stock!#REF!,"")</f>
        <v>#REF!</v>
      </c>
      <c r="I286" s="506" t="str">
        <f t="shared" si="8"/>
        <v/>
      </c>
      <c r="J286" s="2" t="e">
        <f>IF(Produit_Tarif_Stock!#REF!&lt;&gt;0,Produit_Tarif_Stock!#REF!,"")</f>
        <v>#REF!</v>
      </c>
      <c r="K286" s="2" t="e">
        <f>IF(Produit_Tarif_Stock!#REF!&lt;&gt;0,Produit_Tarif_Stock!#REF!,"")</f>
        <v>#REF!</v>
      </c>
      <c r="L286" s="114" t="e">
        <f>IF(Produit_Tarif_Stock!#REF!&lt;&gt;0,Produit_Tarif_Stock!#REF!,"")</f>
        <v>#REF!</v>
      </c>
      <c r="M286" s="114" t="e">
        <f>IF(Produit_Tarif_Stock!#REF!&lt;&gt;0,Produit_Tarif_Stock!#REF!,"")</f>
        <v>#REF!</v>
      </c>
      <c r="N286" s="454"/>
      <c r="P286" s="2" t="e">
        <f>IF(Produit_Tarif_Stock!#REF!&lt;&gt;0,Produit_Tarif_Stock!#REF!,"")</f>
        <v>#REF!</v>
      </c>
      <c r="Q286" s="518" t="e">
        <f>IF(Produit_Tarif_Stock!#REF!&lt;&gt;0,(E286-(E286*H286)-Produit_Tarif_Stock!#REF!)/Produit_Tarif_Stock!#REF!*100,(E286-(E286*H286)-Produit_Tarif_Stock!#REF!)/Produit_Tarif_Stock!#REF!*100)</f>
        <v>#REF!</v>
      </c>
      <c r="R286" s="523">
        <f t="shared" si="9"/>
        <v>0</v>
      </c>
      <c r="S286" s="524" t="e">
        <f>Produit_Tarif_Stock!#REF!</f>
        <v>#REF!</v>
      </c>
    </row>
    <row r="287" spans="1:19" ht="24.75" customHeight="1">
      <c r="A287" s="228" t="e">
        <f>Produit_Tarif_Stock!#REF!</f>
        <v>#REF!</v>
      </c>
      <c r="B287" s="118" t="e">
        <f>IF(Produit_Tarif_Stock!#REF!&lt;&gt;"",Produit_Tarif_Stock!#REF!,"")</f>
        <v>#REF!</v>
      </c>
      <c r="C287" s="502" t="e">
        <f>IF(Produit_Tarif_Stock!#REF!&lt;&gt;"",Produit_Tarif_Stock!#REF!,"")</f>
        <v>#REF!</v>
      </c>
      <c r="D287" s="505" t="e">
        <f>IF(Produit_Tarif_Stock!#REF!&lt;&gt;"",Produit_Tarif_Stock!#REF!,"")</f>
        <v>#REF!</v>
      </c>
      <c r="E287" s="514" t="e">
        <f>IF(Produit_Tarif_Stock!#REF!&lt;&gt;0,Produit_Tarif_Stock!#REF!,"")</f>
        <v>#REF!</v>
      </c>
      <c r="F287" s="2" t="e">
        <f>IF(Produit_Tarif_Stock!#REF!&lt;&gt;"",Produit_Tarif_Stock!#REF!,"")</f>
        <v>#REF!</v>
      </c>
      <c r="G287" s="506" t="e">
        <f>IF(Produit_Tarif_Stock!#REF!&lt;&gt;0,Produit_Tarif_Stock!#REF!,"")</f>
        <v>#REF!</v>
      </c>
      <c r="I287" s="506" t="str">
        <f t="shared" si="8"/>
        <v/>
      </c>
      <c r="J287" s="2" t="e">
        <f>IF(Produit_Tarif_Stock!#REF!&lt;&gt;0,Produit_Tarif_Stock!#REF!,"")</f>
        <v>#REF!</v>
      </c>
      <c r="K287" s="2" t="e">
        <f>IF(Produit_Tarif_Stock!#REF!&lt;&gt;0,Produit_Tarif_Stock!#REF!,"")</f>
        <v>#REF!</v>
      </c>
      <c r="L287" s="114" t="e">
        <f>IF(Produit_Tarif_Stock!#REF!&lt;&gt;0,Produit_Tarif_Stock!#REF!,"")</f>
        <v>#REF!</v>
      </c>
      <c r="M287" s="114" t="e">
        <f>IF(Produit_Tarif_Stock!#REF!&lt;&gt;0,Produit_Tarif_Stock!#REF!,"")</f>
        <v>#REF!</v>
      </c>
      <c r="N287" s="454"/>
      <c r="P287" s="2" t="e">
        <f>IF(Produit_Tarif_Stock!#REF!&lt;&gt;0,Produit_Tarif_Stock!#REF!,"")</f>
        <v>#REF!</v>
      </c>
      <c r="Q287" s="518" t="e">
        <f>IF(Produit_Tarif_Stock!#REF!&lt;&gt;0,(E287-(E287*H287)-Produit_Tarif_Stock!#REF!)/Produit_Tarif_Stock!#REF!*100,(E287-(E287*H287)-Produit_Tarif_Stock!#REF!)/Produit_Tarif_Stock!#REF!*100)</f>
        <v>#REF!</v>
      </c>
      <c r="R287" s="523">
        <f t="shared" si="9"/>
        <v>0</v>
      </c>
      <c r="S287" s="524" t="e">
        <f>Produit_Tarif_Stock!#REF!</f>
        <v>#REF!</v>
      </c>
    </row>
    <row r="288" spans="1:19" ht="24.75" customHeight="1">
      <c r="A288" s="228" t="e">
        <f>Produit_Tarif_Stock!#REF!</f>
        <v>#REF!</v>
      </c>
      <c r="B288" s="118" t="e">
        <f>IF(Produit_Tarif_Stock!#REF!&lt;&gt;"",Produit_Tarif_Stock!#REF!,"")</f>
        <v>#REF!</v>
      </c>
      <c r="C288" s="502" t="e">
        <f>IF(Produit_Tarif_Stock!#REF!&lt;&gt;"",Produit_Tarif_Stock!#REF!,"")</f>
        <v>#REF!</v>
      </c>
      <c r="D288" s="505" t="e">
        <f>IF(Produit_Tarif_Stock!#REF!&lt;&gt;"",Produit_Tarif_Stock!#REF!,"")</f>
        <v>#REF!</v>
      </c>
      <c r="E288" s="514" t="e">
        <f>IF(Produit_Tarif_Stock!#REF!&lt;&gt;0,Produit_Tarif_Stock!#REF!,"")</f>
        <v>#REF!</v>
      </c>
      <c r="F288" s="2" t="e">
        <f>IF(Produit_Tarif_Stock!#REF!&lt;&gt;"",Produit_Tarif_Stock!#REF!,"")</f>
        <v>#REF!</v>
      </c>
      <c r="G288" s="506" t="e">
        <f>IF(Produit_Tarif_Stock!#REF!&lt;&gt;0,Produit_Tarif_Stock!#REF!,"")</f>
        <v>#REF!</v>
      </c>
      <c r="I288" s="506" t="str">
        <f t="shared" si="8"/>
        <v/>
      </c>
      <c r="J288" s="2" t="e">
        <f>IF(Produit_Tarif_Stock!#REF!&lt;&gt;0,Produit_Tarif_Stock!#REF!,"")</f>
        <v>#REF!</v>
      </c>
      <c r="K288" s="2" t="e">
        <f>IF(Produit_Tarif_Stock!#REF!&lt;&gt;0,Produit_Tarif_Stock!#REF!,"")</f>
        <v>#REF!</v>
      </c>
      <c r="L288" s="114" t="e">
        <f>IF(Produit_Tarif_Stock!#REF!&lt;&gt;0,Produit_Tarif_Stock!#REF!,"")</f>
        <v>#REF!</v>
      </c>
      <c r="M288" s="114" t="e">
        <f>IF(Produit_Tarif_Stock!#REF!&lt;&gt;0,Produit_Tarif_Stock!#REF!,"")</f>
        <v>#REF!</v>
      </c>
      <c r="N288" s="454"/>
      <c r="P288" s="2" t="e">
        <f>IF(Produit_Tarif_Stock!#REF!&lt;&gt;0,Produit_Tarif_Stock!#REF!,"")</f>
        <v>#REF!</v>
      </c>
      <c r="Q288" s="518" t="e">
        <f>IF(Produit_Tarif_Stock!#REF!&lt;&gt;0,(E288-(E288*H288)-Produit_Tarif_Stock!#REF!)/Produit_Tarif_Stock!#REF!*100,(E288-(E288*H288)-Produit_Tarif_Stock!#REF!)/Produit_Tarif_Stock!#REF!*100)</f>
        <v>#REF!</v>
      </c>
      <c r="R288" s="523">
        <f t="shared" si="9"/>
        <v>0</v>
      </c>
      <c r="S288" s="524" t="e">
        <f>Produit_Tarif_Stock!#REF!</f>
        <v>#REF!</v>
      </c>
    </row>
    <row r="289" spans="1:19" ht="24.75" customHeight="1">
      <c r="A289" s="228" t="e">
        <f>Produit_Tarif_Stock!#REF!</f>
        <v>#REF!</v>
      </c>
      <c r="B289" s="118" t="e">
        <f>IF(Produit_Tarif_Stock!#REF!&lt;&gt;"",Produit_Tarif_Stock!#REF!,"")</f>
        <v>#REF!</v>
      </c>
      <c r="C289" s="502" t="e">
        <f>IF(Produit_Tarif_Stock!#REF!&lt;&gt;"",Produit_Tarif_Stock!#REF!,"")</f>
        <v>#REF!</v>
      </c>
      <c r="D289" s="505" t="e">
        <f>IF(Produit_Tarif_Stock!#REF!&lt;&gt;"",Produit_Tarif_Stock!#REF!,"")</f>
        <v>#REF!</v>
      </c>
      <c r="E289" s="514" t="e">
        <f>IF(Produit_Tarif_Stock!#REF!&lt;&gt;0,Produit_Tarif_Stock!#REF!,"")</f>
        <v>#REF!</v>
      </c>
      <c r="F289" s="2" t="e">
        <f>IF(Produit_Tarif_Stock!#REF!&lt;&gt;"",Produit_Tarif_Stock!#REF!,"")</f>
        <v>#REF!</v>
      </c>
      <c r="G289" s="506" t="e">
        <f>IF(Produit_Tarif_Stock!#REF!&lt;&gt;0,Produit_Tarif_Stock!#REF!,"")</f>
        <v>#REF!</v>
      </c>
      <c r="I289" s="506" t="str">
        <f t="shared" si="8"/>
        <v/>
      </c>
      <c r="J289" s="2" t="e">
        <f>IF(Produit_Tarif_Stock!#REF!&lt;&gt;0,Produit_Tarif_Stock!#REF!,"")</f>
        <v>#REF!</v>
      </c>
      <c r="K289" s="2" t="e">
        <f>IF(Produit_Tarif_Stock!#REF!&lt;&gt;0,Produit_Tarif_Stock!#REF!,"")</f>
        <v>#REF!</v>
      </c>
      <c r="L289" s="114" t="e">
        <f>IF(Produit_Tarif_Stock!#REF!&lt;&gt;0,Produit_Tarif_Stock!#REF!,"")</f>
        <v>#REF!</v>
      </c>
      <c r="M289" s="114" t="e">
        <f>IF(Produit_Tarif_Stock!#REF!&lt;&gt;0,Produit_Tarif_Stock!#REF!,"")</f>
        <v>#REF!</v>
      </c>
      <c r="N289" s="454"/>
      <c r="P289" s="2" t="e">
        <f>IF(Produit_Tarif_Stock!#REF!&lt;&gt;0,Produit_Tarif_Stock!#REF!,"")</f>
        <v>#REF!</v>
      </c>
      <c r="Q289" s="518" t="e">
        <f>IF(Produit_Tarif_Stock!#REF!&lt;&gt;0,(E289-(E289*H289)-Produit_Tarif_Stock!#REF!)/Produit_Tarif_Stock!#REF!*100,(E289-(E289*H289)-Produit_Tarif_Stock!#REF!)/Produit_Tarif_Stock!#REF!*100)</f>
        <v>#REF!</v>
      </c>
      <c r="R289" s="523">
        <f t="shared" si="9"/>
        <v>0</v>
      </c>
      <c r="S289" s="524" t="e">
        <f>Produit_Tarif_Stock!#REF!</f>
        <v>#REF!</v>
      </c>
    </row>
    <row r="290" spans="1:19" ht="24.75" customHeight="1">
      <c r="A290" s="228" t="e">
        <f>Produit_Tarif_Stock!#REF!</f>
        <v>#REF!</v>
      </c>
      <c r="B290" s="118" t="e">
        <f>IF(Produit_Tarif_Stock!#REF!&lt;&gt;"",Produit_Tarif_Stock!#REF!,"")</f>
        <v>#REF!</v>
      </c>
      <c r="C290" s="502" t="e">
        <f>IF(Produit_Tarif_Stock!#REF!&lt;&gt;"",Produit_Tarif_Stock!#REF!,"")</f>
        <v>#REF!</v>
      </c>
      <c r="D290" s="505" t="e">
        <f>IF(Produit_Tarif_Stock!#REF!&lt;&gt;"",Produit_Tarif_Stock!#REF!,"")</f>
        <v>#REF!</v>
      </c>
      <c r="E290" s="514" t="e">
        <f>IF(Produit_Tarif_Stock!#REF!&lt;&gt;0,Produit_Tarif_Stock!#REF!,"")</f>
        <v>#REF!</v>
      </c>
      <c r="F290" s="2" t="e">
        <f>IF(Produit_Tarif_Stock!#REF!&lt;&gt;"",Produit_Tarif_Stock!#REF!,"")</f>
        <v>#REF!</v>
      </c>
      <c r="G290" s="506" t="e">
        <f>IF(Produit_Tarif_Stock!#REF!&lt;&gt;0,Produit_Tarif_Stock!#REF!,"")</f>
        <v>#REF!</v>
      </c>
      <c r="I290" s="506" t="str">
        <f t="shared" si="8"/>
        <v/>
      </c>
      <c r="J290" s="2" t="e">
        <f>IF(Produit_Tarif_Stock!#REF!&lt;&gt;0,Produit_Tarif_Stock!#REF!,"")</f>
        <v>#REF!</v>
      </c>
      <c r="K290" s="2" t="e">
        <f>IF(Produit_Tarif_Stock!#REF!&lt;&gt;0,Produit_Tarif_Stock!#REF!,"")</f>
        <v>#REF!</v>
      </c>
      <c r="L290" s="114" t="e">
        <f>IF(Produit_Tarif_Stock!#REF!&lt;&gt;0,Produit_Tarif_Stock!#REF!,"")</f>
        <v>#REF!</v>
      </c>
      <c r="M290" s="114" t="e">
        <f>IF(Produit_Tarif_Stock!#REF!&lt;&gt;0,Produit_Tarif_Stock!#REF!,"")</f>
        <v>#REF!</v>
      </c>
      <c r="N290" s="454"/>
      <c r="P290" s="2" t="e">
        <f>IF(Produit_Tarif_Stock!#REF!&lt;&gt;0,Produit_Tarif_Stock!#REF!,"")</f>
        <v>#REF!</v>
      </c>
      <c r="Q290" s="518" t="e">
        <f>IF(Produit_Tarif_Stock!#REF!&lt;&gt;0,(E290-(E290*H290)-Produit_Tarif_Stock!#REF!)/Produit_Tarif_Stock!#REF!*100,(E290-(E290*H290)-Produit_Tarif_Stock!#REF!)/Produit_Tarif_Stock!#REF!*100)</f>
        <v>#REF!</v>
      </c>
      <c r="R290" s="523">
        <f t="shared" si="9"/>
        <v>0</v>
      </c>
      <c r="S290" s="524" t="e">
        <f>Produit_Tarif_Stock!#REF!</f>
        <v>#REF!</v>
      </c>
    </row>
    <row r="291" spans="1:19" ht="24.75" customHeight="1">
      <c r="A291" s="228" t="e">
        <f>Produit_Tarif_Stock!#REF!</f>
        <v>#REF!</v>
      </c>
      <c r="B291" s="118" t="e">
        <f>IF(Produit_Tarif_Stock!#REF!&lt;&gt;"",Produit_Tarif_Stock!#REF!,"")</f>
        <v>#REF!</v>
      </c>
      <c r="C291" s="502" t="e">
        <f>IF(Produit_Tarif_Stock!#REF!&lt;&gt;"",Produit_Tarif_Stock!#REF!,"")</f>
        <v>#REF!</v>
      </c>
      <c r="D291" s="505" t="e">
        <f>IF(Produit_Tarif_Stock!#REF!&lt;&gt;"",Produit_Tarif_Stock!#REF!,"")</f>
        <v>#REF!</v>
      </c>
      <c r="E291" s="514" t="e">
        <f>IF(Produit_Tarif_Stock!#REF!&lt;&gt;0,Produit_Tarif_Stock!#REF!,"")</f>
        <v>#REF!</v>
      </c>
      <c r="F291" s="2" t="e">
        <f>IF(Produit_Tarif_Stock!#REF!&lt;&gt;"",Produit_Tarif_Stock!#REF!,"")</f>
        <v>#REF!</v>
      </c>
      <c r="G291" s="506" t="e">
        <f>IF(Produit_Tarif_Stock!#REF!&lt;&gt;0,Produit_Tarif_Stock!#REF!,"")</f>
        <v>#REF!</v>
      </c>
      <c r="I291" s="506" t="str">
        <f t="shared" si="8"/>
        <v/>
      </c>
      <c r="J291" s="2" t="e">
        <f>IF(Produit_Tarif_Stock!#REF!&lt;&gt;0,Produit_Tarif_Stock!#REF!,"")</f>
        <v>#REF!</v>
      </c>
      <c r="K291" s="2" t="e">
        <f>IF(Produit_Tarif_Stock!#REF!&lt;&gt;0,Produit_Tarif_Stock!#REF!,"")</f>
        <v>#REF!</v>
      </c>
      <c r="L291" s="114" t="e">
        <f>IF(Produit_Tarif_Stock!#REF!&lt;&gt;0,Produit_Tarif_Stock!#REF!,"")</f>
        <v>#REF!</v>
      </c>
      <c r="M291" s="114" t="e">
        <f>IF(Produit_Tarif_Stock!#REF!&lt;&gt;0,Produit_Tarif_Stock!#REF!,"")</f>
        <v>#REF!</v>
      </c>
      <c r="N291" s="454"/>
      <c r="P291" s="2" t="e">
        <f>IF(Produit_Tarif_Stock!#REF!&lt;&gt;0,Produit_Tarif_Stock!#REF!,"")</f>
        <v>#REF!</v>
      </c>
      <c r="Q291" s="518" t="e">
        <f>IF(Produit_Tarif_Stock!#REF!&lt;&gt;0,(E291-(E291*H291)-Produit_Tarif_Stock!#REF!)/Produit_Tarif_Stock!#REF!*100,(E291-(E291*H291)-Produit_Tarif_Stock!#REF!)/Produit_Tarif_Stock!#REF!*100)</f>
        <v>#REF!</v>
      </c>
      <c r="R291" s="523">
        <f t="shared" si="9"/>
        <v>0</v>
      </c>
      <c r="S291" s="524" t="e">
        <f>Produit_Tarif_Stock!#REF!</f>
        <v>#REF!</v>
      </c>
    </row>
    <row r="292" spans="1:19" ht="24.75" customHeight="1">
      <c r="A292" s="228" t="e">
        <f>Produit_Tarif_Stock!#REF!</f>
        <v>#REF!</v>
      </c>
      <c r="B292" s="118" t="e">
        <f>IF(Produit_Tarif_Stock!#REF!&lt;&gt;"",Produit_Tarif_Stock!#REF!,"")</f>
        <v>#REF!</v>
      </c>
      <c r="C292" s="502" t="e">
        <f>IF(Produit_Tarif_Stock!#REF!&lt;&gt;"",Produit_Tarif_Stock!#REF!,"")</f>
        <v>#REF!</v>
      </c>
      <c r="D292" s="505" t="e">
        <f>IF(Produit_Tarif_Stock!#REF!&lt;&gt;"",Produit_Tarif_Stock!#REF!,"")</f>
        <v>#REF!</v>
      </c>
      <c r="E292" s="514" t="e">
        <f>IF(Produit_Tarif_Stock!#REF!&lt;&gt;0,Produit_Tarif_Stock!#REF!,"")</f>
        <v>#REF!</v>
      </c>
      <c r="F292" s="2" t="e">
        <f>IF(Produit_Tarif_Stock!#REF!&lt;&gt;"",Produit_Tarif_Stock!#REF!,"")</f>
        <v>#REF!</v>
      </c>
      <c r="G292" s="506" t="e">
        <f>IF(Produit_Tarif_Stock!#REF!&lt;&gt;0,Produit_Tarif_Stock!#REF!,"")</f>
        <v>#REF!</v>
      </c>
      <c r="I292" s="506" t="str">
        <f t="shared" si="8"/>
        <v/>
      </c>
      <c r="J292" s="2" t="e">
        <f>IF(Produit_Tarif_Stock!#REF!&lt;&gt;0,Produit_Tarif_Stock!#REF!,"")</f>
        <v>#REF!</v>
      </c>
      <c r="K292" s="2" t="e">
        <f>IF(Produit_Tarif_Stock!#REF!&lt;&gt;0,Produit_Tarif_Stock!#REF!,"")</f>
        <v>#REF!</v>
      </c>
      <c r="L292" s="114" t="e">
        <f>IF(Produit_Tarif_Stock!#REF!&lt;&gt;0,Produit_Tarif_Stock!#REF!,"")</f>
        <v>#REF!</v>
      </c>
      <c r="M292" s="114" t="e">
        <f>IF(Produit_Tarif_Stock!#REF!&lt;&gt;0,Produit_Tarif_Stock!#REF!,"")</f>
        <v>#REF!</v>
      </c>
      <c r="N292" s="454"/>
      <c r="P292" s="2" t="e">
        <f>IF(Produit_Tarif_Stock!#REF!&lt;&gt;0,Produit_Tarif_Stock!#REF!,"")</f>
        <v>#REF!</v>
      </c>
      <c r="Q292" s="518" t="e">
        <f>IF(Produit_Tarif_Stock!#REF!&lt;&gt;0,(E292-(E292*H292)-Produit_Tarif_Stock!#REF!)/Produit_Tarif_Stock!#REF!*100,(E292-(E292*H292)-Produit_Tarif_Stock!#REF!)/Produit_Tarif_Stock!#REF!*100)</f>
        <v>#REF!</v>
      </c>
      <c r="R292" s="523">
        <f t="shared" si="9"/>
        <v>0</v>
      </c>
      <c r="S292" s="524" t="e">
        <f>Produit_Tarif_Stock!#REF!</f>
        <v>#REF!</v>
      </c>
    </row>
    <row r="293" spans="1:19" ht="24.75" customHeight="1">
      <c r="A293" s="228" t="e">
        <f>Produit_Tarif_Stock!#REF!</f>
        <v>#REF!</v>
      </c>
      <c r="B293" s="118" t="e">
        <f>IF(Produit_Tarif_Stock!#REF!&lt;&gt;"",Produit_Tarif_Stock!#REF!,"")</f>
        <v>#REF!</v>
      </c>
      <c r="C293" s="502" t="e">
        <f>IF(Produit_Tarif_Stock!#REF!&lt;&gt;"",Produit_Tarif_Stock!#REF!,"")</f>
        <v>#REF!</v>
      </c>
      <c r="D293" s="505" t="e">
        <f>IF(Produit_Tarif_Stock!#REF!&lt;&gt;"",Produit_Tarif_Stock!#REF!,"")</f>
        <v>#REF!</v>
      </c>
      <c r="E293" s="514" t="e">
        <f>IF(Produit_Tarif_Stock!#REF!&lt;&gt;0,Produit_Tarif_Stock!#REF!,"")</f>
        <v>#REF!</v>
      </c>
      <c r="F293" s="2" t="e">
        <f>IF(Produit_Tarif_Stock!#REF!&lt;&gt;"",Produit_Tarif_Stock!#REF!,"")</f>
        <v>#REF!</v>
      </c>
      <c r="G293" s="506" t="e">
        <f>IF(Produit_Tarif_Stock!#REF!&lt;&gt;0,Produit_Tarif_Stock!#REF!,"")</f>
        <v>#REF!</v>
      </c>
      <c r="I293" s="506" t="str">
        <f t="shared" si="8"/>
        <v/>
      </c>
      <c r="J293" s="2" t="e">
        <f>IF(Produit_Tarif_Stock!#REF!&lt;&gt;0,Produit_Tarif_Stock!#REF!,"")</f>
        <v>#REF!</v>
      </c>
      <c r="K293" s="2" t="e">
        <f>IF(Produit_Tarif_Stock!#REF!&lt;&gt;0,Produit_Tarif_Stock!#REF!,"")</f>
        <v>#REF!</v>
      </c>
      <c r="L293" s="114" t="e">
        <f>IF(Produit_Tarif_Stock!#REF!&lt;&gt;0,Produit_Tarif_Stock!#REF!,"")</f>
        <v>#REF!</v>
      </c>
      <c r="M293" s="114" t="e">
        <f>IF(Produit_Tarif_Stock!#REF!&lt;&gt;0,Produit_Tarif_Stock!#REF!,"")</f>
        <v>#REF!</v>
      </c>
      <c r="N293" s="454"/>
      <c r="P293" s="2" t="e">
        <f>IF(Produit_Tarif_Stock!#REF!&lt;&gt;0,Produit_Tarif_Stock!#REF!,"")</f>
        <v>#REF!</v>
      </c>
      <c r="Q293" s="518" t="e">
        <f>IF(Produit_Tarif_Stock!#REF!&lt;&gt;0,(E293-(E293*H293)-Produit_Tarif_Stock!#REF!)/Produit_Tarif_Stock!#REF!*100,(E293-(E293*H293)-Produit_Tarif_Stock!#REF!)/Produit_Tarif_Stock!#REF!*100)</f>
        <v>#REF!</v>
      </c>
      <c r="R293" s="523">
        <f t="shared" si="9"/>
        <v>0</v>
      </c>
      <c r="S293" s="524" t="e">
        <f>Produit_Tarif_Stock!#REF!</f>
        <v>#REF!</v>
      </c>
    </row>
    <row r="294" spans="1:19" ht="24.75" customHeight="1">
      <c r="A294" s="228" t="e">
        <f>Produit_Tarif_Stock!#REF!</f>
        <v>#REF!</v>
      </c>
      <c r="B294" s="118" t="e">
        <f>IF(Produit_Tarif_Stock!#REF!&lt;&gt;"",Produit_Tarif_Stock!#REF!,"")</f>
        <v>#REF!</v>
      </c>
      <c r="C294" s="502" t="e">
        <f>IF(Produit_Tarif_Stock!#REF!&lt;&gt;"",Produit_Tarif_Stock!#REF!,"")</f>
        <v>#REF!</v>
      </c>
      <c r="D294" s="505" t="e">
        <f>IF(Produit_Tarif_Stock!#REF!&lt;&gt;"",Produit_Tarif_Stock!#REF!,"")</f>
        <v>#REF!</v>
      </c>
      <c r="E294" s="514" t="e">
        <f>IF(Produit_Tarif_Stock!#REF!&lt;&gt;0,Produit_Tarif_Stock!#REF!,"")</f>
        <v>#REF!</v>
      </c>
      <c r="F294" s="2" t="e">
        <f>IF(Produit_Tarif_Stock!#REF!&lt;&gt;"",Produit_Tarif_Stock!#REF!,"")</f>
        <v>#REF!</v>
      </c>
      <c r="G294" s="506" t="e">
        <f>IF(Produit_Tarif_Stock!#REF!&lt;&gt;0,Produit_Tarif_Stock!#REF!,"")</f>
        <v>#REF!</v>
      </c>
      <c r="I294" s="506" t="str">
        <f t="shared" si="8"/>
        <v/>
      </c>
      <c r="J294" s="2" t="e">
        <f>IF(Produit_Tarif_Stock!#REF!&lt;&gt;0,Produit_Tarif_Stock!#REF!,"")</f>
        <v>#REF!</v>
      </c>
      <c r="K294" s="2" t="e">
        <f>IF(Produit_Tarif_Stock!#REF!&lt;&gt;0,Produit_Tarif_Stock!#REF!,"")</f>
        <v>#REF!</v>
      </c>
      <c r="L294" s="114" t="e">
        <f>IF(Produit_Tarif_Stock!#REF!&lt;&gt;0,Produit_Tarif_Stock!#REF!,"")</f>
        <v>#REF!</v>
      </c>
      <c r="M294" s="114" t="e">
        <f>IF(Produit_Tarif_Stock!#REF!&lt;&gt;0,Produit_Tarif_Stock!#REF!,"")</f>
        <v>#REF!</v>
      </c>
      <c r="N294" s="454"/>
      <c r="P294" s="2" t="e">
        <f>IF(Produit_Tarif_Stock!#REF!&lt;&gt;0,Produit_Tarif_Stock!#REF!,"")</f>
        <v>#REF!</v>
      </c>
      <c r="Q294" s="518" t="e">
        <f>IF(Produit_Tarif_Stock!#REF!&lt;&gt;0,(E294-(E294*H294)-Produit_Tarif_Stock!#REF!)/Produit_Tarif_Stock!#REF!*100,(E294-(E294*H294)-Produit_Tarif_Stock!#REF!)/Produit_Tarif_Stock!#REF!*100)</f>
        <v>#REF!</v>
      </c>
      <c r="R294" s="523">
        <f t="shared" si="9"/>
        <v>0</v>
      </c>
      <c r="S294" s="524" t="e">
        <f>Produit_Tarif_Stock!#REF!</f>
        <v>#REF!</v>
      </c>
    </row>
    <row r="295" spans="1:19" ht="24.75" customHeight="1">
      <c r="A295" s="228" t="e">
        <f>Produit_Tarif_Stock!#REF!</f>
        <v>#REF!</v>
      </c>
      <c r="B295" s="118" t="e">
        <f>IF(Produit_Tarif_Stock!#REF!&lt;&gt;"",Produit_Tarif_Stock!#REF!,"")</f>
        <v>#REF!</v>
      </c>
      <c r="C295" s="502" t="e">
        <f>IF(Produit_Tarif_Stock!#REF!&lt;&gt;"",Produit_Tarif_Stock!#REF!,"")</f>
        <v>#REF!</v>
      </c>
      <c r="D295" s="505" t="e">
        <f>IF(Produit_Tarif_Stock!#REF!&lt;&gt;"",Produit_Tarif_Stock!#REF!,"")</f>
        <v>#REF!</v>
      </c>
      <c r="E295" s="514" t="e">
        <f>IF(Produit_Tarif_Stock!#REF!&lt;&gt;0,Produit_Tarif_Stock!#REF!,"")</f>
        <v>#REF!</v>
      </c>
      <c r="F295" s="2" t="e">
        <f>IF(Produit_Tarif_Stock!#REF!&lt;&gt;"",Produit_Tarif_Stock!#REF!,"")</f>
        <v>#REF!</v>
      </c>
      <c r="G295" s="506" t="e">
        <f>IF(Produit_Tarif_Stock!#REF!&lt;&gt;0,Produit_Tarif_Stock!#REF!,"")</f>
        <v>#REF!</v>
      </c>
      <c r="I295" s="506" t="str">
        <f t="shared" si="8"/>
        <v/>
      </c>
      <c r="J295" s="2" t="e">
        <f>IF(Produit_Tarif_Stock!#REF!&lt;&gt;0,Produit_Tarif_Stock!#REF!,"")</f>
        <v>#REF!</v>
      </c>
      <c r="K295" s="2" t="e">
        <f>IF(Produit_Tarif_Stock!#REF!&lt;&gt;0,Produit_Tarif_Stock!#REF!,"")</f>
        <v>#REF!</v>
      </c>
      <c r="L295" s="114" t="e">
        <f>IF(Produit_Tarif_Stock!#REF!&lt;&gt;0,Produit_Tarif_Stock!#REF!,"")</f>
        <v>#REF!</v>
      </c>
      <c r="M295" s="114" t="e">
        <f>IF(Produit_Tarif_Stock!#REF!&lt;&gt;0,Produit_Tarif_Stock!#REF!,"")</f>
        <v>#REF!</v>
      </c>
      <c r="N295" s="454"/>
      <c r="P295" s="2" t="e">
        <f>IF(Produit_Tarif_Stock!#REF!&lt;&gt;0,Produit_Tarif_Stock!#REF!,"")</f>
        <v>#REF!</v>
      </c>
      <c r="Q295" s="518" t="e">
        <f>IF(Produit_Tarif_Stock!#REF!&lt;&gt;0,(E295-(E295*H295)-Produit_Tarif_Stock!#REF!)/Produit_Tarif_Stock!#REF!*100,(E295-(E295*H295)-Produit_Tarif_Stock!#REF!)/Produit_Tarif_Stock!#REF!*100)</f>
        <v>#REF!</v>
      </c>
      <c r="R295" s="523">
        <f t="shared" si="9"/>
        <v>0</v>
      </c>
      <c r="S295" s="524" t="e">
        <f>Produit_Tarif_Stock!#REF!</f>
        <v>#REF!</v>
      </c>
    </row>
    <row r="296" spans="1:19" ht="24.75" customHeight="1">
      <c r="A296" s="228" t="e">
        <f>Produit_Tarif_Stock!#REF!</f>
        <v>#REF!</v>
      </c>
      <c r="B296" s="118" t="e">
        <f>IF(Produit_Tarif_Stock!#REF!&lt;&gt;"",Produit_Tarif_Stock!#REF!,"")</f>
        <v>#REF!</v>
      </c>
      <c r="C296" s="502" t="e">
        <f>IF(Produit_Tarif_Stock!#REF!&lt;&gt;"",Produit_Tarif_Stock!#REF!,"")</f>
        <v>#REF!</v>
      </c>
      <c r="D296" s="505" t="e">
        <f>IF(Produit_Tarif_Stock!#REF!&lt;&gt;"",Produit_Tarif_Stock!#REF!,"")</f>
        <v>#REF!</v>
      </c>
      <c r="E296" s="514" t="e">
        <f>IF(Produit_Tarif_Stock!#REF!&lt;&gt;0,Produit_Tarif_Stock!#REF!,"")</f>
        <v>#REF!</v>
      </c>
      <c r="F296" s="2" t="e">
        <f>IF(Produit_Tarif_Stock!#REF!&lt;&gt;"",Produit_Tarif_Stock!#REF!,"")</f>
        <v>#REF!</v>
      </c>
      <c r="G296" s="506" t="e">
        <f>IF(Produit_Tarif_Stock!#REF!&lt;&gt;0,Produit_Tarif_Stock!#REF!,"")</f>
        <v>#REF!</v>
      </c>
      <c r="I296" s="506" t="str">
        <f t="shared" si="8"/>
        <v/>
      </c>
      <c r="J296" s="2" t="e">
        <f>IF(Produit_Tarif_Stock!#REF!&lt;&gt;0,Produit_Tarif_Stock!#REF!,"")</f>
        <v>#REF!</v>
      </c>
      <c r="K296" s="2" t="e">
        <f>IF(Produit_Tarif_Stock!#REF!&lt;&gt;0,Produit_Tarif_Stock!#REF!,"")</f>
        <v>#REF!</v>
      </c>
      <c r="L296" s="114" t="e">
        <f>IF(Produit_Tarif_Stock!#REF!&lt;&gt;0,Produit_Tarif_Stock!#REF!,"")</f>
        <v>#REF!</v>
      </c>
      <c r="M296" s="114" t="e">
        <f>IF(Produit_Tarif_Stock!#REF!&lt;&gt;0,Produit_Tarif_Stock!#REF!,"")</f>
        <v>#REF!</v>
      </c>
      <c r="N296" s="454"/>
      <c r="P296" s="2" t="e">
        <f>IF(Produit_Tarif_Stock!#REF!&lt;&gt;0,Produit_Tarif_Stock!#REF!,"")</f>
        <v>#REF!</v>
      </c>
      <c r="Q296" s="518" t="e">
        <f>IF(Produit_Tarif_Stock!#REF!&lt;&gt;0,(E296-(E296*H296)-Produit_Tarif_Stock!#REF!)/Produit_Tarif_Stock!#REF!*100,(E296-(E296*H296)-Produit_Tarif_Stock!#REF!)/Produit_Tarif_Stock!#REF!*100)</f>
        <v>#REF!</v>
      </c>
      <c r="R296" s="523">
        <f t="shared" si="9"/>
        <v>0</v>
      </c>
      <c r="S296" s="524" t="e">
        <f>Produit_Tarif_Stock!#REF!</f>
        <v>#REF!</v>
      </c>
    </row>
    <row r="297" spans="1:19" ht="24.75" customHeight="1">
      <c r="A297" s="228" t="e">
        <f>Produit_Tarif_Stock!#REF!</f>
        <v>#REF!</v>
      </c>
      <c r="B297" s="118" t="e">
        <f>IF(Produit_Tarif_Stock!#REF!&lt;&gt;"",Produit_Tarif_Stock!#REF!,"")</f>
        <v>#REF!</v>
      </c>
      <c r="C297" s="502" t="e">
        <f>IF(Produit_Tarif_Stock!#REF!&lt;&gt;"",Produit_Tarif_Stock!#REF!,"")</f>
        <v>#REF!</v>
      </c>
      <c r="D297" s="505" t="e">
        <f>IF(Produit_Tarif_Stock!#REF!&lt;&gt;"",Produit_Tarif_Stock!#REF!,"")</f>
        <v>#REF!</v>
      </c>
      <c r="E297" s="514" t="e">
        <f>IF(Produit_Tarif_Stock!#REF!&lt;&gt;0,Produit_Tarif_Stock!#REF!,"")</f>
        <v>#REF!</v>
      </c>
      <c r="F297" s="2" t="e">
        <f>IF(Produit_Tarif_Stock!#REF!&lt;&gt;"",Produit_Tarif_Stock!#REF!,"")</f>
        <v>#REF!</v>
      </c>
      <c r="G297" s="506" t="e">
        <f>IF(Produit_Tarif_Stock!#REF!&lt;&gt;0,Produit_Tarif_Stock!#REF!,"")</f>
        <v>#REF!</v>
      </c>
      <c r="I297" s="506" t="str">
        <f t="shared" si="8"/>
        <v/>
      </c>
      <c r="J297" s="2" t="e">
        <f>IF(Produit_Tarif_Stock!#REF!&lt;&gt;0,Produit_Tarif_Stock!#REF!,"")</f>
        <v>#REF!</v>
      </c>
      <c r="K297" s="2" t="e">
        <f>IF(Produit_Tarif_Stock!#REF!&lt;&gt;0,Produit_Tarif_Stock!#REF!,"")</f>
        <v>#REF!</v>
      </c>
      <c r="L297" s="114" t="e">
        <f>IF(Produit_Tarif_Stock!#REF!&lt;&gt;0,Produit_Tarif_Stock!#REF!,"")</f>
        <v>#REF!</v>
      </c>
      <c r="M297" s="114" t="e">
        <f>IF(Produit_Tarif_Stock!#REF!&lt;&gt;0,Produit_Tarif_Stock!#REF!,"")</f>
        <v>#REF!</v>
      </c>
      <c r="N297" s="454"/>
      <c r="P297" s="2" t="e">
        <f>IF(Produit_Tarif_Stock!#REF!&lt;&gt;0,Produit_Tarif_Stock!#REF!,"")</f>
        <v>#REF!</v>
      </c>
      <c r="Q297" s="518" t="e">
        <f>IF(Produit_Tarif_Stock!#REF!&lt;&gt;0,(E297-(E297*H297)-Produit_Tarif_Stock!#REF!)/Produit_Tarif_Stock!#REF!*100,(E297-(E297*H297)-Produit_Tarif_Stock!#REF!)/Produit_Tarif_Stock!#REF!*100)</f>
        <v>#REF!</v>
      </c>
      <c r="R297" s="523">
        <f t="shared" si="9"/>
        <v>0</v>
      </c>
      <c r="S297" s="524" t="e">
        <f>Produit_Tarif_Stock!#REF!</f>
        <v>#REF!</v>
      </c>
    </row>
    <row r="298" spans="1:19" ht="24.75" customHeight="1">
      <c r="A298" s="228" t="e">
        <f>Produit_Tarif_Stock!#REF!</f>
        <v>#REF!</v>
      </c>
      <c r="B298" s="118" t="e">
        <f>IF(Produit_Tarif_Stock!#REF!&lt;&gt;"",Produit_Tarif_Stock!#REF!,"")</f>
        <v>#REF!</v>
      </c>
      <c r="C298" s="502" t="e">
        <f>IF(Produit_Tarif_Stock!#REF!&lt;&gt;"",Produit_Tarif_Stock!#REF!,"")</f>
        <v>#REF!</v>
      </c>
      <c r="D298" s="505" t="e">
        <f>IF(Produit_Tarif_Stock!#REF!&lt;&gt;"",Produit_Tarif_Stock!#REF!,"")</f>
        <v>#REF!</v>
      </c>
      <c r="E298" s="514" t="e">
        <f>IF(Produit_Tarif_Stock!#REF!&lt;&gt;0,Produit_Tarif_Stock!#REF!,"")</f>
        <v>#REF!</v>
      </c>
      <c r="F298" s="2" t="e">
        <f>IF(Produit_Tarif_Stock!#REF!&lt;&gt;"",Produit_Tarif_Stock!#REF!,"")</f>
        <v>#REF!</v>
      </c>
      <c r="G298" s="506" t="e">
        <f>IF(Produit_Tarif_Stock!#REF!&lt;&gt;0,Produit_Tarif_Stock!#REF!,"")</f>
        <v>#REF!</v>
      </c>
      <c r="I298" s="506" t="str">
        <f t="shared" si="8"/>
        <v/>
      </c>
      <c r="J298" s="2" t="e">
        <f>IF(Produit_Tarif_Stock!#REF!&lt;&gt;0,Produit_Tarif_Stock!#REF!,"")</f>
        <v>#REF!</v>
      </c>
      <c r="K298" s="2" t="e">
        <f>IF(Produit_Tarif_Stock!#REF!&lt;&gt;0,Produit_Tarif_Stock!#REF!,"")</f>
        <v>#REF!</v>
      </c>
      <c r="L298" s="114" t="e">
        <f>IF(Produit_Tarif_Stock!#REF!&lt;&gt;0,Produit_Tarif_Stock!#REF!,"")</f>
        <v>#REF!</v>
      </c>
      <c r="M298" s="114" t="e">
        <f>IF(Produit_Tarif_Stock!#REF!&lt;&gt;0,Produit_Tarif_Stock!#REF!,"")</f>
        <v>#REF!</v>
      </c>
      <c r="N298" s="454"/>
      <c r="P298" s="2" t="e">
        <f>IF(Produit_Tarif_Stock!#REF!&lt;&gt;0,Produit_Tarif_Stock!#REF!,"")</f>
        <v>#REF!</v>
      </c>
      <c r="Q298" s="518" t="e">
        <f>IF(Produit_Tarif_Stock!#REF!&lt;&gt;0,(E298-(E298*H298)-Produit_Tarif_Stock!#REF!)/Produit_Tarif_Stock!#REF!*100,(E298-(E298*H298)-Produit_Tarif_Stock!#REF!)/Produit_Tarif_Stock!#REF!*100)</f>
        <v>#REF!</v>
      </c>
      <c r="R298" s="523">
        <f t="shared" si="9"/>
        <v>0</v>
      </c>
      <c r="S298" s="524" t="e">
        <f>Produit_Tarif_Stock!#REF!</f>
        <v>#REF!</v>
      </c>
    </row>
    <row r="299" spans="1:19" ht="24.75" customHeight="1">
      <c r="A299" s="228" t="e">
        <f>Produit_Tarif_Stock!#REF!</f>
        <v>#REF!</v>
      </c>
      <c r="B299" s="118" t="e">
        <f>IF(Produit_Tarif_Stock!#REF!&lt;&gt;"",Produit_Tarif_Stock!#REF!,"")</f>
        <v>#REF!</v>
      </c>
      <c r="C299" s="502" t="e">
        <f>IF(Produit_Tarif_Stock!#REF!&lt;&gt;"",Produit_Tarif_Stock!#REF!,"")</f>
        <v>#REF!</v>
      </c>
      <c r="D299" s="505" t="e">
        <f>IF(Produit_Tarif_Stock!#REF!&lt;&gt;"",Produit_Tarif_Stock!#REF!,"")</f>
        <v>#REF!</v>
      </c>
      <c r="E299" s="514" t="e">
        <f>IF(Produit_Tarif_Stock!#REF!&lt;&gt;0,Produit_Tarif_Stock!#REF!,"")</f>
        <v>#REF!</v>
      </c>
      <c r="F299" s="2" t="e">
        <f>IF(Produit_Tarif_Stock!#REF!&lt;&gt;"",Produit_Tarif_Stock!#REF!,"")</f>
        <v>#REF!</v>
      </c>
      <c r="G299" s="506" t="e">
        <f>IF(Produit_Tarif_Stock!#REF!&lt;&gt;0,Produit_Tarif_Stock!#REF!,"")</f>
        <v>#REF!</v>
      </c>
      <c r="I299" s="506" t="str">
        <f t="shared" si="8"/>
        <v/>
      </c>
      <c r="J299" s="2" t="e">
        <f>IF(Produit_Tarif_Stock!#REF!&lt;&gt;0,Produit_Tarif_Stock!#REF!,"")</f>
        <v>#REF!</v>
      </c>
      <c r="K299" s="2" t="e">
        <f>IF(Produit_Tarif_Stock!#REF!&lt;&gt;0,Produit_Tarif_Stock!#REF!,"")</f>
        <v>#REF!</v>
      </c>
      <c r="L299" s="114" t="e">
        <f>IF(Produit_Tarif_Stock!#REF!&lt;&gt;0,Produit_Tarif_Stock!#REF!,"")</f>
        <v>#REF!</v>
      </c>
      <c r="M299" s="114" t="e">
        <f>IF(Produit_Tarif_Stock!#REF!&lt;&gt;0,Produit_Tarif_Stock!#REF!,"")</f>
        <v>#REF!</v>
      </c>
      <c r="N299" s="454"/>
      <c r="P299" s="2" t="e">
        <f>IF(Produit_Tarif_Stock!#REF!&lt;&gt;0,Produit_Tarif_Stock!#REF!,"")</f>
        <v>#REF!</v>
      </c>
      <c r="Q299" s="518" t="e">
        <f>IF(Produit_Tarif_Stock!#REF!&lt;&gt;0,(E299-(E299*H299)-Produit_Tarif_Stock!#REF!)/Produit_Tarif_Stock!#REF!*100,(E299-(E299*H299)-Produit_Tarif_Stock!#REF!)/Produit_Tarif_Stock!#REF!*100)</f>
        <v>#REF!</v>
      </c>
      <c r="R299" s="523">
        <f t="shared" si="9"/>
        <v>0</v>
      </c>
      <c r="S299" s="524" t="e">
        <f>Produit_Tarif_Stock!#REF!</f>
        <v>#REF!</v>
      </c>
    </row>
    <row r="300" spans="1:19" ht="24.75" customHeight="1">
      <c r="A300" s="228" t="e">
        <f>Produit_Tarif_Stock!#REF!</f>
        <v>#REF!</v>
      </c>
      <c r="B300" s="118" t="e">
        <f>IF(Produit_Tarif_Stock!#REF!&lt;&gt;"",Produit_Tarif_Stock!#REF!,"")</f>
        <v>#REF!</v>
      </c>
      <c r="C300" s="502" t="e">
        <f>IF(Produit_Tarif_Stock!#REF!&lt;&gt;"",Produit_Tarif_Stock!#REF!,"")</f>
        <v>#REF!</v>
      </c>
      <c r="D300" s="505" t="e">
        <f>IF(Produit_Tarif_Stock!#REF!&lt;&gt;"",Produit_Tarif_Stock!#REF!,"")</f>
        <v>#REF!</v>
      </c>
      <c r="E300" s="514" t="e">
        <f>IF(Produit_Tarif_Stock!#REF!&lt;&gt;0,Produit_Tarif_Stock!#REF!,"")</f>
        <v>#REF!</v>
      </c>
      <c r="F300" s="2" t="e">
        <f>IF(Produit_Tarif_Stock!#REF!&lt;&gt;"",Produit_Tarif_Stock!#REF!,"")</f>
        <v>#REF!</v>
      </c>
      <c r="G300" s="506" t="e">
        <f>IF(Produit_Tarif_Stock!#REF!&lt;&gt;0,Produit_Tarif_Stock!#REF!,"")</f>
        <v>#REF!</v>
      </c>
      <c r="I300" s="506" t="str">
        <f t="shared" si="8"/>
        <v/>
      </c>
      <c r="J300" s="2" t="e">
        <f>IF(Produit_Tarif_Stock!#REF!&lt;&gt;0,Produit_Tarif_Stock!#REF!,"")</f>
        <v>#REF!</v>
      </c>
      <c r="K300" s="2" t="e">
        <f>IF(Produit_Tarif_Stock!#REF!&lt;&gt;0,Produit_Tarif_Stock!#REF!,"")</f>
        <v>#REF!</v>
      </c>
      <c r="L300" s="114" t="e">
        <f>IF(Produit_Tarif_Stock!#REF!&lt;&gt;0,Produit_Tarif_Stock!#REF!,"")</f>
        <v>#REF!</v>
      </c>
      <c r="M300" s="114" t="e">
        <f>IF(Produit_Tarif_Stock!#REF!&lt;&gt;0,Produit_Tarif_Stock!#REF!,"")</f>
        <v>#REF!</v>
      </c>
      <c r="N300" s="454"/>
      <c r="P300" s="2" t="e">
        <f>IF(Produit_Tarif_Stock!#REF!&lt;&gt;0,Produit_Tarif_Stock!#REF!,"")</f>
        <v>#REF!</v>
      </c>
      <c r="Q300" s="518" t="e">
        <f>IF(Produit_Tarif_Stock!#REF!&lt;&gt;0,(E300-(E300*H300)-Produit_Tarif_Stock!#REF!)/Produit_Tarif_Stock!#REF!*100,(E300-(E300*H300)-Produit_Tarif_Stock!#REF!)/Produit_Tarif_Stock!#REF!*100)</f>
        <v>#REF!</v>
      </c>
      <c r="R300" s="523">
        <f t="shared" si="9"/>
        <v>0</v>
      </c>
      <c r="S300" s="524" t="e">
        <f>Produit_Tarif_Stock!#REF!</f>
        <v>#REF!</v>
      </c>
    </row>
    <row r="301" spans="1:19" ht="24.75" customHeight="1">
      <c r="A301" s="228" t="e">
        <f>Produit_Tarif_Stock!#REF!</f>
        <v>#REF!</v>
      </c>
      <c r="B301" s="118" t="e">
        <f>IF(Produit_Tarif_Stock!#REF!&lt;&gt;"",Produit_Tarif_Stock!#REF!,"")</f>
        <v>#REF!</v>
      </c>
      <c r="C301" s="502" t="e">
        <f>IF(Produit_Tarif_Stock!#REF!&lt;&gt;"",Produit_Tarif_Stock!#REF!,"")</f>
        <v>#REF!</v>
      </c>
      <c r="D301" s="505" t="e">
        <f>IF(Produit_Tarif_Stock!#REF!&lt;&gt;"",Produit_Tarif_Stock!#REF!,"")</f>
        <v>#REF!</v>
      </c>
      <c r="E301" s="514" t="e">
        <f>IF(Produit_Tarif_Stock!#REF!&lt;&gt;0,Produit_Tarif_Stock!#REF!,"")</f>
        <v>#REF!</v>
      </c>
      <c r="F301" s="2" t="e">
        <f>IF(Produit_Tarif_Stock!#REF!&lt;&gt;"",Produit_Tarif_Stock!#REF!,"")</f>
        <v>#REF!</v>
      </c>
      <c r="G301" s="506" t="e">
        <f>IF(Produit_Tarif_Stock!#REF!&lt;&gt;0,Produit_Tarif_Stock!#REF!,"")</f>
        <v>#REF!</v>
      </c>
      <c r="I301" s="506" t="str">
        <f t="shared" si="8"/>
        <v/>
      </c>
      <c r="J301" s="2" t="e">
        <f>IF(Produit_Tarif_Stock!#REF!&lt;&gt;0,Produit_Tarif_Stock!#REF!,"")</f>
        <v>#REF!</v>
      </c>
      <c r="K301" s="2" t="e">
        <f>IF(Produit_Tarif_Stock!#REF!&lt;&gt;0,Produit_Tarif_Stock!#REF!,"")</f>
        <v>#REF!</v>
      </c>
      <c r="L301" s="114" t="e">
        <f>IF(Produit_Tarif_Stock!#REF!&lt;&gt;0,Produit_Tarif_Stock!#REF!,"")</f>
        <v>#REF!</v>
      </c>
      <c r="M301" s="114" t="e">
        <f>IF(Produit_Tarif_Stock!#REF!&lt;&gt;0,Produit_Tarif_Stock!#REF!,"")</f>
        <v>#REF!</v>
      </c>
      <c r="N301" s="454"/>
      <c r="P301" s="2" t="e">
        <f>IF(Produit_Tarif_Stock!#REF!&lt;&gt;0,Produit_Tarif_Stock!#REF!,"")</f>
        <v>#REF!</v>
      </c>
      <c r="Q301" s="518" t="e">
        <f>IF(Produit_Tarif_Stock!#REF!&lt;&gt;0,(E301-(E301*H301)-Produit_Tarif_Stock!#REF!)/Produit_Tarif_Stock!#REF!*100,(E301-(E301*H301)-Produit_Tarif_Stock!#REF!)/Produit_Tarif_Stock!#REF!*100)</f>
        <v>#REF!</v>
      </c>
      <c r="R301" s="523">
        <f t="shared" si="9"/>
        <v>0</v>
      </c>
      <c r="S301" s="524" t="e">
        <f>Produit_Tarif_Stock!#REF!</f>
        <v>#REF!</v>
      </c>
    </row>
    <row r="302" spans="1:19" ht="24.75" customHeight="1">
      <c r="A302" s="228" t="e">
        <f>Produit_Tarif_Stock!#REF!</f>
        <v>#REF!</v>
      </c>
      <c r="B302" s="118" t="e">
        <f>IF(Produit_Tarif_Stock!#REF!&lt;&gt;"",Produit_Tarif_Stock!#REF!,"")</f>
        <v>#REF!</v>
      </c>
      <c r="C302" s="502" t="e">
        <f>IF(Produit_Tarif_Stock!#REF!&lt;&gt;"",Produit_Tarif_Stock!#REF!,"")</f>
        <v>#REF!</v>
      </c>
      <c r="D302" s="505" t="e">
        <f>IF(Produit_Tarif_Stock!#REF!&lt;&gt;"",Produit_Tarif_Stock!#REF!,"")</f>
        <v>#REF!</v>
      </c>
      <c r="E302" s="514" t="e">
        <f>IF(Produit_Tarif_Stock!#REF!&lt;&gt;0,Produit_Tarif_Stock!#REF!,"")</f>
        <v>#REF!</v>
      </c>
      <c r="F302" s="2" t="e">
        <f>IF(Produit_Tarif_Stock!#REF!&lt;&gt;"",Produit_Tarif_Stock!#REF!,"")</f>
        <v>#REF!</v>
      </c>
      <c r="G302" s="506" t="e">
        <f>IF(Produit_Tarif_Stock!#REF!&lt;&gt;0,Produit_Tarif_Stock!#REF!,"")</f>
        <v>#REF!</v>
      </c>
      <c r="I302" s="506" t="str">
        <f t="shared" si="8"/>
        <v/>
      </c>
      <c r="J302" s="2" t="e">
        <f>IF(Produit_Tarif_Stock!#REF!&lt;&gt;0,Produit_Tarif_Stock!#REF!,"")</f>
        <v>#REF!</v>
      </c>
      <c r="K302" s="2" t="e">
        <f>IF(Produit_Tarif_Stock!#REF!&lt;&gt;0,Produit_Tarif_Stock!#REF!,"")</f>
        <v>#REF!</v>
      </c>
      <c r="L302" s="114" t="e">
        <f>IF(Produit_Tarif_Stock!#REF!&lt;&gt;0,Produit_Tarif_Stock!#REF!,"")</f>
        <v>#REF!</v>
      </c>
      <c r="M302" s="114" t="e">
        <f>IF(Produit_Tarif_Stock!#REF!&lt;&gt;0,Produit_Tarif_Stock!#REF!,"")</f>
        <v>#REF!</v>
      </c>
      <c r="N302" s="454"/>
      <c r="P302" s="2" t="e">
        <f>IF(Produit_Tarif_Stock!#REF!&lt;&gt;0,Produit_Tarif_Stock!#REF!,"")</f>
        <v>#REF!</v>
      </c>
      <c r="Q302" s="518" t="e">
        <f>IF(Produit_Tarif_Stock!#REF!&lt;&gt;0,(E302-(E302*H302)-Produit_Tarif_Stock!#REF!)/Produit_Tarif_Stock!#REF!*100,(E302-(E302*H302)-Produit_Tarif_Stock!#REF!)/Produit_Tarif_Stock!#REF!*100)</f>
        <v>#REF!</v>
      </c>
      <c r="R302" s="523">
        <f t="shared" si="9"/>
        <v>0</v>
      </c>
      <c r="S302" s="524" t="e">
        <f>Produit_Tarif_Stock!#REF!</f>
        <v>#REF!</v>
      </c>
    </row>
    <row r="303" spans="1:19" ht="24.75" customHeight="1">
      <c r="A303" s="228" t="e">
        <f>Produit_Tarif_Stock!#REF!</f>
        <v>#REF!</v>
      </c>
      <c r="B303" s="118" t="e">
        <f>IF(Produit_Tarif_Stock!#REF!&lt;&gt;"",Produit_Tarif_Stock!#REF!,"")</f>
        <v>#REF!</v>
      </c>
      <c r="C303" s="502" t="e">
        <f>IF(Produit_Tarif_Stock!#REF!&lt;&gt;"",Produit_Tarif_Stock!#REF!,"")</f>
        <v>#REF!</v>
      </c>
      <c r="D303" s="505" t="e">
        <f>IF(Produit_Tarif_Stock!#REF!&lt;&gt;"",Produit_Tarif_Stock!#REF!,"")</f>
        <v>#REF!</v>
      </c>
      <c r="E303" s="514" t="e">
        <f>IF(Produit_Tarif_Stock!#REF!&lt;&gt;0,Produit_Tarif_Stock!#REF!,"")</f>
        <v>#REF!</v>
      </c>
      <c r="F303" s="2" t="e">
        <f>IF(Produit_Tarif_Stock!#REF!&lt;&gt;"",Produit_Tarif_Stock!#REF!,"")</f>
        <v>#REF!</v>
      </c>
      <c r="G303" s="506" t="e">
        <f>IF(Produit_Tarif_Stock!#REF!&lt;&gt;0,Produit_Tarif_Stock!#REF!,"")</f>
        <v>#REF!</v>
      </c>
      <c r="I303" s="506" t="str">
        <f t="shared" si="8"/>
        <v/>
      </c>
      <c r="J303" s="2" t="e">
        <f>IF(Produit_Tarif_Stock!#REF!&lt;&gt;0,Produit_Tarif_Stock!#REF!,"")</f>
        <v>#REF!</v>
      </c>
      <c r="K303" s="2" t="e">
        <f>IF(Produit_Tarif_Stock!#REF!&lt;&gt;0,Produit_Tarif_Stock!#REF!,"")</f>
        <v>#REF!</v>
      </c>
      <c r="L303" s="114" t="e">
        <f>IF(Produit_Tarif_Stock!#REF!&lt;&gt;0,Produit_Tarif_Stock!#REF!,"")</f>
        <v>#REF!</v>
      </c>
      <c r="M303" s="114" t="e">
        <f>IF(Produit_Tarif_Stock!#REF!&lt;&gt;0,Produit_Tarif_Stock!#REF!,"")</f>
        <v>#REF!</v>
      </c>
      <c r="N303" s="454"/>
      <c r="P303" s="2" t="e">
        <f>IF(Produit_Tarif_Stock!#REF!&lt;&gt;0,Produit_Tarif_Stock!#REF!,"")</f>
        <v>#REF!</v>
      </c>
      <c r="Q303" s="518" t="e">
        <f>IF(Produit_Tarif_Stock!#REF!&lt;&gt;0,(E303-(E303*H303)-Produit_Tarif_Stock!#REF!)/Produit_Tarif_Stock!#REF!*100,(E303-(E303*H303)-Produit_Tarif_Stock!#REF!)/Produit_Tarif_Stock!#REF!*100)</f>
        <v>#REF!</v>
      </c>
      <c r="R303" s="523">
        <f t="shared" si="9"/>
        <v>0</v>
      </c>
      <c r="S303" s="524" t="e">
        <f>Produit_Tarif_Stock!#REF!</f>
        <v>#REF!</v>
      </c>
    </row>
    <row r="304" spans="1:19" ht="24.75" customHeight="1">
      <c r="A304" s="228" t="e">
        <f>Produit_Tarif_Stock!#REF!</f>
        <v>#REF!</v>
      </c>
      <c r="B304" s="118" t="e">
        <f>IF(Produit_Tarif_Stock!#REF!&lt;&gt;"",Produit_Tarif_Stock!#REF!,"")</f>
        <v>#REF!</v>
      </c>
      <c r="C304" s="502" t="e">
        <f>IF(Produit_Tarif_Stock!#REF!&lt;&gt;"",Produit_Tarif_Stock!#REF!,"")</f>
        <v>#REF!</v>
      </c>
      <c r="D304" s="505" t="e">
        <f>IF(Produit_Tarif_Stock!#REF!&lt;&gt;"",Produit_Tarif_Stock!#REF!,"")</f>
        <v>#REF!</v>
      </c>
      <c r="E304" s="514" t="e">
        <f>IF(Produit_Tarif_Stock!#REF!&lt;&gt;0,Produit_Tarif_Stock!#REF!,"")</f>
        <v>#REF!</v>
      </c>
      <c r="F304" s="2" t="e">
        <f>IF(Produit_Tarif_Stock!#REF!&lt;&gt;"",Produit_Tarif_Stock!#REF!,"")</f>
        <v>#REF!</v>
      </c>
      <c r="G304" s="506" t="e">
        <f>IF(Produit_Tarif_Stock!#REF!&lt;&gt;0,Produit_Tarif_Stock!#REF!,"")</f>
        <v>#REF!</v>
      </c>
      <c r="I304" s="506" t="str">
        <f t="shared" si="8"/>
        <v/>
      </c>
      <c r="J304" s="2" t="e">
        <f>IF(Produit_Tarif_Stock!#REF!&lt;&gt;0,Produit_Tarif_Stock!#REF!,"")</f>
        <v>#REF!</v>
      </c>
      <c r="K304" s="2" t="e">
        <f>IF(Produit_Tarif_Stock!#REF!&lt;&gt;0,Produit_Tarif_Stock!#REF!,"")</f>
        <v>#REF!</v>
      </c>
      <c r="L304" s="114" t="e">
        <f>IF(Produit_Tarif_Stock!#REF!&lt;&gt;0,Produit_Tarif_Stock!#REF!,"")</f>
        <v>#REF!</v>
      </c>
      <c r="M304" s="114" t="e">
        <f>IF(Produit_Tarif_Stock!#REF!&lt;&gt;0,Produit_Tarif_Stock!#REF!,"")</f>
        <v>#REF!</v>
      </c>
      <c r="N304" s="454"/>
      <c r="P304" s="2" t="e">
        <f>IF(Produit_Tarif_Stock!#REF!&lt;&gt;0,Produit_Tarif_Stock!#REF!,"")</f>
        <v>#REF!</v>
      </c>
      <c r="Q304" s="518" t="e">
        <f>IF(Produit_Tarif_Stock!#REF!&lt;&gt;0,(E304-(E304*H304)-Produit_Tarif_Stock!#REF!)/Produit_Tarif_Stock!#REF!*100,(E304-(E304*H304)-Produit_Tarif_Stock!#REF!)/Produit_Tarif_Stock!#REF!*100)</f>
        <v>#REF!</v>
      </c>
      <c r="R304" s="523">
        <f t="shared" si="9"/>
        <v>0</v>
      </c>
      <c r="S304" s="524" t="e">
        <f>Produit_Tarif_Stock!#REF!</f>
        <v>#REF!</v>
      </c>
    </row>
    <row r="305" spans="1:19" ht="24.75" customHeight="1">
      <c r="A305" s="228" t="e">
        <f>Produit_Tarif_Stock!#REF!</f>
        <v>#REF!</v>
      </c>
      <c r="B305" s="118" t="e">
        <f>IF(Produit_Tarif_Stock!#REF!&lt;&gt;"",Produit_Tarif_Stock!#REF!,"")</f>
        <v>#REF!</v>
      </c>
      <c r="C305" s="502" t="e">
        <f>IF(Produit_Tarif_Stock!#REF!&lt;&gt;"",Produit_Tarif_Stock!#REF!,"")</f>
        <v>#REF!</v>
      </c>
      <c r="D305" s="505" t="e">
        <f>IF(Produit_Tarif_Stock!#REF!&lt;&gt;"",Produit_Tarif_Stock!#REF!,"")</f>
        <v>#REF!</v>
      </c>
      <c r="E305" s="514" t="e">
        <f>IF(Produit_Tarif_Stock!#REF!&lt;&gt;0,Produit_Tarif_Stock!#REF!,"")</f>
        <v>#REF!</v>
      </c>
      <c r="F305" s="2" t="e">
        <f>IF(Produit_Tarif_Stock!#REF!&lt;&gt;"",Produit_Tarif_Stock!#REF!,"")</f>
        <v>#REF!</v>
      </c>
      <c r="G305" s="506" t="e">
        <f>IF(Produit_Tarif_Stock!#REF!&lt;&gt;0,Produit_Tarif_Stock!#REF!,"")</f>
        <v>#REF!</v>
      </c>
      <c r="I305" s="506" t="str">
        <f t="shared" si="8"/>
        <v/>
      </c>
      <c r="J305" s="2" t="e">
        <f>IF(Produit_Tarif_Stock!#REF!&lt;&gt;0,Produit_Tarif_Stock!#REF!,"")</f>
        <v>#REF!</v>
      </c>
      <c r="K305" s="2" t="e">
        <f>IF(Produit_Tarif_Stock!#REF!&lt;&gt;0,Produit_Tarif_Stock!#REF!,"")</f>
        <v>#REF!</v>
      </c>
      <c r="L305" s="114" t="e">
        <f>IF(Produit_Tarif_Stock!#REF!&lt;&gt;0,Produit_Tarif_Stock!#REF!,"")</f>
        <v>#REF!</v>
      </c>
      <c r="M305" s="114" t="e">
        <f>IF(Produit_Tarif_Stock!#REF!&lt;&gt;0,Produit_Tarif_Stock!#REF!,"")</f>
        <v>#REF!</v>
      </c>
      <c r="N305" s="454"/>
      <c r="P305" s="2" t="e">
        <f>IF(Produit_Tarif_Stock!#REF!&lt;&gt;0,Produit_Tarif_Stock!#REF!,"")</f>
        <v>#REF!</v>
      </c>
      <c r="Q305" s="518" t="e">
        <f>IF(Produit_Tarif_Stock!#REF!&lt;&gt;0,(E305-(E305*H305)-Produit_Tarif_Stock!#REF!)/Produit_Tarif_Stock!#REF!*100,(E305-(E305*H305)-Produit_Tarif_Stock!#REF!)/Produit_Tarif_Stock!#REF!*100)</f>
        <v>#REF!</v>
      </c>
      <c r="R305" s="523">
        <f t="shared" si="9"/>
        <v>0</v>
      </c>
      <c r="S305" s="524" t="e">
        <f>Produit_Tarif_Stock!#REF!</f>
        <v>#REF!</v>
      </c>
    </row>
    <row r="306" spans="1:19" ht="24.75" customHeight="1">
      <c r="A306" s="228" t="e">
        <f>Produit_Tarif_Stock!#REF!</f>
        <v>#REF!</v>
      </c>
      <c r="B306" s="118" t="e">
        <f>IF(Produit_Tarif_Stock!#REF!&lt;&gt;"",Produit_Tarif_Stock!#REF!,"")</f>
        <v>#REF!</v>
      </c>
      <c r="C306" s="502" t="e">
        <f>IF(Produit_Tarif_Stock!#REF!&lt;&gt;"",Produit_Tarif_Stock!#REF!,"")</f>
        <v>#REF!</v>
      </c>
      <c r="D306" s="505" t="e">
        <f>IF(Produit_Tarif_Stock!#REF!&lt;&gt;"",Produit_Tarif_Stock!#REF!,"")</f>
        <v>#REF!</v>
      </c>
      <c r="E306" s="514" t="e">
        <f>IF(Produit_Tarif_Stock!#REF!&lt;&gt;0,Produit_Tarif_Stock!#REF!,"")</f>
        <v>#REF!</v>
      </c>
      <c r="F306" s="2" t="e">
        <f>IF(Produit_Tarif_Stock!#REF!&lt;&gt;"",Produit_Tarif_Stock!#REF!,"")</f>
        <v>#REF!</v>
      </c>
      <c r="G306" s="506" t="e">
        <f>IF(Produit_Tarif_Stock!#REF!&lt;&gt;0,Produit_Tarif_Stock!#REF!,"")</f>
        <v>#REF!</v>
      </c>
      <c r="I306" s="506" t="str">
        <f t="shared" si="8"/>
        <v/>
      </c>
      <c r="J306" s="2" t="e">
        <f>IF(Produit_Tarif_Stock!#REF!&lt;&gt;0,Produit_Tarif_Stock!#REF!,"")</f>
        <v>#REF!</v>
      </c>
      <c r="K306" s="2" t="e">
        <f>IF(Produit_Tarif_Stock!#REF!&lt;&gt;0,Produit_Tarif_Stock!#REF!,"")</f>
        <v>#REF!</v>
      </c>
      <c r="L306" s="114" t="e">
        <f>IF(Produit_Tarif_Stock!#REF!&lt;&gt;0,Produit_Tarif_Stock!#REF!,"")</f>
        <v>#REF!</v>
      </c>
      <c r="M306" s="114" t="e">
        <f>IF(Produit_Tarif_Stock!#REF!&lt;&gt;0,Produit_Tarif_Stock!#REF!,"")</f>
        <v>#REF!</v>
      </c>
      <c r="N306" s="454"/>
      <c r="P306" s="2" t="e">
        <f>IF(Produit_Tarif_Stock!#REF!&lt;&gt;0,Produit_Tarif_Stock!#REF!,"")</f>
        <v>#REF!</v>
      </c>
      <c r="Q306" s="518" t="e">
        <f>IF(Produit_Tarif_Stock!#REF!&lt;&gt;0,(E306-(E306*H306)-Produit_Tarif_Stock!#REF!)/Produit_Tarif_Stock!#REF!*100,(E306-(E306*H306)-Produit_Tarif_Stock!#REF!)/Produit_Tarif_Stock!#REF!*100)</f>
        <v>#REF!</v>
      </c>
      <c r="R306" s="523">
        <f t="shared" si="9"/>
        <v>0</v>
      </c>
      <c r="S306" s="524" t="e">
        <f>Produit_Tarif_Stock!#REF!</f>
        <v>#REF!</v>
      </c>
    </row>
    <row r="307" spans="1:19" ht="24.75" customHeight="1">
      <c r="A307" s="228" t="e">
        <f>Produit_Tarif_Stock!#REF!</f>
        <v>#REF!</v>
      </c>
      <c r="B307" s="118" t="e">
        <f>IF(Produit_Tarif_Stock!#REF!&lt;&gt;"",Produit_Tarif_Stock!#REF!,"")</f>
        <v>#REF!</v>
      </c>
      <c r="C307" s="502" t="e">
        <f>IF(Produit_Tarif_Stock!#REF!&lt;&gt;"",Produit_Tarif_Stock!#REF!,"")</f>
        <v>#REF!</v>
      </c>
      <c r="D307" s="505" t="e">
        <f>IF(Produit_Tarif_Stock!#REF!&lt;&gt;"",Produit_Tarif_Stock!#REF!,"")</f>
        <v>#REF!</v>
      </c>
      <c r="E307" s="514" t="e">
        <f>IF(Produit_Tarif_Stock!#REF!&lt;&gt;0,Produit_Tarif_Stock!#REF!,"")</f>
        <v>#REF!</v>
      </c>
      <c r="F307" s="2" t="e">
        <f>IF(Produit_Tarif_Stock!#REF!&lt;&gt;"",Produit_Tarif_Stock!#REF!,"")</f>
        <v>#REF!</v>
      </c>
      <c r="G307" s="506" t="e">
        <f>IF(Produit_Tarif_Stock!#REF!&lt;&gt;0,Produit_Tarif_Stock!#REF!,"")</f>
        <v>#REF!</v>
      </c>
      <c r="I307" s="506" t="str">
        <f t="shared" si="8"/>
        <v/>
      </c>
      <c r="J307" s="2" t="e">
        <f>IF(Produit_Tarif_Stock!#REF!&lt;&gt;0,Produit_Tarif_Stock!#REF!,"")</f>
        <v>#REF!</v>
      </c>
      <c r="K307" s="2" t="e">
        <f>IF(Produit_Tarif_Stock!#REF!&lt;&gt;0,Produit_Tarif_Stock!#REF!,"")</f>
        <v>#REF!</v>
      </c>
      <c r="L307" s="114" t="e">
        <f>IF(Produit_Tarif_Stock!#REF!&lt;&gt;0,Produit_Tarif_Stock!#REF!,"")</f>
        <v>#REF!</v>
      </c>
      <c r="M307" s="114" t="e">
        <f>IF(Produit_Tarif_Stock!#REF!&lt;&gt;0,Produit_Tarif_Stock!#REF!,"")</f>
        <v>#REF!</v>
      </c>
      <c r="N307" s="454"/>
      <c r="P307" s="2" t="e">
        <f>IF(Produit_Tarif_Stock!#REF!&lt;&gt;0,Produit_Tarif_Stock!#REF!,"")</f>
        <v>#REF!</v>
      </c>
      <c r="Q307" s="518" t="e">
        <f>IF(Produit_Tarif_Stock!#REF!&lt;&gt;0,(E307-(E307*H307)-Produit_Tarif_Stock!#REF!)/Produit_Tarif_Stock!#REF!*100,(E307-(E307*H307)-Produit_Tarif_Stock!#REF!)/Produit_Tarif_Stock!#REF!*100)</f>
        <v>#REF!</v>
      </c>
      <c r="R307" s="523">
        <f t="shared" si="9"/>
        <v>0</v>
      </c>
      <c r="S307" s="524" t="e">
        <f>Produit_Tarif_Stock!#REF!</f>
        <v>#REF!</v>
      </c>
    </row>
    <row r="308" spans="1:19" ht="24.75" customHeight="1">
      <c r="A308" s="228" t="e">
        <f>Produit_Tarif_Stock!#REF!</f>
        <v>#REF!</v>
      </c>
      <c r="B308" s="118" t="e">
        <f>IF(Produit_Tarif_Stock!#REF!&lt;&gt;"",Produit_Tarif_Stock!#REF!,"")</f>
        <v>#REF!</v>
      </c>
      <c r="C308" s="502" t="e">
        <f>IF(Produit_Tarif_Stock!#REF!&lt;&gt;"",Produit_Tarif_Stock!#REF!,"")</f>
        <v>#REF!</v>
      </c>
      <c r="D308" s="505" t="e">
        <f>IF(Produit_Tarif_Stock!#REF!&lt;&gt;"",Produit_Tarif_Stock!#REF!,"")</f>
        <v>#REF!</v>
      </c>
      <c r="E308" s="514" t="e">
        <f>IF(Produit_Tarif_Stock!#REF!&lt;&gt;0,Produit_Tarif_Stock!#REF!,"")</f>
        <v>#REF!</v>
      </c>
      <c r="F308" s="2" t="e">
        <f>IF(Produit_Tarif_Stock!#REF!&lt;&gt;"",Produit_Tarif_Stock!#REF!,"")</f>
        <v>#REF!</v>
      </c>
      <c r="G308" s="506" t="e">
        <f>IF(Produit_Tarif_Stock!#REF!&lt;&gt;0,Produit_Tarif_Stock!#REF!,"")</f>
        <v>#REF!</v>
      </c>
      <c r="I308" s="506" t="str">
        <f t="shared" si="8"/>
        <v/>
      </c>
      <c r="J308" s="2" t="e">
        <f>IF(Produit_Tarif_Stock!#REF!&lt;&gt;0,Produit_Tarif_Stock!#REF!,"")</f>
        <v>#REF!</v>
      </c>
      <c r="K308" s="2" t="e">
        <f>IF(Produit_Tarif_Stock!#REF!&lt;&gt;0,Produit_Tarif_Stock!#REF!,"")</f>
        <v>#REF!</v>
      </c>
      <c r="L308" s="114" t="e">
        <f>IF(Produit_Tarif_Stock!#REF!&lt;&gt;0,Produit_Tarif_Stock!#REF!,"")</f>
        <v>#REF!</v>
      </c>
      <c r="M308" s="114" t="e">
        <f>IF(Produit_Tarif_Stock!#REF!&lt;&gt;0,Produit_Tarif_Stock!#REF!,"")</f>
        <v>#REF!</v>
      </c>
      <c r="N308" s="454"/>
      <c r="P308" s="2" t="e">
        <f>IF(Produit_Tarif_Stock!#REF!&lt;&gt;0,Produit_Tarif_Stock!#REF!,"")</f>
        <v>#REF!</v>
      </c>
      <c r="Q308" s="518" t="e">
        <f>IF(Produit_Tarif_Stock!#REF!&lt;&gt;0,(E308-(E308*H308)-Produit_Tarif_Stock!#REF!)/Produit_Tarif_Stock!#REF!*100,(E308-(E308*H308)-Produit_Tarif_Stock!#REF!)/Produit_Tarif_Stock!#REF!*100)</f>
        <v>#REF!</v>
      </c>
      <c r="R308" s="523">
        <f t="shared" si="9"/>
        <v>0</v>
      </c>
      <c r="S308" s="524" t="e">
        <f>Produit_Tarif_Stock!#REF!</f>
        <v>#REF!</v>
      </c>
    </row>
    <row r="309" spans="1:19" ht="24.75" customHeight="1">
      <c r="A309" s="228" t="e">
        <f>Produit_Tarif_Stock!#REF!</f>
        <v>#REF!</v>
      </c>
      <c r="B309" s="118" t="e">
        <f>IF(Produit_Tarif_Stock!#REF!&lt;&gt;"",Produit_Tarif_Stock!#REF!,"")</f>
        <v>#REF!</v>
      </c>
      <c r="C309" s="502" t="e">
        <f>IF(Produit_Tarif_Stock!#REF!&lt;&gt;"",Produit_Tarif_Stock!#REF!,"")</f>
        <v>#REF!</v>
      </c>
      <c r="D309" s="505" t="e">
        <f>IF(Produit_Tarif_Stock!#REF!&lt;&gt;"",Produit_Tarif_Stock!#REF!,"")</f>
        <v>#REF!</v>
      </c>
      <c r="E309" s="514" t="e">
        <f>IF(Produit_Tarif_Stock!#REF!&lt;&gt;0,Produit_Tarif_Stock!#REF!,"")</f>
        <v>#REF!</v>
      </c>
      <c r="F309" s="2" t="e">
        <f>IF(Produit_Tarif_Stock!#REF!&lt;&gt;"",Produit_Tarif_Stock!#REF!,"")</f>
        <v>#REF!</v>
      </c>
      <c r="G309" s="506" t="e">
        <f>IF(Produit_Tarif_Stock!#REF!&lt;&gt;0,Produit_Tarif_Stock!#REF!,"")</f>
        <v>#REF!</v>
      </c>
      <c r="I309" s="506" t="str">
        <f t="shared" si="8"/>
        <v/>
      </c>
      <c r="J309" s="2" t="e">
        <f>IF(Produit_Tarif_Stock!#REF!&lt;&gt;0,Produit_Tarif_Stock!#REF!,"")</f>
        <v>#REF!</v>
      </c>
      <c r="K309" s="2" t="e">
        <f>IF(Produit_Tarif_Stock!#REF!&lt;&gt;0,Produit_Tarif_Stock!#REF!,"")</f>
        <v>#REF!</v>
      </c>
      <c r="L309" s="114" t="e">
        <f>IF(Produit_Tarif_Stock!#REF!&lt;&gt;0,Produit_Tarif_Stock!#REF!,"")</f>
        <v>#REF!</v>
      </c>
      <c r="M309" s="114" t="e">
        <f>IF(Produit_Tarif_Stock!#REF!&lt;&gt;0,Produit_Tarif_Stock!#REF!,"")</f>
        <v>#REF!</v>
      </c>
      <c r="N309" s="454"/>
      <c r="P309" s="2" t="e">
        <f>IF(Produit_Tarif_Stock!#REF!&lt;&gt;0,Produit_Tarif_Stock!#REF!,"")</f>
        <v>#REF!</v>
      </c>
      <c r="Q309" s="518" t="e">
        <f>IF(Produit_Tarif_Stock!#REF!&lt;&gt;0,(E309-(E309*H309)-Produit_Tarif_Stock!#REF!)/Produit_Tarif_Stock!#REF!*100,(E309-(E309*H309)-Produit_Tarif_Stock!#REF!)/Produit_Tarif_Stock!#REF!*100)</f>
        <v>#REF!</v>
      </c>
      <c r="R309" s="523">
        <f t="shared" si="9"/>
        <v>0</v>
      </c>
      <c r="S309" s="524" t="e">
        <f>Produit_Tarif_Stock!#REF!</f>
        <v>#REF!</v>
      </c>
    </row>
    <row r="310" spans="1:19" ht="24.75" customHeight="1">
      <c r="A310" s="228" t="e">
        <f>Produit_Tarif_Stock!#REF!</f>
        <v>#REF!</v>
      </c>
      <c r="B310" s="118" t="e">
        <f>IF(Produit_Tarif_Stock!#REF!&lt;&gt;"",Produit_Tarif_Stock!#REF!,"")</f>
        <v>#REF!</v>
      </c>
      <c r="C310" s="502" t="e">
        <f>IF(Produit_Tarif_Stock!#REF!&lt;&gt;"",Produit_Tarif_Stock!#REF!,"")</f>
        <v>#REF!</v>
      </c>
      <c r="D310" s="505" t="e">
        <f>IF(Produit_Tarif_Stock!#REF!&lt;&gt;"",Produit_Tarif_Stock!#REF!,"")</f>
        <v>#REF!</v>
      </c>
      <c r="E310" s="514" t="e">
        <f>IF(Produit_Tarif_Stock!#REF!&lt;&gt;0,Produit_Tarif_Stock!#REF!,"")</f>
        <v>#REF!</v>
      </c>
      <c r="F310" s="2" t="e">
        <f>IF(Produit_Tarif_Stock!#REF!&lt;&gt;"",Produit_Tarif_Stock!#REF!,"")</f>
        <v>#REF!</v>
      </c>
      <c r="G310" s="506" t="e">
        <f>IF(Produit_Tarif_Stock!#REF!&lt;&gt;0,Produit_Tarif_Stock!#REF!,"")</f>
        <v>#REF!</v>
      </c>
      <c r="I310" s="506" t="str">
        <f t="shared" si="8"/>
        <v/>
      </c>
      <c r="J310" s="2" t="e">
        <f>IF(Produit_Tarif_Stock!#REF!&lt;&gt;0,Produit_Tarif_Stock!#REF!,"")</f>
        <v>#REF!</v>
      </c>
      <c r="K310" s="2" t="e">
        <f>IF(Produit_Tarif_Stock!#REF!&lt;&gt;0,Produit_Tarif_Stock!#REF!,"")</f>
        <v>#REF!</v>
      </c>
      <c r="L310" s="114" t="e">
        <f>IF(Produit_Tarif_Stock!#REF!&lt;&gt;0,Produit_Tarif_Stock!#REF!,"")</f>
        <v>#REF!</v>
      </c>
      <c r="M310" s="114" t="e">
        <f>IF(Produit_Tarif_Stock!#REF!&lt;&gt;0,Produit_Tarif_Stock!#REF!,"")</f>
        <v>#REF!</v>
      </c>
      <c r="N310" s="454"/>
      <c r="P310" s="2" t="e">
        <f>IF(Produit_Tarif_Stock!#REF!&lt;&gt;0,Produit_Tarif_Stock!#REF!,"")</f>
        <v>#REF!</v>
      </c>
      <c r="Q310" s="518" t="e">
        <f>IF(Produit_Tarif_Stock!#REF!&lt;&gt;0,(E310-(E310*H310)-Produit_Tarif_Stock!#REF!)/Produit_Tarif_Stock!#REF!*100,(E310-(E310*H310)-Produit_Tarif_Stock!#REF!)/Produit_Tarif_Stock!#REF!*100)</f>
        <v>#REF!</v>
      </c>
      <c r="R310" s="523">
        <f t="shared" si="9"/>
        <v>0</v>
      </c>
      <c r="S310" s="524" t="e">
        <f>Produit_Tarif_Stock!#REF!</f>
        <v>#REF!</v>
      </c>
    </row>
    <row r="311" spans="1:19" ht="24.75" customHeight="1">
      <c r="A311" s="228" t="e">
        <f>Produit_Tarif_Stock!#REF!</f>
        <v>#REF!</v>
      </c>
      <c r="B311" s="118" t="e">
        <f>IF(Produit_Tarif_Stock!#REF!&lt;&gt;"",Produit_Tarif_Stock!#REF!,"")</f>
        <v>#REF!</v>
      </c>
      <c r="C311" s="502" t="e">
        <f>IF(Produit_Tarif_Stock!#REF!&lt;&gt;"",Produit_Tarif_Stock!#REF!,"")</f>
        <v>#REF!</v>
      </c>
      <c r="D311" s="505" t="e">
        <f>IF(Produit_Tarif_Stock!#REF!&lt;&gt;"",Produit_Tarif_Stock!#REF!,"")</f>
        <v>#REF!</v>
      </c>
      <c r="E311" s="514" t="e">
        <f>IF(Produit_Tarif_Stock!#REF!&lt;&gt;0,Produit_Tarif_Stock!#REF!,"")</f>
        <v>#REF!</v>
      </c>
      <c r="F311" s="2" t="e">
        <f>IF(Produit_Tarif_Stock!#REF!&lt;&gt;"",Produit_Tarif_Stock!#REF!,"")</f>
        <v>#REF!</v>
      </c>
      <c r="G311" s="506" t="e">
        <f>IF(Produit_Tarif_Stock!#REF!&lt;&gt;0,Produit_Tarif_Stock!#REF!,"")</f>
        <v>#REF!</v>
      </c>
      <c r="I311" s="506" t="str">
        <f t="shared" si="8"/>
        <v/>
      </c>
      <c r="J311" s="2" t="e">
        <f>IF(Produit_Tarif_Stock!#REF!&lt;&gt;0,Produit_Tarif_Stock!#REF!,"")</f>
        <v>#REF!</v>
      </c>
      <c r="K311" s="2" t="e">
        <f>IF(Produit_Tarif_Stock!#REF!&lt;&gt;0,Produit_Tarif_Stock!#REF!,"")</f>
        <v>#REF!</v>
      </c>
      <c r="L311" s="114" t="e">
        <f>IF(Produit_Tarif_Stock!#REF!&lt;&gt;0,Produit_Tarif_Stock!#REF!,"")</f>
        <v>#REF!</v>
      </c>
      <c r="M311" s="114" t="e">
        <f>IF(Produit_Tarif_Stock!#REF!&lt;&gt;0,Produit_Tarif_Stock!#REF!,"")</f>
        <v>#REF!</v>
      </c>
      <c r="N311" s="454"/>
      <c r="P311" s="2" t="e">
        <f>IF(Produit_Tarif_Stock!#REF!&lt;&gt;0,Produit_Tarif_Stock!#REF!,"")</f>
        <v>#REF!</v>
      </c>
      <c r="Q311" s="518" t="e">
        <f>IF(Produit_Tarif_Stock!#REF!&lt;&gt;0,(E311-(E311*H311)-Produit_Tarif_Stock!#REF!)/Produit_Tarif_Stock!#REF!*100,(E311-(E311*H311)-Produit_Tarif_Stock!#REF!)/Produit_Tarif_Stock!#REF!*100)</f>
        <v>#REF!</v>
      </c>
      <c r="R311" s="523">
        <f t="shared" si="9"/>
        <v>0</v>
      </c>
      <c r="S311" s="524" t="e">
        <f>Produit_Tarif_Stock!#REF!</f>
        <v>#REF!</v>
      </c>
    </row>
    <row r="312" spans="1:19" ht="24.75" customHeight="1">
      <c r="A312" s="228" t="e">
        <f>Produit_Tarif_Stock!#REF!</f>
        <v>#REF!</v>
      </c>
      <c r="B312" s="118" t="e">
        <f>IF(Produit_Tarif_Stock!#REF!&lt;&gt;"",Produit_Tarif_Stock!#REF!,"")</f>
        <v>#REF!</v>
      </c>
      <c r="C312" s="502" t="e">
        <f>IF(Produit_Tarif_Stock!#REF!&lt;&gt;"",Produit_Tarif_Stock!#REF!,"")</f>
        <v>#REF!</v>
      </c>
      <c r="D312" s="505" t="e">
        <f>IF(Produit_Tarif_Stock!#REF!&lt;&gt;"",Produit_Tarif_Stock!#REF!,"")</f>
        <v>#REF!</v>
      </c>
      <c r="E312" s="514" t="e">
        <f>IF(Produit_Tarif_Stock!#REF!&lt;&gt;0,Produit_Tarif_Stock!#REF!,"")</f>
        <v>#REF!</v>
      </c>
      <c r="F312" s="2" t="e">
        <f>IF(Produit_Tarif_Stock!#REF!&lt;&gt;"",Produit_Tarif_Stock!#REF!,"")</f>
        <v>#REF!</v>
      </c>
      <c r="G312" s="506" t="e">
        <f>IF(Produit_Tarif_Stock!#REF!&lt;&gt;0,Produit_Tarif_Stock!#REF!,"")</f>
        <v>#REF!</v>
      </c>
      <c r="I312" s="506" t="str">
        <f t="shared" si="8"/>
        <v/>
      </c>
      <c r="J312" s="2" t="e">
        <f>IF(Produit_Tarif_Stock!#REF!&lt;&gt;0,Produit_Tarif_Stock!#REF!,"")</f>
        <v>#REF!</v>
      </c>
      <c r="K312" s="2" t="e">
        <f>IF(Produit_Tarif_Stock!#REF!&lt;&gt;0,Produit_Tarif_Stock!#REF!,"")</f>
        <v>#REF!</v>
      </c>
      <c r="L312" s="114" t="e">
        <f>IF(Produit_Tarif_Stock!#REF!&lt;&gt;0,Produit_Tarif_Stock!#REF!,"")</f>
        <v>#REF!</v>
      </c>
      <c r="M312" s="114" t="e">
        <f>IF(Produit_Tarif_Stock!#REF!&lt;&gt;0,Produit_Tarif_Stock!#REF!,"")</f>
        <v>#REF!</v>
      </c>
      <c r="N312" s="454"/>
      <c r="P312" s="2" t="e">
        <f>IF(Produit_Tarif_Stock!#REF!&lt;&gt;0,Produit_Tarif_Stock!#REF!,"")</f>
        <v>#REF!</v>
      </c>
      <c r="Q312" s="518" t="e">
        <f>IF(Produit_Tarif_Stock!#REF!&lt;&gt;0,(E312-(E312*H312)-Produit_Tarif_Stock!#REF!)/Produit_Tarif_Stock!#REF!*100,(E312-(E312*H312)-Produit_Tarif_Stock!#REF!)/Produit_Tarif_Stock!#REF!*100)</f>
        <v>#REF!</v>
      </c>
      <c r="R312" s="523">
        <f t="shared" si="9"/>
        <v>0</v>
      </c>
      <c r="S312" s="524" t="e">
        <f>Produit_Tarif_Stock!#REF!</f>
        <v>#REF!</v>
      </c>
    </row>
    <row r="313" spans="1:19" ht="24.75" customHeight="1">
      <c r="A313" s="228" t="e">
        <f>Produit_Tarif_Stock!#REF!</f>
        <v>#REF!</v>
      </c>
      <c r="B313" s="118" t="e">
        <f>IF(Produit_Tarif_Stock!#REF!&lt;&gt;"",Produit_Tarif_Stock!#REF!,"")</f>
        <v>#REF!</v>
      </c>
      <c r="C313" s="502" t="e">
        <f>IF(Produit_Tarif_Stock!#REF!&lt;&gt;"",Produit_Tarif_Stock!#REF!,"")</f>
        <v>#REF!</v>
      </c>
      <c r="D313" s="505" t="e">
        <f>IF(Produit_Tarif_Stock!#REF!&lt;&gt;"",Produit_Tarif_Stock!#REF!,"")</f>
        <v>#REF!</v>
      </c>
      <c r="E313" s="514" t="e">
        <f>IF(Produit_Tarif_Stock!#REF!&lt;&gt;0,Produit_Tarif_Stock!#REF!,"")</f>
        <v>#REF!</v>
      </c>
      <c r="F313" s="2" t="e">
        <f>IF(Produit_Tarif_Stock!#REF!&lt;&gt;"",Produit_Tarif_Stock!#REF!,"")</f>
        <v>#REF!</v>
      </c>
      <c r="G313" s="506" t="e">
        <f>IF(Produit_Tarif_Stock!#REF!&lt;&gt;0,Produit_Tarif_Stock!#REF!,"")</f>
        <v>#REF!</v>
      </c>
      <c r="I313" s="506" t="str">
        <f t="shared" si="8"/>
        <v/>
      </c>
      <c r="J313" s="2" t="e">
        <f>IF(Produit_Tarif_Stock!#REF!&lt;&gt;0,Produit_Tarif_Stock!#REF!,"")</f>
        <v>#REF!</v>
      </c>
      <c r="K313" s="2" t="e">
        <f>IF(Produit_Tarif_Stock!#REF!&lt;&gt;0,Produit_Tarif_Stock!#REF!,"")</f>
        <v>#REF!</v>
      </c>
      <c r="L313" s="114" t="e">
        <f>IF(Produit_Tarif_Stock!#REF!&lt;&gt;0,Produit_Tarif_Stock!#REF!,"")</f>
        <v>#REF!</v>
      </c>
      <c r="M313" s="114" t="e">
        <f>IF(Produit_Tarif_Stock!#REF!&lt;&gt;0,Produit_Tarif_Stock!#REF!,"")</f>
        <v>#REF!</v>
      </c>
      <c r="N313" s="454"/>
      <c r="P313" s="2" t="e">
        <f>IF(Produit_Tarif_Stock!#REF!&lt;&gt;0,Produit_Tarif_Stock!#REF!,"")</f>
        <v>#REF!</v>
      </c>
      <c r="Q313" s="518" t="e">
        <f>IF(Produit_Tarif_Stock!#REF!&lt;&gt;0,(E313-(E313*H313)-Produit_Tarif_Stock!#REF!)/Produit_Tarif_Stock!#REF!*100,(E313-(E313*H313)-Produit_Tarif_Stock!#REF!)/Produit_Tarif_Stock!#REF!*100)</f>
        <v>#REF!</v>
      </c>
      <c r="R313" s="523">
        <f t="shared" si="9"/>
        <v>0</v>
      </c>
      <c r="S313" s="524" t="e">
        <f>Produit_Tarif_Stock!#REF!</f>
        <v>#REF!</v>
      </c>
    </row>
    <row r="314" spans="1:19" ht="24.75" customHeight="1">
      <c r="A314" s="228" t="e">
        <f>Produit_Tarif_Stock!#REF!</f>
        <v>#REF!</v>
      </c>
      <c r="B314" s="118" t="e">
        <f>IF(Produit_Tarif_Stock!#REF!&lt;&gt;"",Produit_Tarif_Stock!#REF!,"")</f>
        <v>#REF!</v>
      </c>
      <c r="C314" s="502" t="e">
        <f>IF(Produit_Tarif_Stock!#REF!&lt;&gt;"",Produit_Tarif_Stock!#REF!,"")</f>
        <v>#REF!</v>
      </c>
      <c r="D314" s="505" t="e">
        <f>IF(Produit_Tarif_Stock!#REF!&lt;&gt;"",Produit_Tarif_Stock!#REF!,"")</f>
        <v>#REF!</v>
      </c>
      <c r="E314" s="514" t="e">
        <f>IF(Produit_Tarif_Stock!#REF!&lt;&gt;0,Produit_Tarif_Stock!#REF!,"")</f>
        <v>#REF!</v>
      </c>
      <c r="F314" s="2" t="e">
        <f>IF(Produit_Tarif_Stock!#REF!&lt;&gt;"",Produit_Tarif_Stock!#REF!,"")</f>
        <v>#REF!</v>
      </c>
      <c r="G314" s="506" t="e">
        <f>IF(Produit_Tarif_Stock!#REF!&lt;&gt;0,Produit_Tarif_Stock!#REF!,"")</f>
        <v>#REF!</v>
      </c>
      <c r="I314" s="506" t="str">
        <f t="shared" si="8"/>
        <v/>
      </c>
      <c r="J314" s="2" t="e">
        <f>IF(Produit_Tarif_Stock!#REF!&lt;&gt;0,Produit_Tarif_Stock!#REF!,"")</f>
        <v>#REF!</v>
      </c>
      <c r="K314" s="2" t="e">
        <f>IF(Produit_Tarif_Stock!#REF!&lt;&gt;0,Produit_Tarif_Stock!#REF!,"")</f>
        <v>#REF!</v>
      </c>
      <c r="L314" s="114" t="e">
        <f>IF(Produit_Tarif_Stock!#REF!&lt;&gt;0,Produit_Tarif_Stock!#REF!,"")</f>
        <v>#REF!</v>
      </c>
      <c r="M314" s="114" t="e">
        <f>IF(Produit_Tarif_Stock!#REF!&lt;&gt;0,Produit_Tarif_Stock!#REF!,"")</f>
        <v>#REF!</v>
      </c>
      <c r="N314" s="454"/>
      <c r="P314" s="2" t="e">
        <f>IF(Produit_Tarif_Stock!#REF!&lt;&gt;0,Produit_Tarif_Stock!#REF!,"")</f>
        <v>#REF!</v>
      </c>
      <c r="Q314" s="518" t="e">
        <f>IF(Produit_Tarif_Stock!#REF!&lt;&gt;0,(E314-(E314*H314)-Produit_Tarif_Stock!#REF!)/Produit_Tarif_Stock!#REF!*100,(E314-(E314*H314)-Produit_Tarif_Stock!#REF!)/Produit_Tarif_Stock!#REF!*100)</f>
        <v>#REF!</v>
      </c>
      <c r="R314" s="523">
        <f t="shared" si="9"/>
        <v>0</v>
      </c>
      <c r="S314" s="524" t="e">
        <f>Produit_Tarif_Stock!#REF!</f>
        <v>#REF!</v>
      </c>
    </row>
    <row r="315" spans="1:19" ht="24.75" customHeight="1">
      <c r="A315" s="228" t="e">
        <f>Produit_Tarif_Stock!#REF!</f>
        <v>#REF!</v>
      </c>
      <c r="B315" s="118" t="e">
        <f>IF(Produit_Tarif_Stock!#REF!&lt;&gt;"",Produit_Tarif_Stock!#REF!,"")</f>
        <v>#REF!</v>
      </c>
      <c r="C315" s="502" t="e">
        <f>IF(Produit_Tarif_Stock!#REF!&lt;&gt;"",Produit_Tarif_Stock!#REF!,"")</f>
        <v>#REF!</v>
      </c>
      <c r="D315" s="505" t="e">
        <f>IF(Produit_Tarif_Stock!#REF!&lt;&gt;"",Produit_Tarif_Stock!#REF!,"")</f>
        <v>#REF!</v>
      </c>
      <c r="E315" s="514" t="e">
        <f>IF(Produit_Tarif_Stock!#REF!&lt;&gt;0,Produit_Tarif_Stock!#REF!,"")</f>
        <v>#REF!</v>
      </c>
      <c r="F315" s="2" t="e">
        <f>IF(Produit_Tarif_Stock!#REF!&lt;&gt;"",Produit_Tarif_Stock!#REF!,"")</f>
        <v>#REF!</v>
      </c>
      <c r="G315" s="506" t="e">
        <f>IF(Produit_Tarif_Stock!#REF!&lt;&gt;0,Produit_Tarif_Stock!#REF!,"")</f>
        <v>#REF!</v>
      </c>
      <c r="I315" s="506" t="str">
        <f t="shared" si="8"/>
        <v/>
      </c>
      <c r="J315" s="2" t="e">
        <f>IF(Produit_Tarif_Stock!#REF!&lt;&gt;0,Produit_Tarif_Stock!#REF!,"")</f>
        <v>#REF!</v>
      </c>
      <c r="K315" s="2" t="e">
        <f>IF(Produit_Tarif_Stock!#REF!&lt;&gt;0,Produit_Tarif_Stock!#REF!,"")</f>
        <v>#REF!</v>
      </c>
      <c r="L315" s="114" t="e">
        <f>IF(Produit_Tarif_Stock!#REF!&lt;&gt;0,Produit_Tarif_Stock!#REF!,"")</f>
        <v>#REF!</v>
      </c>
      <c r="M315" s="114" t="e">
        <f>IF(Produit_Tarif_Stock!#REF!&lt;&gt;0,Produit_Tarif_Stock!#REF!,"")</f>
        <v>#REF!</v>
      </c>
      <c r="N315" s="454"/>
      <c r="P315" s="2" t="e">
        <f>IF(Produit_Tarif_Stock!#REF!&lt;&gt;0,Produit_Tarif_Stock!#REF!,"")</f>
        <v>#REF!</v>
      </c>
      <c r="Q315" s="518" t="e">
        <f>IF(Produit_Tarif_Stock!#REF!&lt;&gt;0,(E315-(E315*H315)-Produit_Tarif_Stock!#REF!)/Produit_Tarif_Stock!#REF!*100,(E315-(E315*H315)-Produit_Tarif_Stock!#REF!)/Produit_Tarif_Stock!#REF!*100)</f>
        <v>#REF!</v>
      </c>
      <c r="R315" s="523">
        <f t="shared" si="9"/>
        <v>0</v>
      </c>
      <c r="S315" s="524" t="e">
        <f>Produit_Tarif_Stock!#REF!</f>
        <v>#REF!</v>
      </c>
    </row>
    <row r="316" spans="1:19" ht="24.75" customHeight="1">
      <c r="A316" s="228" t="e">
        <f>Produit_Tarif_Stock!#REF!</f>
        <v>#REF!</v>
      </c>
      <c r="B316" s="118" t="e">
        <f>IF(Produit_Tarif_Stock!#REF!&lt;&gt;"",Produit_Tarif_Stock!#REF!,"")</f>
        <v>#REF!</v>
      </c>
      <c r="C316" s="502" t="e">
        <f>IF(Produit_Tarif_Stock!#REF!&lt;&gt;"",Produit_Tarif_Stock!#REF!,"")</f>
        <v>#REF!</v>
      </c>
      <c r="D316" s="505" t="e">
        <f>IF(Produit_Tarif_Stock!#REF!&lt;&gt;"",Produit_Tarif_Stock!#REF!,"")</f>
        <v>#REF!</v>
      </c>
      <c r="E316" s="514" t="e">
        <f>IF(Produit_Tarif_Stock!#REF!&lt;&gt;0,Produit_Tarif_Stock!#REF!,"")</f>
        <v>#REF!</v>
      </c>
      <c r="F316" s="2" t="e">
        <f>IF(Produit_Tarif_Stock!#REF!&lt;&gt;"",Produit_Tarif_Stock!#REF!,"")</f>
        <v>#REF!</v>
      </c>
      <c r="G316" s="506" t="e">
        <f>IF(Produit_Tarif_Stock!#REF!&lt;&gt;0,Produit_Tarif_Stock!#REF!,"")</f>
        <v>#REF!</v>
      </c>
      <c r="I316" s="506" t="str">
        <f t="shared" si="8"/>
        <v/>
      </c>
      <c r="J316" s="2" t="e">
        <f>IF(Produit_Tarif_Stock!#REF!&lt;&gt;0,Produit_Tarif_Stock!#REF!,"")</f>
        <v>#REF!</v>
      </c>
      <c r="K316" s="2" t="e">
        <f>IF(Produit_Tarif_Stock!#REF!&lt;&gt;0,Produit_Tarif_Stock!#REF!,"")</f>
        <v>#REF!</v>
      </c>
      <c r="L316" s="114" t="e">
        <f>IF(Produit_Tarif_Stock!#REF!&lt;&gt;0,Produit_Tarif_Stock!#REF!,"")</f>
        <v>#REF!</v>
      </c>
      <c r="M316" s="114" t="e">
        <f>IF(Produit_Tarif_Stock!#REF!&lt;&gt;0,Produit_Tarif_Stock!#REF!,"")</f>
        <v>#REF!</v>
      </c>
      <c r="N316" s="454"/>
      <c r="P316" s="2" t="e">
        <f>IF(Produit_Tarif_Stock!#REF!&lt;&gt;0,Produit_Tarif_Stock!#REF!,"")</f>
        <v>#REF!</v>
      </c>
      <c r="Q316" s="518" t="e">
        <f>IF(Produit_Tarif_Stock!#REF!&lt;&gt;0,(E316-(E316*H316)-Produit_Tarif_Stock!#REF!)/Produit_Tarif_Stock!#REF!*100,(E316-(E316*H316)-Produit_Tarif_Stock!#REF!)/Produit_Tarif_Stock!#REF!*100)</f>
        <v>#REF!</v>
      </c>
      <c r="R316" s="523">
        <f t="shared" si="9"/>
        <v>0</v>
      </c>
      <c r="S316" s="524" t="e">
        <f>Produit_Tarif_Stock!#REF!</f>
        <v>#REF!</v>
      </c>
    </row>
    <row r="317" spans="1:19" ht="24.75" customHeight="1">
      <c r="A317" s="228" t="e">
        <f>Produit_Tarif_Stock!#REF!</f>
        <v>#REF!</v>
      </c>
      <c r="B317" s="118" t="e">
        <f>IF(Produit_Tarif_Stock!#REF!&lt;&gt;"",Produit_Tarif_Stock!#REF!,"")</f>
        <v>#REF!</v>
      </c>
      <c r="C317" s="502" t="e">
        <f>IF(Produit_Tarif_Stock!#REF!&lt;&gt;"",Produit_Tarif_Stock!#REF!,"")</f>
        <v>#REF!</v>
      </c>
      <c r="D317" s="505" t="e">
        <f>IF(Produit_Tarif_Stock!#REF!&lt;&gt;"",Produit_Tarif_Stock!#REF!,"")</f>
        <v>#REF!</v>
      </c>
      <c r="E317" s="514" t="e">
        <f>IF(Produit_Tarif_Stock!#REF!&lt;&gt;0,Produit_Tarif_Stock!#REF!,"")</f>
        <v>#REF!</v>
      </c>
      <c r="F317" s="2" t="e">
        <f>IF(Produit_Tarif_Stock!#REF!&lt;&gt;"",Produit_Tarif_Stock!#REF!,"")</f>
        <v>#REF!</v>
      </c>
      <c r="G317" s="506" t="e">
        <f>IF(Produit_Tarif_Stock!#REF!&lt;&gt;0,Produit_Tarif_Stock!#REF!,"")</f>
        <v>#REF!</v>
      </c>
      <c r="I317" s="506" t="str">
        <f t="shared" si="8"/>
        <v/>
      </c>
      <c r="J317" s="2" t="e">
        <f>IF(Produit_Tarif_Stock!#REF!&lt;&gt;0,Produit_Tarif_Stock!#REF!,"")</f>
        <v>#REF!</v>
      </c>
      <c r="K317" s="2" t="e">
        <f>IF(Produit_Tarif_Stock!#REF!&lt;&gt;0,Produit_Tarif_Stock!#REF!,"")</f>
        <v>#REF!</v>
      </c>
      <c r="L317" s="114" t="e">
        <f>IF(Produit_Tarif_Stock!#REF!&lt;&gt;0,Produit_Tarif_Stock!#REF!,"")</f>
        <v>#REF!</v>
      </c>
      <c r="M317" s="114" t="e">
        <f>IF(Produit_Tarif_Stock!#REF!&lt;&gt;0,Produit_Tarif_Stock!#REF!,"")</f>
        <v>#REF!</v>
      </c>
      <c r="N317" s="454"/>
      <c r="P317" s="2" t="e">
        <f>IF(Produit_Tarif_Stock!#REF!&lt;&gt;0,Produit_Tarif_Stock!#REF!,"")</f>
        <v>#REF!</v>
      </c>
      <c r="Q317" s="518" t="e">
        <f>IF(Produit_Tarif_Stock!#REF!&lt;&gt;0,(E317-(E317*H317)-Produit_Tarif_Stock!#REF!)/Produit_Tarif_Stock!#REF!*100,(E317-(E317*H317)-Produit_Tarif_Stock!#REF!)/Produit_Tarif_Stock!#REF!*100)</f>
        <v>#REF!</v>
      </c>
      <c r="R317" s="523">
        <f t="shared" si="9"/>
        <v>0</v>
      </c>
      <c r="S317" s="524" t="e">
        <f>Produit_Tarif_Stock!#REF!</f>
        <v>#REF!</v>
      </c>
    </row>
    <row r="318" spans="1:19" ht="24.75" customHeight="1">
      <c r="A318" s="228" t="e">
        <f>Produit_Tarif_Stock!#REF!</f>
        <v>#REF!</v>
      </c>
      <c r="B318" s="118" t="e">
        <f>IF(Produit_Tarif_Stock!#REF!&lt;&gt;"",Produit_Tarif_Stock!#REF!,"")</f>
        <v>#REF!</v>
      </c>
      <c r="C318" s="502" t="e">
        <f>IF(Produit_Tarif_Stock!#REF!&lt;&gt;"",Produit_Tarif_Stock!#REF!,"")</f>
        <v>#REF!</v>
      </c>
      <c r="D318" s="505" t="e">
        <f>IF(Produit_Tarif_Stock!#REF!&lt;&gt;"",Produit_Tarif_Stock!#REF!,"")</f>
        <v>#REF!</v>
      </c>
      <c r="E318" s="514" t="e">
        <f>IF(Produit_Tarif_Stock!#REF!&lt;&gt;0,Produit_Tarif_Stock!#REF!,"")</f>
        <v>#REF!</v>
      </c>
      <c r="F318" s="2" t="e">
        <f>IF(Produit_Tarif_Stock!#REF!&lt;&gt;"",Produit_Tarif_Stock!#REF!,"")</f>
        <v>#REF!</v>
      </c>
      <c r="G318" s="506" t="e">
        <f>IF(Produit_Tarif_Stock!#REF!&lt;&gt;0,Produit_Tarif_Stock!#REF!,"")</f>
        <v>#REF!</v>
      </c>
      <c r="I318" s="506" t="str">
        <f t="shared" si="8"/>
        <v/>
      </c>
      <c r="J318" s="2" t="e">
        <f>IF(Produit_Tarif_Stock!#REF!&lt;&gt;0,Produit_Tarif_Stock!#REF!,"")</f>
        <v>#REF!</v>
      </c>
      <c r="K318" s="2" t="e">
        <f>IF(Produit_Tarif_Stock!#REF!&lt;&gt;0,Produit_Tarif_Stock!#REF!,"")</f>
        <v>#REF!</v>
      </c>
      <c r="L318" s="114" t="e">
        <f>IF(Produit_Tarif_Stock!#REF!&lt;&gt;0,Produit_Tarif_Stock!#REF!,"")</f>
        <v>#REF!</v>
      </c>
      <c r="M318" s="114" t="e">
        <f>IF(Produit_Tarif_Stock!#REF!&lt;&gt;0,Produit_Tarif_Stock!#REF!,"")</f>
        <v>#REF!</v>
      </c>
      <c r="N318" s="454"/>
      <c r="P318" s="2" t="e">
        <f>IF(Produit_Tarif_Stock!#REF!&lt;&gt;0,Produit_Tarif_Stock!#REF!,"")</f>
        <v>#REF!</v>
      </c>
      <c r="Q318" s="518" t="e">
        <f>IF(Produit_Tarif_Stock!#REF!&lt;&gt;0,(E318-(E318*H318)-Produit_Tarif_Stock!#REF!)/Produit_Tarif_Stock!#REF!*100,(E318-(E318*H318)-Produit_Tarif_Stock!#REF!)/Produit_Tarif_Stock!#REF!*100)</f>
        <v>#REF!</v>
      </c>
      <c r="R318" s="523">
        <f t="shared" si="9"/>
        <v>0</v>
      </c>
      <c r="S318" s="524" t="e">
        <f>Produit_Tarif_Stock!#REF!</f>
        <v>#REF!</v>
      </c>
    </row>
    <row r="319" spans="1:19" ht="24.75" customHeight="1">
      <c r="A319" s="228" t="e">
        <f>Produit_Tarif_Stock!#REF!</f>
        <v>#REF!</v>
      </c>
      <c r="B319" s="118" t="e">
        <f>IF(Produit_Tarif_Stock!#REF!&lt;&gt;"",Produit_Tarif_Stock!#REF!,"")</f>
        <v>#REF!</v>
      </c>
      <c r="C319" s="502" t="e">
        <f>IF(Produit_Tarif_Stock!#REF!&lt;&gt;"",Produit_Tarif_Stock!#REF!,"")</f>
        <v>#REF!</v>
      </c>
      <c r="D319" s="505" t="e">
        <f>IF(Produit_Tarif_Stock!#REF!&lt;&gt;"",Produit_Tarif_Stock!#REF!,"")</f>
        <v>#REF!</v>
      </c>
      <c r="E319" s="514" t="e">
        <f>IF(Produit_Tarif_Stock!#REF!&lt;&gt;0,Produit_Tarif_Stock!#REF!,"")</f>
        <v>#REF!</v>
      </c>
      <c r="F319" s="2" t="e">
        <f>IF(Produit_Tarif_Stock!#REF!&lt;&gt;"",Produit_Tarif_Stock!#REF!,"")</f>
        <v>#REF!</v>
      </c>
      <c r="G319" s="506" t="e">
        <f>IF(Produit_Tarif_Stock!#REF!&lt;&gt;0,Produit_Tarif_Stock!#REF!,"")</f>
        <v>#REF!</v>
      </c>
      <c r="I319" s="506" t="str">
        <f t="shared" si="8"/>
        <v/>
      </c>
      <c r="J319" s="2" t="e">
        <f>IF(Produit_Tarif_Stock!#REF!&lt;&gt;0,Produit_Tarif_Stock!#REF!,"")</f>
        <v>#REF!</v>
      </c>
      <c r="K319" s="2" t="e">
        <f>IF(Produit_Tarif_Stock!#REF!&lt;&gt;0,Produit_Tarif_Stock!#REF!,"")</f>
        <v>#REF!</v>
      </c>
      <c r="L319" s="114" t="e">
        <f>IF(Produit_Tarif_Stock!#REF!&lt;&gt;0,Produit_Tarif_Stock!#REF!,"")</f>
        <v>#REF!</v>
      </c>
      <c r="M319" s="114" t="e">
        <f>IF(Produit_Tarif_Stock!#REF!&lt;&gt;0,Produit_Tarif_Stock!#REF!,"")</f>
        <v>#REF!</v>
      </c>
      <c r="N319" s="454"/>
      <c r="P319" s="2" t="e">
        <f>IF(Produit_Tarif_Stock!#REF!&lt;&gt;0,Produit_Tarif_Stock!#REF!,"")</f>
        <v>#REF!</v>
      </c>
      <c r="Q319" s="518" t="e">
        <f>IF(Produit_Tarif_Stock!#REF!&lt;&gt;0,(E319-(E319*H319)-Produit_Tarif_Stock!#REF!)/Produit_Tarif_Stock!#REF!*100,(E319-(E319*H319)-Produit_Tarif_Stock!#REF!)/Produit_Tarif_Stock!#REF!*100)</f>
        <v>#REF!</v>
      </c>
      <c r="R319" s="523">
        <f t="shared" si="9"/>
        <v>0</v>
      </c>
      <c r="S319" s="524" t="e">
        <f>Produit_Tarif_Stock!#REF!</f>
        <v>#REF!</v>
      </c>
    </row>
    <row r="320" spans="1:19" ht="24.75" customHeight="1">
      <c r="A320" s="228" t="e">
        <f>Produit_Tarif_Stock!#REF!</f>
        <v>#REF!</v>
      </c>
      <c r="B320" s="118" t="e">
        <f>IF(Produit_Tarif_Stock!#REF!&lt;&gt;"",Produit_Tarif_Stock!#REF!,"")</f>
        <v>#REF!</v>
      </c>
      <c r="C320" s="502" t="e">
        <f>IF(Produit_Tarif_Stock!#REF!&lt;&gt;"",Produit_Tarif_Stock!#REF!,"")</f>
        <v>#REF!</v>
      </c>
      <c r="D320" s="505" t="e">
        <f>IF(Produit_Tarif_Stock!#REF!&lt;&gt;"",Produit_Tarif_Stock!#REF!,"")</f>
        <v>#REF!</v>
      </c>
      <c r="E320" s="514" t="e">
        <f>IF(Produit_Tarif_Stock!#REF!&lt;&gt;0,Produit_Tarif_Stock!#REF!,"")</f>
        <v>#REF!</v>
      </c>
      <c r="F320" s="2" t="e">
        <f>IF(Produit_Tarif_Stock!#REF!&lt;&gt;"",Produit_Tarif_Stock!#REF!,"")</f>
        <v>#REF!</v>
      </c>
      <c r="G320" s="506" t="e">
        <f>IF(Produit_Tarif_Stock!#REF!&lt;&gt;0,Produit_Tarif_Stock!#REF!,"")</f>
        <v>#REF!</v>
      </c>
      <c r="I320" s="506" t="str">
        <f t="shared" si="8"/>
        <v/>
      </c>
      <c r="J320" s="2" t="e">
        <f>IF(Produit_Tarif_Stock!#REF!&lt;&gt;0,Produit_Tarif_Stock!#REF!,"")</f>
        <v>#REF!</v>
      </c>
      <c r="K320" s="2" t="e">
        <f>IF(Produit_Tarif_Stock!#REF!&lt;&gt;0,Produit_Tarif_Stock!#REF!,"")</f>
        <v>#REF!</v>
      </c>
      <c r="L320" s="114" t="e">
        <f>IF(Produit_Tarif_Stock!#REF!&lt;&gt;0,Produit_Tarif_Stock!#REF!,"")</f>
        <v>#REF!</v>
      </c>
      <c r="M320" s="114" t="e">
        <f>IF(Produit_Tarif_Stock!#REF!&lt;&gt;0,Produit_Tarif_Stock!#REF!,"")</f>
        <v>#REF!</v>
      </c>
      <c r="N320" s="454"/>
      <c r="P320" s="2" t="e">
        <f>IF(Produit_Tarif_Stock!#REF!&lt;&gt;0,Produit_Tarif_Stock!#REF!,"")</f>
        <v>#REF!</v>
      </c>
      <c r="Q320" s="518" t="e">
        <f>IF(Produit_Tarif_Stock!#REF!&lt;&gt;0,(E320-(E320*H320)-Produit_Tarif_Stock!#REF!)/Produit_Tarif_Stock!#REF!*100,(E320-(E320*H320)-Produit_Tarif_Stock!#REF!)/Produit_Tarif_Stock!#REF!*100)</f>
        <v>#REF!</v>
      </c>
      <c r="R320" s="523">
        <f t="shared" si="9"/>
        <v>0</v>
      </c>
      <c r="S320" s="524" t="e">
        <f>Produit_Tarif_Stock!#REF!</f>
        <v>#REF!</v>
      </c>
    </row>
    <row r="321" spans="1:19" ht="24.75" customHeight="1">
      <c r="A321" s="228" t="e">
        <f>Produit_Tarif_Stock!#REF!</f>
        <v>#REF!</v>
      </c>
      <c r="B321" s="118" t="e">
        <f>IF(Produit_Tarif_Stock!#REF!&lt;&gt;"",Produit_Tarif_Stock!#REF!,"")</f>
        <v>#REF!</v>
      </c>
      <c r="C321" s="502" t="e">
        <f>IF(Produit_Tarif_Stock!#REF!&lt;&gt;"",Produit_Tarif_Stock!#REF!,"")</f>
        <v>#REF!</v>
      </c>
      <c r="D321" s="505" t="e">
        <f>IF(Produit_Tarif_Stock!#REF!&lt;&gt;"",Produit_Tarif_Stock!#REF!,"")</f>
        <v>#REF!</v>
      </c>
      <c r="E321" s="514" t="e">
        <f>IF(Produit_Tarif_Stock!#REF!&lt;&gt;0,Produit_Tarif_Stock!#REF!,"")</f>
        <v>#REF!</v>
      </c>
      <c r="F321" s="2" t="e">
        <f>IF(Produit_Tarif_Stock!#REF!&lt;&gt;"",Produit_Tarif_Stock!#REF!,"")</f>
        <v>#REF!</v>
      </c>
      <c r="G321" s="506" t="e">
        <f>IF(Produit_Tarif_Stock!#REF!&lt;&gt;0,Produit_Tarif_Stock!#REF!,"")</f>
        <v>#REF!</v>
      </c>
      <c r="I321" s="506" t="str">
        <f t="shared" si="8"/>
        <v/>
      </c>
      <c r="J321" s="2" t="e">
        <f>IF(Produit_Tarif_Stock!#REF!&lt;&gt;0,Produit_Tarif_Stock!#REF!,"")</f>
        <v>#REF!</v>
      </c>
      <c r="K321" s="2" t="e">
        <f>IF(Produit_Tarif_Stock!#REF!&lt;&gt;0,Produit_Tarif_Stock!#REF!,"")</f>
        <v>#REF!</v>
      </c>
      <c r="L321" s="114" t="e">
        <f>IF(Produit_Tarif_Stock!#REF!&lt;&gt;0,Produit_Tarif_Stock!#REF!,"")</f>
        <v>#REF!</v>
      </c>
      <c r="M321" s="114" t="e">
        <f>IF(Produit_Tarif_Stock!#REF!&lt;&gt;0,Produit_Tarif_Stock!#REF!,"")</f>
        <v>#REF!</v>
      </c>
      <c r="N321" s="454"/>
      <c r="P321" s="2" t="e">
        <f>IF(Produit_Tarif_Stock!#REF!&lt;&gt;0,Produit_Tarif_Stock!#REF!,"")</f>
        <v>#REF!</v>
      </c>
      <c r="Q321" s="518" t="e">
        <f>IF(Produit_Tarif_Stock!#REF!&lt;&gt;0,(E321-(E321*H321)-Produit_Tarif_Stock!#REF!)/Produit_Tarif_Stock!#REF!*100,(E321-(E321*H321)-Produit_Tarif_Stock!#REF!)/Produit_Tarif_Stock!#REF!*100)</f>
        <v>#REF!</v>
      </c>
      <c r="R321" s="523">
        <f t="shared" si="9"/>
        <v>0</v>
      </c>
      <c r="S321" s="524" t="e">
        <f>Produit_Tarif_Stock!#REF!</f>
        <v>#REF!</v>
      </c>
    </row>
    <row r="322" spans="1:19" ht="24.75" customHeight="1">
      <c r="A322" s="228" t="e">
        <f>Produit_Tarif_Stock!#REF!</f>
        <v>#REF!</v>
      </c>
      <c r="B322" s="118" t="e">
        <f>IF(Produit_Tarif_Stock!#REF!&lt;&gt;"",Produit_Tarif_Stock!#REF!,"")</f>
        <v>#REF!</v>
      </c>
      <c r="C322" s="502" t="e">
        <f>IF(Produit_Tarif_Stock!#REF!&lt;&gt;"",Produit_Tarif_Stock!#REF!,"")</f>
        <v>#REF!</v>
      </c>
      <c r="D322" s="505" t="e">
        <f>IF(Produit_Tarif_Stock!#REF!&lt;&gt;"",Produit_Tarif_Stock!#REF!,"")</f>
        <v>#REF!</v>
      </c>
      <c r="E322" s="514" t="e">
        <f>IF(Produit_Tarif_Stock!#REF!&lt;&gt;0,Produit_Tarif_Stock!#REF!,"")</f>
        <v>#REF!</v>
      </c>
      <c r="F322" s="2" t="e">
        <f>IF(Produit_Tarif_Stock!#REF!&lt;&gt;"",Produit_Tarif_Stock!#REF!,"")</f>
        <v>#REF!</v>
      </c>
      <c r="G322" s="506" t="e">
        <f>IF(Produit_Tarif_Stock!#REF!&lt;&gt;0,Produit_Tarif_Stock!#REF!,"")</f>
        <v>#REF!</v>
      </c>
      <c r="I322" s="506" t="str">
        <f t="shared" si="8"/>
        <v/>
      </c>
      <c r="J322" s="2" t="e">
        <f>IF(Produit_Tarif_Stock!#REF!&lt;&gt;0,Produit_Tarif_Stock!#REF!,"")</f>
        <v>#REF!</v>
      </c>
      <c r="K322" s="2" t="e">
        <f>IF(Produit_Tarif_Stock!#REF!&lt;&gt;0,Produit_Tarif_Stock!#REF!,"")</f>
        <v>#REF!</v>
      </c>
      <c r="L322" s="114" t="e">
        <f>IF(Produit_Tarif_Stock!#REF!&lt;&gt;0,Produit_Tarif_Stock!#REF!,"")</f>
        <v>#REF!</v>
      </c>
      <c r="M322" s="114" t="e">
        <f>IF(Produit_Tarif_Stock!#REF!&lt;&gt;0,Produit_Tarif_Stock!#REF!,"")</f>
        <v>#REF!</v>
      </c>
      <c r="N322" s="454"/>
      <c r="P322" s="2" t="e">
        <f>IF(Produit_Tarif_Stock!#REF!&lt;&gt;0,Produit_Tarif_Stock!#REF!,"")</f>
        <v>#REF!</v>
      </c>
      <c r="Q322" s="518" t="e">
        <f>IF(Produit_Tarif_Stock!#REF!&lt;&gt;0,(E322-(E322*H322)-Produit_Tarif_Stock!#REF!)/Produit_Tarif_Stock!#REF!*100,(E322-(E322*H322)-Produit_Tarif_Stock!#REF!)/Produit_Tarif_Stock!#REF!*100)</f>
        <v>#REF!</v>
      </c>
      <c r="R322" s="523">
        <f t="shared" si="9"/>
        <v>0</v>
      </c>
      <c r="S322" s="524" t="e">
        <f>Produit_Tarif_Stock!#REF!</f>
        <v>#REF!</v>
      </c>
    </row>
    <row r="323" spans="1:19" ht="24.75" customHeight="1">
      <c r="A323" s="228" t="e">
        <f>Produit_Tarif_Stock!#REF!</f>
        <v>#REF!</v>
      </c>
      <c r="B323" s="118" t="e">
        <f>IF(Produit_Tarif_Stock!#REF!&lt;&gt;"",Produit_Tarif_Stock!#REF!,"")</f>
        <v>#REF!</v>
      </c>
      <c r="C323" s="502" t="e">
        <f>IF(Produit_Tarif_Stock!#REF!&lt;&gt;"",Produit_Tarif_Stock!#REF!,"")</f>
        <v>#REF!</v>
      </c>
      <c r="D323" s="505" t="e">
        <f>IF(Produit_Tarif_Stock!#REF!&lt;&gt;"",Produit_Tarif_Stock!#REF!,"")</f>
        <v>#REF!</v>
      </c>
      <c r="E323" s="514" t="e">
        <f>IF(Produit_Tarif_Stock!#REF!&lt;&gt;0,Produit_Tarif_Stock!#REF!,"")</f>
        <v>#REF!</v>
      </c>
      <c r="F323" s="2" t="e">
        <f>IF(Produit_Tarif_Stock!#REF!&lt;&gt;"",Produit_Tarif_Stock!#REF!,"")</f>
        <v>#REF!</v>
      </c>
      <c r="G323" s="506" t="e">
        <f>IF(Produit_Tarif_Stock!#REF!&lt;&gt;0,Produit_Tarif_Stock!#REF!,"")</f>
        <v>#REF!</v>
      </c>
      <c r="I323" s="506" t="str">
        <f t="shared" si="8"/>
        <v/>
      </c>
      <c r="J323" s="2" t="e">
        <f>IF(Produit_Tarif_Stock!#REF!&lt;&gt;0,Produit_Tarif_Stock!#REF!,"")</f>
        <v>#REF!</v>
      </c>
      <c r="K323" s="2" t="e">
        <f>IF(Produit_Tarif_Stock!#REF!&lt;&gt;0,Produit_Tarif_Stock!#REF!,"")</f>
        <v>#REF!</v>
      </c>
      <c r="L323" s="114" t="e">
        <f>IF(Produit_Tarif_Stock!#REF!&lt;&gt;0,Produit_Tarif_Stock!#REF!,"")</f>
        <v>#REF!</v>
      </c>
      <c r="M323" s="114" t="e">
        <f>IF(Produit_Tarif_Stock!#REF!&lt;&gt;0,Produit_Tarif_Stock!#REF!,"")</f>
        <v>#REF!</v>
      </c>
      <c r="N323" s="454"/>
      <c r="P323" s="2" t="e">
        <f>IF(Produit_Tarif_Stock!#REF!&lt;&gt;0,Produit_Tarif_Stock!#REF!,"")</f>
        <v>#REF!</v>
      </c>
      <c r="Q323" s="518" t="e">
        <f>IF(Produit_Tarif_Stock!#REF!&lt;&gt;0,(E323-(E323*H323)-Produit_Tarif_Stock!#REF!)/Produit_Tarif_Stock!#REF!*100,(E323-(E323*H323)-Produit_Tarif_Stock!#REF!)/Produit_Tarif_Stock!#REF!*100)</f>
        <v>#REF!</v>
      </c>
      <c r="R323" s="523">
        <f t="shared" si="9"/>
        <v>0</v>
      </c>
      <c r="S323" s="524" t="e">
        <f>Produit_Tarif_Stock!#REF!</f>
        <v>#REF!</v>
      </c>
    </row>
    <row r="324" spans="1:19" ht="24.75" customHeight="1">
      <c r="A324" s="228" t="e">
        <f>Produit_Tarif_Stock!#REF!</f>
        <v>#REF!</v>
      </c>
      <c r="B324" s="118" t="e">
        <f>IF(Produit_Tarif_Stock!#REF!&lt;&gt;"",Produit_Tarif_Stock!#REF!,"")</f>
        <v>#REF!</v>
      </c>
      <c r="C324" s="502" t="e">
        <f>IF(Produit_Tarif_Stock!#REF!&lt;&gt;"",Produit_Tarif_Stock!#REF!,"")</f>
        <v>#REF!</v>
      </c>
      <c r="D324" s="505" t="e">
        <f>IF(Produit_Tarif_Stock!#REF!&lt;&gt;"",Produit_Tarif_Stock!#REF!,"")</f>
        <v>#REF!</v>
      </c>
      <c r="E324" s="514" t="e">
        <f>IF(Produit_Tarif_Stock!#REF!&lt;&gt;0,Produit_Tarif_Stock!#REF!,"")</f>
        <v>#REF!</v>
      </c>
      <c r="F324" s="2" t="e">
        <f>IF(Produit_Tarif_Stock!#REF!&lt;&gt;"",Produit_Tarif_Stock!#REF!,"")</f>
        <v>#REF!</v>
      </c>
      <c r="G324" s="506" t="e">
        <f>IF(Produit_Tarif_Stock!#REF!&lt;&gt;0,Produit_Tarif_Stock!#REF!,"")</f>
        <v>#REF!</v>
      </c>
      <c r="I324" s="506" t="str">
        <f t="shared" si="8"/>
        <v/>
      </c>
      <c r="J324" s="2" t="e">
        <f>IF(Produit_Tarif_Stock!#REF!&lt;&gt;0,Produit_Tarif_Stock!#REF!,"")</f>
        <v>#REF!</v>
      </c>
      <c r="K324" s="2" t="e">
        <f>IF(Produit_Tarif_Stock!#REF!&lt;&gt;0,Produit_Tarif_Stock!#REF!,"")</f>
        <v>#REF!</v>
      </c>
      <c r="L324" s="114" t="e">
        <f>IF(Produit_Tarif_Stock!#REF!&lt;&gt;0,Produit_Tarif_Stock!#REF!,"")</f>
        <v>#REF!</v>
      </c>
      <c r="M324" s="114" t="e">
        <f>IF(Produit_Tarif_Stock!#REF!&lt;&gt;0,Produit_Tarif_Stock!#REF!,"")</f>
        <v>#REF!</v>
      </c>
      <c r="N324" s="454"/>
      <c r="P324" s="2" t="e">
        <f>IF(Produit_Tarif_Stock!#REF!&lt;&gt;0,Produit_Tarif_Stock!#REF!,"")</f>
        <v>#REF!</v>
      </c>
      <c r="Q324" s="518" t="e">
        <f>IF(Produit_Tarif_Stock!#REF!&lt;&gt;0,(E324-(E324*H324)-Produit_Tarif_Stock!#REF!)/Produit_Tarif_Stock!#REF!*100,(E324-(E324*H324)-Produit_Tarif_Stock!#REF!)/Produit_Tarif_Stock!#REF!*100)</f>
        <v>#REF!</v>
      </c>
      <c r="R324" s="523">
        <f t="shared" si="9"/>
        <v>0</v>
      </c>
      <c r="S324" s="524" t="e">
        <f>Produit_Tarif_Stock!#REF!</f>
        <v>#REF!</v>
      </c>
    </row>
    <row r="325" spans="1:19" ht="24.75" customHeight="1">
      <c r="A325" s="228" t="e">
        <f>Produit_Tarif_Stock!#REF!</f>
        <v>#REF!</v>
      </c>
      <c r="B325" s="118" t="e">
        <f>IF(Produit_Tarif_Stock!#REF!&lt;&gt;"",Produit_Tarif_Stock!#REF!,"")</f>
        <v>#REF!</v>
      </c>
      <c r="C325" s="502" t="e">
        <f>IF(Produit_Tarif_Stock!#REF!&lt;&gt;"",Produit_Tarif_Stock!#REF!,"")</f>
        <v>#REF!</v>
      </c>
      <c r="D325" s="505" t="e">
        <f>IF(Produit_Tarif_Stock!#REF!&lt;&gt;"",Produit_Tarif_Stock!#REF!,"")</f>
        <v>#REF!</v>
      </c>
      <c r="E325" s="514" t="e">
        <f>IF(Produit_Tarif_Stock!#REF!&lt;&gt;0,Produit_Tarif_Stock!#REF!,"")</f>
        <v>#REF!</v>
      </c>
      <c r="F325" s="2" t="e">
        <f>IF(Produit_Tarif_Stock!#REF!&lt;&gt;"",Produit_Tarif_Stock!#REF!,"")</f>
        <v>#REF!</v>
      </c>
      <c r="G325" s="506" t="e">
        <f>IF(Produit_Tarif_Stock!#REF!&lt;&gt;0,Produit_Tarif_Stock!#REF!,"")</f>
        <v>#REF!</v>
      </c>
      <c r="I325" s="506" t="str">
        <f t="shared" si="8"/>
        <v/>
      </c>
      <c r="J325" s="2" t="e">
        <f>IF(Produit_Tarif_Stock!#REF!&lt;&gt;0,Produit_Tarif_Stock!#REF!,"")</f>
        <v>#REF!</v>
      </c>
      <c r="K325" s="2" t="e">
        <f>IF(Produit_Tarif_Stock!#REF!&lt;&gt;0,Produit_Tarif_Stock!#REF!,"")</f>
        <v>#REF!</v>
      </c>
      <c r="L325" s="114" t="e">
        <f>IF(Produit_Tarif_Stock!#REF!&lt;&gt;0,Produit_Tarif_Stock!#REF!,"")</f>
        <v>#REF!</v>
      </c>
      <c r="M325" s="114" t="e">
        <f>IF(Produit_Tarif_Stock!#REF!&lt;&gt;0,Produit_Tarif_Stock!#REF!,"")</f>
        <v>#REF!</v>
      </c>
      <c r="N325" s="454"/>
      <c r="P325" s="2" t="e">
        <f>IF(Produit_Tarif_Stock!#REF!&lt;&gt;0,Produit_Tarif_Stock!#REF!,"")</f>
        <v>#REF!</v>
      </c>
      <c r="Q325" s="518" t="e">
        <f>IF(Produit_Tarif_Stock!#REF!&lt;&gt;0,(E325-(E325*H325)-Produit_Tarif_Stock!#REF!)/Produit_Tarif_Stock!#REF!*100,(E325-(E325*H325)-Produit_Tarif_Stock!#REF!)/Produit_Tarif_Stock!#REF!*100)</f>
        <v>#REF!</v>
      </c>
      <c r="R325" s="523">
        <f t="shared" si="9"/>
        <v>0</v>
      </c>
      <c r="S325" s="524" t="e">
        <f>Produit_Tarif_Stock!#REF!</f>
        <v>#REF!</v>
      </c>
    </row>
    <row r="326" spans="1:19" ht="24.75" customHeight="1">
      <c r="A326" s="228" t="e">
        <f>Produit_Tarif_Stock!#REF!</f>
        <v>#REF!</v>
      </c>
      <c r="B326" s="118" t="e">
        <f>IF(Produit_Tarif_Stock!#REF!&lt;&gt;"",Produit_Tarif_Stock!#REF!,"")</f>
        <v>#REF!</v>
      </c>
      <c r="C326" s="502" t="e">
        <f>IF(Produit_Tarif_Stock!#REF!&lt;&gt;"",Produit_Tarif_Stock!#REF!,"")</f>
        <v>#REF!</v>
      </c>
      <c r="D326" s="505" t="e">
        <f>IF(Produit_Tarif_Stock!#REF!&lt;&gt;"",Produit_Tarif_Stock!#REF!,"")</f>
        <v>#REF!</v>
      </c>
      <c r="E326" s="514" t="e">
        <f>IF(Produit_Tarif_Stock!#REF!&lt;&gt;0,Produit_Tarif_Stock!#REF!,"")</f>
        <v>#REF!</v>
      </c>
      <c r="F326" s="2" t="e">
        <f>IF(Produit_Tarif_Stock!#REF!&lt;&gt;"",Produit_Tarif_Stock!#REF!,"")</f>
        <v>#REF!</v>
      </c>
      <c r="G326" s="506" t="e">
        <f>IF(Produit_Tarif_Stock!#REF!&lt;&gt;0,Produit_Tarif_Stock!#REF!,"")</f>
        <v>#REF!</v>
      </c>
      <c r="I326" s="506" t="str">
        <f t="shared" si="8"/>
        <v/>
      </c>
      <c r="J326" s="2" t="e">
        <f>IF(Produit_Tarif_Stock!#REF!&lt;&gt;0,Produit_Tarif_Stock!#REF!,"")</f>
        <v>#REF!</v>
      </c>
      <c r="K326" s="2" t="e">
        <f>IF(Produit_Tarif_Stock!#REF!&lt;&gt;0,Produit_Tarif_Stock!#REF!,"")</f>
        <v>#REF!</v>
      </c>
      <c r="L326" s="114" t="e">
        <f>IF(Produit_Tarif_Stock!#REF!&lt;&gt;0,Produit_Tarif_Stock!#REF!,"")</f>
        <v>#REF!</v>
      </c>
      <c r="M326" s="114" t="e">
        <f>IF(Produit_Tarif_Stock!#REF!&lt;&gt;0,Produit_Tarif_Stock!#REF!,"")</f>
        <v>#REF!</v>
      </c>
      <c r="N326" s="454"/>
      <c r="P326" s="2" t="e">
        <f>IF(Produit_Tarif_Stock!#REF!&lt;&gt;0,Produit_Tarif_Stock!#REF!,"")</f>
        <v>#REF!</v>
      </c>
      <c r="Q326" s="518" t="e">
        <f>IF(Produit_Tarif_Stock!#REF!&lt;&gt;0,(E326-(E326*H326)-Produit_Tarif_Stock!#REF!)/Produit_Tarif_Stock!#REF!*100,(E326-(E326*H326)-Produit_Tarif_Stock!#REF!)/Produit_Tarif_Stock!#REF!*100)</f>
        <v>#REF!</v>
      </c>
      <c r="R326" s="523">
        <f t="shared" si="9"/>
        <v>0</v>
      </c>
      <c r="S326" s="524" t="e">
        <f>Produit_Tarif_Stock!#REF!</f>
        <v>#REF!</v>
      </c>
    </row>
    <row r="327" spans="1:19" ht="24.75" customHeight="1">
      <c r="A327" s="228" t="e">
        <f>Produit_Tarif_Stock!#REF!</f>
        <v>#REF!</v>
      </c>
      <c r="B327" s="118" t="e">
        <f>IF(Produit_Tarif_Stock!#REF!&lt;&gt;"",Produit_Tarif_Stock!#REF!,"")</f>
        <v>#REF!</v>
      </c>
      <c r="C327" s="502" t="e">
        <f>IF(Produit_Tarif_Stock!#REF!&lt;&gt;"",Produit_Tarif_Stock!#REF!,"")</f>
        <v>#REF!</v>
      </c>
      <c r="D327" s="505" t="e">
        <f>IF(Produit_Tarif_Stock!#REF!&lt;&gt;"",Produit_Tarif_Stock!#REF!,"")</f>
        <v>#REF!</v>
      </c>
      <c r="E327" s="514" t="e">
        <f>IF(Produit_Tarif_Stock!#REF!&lt;&gt;0,Produit_Tarif_Stock!#REF!,"")</f>
        <v>#REF!</v>
      </c>
      <c r="F327" s="2" t="e">
        <f>IF(Produit_Tarif_Stock!#REF!&lt;&gt;"",Produit_Tarif_Stock!#REF!,"")</f>
        <v>#REF!</v>
      </c>
      <c r="G327" s="506" t="e">
        <f>IF(Produit_Tarif_Stock!#REF!&lt;&gt;0,Produit_Tarif_Stock!#REF!,"")</f>
        <v>#REF!</v>
      </c>
      <c r="I327" s="506" t="str">
        <f t="shared" ref="I327:I390" si="10">IF(H327&gt;0,E327-(E327*H327),"")</f>
        <v/>
      </c>
      <c r="J327" s="2" t="e">
        <f>IF(Produit_Tarif_Stock!#REF!&lt;&gt;0,Produit_Tarif_Stock!#REF!,"")</f>
        <v>#REF!</v>
      </c>
      <c r="K327" s="2" t="e">
        <f>IF(Produit_Tarif_Stock!#REF!&lt;&gt;0,Produit_Tarif_Stock!#REF!,"")</f>
        <v>#REF!</v>
      </c>
      <c r="L327" s="114" t="e">
        <f>IF(Produit_Tarif_Stock!#REF!&lt;&gt;0,Produit_Tarif_Stock!#REF!,"")</f>
        <v>#REF!</v>
      </c>
      <c r="M327" s="114" t="e">
        <f>IF(Produit_Tarif_Stock!#REF!&lt;&gt;0,Produit_Tarif_Stock!#REF!,"")</f>
        <v>#REF!</v>
      </c>
      <c r="N327" s="454"/>
      <c r="P327" s="2" t="e">
        <f>IF(Produit_Tarif_Stock!#REF!&lt;&gt;0,Produit_Tarif_Stock!#REF!,"")</f>
        <v>#REF!</v>
      </c>
      <c r="Q327" s="518" t="e">
        <f>IF(Produit_Tarif_Stock!#REF!&lt;&gt;0,(E327-(E327*H327)-Produit_Tarif_Stock!#REF!)/Produit_Tarif_Stock!#REF!*100,(E327-(E327*H327)-Produit_Tarif_Stock!#REF!)/Produit_Tarif_Stock!#REF!*100)</f>
        <v>#REF!</v>
      </c>
      <c r="R327" s="523">
        <f t="shared" ref="R327:R390" si="11">SUM(H327:H2320)</f>
        <v>0</v>
      </c>
      <c r="S327" s="524" t="e">
        <f>Produit_Tarif_Stock!#REF!</f>
        <v>#REF!</v>
      </c>
    </row>
    <row r="328" spans="1:19" ht="24.75" customHeight="1">
      <c r="A328" s="228" t="e">
        <f>Produit_Tarif_Stock!#REF!</f>
        <v>#REF!</v>
      </c>
      <c r="B328" s="118" t="e">
        <f>IF(Produit_Tarif_Stock!#REF!&lt;&gt;"",Produit_Tarif_Stock!#REF!,"")</f>
        <v>#REF!</v>
      </c>
      <c r="C328" s="502" t="e">
        <f>IF(Produit_Tarif_Stock!#REF!&lt;&gt;"",Produit_Tarif_Stock!#REF!,"")</f>
        <v>#REF!</v>
      </c>
      <c r="D328" s="505" t="e">
        <f>IF(Produit_Tarif_Stock!#REF!&lt;&gt;"",Produit_Tarif_Stock!#REF!,"")</f>
        <v>#REF!</v>
      </c>
      <c r="E328" s="514" t="e">
        <f>IF(Produit_Tarif_Stock!#REF!&lt;&gt;0,Produit_Tarif_Stock!#REF!,"")</f>
        <v>#REF!</v>
      </c>
      <c r="F328" s="2" t="e">
        <f>IF(Produit_Tarif_Stock!#REF!&lt;&gt;"",Produit_Tarif_Stock!#REF!,"")</f>
        <v>#REF!</v>
      </c>
      <c r="G328" s="506" t="e">
        <f>IF(Produit_Tarif_Stock!#REF!&lt;&gt;0,Produit_Tarif_Stock!#REF!,"")</f>
        <v>#REF!</v>
      </c>
      <c r="I328" s="506" t="str">
        <f t="shared" si="10"/>
        <v/>
      </c>
      <c r="J328" s="2" t="e">
        <f>IF(Produit_Tarif_Stock!#REF!&lt;&gt;0,Produit_Tarif_Stock!#REF!,"")</f>
        <v>#REF!</v>
      </c>
      <c r="K328" s="2" t="e">
        <f>IF(Produit_Tarif_Stock!#REF!&lt;&gt;0,Produit_Tarif_Stock!#REF!,"")</f>
        <v>#REF!</v>
      </c>
      <c r="L328" s="114" t="e">
        <f>IF(Produit_Tarif_Stock!#REF!&lt;&gt;0,Produit_Tarif_Stock!#REF!,"")</f>
        <v>#REF!</v>
      </c>
      <c r="M328" s="114" t="e">
        <f>IF(Produit_Tarif_Stock!#REF!&lt;&gt;0,Produit_Tarif_Stock!#REF!,"")</f>
        <v>#REF!</v>
      </c>
      <c r="N328" s="454"/>
      <c r="P328" s="2" t="e">
        <f>IF(Produit_Tarif_Stock!#REF!&lt;&gt;0,Produit_Tarif_Stock!#REF!,"")</f>
        <v>#REF!</v>
      </c>
      <c r="Q328" s="518" t="e">
        <f>IF(Produit_Tarif_Stock!#REF!&lt;&gt;0,(E328-(E328*H328)-Produit_Tarif_Stock!#REF!)/Produit_Tarif_Stock!#REF!*100,(E328-(E328*H328)-Produit_Tarif_Stock!#REF!)/Produit_Tarif_Stock!#REF!*100)</f>
        <v>#REF!</v>
      </c>
      <c r="R328" s="523">
        <f t="shared" si="11"/>
        <v>0</v>
      </c>
      <c r="S328" s="524" t="e">
        <f>Produit_Tarif_Stock!#REF!</f>
        <v>#REF!</v>
      </c>
    </row>
    <row r="329" spans="1:19" ht="24.75" customHeight="1">
      <c r="A329" s="228" t="e">
        <f>Produit_Tarif_Stock!#REF!</f>
        <v>#REF!</v>
      </c>
      <c r="B329" s="118" t="e">
        <f>IF(Produit_Tarif_Stock!#REF!&lt;&gt;"",Produit_Tarif_Stock!#REF!,"")</f>
        <v>#REF!</v>
      </c>
      <c r="C329" s="502" t="e">
        <f>IF(Produit_Tarif_Stock!#REF!&lt;&gt;"",Produit_Tarif_Stock!#REF!,"")</f>
        <v>#REF!</v>
      </c>
      <c r="D329" s="505" t="e">
        <f>IF(Produit_Tarif_Stock!#REF!&lt;&gt;"",Produit_Tarif_Stock!#REF!,"")</f>
        <v>#REF!</v>
      </c>
      <c r="E329" s="514" t="e">
        <f>IF(Produit_Tarif_Stock!#REF!&lt;&gt;0,Produit_Tarif_Stock!#REF!,"")</f>
        <v>#REF!</v>
      </c>
      <c r="F329" s="2" t="e">
        <f>IF(Produit_Tarif_Stock!#REF!&lt;&gt;"",Produit_Tarif_Stock!#REF!,"")</f>
        <v>#REF!</v>
      </c>
      <c r="G329" s="506" t="e">
        <f>IF(Produit_Tarif_Stock!#REF!&lt;&gt;0,Produit_Tarif_Stock!#REF!,"")</f>
        <v>#REF!</v>
      </c>
      <c r="I329" s="506" t="str">
        <f t="shared" si="10"/>
        <v/>
      </c>
      <c r="J329" s="2" t="e">
        <f>IF(Produit_Tarif_Stock!#REF!&lt;&gt;0,Produit_Tarif_Stock!#REF!,"")</f>
        <v>#REF!</v>
      </c>
      <c r="K329" s="2" t="e">
        <f>IF(Produit_Tarif_Stock!#REF!&lt;&gt;0,Produit_Tarif_Stock!#REF!,"")</f>
        <v>#REF!</v>
      </c>
      <c r="L329" s="114" t="e">
        <f>IF(Produit_Tarif_Stock!#REF!&lt;&gt;0,Produit_Tarif_Stock!#REF!,"")</f>
        <v>#REF!</v>
      </c>
      <c r="M329" s="114" t="e">
        <f>IF(Produit_Tarif_Stock!#REF!&lt;&gt;0,Produit_Tarif_Stock!#REF!,"")</f>
        <v>#REF!</v>
      </c>
      <c r="N329" s="454"/>
      <c r="P329" s="2" t="e">
        <f>IF(Produit_Tarif_Stock!#REF!&lt;&gt;0,Produit_Tarif_Stock!#REF!,"")</f>
        <v>#REF!</v>
      </c>
      <c r="Q329" s="518" t="e">
        <f>IF(Produit_Tarif_Stock!#REF!&lt;&gt;0,(E329-(E329*H329)-Produit_Tarif_Stock!#REF!)/Produit_Tarif_Stock!#REF!*100,(E329-(E329*H329)-Produit_Tarif_Stock!#REF!)/Produit_Tarif_Stock!#REF!*100)</f>
        <v>#REF!</v>
      </c>
      <c r="R329" s="523">
        <f t="shared" si="11"/>
        <v>0</v>
      </c>
      <c r="S329" s="524" t="e">
        <f>Produit_Tarif_Stock!#REF!</f>
        <v>#REF!</v>
      </c>
    </row>
    <row r="330" spans="1:19" ht="24.75" customHeight="1">
      <c r="A330" s="228" t="e">
        <f>Produit_Tarif_Stock!#REF!</f>
        <v>#REF!</v>
      </c>
      <c r="B330" s="118" t="e">
        <f>IF(Produit_Tarif_Stock!#REF!&lt;&gt;"",Produit_Tarif_Stock!#REF!,"")</f>
        <v>#REF!</v>
      </c>
      <c r="C330" s="502" t="e">
        <f>IF(Produit_Tarif_Stock!#REF!&lt;&gt;"",Produit_Tarif_Stock!#REF!,"")</f>
        <v>#REF!</v>
      </c>
      <c r="D330" s="505" t="e">
        <f>IF(Produit_Tarif_Stock!#REF!&lt;&gt;"",Produit_Tarif_Stock!#REF!,"")</f>
        <v>#REF!</v>
      </c>
      <c r="E330" s="514" t="e">
        <f>IF(Produit_Tarif_Stock!#REF!&lt;&gt;0,Produit_Tarif_Stock!#REF!,"")</f>
        <v>#REF!</v>
      </c>
      <c r="F330" s="2" t="e">
        <f>IF(Produit_Tarif_Stock!#REF!&lt;&gt;"",Produit_Tarif_Stock!#REF!,"")</f>
        <v>#REF!</v>
      </c>
      <c r="G330" s="506" t="e">
        <f>IF(Produit_Tarif_Stock!#REF!&lt;&gt;0,Produit_Tarif_Stock!#REF!,"")</f>
        <v>#REF!</v>
      </c>
      <c r="I330" s="506" t="str">
        <f t="shared" si="10"/>
        <v/>
      </c>
      <c r="J330" s="2" t="e">
        <f>IF(Produit_Tarif_Stock!#REF!&lt;&gt;0,Produit_Tarif_Stock!#REF!,"")</f>
        <v>#REF!</v>
      </c>
      <c r="K330" s="2" t="e">
        <f>IF(Produit_Tarif_Stock!#REF!&lt;&gt;0,Produit_Tarif_Stock!#REF!,"")</f>
        <v>#REF!</v>
      </c>
      <c r="L330" s="114" t="e">
        <f>IF(Produit_Tarif_Stock!#REF!&lt;&gt;0,Produit_Tarif_Stock!#REF!,"")</f>
        <v>#REF!</v>
      </c>
      <c r="M330" s="114" t="e">
        <f>IF(Produit_Tarif_Stock!#REF!&lt;&gt;0,Produit_Tarif_Stock!#REF!,"")</f>
        <v>#REF!</v>
      </c>
      <c r="N330" s="454"/>
      <c r="P330" s="2" t="e">
        <f>IF(Produit_Tarif_Stock!#REF!&lt;&gt;0,Produit_Tarif_Stock!#REF!,"")</f>
        <v>#REF!</v>
      </c>
      <c r="Q330" s="518" t="e">
        <f>IF(Produit_Tarif_Stock!#REF!&lt;&gt;0,(E330-(E330*H330)-Produit_Tarif_Stock!#REF!)/Produit_Tarif_Stock!#REF!*100,(E330-(E330*H330)-Produit_Tarif_Stock!#REF!)/Produit_Tarif_Stock!#REF!*100)</f>
        <v>#REF!</v>
      </c>
      <c r="R330" s="523">
        <f t="shared" si="11"/>
        <v>0</v>
      </c>
      <c r="S330" s="524" t="e">
        <f>Produit_Tarif_Stock!#REF!</f>
        <v>#REF!</v>
      </c>
    </row>
    <row r="331" spans="1:19" ht="24.75" customHeight="1">
      <c r="A331" s="228" t="e">
        <f>Produit_Tarif_Stock!#REF!</f>
        <v>#REF!</v>
      </c>
      <c r="B331" s="118" t="e">
        <f>IF(Produit_Tarif_Stock!#REF!&lt;&gt;"",Produit_Tarif_Stock!#REF!,"")</f>
        <v>#REF!</v>
      </c>
      <c r="C331" s="502" t="e">
        <f>IF(Produit_Tarif_Stock!#REF!&lt;&gt;"",Produit_Tarif_Stock!#REF!,"")</f>
        <v>#REF!</v>
      </c>
      <c r="D331" s="505" t="e">
        <f>IF(Produit_Tarif_Stock!#REF!&lt;&gt;"",Produit_Tarif_Stock!#REF!,"")</f>
        <v>#REF!</v>
      </c>
      <c r="E331" s="514" t="e">
        <f>IF(Produit_Tarif_Stock!#REF!&lt;&gt;0,Produit_Tarif_Stock!#REF!,"")</f>
        <v>#REF!</v>
      </c>
      <c r="F331" s="2" t="e">
        <f>IF(Produit_Tarif_Stock!#REF!&lt;&gt;"",Produit_Tarif_Stock!#REF!,"")</f>
        <v>#REF!</v>
      </c>
      <c r="G331" s="506" t="e">
        <f>IF(Produit_Tarif_Stock!#REF!&lt;&gt;0,Produit_Tarif_Stock!#REF!,"")</f>
        <v>#REF!</v>
      </c>
      <c r="I331" s="506" t="str">
        <f t="shared" si="10"/>
        <v/>
      </c>
      <c r="J331" s="2" t="e">
        <f>IF(Produit_Tarif_Stock!#REF!&lt;&gt;0,Produit_Tarif_Stock!#REF!,"")</f>
        <v>#REF!</v>
      </c>
      <c r="K331" s="2" t="e">
        <f>IF(Produit_Tarif_Stock!#REF!&lt;&gt;0,Produit_Tarif_Stock!#REF!,"")</f>
        <v>#REF!</v>
      </c>
      <c r="L331" s="114" t="e">
        <f>IF(Produit_Tarif_Stock!#REF!&lt;&gt;0,Produit_Tarif_Stock!#REF!,"")</f>
        <v>#REF!</v>
      </c>
      <c r="M331" s="114" t="e">
        <f>IF(Produit_Tarif_Stock!#REF!&lt;&gt;0,Produit_Tarif_Stock!#REF!,"")</f>
        <v>#REF!</v>
      </c>
      <c r="N331" s="454"/>
      <c r="P331" s="2" t="e">
        <f>IF(Produit_Tarif_Stock!#REF!&lt;&gt;0,Produit_Tarif_Stock!#REF!,"")</f>
        <v>#REF!</v>
      </c>
      <c r="Q331" s="518" t="e">
        <f>IF(Produit_Tarif_Stock!#REF!&lt;&gt;0,(E331-(E331*H331)-Produit_Tarif_Stock!#REF!)/Produit_Tarif_Stock!#REF!*100,(E331-(E331*H331)-Produit_Tarif_Stock!#REF!)/Produit_Tarif_Stock!#REF!*100)</f>
        <v>#REF!</v>
      </c>
      <c r="R331" s="523">
        <f t="shared" si="11"/>
        <v>0</v>
      </c>
      <c r="S331" s="524" t="e">
        <f>Produit_Tarif_Stock!#REF!</f>
        <v>#REF!</v>
      </c>
    </row>
    <row r="332" spans="1:19" ht="24.75" customHeight="1">
      <c r="A332" s="228" t="e">
        <f>Produit_Tarif_Stock!#REF!</f>
        <v>#REF!</v>
      </c>
      <c r="B332" s="118" t="e">
        <f>IF(Produit_Tarif_Stock!#REF!&lt;&gt;"",Produit_Tarif_Stock!#REF!,"")</f>
        <v>#REF!</v>
      </c>
      <c r="C332" s="502" t="e">
        <f>IF(Produit_Tarif_Stock!#REF!&lt;&gt;"",Produit_Tarif_Stock!#REF!,"")</f>
        <v>#REF!</v>
      </c>
      <c r="D332" s="505" t="e">
        <f>IF(Produit_Tarif_Stock!#REF!&lt;&gt;"",Produit_Tarif_Stock!#REF!,"")</f>
        <v>#REF!</v>
      </c>
      <c r="E332" s="514" t="e">
        <f>IF(Produit_Tarif_Stock!#REF!&lt;&gt;0,Produit_Tarif_Stock!#REF!,"")</f>
        <v>#REF!</v>
      </c>
      <c r="F332" s="2" t="e">
        <f>IF(Produit_Tarif_Stock!#REF!&lt;&gt;"",Produit_Tarif_Stock!#REF!,"")</f>
        <v>#REF!</v>
      </c>
      <c r="G332" s="506" t="e">
        <f>IF(Produit_Tarif_Stock!#REF!&lt;&gt;0,Produit_Tarif_Stock!#REF!,"")</f>
        <v>#REF!</v>
      </c>
      <c r="I332" s="506" t="str">
        <f t="shared" si="10"/>
        <v/>
      </c>
      <c r="J332" s="2" t="e">
        <f>IF(Produit_Tarif_Stock!#REF!&lt;&gt;0,Produit_Tarif_Stock!#REF!,"")</f>
        <v>#REF!</v>
      </c>
      <c r="K332" s="2" t="e">
        <f>IF(Produit_Tarif_Stock!#REF!&lt;&gt;0,Produit_Tarif_Stock!#REF!,"")</f>
        <v>#REF!</v>
      </c>
      <c r="L332" s="114" t="e">
        <f>IF(Produit_Tarif_Stock!#REF!&lt;&gt;0,Produit_Tarif_Stock!#REF!,"")</f>
        <v>#REF!</v>
      </c>
      <c r="M332" s="114" t="e">
        <f>IF(Produit_Tarif_Stock!#REF!&lt;&gt;0,Produit_Tarif_Stock!#REF!,"")</f>
        <v>#REF!</v>
      </c>
      <c r="N332" s="454"/>
      <c r="P332" s="2" t="e">
        <f>IF(Produit_Tarif_Stock!#REF!&lt;&gt;0,Produit_Tarif_Stock!#REF!,"")</f>
        <v>#REF!</v>
      </c>
      <c r="Q332" s="518" t="e">
        <f>IF(Produit_Tarif_Stock!#REF!&lt;&gt;0,(E332-(E332*H332)-Produit_Tarif_Stock!#REF!)/Produit_Tarif_Stock!#REF!*100,(E332-(E332*H332)-Produit_Tarif_Stock!#REF!)/Produit_Tarif_Stock!#REF!*100)</f>
        <v>#REF!</v>
      </c>
      <c r="R332" s="523">
        <f t="shared" si="11"/>
        <v>0</v>
      </c>
      <c r="S332" s="524" t="e">
        <f>Produit_Tarif_Stock!#REF!</f>
        <v>#REF!</v>
      </c>
    </row>
    <row r="333" spans="1:19" ht="24.75" customHeight="1">
      <c r="A333" s="228" t="e">
        <f>Produit_Tarif_Stock!#REF!</f>
        <v>#REF!</v>
      </c>
      <c r="B333" s="118" t="e">
        <f>IF(Produit_Tarif_Stock!#REF!&lt;&gt;"",Produit_Tarif_Stock!#REF!,"")</f>
        <v>#REF!</v>
      </c>
      <c r="C333" s="502" t="e">
        <f>IF(Produit_Tarif_Stock!#REF!&lt;&gt;"",Produit_Tarif_Stock!#REF!,"")</f>
        <v>#REF!</v>
      </c>
      <c r="D333" s="505" t="e">
        <f>IF(Produit_Tarif_Stock!#REF!&lt;&gt;"",Produit_Tarif_Stock!#REF!,"")</f>
        <v>#REF!</v>
      </c>
      <c r="E333" s="514" t="e">
        <f>IF(Produit_Tarif_Stock!#REF!&lt;&gt;0,Produit_Tarif_Stock!#REF!,"")</f>
        <v>#REF!</v>
      </c>
      <c r="F333" s="2" t="e">
        <f>IF(Produit_Tarif_Stock!#REF!&lt;&gt;"",Produit_Tarif_Stock!#REF!,"")</f>
        <v>#REF!</v>
      </c>
      <c r="G333" s="506" t="e">
        <f>IF(Produit_Tarif_Stock!#REF!&lt;&gt;0,Produit_Tarif_Stock!#REF!,"")</f>
        <v>#REF!</v>
      </c>
      <c r="I333" s="506" t="str">
        <f t="shared" si="10"/>
        <v/>
      </c>
      <c r="J333" s="2" t="e">
        <f>IF(Produit_Tarif_Stock!#REF!&lt;&gt;0,Produit_Tarif_Stock!#REF!,"")</f>
        <v>#REF!</v>
      </c>
      <c r="K333" s="2" t="e">
        <f>IF(Produit_Tarif_Stock!#REF!&lt;&gt;0,Produit_Tarif_Stock!#REF!,"")</f>
        <v>#REF!</v>
      </c>
      <c r="L333" s="114" t="e">
        <f>IF(Produit_Tarif_Stock!#REF!&lt;&gt;0,Produit_Tarif_Stock!#REF!,"")</f>
        <v>#REF!</v>
      </c>
      <c r="M333" s="114" t="e">
        <f>IF(Produit_Tarif_Stock!#REF!&lt;&gt;0,Produit_Tarif_Stock!#REF!,"")</f>
        <v>#REF!</v>
      </c>
      <c r="N333" s="454"/>
      <c r="P333" s="2" t="e">
        <f>IF(Produit_Tarif_Stock!#REF!&lt;&gt;0,Produit_Tarif_Stock!#REF!,"")</f>
        <v>#REF!</v>
      </c>
      <c r="Q333" s="518" t="e">
        <f>IF(Produit_Tarif_Stock!#REF!&lt;&gt;0,(E333-(E333*H333)-Produit_Tarif_Stock!#REF!)/Produit_Tarif_Stock!#REF!*100,(E333-(E333*H333)-Produit_Tarif_Stock!#REF!)/Produit_Tarif_Stock!#REF!*100)</f>
        <v>#REF!</v>
      </c>
      <c r="R333" s="523">
        <f t="shared" si="11"/>
        <v>0</v>
      </c>
      <c r="S333" s="524" t="e">
        <f>Produit_Tarif_Stock!#REF!</f>
        <v>#REF!</v>
      </c>
    </row>
    <row r="334" spans="1:19" ht="24.75" customHeight="1">
      <c r="A334" s="228" t="e">
        <f>Produit_Tarif_Stock!#REF!</f>
        <v>#REF!</v>
      </c>
      <c r="B334" s="118" t="e">
        <f>IF(Produit_Tarif_Stock!#REF!&lt;&gt;"",Produit_Tarif_Stock!#REF!,"")</f>
        <v>#REF!</v>
      </c>
      <c r="C334" s="502" t="e">
        <f>IF(Produit_Tarif_Stock!#REF!&lt;&gt;"",Produit_Tarif_Stock!#REF!,"")</f>
        <v>#REF!</v>
      </c>
      <c r="D334" s="505" t="e">
        <f>IF(Produit_Tarif_Stock!#REF!&lt;&gt;"",Produit_Tarif_Stock!#REF!,"")</f>
        <v>#REF!</v>
      </c>
      <c r="E334" s="514" t="e">
        <f>IF(Produit_Tarif_Stock!#REF!&lt;&gt;0,Produit_Tarif_Stock!#REF!,"")</f>
        <v>#REF!</v>
      </c>
      <c r="F334" s="2" t="e">
        <f>IF(Produit_Tarif_Stock!#REF!&lt;&gt;"",Produit_Tarif_Stock!#REF!,"")</f>
        <v>#REF!</v>
      </c>
      <c r="G334" s="506" t="e">
        <f>IF(Produit_Tarif_Stock!#REF!&lt;&gt;0,Produit_Tarif_Stock!#REF!,"")</f>
        <v>#REF!</v>
      </c>
      <c r="I334" s="506" t="str">
        <f t="shared" si="10"/>
        <v/>
      </c>
      <c r="J334" s="2" t="e">
        <f>IF(Produit_Tarif_Stock!#REF!&lt;&gt;0,Produit_Tarif_Stock!#REF!,"")</f>
        <v>#REF!</v>
      </c>
      <c r="K334" s="2" t="e">
        <f>IF(Produit_Tarif_Stock!#REF!&lt;&gt;0,Produit_Tarif_Stock!#REF!,"")</f>
        <v>#REF!</v>
      </c>
      <c r="L334" s="114" t="e">
        <f>IF(Produit_Tarif_Stock!#REF!&lt;&gt;0,Produit_Tarif_Stock!#REF!,"")</f>
        <v>#REF!</v>
      </c>
      <c r="M334" s="114" t="e">
        <f>IF(Produit_Tarif_Stock!#REF!&lt;&gt;0,Produit_Tarif_Stock!#REF!,"")</f>
        <v>#REF!</v>
      </c>
      <c r="N334" s="454"/>
      <c r="P334" s="2" t="e">
        <f>IF(Produit_Tarif_Stock!#REF!&lt;&gt;0,Produit_Tarif_Stock!#REF!,"")</f>
        <v>#REF!</v>
      </c>
      <c r="Q334" s="518" t="e">
        <f>IF(Produit_Tarif_Stock!#REF!&lt;&gt;0,(E334-(E334*H334)-Produit_Tarif_Stock!#REF!)/Produit_Tarif_Stock!#REF!*100,(E334-(E334*H334)-Produit_Tarif_Stock!#REF!)/Produit_Tarif_Stock!#REF!*100)</f>
        <v>#REF!</v>
      </c>
      <c r="R334" s="523">
        <f t="shared" si="11"/>
        <v>0</v>
      </c>
      <c r="S334" s="524" t="e">
        <f>Produit_Tarif_Stock!#REF!</f>
        <v>#REF!</v>
      </c>
    </row>
    <row r="335" spans="1:19" ht="24.75" customHeight="1">
      <c r="A335" s="228" t="e">
        <f>Produit_Tarif_Stock!#REF!</f>
        <v>#REF!</v>
      </c>
      <c r="B335" s="118" t="e">
        <f>IF(Produit_Tarif_Stock!#REF!&lt;&gt;"",Produit_Tarif_Stock!#REF!,"")</f>
        <v>#REF!</v>
      </c>
      <c r="C335" s="502" t="e">
        <f>IF(Produit_Tarif_Stock!#REF!&lt;&gt;"",Produit_Tarif_Stock!#REF!,"")</f>
        <v>#REF!</v>
      </c>
      <c r="D335" s="505" t="e">
        <f>IF(Produit_Tarif_Stock!#REF!&lt;&gt;"",Produit_Tarif_Stock!#REF!,"")</f>
        <v>#REF!</v>
      </c>
      <c r="E335" s="514" t="e">
        <f>IF(Produit_Tarif_Stock!#REF!&lt;&gt;0,Produit_Tarif_Stock!#REF!,"")</f>
        <v>#REF!</v>
      </c>
      <c r="F335" s="2" t="e">
        <f>IF(Produit_Tarif_Stock!#REF!&lt;&gt;"",Produit_Tarif_Stock!#REF!,"")</f>
        <v>#REF!</v>
      </c>
      <c r="G335" s="506" t="e">
        <f>IF(Produit_Tarif_Stock!#REF!&lt;&gt;0,Produit_Tarif_Stock!#REF!,"")</f>
        <v>#REF!</v>
      </c>
      <c r="I335" s="506" t="str">
        <f t="shared" si="10"/>
        <v/>
      </c>
      <c r="J335" s="2" t="e">
        <f>IF(Produit_Tarif_Stock!#REF!&lt;&gt;0,Produit_Tarif_Stock!#REF!,"")</f>
        <v>#REF!</v>
      </c>
      <c r="K335" s="2" t="e">
        <f>IF(Produit_Tarif_Stock!#REF!&lt;&gt;0,Produit_Tarif_Stock!#REF!,"")</f>
        <v>#REF!</v>
      </c>
      <c r="L335" s="114" t="e">
        <f>IF(Produit_Tarif_Stock!#REF!&lt;&gt;0,Produit_Tarif_Stock!#REF!,"")</f>
        <v>#REF!</v>
      </c>
      <c r="M335" s="114" t="e">
        <f>IF(Produit_Tarif_Stock!#REF!&lt;&gt;0,Produit_Tarif_Stock!#REF!,"")</f>
        <v>#REF!</v>
      </c>
      <c r="N335" s="454"/>
      <c r="P335" s="2" t="e">
        <f>IF(Produit_Tarif_Stock!#REF!&lt;&gt;0,Produit_Tarif_Stock!#REF!,"")</f>
        <v>#REF!</v>
      </c>
      <c r="Q335" s="518" t="e">
        <f>IF(Produit_Tarif_Stock!#REF!&lt;&gt;0,(E335-(E335*H335)-Produit_Tarif_Stock!#REF!)/Produit_Tarif_Stock!#REF!*100,(E335-(E335*H335)-Produit_Tarif_Stock!#REF!)/Produit_Tarif_Stock!#REF!*100)</f>
        <v>#REF!</v>
      </c>
      <c r="R335" s="523">
        <f t="shared" si="11"/>
        <v>0</v>
      </c>
      <c r="S335" s="524" t="e">
        <f>Produit_Tarif_Stock!#REF!</f>
        <v>#REF!</v>
      </c>
    </row>
    <row r="336" spans="1:19" ht="24.75" customHeight="1">
      <c r="A336" s="228" t="e">
        <f>Produit_Tarif_Stock!#REF!</f>
        <v>#REF!</v>
      </c>
      <c r="B336" s="118" t="e">
        <f>IF(Produit_Tarif_Stock!#REF!&lt;&gt;"",Produit_Tarif_Stock!#REF!,"")</f>
        <v>#REF!</v>
      </c>
      <c r="C336" s="502" t="e">
        <f>IF(Produit_Tarif_Stock!#REF!&lt;&gt;"",Produit_Tarif_Stock!#REF!,"")</f>
        <v>#REF!</v>
      </c>
      <c r="D336" s="505" t="e">
        <f>IF(Produit_Tarif_Stock!#REF!&lt;&gt;"",Produit_Tarif_Stock!#REF!,"")</f>
        <v>#REF!</v>
      </c>
      <c r="E336" s="514" t="e">
        <f>IF(Produit_Tarif_Stock!#REF!&lt;&gt;0,Produit_Tarif_Stock!#REF!,"")</f>
        <v>#REF!</v>
      </c>
      <c r="F336" s="2" t="e">
        <f>IF(Produit_Tarif_Stock!#REF!&lt;&gt;"",Produit_Tarif_Stock!#REF!,"")</f>
        <v>#REF!</v>
      </c>
      <c r="G336" s="506" t="e">
        <f>IF(Produit_Tarif_Stock!#REF!&lt;&gt;0,Produit_Tarif_Stock!#REF!,"")</f>
        <v>#REF!</v>
      </c>
      <c r="I336" s="506" t="str">
        <f t="shared" si="10"/>
        <v/>
      </c>
      <c r="J336" s="2" t="e">
        <f>IF(Produit_Tarif_Stock!#REF!&lt;&gt;0,Produit_Tarif_Stock!#REF!,"")</f>
        <v>#REF!</v>
      </c>
      <c r="K336" s="2" t="e">
        <f>IF(Produit_Tarif_Stock!#REF!&lt;&gt;0,Produit_Tarif_Stock!#REF!,"")</f>
        <v>#REF!</v>
      </c>
      <c r="L336" s="114" t="e">
        <f>IF(Produit_Tarif_Stock!#REF!&lt;&gt;0,Produit_Tarif_Stock!#REF!,"")</f>
        <v>#REF!</v>
      </c>
      <c r="M336" s="114" t="e">
        <f>IF(Produit_Tarif_Stock!#REF!&lt;&gt;0,Produit_Tarif_Stock!#REF!,"")</f>
        <v>#REF!</v>
      </c>
      <c r="N336" s="454"/>
      <c r="P336" s="2" t="e">
        <f>IF(Produit_Tarif_Stock!#REF!&lt;&gt;0,Produit_Tarif_Stock!#REF!,"")</f>
        <v>#REF!</v>
      </c>
      <c r="Q336" s="518" t="e">
        <f>IF(Produit_Tarif_Stock!#REF!&lt;&gt;0,(E336-(E336*H336)-Produit_Tarif_Stock!#REF!)/Produit_Tarif_Stock!#REF!*100,(E336-(E336*H336)-Produit_Tarif_Stock!#REF!)/Produit_Tarif_Stock!#REF!*100)</f>
        <v>#REF!</v>
      </c>
      <c r="R336" s="523">
        <f t="shared" si="11"/>
        <v>0</v>
      </c>
      <c r="S336" s="524" t="e">
        <f>Produit_Tarif_Stock!#REF!</f>
        <v>#REF!</v>
      </c>
    </row>
    <row r="337" spans="1:19" ht="24.75" customHeight="1">
      <c r="A337" s="228" t="e">
        <f>Produit_Tarif_Stock!#REF!</f>
        <v>#REF!</v>
      </c>
      <c r="B337" s="118" t="e">
        <f>IF(Produit_Tarif_Stock!#REF!&lt;&gt;"",Produit_Tarif_Stock!#REF!,"")</f>
        <v>#REF!</v>
      </c>
      <c r="C337" s="502" t="e">
        <f>IF(Produit_Tarif_Stock!#REF!&lt;&gt;"",Produit_Tarif_Stock!#REF!,"")</f>
        <v>#REF!</v>
      </c>
      <c r="D337" s="505" t="e">
        <f>IF(Produit_Tarif_Stock!#REF!&lt;&gt;"",Produit_Tarif_Stock!#REF!,"")</f>
        <v>#REF!</v>
      </c>
      <c r="E337" s="514" t="e">
        <f>IF(Produit_Tarif_Stock!#REF!&lt;&gt;0,Produit_Tarif_Stock!#REF!,"")</f>
        <v>#REF!</v>
      </c>
      <c r="F337" s="2" t="e">
        <f>IF(Produit_Tarif_Stock!#REF!&lt;&gt;"",Produit_Tarif_Stock!#REF!,"")</f>
        <v>#REF!</v>
      </c>
      <c r="G337" s="506" t="e">
        <f>IF(Produit_Tarif_Stock!#REF!&lt;&gt;0,Produit_Tarif_Stock!#REF!,"")</f>
        <v>#REF!</v>
      </c>
      <c r="I337" s="506" t="str">
        <f t="shared" si="10"/>
        <v/>
      </c>
      <c r="J337" s="2" t="e">
        <f>IF(Produit_Tarif_Stock!#REF!&lt;&gt;0,Produit_Tarif_Stock!#REF!,"")</f>
        <v>#REF!</v>
      </c>
      <c r="K337" s="2" t="e">
        <f>IF(Produit_Tarif_Stock!#REF!&lt;&gt;0,Produit_Tarif_Stock!#REF!,"")</f>
        <v>#REF!</v>
      </c>
      <c r="L337" s="114" t="e">
        <f>IF(Produit_Tarif_Stock!#REF!&lt;&gt;0,Produit_Tarif_Stock!#REF!,"")</f>
        <v>#REF!</v>
      </c>
      <c r="M337" s="114" t="e">
        <f>IF(Produit_Tarif_Stock!#REF!&lt;&gt;0,Produit_Tarif_Stock!#REF!,"")</f>
        <v>#REF!</v>
      </c>
      <c r="N337" s="454"/>
      <c r="P337" s="2" t="e">
        <f>IF(Produit_Tarif_Stock!#REF!&lt;&gt;0,Produit_Tarif_Stock!#REF!,"")</f>
        <v>#REF!</v>
      </c>
      <c r="Q337" s="518" t="e">
        <f>IF(Produit_Tarif_Stock!#REF!&lt;&gt;0,(E337-(E337*H337)-Produit_Tarif_Stock!#REF!)/Produit_Tarif_Stock!#REF!*100,(E337-(E337*H337)-Produit_Tarif_Stock!#REF!)/Produit_Tarif_Stock!#REF!*100)</f>
        <v>#REF!</v>
      </c>
      <c r="R337" s="523">
        <f t="shared" si="11"/>
        <v>0</v>
      </c>
      <c r="S337" s="524" t="e">
        <f>Produit_Tarif_Stock!#REF!</f>
        <v>#REF!</v>
      </c>
    </row>
    <row r="338" spans="1:19" ht="24.75" customHeight="1">
      <c r="A338" s="228" t="e">
        <f>Produit_Tarif_Stock!#REF!</f>
        <v>#REF!</v>
      </c>
      <c r="B338" s="118" t="e">
        <f>IF(Produit_Tarif_Stock!#REF!&lt;&gt;"",Produit_Tarif_Stock!#REF!,"")</f>
        <v>#REF!</v>
      </c>
      <c r="C338" s="502" t="e">
        <f>IF(Produit_Tarif_Stock!#REF!&lt;&gt;"",Produit_Tarif_Stock!#REF!,"")</f>
        <v>#REF!</v>
      </c>
      <c r="D338" s="505" t="e">
        <f>IF(Produit_Tarif_Stock!#REF!&lt;&gt;"",Produit_Tarif_Stock!#REF!,"")</f>
        <v>#REF!</v>
      </c>
      <c r="E338" s="514" t="e">
        <f>IF(Produit_Tarif_Stock!#REF!&lt;&gt;0,Produit_Tarif_Stock!#REF!,"")</f>
        <v>#REF!</v>
      </c>
      <c r="F338" s="2" t="e">
        <f>IF(Produit_Tarif_Stock!#REF!&lt;&gt;"",Produit_Tarif_Stock!#REF!,"")</f>
        <v>#REF!</v>
      </c>
      <c r="G338" s="506" t="e">
        <f>IF(Produit_Tarif_Stock!#REF!&lt;&gt;0,Produit_Tarif_Stock!#REF!,"")</f>
        <v>#REF!</v>
      </c>
      <c r="I338" s="506" t="str">
        <f t="shared" si="10"/>
        <v/>
      </c>
      <c r="J338" s="2" t="e">
        <f>IF(Produit_Tarif_Stock!#REF!&lt;&gt;0,Produit_Tarif_Stock!#REF!,"")</f>
        <v>#REF!</v>
      </c>
      <c r="K338" s="2" t="e">
        <f>IF(Produit_Tarif_Stock!#REF!&lt;&gt;0,Produit_Tarif_Stock!#REF!,"")</f>
        <v>#REF!</v>
      </c>
      <c r="L338" s="114" t="e">
        <f>IF(Produit_Tarif_Stock!#REF!&lt;&gt;0,Produit_Tarif_Stock!#REF!,"")</f>
        <v>#REF!</v>
      </c>
      <c r="M338" s="114" t="e">
        <f>IF(Produit_Tarif_Stock!#REF!&lt;&gt;0,Produit_Tarif_Stock!#REF!,"")</f>
        <v>#REF!</v>
      </c>
      <c r="N338" s="454"/>
      <c r="P338" s="2" t="e">
        <f>IF(Produit_Tarif_Stock!#REF!&lt;&gt;0,Produit_Tarif_Stock!#REF!,"")</f>
        <v>#REF!</v>
      </c>
      <c r="Q338" s="518" t="e">
        <f>IF(Produit_Tarif_Stock!#REF!&lt;&gt;0,(E338-(E338*H338)-Produit_Tarif_Stock!#REF!)/Produit_Tarif_Stock!#REF!*100,(E338-(E338*H338)-Produit_Tarif_Stock!#REF!)/Produit_Tarif_Stock!#REF!*100)</f>
        <v>#REF!</v>
      </c>
      <c r="R338" s="523">
        <f t="shared" si="11"/>
        <v>0</v>
      </c>
      <c r="S338" s="524" t="e">
        <f>Produit_Tarif_Stock!#REF!</f>
        <v>#REF!</v>
      </c>
    </row>
    <row r="339" spans="1:19" ht="24.75" customHeight="1">
      <c r="A339" s="228" t="e">
        <f>Produit_Tarif_Stock!#REF!</f>
        <v>#REF!</v>
      </c>
      <c r="B339" s="118" t="e">
        <f>IF(Produit_Tarif_Stock!#REF!&lt;&gt;"",Produit_Tarif_Stock!#REF!,"")</f>
        <v>#REF!</v>
      </c>
      <c r="C339" s="502" t="e">
        <f>IF(Produit_Tarif_Stock!#REF!&lt;&gt;"",Produit_Tarif_Stock!#REF!,"")</f>
        <v>#REF!</v>
      </c>
      <c r="D339" s="505" t="e">
        <f>IF(Produit_Tarif_Stock!#REF!&lt;&gt;"",Produit_Tarif_Stock!#REF!,"")</f>
        <v>#REF!</v>
      </c>
      <c r="E339" s="514" t="e">
        <f>IF(Produit_Tarif_Stock!#REF!&lt;&gt;0,Produit_Tarif_Stock!#REF!,"")</f>
        <v>#REF!</v>
      </c>
      <c r="F339" s="2" t="e">
        <f>IF(Produit_Tarif_Stock!#REF!&lt;&gt;"",Produit_Tarif_Stock!#REF!,"")</f>
        <v>#REF!</v>
      </c>
      <c r="G339" s="506" t="e">
        <f>IF(Produit_Tarif_Stock!#REF!&lt;&gt;0,Produit_Tarif_Stock!#REF!,"")</f>
        <v>#REF!</v>
      </c>
      <c r="I339" s="506" t="str">
        <f t="shared" si="10"/>
        <v/>
      </c>
      <c r="J339" s="2" t="e">
        <f>IF(Produit_Tarif_Stock!#REF!&lt;&gt;0,Produit_Tarif_Stock!#REF!,"")</f>
        <v>#REF!</v>
      </c>
      <c r="K339" s="2" t="e">
        <f>IF(Produit_Tarif_Stock!#REF!&lt;&gt;0,Produit_Tarif_Stock!#REF!,"")</f>
        <v>#REF!</v>
      </c>
      <c r="L339" s="114" t="e">
        <f>IF(Produit_Tarif_Stock!#REF!&lt;&gt;0,Produit_Tarif_Stock!#REF!,"")</f>
        <v>#REF!</v>
      </c>
      <c r="M339" s="114" t="e">
        <f>IF(Produit_Tarif_Stock!#REF!&lt;&gt;0,Produit_Tarif_Stock!#REF!,"")</f>
        <v>#REF!</v>
      </c>
      <c r="N339" s="454"/>
      <c r="P339" s="2" t="e">
        <f>IF(Produit_Tarif_Stock!#REF!&lt;&gt;0,Produit_Tarif_Stock!#REF!,"")</f>
        <v>#REF!</v>
      </c>
      <c r="Q339" s="518" t="e">
        <f>IF(Produit_Tarif_Stock!#REF!&lt;&gt;0,(E339-(E339*H339)-Produit_Tarif_Stock!#REF!)/Produit_Tarif_Stock!#REF!*100,(E339-(E339*H339)-Produit_Tarif_Stock!#REF!)/Produit_Tarif_Stock!#REF!*100)</f>
        <v>#REF!</v>
      </c>
      <c r="R339" s="523">
        <f t="shared" si="11"/>
        <v>0</v>
      </c>
      <c r="S339" s="524" t="e">
        <f>Produit_Tarif_Stock!#REF!</f>
        <v>#REF!</v>
      </c>
    </row>
    <row r="340" spans="1:19" ht="24.75" customHeight="1">
      <c r="A340" s="228" t="e">
        <f>Produit_Tarif_Stock!#REF!</f>
        <v>#REF!</v>
      </c>
      <c r="B340" s="118" t="e">
        <f>IF(Produit_Tarif_Stock!#REF!&lt;&gt;"",Produit_Tarif_Stock!#REF!,"")</f>
        <v>#REF!</v>
      </c>
      <c r="C340" s="502" t="e">
        <f>IF(Produit_Tarif_Stock!#REF!&lt;&gt;"",Produit_Tarif_Stock!#REF!,"")</f>
        <v>#REF!</v>
      </c>
      <c r="D340" s="505" t="e">
        <f>IF(Produit_Tarif_Stock!#REF!&lt;&gt;"",Produit_Tarif_Stock!#REF!,"")</f>
        <v>#REF!</v>
      </c>
      <c r="E340" s="514" t="e">
        <f>IF(Produit_Tarif_Stock!#REF!&lt;&gt;0,Produit_Tarif_Stock!#REF!,"")</f>
        <v>#REF!</v>
      </c>
      <c r="F340" s="2" t="e">
        <f>IF(Produit_Tarif_Stock!#REF!&lt;&gt;"",Produit_Tarif_Stock!#REF!,"")</f>
        <v>#REF!</v>
      </c>
      <c r="G340" s="506" t="e">
        <f>IF(Produit_Tarif_Stock!#REF!&lt;&gt;0,Produit_Tarif_Stock!#REF!,"")</f>
        <v>#REF!</v>
      </c>
      <c r="I340" s="506" t="str">
        <f t="shared" si="10"/>
        <v/>
      </c>
      <c r="J340" s="2" t="e">
        <f>IF(Produit_Tarif_Stock!#REF!&lt;&gt;0,Produit_Tarif_Stock!#REF!,"")</f>
        <v>#REF!</v>
      </c>
      <c r="K340" s="2" t="e">
        <f>IF(Produit_Tarif_Stock!#REF!&lt;&gt;0,Produit_Tarif_Stock!#REF!,"")</f>
        <v>#REF!</v>
      </c>
      <c r="L340" s="114" t="e">
        <f>IF(Produit_Tarif_Stock!#REF!&lt;&gt;0,Produit_Tarif_Stock!#REF!,"")</f>
        <v>#REF!</v>
      </c>
      <c r="M340" s="114" t="e">
        <f>IF(Produit_Tarif_Stock!#REF!&lt;&gt;0,Produit_Tarif_Stock!#REF!,"")</f>
        <v>#REF!</v>
      </c>
      <c r="N340" s="454"/>
      <c r="P340" s="2" t="e">
        <f>IF(Produit_Tarif_Stock!#REF!&lt;&gt;0,Produit_Tarif_Stock!#REF!,"")</f>
        <v>#REF!</v>
      </c>
      <c r="Q340" s="518" t="e">
        <f>IF(Produit_Tarif_Stock!#REF!&lt;&gt;0,(E340-(E340*H340)-Produit_Tarif_Stock!#REF!)/Produit_Tarif_Stock!#REF!*100,(E340-(E340*H340)-Produit_Tarif_Stock!#REF!)/Produit_Tarif_Stock!#REF!*100)</f>
        <v>#REF!</v>
      </c>
      <c r="R340" s="523">
        <f t="shared" si="11"/>
        <v>0</v>
      </c>
      <c r="S340" s="524" t="e">
        <f>Produit_Tarif_Stock!#REF!</f>
        <v>#REF!</v>
      </c>
    </row>
    <row r="341" spans="1:19" ht="24.75" customHeight="1">
      <c r="A341" s="228" t="e">
        <f>Produit_Tarif_Stock!#REF!</f>
        <v>#REF!</v>
      </c>
      <c r="B341" s="118" t="e">
        <f>IF(Produit_Tarif_Stock!#REF!&lt;&gt;"",Produit_Tarif_Stock!#REF!,"")</f>
        <v>#REF!</v>
      </c>
      <c r="C341" s="502" t="e">
        <f>IF(Produit_Tarif_Stock!#REF!&lt;&gt;"",Produit_Tarif_Stock!#REF!,"")</f>
        <v>#REF!</v>
      </c>
      <c r="D341" s="505" t="e">
        <f>IF(Produit_Tarif_Stock!#REF!&lt;&gt;"",Produit_Tarif_Stock!#REF!,"")</f>
        <v>#REF!</v>
      </c>
      <c r="E341" s="514" t="e">
        <f>IF(Produit_Tarif_Stock!#REF!&lt;&gt;0,Produit_Tarif_Stock!#REF!,"")</f>
        <v>#REF!</v>
      </c>
      <c r="F341" s="2" t="e">
        <f>IF(Produit_Tarif_Stock!#REF!&lt;&gt;"",Produit_Tarif_Stock!#REF!,"")</f>
        <v>#REF!</v>
      </c>
      <c r="G341" s="506" t="e">
        <f>IF(Produit_Tarif_Stock!#REF!&lt;&gt;0,Produit_Tarif_Stock!#REF!,"")</f>
        <v>#REF!</v>
      </c>
      <c r="I341" s="506" t="str">
        <f t="shared" si="10"/>
        <v/>
      </c>
      <c r="J341" s="2" t="e">
        <f>IF(Produit_Tarif_Stock!#REF!&lt;&gt;0,Produit_Tarif_Stock!#REF!,"")</f>
        <v>#REF!</v>
      </c>
      <c r="K341" s="2" t="e">
        <f>IF(Produit_Tarif_Stock!#REF!&lt;&gt;0,Produit_Tarif_Stock!#REF!,"")</f>
        <v>#REF!</v>
      </c>
      <c r="L341" s="114" t="e">
        <f>IF(Produit_Tarif_Stock!#REF!&lt;&gt;0,Produit_Tarif_Stock!#REF!,"")</f>
        <v>#REF!</v>
      </c>
      <c r="M341" s="114" t="e">
        <f>IF(Produit_Tarif_Stock!#REF!&lt;&gt;0,Produit_Tarif_Stock!#REF!,"")</f>
        <v>#REF!</v>
      </c>
      <c r="N341" s="454"/>
      <c r="P341" s="2" t="e">
        <f>IF(Produit_Tarif_Stock!#REF!&lt;&gt;0,Produit_Tarif_Stock!#REF!,"")</f>
        <v>#REF!</v>
      </c>
      <c r="Q341" s="518" t="e">
        <f>IF(Produit_Tarif_Stock!#REF!&lt;&gt;0,(E341-(E341*H341)-Produit_Tarif_Stock!#REF!)/Produit_Tarif_Stock!#REF!*100,(E341-(E341*H341)-Produit_Tarif_Stock!#REF!)/Produit_Tarif_Stock!#REF!*100)</f>
        <v>#REF!</v>
      </c>
      <c r="R341" s="523">
        <f t="shared" si="11"/>
        <v>0</v>
      </c>
      <c r="S341" s="524" t="e">
        <f>Produit_Tarif_Stock!#REF!</f>
        <v>#REF!</v>
      </c>
    </row>
    <row r="342" spans="1:19" ht="24.75" customHeight="1">
      <c r="A342" s="228" t="e">
        <f>Produit_Tarif_Stock!#REF!</f>
        <v>#REF!</v>
      </c>
      <c r="B342" s="118" t="e">
        <f>IF(Produit_Tarif_Stock!#REF!&lt;&gt;"",Produit_Tarif_Stock!#REF!,"")</f>
        <v>#REF!</v>
      </c>
      <c r="C342" s="502" t="e">
        <f>IF(Produit_Tarif_Stock!#REF!&lt;&gt;"",Produit_Tarif_Stock!#REF!,"")</f>
        <v>#REF!</v>
      </c>
      <c r="D342" s="505" t="e">
        <f>IF(Produit_Tarif_Stock!#REF!&lt;&gt;"",Produit_Tarif_Stock!#REF!,"")</f>
        <v>#REF!</v>
      </c>
      <c r="E342" s="514" t="e">
        <f>IF(Produit_Tarif_Stock!#REF!&lt;&gt;0,Produit_Tarif_Stock!#REF!,"")</f>
        <v>#REF!</v>
      </c>
      <c r="F342" s="2" t="e">
        <f>IF(Produit_Tarif_Stock!#REF!&lt;&gt;"",Produit_Tarif_Stock!#REF!,"")</f>
        <v>#REF!</v>
      </c>
      <c r="G342" s="506" t="e">
        <f>IF(Produit_Tarif_Stock!#REF!&lt;&gt;0,Produit_Tarif_Stock!#REF!,"")</f>
        <v>#REF!</v>
      </c>
      <c r="I342" s="506" t="str">
        <f t="shared" si="10"/>
        <v/>
      </c>
      <c r="J342" s="2" t="e">
        <f>IF(Produit_Tarif_Stock!#REF!&lt;&gt;0,Produit_Tarif_Stock!#REF!,"")</f>
        <v>#REF!</v>
      </c>
      <c r="K342" s="2" t="e">
        <f>IF(Produit_Tarif_Stock!#REF!&lt;&gt;0,Produit_Tarif_Stock!#REF!,"")</f>
        <v>#REF!</v>
      </c>
      <c r="L342" s="114" t="e">
        <f>IF(Produit_Tarif_Stock!#REF!&lt;&gt;0,Produit_Tarif_Stock!#REF!,"")</f>
        <v>#REF!</v>
      </c>
      <c r="M342" s="114" t="e">
        <f>IF(Produit_Tarif_Stock!#REF!&lt;&gt;0,Produit_Tarif_Stock!#REF!,"")</f>
        <v>#REF!</v>
      </c>
      <c r="N342" s="454"/>
      <c r="P342" s="2" t="e">
        <f>IF(Produit_Tarif_Stock!#REF!&lt;&gt;0,Produit_Tarif_Stock!#REF!,"")</f>
        <v>#REF!</v>
      </c>
      <c r="Q342" s="518" t="e">
        <f>IF(Produit_Tarif_Stock!#REF!&lt;&gt;0,(E342-(E342*H342)-Produit_Tarif_Stock!#REF!)/Produit_Tarif_Stock!#REF!*100,(E342-(E342*H342)-Produit_Tarif_Stock!#REF!)/Produit_Tarif_Stock!#REF!*100)</f>
        <v>#REF!</v>
      </c>
      <c r="R342" s="523">
        <f t="shared" si="11"/>
        <v>0</v>
      </c>
      <c r="S342" s="524" t="e">
        <f>Produit_Tarif_Stock!#REF!</f>
        <v>#REF!</v>
      </c>
    </row>
    <row r="343" spans="1:19" ht="24.75" customHeight="1">
      <c r="A343" s="228" t="e">
        <f>Produit_Tarif_Stock!#REF!</f>
        <v>#REF!</v>
      </c>
      <c r="B343" s="118" t="e">
        <f>IF(Produit_Tarif_Stock!#REF!&lt;&gt;"",Produit_Tarif_Stock!#REF!,"")</f>
        <v>#REF!</v>
      </c>
      <c r="C343" s="502" t="e">
        <f>IF(Produit_Tarif_Stock!#REF!&lt;&gt;"",Produit_Tarif_Stock!#REF!,"")</f>
        <v>#REF!</v>
      </c>
      <c r="D343" s="505" t="e">
        <f>IF(Produit_Tarif_Stock!#REF!&lt;&gt;"",Produit_Tarif_Stock!#REF!,"")</f>
        <v>#REF!</v>
      </c>
      <c r="E343" s="514" t="e">
        <f>IF(Produit_Tarif_Stock!#REF!&lt;&gt;0,Produit_Tarif_Stock!#REF!,"")</f>
        <v>#REF!</v>
      </c>
      <c r="F343" s="2" t="e">
        <f>IF(Produit_Tarif_Stock!#REF!&lt;&gt;"",Produit_Tarif_Stock!#REF!,"")</f>
        <v>#REF!</v>
      </c>
      <c r="G343" s="506" t="e">
        <f>IF(Produit_Tarif_Stock!#REF!&lt;&gt;0,Produit_Tarif_Stock!#REF!,"")</f>
        <v>#REF!</v>
      </c>
      <c r="I343" s="506" t="str">
        <f t="shared" si="10"/>
        <v/>
      </c>
      <c r="J343" s="2" t="e">
        <f>IF(Produit_Tarif_Stock!#REF!&lt;&gt;0,Produit_Tarif_Stock!#REF!,"")</f>
        <v>#REF!</v>
      </c>
      <c r="K343" s="2" t="e">
        <f>IF(Produit_Tarif_Stock!#REF!&lt;&gt;0,Produit_Tarif_Stock!#REF!,"")</f>
        <v>#REF!</v>
      </c>
      <c r="L343" s="114" t="e">
        <f>IF(Produit_Tarif_Stock!#REF!&lt;&gt;0,Produit_Tarif_Stock!#REF!,"")</f>
        <v>#REF!</v>
      </c>
      <c r="M343" s="114" t="e">
        <f>IF(Produit_Tarif_Stock!#REF!&lt;&gt;0,Produit_Tarif_Stock!#REF!,"")</f>
        <v>#REF!</v>
      </c>
      <c r="N343" s="454"/>
      <c r="P343" s="2" t="e">
        <f>IF(Produit_Tarif_Stock!#REF!&lt;&gt;0,Produit_Tarif_Stock!#REF!,"")</f>
        <v>#REF!</v>
      </c>
      <c r="Q343" s="518" t="e">
        <f>IF(Produit_Tarif_Stock!#REF!&lt;&gt;0,(E343-(E343*H343)-Produit_Tarif_Stock!#REF!)/Produit_Tarif_Stock!#REF!*100,(E343-(E343*H343)-Produit_Tarif_Stock!#REF!)/Produit_Tarif_Stock!#REF!*100)</f>
        <v>#REF!</v>
      </c>
      <c r="R343" s="523">
        <f t="shared" si="11"/>
        <v>0</v>
      </c>
      <c r="S343" s="524" t="e">
        <f>Produit_Tarif_Stock!#REF!</f>
        <v>#REF!</v>
      </c>
    </row>
    <row r="344" spans="1:19" ht="24.75" customHeight="1">
      <c r="A344" s="228" t="e">
        <f>Produit_Tarif_Stock!#REF!</f>
        <v>#REF!</v>
      </c>
      <c r="B344" s="118" t="e">
        <f>IF(Produit_Tarif_Stock!#REF!&lt;&gt;"",Produit_Tarif_Stock!#REF!,"")</f>
        <v>#REF!</v>
      </c>
      <c r="C344" s="502" t="e">
        <f>IF(Produit_Tarif_Stock!#REF!&lt;&gt;"",Produit_Tarif_Stock!#REF!,"")</f>
        <v>#REF!</v>
      </c>
      <c r="D344" s="505" t="e">
        <f>IF(Produit_Tarif_Stock!#REF!&lt;&gt;"",Produit_Tarif_Stock!#REF!,"")</f>
        <v>#REF!</v>
      </c>
      <c r="E344" s="514" t="e">
        <f>IF(Produit_Tarif_Stock!#REF!&lt;&gt;0,Produit_Tarif_Stock!#REF!,"")</f>
        <v>#REF!</v>
      </c>
      <c r="F344" s="2" t="e">
        <f>IF(Produit_Tarif_Stock!#REF!&lt;&gt;"",Produit_Tarif_Stock!#REF!,"")</f>
        <v>#REF!</v>
      </c>
      <c r="G344" s="506" t="e">
        <f>IF(Produit_Tarif_Stock!#REF!&lt;&gt;0,Produit_Tarif_Stock!#REF!,"")</f>
        <v>#REF!</v>
      </c>
      <c r="I344" s="506" t="str">
        <f t="shared" si="10"/>
        <v/>
      </c>
      <c r="J344" s="2" t="e">
        <f>IF(Produit_Tarif_Stock!#REF!&lt;&gt;0,Produit_Tarif_Stock!#REF!,"")</f>
        <v>#REF!</v>
      </c>
      <c r="K344" s="2" t="e">
        <f>IF(Produit_Tarif_Stock!#REF!&lt;&gt;0,Produit_Tarif_Stock!#REF!,"")</f>
        <v>#REF!</v>
      </c>
      <c r="L344" s="114" t="e">
        <f>IF(Produit_Tarif_Stock!#REF!&lt;&gt;0,Produit_Tarif_Stock!#REF!,"")</f>
        <v>#REF!</v>
      </c>
      <c r="M344" s="114" t="e">
        <f>IF(Produit_Tarif_Stock!#REF!&lt;&gt;0,Produit_Tarif_Stock!#REF!,"")</f>
        <v>#REF!</v>
      </c>
      <c r="N344" s="454"/>
      <c r="P344" s="2" t="e">
        <f>IF(Produit_Tarif_Stock!#REF!&lt;&gt;0,Produit_Tarif_Stock!#REF!,"")</f>
        <v>#REF!</v>
      </c>
      <c r="Q344" s="518" t="e">
        <f>IF(Produit_Tarif_Stock!#REF!&lt;&gt;0,(E344-(E344*H344)-Produit_Tarif_Stock!#REF!)/Produit_Tarif_Stock!#REF!*100,(E344-(E344*H344)-Produit_Tarif_Stock!#REF!)/Produit_Tarif_Stock!#REF!*100)</f>
        <v>#REF!</v>
      </c>
      <c r="R344" s="523">
        <f t="shared" si="11"/>
        <v>0</v>
      </c>
      <c r="S344" s="524" t="e">
        <f>Produit_Tarif_Stock!#REF!</f>
        <v>#REF!</v>
      </c>
    </row>
    <row r="345" spans="1:19" ht="24.75" customHeight="1">
      <c r="A345" s="228" t="e">
        <f>Produit_Tarif_Stock!#REF!</f>
        <v>#REF!</v>
      </c>
      <c r="B345" s="118" t="e">
        <f>IF(Produit_Tarif_Stock!#REF!&lt;&gt;"",Produit_Tarif_Stock!#REF!,"")</f>
        <v>#REF!</v>
      </c>
      <c r="C345" s="502" t="e">
        <f>IF(Produit_Tarif_Stock!#REF!&lt;&gt;"",Produit_Tarif_Stock!#REF!,"")</f>
        <v>#REF!</v>
      </c>
      <c r="D345" s="505" t="e">
        <f>IF(Produit_Tarif_Stock!#REF!&lt;&gt;"",Produit_Tarif_Stock!#REF!,"")</f>
        <v>#REF!</v>
      </c>
      <c r="E345" s="514" t="e">
        <f>IF(Produit_Tarif_Stock!#REF!&lt;&gt;0,Produit_Tarif_Stock!#REF!,"")</f>
        <v>#REF!</v>
      </c>
      <c r="F345" s="2" t="e">
        <f>IF(Produit_Tarif_Stock!#REF!&lt;&gt;"",Produit_Tarif_Stock!#REF!,"")</f>
        <v>#REF!</v>
      </c>
      <c r="G345" s="506" t="e">
        <f>IF(Produit_Tarif_Stock!#REF!&lt;&gt;0,Produit_Tarif_Stock!#REF!,"")</f>
        <v>#REF!</v>
      </c>
      <c r="I345" s="506" t="str">
        <f t="shared" si="10"/>
        <v/>
      </c>
      <c r="J345" s="2" t="e">
        <f>IF(Produit_Tarif_Stock!#REF!&lt;&gt;0,Produit_Tarif_Stock!#REF!,"")</f>
        <v>#REF!</v>
      </c>
      <c r="K345" s="2" t="e">
        <f>IF(Produit_Tarif_Stock!#REF!&lt;&gt;0,Produit_Tarif_Stock!#REF!,"")</f>
        <v>#REF!</v>
      </c>
      <c r="L345" s="114" t="e">
        <f>IF(Produit_Tarif_Stock!#REF!&lt;&gt;0,Produit_Tarif_Stock!#REF!,"")</f>
        <v>#REF!</v>
      </c>
      <c r="M345" s="114" t="e">
        <f>IF(Produit_Tarif_Stock!#REF!&lt;&gt;0,Produit_Tarif_Stock!#REF!,"")</f>
        <v>#REF!</v>
      </c>
      <c r="N345" s="454"/>
      <c r="P345" s="2" t="e">
        <f>IF(Produit_Tarif_Stock!#REF!&lt;&gt;0,Produit_Tarif_Stock!#REF!,"")</f>
        <v>#REF!</v>
      </c>
      <c r="Q345" s="518" t="e">
        <f>IF(Produit_Tarif_Stock!#REF!&lt;&gt;0,(E345-(E345*H345)-Produit_Tarif_Stock!#REF!)/Produit_Tarif_Stock!#REF!*100,(E345-(E345*H345)-Produit_Tarif_Stock!#REF!)/Produit_Tarif_Stock!#REF!*100)</f>
        <v>#REF!</v>
      </c>
      <c r="R345" s="523">
        <f t="shared" si="11"/>
        <v>0</v>
      </c>
      <c r="S345" s="524" t="e">
        <f>Produit_Tarif_Stock!#REF!</f>
        <v>#REF!</v>
      </c>
    </row>
    <row r="346" spans="1:19" ht="24.75" customHeight="1">
      <c r="A346" s="228" t="e">
        <f>Produit_Tarif_Stock!#REF!</f>
        <v>#REF!</v>
      </c>
      <c r="B346" s="118" t="e">
        <f>IF(Produit_Tarif_Stock!#REF!&lt;&gt;"",Produit_Tarif_Stock!#REF!,"")</f>
        <v>#REF!</v>
      </c>
      <c r="C346" s="502" t="e">
        <f>IF(Produit_Tarif_Stock!#REF!&lt;&gt;"",Produit_Tarif_Stock!#REF!,"")</f>
        <v>#REF!</v>
      </c>
      <c r="D346" s="505" t="e">
        <f>IF(Produit_Tarif_Stock!#REF!&lt;&gt;"",Produit_Tarif_Stock!#REF!,"")</f>
        <v>#REF!</v>
      </c>
      <c r="E346" s="514" t="e">
        <f>IF(Produit_Tarif_Stock!#REF!&lt;&gt;0,Produit_Tarif_Stock!#REF!,"")</f>
        <v>#REF!</v>
      </c>
      <c r="F346" s="2" t="e">
        <f>IF(Produit_Tarif_Stock!#REF!&lt;&gt;"",Produit_Tarif_Stock!#REF!,"")</f>
        <v>#REF!</v>
      </c>
      <c r="G346" s="506" t="e">
        <f>IF(Produit_Tarif_Stock!#REF!&lt;&gt;0,Produit_Tarif_Stock!#REF!,"")</f>
        <v>#REF!</v>
      </c>
      <c r="I346" s="506" t="str">
        <f t="shared" si="10"/>
        <v/>
      </c>
      <c r="J346" s="2" t="e">
        <f>IF(Produit_Tarif_Stock!#REF!&lt;&gt;0,Produit_Tarif_Stock!#REF!,"")</f>
        <v>#REF!</v>
      </c>
      <c r="K346" s="2" t="e">
        <f>IF(Produit_Tarif_Stock!#REF!&lt;&gt;0,Produit_Tarif_Stock!#REF!,"")</f>
        <v>#REF!</v>
      </c>
      <c r="L346" s="114" t="e">
        <f>IF(Produit_Tarif_Stock!#REF!&lt;&gt;0,Produit_Tarif_Stock!#REF!,"")</f>
        <v>#REF!</v>
      </c>
      <c r="M346" s="114" t="e">
        <f>IF(Produit_Tarif_Stock!#REF!&lt;&gt;0,Produit_Tarif_Stock!#REF!,"")</f>
        <v>#REF!</v>
      </c>
      <c r="N346" s="454"/>
      <c r="P346" s="2" t="e">
        <f>IF(Produit_Tarif_Stock!#REF!&lt;&gt;0,Produit_Tarif_Stock!#REF!,"")</f>
        <v>#REF!</v>
      </c>
      <c r="Q346" s="518" t="e">
        <f>IF(Produit_Tarif_Stock!#REF!&lt;&gt;0,(E346-(E346*H346)-Produit_Tarif_Stock!#REF!)/Produit_Tarif_Stock!#REF!*100,(E346-(E346*H346)-Produit_Tarif_Stock!#REF!)/Produit_Tarif_Stock!#REF!*100)</f>
        <v>#REF!</v>
      </c>
      <c r="R346" s="523">
        <f t="shared" si="11"/>
        <v>0</v>
      </c>
      <c r="S346" s="524" t="e">
        <f>Produit_Tarif_Stock!#REF!</f>
        <v>#REF!</v>
      </c>
    </row>
    <row r="347" spans="1:19" ht="24.75" customHeight="1">
      <c r="A347" s="228" t="e">
        <f>Produit_Tarif_Stock!#REF!</f>
        <v>#REF!</v>
      </c>
      <c r="B347" s="118" t="e">
        <f>IF(Produit_Tarif_Stock!#REF!&lt;&gt;"",Produit_Tarif_Stock!#REF!,"")</f>
        <v>#REF!</v>
      </c>
      <c r="C347" s="502" t="e">
        <f>IF(Produit_Tarif_Stock!#REF!&lt;&gt;"",Produit_Tarif_Stock!#REF!,"")</f>
        <v>#REF!</v>
      </c>
      <c r="D347" s="505" t="e">
        <f>IF(Produit_Tarif_Stock!#REF!&lt;&gt;"",Produit_Tarif_Stock!#REF!,"")</f>
        <v>#REF!</v>
      </c>
      <c r="E347" s="514" t="e">
        <f>IF(Produit_Tarif_Stock!#REF!&lt;&gt;0,Produit_Tarif_Stock!#REF!,"")</f>
        <v>#REF!</v>
      </c>
      <c r="F347" s="2" t="e">
        <f>IF(Produit_Tarif_Stock!#REF!&lt;&gt;"",Produit_Tarif_Stock!#REF!,"")</f>
        <v>#REF!</v>
      </c>
      <c r="G347" s="506" t="e">
        <f>IF(Produit_Tarif_Stock!#REF!&lt;&gt;0,Produit_Tarif_Stock!#REF!,"")</f>
        <v>#REF!</v>
      </c>
      <c r="I347" s="506" t="str">
        <f t="shared" si="10"/>
        <v/>
      </c>
      <c r="J347" s="2" t="e">
        <f>IF(Produit_Tarif_Stock!#REF!&lt;&gt;0,Produit_Tarif_Stock!#REF!,"")</f>
        <v>#REF!</v>
      </c>
      <c r="K347" s="2" t="e">
        <f>IF(Produit_Tarif_Stock!#REF!&lt;&gt;0,Produit_Tarif_Stock!#REF!,"")</f>
        <v>#REF!</v>
      </c>
      <c r="L347" s="114" t="e">
        <f>IF(Produit_Tarif_Stock!#REF!&lt;&gt;0,Produit_Tarif_Stock!#REF!,"")</f>
        <v>#REF!</v>
      </c>
      <c r="M347" s="114" t="e">
        <f>IF(Produit_Tarif_Stock!#REF!&lt;&gt;0,Produit_Tarif_Stock!#REF!,"")</f>
        <v>#REF!</v>
      </c>
      <c r="N347" s="454"/>
      <c r="P347" s="2" t="e">
        <f>IF(Produit_Tarif_Stock!#REF!&lt;&gt;0,Produit_Tarif_Stock!#REF!,"")</f>
        <v>#REF!</v>
      </c>
      <c r="Q347" s="518" t="e">
        <f>IF(Produit_Tarif_Stock!#REF!&lt;&gt;0,(E347-(E347*H347)-Produit_Tarif_Stock!#REF!)/Produit_Tarif_Stock!#REF!*100,(E347-(E347*H347)-Produit_Tarif_Stock!#REF!)/Produit_Tarif_Stock!#REF!*100)</f>
        <v>#REF!</v>
      </c>
      <c r="R347" s="523">
        <f t="shared" si="11"/>
        <v>0</v>
      </c>
      <c r="S347" s="524" t="e">
        <f>Produit_Tarif_Stock!#REF!</f>
        <v>#REF!</v>
      </c>
    </row>
    <row r="348" spans="1:19" ht="24.75" customHeight="1">
      <c r="A348" s="228" t="e">
        <f>Produit_Tarif_Stock!#REF!</f>
        <v>#REF!</v>
      </c>
      <c r="B348" s="118" t="e">
        <f>IF(Produit_Tarif_Stock!#REF!&lt;&gt;"",Produit_Tarif_Stock!#REF!,"")</f>
        <v>#REF!</v>
      </c>
      <c r="C348" s="502" t="e">
        <f>IF(Produit_Tarif_Stock!#REF!&lt;&gt;"",Produit_Tarif_Stock!#REF!,"")</f>
        <v>#REF!</v>
      </c>
      <c r="D348" s="505" t="e">
        <f>IF(Produit_Tarif_Stock!#REF!&lt;&gt;"",Produit_Tarif_Stock!#REF!,"")</f>
        <v>#REF!</v>
      </c>
      <c r="E348" s="514" t="e">
        <f>IF(Produit_Tarif_Stock!#REF!&lt;&gt;0,Produit_Tarif_Stock!#REF!,"")</f>
        <v>#REF!</v>
      </c>
      <c r="F348" s="2" t="e">
        <f>IF(Produit_Tarif_Stock!#REF!&lt;&gt;"",Produit_Tarif_Stock!#REF!,"")</f>
        <v>#REF!</v>
      </c>
      <c r="G348" s="506" t="e">
        <f>IF(Produit_Tarif_Stock!#REF!&lt;&gt;0,Produit_Tarif_Stock!#REF!,"")</f>
        <v>#REF!</v>
      </c>
      <c r="I348" s="506" t="str">
        <f t="shared" si="10"/>
        <v/>
      </c>
      <c r="J348" s="2" t="e">
        <f>IF(Produit_Tarif_Stock!#REF!&lt;&gt;0,Produit_Tarif_Stock!#REF!,"")</f>
        <v>#REF!</v>
      </c>
      <c r="K348" s="2" t="e">
        <f>IF(Produit_Tarif_Stock!#REF!&lt;&gt;0,Produit_Tarif_Stock!#REF!,"")</f>
        <v>#REF!</v>
      </c>
      <c r="L348" s="114" t="e">
        <f>IF(Produit_Tarif_Stock!#REF!&lt;&gt;0,Produit_Tarif_Stock!#REF!,"")</f>
        <v>#REF!</v>
      </c>
      <c r="M348" s="114" t="e">
        <f>IF(Produit_Tarif_Stock!#REF!&lt;&gt;0,Produit_Tarif_Stock!#REF!,"")</f>
        <v>#REF!</v>
      </c>
      <c r="N348" s="454"/>
      <c r="P348" s="2" t="e">
        <f>IF(Produit_Tarif_Stock!#REF!&lt;&gt;0,Produit_Tarif_Stock!#REF!,"")</f>
        <v>#REF!</v>
      </c>
      <c r="Q348" s="518" t="e">
        <f>IF(Produit_Tarif_Stock!#REF!&lt;&gt;0,(E348-(E348*H348)-Produit_Tarif_Stock!#REF!)/Produit_Tarif_Stock!#REF!*100,(E348-(E348*H348)-Produit_Tarif_Stock!#REF!)/Produit_Tarif_Stock!#REF!*100)</f>
        <v>#REF!</v>
      </c>
      <c r="R348" s="523">
        <f t="shared" si="11"/>
        <v>0</v>
      </c>
      <c r="S348" s="524" t="e">
        <f>Produit_Tarif_Stock!#REF!</f>
        <v>#REF!</v>
      </c>
    </row>
    <row r="349" spans="1:19" ht="24.75" customHeight="1">
      <c r="A349" s="228" t="e">
        <f>Produit_Tarif_Stock!#REF!</f>
        <v>#REF!</v>
      </c>
      <c r="B349" s="118" t="e">
        <f>IF(Produit_Tarif_Stock!#REF!&lt;&gt;"",Produit_Tarif_Stock!#REF!,"")</f>
        <v>#REF!</v>
      </c>
      <c r="C349" s="502" t="e">
        <f>IF(Produit_Tarif_Stock!#REF!&lt;&gt;"",Produit_Tarif_Stock!#REF!,"")</f>
        <v>#REF!</v>
      </c>
      <c r="D349" s="505" t="e">
        <f>IF(Produit_Tarif_Stock!#REF!&lt;&gt;"",Produit_Tarif_Stock!#REF!,"")</f>
        <v>#REF!</v>
      </c>
      <c r="E349" s="514" t="e">
        <f>IF(Produit_Tarif_Stock!#REF!&lt;&gt;0,Produit_Tarif_Stock!#REF!,"")</f>
        <v>#REF!</v>
      </c>
      <c r="F349" s="2" t="e">
        <f>IF(Produit_Tarif_Stock!#REF!&lt;&gt;"",Produit_Tarif_Stock!#REF!,"")</f>
        <v>#REF!</v>
      </c>
      <c r="G349" s="506" t="e">
        <f>IF(Produit_Tarif_Stock!#REF!&lt;&gt;0,Produit_Tarif_Stock!#REF!,"")</f>
        <v>#REF!</v>
      </c>
      <c r="I349" s="506" t="str">
        <f t="shared" si="10"/>
        <v/>
      </c>
      <c r="J349" s="2" t="e">
        <f>IF(Produit_Tarif_Stock!#REF!&lt;&gt;0,Produit_Tarif_Stock!#REF!,"")</f>
        <v>#REF!</v>
      </c>
      <c r="K349" s="2" t="e">
        <f>IF(Produit_Tarif_Stock!#REF!&lt;&gt;0,Produit_Tarif_Stock!#REF!,"")</f>
        <v>#REF!</v>
      </c>
      <c r="L349" s="114" t="e">
        <f>IF(Produit_Tarif_Stock!#REF!&lt;&gt;0,Produit_Tarif_Stock!#REF!,"")</f>
        <v>#REF!</v>
      </c>
      <c r="M349" s="114" t="e">
        <f>IF(Produit_Tarif_Stock!#REF!&lt;&gt;0,Produit_Tarif_Stock!#REF!,"")</f>
        <v>#REF!</v>
      </c>
      <c r="N349" s="454"/>
      <c r="P349" s="2" t="e">
        <f>IF(Produit_Tarif_Stock!#REF!&lt;&gt;0,Produit_Tarif_Stock!#REF!,"")</f>
        <v>#REF!</v>
      </c>
      <c r="Q349" s="518" t="e">
        <f>IF(Produit_Tarif_Stock!#REF!&lt;&gt;0,(E349-(E349*H349)-Produit_Tarif_Stock!#REF!)/Produit_Tarif_Stock!#REF!*100,(E349-(E349*H349)-Produit_Tarif_Stock!#REF!)/Produit_Tarif_Stock!#REF!*100)</f>
        <v>#REF!</v>
      </c>
      <c r="R349" s="523">
        <f t="shared" si="11"/>
        <v>0</v>
      </c>
      <c r="S349" s="524" t="e">
        <f>Produit_Tarif_Stock!#REF!</f>
        <v>#REF!</v>
      </c>
    </row>
    <row r="350" spans="1:19" ht="24.75" customHeight="1">
      <c r="A350" s="228" t="e">
        <f>Produit_Tarif_Stock!#REF!</f>
        <v>#REF!</v>
      </c>
      <c r="B350" s="118" t="e">
        <f>IF(Produit_Tarif_Stock!#REF!&lt;&gt;"",Produit_Tarif_Stock!#REF!,"")</f>
        <v>#REF!</v>
      </c>
      <c r="C350" s="502" t="e">
        <f>IF(Produit_Tarif_Stock!#REF!&lt;&gt;"",Produit_Tarif_Stock!#REF!,"")</f>
        <v>#REF!</v>
      </c>
      <c r="D350" s="505" t="e">
        <f>IF(Produit_Tarif_Stock!#REF!&lt;&gt;"",Produit_Tarif_Stock!#REF!,"")</f>
        <v>#REF!</v>
      </c>
      <c r="E350" s="514" t="e">
        <f>IF(Produit_Tarif_Stock!#REF!&lt;&gt;0,Produit_Tarif_Stock!#REF!,"")</f>
        <v>#REF!</v>
      </c>
      <c r="F350" s="2" t="e">
        <f>IF(Produit_Tarif_Stock!#REF!&lt;&gt;"",Produit_Tarif_Stock!#REF!,"")</f>
        <v>#REF!</v>
      </c>
      <c r="G350" s="506" t="e">
        <f>IF(Produit_Tarif_Stock!#REF!&lt;&gt;0,Produit_Tarif_Stock!#REF!,"")</f>
        <v>#REF!</v>
      </c>
      <c r="I350" s="506" t="str">
        <f t="shared" si="10"/>
        <v/>
      </c>
      <c r="J350" s="2" t="e">
        <f>IF(Produit_Tarif_Stock!#REF!&lt;&gt;0,Produit_Tarif_Stock!#REF!,"")</f>
        <v>#REF!</v>
      </c>
      <c r="K350" s="2" t="e">
        <f>IF(Produit_Tarif_Stock!#REF!&lt;&gt;0,Produit_Tarif_Stock!#REF!,"")</f>
        <v>#REF!</v>
      </c>
      <c r="L350" s="114" t="e">
        <f>IF(Produit_Tarif_Stock!#REF!&lt;&gt;0,Produit_Tarif_Stock!#REF!,"")</f>
        <v>#REF!</v>
      </c>
      <c r="M350" s="114" t="e">
        <f>IF(Produit_Tarif_Stock!#REF!&lt;&gt;0,Produit_Tarif_Stock!#REF!,"")</f>
        <v>#REF!</v>
      </c>
      <c r="N350" s="454"/>
      <c r="P350" s="2" t="e">
        <f>IF(Produit_Tarif_Stock!#REF!&lt;&gt;0,Produit_Tarif_Stock!#REF!,"")</f>
        <v>#REF!</v>
      </c>
      <c r="Q350" s="518" t="e">
        <f>IF(Produit_Tarif_Stock!#REF!&lt;&gt;0,(E350-(E350*H350)-Produit_Tarif_Stock!#REF!)/Produit_Tarif_Stock!#REF!*100,(E350-(E350*H350)-Produit_Tarif_Stock!#REF!)/Produit_Tarif_Stock!#REF!*100)</f>
        <v>#REF!</v>
      </c>
      <c r="R350" s="523">
        <f t="shared" si="11"/>
        <v>0</v>
      </c>
      <c r="S350" s="524" t="e">
        <f>Produit_Tarif_Stock!#REF!</f>
        <v>#REF!</v>
      </c>
    </row>
    <row r="351" spans="1:19" ht="24.75" customHeight="1">
      <c r="A351" s="228" t="e">
        <f>Produit_Tarif_Stock!#REF!</f>
        <v>#REF!</v>
      </c>
      <c r="B351" s="118" t="e">
        <f>IF(Produit_Tarif_Stock!#REF!&lt;&gt;"",Produit_Tarif_Stock!#REF!,"")</f>
        <v>#REF!</v>
      </c>
      <c r="C351" s="502" t="e">
        <f>IF(Produit_Tarif_Stock!#REF!&lt;&gt;"",Produit_Tarif_Stock!#REF!,"")</f>
        <v>#REF!</v>
      </c>
      <c r="D351" s="505" t="e">
        <f>IF(Produit_Tarif_Stock!#REF!&lt;&gt;"",Produit_Tarif_Stock!#REF!,"")</f>
        <v>#REF!</v>
      </c>
      <c r="E351" s="514" t="e">
        <f>IF(Produit_Tarif_Stock!#REF!&lt;&gt;0,Produit_Tarif_Stock!#REF!,"")</f>
        <v>#REF!</v>
      </c>
      <c r="F351" s="2" t="e">
        <f>IF(Produit_Tarif_Stock!#REF!&lt;&gt;"",Produit_Tarif_Stock!#REF!,"")</f>
        <v>#REF!</v>
      </c>
      <c r="G351" s="506" t="e">
        <f>IF(Produit_Tarif_Stock!#REF!&lt;&gt;0,Produit_Tarif_Stock!#REF!,"")</f>
        <v>#REF!</v>
      </c>
      <c r="I351" s="506" t="str">
        <f t="shared" si="10"/>
        <v/>
      </c>
      <c r="J351" s="2" t="e">
        <f>IF(Produit_Tarif_Stock!#REF!&lt;&gt;0,Produit_Tarif_Stock!#REF!,"")</f>
        <v>#REF!</v>
      </c>
      <c r="K351" s="2" t="e">
        <f>IF(Produit_Tarif_Stock!#REF!&lt;&gt;0,Produit_Tarif_Stock!#REF!,"")</f>
        <v>#REF!</v>
      </c>
      <c r="L351" s="114" t="e">
        <f>IF(Produit_Tarif_Stock!#REF!&lt;&gt;0,Produit_Tarif_Stock!#REF!,"")</f>
        <v>#REF!</v>
      </c>
      <c r="M351" s="114" t="e">
        <f>IF(Produit_Tarif_Stock!#REF!&lt;&gt;0,Produit_Tarif_Stock!#REF!,"")</f>
        <v>#REF!</v>
      </c>
      <c r="N351" s="454"/>
      <c r="P351" s="2" t="e">
        <f>IF(Produit_Tarif_Stock!#REF!&lt;&gt;0,Produit_Tarif_Stock!#REF!,"")</f>
        <v>#REF!</v>
      </c>
      <c r="Q351" s="518" t="e">
        <f>IF(Produit_Tarif_Stock!#REF!&lt;&gt;0,(E351-(E351*H351)-Produit_Tarif_Stock!#REF!)/Produit_Tarif_Stock!#REF!*100,(E351-(E351*H351)-Produit_Tarif_Stock!#REF!)/Produit_Tarif_Stock!#REF!*100)</f>
        <v>#REF!</v>
      </c>
      <c r="R351" s="523">
        <f t="shared" si="11"/>
        <v>0</v>
      </c>
      <c r="S351" s="524" t="e">
        <f>Produit_Tarif_Stock!#REF!</f>
        <v>#REF!</v>
      </c>
    </row>
    <row r="352" spans="1:19" ht="24.75" customHeight="1">
      <c r="A352" s="228" t="e">
        <f>Produit_Tarif_Stock!#REF!</f>
        <v>#REF!</v>
      </c>
      <c r="B352" s="118" t="e">
        <f>IF(Produit_Tarif_Stock!#REF!&lt;&gt;"",Produit_Tarif_Stock!#REF!,"")</f>
        <v>#REF!</v>
      </c>
      <c r="C352" s="502" t="e">
        <f>IF(Produit_Tarif_Stock!#REF!&lt;&gt;"",Produit_Tarif_Stock!#REF!,"")</f>
        <v>#REF!</v>
      </c>
      <c r="D352" s="505" t="e">
        <f>IF(Produit_Tarif_Stock!#REF!&lt;&gt;"",Produit_Tarif_Stock!#REF!,"")</f>
        <v>#REF!</v>
      </c>
      <c r="E352" s="514" t="e">
        <f>IF(Produit_Tarif_Stock!#REF!&lt;&gt;0,Produit_Tarif_Stock!#REF!,"")</f>
        <v>#REF!</v>
      </c>
      <c r="F352" s="2" t="e">
        <f>IF(Produit_Tarif_Stock!#REF!&lt;&gt;"",Produit_Tarif_Stock!#REF!,"")</f>
        <v>#REF!</v>
      </c>
      <c r="G352" s="506" t="e">
        <f>IF(Produit_Tarif_Stock!#REF!&lt;&gt;0,Produit_Tarif_Stock!#REF!,"")</f>
        <v>#REF!</v>
      </c>
      <c r="I352" s="506" t="str">
        <f t="shared" si="10"/>
        <v/>
      </c>
      <c r="J352" s="2" t="e">
        <f>IF(Produit_Tarif_Stock!#REF!&lt;&gt;0,Produit_Tarif_Stock!#REF!,"")</f>
        <v>#REF!</v>
      </c>
      <c r="K352" s="2" t="e">
        <f>IF(Produit_Tarif_Stock!#REF!&lt;&gt;0,Produit_Tarif_Stock!#REF!,"")</f>
        <v>#REF!</v>
      </c>
      <c r="L352" s="114" t="e">
        <f>IF(Produit_Tarif_Stock!#REF!&lt;&gt;0,Produit_Tarif_Stock!#REF!,"")</f>
        <v>#REF!</v>
      </c>
      <c r="M352" s="114" t="e">
        <f>IF(Produit_Tarif_Stock!#REF!&lt;&gt;0,Produit_Tarif_Stock!#REF!,"")</f>
        <v>#REF!</v>
      </c>
      <c r="N352" s="454"/>
      <c r="P352" s="2" t="e">
        <f>IF(Produit_Tarif_Stock!#REF!&lt;&gt;0,Produit_Tarif_Stock!#REF!,"")</f>
        <v>#REF!</v>
      </c>
      <c r="Q352" s="518" t="e">
        <f>IF(Produit_Tarif_Stock!#REF!&lt;&gt;0,(E352-(E352*H352)-Produit_Tarif_Stock!#REF!)/Produit_Tarif_Stock!#REF!*100,(E352-(E352*H352)-Produit_Tarif_Stock!#REF!)/Produit_Tarif_Stock!#REF!*100)</f>
        <v>#REF!</v>
      </c>
      <c r="R352" s="523">
        <f t="shared" si="11"/>
        <v>0</v>
      </c>
      <c r="S352" s="524" t="e">
        <f>Produit_Tarif_Stock!#REF!</f>
        <v>#REF!</v>
      </c>
    </row>
    <row r="353" spans="1:19" ht="24.75" customHeight="1">
      <c r="A353" s="228" t="e">
        <f>Produit_Tarif_Stock!#REF!</f>
        <v>#REF!</v>
      </c>
      <c r="B353" s="118" t="e">
        <f>IF(Produit_Tarif_Stock!#REF!&lt;&gt;"",Produit_Tarif_Stock!#REF!,"")</f>
        <v>#REF!</v>
      </c>
      <c r="C353" s="502" t="e">
        <f>IF(Produit_Tarif_Stock!#REF!&lt;&gt;"",Produit_Tarif_Stock!#REF!,"")</f>
        <v>#REF!</v>
      </c>
      <c r="D353" s="505" t="e">
        <f>IF(Produit_Tarif_Stock!#REF!&lt;&gt;"",Produit_Tarif_Stock!#REF!,"")</f>
        <v>#REF!</v>
      </c>
      <c r="E353" s="514" t="e">
        <f>IF(Produit_Tarif_Stock!#REF!&lt;&gt;0,Produit_Tarif_Stock!#REF!,"")</f>
        <v>#REF!</v>
      </c>
      <c r="F353" s="2" t="e">
        <f>IF(Produit_Tarif_Stock!#REF!&lt;&gt;"",Produit_Tarif_Stock!#REF!,"")</f>
        <v>#REF!</v>
      </c>
      <c r="G353" s="506" t="e">
        <f>IF(Produit_Tarif_Stock!#REF!&lt;&gt;0,Produit_Tarif_Stock!#REF!,"")</f>
        <v>#REF!</v>
      </c>
      <c r="I353" s="506" t="str">
        <f t="shared" si="10"/>
        <v/>
      </c>
      <c r="J353" s="2" t="e">
        <f>IF(Produit_Tarif_Stock!#REF!&lt;&gt;0,Produit_Tarif_Stock!#REF!,"")</f>
        <v>#REF!</v>
      </c>
      <c r="K353" s="2" t="e">
        <f>IF(Produit_Tarif_Stock!#REF!&lt;&gt;0,Produit_Tarif_Stock!#REF!,"")</f>
        <v>#REF!</v>
      </c>
      <c r="L353" s="114" t="e">
        <f>IF(Produit_Tarif_Stock!#REF!&lt;&gt;0,Produit_Tarif_Stock!#REF!,"")</f>
        <v>#REF!</v>
      </c>
      <c r="M353" s="114" t="e">
        <f>IF(Produit_Tarif_Stock!#REF!&lt;&gt;0,Produit_Tarif_Stock!#REF!,"")</f>
        <v>#REF!</v>
      </c>
      <c r="N353" s="454"/>
      <c r="P353" s="2" t="e">
        <f>IF(Produit_Tarif_Stock!#REF!&lt;&gt;0,Produit_Tarif_Stock!#REF!,"")</f>
        <v>#REF!</v>
      </c>
      <c r="Q353" s="518" t="e">
        <f>IF(Produit_Tarif_Stock!#REF!&lt;&gt;0,(E353-(E353*H353)-Produit_Tarif_Stock!#REF!)/Produit_Tarif_Stock!#REF!*100,(E353-(E353*H353)-Produit_Tarif_Stock!#REF!)/Produit_Tarif_Stock!#REF!*100)</f>
        <v>#REF!</v>
      </c>
      <c r="R353" s="523">
        <f t="shared" si="11"/>
        <v>0</v>
      </c>
      <c r="S353" s="524" t="e">
        <f>Produit_Tarif_Stock!#REF!</f>
        <v>#REF!</v>
      </c>
    </row>
    <row r="354" spans="1:19" ht="24.75" customHeight="1">
      <c r="A354" s="228" t="e">
        <f>Produit_Tarif_Stock!#REF!</f>
        <v>#REF!</v>
      </c>
      <c r="B354" s="118" t="e">
        <f>IF(Produit_Tarif_Stock!#REF!&lt;&gt;"",Produit_Tarif_Stock!#REF!,"")</f>
        <v>#REF!</v>
      </c>
      <c r="C354" s="502" t="e">
        <f>IF(Produit_Tarif_Stock!#REF!&lt;&gt;"",Produit_Tarif_Stock!#REF!,"")</f>
        <v>#REF!</v>
      </c>
      <c r="D354" s="505" t="e">
        <f>IF(Produit_Tarif_Stock!#REF!&lt;&gt;"",Produit_Tarif_Stock!#REF!,"")</f>
        <v>#REF!</v>
      </c>
      <c r="E354" s="514" t="e">
        <f>IF(Produit_Tarif_Stock!#REF!&lt;&gt;0,Produit_Tarif_Stock!#REF!,"")</f>
        <v>#REF!</v>
      </c>
      <c r="F354" s="2" t="e">
        <f>IF(Produit_Tarif_Stock!#REF!&lt;&gt;"",Produit_Tarif_Stock!#REF!,"")</f>
        <v>#REF!</v>
      </c>
      <c r="G354" s="506" t="e">
        <f>IF(Produit_Tarif_Stock!#REF!&lt;&gt;0,Produit_Tarif_Stock!#REF!,"")</f>
        <v>#REF!</v>
      </c>
      <c r="I354" s="506" t="str">
        <f t="shared" si="10"/>
        <v/>
      </c>
      <c r="J354" s="2" t="e">
        <f>IF(Produit_Tarif_Stock!#REF!&lt;&gt;0,Produit_Tarif_Stock!#REF!,"")</f>
        <v>#REF!</v>
      </c>
      <c r="K354" s="2" t="e">
        <f>IF(Produit_Tarif_Stock!#REF!&lt;&gt;0,Produit_Tarif_Stock!#REF!,"")</f>
        <v>#REF!</v>
      </c>
      <c r="L354" s="114" t="e">
        <f>IF(Produit_Tarif_Stock!#REF!&lt;&gt;0,Produit_Tarif_Stock!#REF!,"")</f>
        <v>#REF!</v>
      </c>
      <c r="M354" s="114" t="e">
        <f>IF(Produit_Tarif_Stock!#REF!&lt;&gt;0,Produit_Tarif_Stock!#REF!,"")</f>
        <v>#REF!</v>
      </c>
      <c r="N354" s="454"/>
      <c r="P354" s="2" t="e">
        <f>IF(Produit_Tarif_Stock!#REF!&lt;&gt;0,Produit_Tarif_Stock!#REF!,"")</f>
        <v>#REF!</v>
      </c>
      <c r="Q354" s="518" t="e">
        <f>IF(Produit_Tarif_Stock!#REF!&lt;&gt;0,(E354-(E354*H354)-Produit_Tarif_Stock!#REF!)/Produit_Tarif_Stock!#REF!*100,(E354-(E354*H354)-Produit_Tarif_Stock!#REF!)/Produit_Tarif_Stock!#REF!*100)</f>
        <v>#REF!</v>
      </c>
      <c r="R354" s="523">
        <f t="shared" si="11"/>
        <v>0</v>
      </c>
      <c r="S354" s="524" t="e">
        <f>Produit_Tarif_Stock!#REF!</f>
        <v>#REF!</v>
      </c>
    </row>
    <row r="355" spans="1:19" ht="24.75" customHeight="1">
      <c r="A355" s="228" t="e">
        <f>Produit_Tarif_Stock!#REF!</f>
        <v>#REF!</v>
      </c>
      <c r="B355" s="118" t="e">
        <f>IF(Produit_Tarif_Stock!#REF!&lt;&gt;"",Produit_Tarif_Stock!#REF!,"")</f>
        <v>#REF!</v>
      </c>
      <c r="C355" s="502" t="e">
        <f>IF(Produit_Tarif_Stock!#REF!&lt;&gt;"",Produit_Tarif_Stock!#REF!,"")</f>
        <v>#REF!</v>
      </c>
      <c r="D355" s="505" t="e">
        <f>IF(Produit_Tarif_Stock!#REF!&lt;&gt;"",Produit_Tarif_Stock!#REF!,"")</f>
        <v>#REF!</v>
      </c>
      <c r="E355" s="514" t="e">
        <f>IF(Produit_Tarif_Stock!#REF!&lt;&gt;0,Produit_Tarif_Stock!#REF!,"")</f>
        <v>#REF!</v>
      </c>
      <c r="F355" s="2" t="e">
        <f>IF(Produit_Tarif_Stock!#REF!&lt;&gt;"",Produit_Tarif_Stock!#REF!,"")</f>
        <v>#REF!</v>
      </c>
      <c r="G355" s="506" t="e">
        <f>IF(Produit_Tarif_Stock!#REF!&lt;&gt;0,Produit_Tarif_Stock!#REF!,"")</f>
        <v>#REF!</v>
      </c>
      <c r="I355" s="506" t="str">
        <f t="shared" si="10"/>
        <v/>
      </c>
      <c r="J355" s="2" t="e">
        <f>IF(Produit_Tarif_Stock!#REF!&lt;&gt;0,Produit_Tarif_Stock!#REF!,"")</f>
        <v>#REF!</v>
      </c>
      <c r="K355" s="2" t="e">
        <f>IF(Produit_Tarif_Stock!#REF!&lt;&gt;0,Produit_Tarif_Stock!#REF!,"")</f>
        <v>#REF!</v>
      </c>
      <c r="L355" s="114" t="e">
        <f>IF(Produit_Tarif_Stock!#REF!&lt;&gt;0,Produit_Tarif_Stock!#REF!,"")</f>
        <v>#REF!</v>
      </c>
      <c r="M355" s="114" t="e">
        <f>IF(Produit_Tarif_Stock!#REF!&lt;&gt;0,Produit_Tarif_Stock!#REF!,"")</f>
        <v>#REF!</v>
      </c>
      <c r="N355" s="454"/>
      <c r="P355" s="2" t="e">
        <f>IF(Produit_Tarif_Stock!#REF!&lt;&gt;0,Produit_Tarif_Stock!#REF!,"")</f>
        <v>#REF!</v>
      </c>
      <c r="Q355" s="518" t="e">
        <f>IF(Produit_Tarif_Stock!#REF!&lt;&gt;0,(E355-(E355*H355)-Produit_Tarif_Stock!#REF!)/Produit_Tarif_Stock!#REF!*100,(E355-(E355*H355)-Produit_Tarif_Stock!#REF!)/Produit_Tarif_Stock!#REF!*100)</f>
        <v>#REF!</v>
      </c>
      <c r="R355" s="523">
        <f t="shared" si="11"/>
        <v>0</v>
      </c>
      <c r="S355" s="524" t="e">
        <f>Produit_Tarif_Stock!#REF!</f>
        <v>#REF!</v>
      </c>
    </row>
    <row r="356" spans="1:19" ht="24.75" customHeight="1">
      <c r="A356" s="228" t="e">
        <f>Produit_Tarif_Stock!#REF!</f>
        <v>#REF!</v>
      </c>
      <c r="B356" s="118" t="e">
        <f>IF(Produit_Tarif_Stock!#REF!&lt;&gt;"",Produit_Tarif_Stock!#REF!,"")</f>
        <v>#REF!</v>
      </c>
      <c r="C356" s="502" t="e">
        <f>IF(Produit_Tarif_Stock!#REF!&lt;&gt;"",Produit_Tarif_Stock!#REF!,"")</f>
        <v>#REF!</v>
      </c>
      <c r="D356" s="505" t="e">
        <f>IF(Produit_Tarif_Stock!#REF!&lt;&gt;"",Produit_Tarif_Stock!#REF!,"")</f>
        <v>#REF!</v>
      </c>
      <c r="E356" s="514" t="e">
        <f>IF(Produit_Tarif_Stock!#REF!&lt;&gt;0,Produit_Tarif_Stock!#REF!,"")</f>
        <v>#REF!</v>
      </c>
      <c r="F356" s="2" t="e">
        <f>IF(Produit_Tarif_Stock!#REF!&lt;&gt;"",Produit_Tarif_Stock!#REF!,"")</f>
        <v>#REF!</v>
      </c>
      <c r="G356" s="506" t="e">
        <f>IF(Produit_Tarif_Stock!#REF!&lt;&gt;0,Produit_Tarif_Stock!#REF!,"")</f>
        <v>#REF!</v>
      </c>
      <c r="I356" s="506" t="str">
        <f t="shared" si="10"/>
        <v/>
      </c>
      <c r="J356" s="2" t="e">
        <f>IF(Produit_Tarif_Stock!#REF!&lt;&gt;0,Produit_Tarif_Stock!#REF!,"")</f>
        <v>#REF!</v>
      </c>
      <c r="K356" s="2" t="e">
        <f>IF(Produit_Tarif_Stock!#REF!&lt;&gt;0,Produit_Tarif_Stock!#REF!,"")</f>
        <v>#REF!</v>
      </c>
      <c r="L356" s="114" t="e">
        <f>IF(Produit_Tarif_Stock!#REF!&lt;&gt;0,Produit_Tarif_Stock!#REF!,"")</f>
        <v>#REF!</v>
      </c>
      <c r="M356" s="114" t="e">
        <f>IF(Produit_Tarif_Stock!#REF!&lt;&gt;0,Produit_Tarif_Stock!#REF!,"")</f>
        <v>#REF!</v>
      </c>
      <c r="N356" s="454"/>
      <c r="P356" s="2" t="e">
        <f>IF(Produit_Tarif_Stock!#REF!&lt;&gt;0,Produit_Tarif_Stock!#REF!,"")</f>
        <v>#REF!</v>
      </c>
      <c r="Q356" s="518" t="e">
        <f>IF(Produit_Tarif_Stock!#REF!&lt;&gt;0,(E356-(E356*H356)-Produit_Tarif_Stock!#REF!)/Produit_Tarif_Stock!#REF!*100,(E356-(E356*H356)-Produit_Tarif_Stock!#REF!)/Produit_Tarif_Stock!#REF!*100)</f>
        <v>#REF!</v>
      </c>
      <c r="R356" s="523">
        <f t="shared" si="11"/>
        <v>0</v>
      </c>
      <c r="S356" s="524" t="e">
        <f>Produit_Tarif_Stock!#REF!</f>
        <v>#REF!</v>
      </c>
    </row>
    <row r="357" spans="1:19" ht="24.75" customHeight="1">
      <c r="A357" s="228" t="e">
        <f>Produit_Tarif_Stock!#REF!</f>
        <v>#REF!</v>
      </c>
      <c r="B357" s="118" t="e">
        <f>IF(Produit_Tarif_Stock!#REF!&lt;&gt;"",Produit_Tarif_Stock!#REF!,"")</f>
        <v>#REF!</v>
      </c>
      <c r="C357" s="502" t="e">
        <f>IF(Produit_Tarif_Stock!#REF!&lt;&gt;"",Produit_Tarif_Stock!#REF!,"")</f>
        <v>#REF!</v>
      </c>
      <c r="D357" s="505" t="e">
        <f>IF(Produit_Tarif_Stock!#REF!&lt;&gt;"",Produit_Tarif_Stock!#REF!,"")</f>
        <v>#REF!</v>
      </c>
      <c r="E357" s="514" t="e">
        <f>IF(Produit_Tarif_Stock!#REF!&lt;&gt;0,Produit_Tarif_Stock!#REF!,"")</f>
        <v>#REF!</v>
      </c>
      <c r="F357" s="2" t="e">
        <f>IF(Produit_Tarif_Stock!#REF!&lt;&gt;"",Produit_Tarif_Stock!#REF!,"")</f>
        <v>#REF!</v>
      </c>
      <c r="G357" s="506" t="e">
        <f>IF(Produit_Tarif_Stock!#REF!&lt;&gt;0,Produit_Tarif_Stock!#REF!,"")</f>
        <v>#REF!</v>
      </c>
      <c r="I357" s="506" t="str">
        <f t="shared" si="10"/>
        <v/>
      </c>
      <c r="J357" s="2" t="e">
        <f>IF(Produit_Tarif_Stock!#REF!&lt;&gt;0,Produit_Tarif_Stock!#REF!,"")</f>
        <v>#REF!</v>
      </c>
      <c r="K357" s="2" t="e">
        <f>IF(Produit_Tarif_Stock!#REF!&lt;&gt;0,Produit_Tarif_Stock!#REF!,"")</f>
        <v>#REF!</v>
      </c>
      <c r="L357" s="114" t="e">
        <f>IF(Produit_Tarif_Stock!#REF!&lt;&gt;0,Produit_Tarif_Stock!#REF!,"")</f>
        <v>#REF!</v>
      </c>
      <c r="M357" s="114" t="e">
        <f>IF(Produit_Tarif_Stock!#REF!&lt;&gt;0,Produit_Tarif_Stock!#REF!,"")</f>
        <v>#REF!</v>
      </c>
      <c r="N357" s="454"/>
      <c r="P357" s="2" t="e">
        <f>IF(Produit_Tarif_Stock!#REF!&lt;&gt;0,Produit_Tarif_Stock!#REF!,"")</f>
        <v>#REF!</v>
      </c>
      <c r="Q357" s="518" t="e">
        <f>IF(Produit_Tarif_Stock!#REF!&lt;&gt;0,(E357-(E357*H357)-Produit_Tarif_Stock!#REF!)/Produit_Tarif_Stock!#REF!*100,(E357-(E357*H357)-Produit_Tarif_Stock!#REF!)/Produit_Tarif_Stock!#REF!*100)</f>
        <v>#REF!</v>
      </c>
      <c r="R357" s="523">
        <f t="shared" si="11"/>
        <v>0</v>
      </c>
      <c r="S357" s="524" t="e">
        <f>Produit_Tarif_Stock!#REF!</f>
        <v>#REF!</v>
      </c>
    </row>
    <row r="358" spans="1:19" ht="24.75" customHeight="1">
      <c r="A358" s="228" t="e">
        <f>Produit_Tarif_Stock!#REF!</f>
        <v>#REF!</v>
      </c>
      <c r="B358" s="118" t="e">
        <f>IF(Produit_Tarif_Stock!#REF!&lt;&gt;"",Produit_Tarif_Stock!#REF!,"")</f>
        <v>#REF!</v>
      </c>
      <c r="C358" s="502" t="e">
        <f>IF(Produit_Tarif_Stock!#REF!&lt;&gt;"",Produit_Tarif_Stock!#REF!,"")</f>
        <v>#REF!</v>
      </c>
      <c r="D358" s="505" t="e">
        <f>IF(Produit_Tarif_Stock!#REF!&lt;&gt;"",Produit_Tarif_Stock!#REF!,"")</f>
        <v>#REF!</v>
      </c>
      <c r="E358" s="514" t="e">
        <f>IF(Produit_Tarif_Stock!#REF!&lt;&gt;0,Produit_Tarif_Stock!#REF!,"")</f>
        <v>#REF!</v>
      </c>
      <c r="F358" s="2" t="e">
        <f>IF(Produit_Tarif_Stock!#REF!&lt;&gt;"",Produit_Tarif_Stock!#REF!,"")</f>
        <v>#REF!</v>
      </c>
      <c r="G358" s="506" t="e">
        <f>IF(Produit_Tarif_Stock!#REF!&lt;&gt;0,Produit_Tarif_Stock!#REF!,"")</f>
        <v>#REF!</v>
      </c>
      <c r="I358" s="506" t="str">
        <f t="shared" si="10"/>
        <v/>
      </c>
      <c r="J358" s="2" t="e">
        <f>IF(Produit_Tarif_Stock!#REF!&lt;&gt;0,Produit_Tarif_Stock!#REF!,"")</f>
        <v>#REF!</v>
      </c>
      <c r="K358" s="2" t="e">
        <f>IF(Produit_Tarif_Stock!#REF!&lt;&gt;0,Produit_Tarif_Stock!#REF!,"")</f>
        <v>#REF!</v>
      </c>
      <c r="L358" s="114" t="e">
        <f>IF(Produit_Tarif_Stock!#REF!&lt;&gt;0,Produit_Tarif_Stock!#REF!,"")</f>
        <v>#REF!</v>
      </c>
      <c r="M358" s="114" t="e">
        <f>IF(Produit_Tarif_Stock!#REF!&lt;&gt;0,Produit_Tarif_Stock!#REF!,"")</f>
        <v>#REF!</v>
      </c>
      <c r="N358" s="454"/>
      <c r="P358" s="2" t="e">
        <f>IF(Produit_Tarif_Stock!#REF!&lt;&gt;0,Produit_Tarif_Stock!#REF!,"")</f>
        <v>#REF!</v>
      </c>
      <c r="Q358" s="518" t="e">
        <f>IF(Produit_Tarif_Stock!#REF!&lt;&gt;0,(E358-(E358*H358)-Produit_Tarif_Stock!#REF!)/Produit_Tarif_Stock!#REF!*100,(E358-(E358*H358)-Produit_Tarif_Stock!#REF!)/Produit_Tarif_Stock!#REF!*100)</f>
        <v>#REF!</v>
      </c>
      <c r="R358" s="523">
        <f t="shared" si="11"/>
        <v>0</v>
      </c>
      <c r="S358" s="524" t="e">
        <f>Produit_Tarif_Stock!#REF!</f>
        <v>#REF!</v>
      </c>
    </row>
    <row r="359" spans="1:19" ht="24.75" customHeight="1">
      <c r="A359" s="228" t="e">
        <f>Produit_Tarif_Stock!#REF!</f>
        <v>#REF!</v>
      </c>
      <c r="B359" s="118" t="e">
        <f>IF(Produit_Tarif_Stock!#REF!&lt;&gt;"",Produit_Tarif_Stock!#REF!,"")</f>
        <v>#REF!</v>
      </c>
      <c r="C359" s="502" t="e">
        <f>IF(Produit_Tarif_Stock!#REF!&lt;&gt;"",Produit_Tarif_Stock!#REF!,"")</f>
        <v>#REF!</v>
      </c>
      <c r="D359" s="505" t="e">
        <f>IF(Produit_Tarif_Stock!#REF!&lt;&gt;"",Produit_Tarif_Stock!#REF!,"")</f>
        <v>#REF!</v>
      </c>
      <c r="E359" s="514" t="e">
        <f>IF(Produit_Tarif_Stock!#REF!&lt;&gt;0,Produit_Tarif_Stock!#REF!,"")</f>
        <v>#REF!</v>
      </c>
      <c r="F359" s="2" t="e">
        <f>IF(Produit_Tarif_Stock!#REF!&lt;&gt;"",Produit_Tarif_Stock!#REF!,"")</f>
        <v>#REF!</v>
      </c>
      <c r="G359" s="506" t="e">
        <f>IF(Produit_Tarif_Stock!#REF!&lt;&gt;0,Produit_Tarif_Stock!#REF!,"")</f>
        <v>#REF!</v>
      </c>
      <c r="I359" s="506" t="str">
        <f t="shared" si="10"/>
        <v/>
      </c>
      <c r="J359" s="2" t="e">
        <f>IF(Produit_Tarif_Stock!#REF!&lt;&gt;0,Produit_Tarif_Stock!#REF!,"")</f>
        <v>#REF!</v>
      </c>
      <c r="K359" s="2" t="e">
        <f>IF(Produit_Tarif_Stock!#REF!&lt;&gt;0,Produit_Tarif_Stock!#REF!,"")</f>
        <v>#REF!</v>
      </c>
      <c r="L359" s="114" t="e">
        <f>IF(Produit_Tarif_Stock!#REF!&lt;&gt;0,Produit_Tarif_Stock!#REF!,"")</f>
        <v>#REF!</v>
      </c>
      <c r="M359" s="114" t="e">
        <f>IF(Produit_Tarif_Stock!#REF!&lt;&gt;0,Produit_Tarif_Stock!#REF!,"")</f>
        <v>#REF!</v>
      </c>
      <c r="N359" s="454"/>
      <c r="P359" s="2" t="e">
        <f>IF(Produit_Tarif_Stock!#REF!&lt;&gt;0,Produit_Tarif_Stock!#REF!,"")</f>
        <v>#REF!</v>
      </c>
      <c r="Q359" s="518" t="e">
        <f>IF(Produit_Tarif_Stock!#REF!&lt;&gt;0,(E359-(E359*H359)-Produit_Tarif_Stock!#REF!)/Produit_Tarif_Stock!#REF!*100,(E359-(E359*H359)-Produit_Tarif_Stock!#REF!)/Produit_Tarif_Stock!#REF!*100)</f>
        <v>#REF!</v>
      </c>
      <c r="R359" s="523">
        <f t="shared" si="11"/>
        <v>0</v>
      </c>
      <c r="S359" s="524" t="e">
        <f>Produit_Tarif_Stock!#REF!</f>
        <v>#REF!</v>
      </c>
    </row>
    <row r="360" spans="1:19" ht="24.75" customHeight="1">
      <c r="A360" s="228" t="e">
        <f>Produit_Tarif_Stock!#REF!</f>
        <v>#REF!</v>
      </c>
      <c r="B360" s="118" t="e">
        <f>IF(Produit_Tarif_Stock!#REF!&lt;&gt;"",Produit_Tarif_Stock!#REF!,"")</f>
        <v>#REF!</v>
      </c>
      <c r="C360" s="502" t="e">
        <f>IF(Produit_Tarif_Stock!#REF!&lt;&gt;"",Produit_Tarif_Stock!#REF!,"")</f>
        <v>#REF!</v>
      </c>
      <c r="D360" s="505" t="e">
        <f>IF(Produit_Tarif_Stock!#REF!&lt;&gt;"",Produit_Tarif_Stock!#REF!,"")</f>
        <v>#REF!</v>
      </c>
      <c r="E360" s="514" t="e">
        <f>IF(Produit_Tarif_Stock!#REF!&lt;&gt;0,Produit_Tarif_Stock!#REF!,"")</f>
        <v>#REF!</v>
      </c>
      <c r="F360" s="2" t="e">
        <f>IF(Produit_Tarif_Stock!#REF!&lt;&gt;"",Produit_Tarif_Stock!#REF!,"")</f>
        <v>#REF!</v>
      </c>
      <c r="G360" s="506" t="e">
        <f>IF(Produit_Tarif_Stock!#REF!&lt;&gt;0,Produit_Tarif_Stock!#REF!,"")</f>
        <v>#REF!</v>
      </c>
      <c r="I360" s="506" t="str">
        <f t="shared" si="10"/>
        <v/>
      </c>
      <c r="J360" s="2" t="e">
        <f>IF(Produit_Tarif_Stock!#REF!&lt;&gt;0,Produit_Tarif_Stock!#REF!,"")</f>
        <v>#REF!</v>
      </c>
      <c r="K360" s="2" t="e">
        <f>IF(Produit_Tarif_Stock!#REF!&lt;&gt;0,Produit_Tarif_Stock!#REF!,"")</f>
        <v>#REF!</v>
      </c>
      <c r="L360" s="114" t="e">
        <f>IF(Produit_Tarif_Stock!#REF!&lt;&gt;0,Produit_Tarif_Stock!#REF!,"")</f>
        <v>#REF!</v>
      </c>
      <c r="M360" s="114" t="e">
        <f>IF(Produit_Tarif_Stock!#REF!&lt;&gt;0,Produit_Tarif_Stock!#REF!,"")</f>
        <v>#REF!</v>
      </c>
      <c r="N360" s="454"/>
      <c r="P360" s="2" t="e">
        <f>IF(Produit_Tarif_Stock!#REF!&lt;&gt;0,Produit_Tarif_Stock!#REF!,"")</f>
        <v>#REF!</v>
      </c>
      <c r="Q360" s="518" t="e">
        <f>IF(Produit_Tarif_Stock!#REF!&lt;&gt;0,(E360-(E360*H360)-Produit_Tarif_Stock!#REF!)/Produit_Tarif_Stock!#REF!*100,(E360-(E360*H360)-Produit_Tarif_Stock!#REF!)/Produit_Tarif_Stock!#REF!*100)</f>
        <v>#REF!</v>
      </c>
      <c r="R360" s="523">
        <f t="shared" si="11"/>
        <v>0</v>
      </c>
      <c r="S360" s="524" t="e">
        <f>Produit_Tarif_Stock!#REF!</f>
        <v>#REF!</v>
      </c>
    </row>
    <row r="361" spans="1:19" ht="24.75" customHeight="1">
      <c r="A361" s="228" t="e">
        <f>Produit_Tarif_Stock!#REF!</f>
        <v>#REF!</v>
      </c>
      <c r="B361" s="118" t="e">
        <f>IF(Produit_Tarif_Stock!#REF!&lt;&gt;"",Produit_Tarif_Stock!#REF!,"")</f>
        <v>#REF!</v>
      </c>
      <c r="C361" s="502" t="e">
        <f>IF(Produit_Tarif_Stock!#REF!&lt;&gt;"",Produit_Tarif_Stock!#REF!,"")</f>
        <v>#REF!</v>
      </c>
      <c r="D361" s="505" t="e">
        <f>IF(Produit_Tarif_Stock!#REF!&lt;&gt;"",Produit_Tarif_Stock!#REF!,"")</f>
        <v>#REF!</v>
      </c>
      <c r="E361" s="514" t="e">
        <f>IF(Produit_Tarif_Stock!#REF!&lt;&gt;0,Produit_Tarif_Stock!#REF!,"")</f>
        <v>#REF!</v>
      </c>
      <c r="F361" s="2" t="e">
        <f>IF(Produit_Tarif_Stock!#REF!&lt;&gt;"",Produit_Tarif_Stock!#REF!,"")</f>
        <v>#REF!</v>
      </c>
      <c r="G361" s="506" t="e">
        <f>IF(Produit_Tarif_Stock!#REF!&lt;&gt;0,Produit_Tarif_Stock!#REF!,"")</f>
        <v>#REF!</v>
      </c>
      <c r="I361" s="506" t="str">
        <f t="shared" si="10"/>
        <v/>
      </c>
      <c r="J361" s="2" t="e">
        <f>IF(Produit_Tarif_Stock!#REF!&lt;&gt;0,Produit_Tarif_Stock!#REF!,"")</f>
        <v>#REF!</v>
      </c>
      <c r="K361" s="2" t="e">
        <f>IF(Produit_Tarif_Stock!#REF!&lt;&gt;0,Produit_Tarif_Stock!#REF!,"")</f>
        <v>#REF!</v>
      </c>
      <c r="L361" s="114" t="e">
        <f>IF(Produit_Tarif_Stock!#REF!&lt;&gt;0,Produit_Tarif_Stock!#REF!,"")</f>
        <v>#REF!</v>
      </c>
      <c r="M361" s="114" t="e">
        <f>IF(Produit_Tarif_Stock!#REF!&lt;&gt;0,Produit_Tarif_Stock!#REF!,"")</f>
        <v>#REF!</v>
      </c>
      <c r="N361" s="454"/>
      <c r="P361" s="2" t="e">
        <f>IF(Produit_Tarif_Stock!#REF!&lt;&gt;0,Produit_Tarif_Stock!#REF!,"")</f>
        <v>#REF!</v>
      </c>
      <c r="Q361" s="518" t="e">
        <f>IF(Produit_Tarif_Stock!#REF!&lt;&gt;0,(E361-(E361*H361)-Produit_Tarif_Stock!#REF!)/Produit_Tarif_Stock!#REF!*100,(E361-(E361*H361)-Produit_Tarif_Stock!#REF!)/Produit_Tarif_Stock!#REF!*100)</f>
        <v>#REF!</v>
      </c>
      <c r="R361" s="523">
        <f t="shared" si="11"/>
        <v>0</v>
      </c>
      <c r="S361" s="524" t="e">
        <f>Produit_Tarif_Stock!#REF!</f>
        <v>#REF!</v>
      </c>
    </row>
    <row r="362" spans="1:19" ht="24.75" customHeight="1">
      <c r="A362" s="228" t="e">
        <f>Produit_Tarif_Stock!#REF!</f>
        <v>#REF!</v>
      </c>
      <c r="B362" s="118" t="e">
        <f>IF(Produit_Tarif_Stock!#REF!&lt;&gt;"",Produit_Tarif_Stock!#REF!,"")</f>
        <v>#REF!</v>
      </c>
      <c r="C362" s="502" t="e">
        <f>IF(Produit_Tarif_Stock!#REF!&lt;&gt;"",Produit_Tarif_Stock!#REF!,"")</f>
        <v>#REF!</v>
      </c>
      <c r="D362" s="505" t="e">
        <f>IF(Produit_Tarif_Stock!#REF!&lt;&gt;"",Produit_Tarif_Stock!#REF!,"")</f>
        <v>#REF!</v>
      </c>
      <c r="E362" s="514" t="e">
        <f>IF(Produit_Tarif_Stock!#REF!&lt;&gt;0,Produit_Tarif_Stock!#REF!,"")</f>
        <v>#REF!</v>
      </c>
      <c r="F362" s="2" t="e">
        <f>IF(Produit_Tarif_Stock!#REF!&lt;&gt;"",Produit_Tarif_Stock!#REF!,"")</f>
        <v>#REF!</v>
      </c>
      <c r="G362" s="506" t="e">
        <f>IF(Produit_Tarif_Stock!#REF!&lt;&gt;0,Produit_Tarif_Stock!#REF!,"")</f>
        <v>#REF!</v>
      </c>
      <c r="I362" s="506" t="str">
        <f t="shared" si="10"/>
        <v/>
      </c>
      <c r="J362" s="2" t="e">
        <f>IF(Produit_Tarif_Stock!#REF!&lt;&gt;0,Produit_Tarif_Stock!#REF!,"")</f>
        <v>#REF!</v>
      </c>
      <c r="K362" s="2" t="e">
        <f>IF(Produit_Tarif_Stock!#REF!&lt;&gt;0,Produit_Tarif_Stock!#REF!,"")</f>
        <v>#REF!</v>
      </c>
      <c r="L362" s="114" t="e">
        <f>IF(Produit_Tarif_Stock!#REF!&lt;&gt;0,Produit_Tarif_Stock!#REF!,"")</f>
        <v>#REF!</v>
      </c>
      <c r="M362" s="114" t="e">
        <f>IF(Produit_Tarif_Stock!#REF!&lt;&gt;0,Produit_Tarif_Stock!#REF!,"")</f>
        <v>#REF!</v>
      </c>
      <c r="N362" s="454"/>
      <c r="P362" s="2" t="e">
        <f>IF(Produit_Tarif_Stock!#REF!&lt;&gt;0,Produit_Tarif_Stock!#REF!,"")</f>
        <v>#REF!</v>
      </c>
      <c r="Q362" s="518" t="e">
        <f>IF(Produit_Tarif_Stock!#REF!&lt;&gt;0,(E362-(E362*H362)-Produit_Tarif_Stock!#REF!)/Produit_Tarif_Stock!#REF!*100,(E362-(E362*H362)-Produit_Tarif_Stock!#REF!)/Produit_Tarif_Stock!#REF!*100)</f>
        <v>#REF!</v>
      </c>
      <c r="R362" s="523">
        <f t="shared" si="11"/>
        <v>0</v>
      </c>
      <c r="S362" s="524" t="e">
        <f>Produit_Tarif_Stock!#REF!</f>
        <v>#REF!</v>
      </c>
    </row>
    <row r="363" spans="1:19" ht="24.75" customHeight="1">
      <c r="A363" s="228" t="e">
        <f>Produit_Tarif_Stock!#REF!</f>
        <v>#REF!</v>
      </c>
      <c r="B363" s="118" t="e">
        <f>IF(Produit_Tarif_Stock!#REF!&lt;&gt;"",Produit_Tarif_Stock!#REF!,"")</f>
        <v>#REF!</v>
      </c>
      <c r="C363" s="502" t="e">
        <f>IF(Produit_Tarif_Stock!#REF!&lt;&gt;"",Produit_Tarif_Stock!#REF!,"")</f>
        <v>#REF!</v>
      </c>
      <c r="D363" s="505" t="e">
        <f>IF(Produit_Tarif_Stock!#REF!&lt;&gt;"",Produit_Tarif_Stock!#REF!,"")</f>
        <v>#REF!</v>
      </c>
      <c r="E363" s="514" t="e">
        <f>IF(Produit_Tarif_Stock!#REF!&lt;&gt;0,Produit_Tarif_Stock!#REF!,"")</f>
        <v>#REF!</v>
      </c>
      <c r="F363" s="2" t="e">
        <f>IF(Produit_Tarif_Stock!#REF!&lt;&gt;"",Produit_Tarif_Stock!#REF!,"")</f>
        <v>#REF!</v>
      </c>
      <c r="G363" s="506" t="e">
        <f>IF(Produit_Tarif_Stock!#REF!&lt;&gt;0,Produit_Tarif_Stock!#REF!,"")</f>
        <v>#REF!</v>
      </c>
      <c r="I363" s="506" t="str">
        <f t="shared" si="10"/>
        <v/>
      </c>
      <c r="J363" s="2" t="e">
        <f>IF(Produit_Tarif_Stock!#REF!&lt;&gt;0,Produit_Tarif_Stock!#REF!,"")</f>
        <v>#REF!</v>
      </c>
      <c r="K363" s="2" t="e">
        <f>IF(Produit_Tarif_Stock!#REF!&lt;&gt;0,Produit_Tarif_Stock!#REF!,"")</f>
        <v>#REF!</v>
      </c>
      <c r="L363" s="114" t="e">
        <f>IF(Produit_Tarif_Stock!#REF!&lt;&gt;0,Produit_Tarif_Stock!#REF!,"")</f>
        <v>#REF!</v>
      </c>
      <c r="M363" s="114" t="e">
        <f>IF(Produit_Tarif_Stock!#REF!&lt;&gt;0,Produit_Tarif_Stock!#REF!,"")</f>
        <v>#REF!</v>
      </c>
      <c r="N363" s="454"/>
      <c r="P363" s="2" t="e">
        <f>IF(Produit_Tarif_Stock!#REF!&lt;&gt;0,Produit_Tarif_Stock!#REF!,"")</f>
        <v>#REF!</v>
      </c>
      <c r="Q363" s="518" t="e">
        <f>IF(Produit_Tarif_Stock!#REF!&lt;&gt;0,(E363-(E363*H363)-Produit_Tarif_Stock!#REF!)/Produit_Tarif_Stock!#REF!*100,(E363-(E363*H363)-Produit_Tarif_Stock!#REF!)/Produit_Tarif_Stock!#REF!*100)</f>
        <v>#REF!</v>
      </c>
      <c r="R363" s="523">
        <f t="shared" si="11"/>
        <v>0</v>
      </c>
      <c r="S363" s="524" t="e">
        <f>Produit_Tarif_Stock!#REF!</f>
        <v>#REF!</v>
      </c>
    </row>
    <row r="364" spans="1:19" ht="24.75" customHeight="1">
      <c r="A364" s="228" t="e">
        <f>Produit_Tarif_Stock!#REF!</f>
        <v>#REF!</v>
      </c>
      <c r="B364" s="118" t="e">
        <f>IF(Produit_Tarif_Stock!#REF!&lt;&gt;"",Produit_Tarif_Stock!#REF!,"")</f>
        <v>#REF!</v>
      </c>
      <c r="C364" s="502" t="e">
        <f>IF(Produit_Tarif_Stock!#REF!&lt;&gt;"",Produit_Tarif_Stock!#REF!,"")</f>
        <v>#REF!</v>
      </c>
      <c r="D364" s="505" t="e">
        <f>IF(Produit_Tarif_Stock!#REF!&lt;&gt;"",Produit_Tarif_Stock!#REF!,"")</f>
        <v>#REF!</v>
      </c>
      <c r="E364" s="514" t="e">
        <f>IF(Produit_Tarif_Stock!#REF!&lt;&gt;0,Produit_Tarif_Stock!#REF!,"")</f>
        <v>#REF!</v>
      </c>
      <c r="F364" s="2" t="e">
        <f>IF(Produit_Tarif_Stock!#REF!&lt;&gt;"",Produit_Tarif_Stock!#REF!,"")</f>
        <v>#REF!</v>
      </c>
      <c r="G364" s="506" t="e">
        <f>IF(Produit_Tarif_Stock!#REF!&lt;&gt;0,Produit_Tarif_Stock!#REF!,"")</f>
        <v>#REF!</v>
      </c>
      <c r="I364" s="506" t="str">
        <f t="shared" si="10"/>
        <v/>
      </c>
      <c r="J364" s="2" t="e">
        <f>IF(Produit_Tarif_Stock!#REF!&lt;&gt;0,Produit_Tarif_Stock!#REF!,"")</f>
        <v>#REF!</v>
      </c>
      <c r="K364" s="2" t="e">
        <f>IF(Produit_Tarif_Stock!#REF!&lt;&gt;0,Produit_Tarif_Stock!#REF!,"")</f>
        <v>#REF!</v>
      </c>
      <c r="L364" s="114" t="e">
        <f>IF(Produit_Tarif_Stock!#REF!&lt;&gt;0,Produit_Tarif_Stock!#REF!,"")</f>
        <v>#REF!</v>
      </c>
      <c r="M364" s="114" t="e">
        <f>IF(Produit_Tarif_Stock!#REF!&lt;&gt;0,Produit_Tarif_Stock!#REF!,"")</f>
        <v>#REF!</v>
      </c>
      <c r="N364" s="454"/>
      <c r="P364" s="2" t="e">
        <f>IF(Produit_Tarif_Stock!#REF!&lt;&gt;0,Produit_Tarif_Stock!#REF!,"")</f>
        <v>#REF!</v>
      </c>
      <c r="Q364" s="518" t="e">
        <f>IF(Produit_Tarif_Stock!#REF!&lt;&gt;0,(E364-(E364*H364)-Produit_Tarif_Stock!#REF!)/Produit_Tarif_Stock!#REF!*100,(E364-(E364*H364)-Produit_Tarif_Stock!#REF!)/Produit_Tarif_Stock!#REF!*100)</f>
        <v>#REF!</v>
      </c>
      <c r="R364" s="523">
        <f t="shared" si="11"/>
        <v>0</v>
      </c>
      <c r="S364" s="524" t="e">
        <f>Produit_Tarif_Stock!#REF!</f>
        <v>#REF!</v>
      </c>
    </row>
    <row r="365" spans="1:19" ht="24.75" customHeight="1">
      <c r="A365" s="228" t="e">
        <f>Produit_Tarif_Stock!#REF!</f>
        <v>#REF!</v>
      </c>
      <c r="B365" s="118" t="e">
        <f>IF(Produit_Tarif_Stock!#REF!&lt;&gt;"",Produit_Tarif_Stock!#REF!,"")</f>
        <v>#REF!</v>
      </c>
      <c r="C365" s="502" t="e">
        <f>IF(Produit_Tarif_Stock!#REF!&lt;&gt;"",Produit_Tarif_Stock!#REF!,"")</f>
        <v>#REF!</v>
      </c>
      <c r="D365" s="505" t="e">
        <f>IF(Produit_Tarif_Stock!#REF!&lt;&gt;"",Produit_Tarif_Stock!#REF!,"")</f>
        <v>#REF!</v>
      </c>
      <c r="E365" s="514" t="e">
        <f>IF(Produit_Tarif_Stock!#REF!&lt;&gt;0,Produit_Tarif_Stock!#REF!,"")</f>
        <v>#REF!</v>
      </c>
      <c r="F365" s="2" t="e">
        <f>IF(Produit_Tarif_Stock!#REF!&lt;&gt;"",Produit_Tarif_Stock!#REF!,"")</f>
        <v>#REF!</v>
      </c>
      <c r="G365" s="506" t="e">
        <f>IF(Produit_Tarif_Stock!#REF!&lt;&gt;0,Produit_Tarif_Stock!#REF!,"")</f>
        <v>#REF!</v>
      </c>
      <c r="I365" s="506" t="str">
        <f t="shared" si="10"/>
        <v/>
      </c>
      <c r="J365" s="2" t="e">
        <f>IF(Produit_Tarif_Stock!#REF!&lt;&gt;0,Produit_Tarif_Stock!#REF!,"")</f>
        <v>#REF!</v>
      </c>
      <c r="K365" s="2" t="e">
        <f>IF(Produit_Tarif_Stock!#REF!&lt;&gt;0,Produit_Tarif_Stock!#REF!,"")</f>
        <v>#REF!</v>
      </c>
      <c r="L365" s="114" t="e">
        <f>IF(Produit_Tarif_Stock!#REF!&lt;&gt;0,Produit_Tarif_Stock!#REF!,"")</f>
        <v>#REF!</v>
      </c>
      <c r="M365" s="114" t="e">
        <f>IF(Produit_Tarif_Stock!#REF!&lt;&gt;0,Produit_Tarif_Stock!#REF!,"")</f>
        <v>#REF!</v>
      </c>
      <c r="N365" s="454"/>
      <c r="P365" s="2" t="e">
        <f>IF(Produit_Tarif_Stock!#REF!&lt;&gt;0,Produit_Tarif_Stock!#REF!,"")</f>
        <v>#REF!</v>
      </c>
      <c r="Q365" s="518" t="e">
        <f>IF(Produit_Tarif_Stock!#REF!&lt;&gt;0,(E365-(E365*H365)-Produit_Tarif_Stock!#REF!)/Produit_Tarif_Stock!#REF!*100,(E365-(E365*H365)-Produit_Tarif_Stock!#REF!)/Produit_Tarif_Stock!#REF!*100)</f>
        <v>#REF!</v>
      </c>
      <c r="R365" s="523">
        <f t="shared" si="11"/>
        <v>0</v>
      </c>
      <c r="S365" s="524" t="e">
        <f>Produit_Tarif_Stock!#REF!</f>
        <v>#REF!</v>
      </c>
    </row>
    <row r="366" spans="1:19" ht="24.75" customHeight="1">
      <c r="A366" s="228" t="e">
        <f>Produit_Tarif_Stock!#REF!</f>
        <v>#REF!</v>
      </c>
      <c r="B366" s="118" t="e">
        <f>IF(Produit_Tarif_Stock!#REF!&lt;&gt;"",Produit_Tarif_Stock!#REF!,"")</f>
        <v>#REF!</v>
      </c>
      <c r="C366" s="502" t="e">
        <f>IF(Produit_Tarif_Stock!#REF!&lt;&gt;"",Produit_Tarif_Stock!#REF!,"")</f>
        <v>#REF!</v>
      </c>
      <c r="D366" s="505" t="e">
        <f>IF(Produit_Tarif_Stock!#REF!&lt;&gt;"",Produit_Tarif_Stock!#REF!,"")</f>
        <v>#REF!</v>
      </c>
      <c r="E366" s="514" t="e">
        <f>IF(Produit_Tarif_Stock!#REF!&lt;&gt;0,Produit_Tarif_Stock!#REF!,"")</f>
        <v>#REF!</v>
      </c>
      <c r="F366" s="2" t="e">
        <f>IF(Produit_Tarif_Stock!#REF!&lt;&gt;"",Produit_Tarif_Stock!#REF!,"")</f>
        <v>#REF!</v>
      </c>
      <c r="G366" s="506" t="e">
        <f>IF(Produit_Tarif_Stock!#REF!&lt;&gt;0,Produit_Tarif_Stock!#REF!,"")</f>
        <v>#REF!</v>
      </c>
      <c r="I366" s="506" t="str">
        <f t="shared" si="10"/>
        <v/>
      </c>
      <c r="J366" s="2" t="e">
        <f>IF(Produit_Tarif_Stock!#REF!&lt;&gt;0,Produit_Tarif_Stock!#REF!,"")</f>
        <v>#REF!</v>
      </c>
      <c r="K366" s="2" t="e">
        <f>IF(Produit_Tarif_Stock!#REF!&lt;&gt;0,Produit_Tarif_Stock!#REF!,"")</f>
        <v>#REF!</v>
      </c>
      <c r="L366" s="114" t="e">
        <f>IF(Produit_Tarif_Stock!#REF!&lt;&gt;0,Produit_Tarif_Stock!#REF!,"")</f>
        <v>#REF!</v>
      </c>
      <c r="M366" s="114" t="e">
        <f>IF(Produit_Tarif_Stock!#REF!&lt;&gt;0,Produit_Tarif_Stock!#REF!,"")</f>
        <v>#REF!</v>
      </c>
      <c r="N366" s="454"/>
      <c r="P366" s="2" t="e">
        <f>IF(Produit_Tarif_Stock!#REF!&lt;&gt;0,Produit_Tarif_Stock!#REF!,"")</f>
        <v>#REF!</v>
      </c>
      <c r="Q366" s="518" t="e">
        <f>IF(Produit_Tarif_Stock!#REF!&lt;&gt;0,(E366-(E366*H366)-Produit_Tarif_Stock!#REF!)/Produit_Tarif_Stock!#REF!*100,(E366-(E366*H366)-Produit_Tarif_Stock!#REF!)/Produit_Tarif_Stock!#REF!*100)</f>
        <v>#REF!</v>
      </c>
      <c r="R366" s="523">
        <f t="shared" si="11"/>
        <v>0</v>
      </c>
      <c r="S366" s="524" t="e">
        <f>Produit_Tarif_Stock!#REF!</f>
        <v>#REF!</v>
      </c>
    </row>
    <row r="367" spans="1:19" ht="24.75" customHeight="1">
      <c r="A367" s="228" t="e">
        <f>Produit_Tarif_Stock!#REF!</f>
        <v>#REF!</v>
      </c>
      <c r="B367" s="118" t="e">
        <f>IF(Produit_Tarif_Stock!#REF!&lt;&gt;"",Produit_Tarif_Stock!#REF!,"")</f>
        <v>#REF!</v>
      </c>
      <c r="C367" s="502" t="e">
        <f>IF(Produit_Tarif_Stock!#REF!&lt;&gt;"",Produit_Tarif_Stock!#REF!,"")</f>
        <v>#REF!</v>
      </c>
      <c r="D367" s="505" t="e">
        <f>IF(Produit_Tarif_Stock!#REF!&lt;&gt;"",Produit_Tarif_Stock!#REF!,"")</f>
        <v>#REF!</v>
      </c>
      <c r="E367" s="514" t="e">
        <f>IF(Produit_Tarif_Stock!#REF!&lt;&gt;0,Produit_Tarif_Stock!#REF!,"")</f>
        <v>#REF!</v>
      </c>
      <c r="F367" s="2" t="e">
        <f>IF(Produit_Tarif_Stock!#REF!&lt;&gt;"",Produit_Tarif_Stock!#REF!,"")</f>
        <v>#REF!</v>
      </c>
      <c r="G367" s="506" t="e">
        <f>IF(Produit_Tarif_Stock!#REF!&lt;&gt;0,Produit_Tarif_Stock!#REF!,"")</f>
        <v>#REF!</v>
      </c>
      <c r="I367" s="506" t="str">
        <f t="shared" si="10"/>
        <v/>
      </c>
      <c r="J367" s="2" t="e">
        <f>IF(Produit_Tarif_Stock!#REF!&lt;&gt;0,Produit_Tarif_Stock!#REF!,"")</f>
        <v>#REF!</v>
      </c>
      <c r="K367" s="2" t="e">
        <f>IF(Produit_Tarif_Stock!#REF!&lt;&gt;0,Produit_Tarif_Stock!#REF!,"")</f>
        <v>#REF!</v>
      </c>
      <c r="L367" s="114" t="e">
        <f>IF(Produit_Tarif_Stock!#REF!&lt;&gt;0,Produit_Tarif_Stock!#REF!,"")</f>
        <v>#REF!</v>
      </c>
      <c r="M367" s="114" t="e">
        <f>IF(Produit_Tarif_Stock!#REF!&lt;&gt;0,Produit_Tarif_Stock!#REF!,"")</f>
        <v>#REF!</v>
      </c>
      <c r="N367" s="454"/>
      <c r="P367" s="2" t="e">
        <f>IF(Produit_Tarif_Stock!#REF!&lt;&gt;0,Produit_Tarif_Stock!#REF!,"")</f>
        <v>#REF!</v>
      </c>
      <c r="Q367" s="518" t="e">
        <f>IF(Produit_Tarif_Stock!#REF!&lt;&gt;0,(E367-(E367*H367)-Produit_Tarif_Stock!#REF!)/Produit_Tarif_Stock!#REF!*100,(E367-(E367*H367)-Produit_Tarif_Stock!#REF!)/Produit_Tarif_Stock!#REF!*100)</f>
        <v>#REF!</v>
      </c>
      <c r="R367" s="523">
        <f t="shared" si="11"/>
        <v>0</v>
      </c>
      <c r="S367" s="524" t="e">
        <f>Produit_Tarif_Stock!#REF!</f>
        <v>#REF!</v>
      </c>
    </row>
    <row r="368" spans="1:19" ht="24.75" customHeight="1">
      <c r="A368" s="228" t="e">
        <f>Produit_Tarif_Stock!#REF!</f>
        <v>#REF!</v>
      </c>
      <c r="B368" s="118" t="e">
        <f>IF(Produit_Tarif_Stock!#REF!&lt;&gt;"",Produit_Tarif_Stock!#REF!,"")</f>
        <v>#REF!</v>
      </c>
      <c r="C368" s="502" t="e">
        <f>IF(Produit_Tarif_Stock!#REF!&lt;&gt;"",Produit_Tarif_Stock!#REF!,"")</f>
        <v>#REF!</v>
      </c>
      <c r="D368" s="505" t="e">
        <f>IF(Produit_Tarif_Stock!#REF!&lt;&gt;"",Produit_Tarif_Stock!#REF!,"")</f>
        <v>#REF!</v>
      </c>
      <c r="E368" s="514" t="e">
        <f>IF(Produit_Tarif_Stock!#REF!&lt;&gt;0,Produit_Tarif_Stock!#REF!,"")</f>
        <v>#REF!</v>
      </c>
      <c r="F368" s="2" t="e">
        <f>IF(Produit_Tarif_Stock!#REF!&lt;&gt;"",Produit_Tarif_Stock!#REF!,"")</f>
        <v>#REF!</v>
      </c>
      <c r="G368" s="506" t="e">
        <f>IF(Produit_Tarif_Stock!#REF!&lt;&gt;0,Produit_Tarif_Stock!#REF!,"")</f>
        <v>#REF!</v>
      </c>
      <c r="I368" s="506" t="str">
        <f t="shared" si="10"/>
        <v/>
      </c>
      <c r="J368" s="2" t="e">
        <f>IF(Produit_Tarif_Stock!#REF!&lt;&gt;0,Produit_Tarif_Stock!#REF!,"")</f>
        <v>#REF!</v>
      </c>
      <c r="K368" s="2" t="e">
        <f>IF(Produit_Tarif_Stock!#REF!&lt;&gt;0,Produit_Tarif_Stock!#REF!,"")</f>
        <v>#REF!</v>
      </c>
      <c r="L368" s="114" t="e">
        <f>IF(Produit_Tarif_Stock!#REF!&lt;&gt;0,Produit_Tarif_Stock!#REF!,"")</f>
        <v>#REF!</v>
      </c>
      <c r="M368" s="114" t="e">
        <f>IF(Produit_Tarif_Stock!#REF!&lt;&gt;0,Produit_Tarif_Stock!#REF!,"")</f>
        <v>#REF!</v>
      </c>
      <c r="N368" s="454"/>
      <c r="P368" s="2" t="e">
        <f>IF(Produit_Tarif_Stock!#REF!&lt;&gt;0,Produit_Tarif_Stock!#REF!,"")</f>
        <v>#REF!</v>
      </c>
      <c r="Q368" s="518" t="e">
        <f>IF(Produit_Tarif_Stock!#REF!&lt;&gt;0,(E368-(E368*H368)-Produit_Tarif_Stock!#REF!)/Produit_Tarif_Stock!#REF!*100,(E368-(E368*H368)-Produit_Tarif_Stock!#REF!)/Produit_Tarif_Stock!#REF!*100)</f>
        <v>#REF!</v>
      </c>
      <c r="R368" s="523">
        <f t="shared" si="11"/>
        <v>0</v>
      </c>
      <c r="S368" s="524" t="e">
        <f>Produit_Tarif_Stock!#REF!</f>
        <v>#REF!</v>
      </c>
    </row>
    <row r="369" spans="1:19" ht="24.75" customHeight="1">
      <c r="A369" s="228" t="e">
        <f>Produit_Tarif_Stock!#REF!</f>
        <v>#REF!</v>
      </c>
      <c r="B369" s="118" t="e">
        <f>IF(Produit_Tarif_Stock!#REF!&lt;&gt;"",Produit_Tarif_Stock!#REF!,"")</f>
        <v>#REF!</v>
      </c>
      <c r="C369" s="502" t="e">
        <f>IF(Produit_Tarif_Stock!#REF!&lt;&gt;"",Produit_Tarif_Stock!#REF!,"")</f>
        <v>#REF!</v>
      </c>
      <c r="D369" s="505" t="e">
        <f>IF(Produit_Tarif_Stock!#REF!&lt;&gt;"",Produit_Tarif_Stock!#REF!,"")</f>
        <v>#REF!</v>
      </c>
      <c r="E369" s="514" t="e">
        <f>IF(Produit_Tarif_Stock!#REF!&lt;&gt;0,Produit_Tarif_Stock!#REF!,"")</f>
        <v>#REF!</v>
      </c>
      <c r="F369" s="2" t="e">
        <f>IF(Produit_Tarif_Stock!#REF!&lt;&gt;"",Produit_Tarif_Stock!#REF!,"")</f>
        <v>#REF!</v>
      </c>
      <c r="G369" s="506" t="e">
        <f>IF(Produit_Tarif_Stock!#REF!&lt;&gt;0,Produit_Tarif_Stock!#REF!,"")</f>
        <v>#REF!</v>
      </c>
      <c r="I369" s="506" t="str">
        <f t="shared" si="10"/>
        <v/>
      </c>
      <c r="J369" s="2" t="e">
        <f>IF(Produit_Tarif_Stock!#REF!&lt;&gt;0,Produit_Tarif_Stock!#REF!,"")</f>
        <v>#REF!</v>
      </c>
      <c r="K369" s="2" t="e">
        <f>IF(Produit_Tarif_Stock!#REF!&lt;&gt;0,Produit_Tarif_Stock!#REF!,"")</f>
        <v>#REF!</v>
      </c>
      <c r="L369" s="114" t="e">
        <f>IF(Produit_Tarif_Stock!#REF!&lt;&gt;0,Produit_Tarif_Stock!#REF!,"")</f>
        <v>#REF!</v>
      </c>
      <c r="M369" s="114" t="e">
        <f>IF(Produit_Tarif_Stock!#REF!&lt;&gt;0,Produit_Tarif_Stock!#REF!,"")</f>
        <v>#REF!</v>
      </c>
      <c r="N369" s="454"/>
      <c r="P369" s="2" t="e">
        <f>IF(Produit_Tarif_Stock!#REF!&lt;&gt;0,Produit_Tarif_Stock!#REF!,"")</f>
        <v>#REF!</v>
      </c>
      <c r="Q369" s="518" t="e">
        <f>IF(Produit_Tarif_Stock!#REF!&lt;&gt;0,(E369-(E369*H369)-Produit_Tarif_Stock!#REF!)/Produit_Tarif_Stock!#REF!*100,(E369-(E369*H369)-Produit_Tarif_Stock!#REF!)/Produit_Tarif_Stock!#REF!*100)</f>
        <v>#REF!</v>
      </c>
      <c r="R369" s="523">
        <f t="shared" si="11"/>
        <v>0</v>
      </c>
      <c r="S369" s="524" t="e">
        <f>Produit_Tarif_Stock!#REF!</f>
        <v>#REF!</v>
      </c>
    </row>
    <row r="370" spans="1:19" ht="24.75" customHeight="1">
      <c r="A370" s="228" t="e">
        <f>Produit_Tarif_Stock!#REF!</f>
        <v>#REF!</v>
      </c>
      <c r="B370" s="118" t="e">
        <f>IF(Produit_Tarif_Stock!#REF!&lt;&gt;"",Produit_Tarif_Stock!#REF!,"")</f>
        <v>#REF!</v>
      </c>
      <c r="C370" s="502" t="e">
        <f>IF(Produit_Tarif_Stock!#REF!&lt;&gt;"",Produit_Tarif_Stock!#REF!,"")</f>
        <v>#REF!</v>
      </c>
      <c r="D370" s="505" t="e">
        <f>IF(Produit_Tarif_Stock!#REF!&lt;&gt;"",Produit_Tarif_Stock!#REF!,"")</f>
        <v>#REF!</v>
      </c>
      <c r="E370" s="514" t="e">
        <f>IF(Produit_Tarif_Stock!#REF!&lt;&gt;0,Produit_Tarif_Stock!#REF!,"")</f>
        <v>#REF!</v>
      </c>
      <c r="F370" s="2" t="e">
        <f>IF(Produit_Tarif_Stock!#REF!&lt;&gt;"",Produit_Tarif_Stock!#REF!,"")</f>
        <v>#REF!</v>
      </c>
      <c r="G370" s="506" t="e">
        <f>IF(Produit_Tarif_Stock!#REF!&lt;&gt;0,Produit_Tarif_Stock!#REF!,"")</f>
        <v>#REF!</v>
      </c>
      <c r="I370" s="506" t="str">
        <f t="shared" si="10"/>
        <v/>
      </c>
      <c r="J370" s="2" t="e">
        <f>IF(Produit_Tarif_Stock!#REF!&lt;&gt;0,Produit_Tarif_Stock!#REF!,"")</f>
        <v>#REF!</v>
      </c>
      <c r="K370" s="2" t="e">
        <f>IF(Produit_Tarif_Stock!#REF!&lt;&gt;0,Produit_Tarif_Stock!#REF!,"")</f>
        <v>#REF!</v>
      </c>
      <c r="L370" s="114" t="e">
        <f>IF(Produit_Tarif_Stock!#REF!&lt;&gt;0,Produit_Tarif_Stock!#REF!,"")</f>
        <v>#REF!</v>
      </c>
      <c r="M370" s="114" t="e">
        <f>IF(Produit_Tarif_Stock!#REF!&lt;&gt;0,Produit_Tarif_Stock!#REF!,"")</f>
        <v>#REF!</v>
      </c>
      <c r="N370" s="454"/>
      <c r="P370" s="2" t="e">
        <f>IF(Produit_Tarif_Stock!#REF!&lt;&gt;0,Produit_Tarif_Stock!#REF!,"")</f>
        <v>#REF!</v>
      </c>
      <c r="Q370" s="518" t="e">
        <f>IF(Produit_Tarif_Stock!#REF!&lt;&gt;0,(E370-(E370*H370)-Produit_Tarif_Stock!#REF!)/Produit_Tarif_Stock!#REF!*100,(E370-(E370*H370)-Produit_Tarif_Stock!#REF!)/Produit_Tarif_Stock!#REF!*100)</f>
        <v>#REF!</v>
      </c>
      <c r="R370" s="523">
        <f t="shared" si="11"/>
        <v>0</v>
      </c>
      <c r="S370" s="524" t="e">
        <f>Produit_Tarif_Stock!#REF!</f>
        <v>#REF!</v>
      </c>
    </row>
    <row r="371" spans="1:19" ht="24.75" customHeight="1">
      <c r="A371" s="228" t="e">
        <f>Produit_Tarif_Stock!#REF!</f>
        <v>#REF!</v>
      </c>
      <c r="B371" s="118" t="e">
        <f>IF(Produit_Tarif_Stock!#REF!&lt;&gt;"",Produit_Tarif_Stock!#REF!,"")</f>
        <v>#REF!</v>
      </c>
      <c r="C371" s="502" t="e">
        <f>IF(Produit_Tarif_Stock!#REF!&lt;&gt;"",Produit_Tarif_Stock!#REF!,"")</f>
        <v>#REF!</v>
      </c>
      <c r="D371" s="505" t="e">
        <f>IF(Produit_Tarif_Stock!#REF!&lt;&gt;"",Produit_Tarif_Stock!#REF!,"")</f>
        <v>#REF!</v>
      </c>
      <c r="E371" s="514" t="e">
        <f>IF(Produit_Tarif_Stock!#REF!&lt;&gt;0,Produit_Tarif_Stock!#REF!,"")</f>
        <v>#REF!</v>
      </c>
      <c r="F371" s="2" t="e">
        <f>IF(Produit_Tarif_Stock!#REF!&lt;&gt;"",Produit_Tarif_Stock!#REF!,"")</f>
        <v>#REF!</v>
      </c>
      <c r="G371" s="506" t="e">
        <f>IF(Produit_Tarif_Stock!#REF!&lt;&gt;0,Produit_Tarif_Stock!#REF!,"")</f>
        <v>#REF!</v>
      </c>
      <c r="I371" s="506" t="str">
        <f t="shared" si="10"/>
        <v/>
      </c>
      <c r="J371" s="2" t="e">
        <f>IF(Produit_Tarif_Stock!#REF!&lt;&gt;0,Produit_Tarif_Stock!#REF!,"")</f>
        <v>#REF!</v>
      </c>
      <c r="K371" s="2" t="e">
        <f>IF(Produit_Tarif_Stock!#REF!&lt;&gt;0,Produit_Tarif_Stock!#REF!,"")</f>
        <v>#REF!</v>
      </c>
      <c r="L371" s="114" t="e">
        <f>IF(Produit_Tarif_Stock!#REF!&lt;&gt;0,Produit_Tarif_Stock!#REF!,"")</f>
        <v>#REF!</v>
      </c>
      <c r="M371" s="114" t="e">
        <f>IF(Produit_Tarif_Stock!#REF!&lt;&gt;0,Produit_Tarif_Stock!#REF!,"")</f>
        <v>#REF!</v>
      </c>
      <c r="N371" s="454"/>
      <c r="P371" s="2" t="e">
        <f>IF(Produit_Tarif_Stock!#REF!&lt;&gt;0,Produit_Tarif_Stock!#REF!,"")</f>
        <v>#REF!</v>
      </c>
      <c r="Q371" s="518" t="e">
        <f>IF(Produit_Tarif_Stock!#REF!&lt;&gt;0,(E371-(E371*H371)-Produit_Tarif_Stock!#REF!)/Produit_Tarif_Stock!#REF!*100,(E371-(E371*H371)-Produit_Tarif_Stock!#REF!)/Produit_Tarif_Stock!#REF!*100)</f>
        <v>#REF!</v>
      </c>
      <c r="R371" s="523">
        <f t="shared" si="11"/>
        <v>0</v>
      </c>
      <c r="S371" s="524" t="e">
        <f>Produit_Tarif_Stock!#REF!</f>
        <v>#REF!</v>
      </c>
    </row>
    <row r="372" spans="1:19" ht="24.75" customHeight="1">
      <c r="A372" s="228" t="e">
        <f>Produit_Tarif_Stock!#REF!</f>
        <v>#REF!</v>
      </c>
      <c r="B372" s="118" t="e">
        <f>IF(Produit_Tarif_Stock!#REF!&lt;&gt;"",Produit_Tarif_Stock!#REF!,"")</f>
        <v>#REF!</v>
      </c>
      <c r="C372" s="502" t="e">
        <f>IF(Produit_Tarif_Stock!#REF!&lt;&gt;"",Produit_Tarif_Stock!#REF!,"")</f>
        <v>#REF!</v>
      </c>
      <c r="D372" s="505" t="e">
        <f>IF(Produit_Tarif_Stock!#REF!&lt;&gt;"",Produit_Tarif_Stock!#REF!,"")</f>
        <v>#REF!</v>
      </c>
      <c r="E372" s="514" t="e">
        <f>IF(Produit_Tarif_Stock!#REF!&lt;&gt;0,Produit_Tarif_Stock!#REF!,"")</f>
        <v>#REF!</v>
      </c>
      <c r="F372" s="2" t="e">
        <f>IF(Produit_Tarif_Stock!#REF!&lt;&gt;"",Produit_Tarif_Stock!#REF!,"")</f>
        <v>#REF!</v>
      </c>
      <c r="G372" s="506" t="e">
        <f>IF(Produit_Tarif_Stock!#REF!&lt;&gt;0,Produit_Tarif_Stock!#REF!,"")</f>
        <v>#REF!</v>
      </c>
      <c r="I372" s="506" t="str">
        <f t="shared" si="10"/>
        <v/>
      </c>
      <c r="J372" s="2" t="e">
        <f>IF(Produit_Tarif_Stock!#REF!&lt;&gt;0,Produit_Tarif_Stock!#REF!,"")</f>
        <v>#REF!</v>
      </c>
      <c r="K372" s="2" t="e">
        <f>IF(Produit_Tarif_Stock!#REF!&lt;&gt;0,Produit_Tarif_Stock!#REF!,"")</f>
        <v>#REF!</v>
      </c>
      <c r="L372" s="114" t="e">
        <f>IF(Produit_Tarif_Stock!#REF!&lt;&gt;0,Produit_Tarif_Stock!#REF!,"")</f>
        <v>#REF!</v>
      </c>
      <c r="M372" s="114" t="e">
        <f>IF(Produit_Tarif_Stock!#REF!&lt;&gt;0,Produit_Tarif_Stock!#REF!,"")</f>
        <v>#REF!</v>
      </c>
      <c r="N372" s="454"/>
      <c r="P372" s="2" t="e">
        <f>IF(Produit_Tarif_Stock!#REF!&lt;&gt;0,Produit_Tarif_Stock!#REF!,"")</f>
        <v>#REF!</v>
      </c>
      <c r="Q372" s="518" t="e">
        <f>IF(Produit_Tarif_Stock!#REF!&lt;&gt;0,(E372-(E372*H372)-Produit_Tarif_Stock!#REF!)/Produit_Tarif_Stock!#REF!*100,(E372-(E372*H372)-Produit_Tarif_Stock!#REF!)/Produit_Tarif_Stock!#REF!*100)</f>
        <v>#REF!</v>
      </c>
      <c r="R372" s="523">
        <f t="shared" si="11"/>
        <v>0</v>
      </c>
      <c r="S372" s="524" t="e">
        <f>Produit_Tarif_Stock!#REF!</f>
        <v>#REF!</v>
      </c>
    </row>
    <row r="373" spans="1:19" ht="24.75" customHeight="1">
      <c r="A373" s="228" t="e">
        <f>Produit_Tarif_Stock!#REF!</f>
        <v>#REF!</v>
      </c>
      <c r="B373" s="118" t="e">
        <f>IF(Produit_Tarif_Stock!#REF!&lt;&gt;"",Produit_Tarif_Stock!#REF!,"")</f>
        <v>#REF!</v>
      </c>
      <c r="C373" s="502" t="e">
        <f>IF(Produit_Tarif_Stock!#REF!&lt;&gt;"",Produit_Tarif_Stock!#REF!,"")</f>
        <v>#REF!</v>
      </c>
      <c r="D373" s="505" t="e">
        <f>IF(Produit_Tarif_Stock!#REF!&lt;&gt;"",Produit_Tarif_Stock!#REF!,"")</f>
        <v>#REF!</v>
      </c>
      <c r="E373" s="514" t="e">
        <f>IF(Produit_Tarif_Stock!#REF!&lt;&gt;0,Produit_Tarif_Stock!#REF!,"")</f>
        <v>#REF!</v>
      </c>
      <c r="F373" s="2" t="e">
        <f>IF(Produit_Tarif_Stock!#REF!&lt;&gt;"",Produit_Tarif_Stock!#REF!,"")</f>
        <v>#REF!</v>
      </c>
      <c r="G373" s="506" t="e">
        <f>IF(Produit_Tarif_Stock!#REF!&lt;&gt;0,Produit_Tarif_Stock!#REF!,"")</f>
        <v>#REF!</v>
      </c>
      <c r="I373" s="506" t="str">
        <f t="shared" si="10"/>
        <v/>
      </c>
      <c r="J373" s="2" t="e">
        <f>IF(Produit_Tarif_Stock!#REF!&lt;&gt;0,Produit_Tarif_Stock!#REF!,"")</f>
        <v>#REF!</v>
      </c>
      <c r="K373" s="2" t="e">
        <f>IF(Produit_Tarif_Stock!#REF!&lt;&gt;0,Produit_Tarif_Stock!#REF!,"")</f>
        <v>#REF!</v>
      </c>
      <c r="L373" s="114" t="e">
        <f>IF(Produit_Tarif_Stock!#REF!&lt;&gt;0,Produit_Tarif_Stock!#REF!,"")</f>
        <v>#REF!</v>
      </c>
      <c r="M373" s="114" t="e">
        <f>IF(Produit_Tarif_Stock!#REF!&lt;&gt;0,Produit_Tarif_Stock!#REF!,"")</f>
        <v>#REF!</v>
      </c>
      <c r="N373" s="454"/>
      <c r="P373" s="2" t="e">
        <f>IF(Produit_Tarif_Stock!#REF!&lt;&gt;0,Produit_Tarif_Stock!#REF!,"")</f>
        <v>#REF!</v>
      </c>
      <c r="Q373" s="518" t="e">
        <f>IF(Produit_Tarif_Stock!#REF!&lt;&gt;0,(E373-(E373*H373)-Produit_Tarif_Stock!#REF!)/Produit_Tarif_Stock!#REF!*100,(E373-(E373*H373)-Produit_Tarif_Stock!#REF!)/Produit_Tarif_Stock!#REF!*100)</f>
        <v>#REF!</v>
      </c>
      <c r="R373" s="523">
        <f t="shared" si="11"/>
        <v>0</v>
      </c>
      <c r="S373" s="524" t="e">
        <f>Produit_Tarif_Stock!#REF!</f>
        <v>#REF!</v>
      </c>
    </row>
    <row r="374" spans="1:19" ht="24.75" customHeight="1">
      <c r="A374" s="228" t="e">
        <f>Produit_Tarif_Stock!#REF!</f>
        <v>#REF!</v>
      </c>
      <c r="B374" s="118" t="e">
        <f>IF(Produit_Tarif_Stock!#REF!&lt;&gt;"",Produit_Tarif_Stock!#REF!,"")</f>
        <v>#REF!</v>
      </c>
      <c r="C374" s="502" t="e">
        <f>IF(Produit_Tarif_Stock!#REF!&lt;&gt;"",Produit_Tarif_Stock!#REF!,"")</f>
        <v>#REF!</v>
      </c>
      <c r="D374" s="505" t="e">
        <f>IF(Produit_Tarif_Stock!#REF!&lt;&gt;"",Produit_Tarif_Stock!#REF!,"")</f>
        <v>#REF!</v>
      </c>
      <c r="E374" s="514" t="e">
        <f>IF(Produit_Tarif_Stock!#REF!&lt;&gt;0,Produit_Tarif_Stock!#REF!,"")</f>
        <v>#REF!</v>
      </c>
      <c r="F374" s="2" t="e">
        <f>IF(Produit_Tarif_Stock!#REF!&lt;&gt;"",Produit_Tarif_Stock!#REF!,"")</f>
        <v>#REF!</v>
      </c>
      <c r="G374" s="506" t="e">
        <f>IF(Produit_Tarif_Stock!#REF!&lt;&gt;0,Produit_Tarif_Stock!#REF!,"")</f>
        <v>#REF!</v>
      </c>
      <c r="I374" s="506" t="str">
        <f t="shared" si="10"/>
        <v/>
      </c>
      <c r="J374" s="2" t="e">
        <f>IF(Produit_Tarif_Stock!#REF!&lt;&gt;0,Produit_Tarif_Stock!#REF!,"")</f>
        <v>#REF!</v>
      </c>
      <c r="K374" s="2" t="e">
        <f>IF(Produit_Tarif_Stock!#REF!&lt;&gt;0,Produit_Tarif_Stock!#REF!,"")</f>
        <v>#REF!</v>
      </c>
      <c r="L374" s="114" t="e">
        <f>IF(Produit_Tarif_Stock!#REF!&lt;&gt;0,Produit_Tarif_Stock!#REF!,"")</f>
        <v>#REF!</v>
      </c>
      <c r="M374" s="114" t="e">
        <f>IF(Produit_Tarif_Stock!#REF!&lt;&gt;0,Produit_Tarif_Stock!#REF!,"")</f>
        <v>#REF!</v>
      </c>
      <c r="N374" s="454"/>
      <c r="P374" s="2" t="e">
        <f>IF(Produit_Tarif_Stock!#REF!&lt;&gt;0,Produit_Tarif_Stock!#REF!,"")</f>
        <v>#REF!</v>
      </c>
      <c r="Q374" s="518" t="e">
        <f>IF(Produit_Tarif_Stock!#REF!&lt;&gt;0,(E374-(E374*H374)-Produit_Tarif_Stock!#REF!)/Produit_Tarif_Stock!#REF!*100,(E374-(E374*H374)-Produit_Tarif_Stock!#REF!)/Produit_Tarif_Stock!#REF!*100)</f>
        <v>#REF!</v>
      </c>
      <c r="R374" s="523">
        <f t="shared" si="11"/>
        <v>0</v>
      </c>
      <c r="S374" s="524" t="e">
        <f>Produit_Tarif_Stock!#REF!</f>
        <v>#REF!</v>
      </c>
    </row>
    <row r="375" spans="1:19" ht="24.75" customHeight="1">
      <c r="A375" s="228" t="e">
        <f>Produit_Tarif_Stock!#REF!</f>
        <v>#REF!</v>
      </c>
      <c r="B375" s="118" t="e">
        <f>IF(Produit_Tarif_Stock!#REF!&lt;&gt;"",Produit_Tarif_Stock!#REF!,"")</f>
        <v>#REF!</v>
      </c>
      <c r="C375" s="502" t="e">
        <f>IF(Produit_Tarif_Stock!#REF!&lt;&gt;"",Produit_Tarif_Stock!#REF!,"")</f>
        <v>#REF!</v>
      </c>
      <c r="D375" s="505" t="e">
        <f>IF(Produit_Tarif_Stock!#REF!&lt;&gt;"",Produit_Tarif_Stock!#REF!,"")</f>
        <v>#REF!</v>
      </c>
      <c r="E375" s="514" t="e">
        <f>IF(Produit_Tarif_Stock!#REF!&lt;&gt;0,Produit_Tarif_Stock!#REF!,"")</f>
        <v>#REF!</v>
      </c>
      <c r="F375" s="2" t="e">
        <f>IF(Produit_Tarif_Stock!#REF!&lt;&gt;"",Produit_Tarif_Stock!#REF!,"")</f>
        <v>#REF!</v>
      </c>
      <c r="G375" s="506" t="e">
        <f>IF(Produit_Tarif_Stock!#REF!&lt;&gt;0,Produit_Tarif_Stock!#REF!,"")</f>
        <v>#REF!</v>
      </c>
      <c r="I375" s="506" t="str">
        <f t="shared" si="10"/>
        <v/>
      </c>
      <c r="J375" s="2" t="e">
        <f>IF(Produit_Tarif_Stock!#REF!&lt;&gt;0,Produit_Tarif_Stock!#REF!,"")</f>
        <v>#REF!</v>
      </c>
      <c r="K375" s="2" t="e">
        <f>IF(Produit_Tarif_Stock!#REF!&lt;&gt;0,Produit_Tarif_Stock!#REF!,"")</f>
        <v>#REF!</v>
      </c>
      <c r="L375" s="114" t="e">
        <f>IF(Produit_Tarif_Stock!#REF!&lt;&gt;0,Produit_Tarif_Stock!#REF!,"")</f>
        <v>#REF!</v>
      </c>
      <c r="M375" s="114" t="e">
        <f>IF(Produit_Tarif_Stock!#REF!&lt;&gt;0,Produit_Tarif_Stock!#REF!,"")</f>
        <v>#REF!</v>
      </c>
      <c r="N375" s="454"/>
      <c r="P375" s="2" t="e">
        <f>IF(Produit_Tarif_Stock!#REF!&lt;&gt;0,Produit_Tarif_Stock!#REF!,"")</f>
        <v>#REF!</v>
      </c>
      <c r="Q375" s="518" t="e">
        <f>IF(Produit_Tarif_Stock!#REF!&lt;&gt;0,(E375-(E375*H375)-Produit_Tarif_Stock!#REF!)/Produit_Tarif_Stock!#REF!*100,(E375-(E375*H375)-Produit_Tarif_Stock!#REF!)/Produit_Tarif_Stock!#REF!*100)</f>
        <v>#REF!</v>
      </c>
      <c r="R375" s="523">
        <f t="shared" si="11"/>
        <v>0</v>
      </c>
      <c r="S375" s="524" t="e">
        <f>Produit_Tarif_Stock!#REF!</f>
        <v>#REF!</v>
      </c>
    </row>
    <row r="376" spans="1:19" ht="24.75" customHeight="1">
      <c r="A376" s="228" t="e">
        <f>Produit_Tarif_Stock!#REF!</f>
        <v>#REF!</v>
      </c>
      <c r="B376" s="118" t="e">
        <f>IF(Produit_Tarif_Stock!#REF!&lt;&gt;"",Produit_Tarif_Stock!#REF!,"")</f>
        <v>#REF!</v>
      </c>
      <c r="C376" s="502" t="e">
        <f>IF(Produit_Tarif_Stock!#REF!&lt;&gt;"",Produit_Tarif_Stock!#REF!,"")</f>
        <v>#REF!</v>
      </c>
      <c r="D376" s="505" t="e">
        <f>IF(Produit_Tarif_Stock!#REF!&lt;&gt;"",Produit_Tarif_Stock!#REF!,"")</f>
        <v>#REF!</v>
      </c>
      <c r="E376" s="514" t="e">
        <f>IF(Produit_Tarif_Stock!#REF!&lt;&gt;0,Produit_Tarif_Stock!#REF!,"")</f>
        <v>#REF!</v>
      </c>
      <c r="F376" s="2" t="e">
        <f>IF(Produit_Tarif_Stock!#REF!&lt;&gt;"",Produit_Tarif_Stock!#REF!,"")</f>
        <v>#REF!</v>
      </c>
      <c r="G376" s="506" t="e">
        <f>IF(Produit_Tarif_Stock!#REF!&lt;&gt;0,Produit_Tarif_Stock!#REF!,"")</f>
        <v>#REF!</v>
      </c>
      <c r="I376" s="506" t="str">
        <f t="shared" si="10"/>
        <v/>
      </c>
      <c r="J376" s="2" t="e">
        <f>IF(Produit_Tarif_Stock!#REF!&lt;&gt;0,Produit_Tarif_Stock!#REF!,"")</f>
        <v>#REF!</v>
      </c>
      <c r="K376" s="2" t="e">
        <f>IF(Produit_Tarif_Stock!#REF!&lt;&gt;0,Produit_Tarif_Stock!#REF!,"")</f>
        <v>#REF!</v>
      </c>
      <c r="L376" s="114" t="e">
        <f>IF(Produit_Tarif_Stock!#REF!&lt;&gt;0,Produit_Tarif_Stock!#REF!,"")</f>
        <v>#REF!</v>
      </c>
      <c r="M376" s="114" t="e">
        <f>IF(Produit_Tarif_Stock!#REF!&lt;&gt;0,Produit_Tarif_Stock!#REF!,"")</f>
        <v>#REF!</v>
      </c>
      <c r="N376" s="454"/>
      <c r="P376" s="2" t="e">
        <f>IF(Produit_Tarif_Stock!#REF!&lt;&gt;0,Produit_Tarif_Stock!#REF!,"")</f>
        <v>#REF!</v>
      </c>
      <c r="Q376" s="518" t="e">
        <f>IF(Produit_Tarif_Stock!#REF!&lt;&gt;0,(E376-(E376*H376)-Produit_Tarif_Stock!#REF!)/Produit_Tarif_Stock!#REF!*100,(E376-(E376*H376)-Produit_Tarif_Stock!#REF!)/Produit_Tarif_Stock!#REF!*100)</f>
        <v>#REF!</v>
      </c>
      <c r="R376" s="523">
        <f t="shared" si="11"/>
        <v>0</v>
      </c>
      <c r="S376" s="524" t="e">
        <f>Produit_Tarif_Stock!#REF!</f>
        <v>#REF!</v>
      </c>
    </row>
    <row r="377" spans="1:19" ht="24.75" customHeight="1">
      <c r="A377" s="228" t="e">
        <f>Produit_Tarif_Stock!#REF!</f>
        <v>#REF!</v>
      </c>
      <c r="B377" s="118" t="e">
        <f>IF(Produit_Tarif_Stock!#REF!&lt;&gt;"",Produit_Tarif_Stock!#REF!,"")</f>
        <v>#REF!</v>
      </c>
      <c r="C377" s="502" t="e">
        <f>IF(Produit_Tarif_Stock!#REF!&lt;&gt;"",Produit_Tarif_Stock!#REF!,"")</f>
        <v>#REF!</v>
      </c>
      <c r="D377" s="505" t="e">
        <f>IF(Produit_Tarif_Stock!#REF!&lt;&gt;"",Produit_Tarif_Stock!#REF!,"")</f>
        <v>#REF!</v>
      </c>
      <c r="E377" s="514" t="e">
        <f>IF(Produit_Tarif_Stock!#REF!&lt;&gt;0,Produit_Tarif_Stock!#REF!,"")</f>
        <v>#REF!</v>
      </c>
      <c r="F377" s="2" t="e">
        <f>IF(Produit_Tarif_Stock!#REF!&lt;&gt;"",Produit_Tarif_Stock!#REF!,"")</f>
        <v>#REF!</v>
      </c>
      <c r="G377" s="506" t="e">
        <f>IF(Produit_Tarif_Stock!#REF!&lt;&gt;0,Produit_Tarif_Stock!#REF!,"")</f>
        <v>#REF!</v>
      </c>
      <c r="I377" s="506" t="str">
        <f t="shared" si="10"/>
        <v/>
      </c>
      <c r="J377" s="2" t="e">
        <f>IF(Produit_Tarif_Stock!#REF!&lt;&gt;0,Produit_Tarif_Stock!#REF!,"")</f>
        <v>#REF!</v>
      </c>
      <c r="K377" s="2" t="e">
        <f>IF(Produit_Tarif_Stock!#REF!&lt;&gt;0,Produit_Tarif_Stock!#REF!,"")</f>
        <v>#REF!</v>
      </c>
      <c r="L377" s="114" t="e">
        <f>IF(Produit_Tarif_Stock!#REF!&lt;&gt;0,Produit_Tarif_Stock!#REF!,"")</f>
        <v>#REF!</v>
      </c>
      <c r="M377" s="114" t="e">
        <f>IF(Produit_Tarif_Stock!#REF!&lt;&gt;0,Produit_Tarif_Stock!#REF!,"")</f>
        <v>#REF!</v>
      </c>
      <c r="N377" s="454"/>
      <c r="P377" s="2" t="e">
        <f>IF(Produit_Tarif_Stock!#REF!&lt;&gt;0,Produit_Tarif_Stock!#REF!,"")</f>
        <v>#REF!</v>
      </c>
      <c r="Q377" s="518" t="e">
        <f>IF(Produit_Tarif_Stock!#REF!&lt;&gt;0,(E377-(E377*H377)-Produit_Tarif_Stock!#REF!)/Produit_Tarif_Stock!#REF!*100,(E377-(E377*H377)-Produit_Tarif_Stock!#REF!)/Produit_Tarif_Stock!#REF!*100)</f>
        <v>#REF!</v>
      </c>
      <c r="R377" s="523">
        <f t="shared" si="11"/>
        <v>0</v>
      </c>
      <c r="S377" s="524" t="e">
        <f>Produit_Tarif_Stock!#REF!</f>
        <v>#REF!</v>
      </c>
    </row>
    <row r="378" spans="1:19" ht="24.75" customHeight="1">
      <c r="A378" s="228" t="e">
        <f>Produit_Tarif_Stock!#REF!</f>
        <v>#REF!</v>
      </c>
      <c r="B378" s="118" t="e">
        <f>IF(Produit_Tarif_Stock!#REF!&lt;&gt;"",Produit_Tarif_Stock!#REF!,"")</f>
        <v>#REF!</v>
      </c>
      <c r="C378" s="502" t="e">
        <f>IF(Produit_Tarif_Stock!#REF!&lt;&gt;"",Produit_Tarif_Stock!#REF!,"")</f>
        <v>#REF!</v>
      </c>
      <c r="D378" s="505" t="e">
        <f>IF(Produit_Tarif_Stock!#REF!&lt;&gt;"",Produit_Tarif_Stock!#REF!,"")</f>
        <v>#REF!</v>
      </c>
      <c r="E378" s="514" t="e">
        <f>IF(Produit_Tarif_Stock!#REF!&lt;&gt;0,Produit_Tarif_Stock!#REF!,"")</f>
        <v>#REF!</v>
      </c>
      <c r="F378" s="2" t="e">
        <f>IF(Produit_Tarif_Stock!#REF!&lt;&gt;"",Produit_Tarif_Stock!#REF!,"")</f>
        <v>#REF!</v>
      </c>
      <c r="G378" s="506" t="e">
        <f>IF(Produit_Tarif_Stock!#REF!&lt;&gt;0,Produit_Tarif_Stock!#REF!,"")</f>
        <v>#REF!</v>
      </c>
      <c r="I378" s="506" t="str">
        <f t="shared" si="10"/>
        <v/>
      </c>
      <c r="J378" s="2" t="e">
        <f>IF(Produit_Tarif_Stock!#REF!&lt;&gt;0,Produit_Tarif_Stock!#REF!,"")</f>
        <v>#REF!</v>
      </c>
      <c r="K378" s="2" t="e">
        <f>IF(Produit_Tarif_Stock!#REF!&lt;&gt;0,Produit_Tarif_Stock!#REF!,"")</f>
        <v>#REF!</v>
      </c>
      <c r="L378" s="114" t="e">
        <f>IF(Produit_Tarif_Stock!#REF!&lt;&gt;0,Produit_Tarif_Stock!#REF!,"")</f>
        <v>#REF!</v>
      </c>
      <c r="M378" s="114" t="e">
        <f>IF(Produit_Tarif_Stock!#REF!&lt;&gt;0,Produit_Tarif_Stock!#REF!,"")</f>
        <v>#REF!</v>
      </c>
      <c r="N378" s="454"/>
      <c r="P378" s="2" t="e">
        <f>IF(Produit_Tarif_Stock!#REF!&lt;&gt;0,Produit_Tarif_Stock!#REF!,"")</f>
        <v>#REF!</v>
      </c>
      <c r="Q378" s="518" t="e">
        <f>IF(Produit_Tarif_Stock!#REF!&lt;&gt;0,(E378-(E378*H378)-Produit_Tarif_Stock!#REF!)/Produit_Tarif_Stock!#REF!*100,(E378-(E378*H378)-Produit_Tarif_Stock!#REF!)/Produit_Tarif_Stock!#REF!*100)</f>
        <v>#REF!</v>
      </c>
      <c r="R378" s="523">
        <f t="shared" si="11"/>
        <v>0</v>
      </c>
      <c r="S378" s="524" t="e">
        <f>Produit_Tarif_Stock!#REF!</f>
        <v>#REF!</v>
      </c>
    </row>
    <row r="379" spans="1:19" ht="24.75" customHeight="1">
      <c r="A379" s="228" t="e">
        <f>Produit_Tarif_Stock!#REF!</f>
        <v>#REF!</v>
      </c>
      <c r="B379" s="118" t="e">
        <f>IF(Produit_Tarif_Stock!#REF!&lt;&gt;"",Produit_Tarif_Stock!#REF!,"")</f>
        <v>#REF!</v>
      </c>
      <c r="C379" s="502" t="e">
        <f>IF(Produit_Tarif_Stock!#REF!&lt;&gt;"",Produit_Tarif_Stock!#REF!,"")</f>
        <v>#REF!</v>
      </c>
      <c r="D379" s="505" t="e">
        <f>IF(Produit_Tarif_Stock!#REF!&lt;&gt;"",Produit_Tarif_Stock!#REF!,"")</f>
        <v>#REF!</v>
      </c>
      <c r="E379" s="514" t="e">
        <f>IF(Produit_Tarif_Stock!#REF!&lt;&gt;0,Produit_Tarif_Stock!#REF!,"")</f>
        <v>#REF!</v>
      </c>
      <c r="F379" s="2" t="e">
        <f>IF(Produit_Tarif_Stock!#REF!&lt;&gt;"",Produit_Tarif_Stock!#REF!,"")</f>
        <v>#REF!</v>
      </c>
      <c r="G379" s="506" t="e">
        <f>IF(Produit_Tarif_Stock!#REF!&lt;&gt;0,Produit_Tarif_Stock!#REF!,"")</f>
        <v>#REF!</v>
      </c>
      <c r="I379" s="506" t="str">
        <f t="shared" si="10"/>
        <v/>
      </c>
      <c r="J379" s="2" t="e">
        <f>IF(Produit_Tarif_Stock!#REF!&lt;&gt;0,Produit_Tarif_Stock!#REF!,"")</f>
        <v>#REF!</v>
      </c>
      <c r="K379" s="2" t="e">
        <f>IF(Produit_Tarif_Stock!#REF!&lt;&gt;0,Produit_Tarif_Stock!#REF!,"")</f>
        <v>#REF!</v>
      </c>
      <c r="L379" s="114" t="e">
        <f>IF(Produit_Tarif_Stock!#REF!&lt;&gt;0,Produit_Tarif_Stock!#REF!,"")</f>
        <v>#REF!</v>
      </c>
      <c r="M379" s="114" t="e">
        <f>IF(Produit_Tarif_Stock!#REF!&lt;&gt;0,Produit_Tarif_Stock!#REF!,"")</f>
        <v>#REF!</v>
      </c>
      <c r="N379" s="454"/>
      <c r="P379" s="2" t="e">
        <f>IF(Produit_Tarif_Stock!#REF!&lt;&gt;0,Produit_Tarif_Stock!#REF!,"")</f>
        <v>#REF!</v>
      </c>
      <c r="Q379" s="518" t="e">
        <f>IF(Produit_Tarif_Stock!#REF!&lt;&gt;0,(E379-(E379*H379)-Produit_Tarif_Stock!#REF!)/Produit_Tarif_Stock!#REF!*100,(E379-(E379*H379)-Produit_Tarif_Stock!#REF!)/Produit_Tarif_Stock!#REF!*100)</f>
        <v>#REF!</v>
      </c>
      <c r="R379" s="523">
        <f t="shared" si="11"/>
        <v>0</v>
      </c>
      <c r="S379" s="524" t="e">
        <f>Produit_Tarif_Stock!#REF!</f>
        <v>#REF!</v>
      </c>
    </row>
    <row r="380" spans="1:19" ht="24.75" customHeight="1">
      <c r="A380" s="228" t="e">
        <f>Produit_Tarif_Stock!#REF!</f>
        <v>#REF!</v>
      </c>
      <c r="B380" s="118" t="e">
        <f>IF(Produit_Tarif_Stock!#REF!&lt;&gt;"",Produit_Tarif_Stock!#REF!,"")</f>
        <v>#REF!</v>
      </c>
      <c r="C380" s="502" t="e">
        <f>IF(Produit_Tarif_Stock!#REF!&lt;&gt;"",Produit_Tarif_Stock!#REF!,"")</f>
        <v>#REF!</v>
      </c>
      <c r="D380" s="505" t="e">
        <f>IF(Produit_Tarif_Stock!#REF!&lt;&gt;"",Produit_Tarif_Stock!#REF!,"")</f>
        <v>#REF!</v>
      </c>
      <c r="E380" s="514" t="e">
        <f>IF(Produit_Tarif_Stock!#REF!&lt;&gt;0,Produit_Tarif_Stock!#REF!,"")</f>
        <v>#REF!</v>
      </c>
      <c r="F380" s="2" t="e">
        <f>IF(Produit_Tarif_Stock!#REF!&lt;&gt;"",Produit_Tarif_Stock!#REF!,"")</f>
        <v>#REF!</v>
      </c>
      <c r="G380" s="506" t="e">
        <f>IF(Produit_Tarif_Stock!#REF!&lt;&gt;0,Produit_Tarif_Stock!#REF!,"")</f>
        <v>#REF!</v>
      </c>
      <c r="I380" s="506" t="str">
        <f t="shared" si="10"/>
        <v/>
      </c>
      <c r="J380" s="2" t="e">
        <f>IF(Produit_Tarif_Stock!#REF!&lt;&gt;0,Produit_Tarif_Stock!#REF!,"")</f>
        <v>#REF!</v>
      </c>
      <c r="K380" s="2" t="e">
        <f>IF(Produit_Tarif_Stock!#REF!&lt;&gt;0,Produit_Tarif_Stock!#REF!,"")</f>
        <v>#REF!</v>
      </c>
      <c r="L380" s="114" t="e">
        <f>IF(Produit_Tarif_Stock!#REF!&lt;&gt;0,Produit_Tarif_Stock!#REF!,"")</f>
        <v>#REF!</v>
      </c>
      <c r="M380" s="114" t="e">
        <f>IF(Produit_Tarif_Stock!#REF!&lt;&gt;0,Produit_Tarif_Stock!#REF!,"")</f>
        <v>#REF!</v>
      </c>
      <c r="N380" s="454"/>
      <c r="P380" s="2" t="e">
        <f>IF(Produit_Tarif_Stock!#REF!&lt;&gt;0,Produit_Tarif_Stock!#REF!,"")</f>
        <v>#REF!</v>
      </c>
      <c r="Q380" s="518" t="e">
        <f>IF(Produit_Tarif_Stock!#REF!&lt;&gt;0,(E380-(E380*H380)-Produit_Tarif_Stock!#REF!)/Produit_Tarif_Stock!#REF!*100,(E380-(E380*H380)-Produit_Tarif_Stock!#REF!)/Produit_Tarif_Stock!#REF!*100)</f>
        <v>#REF!</v>
      </c>
      <c r="R380" s="523">
        <f t="shared" si="11"/>
        <v>0</v>
      </c>
      <c r="S380" s="524" t="e">
        <f>Produit_Tarif_Stock!#REF!</f>
        <v>#REF!</v>
      </c>
    </row>
    <row r="381" spans="1:19" ht="24.75" customHeight="1">
      <c r="A381" s="228" t="e">
        <f>Produit_Tarif_Stock!#REF!</f>
        <v>#REF!</v>
      </c>
      <c r="B381" s="118" t="e">
        <f>IF(Produit_Tarif_Stock!#REF!&lt;&gt;"",Produit_Tarif_Stock!#REF!,"")</f>
        <v>#REF!</v>
      </c>
      <c r="C381" s="502" t="e">
        <f>IF(Produit_Tarif_Stock!#REF!&lt;&gt;"",Produit_Tarif_Stock!#REF!,"")</f>
        <v>#REF!</v>
      </c>
      <c r="D381" s="505" t="e">
        <f>IF(Produit_Tarif_Stock!#REF!&lt;&gt;"",Produit_Tarif_Stock!#REF!,"")</f>
        <v>#REF!</v>
      </c>
      <c r="E381" s="514" t="e">
        <f>IF(Produit_Tarif_Stock!#REF!&lt;&gt;0,Produit_Tarif_Stock!#REF!,"")</f>
        <v>#REF!</v>
      </c>
      <c r="F381" s="2" t="e">
        <f>IF(Produit_Tarif_Stock!#REF!&lt;&gt;"",Produit_Tarif_Stock!#REF!,"")</f>
        <v>#REF!</v>
      </c>
      <c r="G381" s="506" t="e">
        <f>IF(Produit_Tarif_Stock!#REF!&lt;&gt;0,Produit_Tarif_Stock!#REF!,"")</f>
        <v>#REF!</v>
      </c>
      <c r="I381" s="506" t="str">
        <f t="shared" si="10"/>
        <v/>
      </c>
      <c r="J381" s="2" t="e">
        <f>IF(Produit_Tarif_Stock!#REF!&lt;&gt;0,Produit_Tarif_Stock!#REF!,"")</f>
        <v>#REF!</v>
      </c>
      <c r="K381" s="2" t="e">
        <f>IF(Produit_Tarif_Stock!#REF!&lt;&gt;0,Produit_Tarif_Stock!#REF!,"")</f>
        <v>#REF!</v>
      </c>
      <c r="L381" s="114" t="e">
        <f>IF(Produit_Tarif_Stock!#REF!&lt;&gt;0,Produit_Tarif_Stock!#REF!,"")</f>
        <v>#REF!</v>
      </c>
      <c r="M381" s="114" t="e">
        <f>IF(Produit_Tarif_Stock!#REF!&lt;&gt;0,Produit_Tarif_Stock!#REF!,"")</f>
        <v>#REF!</v>
      </c>
      <c r="N381" s="454"/>
      <c r="P381" s="2" t="e">
        <f>IF(Produit_Tarif_Stock!#REF!&lt;&gt;0,Produit_Tarif_Stock!#REF!,"")</f>
        <v>#REF!</v>
      </c>
      <c r="Q381" s="518" t="e">
        <f>IF(Produit_Tarif_Stock!#REF!&lt;&gt;0,(E381-(E381*H381)-Produit_Tarif_Stock!#REF!)/Produit_Tarif_Stock!#REF!*100,(E381-(E381*H381)-Produit_Tarif_Stock!#REF!)/Produit_Tarif_Stock!#REF!*100)</f>
        <v>#REF!</v>
      </c>
      <c r="R381" s="523">
        <f t="shared" si="11"/>
        <v>0</v>
      </c>
      <c r="S381" s="524" t="e">
        <f>Produit_Tarif_Stock!#REF!</f>
        <v>#REF!</v>
      </c>
    </row>
    <row r="382" spans="1:19" ht="24.75" customHeight="1">
      <c r="A382" s="228" t="e">
        <f>Produit_Tarif_Stock!#REF!</f>
        <v>#REF!</v>
      </c>
      <c r="B382" s="118" t="e">
        <f>IF(Produit_Tarif_Stock!#REF!&lt;&gt;"",Produit_Tarif_Stock!#REF!,"")</f>
        <v>#REF!</v>
      </c>
      <c r="C382" s="502" t="e">
        <f>IF(Produit_Tarif_Stock!#REF!&lt;&gt;"",Produit_Tarif_Stock!#REF!,"")</f>
        <v>#REF!</v>
      </c>
      <c r="D382" s="505" t="e">
        <f>IF(Produit_Tarif_Stock!#REF!&lt;&gt;"",Produit_Tarif_Stock!#REF!,"")</f>
        <v>#REF!</v>
      </c>
      <c r="E382" s="514" t="e">
        <f>IF(Produit_Tarif_Stock!#REF!&lt;&gt;0,Produit_Tarif_Stock!#REF!,"")</f>
        <v>#REF!</v>
      </c>
      <c r="F382" s="2" t="e">
        <f>IF(Produit_Tarif_Stock!#REF!&lt;&gt;"",Produit_Tarif_Stock!#REF!,"")</f>
        <v>#REF!</v>
      </c>
      <c r="G382" s="506" t="e">
        <f>IF(Produit_Tarif_Stock!#REF!&lt;&gt;0,Produit_Tarif_Stock!#REF!,"")</f>
        <v>#REF!</v>
      </c>
      <c r="I382" s="506" t="str">
        <f t="shared" si="10"/>
        <v/>
      </c>
      <c r="J382" s="2" t="e">
        <f>IF(Produit_Tarif_Stock!#REF!&lt;&gt;0,Produit_Tarif_Stock!#REF!,"")</f>
        <v>#REF!</v>
      </c>
      <c r="K382" s="2" t="e">
        <f>IF(Produit_Tarif_Stock!#REF!&lt;&gt;0,Produit_Tarif_Stock!#REF!,"")</f>
        <v>#REF!</v>
      </c>
      <c r="L382" s="114" t="e">
        <f>IF(Produit_Tarif_Stock!#REF!&lt;&gt;0,Produit_Tarif_Stock!#REF!,"")</f>
        <v>#REF!</v>
      </c>
      <c r="M382" s="114" t="e">
        <f>IF(Produit_Tarif_Stock!#REF!&lt;&gt;0,Produit_Tarif_Stock!#REF!,"")</f>
        <v>#REF!</v>
      </c>
      <c r="N382" s="454"/>
      <c r="P382" s="2" t="e">
        <f>IF(Produit_Tarif_Stock!#REF!&lt;&gt;0,Produit_Tarif_Stock!#REF!,"")</f>
        <v>#REF!</v>
      </c>
      <c r="Q382" s="518" t="e">
        <f>IF(Produit_Tarif_Stock!#REF!&lt;&gt;0,(E382-(E382*H382)-Produit_Tarif_Stock!#REF!)/Produit_Tarif_Stock!#REF!*100,(E382-(E382*H382)-Produit_Tarif_Stock!#REF!)/Produit_Tarif_Stock!#REF!*100)</f>
        <v>#REF!</v>
      </c>
      <c r="R382" s="523">
        <f t="shared" si="11"/>
        <v>0</v>
      </c>
      <c r="S382" s="524" t="e">
        <f>Produit_Tarif_Stock!#REF!</f>
        <v>#REF!</v>
      </c>
    </row>
    <row r="383" spans="1:19" ht="24.75" customHeight="1">
      <c r="A383" s="228" t="e">
        <f>Produit_Tarif_Stock!#REF!</f>
        <v>#REF!</v>
      </c>
      <c r="B383" s="118" t="e">
        <f>IF(Produit_Tarif_Stock!#REF!&lt;&gt;"",Produit_Tarif_Stock!#REF!,"")</f>
        <v>#REF!</v>
      </c>
      <c r="C383" s="502" t="e">
        <f>IF(Produit_Tarif_Stock!#REF!&lt;&gt;"",Produit_Tarif_Stock!#REF!,"")</f>
        <v>#REF!</v>
      </c>
      <c r="D383" s="505" t="e">
        <f>IF(Produit_Tarif_Stock!#REF!&lt;&gt;"",Produit_Tarif_Stock!#REF!,"")</f>
        <v>#REF!</v>
      </c>
      <c r="E383" s="514" t="e">
        <f>IF(Produit_Tarif_Stock!#REF!&lt;&gt;0,Produit_Tarif_Stock!#REF!,"")</f>
        <v>#REF!</v>
      </c>
      <c r="F383" s="2" t="e">
        <f>IF(Produit_Tarif_Stock!#REF!&lt;&gt;"",Produit_Tarif_Stock!#REF!,"")</f>
        <v>#REF!</v>
      </c>
      <c r="G383" s="506" t="e">
        <f>IF(Produit_Tarif_Stock!#REF!&lt;&gt;0,Produit_Tarif_Stock!#REF!,"")</f>
        <v>#REF!</v>
      </c>
      <c r="I383" s="506" t="str">
        <f t="shared" si="10"/>
        <v/>
      </c>
      <c r="J383" s="2" t="e">
        <f>IF(Produit_Tarif_Stock!#REF!&lt;&gt;0,Produit_Tarif_Stock!#REF!,"")</f>
        <v>#REF!</v>
      </c>
      <c r="K383" s="2" t="e">
        <f>IF(Produit_Tarif_Stock!#REF!&lt;&gt;0,Produit_Tarif_Stock!#REF!,"")</f>
        <v>#REF!</v>
      </c>
      <c r="L383" s="114" t="e">
        <f>IF(Produit_Tarif_Stock!#REF!&lt;&gt;0,Produit_Tarif_Stock!#REF!,"")</f>
        <v>#REF!</v>
      </c>
      <c r="M383" s="114" t="e">
        <f>IF(Produit_Tarif_Stock!#REF!&lt;&gt;0,Produit_Tarif_Stock!#REF!,"")</f>
        <v>#REF!</v>
      </c>
      <c r="N383" s="454"/>
      <c r="P383" s="2" t="e">
        <f>IF(Produit_Tarif_Stock!#REF!&lt;&gt;0,Produit_Tarif_Stock!#REF!,"")</f>
        <v>#REF!</v>
      </c>
      <c r="Q383" s="518" t="e">
        <f>IF(Produit_Tarif_Stock!#REF!&lt;&gt;0,(E383-(E383*H383)-Produit_Tarif_Stock!#REF!)/Produit_Tarif_Stock!#REF!*100,(E383-(E383*H383)-Produit_Tarif_Stock!#REF!)/Produit_Tarif_Stock!#REF!*100)</f>
        <v>#REF!</v>
      </c>
      <c r="R383" s="523">
        <f t="shared" si="11"/>
        <v>0</v>
      </c>
      <c r="S383" s="524" t="e">
        <f>Produit_Tarif_Stock!#REF!</f>
        <v>#REF!</v>
      </c>
    </row>
    <row r="384" spans="1:19" ht="24.75" customHeight="1">
      <c r="A384" s="228" t="e">
        <f>Produit_Tarif_Stock!#REF!</f>
        <v>#REF!</v>
      </c>
      <c r="B384" s="118" t="e">
        <f>IF(Produit_Tarif_Stock!#REF!&lt;&gt;"",Produit_Tarif_Stock!#REF!,"")</f>
        <v>#REF!</v>
      </c>
      <c r="C384" s="502" t="e">
        <f>IF(Produit_Tarif_Stock!#REF!&lt;&gt;"",Produit_Tarif_Stock!#REF!,"")</f>
        <v>#REF!</v>
      </c>
      <c r="D384" s="505" t="e">
        <f>IF(Produit_Tarif_Stock!#REF!&lt;&gt;"",Produit_Tarif_Stock!#REF!,"")</f>
        <v>#REF!</v>
      </c>
      <c r="E384" s="514" t="e">
        <f>IF(Produit_Tarif_Stock!#REF!&lt;&gt;0,Produit_Tarif_Stock!#REF!,"")</f>
        <v>#REF!</v>
      </c>
      <c r="F384" s="2" t="e">
        <f>IF(Produit_Tarif_Stock!#REF!&lt;&gt;"",Produit_Tarif_Stock!#REF!,"")</f>
        <v>#REF!</v>
      </c>
      <c r="G384" s="506" t="e">
        <f>IF(Produit_Tarif_Stock!#REF!&lt;&gt;0,Produit_Tarif_Stock!#REF!,"")</f>
        <v>#REF!</v>
      </c>
      <c r="I384" s="506" t="str">
        <f t="shared" si="10"/>
        <v/>
      </c>
      <c r="J384" s="2" t="e">
        <f>IF(Produit_Tarif_Stock!#REF!&lt;&gt;0,Produit_Tarif_Stock!#REF!,"")</f>
        <v>#REF!</v>
      </c>
      <c r="K384" s="2" t="e">
        <f>IF(Produit_Tarif_Stock!#REF!&lt;&gt;0,Produit_Tarif_Stock!#REF!,"")</f>
        <v>#REF!</v>
      </c>
      <c r="L384" s="114" t="e">
        <f>IF(Produit_Tarif_Stock!#REF!&lt;&gt;0,Produit_Tarif_Stock!#REF!,"")</f>
        <v>#REF!</v>
      </c>
      <c r="M384" s="114" t="e">
        <f>IF(Produit_Tarif_Stock!#REF!&lt;&gt;0,Produit_Tarif_Stock!#REF!,"")</f>
        <v>#REF!</v>
      </c>
      <c r="N384" s="454"/>
      <c r="P384" s="2" t="e">
        <f>IF(Produit_Tarif_Stock!#REF!&lt;&gt;0,Produit_Tarif_Stock!#REF!,"")</f>
        <v>#REF!</v>
      </c>
      <c r="Q384" s="518" t="e">
        <f>IF(Produit_Tarif_Stock!#REF!&lt;&gt;0,(E384-(E384*H384)-Produit_Tarif_Stock!#REF!)/Produit_Tarif_Stock!#REF!*100,(E384-(E384*H384)-Produit_Tarif_Stock!#REF!)/Produit_Tarif_Stock!#REF!*100)</f>
        <v>#REF!</v>
      </c>
      <c r="R384" s="523">
        <f t="shared" si="11"/>
        <v>0</v>
      </c>
      <c r="S384" s="524" t="e">
        <f>Produit_Tarif_Stock!#REF!</f>
        <v>#REF!</v>
      </c>
    </row>
    <row r="385" spans="1:19" ht="24.75" customHeight="1">
      <c r="A385" s="228" t="e">
        <f>Produit_Tarif_Stock!#REF!</f>
        <v>#REF!</v>
      </c>
      <c r="B385" s="118" t="e">
        <f>IF(Produit_Tarif_Stock!#REF!&lt;&gt;"",Produit_Tarif_Stock!#REF!,"")</f>
        <v>#REF!</v>
      </c>
      <c r="C385" s="502" t="e">
        <f>IF(Produit_Tarif_Stock!#REF!&lt;&gt;"",Produit_Tarif_Stock!#REF!,"")</f>
        <v>#REF!</v>
      </c>
      <c r="D385" s="505" t="e">
        <f>IF(Produit_Tarif_Stock!#REF!&lt;&gt;"",Produit_Tarif_Stock!#REF!,"")</f>
        <v>#REF!</v>
      </c>
      <c r="E385" s="514" t="e">
        <f>IF(Produit_Tarif_Stock!#REF!&lt;&gt;0,Produit_Tarif_Stock!#REF!,"")</f>
        <v>#REF!</v>
      </c>
      <c r="F385" s="2" t="e">
        <f>IF(Produit_Tarif_Stock!#REF!&lt;&gt;"",Produit_Tarif_Stock!#REF!,"")</f>
        <v>#REF!</v>
      </c>
      <c r="G385" s="506" t="e">
        <f>IF(Produit_Tarif_Stock!#REF!&lt;&gt;0,Produit_Tarif_Stock!#REF!,"")</f>
        <v>#REF!</v>
      </c>
      <c r="I385" s="506" t="str">
        <f t="shared" si="10"/>
        <v/>
      </c>
      <c r="J385" s="2" t="e">
        <f>IF(Produit_Tarif_Stock!#REF!&lt;&gt;0,Produit_Tarif_Stock!#REF!,"")</f>
        <v>#REF!</v>
      </c>
      <c r="K385" s="2" t="e">
        <f>IF(Produit_Tarif_Stock!#REF!&lt;&gt;0,Produit_Tarif_Stock!#REF!,"")</f>
        <v>#REF!</v>
      </c>
      <c r="L385" s="114" t="e">
        <f>IF(Produit_Tarif_Stock!#REF!&lt;&gt;0,Produit_Tarif_Stock!#REF!,"")</f>
        <v>#REF!</v>
      </c>
      <c r="M385" s="114" t="e">
        <f>IF(Produit_Tarif_Stock!#REF!&lt;&gt;0,Produit_Tarif_Stock!#REF!,"")</f>
        <v>#REF!</v>
      </c>
      <c r="N385" s="454"/>
      <c r="P385" s="2" t="e">
        <f>IF(Produit_Tarif_Stock!#REF!&lt;&gt;0,Produit_Tarif_Stock!#REF!,"")</f>
        <v>#REF!</v>
      </c>
      <c r="Q385" s="518" t="e">
        <f>IF(Produit_Tarif_Stock!#REF!&lt;&gt;0,(E385-(E385*H385)-Produit_Tarif_Stock!#REF!)/Produit_Tarif_Stock!#REF!*100,(E385-(E385*H385)-Produit_Tarif_Stock!#REF!)/Produit_Tarif_Stock!#REF!*100)</f>
        <v>#REF!</v>
      </c>
      <c r="R385" s="523">
        <f t="shared" si="11"/>
        <v>0</v>
      </c>
      <c r="S385" s="524" t="e">
        <f>Produit_Tarif_Stock!#REF!</f>
        <v>#REF!</v>
      </c>
    </row>
    <row r="386" spans="1:19" ht="24.75" customHeight="1">
      <c r="A386" s="228" t="e">
        <f>Produit_Tarif_Stock!#REF!</f>
        <v>#REF!</v>
      </c>
      <c r="B386" s="118" t="e">
        <f>IF(Produit_Tarif_Stock!#REF!&lt;&gt;"",Produit_Tarif_Stock!#REF!,"")</f>
        <v>#REF!</v>
      </c>
      <c r="C386" s="502" t="e">
        <f>IF(Produit_Tarif_Stock!#REF!&lt;&gt;"",Produit_Tarif_Stock!#REF!,"")</f>
        <v>#REF!</v>
      </c>
      <c r="D386" s="505" t="e">
        <f>IF(Produit_Tarif_Stock!#REF!&lt;&gt;"",Produit_Tarif_Stock!#REF!,"")</f>
        <v>#REF!</v>
      </c>
      <c r="E386" s="514" t="e">
        <f>IF(Produit_Tarif_Stock!#REF!&lt;&gt;0,Produit_Tarif_Stock!#REF!,"")</f>
        <v>#REF!</v>
      </c>
      <c r="F386" s="2" t="e">
        <f>IF(Produit_Tarif_Stock!#REF!&lt;&gt;"",Produit_Tarif_Stock!#REF!,"")</f>
        <v>#REF!</v>
      </c>
      <c r="G386" s="506" t="e">
        <f>IF(Produit_Tarif_Stock!#REF!&lt;&gt;0,Produit_Tarif_Stock!#REF!,"")</f>
        <v>#REF!</v>
      </c>
      <c r="I386" s="506" t="str">
        <f t="shared" si="10"/>
        <v/>
      </c>
      <c r="J386" s="2" t="e">
        <f>IF(Produit_Tarif_Stock!#REF!&lt;&gt;0,Produit_Tarif_Stock!#REF!,"")</f>
        <v>#REF!</v>
      </c>
      <c r="K386" s="2" t="e">
        <f>IF(Produit_Tarif_Stock!#REF!&lt;&gt;0,Produit_Tarif_Stock!#REF!,"")</f>
        <v>#REF!</v>
      </c>
      <c r="L386" s="114" t="e">
        <f>IF(Produit_Tarif_Stock!#REF!&lt;&gt;0,Produit_Tarif_Stock!#REF!,"")</f>
        <v>#REF!</v>
      </c>
      <c r="M386" s="114" t="e">
        <f>IF(Produit_Tarif_Stock!#REF!&lt;&gt;0,Produit_Tarif_Stock!#REF!,"")</f>
        <v>#REF!</v>
      </c>
      <c r="N386" s="454"/>
      <c r="P386" s="2" t="e">
        <f>IF(Produit_Tarif_Stock!#REF!&lt;&gt;0,Produit_Tarif_Stock!#REF!,"")</f>
        <v>#REF!</v>
      </c>
      <c r="Q386" s="518" t="e">
        <f>IF(Produit_Tarif_Stock!#REF!&lt;&gt;0,(E386-(E386*H386)-Produit_Tarif_Stock!#REF!)/Produit_Tarif_Stock!#REF!*100,(E386-(E386*H386)-Produit_Tarif_Stock!#REF!)/Produit_Tarif_Stock!#REF!*100)</f>
        <v>#REF!</v>
      </c>
      <c r="R386" s="523">
        <f t="shared" si="11"/>
        <v>0</v>
      </c>
      <c r="S386" s="524" t="e">
        <f>Produit_Tarif_Stock!#REF!</f>
        <v>#REF!</v>
      </c>
    </row>
    <row r="387" spans="1:19" ht="24.75" customHeight="1">
      <c r="A387" s="228" t="e">
        <f>Produit_Tarif_Stock!#REF!</f>
        <v>#REF!</v>
      </c>
      <c r="B387" s="118" t="e">
        <f>IF(Produit_Tarif_Stock!#REF!&lt;&gt;"",Produit_Tarif_Stock!#REF!,"")</f>
        <v>#REF!</v>
      </c>
      <c r="C387" s="502" t="e">
        <f>IF(Produit_Tarif_Stock!#REF!&lt;&gt;"",Produit_Tarif_Stock!#REF!,"")</f>
        <v>#REF!</v>
      </c>
      <c r="D387" s="505" t="e">
        <f>IF(Produit_Tarif_Stock!#REF!&lt;&gt;"",Produit_Tarif_Stock!#REF!,"")</f>
        <v>#REF!</v>
      </c>
      <c r="E387" s="514" t="e">
        <f>IF(Produit_Tarif_Stock!#REF!&lt;&gt;0,Produit_Tarif_Stock!#REF!,"")</f>
        <v>#REF!</v>
      </c>
      <c r="F387" s="2" t="e">
        <f>IF(Produit_Tarif_Stock!#REF!&lt;&gt;"",Produit_Tarif_Stock!#REF!,"")</f>
        <v>#REF!</v>
      </c>
      <c r="G387" s="506" t="e">
        <f>IF(Produit_Tarif_Stock!#REF!&lt;&gt;0,Produit_Tarif_Stock!#REF!,"")</f>
        <v>#REF!</v>
      </c>
      <c r="I387" s="506" t="str">
        <f t="shared" si="10"/>
        <v/>
      </c>
      <c r="J387" s="2" t="e">
        <f>IF(Produit_Tarif_Stock!#REF!&lt;&gt;0,Produit_Tarif_Stock!#REF!,"")</f>
        <v>#REF!</v>
      </c>
      <c r="K387" s="2" t="e">
        <f>IF(Produit_Tarif_Stock!#REF!&lt;&gt;0,Produit_Tarif_Stock!#REF!,"")</f>
        <v>#REF!</v>
      </c>
      <c r="L387" s="114" t="e">
        <f>IF(Produit_Tarif_Stock!#REF!&lt;&gt;0,Produit_Tarif_Stock!#REF!,"")</f>
        <v>#REF!</v>
      </c>
      <c r="M387" s="114" t="e">
        <f>IF(Produit_Tarif_Stock!#REF!&lt;&gt;0,Produit_Tarif_Stock!#REF!,"")</f>
        <v>#REF!</v>
      </c>
      <c r="N387" s="454"/>
      <c r="P387" s="2" t="e">
        <f>IF(Produit_Tarif_Stock!#REF!&lt;&gt;0,Produit_Tarif_Stock!#REF!,"")</f>
        <v>#REF!</v>
      </c>
      <c r="Q387" s="518" t="e">
        <f>IF(Produit_Tarif_Stock!#REF!&lt;&gt;0,(E387-(E387*H387)-Produit_Tarif_Stock!#REF!)/Produit_Tarif_Stock!#REF!*100,(E387-(E387*H387)-Produit_Tarif_Stock!#REF!)/Produit_Tarif_Stock!#REF!*100)</f>
        <v>#REF!</v>
      </c>
      <c r="R387" s="523">
        <f t="shared" si="11"/>
        <v>0</v>
      </c>
      <c r="S387" s="524" t="e">
        <f>Produit_Tarif_Stock!#REF!</f>
        <v>#REF!</v>
      </c>
    </row>
    <row r="388" spans="1:19" ht="24.75" customHeight="1">
      <c r="A388" s="228" t="e">
        <f>Produit_Tarif_Stock!#REF!</f>
        <v>#REF!</v>
      </c>
      <c r="B388" s="118" t="e">
        <f>IF(Produit_Tarif_Stock!#REF!&lt;&gt;"",Produit_Tarif_Stock!#REF!,"")</f>
        <v>#REF!</v>
      </c>
      <c r="C388" s="502" t="e">
        <f>IF(Produit_Tarif_Stock!#REF!&lt;&gt;"",Produit_Tarif_Stock!#REF!,"")</f>
        <v>#REF!</v>
      </c>
      <c r="D388" s="505" t="e">
        <f>IF(Produit_Tarif_Stock!#REF!&lt;&gt;"",Produit_Tarif_Stock!#REF!,"")</f>
        <v>#REF!</v>
      </c>
      <c r="E388" s="514" t="e">
        <f>IF(Produit_Tarif_Stock!#REF!&lt;&gt;0,Produit_Tarif_Stock!#REF!,"")</f>
        <v>#REF!</v>
      </c>
      <c r="F388" s="2" t="e">
        <f>IF(Produit_Tarif_Stock!#REF!&lt;&gt;"",Produit_Tarif_Stock!#REF!,"")</f>
        <v>#REF!</v>
      </c>
      <c r="G388" s="506" t="e">
        <f>IF(Produit_Tarif_Stock!#REF!&lt;&gt;0,Produit_Tarif_Stock!#REF!,"")</f>
        <v>#REF!</v>
      </c>
      <c r="I388" s="506" t="str">
        <f t="shared" si="10"/>
        <v/>
      </c>
      <c r="J388" s="2" t="e">
        <f>IF(Produit_Tarif_Stock!#REF!&lt;&gt;0,Produit_Tarif_Stock!#REF!,"")</f>
        <v>#REF!</v>
      </c>
      <c r="K388" s="2" t="e">
        <f>IF(Produit_Tarif_Stock!#REF!&lt;&gt;0,Produit_Tarif_Stock!#REF!,"")</f>
        <v>#REF!</v>
      </c>
      <c r="L388" s="114" t="e">
        <f>IF(Produit_Tarif_Stock!#REF!&lt;&gt;0,Produit_Tarif_Stock!#REF!,"")</f>
        <v>#REF!</v>
      </c>
      <c r="M388" s="114" t="e">
        <f>IF(Produit_Tarif_Stock!#REF!&lt;&gt;0,Produit_Tarif_Stock!#REF!,"")</f>
        <v>#REF!</v>
      </c>
      <c r="N388" s="454"/>
      <c r="P388" s="2" t="e">
        <f>IF(Produit_Tarif_Stock!#REF!&lt;&gt;0,Produit_Tarif_Stock!#REF!,"")</f>
        <v>#REF!</v>
      </c>
      <c r="Q388" s="518" t="e">
        <f>IF(Produit_Tarif_Stock!#REF!&lt;&gt;0,(E388-(E388*H388)-Produit_Tarif_Stock!#REF!)/Produit_Tarif_Stock!#REF!*100,(E388-(E388*H388)-Produit_Tarif_Stock!#REF!)/Produit_Tarif_Stock!#REF!*100)</f>
        <v>#REF!</v>
      </c>
      <c r="R388" s="523">
        <f t="shared" si="11"/>
        <v>0</v>
      </c>
      <c r="S388" s="524" t="e">
        <f>Produit_Tarif_Stock!#REF!</f>
        <v>#REF!</v>
      </c>
    </row>
    <row r="389" spans="1:19" ht="24.75" customHeight="1">
      <c r="A389" s="228" t="e">
        <f>Produit_Tarif_Stock!#REF!</f>
        <v>#REF!</v>
      </c>
      <c r="B389" s="118" t="e">
        <f>IF(Produit_Tarif_Stock!#REF!&lt;&gt;"",Produit_Tarif_Stock!#REF!,"")</f>
        <v>#REF!</v>
      </c>
      <c r="C389" s="502" t="e">
        <f>IF(Produit_Tarif_Stock!#REF!&lt;&gt;"",Produit_Tarif_Stock!#REF!,"")</f>
        <v>#REF!</v>
      </c>
      <c r="D389" s="505" t="e">
        <f>IF(Produit_Tarif_Stock!#REF!&lt;&gt;"",Produit_Tarif_Stock!#REF!,"")</f>
        <v>#REF!</v>
      </c>
      <c r="E389" s="514" t="e">
        <f>IF(Produit_Tarif_Stock!#REF!&lt;&gt;0,Produit_Tarif_Stock!#REF!,"")</f>
        <v>#REF!</v>
      </c>
      <c r="F389" s="2" t="e">
        <f>IF(Produit_Tarif_Stock!#REF!&lt;&gt;"",Produit_Tarif_Stock!#REF!,"")</f>
        <v>#REF!</v>
      </c>
      <c r="G389" s="506" t="e">
        <f>IF(Produit_Tarif_Stock!#REF!&lt;&gt;0,Produit_Tarif_Stock!#REF!,"")</f>
        <v>#REF!</v>
      </c>
      <c r="I389" s="506" t="str">
        <f t="shared" si="10"/>
        <v/>
      </c>
      <c r="J389" s="2" t="e">
        <f>IF(Produit_Tarif_Stock!#REF!&lt;&gt;0,Produit_Tarif_Stock!#REF!,"")</f>
        <v>#REF!</v>
      </c>
      <c r="K389" s="2" t="e">
        <f>IF(Produit_Tarif_Stock!#REF!&lt;&gt;0,Produit_Tarif_Stock!#REF!,"")</f>
        <v>#REF!</v>
      </c>
      <c r="L389" s="114" t="e">
        <f>IF(Produit_Tarif_Stock!#REF!&lt;&gt;0,Produit_Tarif_Stock!#REF!,"")</f>
        <v>#REF!</v>
      </c>
      <c r="M389" s="114" t="e">
        <f>IF(Produit_Tarif_Stock!#REF!&lt;&gt;0,Produit_Tarif_Stock!#REF!,"")</f>
        <v>#REF!</v>
      </c>
      <c r="N389" s="454"/>
      <c r="P389" s="2" t="e">
        <f>IF(Produit_Tarif_Stock!#REF!&lt;&gt;0,Produit_Tarif_Stock!#REF!,"")</f>
        <v>#REF!</v>
      </c>
      <c r="Q389" s="518" t="e">
        <f>IF(Produit_Tarif_Stock!#REF!&lt;&gt;0,(E389-(E389*H389)-Produit_Tarif_Stock!#REF!)/Produit_Tarif_Stock!#REF!*100,(E389-(E389*H389)-Produit_Tarif_Stock!#REF!)/Produit_Tarif_Stock!#REF!*100)</f>
        <v>#REF!</v>
      </c>
      <c r="R389" s="523">
        <f t="shared" si="11"/>
        <v>0</v>
      </c>
      <c r="S389" s="524" t="e">
        <f>Produit_Tarif_Stock!#REF!</f>
        <v>#REF!</v>
      </c>
    </row>
    <row r="390" spans="1:19" ht="24.75" customHeight="1">
      <c r="A390" s="228" t="e">
        <f>Produit_Tarif_Stock!#REF!</f>
        <v>#REF!</v>
      </c>
      <c r="B390" s="118" t="e">
        <f>IF(Produit_Tarif_Stock!#REF!&lt;&gt;"",Produit_Tarif_Stock!#REF!,"")</f>
        <v>#REF!</v>
      </c>
      <c r="C390" s="502" t="e">
        <f>IF(Produit_Tarif_Stock!#REF!&lt;&gt;"",Produit_Tarif_Stock!#REF!,"")</f>
        <v>#REF!</v>
      </c>
      <c r="D390" s="505" t="e">
        <f>IF(Produit_Tarif_Stock!#REF!&lt;&gt;"",Produit_Tarif_Stock!#REF!,"")</f>
        <v>#REF!</v>
      </c>
      <c r="E390" s="514" t="e">
        <f>IF(Produit_Tarif_Stock!#REF!&lt;&gt;0,Produit_Tarif_Stock!#REF!,"")</f>
        <v>#REF!</v>
      </c>
      <c r="F390" s="2" t="e">
        <f>IF(Produit_Tarif_Stock!#REF!&lt;&gt;"",Produit_Tarif_Stock!#REF!,"")</f>
        <v>#REF!</v>
      </c>
      <c r="G390" s="506" t="e">
        <f>IF(Produit_Tarif_Stock!#REF!&lt;&gt;0,Produit_Tarif_Stock!#REF!,"")</f>
        <v>#REF!</v>
      </c>
      <c r="I390" s="506" t="str">
        <f t="shared" si="10"/>
        <v/>
      </c>
      <c r="J390" s="2" t="e">
        <f>IF(Produit_Tarif_Stock!#REF!&lt;&gt;0,Produit_Tarif_Stock!#REF!,"")</f>
        <v>#REF!</v>
      </c>
      <c r="K390" s="2" t="e">
        <f>IF(Produit_Tarif_Stock!#REF!&lt;&gt;0,Produit_Tarif_Stock!#REF!,"")</f>
        <v>#REF!</v>
      </c>
      <c r="L390" s="114" t="e">
        <f>IF(Produit_Tarif_Stock!#REF!&lt;&gt;0,Produit_Tarif_Stock!#REF!,"")</f>
        <v>#REF!</v>
      </c>
      <c r="M390" s="114" t="e">
        <f>IF(Produit_Tarif_Stock!#REF!&lt;&gt;0,Produit_Tarif_Stock!#REF!,"")</f>
        <v>#REF!</v>
      </c>
      <c r="N390" s="454"/>
      <c r="P390" s="2" t="e">
        <f>IF(Produit_Tarif_Stock!#REF!&lt;&gt;0,Produit_Tarif_Stock!#REF!,"")</f>
        <v>#REF!</v>
      </c>
      <c r="Q390" s="518" t="e">
        <f>IF(Produit_Tarif_Stock!#REF!&lt;&gt;0,(E390-(E390*H390)-Produit_Tarif_Stock!#REF!)/Produit_Tarif_Stock!#REF!*100,(E390-(E390*H390)-Produit_Tarif_Stock!#REF!)/Produit_Tarif_Stock!#REF!*100)</f>
        <v>#REF!</v>
      </c>
      <c r="R390" s="523">
        <f t="shared" si="11"/>
        <v>0</v>
      </c>
      <c r="S390" s="524" t="e">
        <f>Produit_Tarif_Stock!#REF!</f>
        <v>#REF!</v>
      </c>
    </row>
    <row r="391" spans="1:19" ht="24.75" customHeight="1">
      <c r="A391" s="228" t="e">
        <f>Produit_Tarif_Stock!#REF!</f>
        <v>#REF!</v>
      </c>
      <c r="B391" s="118" t="e">
        <f>IF(Produit_Tarif_Stock!#REF!&lt;&gt;"",Produit_Tarif_Stock!#REF!,"")</f>
        <v>#REF!</v>
      </c>
      <c r="C391" s="502" t="e">
        <f>IF(Produit_Tarif_Stock!#REF!&lt;&gt;"",Produit_Tarif_Stock!#REF!,"")</f>
        <v>#REF!</v>
      </c>
      <c r="D391" s="505" t="e">
        <f>IF(Produit_Tarif_Stock!#REF!&lt;&gt;"",Produit_Tarif_Stock!#REF!,"")</f>
        <v>#REF!</v>
      </c>
      <c r="E391" s="514" t="e">
        <f>IF(Produit_Tarif_Stock!#REF!&lt;&gt;0,Produit_Tarif_Stock!#REF!,"")</f>
        <v>#REF!</v>
      </c>
      <c r="F391" s="2" t="e">
        <f>IF(Produit_Tarif_Stock!#REF!&lt;&gt;"",Produit_Tarif_Stock!#REF!,"")</f>
        <v>#REF!</v>
      </c>
      <c r="G391" s="506" t="e">
        <f>IF(Produit_Tarif_Stock!#REF!&lt;&gt;0,Produit_Tarif_Stock!#REF!,"")</f>
        <v>#REF!</v>
      </c>
      <c r="I391" s="506" t="str">
        <f t="shared" ref="I391:I454" si="12">IF(H391&gt;0,E391-(E391*H391),"")</f>
        <v/>
      </c>
      <c r="J391" s="2" t="e">
        <f>IF(Produit_Tarif_Stock!#REF!&lt;&gt;0,Produit_Tarif_Stock!#REF!,"")</f>
        <v>#REF!</v>
      </c>
      <c r="K391" s="2" t="e">
        <f>IF(Produit_Tarif_Stock!#REF!&lt;&gt;0,Produit_Tarif_Stock!#REF!,"")</f>
        <v>#REF!</v>
      </c>
      <c r="L391" s="114" t="e">
        <f>IF(Produit_Tarif_Stock!#REF!&lt;&gt;0,Produit_Tarif_Stock!#REF!,"")</f>
        <v>#REF!</v>
      </c>
      <c r="M391" s="114" t="e">
        <f>IF(Produit_Tarif_Stock!#REF!&lt;&gt;0,Produit_Tarif_Stock!#REF!,"")</f>
        <v>#REF!</v>
      </c>
      <c r="N391" s="454"/>
      <c r="P391" s="2" t="e">
        <f>IF(Produit_Tarif_Stock!#REF!&lt;&gt;0,Produit_Tarif_Stock!#REF!,"")</f>
        <v>#REF!</v>
      </c>
      <c r="Q391" s="518" t="e">
        <f>IF(Produit_Tarif_Stock!#REF!&lt;&gt;0,(E391-(E391*H391)-Produit_Tarif_Stock!#REF!)/Produit_Tarif_Stock!#REF!*100,(E391-(E391*H391)-Produit_Tarif_Stock!#REF!)/Produit_Tarif_Stock!#REF!*100)</f>
        <v>#REF!</v>
      </c>
      <c r="R391" s="523">
        <f t="shared" ref="R391:R454" si="13">SUM(H391:H2384)</f>
        <v>0</v>
      </c>
      <c r="S391" s="524" t="e">
        <f>Produit_Tarif_Stock!#REF!</f>
        <v>#REF!</v>
      </c>
    </row>
    <row r="392" spans="1:19" ht="24.75" customHeight="1">
      <c r="A392" s="228" t="e">
        <f>Produit_Tarif_Stock!#REF!</f>
        <v>#REF!</v>
      </c>
      <c r="B392" s="118" t="e">
        <f>IF(Produit_Tarif_Stock!#REF!&lt;&gt;"",Produit_Tarif_Stock!#REF!,"")</f>
        <v>#REF!</v>
      </c>
      <c r="C392" s="502" t="e">
        <f>IF(Produit_Tarif_Stock!#REF!&lt;&gt;"",Produit_Tarif_Stock!#REF!,"")</f>
        <v>#REF!</v>
      </c>
      <c r="D392" s="505" t="e">
        <f>IF(Produit_Tarif_Stock!#REF!&lt;&gt;"",Produit_Tarif_Stock!#REF!,"")</f>
        <v>#REF!</v>
      </c>
      <c r="E392" s="514" t="e">
        <f>IF(Produit_Tarif_Stock!#REF!&lt;&gt;0,Produit_Tarif_Stock!#REF!,"")</f>
        <v>#REF!</v>
      </c>
      <c r="F392" s="2" t="e">
        <f>IF(Produit_Tarif_Stock!#REF!&lt;&gt;"",Produit_Tarif_Stock!#REF!,"")</f>
        <v>#REF!</v>
      </c>
      <c r="G392" s="506" t="e">
        <f>IF(Produit_Tarif_Stock!#REF!&lt;&gt;0,Produit_Tarif_Stock!#REF!,"")</f>
        <v>#REF!</v>
      </c>
      <c r="I392" s="506" t="str">
        <f t="shared" si="12"/>
        <v/>
      </c>
      <c r="J392" s="2" t="e">
        <f>IF(Produit_Tarif_Stock!#REF!&lt;&gt;0,Produit_Tarif_Stock!#REF!,"")</f>
        <v>#REF!</v>
      </c>
      <c r="K392" s="2" t="e">
        <f>IF(Produit_Tarif_Stock!#REF!&lt;&gt;0,Produit_Tarif_Stock!#REF!,"")</f>
        <v>#REF!</v>
      </c>
      <c r="L392" s="114" t="e">
        <f>IF(Produit_Tarif_Stock!#REF!&lt;&gt;0,Produit_Tarif_Stock!#REF!,"")</f>
        <v>#REF!</v>
      </c>
      <c r="M392" s="114" t="e">
        <f>IF(Produit_Tarif_Stock!#REF!&lt;&gt;0,Produit_Tarif_Stock!#REF!,"")</f>
        <v>#REF!</v>
      </c>
      <c r="N392" s="454"/>
      <c r="P392" s="2" t="e">
        <f>IF(Produit_Tarif_Stock!#REF!&lt;&gt;0,Produit_Tarif_Stock!#REF!,"")</f>
        <v>#REF!</v>
      </c>
      <c r="Q392" s="518" t="e">
        <f>IF(Produit_Tarif_Stock!#REF!&lt;&gt;0,(E392-(E392*H392)-Produit_Tarif_Stock!#REF!)/Produit_Tarif_Stock!#REF!*100,(E392-(E392*H392)-Produit_Tarif_Stock!#REF!)/Produit_Tarif_Stock!#REF!*100)</f>
        <v>#REF!</v>
      </c>
      <c r="R392" s="523">
        <f t="shared" si="13"/>
        <v>0</v>
      </c>
      <c r="S392" s="524" t="e">
        <f>Produit_Tarif_Stock!#REF!</f>
        <v>#REF!</v>
      </c>
    </row>
    <row r="393" spans="1:19" ht="24.75" customHeight="1">
      <c r="A393" s="228" t="e">
        <f>Produit_Tarif_Stock!#REF!</f>
        <v>#REF!</v>
      </c>
      <c r="B393" s="118" t="e">
        <f>IF(Produit_Tarif_Stock!#REF!&lt;&gt;"",Produit_Tarif_Stock!#REF!,"")</f>
        <v>#REF!</v>
      </c>
      <c r="C393" s="502" t="e">
        <f>IF(Produit_Tarif_Stock!#REF!&lt;&gt;"",Produit_Tarif_Stock!#REF!,"")</f>
        <v>#REF!</v>
      </c>
      <c r="D393" s="505" t="e">
        <f>IF(Produit_Tarif_Stock!#REF!&lt;&gt;"",Produit_Tarif_Stock!#REF!,"")</f>
        <v>#REF!</v>
      </c>
      <c r="E393" s="514" t="e">
        <f>IF(Produit_Tarif_Stock!#REF!&lt;&gt;0,Produit_Tarif_Stock!#REF!,"")</f>
        <v>#REF!</v>
      </c>
      <c r="F393" s="2" t="e">
        <f>IF(Produit_Tarif_Stock!#REF!&lt;&gt;"",Produit_Tarif_Stock!#REF!,"")</f>
        <v>#REF!</v>
      </c>
      <c r="G393" s="506" t="e">
        <f>IF(Produit_Tarif_Stock!#REF!&lt;&gt;0,Produit_Tarif_Stock!#REF!,"")</f>
        <v>#REF!</v>
      </c>
      <c r="I393" s="506" t="str">
        <f t="shared" si="12"/>
        <v/>
      </c>
      <c r="J393" s="2" t="e">
        <f>IF(Produit_Tarif_Stock!#REF!&lt;&gt;0,Produit_Tarif_Stock!#REF!,"")</f>
        <v>#REF!</v>
      </c>
      <c r="K393" s="2" t="e">
        <f>IF(Produit_Tarif_Stock!#REF!&lt;&gt;0,Produit_Tarif_Stock!#REF!,"")</f>
        <v>#REF!</v>
      </c>
      <c r="L393" s="114" t="e">
        <f>IF(Produit_Tarif_Stock!#REF!&lt;&gt;0,Produit_Tarif_Stock!#REF!,"")</f>
        <v>#REF!</v>
      </c>
      <c r="M393" s="114" t="e">
        <f>IF(Produit_Tarif_Stock!#REF!&lt;&gt;0,Produit_Tarif_Stock!#REF!,"")</f>
        <v>#REF!</v>
      </c>
      <c r="N393" s="454"/>
      <c r="P393" s="2" t="e">
        <f>IF(Produit_Tarif_Stock!#REF!&lt;&gt;0,Produit_Tarif_Stock!#REF!,"")</f>
        <v>#REF!</v>
      </c>
      <c r="Q393" s="518" t="e">
        <f>IF(Produit_Tarif_Stock!#REF!&lt;&gt;0,(E393-(E393*H393)-Produit_Tarif_Stock!#REF!)/Produit_Tarif_Stock!#REF!*100,(E393-(E393*H393)-Produit_Tarif_Stock!#REF!)/Produit_Tarif_Stock!#REF!*100)</f>
        <v>#REF!</v>
      </c>
      <c r="R393" s="523">
        <f t="shared" si="13"/>
        <v>0</v>
      </c>
      <c r="S393" s="524" t="e">
        <f>Produit_Tarif_Stock!#REF!</f>
        <v>#REF!</v>
      </c>
    </row>
    <row r="394" spans="1:19" ht="24.75" customHeight="1">
      <c r="A394" s="228" t="e">
        <f>Produit_Tarif_Stock!#REF!</f>
        <v>#REF!</v>
      </c>
      <c r="B394" s="118" t="e">
        <f>IF(Produit_Tarif_Stock!#REF!&lt;&gt;"",Produit_Tarif_Stock!#REF!,"")</f>
        <v>#REF!</v>
      </c>
      <c r="C394" s="502" t="e">
        <f>IF(Produit_Tarif_Stock!#REF!&lt;&gt;"",Produit_Tarif_Stock!#REF!,"")</f>
        <v>#REF!</v>
      </c>
      <c r="D394" s="505" t="e">
        <f>IF(Produit_Tarif_Stock!#REF!&lt;&gt;"",Produit_Tarif_Stock!#REF!,"")</f>
        <v>#REF!</v>
      </c>
      <c r="E394" s="514" t="e">
        <f>IF(Produit_Tarif_Stock!#REF!&lt;&gt;0,Produit_Tarif_Stock!#REF!,"")</f>
        <v>#REF!</v>
      </c>
      <c r="F394" s="2" t="e">
        <f>IF(Produit_Tarif_Stock!#REF!&lt;&gt;"",Produit_Tarif_Stock!#REF!,"")</f>
        <v>#REF!</v>
      </c>
      <c r="G394" s="506" t="e">
        <f>IF(Produit_Tarif_Stock!#REF!&lt;&gt;0,Produit_Tarif_Stock!#REF!,"")</f>
        <v>#REF!</v>
      </c>
      <c r="I394" s="506" t="str">
        <f t="shared" si="12"/>
        <v/>
      </c>
      <c r="J394" s="2" t="e">
        <f>IF(Produit_Tarif_Stock!#REF!&lt;&gt;0,Produit_Tarif_Stock!#REF!,"")</f>
        <v>#REF!</v>
      </c>
      <c r="K394" s="2" t="e">
        <f>IF(Produit_Tarif_Stock!#REF!&lt;&gt;0,Produit_Tarif_Stock!#REF!,"")</f>
        <v>#REF!</v>
      </c>
      <c r="L394" s="114" t="e">
        <f>IF(Produit_Tarif_Stock!#REF!&lt;&gt;0,Produit_Tarif_Stock!#REF!,"")</f>
        <v>#REF!</v>
      </c>
      <c r="M394" s="114" t="e">
        <f>IF(Produit_Tarif_Stock!#REF!&lt;&gt;0,Produit_Tarif_Stock!#REF!,"")</f>
        <v>#REF!</v>
      </c>
      <c r="N394" s="454"/>
      <c r="P394" s="2" t="e">
        <f>IF(Produit_Tarif_Stock!#REF!&lt;&gt;0,Produit_Tarif_Stock!#REF!,"")</f>
        <v>#REF!</v>
      </c>
      <c r="Q394" s="518" t="e">
        <f>IF(Produit_Tarif_Stock!#REF!&lt;&gt;0,(E394-(E394*H394)-Produit_Tarif_Stock!#REF!)/Produit_Tarif_Stock!#REF!*100,(E394-(E394*H394)-Produit_Tarif_Stock!#REF!)/Produit_Tarif_Stock!#REF!*100)</f>
        <v>#REF!</v>
      </c>
      <c r="R394" s="523">
        <f t="shared" si="13"/>
        <v>0</v>
      </c>
      <c r="S394" s="524" t="e">
        <f>Produit_Tarif_Stock!#REF!</f>
        <v>#REF!</v>
      </c>
    </row>
    <row r="395" spans="1:19" ht="24.75" customHeight="1">
      <c r="A395" s="228" t="e">
        <f>Produit_Tarif_Stock!#REF!</f>
        <v>#REF!</v>
      </c>
      <c r="B395" s="118" t="e">
        <f>IF(Produit_Tarif_Stock!#REF!&lt;&gt;"",Produit_Tarif_Stock!#REF!,"")</f>
        <v>#REF!</v>
      </c>
      <c r="C395" s="502" t="e">
        <f>IF(Produit_Tarif_Stock!#REF!&lt;&gt;"",Produit_Tarif_Stock!#REF!,"")</f>
        <v>#REF!</v>
      </c>
      <c r="D395" s="505" t="e">
        <f>IF(Produit_Tarif_Stock!#REF!&lt;&gt;"",Produit_Tarif_Stock!#REF!,"")</f>
        <v>#REF!</v>
      </c>
      <c r="E395" s="514" t="e">
        <f>IF(Produit_Tarif_Stock!#REF!&lt;&gt;0,Produit_Tarif_Stock!#REF!,"")</f>
        <v>#REF!</v>
      </c>
      <c r="F395" s="2" t="e">
        <f>IF(Produit_Tarif_Stock!#REF!&lt;&gt;"",Produit_Tarif_Stock!#REF!,"")</f>
        <v>#REF!</v>
      </c>
      <c r="G395" s="506" t="e">
        <f>IF(Produit_Tarif_Stock!#REF!&lt;&gt;0,Produit_Tarif_Stock!#REF!,"")</f>
        <v>#REF!</v>
      </c>
      <c r="I395" s="506" t="str">
        <f t="shared" si="12"/>
        <v/>
      </c>
      <c r="J395" s="2" t="e">
        <f>IF(Produit_Tarif_Stock!#REF!&lt;&gt;0,Produit_Tarif_Stock!#REF!,"")</f>
        <v>#REF!</v>
      </c>
      <c r="K395" s="2" t="e">
        <f>IF(Produit_Tarif_Stock!#REF!&lt;&gt;0,Produit_Tarif_Stock!#REF!,"")</f>
        <v>#REF!</v>
      </c>
      <c r="L395" s="114" t="e">
        <f>IF(Produit_Tarif_Stock!#REF!&lt;&gt;0,Produit_Tarif_Stock!#REF!,"")</f>
        <v>#REF!</v>
      </c>
      <c r="M395" s="114" t="e">
        <f>IF(Produit_Tarif_Stock!#REF!&lt;&gt;0,Produit_Tarif_Stock!#REF!,"")</f>
        <v>#REF!</v>
      </c>
      <c r="N395" s="454"/>
      <c r="P395" s="2" t="e">
        <f>IF(Produit_Tarif_Stock!#REF!&lt;&gt;0,Produit_Tarif_Stock!#REF!,"")</f>
        <v>#REF!</v>
      </c>
      <c r="Q395" s="518" t="e">
        <f>IF(Produit_Tarif_Stock!#REF!&lt;&gt;0,(E395-(E395*H395)-Produit_Tarif_Stock!#REF!)/Produit_Tarif_Stock!#REF!*100,(E395-(E395*H395)-Produit_Tarif_Stock!#REF!)/Produit_Tarif_Stock!#REF!*100)</f>
        <v>#REF!</v>
      </c>
      <c r="R395" s="523">
        <f t="shared" si="13"/>
        <v>0</v>
      </c>
      <c r="S395" s="524" t="e">
        <f>Produit_Tarif_Stock!#REF!</f>
        <v>#REF!</v>
      </c>
    </row>
    <row r="396" spans="1:19" ht="24.75" customHeight="1">
      <c r="A396" s="228" t="e">
        <f>Produit_Tarif_Stock!#REF!</f>
        <v>#REF!</v>
      </c>
      <c r="B396" s="118" t="e">
        <f>IF(Produit_Tarif_Stock!#REF!&lt;&gt;"",Produit_Tarif_Stock!#REF!,"")</f>
        <v>#REF!</v>
      </c>
      <c r="C396" s="502" t="e">
        <f>IF(Produit_Tarif_Stock!#REF!&lt;&gt;"",Produit_Tarif_Stock!#REF!,"")</f>
        <v>#REF!</v>
      </c>
      <c r="D396" s="505" t="e">
        <f>IF(Produit_Tarif_Stock!#REF!&lt;&gt;"",Produit_Tarif_Stock!#REF!,"")</f>
        <v>#REF!</v>
      </c>
      <c r="E396" s="514" t="e">
        <f>IF(Produit_Tarif_Stock!#REF!&lt;&gt;0,Produit_Tarif_Stock!#REF!,"")</f>
        <v>#REF!</v>
      </c>
      <c r="F396" s="2" t="e">
        <f>IF(Produit_Tarif_Stock!#REF!&lt;&gt;"",Produit_Tarif_Stock!#REF!,"")</f>
        <v>#REF!</v>
      </c>
      <c r="G396" s="506" t="e">
        <f>IF(Produit_Tarif_Stock!#REF!&lt;&gt;0,Produit_Tarif_Stock!#REF!,"")</f>
        <v>#REF!</v>
      </c>
      <c r="I396" s="506" t="str">
        <f t="shared" si="12"/>
        <v/>
      </c>
      <c r="J396" s="2" t="e">
        <f>IF(Produit_Tarif_Stock!#REF!&lt;&gt;0,Produit_Tarif_Stock!#REF!,"")</f>
        <v>#REF!</v>
      </c>
      <c r="K396" s="2" t="e">
        <f>IF(Produit_Tarif_Stock!#REF!&lt;&gt;0,Produit_Tarif_Stock!#REF!,"")</f>
        <v>#REF!</v>
      </c>
      <c r="L396" s="114" t="e">
        <f>IF(Produit_Tarif_Stock!#REF!&lt;&gt;0,Produit_Tarif_Stock!#REF!,"")</f>
        <v>#REF!</v>
      </c>
      <c r="M396" s="114" t="e">
        <f>IF(Produit_Tarif_Stock!#REF!&lt;&gt;0,Produit_Tarif_Stock!#REF!,"")</f>
        <v>#REF!</v>
      </c>
      <c r="N396" s="454"/>
      <c r="P396" s="2" t="e">
        <f>IF(Produit_Tarif_Stock!#REF!&lt;&gt;0,Produit_Tarif_Stock!#REF!,"")</f>
        <v>#REF!</v>
      </c>
      <c r="Q396" s="518" t="e">
        <f>IF(Produit_Tarif_Stock!#REF!&lt;&gt;0,(E396-(E396*H396)-Produit_Tarif_Stock!#REF!)/Produit_Tarif_Stock!#REF!*100,(E396-(E396*H396)-Produit_Tarif_Stock!#REF!)/Produit_Tarif_Stock!#REF!*100)</f>
        <v>#REF!</v>
      </c>
      <c r="R396" s="523">
        <f t="shared" si="13"/>
        <v>0</v>
      </c>
      <c r="S396" s="524" t="e">
        <f>Produit_Tarif_Stock!#REF!</f>
        <v>#REF!</v>
      </c>
    </row>
    <row r="397" spans="1:19" ht="24.75" customHeight="1">
      <c r="A397" s="228" t="e">
        <f>Produit_Tarif_Stock!#REF!</f>
        <v>#REF!</v>
      </c>
      <c r="B397" s="118" t="e">
        <f>IF(Produit_Tarif_Stock!#REF!&lt;&gt;"",Produit_Tarif_Stock!#REF!,"")</f>
        <v>#REF!</v>
      </c>
      <c r="C397" s="502" t="e">
        <f>IF(Produit_Tarif_Stock!#REF!&lt;&gt;"",Produit_Tarif_Stock!#REF!,"")</f>
        <v>#REF!</v>
      </c>
      <c r="D397" s="505" t="e">
        <f>IF(Produit_Tarif_Stock!#REF!&lt;&gt;"",Produit_Tarif_Stock!#REF!,"")</f>
        <v>#REF!</v>
      </c>
      <c r="E397" s="514" t="e">
        <f>IF(Produit_Tarif_Stock!#REF!&lt;&gt;0,Produit_Tarif_Stock!#REF!,"")</f>
        <v>#REF!</v>
      </c>
      <c r="F397" s="2" t="e">
        <f>IF(Produit_Tarif_Stock!#REF!&lt;&gt;"",Produit_Tarif_Stock!#REF!,"")</f>
        <v>#REF!</v>
      </c>
      <c r="G397" s="506" t="e">
        <f>IF(Produit_Tarif_Stock!#REF!&lt;&gt;0,Produit_Tarif_Stock!#REF!,"")</f>
        <v>#REF!</v>
      </c>
      <c r="I397" s="506" t="str">
        <f t="shared" si="12"/>
        <v/>
      </c>
      <c r="J397" s="2" t="e">
        <f>IF(Produit_Tarif_Stock!#REF!&lt;&gt;0,Produit_Tarif_Stock!#REF!,"")</f>
        <v>#REF!</v>
      </c>
      <c r="K397" s="2" t="e">
        <f>IF(Produit_Tarif_Stock!#REF!&lt;&gt;0,Produit_Tarif_Stock!#REF!,"")</f>
        <v>#REF!</v>
      </c>
      <c r="L397" s="114" t="e">
        <f>IF(Produit_Tarif_Stock!#REF!&lt;&gt;0,Produit_Tarif_Stock!#REF!,"")</f>
        <v>#REF!</v>
      </c>
      <c r="M397" s="114" t="e">
        <f>IF(Produit_Tarif_Stock!#REF!&lt;&gt;0,Produit_Tarif_Stock!#REF!,"")</f>
        <v>#REF!</v>
      </c>
      <c r="N397" s="454"/>
      <c r="P397" s="2" t="e">
        <f>IF(Produit_Tarif_Stock!#REF!&lt;&gt;0,Produit_Tarif_Stock!#REF!,"")</f>
        <v>#REF!</v>
      </c>
      <c r="Q397" s="518" t="e">
        <f>IF(Produit_Tarif_Stock!#REF!&lt;&gt;0,(E397-(E397*H397)-Produit_Tarif_Stock!#REF!)/Produit_Tarif_Stock!#REF!*100,(E397-(E397*H397)-Produit_Tarif_Stock!#REF!)/Produit_Tarif_Stock!#REF!*100)</f>
        <v>#REF!</v>
      </c>
      <c r="R397" s="523">
        <f t="shared" si="13"/>
        <v>0</v>
      </c>
      <c r="S397" s="524" t="e">
        <f>Produit_Tarif_Stock!#REF!</f>
        <v>#REF!</v>
      </c>
    </row>
    <row r="398" spans="1:19" ht="24.75" customHeight="1">
      <c r="A398" s="228" t="e">
        <f>Produit_Tarif_Stock!#REF!</f>
        <v>#REF!</v>
      </c>
      <c r="B398" s="118" t="e">
        <f>IF(Produit_Tarif_Stock!#REF!&lt;&gt;"",Produit_Tarif_Stock!#REF!,"")</f>
        <v>#REF!</v>
      </c>
      <c r="C398" s="502" t="e">
        <f>IF(Produit_Tarif_Stock!#REF!&lt;&gt;"",Produit_Tarif_Stock!#REF!,"")</f>
        <v>#REF!</v>
      </c>
      <c r="D398" s="505" t="e">
        <f>IF(Produit_Tarif_Stock!#REF!&lt;&gt;"",Produit_Tarif_Stock!#REF!,"")</f>
        <v>#REF!</v>
      </c>
      <c r="E398" s="514" t="e">
        <f>IF(Produit_Tarif_Stock!#REF!&lt;&gt;0,Produit_Tarif_Stock!#REF!,"")</f>
        <v>#REF!</v>
      </c>
      <c r="F398" s="2" t="e">
        <f>IF(Produit_Tarif_Stock!#REF!&lt;&gt;"",Produit_Tarif_Stock!#REF!,"")</f>
        <v>#REF!</v>
      </c>
      <c r="G398" s="506" t="e">
        <f>IF(Produit_Tarif_Stock!#REF!&lt;&gt;0,Produit_Tarif_Stock!#REF!,"")</f>
        <v>#REF!</v>
      </c>
      <c r="I398" s="506" t="str">
        <f t="shared" si="12"/>
        <v/>
      </c>
      <c r="J398" s="2" t="e">
        <f>IF(Produit_Tarif_Stock!#REF!&lt;&gt;0,Produit_Tarif_Stock!#REF!,"")</f>
        <v>#REF!</v>
      </c>
      <c r="K398" s="2" t="e">
        <f>IF(Produit_Tarif_Stock!#REF!&lt;&gt;0,Produit_Tarif_Stock!#REF!,"")</f>
        <v>#REF!</v>
      </c>
      <c r="L398" s="114" t="e">
        <f>IF(Produit_Tarif_Stock!#REF!&lt;&gt;0,Produit_Tarif_Stock!#REF!,"")</f>
        <v>#REF!</v>
      </c>
      <c r="M398" s="114" t="e">
        <f>IF(Produit_Tarif_Stock!#REF!&lt;&gt;0,Produit_Tarif_Stock!#REF!,"")</f>
        <v>#REF!</v>
      </c>
      <c r="N398" s="454"/>
      <c r="P398" s="2" t="e">
        <f>IF(Produit_Tarif_Stock!#REF!&lt;&gt;0,Produit_Tarif_Stock!#REF!,"")</f>
        <v>#REF!</v>
      </c>
      <c r="Q398" s="518" t="e">
        <f>IF(Produit_Tarif_Stock!#REF!&lt;&gt;0,(E398-(E398*H398)-Produit_Tarif_Stock!#REF!)/Produit_Tarif_Stock!#REF!*100,(E398-(E398*H398)-Produit_Tarif_Stock!#REF!)/Produit_Tarif_Stock!#REF!*100)</f>
        <v>#REF!</v>
      </c>
      <c r="R398" s="523">
        <f t="shared" si="13"/>
        <v>0</v>
      </c>
      <c r="S398" s="524" t="e">
        <f>Produit_Tarif_Stock!#REF!</f>
        <v>#REF!</v>
      </c>
    </row>
    <row r="399" spans="1:19" ht="24.75" customHeight="1">
      <c r="A399" s="228" t="e">
        <f>Produit_Tarif_Stock!#REF!</f>
        <v>#REF!</v>
      </c>
      <c r="B399" s="118" t="e">
        <f>IF(Produit_Tarif_Stock!#REF!&lt;&gt;"",Produit_Tarif_Stock!#REF!,"")</f>
        <v>#REF!</v>
      </c>
      <c r="C399" s="502" t="e">
        <f>IF(Produit_Tarif_Stock!#REF!&lt;&gt;"",Produit_Tarif_Stock!#REF!,"")</f>
        <v>#REF!</v>
      </c>
      <c r="D399" s="505" t="e">
        <f>IF(Produit_Tarif_Stock!#REF!&lt;&gt;"",Produit_Tarif_Stock!#REF!,"")</f>
        <v>#REF!</v>
      </c>
      <c r="E399" s="514" t="e">
        <f>IF(Produit_Tarif_Stock!#REF!&lt;&gt;0,Produit_Tarif_Stock!#REF!,"")</f>
        <v>#REF!</v>
      </c>
      <c r="F399" s="2" t="e">
        <f>IF(Produit_Tarif_Stock!#REF!&lt;&gt;"",Produit_Tarif_Stock!#REF!,"")</f>
        <v>#REF!</v>
      </c>
      <c r="G399" s="506" t="e">
        <f>IF(Produit_Tarif_Stock!#REF!&lt;&gt;0,Produit_Tarif_Stock!#REF!,"")</f>
        <v>#REF!</v>
      </c>
      <c r="I399" s="506" t="str">
        <f t="shared" si="12"/>
        <v/>
      </c>
      <c r="J399" s="2" t="e">
        <f>IF(Produit_Tarif_Stock!#REF!&lt;&gt;0,Produit_Tarif_Stock!#REF!,"")</f>
        <v>#REF!</v>
      </c>
      <c r="K399" s="2" t="e">
        <f>IF(Produit_Tarif_Stock!#REF!&lt;&gt;0,Produit_Tarif_Stock!#REF!,"")</f>
        <v>#REF!</v>
      </c>
      <c r="L399" s="114" t="e">
        <f>IF(Produit_Tarif_Stock!#REF!&lt;&gt;0,Produit_Tarif_Stock!#REF!,"")</f>
        <v>#REF!</v>
      </c>
      <c r="M399" s="114" t="e">
        <f>IF(Produit_Tarif_Stock!#REF!&lt;&gt;0,Produit_Tarif_Stock!#REF!,"")</f>
        <v>#REF!</v>
      </c>
      <c r="N399" s="454"/>
      <c r="P399" s="2" t="e">
        <f>IF(Produit_Tarif_Stock!#REF!&lt;&gt;0,Produit_Tarif_Stock!#REF!,"")</f>
        <v>#REF!</v>
      </c>
      <c r="Q399" s="518" t="e">
        <f>IF(Produit_Tarif_Stock!#REF!&lt;&gt;0,(E399-(E399*H399)-Produit_Tarif_Stock!#REF!)/Produit_Tarif_Stock!#REF!*100,(E399-(E399*H399)-Produit_Tarif_Stock!#REF!)/Produit_Tarif_Stock!#REF!*100)</f>
        <v>#REF!</v>
      </c>
      <c r="R399" s="523">
        <f t="shared" si="13"/>
        <v>0</v>
      </c>
      <c r="S399" s="524" t="e">
        <f>Produit_Tarif_Stock!#REF!</f>
        <v>#REF!</v>
      </c>
    </row>
    <row r="400" spans="1:19" ht="24.75" customHeight="1">
      <c r="A400" s="228" t="e">
        <f>Produit_Tarif_Stock!#REF!</f>
        <v>#REF!</v>
      </c>
      <c r="B400" s="118" t="e">
        <f>IF(Produit_Tarif_Stock!#REF!&lt;&gt;"",Produit_Tarif_Stock!#REF!,"")</f>
        <v>#REF!</v>
      </c>
      <c r="C400" s="502" t="e">
        <f>IF(Produit_Tarif_Stock!#REF!&lt;&gt;"",Produit_Tarif_Stock!#REF!,"")</f>
        <v>#REF!</v>
      </c>
      <c r="D400" s="505" t="e">
        <f>IF(Produit_Tarif_Stock!#REF!&lt;&gt;"",Produit_Tarif_Stock!#REF!,"")</f>
        <v>#REF!</v>
      </c>
      <c r="E400" s="514" t="e">
        <f>IF(Produit_Tarif_Stock!#REF!&lt;&gt;0,Produit_Tarif_Stock!#REF!,"")</f>
        <v>#REF!</v>
      </c>
      <c r="F400" s="2" t="e">
        <f>IF(Produit_Tarif_Stock!#REF!&lt;&gt;"",Produit_Tarif_Stock!#REF!,"")</f>
        <v>#REF!</v>
      </c>
      <c r="G400" s="506" t="e">
        <f>IF(Produit_Tarif_Stock!#REF!&lt;&gt;0,Produit_Tarif_Stock!#REF!,"")</f>
        <v>#REF!</v>
      </c>
      <c r="I400" s="506" t="str">
        <f t="shared" si="12"/>
        <v/>
      </c>
      <c r="J400" s="2" t="e">
        <f>IF(Produit_Tarif_Stock!#REF!&lt;&gt;0,Produit_Tarif_Stock!#REF!,"")</f>
        <v>#REF!</v>
      </c>
      <c r="K400" s="2" t="e">
        <f>IF(Produit_Tarif_Stock!#REF!&lt;&gt;0,Produit_Tarif_Stock!#REF!,"")</f>
        <v>#REF!</v>
      </c>
      <c r="L400" s="114" t="e">
        <f>IF(Produit_Tarif_Stock!#REF!&lt;&gt;0,Produit_Tarif_Stock!#REF!,"")</f>
        <v>#REF!</v>
      </c>
      <c r="M400" s="114" t="e">
        <f>IF(Produit_Tarif_Stock!#REF!&lt;&gt;0,Produit_Tarif_Stock!#REF!,"")</f>
        <v>#REF!</v>
      </c>
      <c r="N400" s="454"/>
      <c r="P400" s="2" t="e">
        <f>IF(Produit_Tarif_Stock!#REF!&lt;&gt;0,Produit_Tarif_Stock!#REF!,"")</f>
        <v>#REF!</v>
      </c>
      <c r="Q400" s="518" t="e">
        <f>IF(Produit_Tarif_Stock!#REF!&lt;&gt;0,(E400-(E400*H400)-Produit_Tarif_Stock!#REF!)/Produit_Tarif_Stock!#REF!*100,(E400-(E400*H400)-Produit_Tarif_Stock!#REF!)/Produit_Tarif_Stock!#REF!*100)</f>
        <v>#REF!</v>
      </c>
      <c r="R400" s="523">
        <f t="shared" si="13"/>
        <v>0</v>
      </c>
      <c r="S400" s="524" t="e">
        <f>Produit_Tarif_Stock!#REF!</f>
        <v>#REF!</v>
      </c>
    </row>
    <row r="401" spans="1:19" ht="24.75" customHeight="1">
      <c r="A401" s="228" t="e">
        <f>Produit_Tarif_Stock!#REF!</f>
        <v>#REF!</v>
      </c>
      <c r="B401" s="118" t="e">
        <f>IF(Produit_Tarif_Stock!#REF!&lt;&gt;"",Produit_Tarif_Stock!#REF!,"")</f>
        <v>#REF!</v>
      </c>
      <c r="C401" s="502" t="e">
        <f>IF(Produit_Tarif_Stock!#REF!&lt;&gt;"",Produit_Tarif_Stock!#REF!,"")</f>
        <v>#REF!</v>
      </c>
      <c r="D401" s="505" t="e">
        <f>IF(Produit_Tarif_Stock!#REF!&lt;&gt;"",Produit_Tarif_Stock!#REF!,"")</f>
        <v>#REF!</v>
      </c>
      <c r="E401" s="514" t="e">
        <f>IF(Produit_Tarif_Stock!#REF!&lt;&gt;0,Produit_Tarif_Stock!#REF!,"")</f>
        <v>#REF!</v>
      </c>
      <c r="F401" s="2" t="e">
        <f>IF(Produit_Tarif_Stock!#REF!&lt;&gt;"",Produit_Tarif_Stock!#REF!,"")</f>
        <v>#REF!</v>
      </c>
      <c r="G401" s="506" t="e">
        <f>IF(Produit_Tarif_Stock!#REF!&lt;&gt;0,Produit_Tarif_Stock!#REF!,"")</f>
        <v>#REF!</v>
      </c>
      <c r="I401" s="506" t="str">
        <f t="shared" si="12"/>
        <v/>
      </c>
      <c r="J401" s="2" t="e">
        <f>IF(Produit_Tarif_Stock!#REF!&lt;&gt;0,Produit_Tarif_Stock!#REF!,"")</f>
        <v>#REF!</v>
      </c>
      <c r="K401" s="2" t="e">
        <f>IF(Produit_Tarif_Stock!#REF!&lt;&gt;0,Produit_Tarif_Stock!#REF!,"")</f>
        <v>#REF!</v>
      </c>
      <c r="L401" s="114" t="e">
        <f>IF(Produit_Tarif_Stock!#REF!&lt;&gt;0,Produit_Tarif_Stock!#REF!,"")</f>
        <v>#REF!</v>
      </c>
      <c r="M401" s="114" t="e">
        <f>IF(Produit_Tarif_Stock!#REF!&lt;&gt;0,Produit_Tarif_Stock!#REF!,"")</f>
        <v>#REF!</v>
      </c>
      <c r="N401" s="454"/>
      <c r="P401" s="2" t="e">
        <f>IF(Produit_Tarif_Stock!#REF!&lt;&gt;0,Produit_Tarif_Stock!#REF!,"")</f>
        <v>#REF!</v>
      </c>
      <c r="Q401" s="518" t="e">
        <f>IF(Produit_Tarif_Stock!#REF!&lt;&gt;0,(E401-(E401*H401)-Produit_Tarif_Stock!#REF!)/Produit_Tarif_Stock!#REF!*100,(E401-(E401*H401)-Produit_Tarif_Stock!#REF!)/Produit_Tarif_Stock!#REF!*100)</f>
        <v>#REF!</v>
      </c>
      <c r="R401" s="523">
        <f t="shared" si="13"/>
        <v>0</v>
      </c>
      <c r="S401" s="524" t="e">
        <f>Produit_Tarif_Stock!#REF!</f>
        <v>#REF!</v>
      </c>
    </row>
    <row r="402" spans="1:19" ht="24.75" customHeight="1">
      <c r="A402" s="228" t="e">
        <f>Produit_Tarif_Stock!#REF!</f>
        <v>#REF!</v>
      </c>
      <c r="B402" s="118" t="e">
        <f>IF(Produit_Tarif_Stock!#REF!&lt;&gt;"",Produit_Tarif_Stock!#REF!,"")</f>
        <v>#REF!</v>
      </c>
      <c r="C402" s="502" t="e">
        <f>IF(Produit_Tarif_Stock!#REF!&lt;&gt;"",Produit_Tarif_Stock!#REF!,"")</f>
        <v>#REF!</v>
      </c>
      <c r="D402" s="505" t="e">
        <f>IF(Produit_Tarif_Stock!#REF!&lt;&gt;"",Produit_Tarif_Stock!#REF!,"")</f>
        <v>#REF!</v>
      </c>
      <c r="E402" s="514" t="e">
        <f>IF(Produit_Tarif_Stock!#REF!&lt;&gt;0,Produit_Tarif_Stock!#REF!,"")</f>
        <v>#REF!</v>
      </c>
      <c r="F402" s="2" t="e">
        <f>IF(Produit_Tarif_Stock!#REF!&lt;&gt;"",Produit_Tarif_Stock!#REF!,"")</f>
        <v>#REF!</v>
      </c>
      <c r="G402" s="506" t="e">
        <f>IF(Produit_Tarif_Stock!#REF!&lt;&gt;0,Produit_Tarif_Stock!#REF!,"")</f>
        <v>#REF!</v>
      </c>
      <c r="I402" s="506" t="str">
        <f t="shared" si="12"/>
        <v/>
      </c>
      <c r="J402" s="2" t="e">
        <f>IF(Produit_Tarif_Stock!#REF!&lt;&gt;0,Produit_Tarif_Stock!#REF!,"")</f>
        <v>#REF!</v>
      </c>
      <c r="K402" s="2" t="e">
        <f>IF(Produit_Tarif_Stock!#REF!&lt;&gt;0,Produit_Tarif_Stock!#REF!,"")</f>
        <v>#REF!</v>
      </c>
      <c r="L402" s="114" t="e">
        <f>IF(Produit_Tarif_Stock!#REF!&lt;&gt;0,Produit_Tarif_Stock!#REF!,"")</f>
        <v>#REF!</v>
      </c>
      <c r="M402" s="114" t="e">
        <f>IF(Produit_Tarif_Stock!#REF!&lt;&gt;0,Produit_Tarif_Stock!#REF!,"")</f>
        <v>#REF!</v>
      </c>
      <c r="N402" s="454"/>
      <c r="P402" s="2" t="e">
        <f>IF(Produit_Tarif_Stock!#REF!&lt;&gt;0,Produit_Tarif_Stock!#REF!,"")</f>
        <v>#REF!</v>
      </c>
      <c r="Q402" s="518" t="e">
        <f>IF(Produit_Tarif_Stock!#REF!&lt;&gt;0,(E402-(E402*H402)-Produit_Tarif_Stock!#REF!)/Produit_Tarif_Stock!#REF!*100,(E402-(E402*H402)-Produit_Tarif_Stock!#REF!)/Produit_Tarif_Stock!#REF!*100)</f>
        <v>#REF!</v>
      </c>
      <c r="R402" s="523">
        <f t="shared" si="13"/>
        <v>0</v>
      </c>
      <c r="S402" s="524" t="e">
        <f>Produit_Tarif_Stock!#REF!</f>
        <v>#REF!</v>
      </c>
    </row>
    <row r="403" spans="1:19" ht="24.75" customHeight="1">
      <c r="A403" s="228" t="e">
        <f>Produit_Tarif_Stock!#REF!</f>
        <v>#REF!</v>
      </c>
      <c r="B403" s="118" t="e">
        <f>IF(Produit_Tarif_Stock!#REF!&lt;&gt;"",Produit_Tarif_Stock!#REF!,"")</f>
        <v>#REF!</v>
      </c>
      <c r="C403" s="502" t="e">
        <f>IF(Produit_Tarif_Stock!#REF!&lt;&gt;"",Produit_Tarif_Stock!#REF!,"")</f>
        <v>#REF!</v>
      </c>
      <c r="D403" s="505" t="e">
        <f>IF(Produit_Tarif_Stock!#REF!&lt;&gt;"",Produit_Tarif_Stock!#REF!,"")</f>
        <v>#REF!</v>
      </c>
      <c r="E403" s="514" t="e">
        <f>IF(Produit_Tarif_Stock!#REF!&lt;&gt;0,Produit_Tarif_Stock!#REF!,"")</f>
        <v>#REF!</v>
      </c>
      <c r="F403" s="2" t="e">
        <f>IF(Produit_Tarif_Stock!#REF!&lt;&gt;"",Produit_Tarif_Stock!#REF!,"")</f>
        <v>#REF!</v>
      </c>
      <c r="G403" s="506" t="e">
        <f>IF(Produit_Tarif_Stock!#REF!&lt;&gt;0,Produit_Tarif_Stock!#REF!,"")</f>
        <v>#REF!</v>
      </c>
      <c r="I403" s="506" t="str">
        <f t="shared" si="12"/>
        <v/>
      </c>
      <c r="J403" s="2" t="e">
        <f>IF(Produit_Tarif_Stock!#REF!&lt;&gt;0,Produit_Tarif_Stock!#REF!,"")</f>
        <v>#REF!</v>
      </c>
      <c r="K403" s="2" t="e">
        <f>IF(Produit_Tarif_Stock!#REF!&lt;&gt;0,Produit_Tarif_Stock!#REF!,"")</f>
        <v>#REF!</v>
      </c>
      <c r="L403" s="114" t="e">
        <f>IF(Produit_Tarif_Stock!#REF!&lt;&gt;0,Produit_Tarif_Stock!#REF!,"")</f>
        <v>#REF!</v>
      </c>
      <c r="M403" s="114" t="e">
        <f>IF(Produit_Tarif_Stock!#REF!&lt;&gt;0,Produit_Tarif_Stock!#REF!,"")</f>
        <v>#REF!</v>
      </c>
      <c r="N403" s="454"/>
      <c r="P403" s="2" t="e">
        <f>IF(Produit_Tarif_Stock!#REF!&lt;&gt;0,Produit_Tarif_Stock!#REF!,"")</f>
        <v>#REF!</v>
      </c>
      <c r="Q403" s="518" t="e">
        <f>IF(Produit_Tarif_Stock!#REF!&lt;&gt;0,(E403-(E403*H403)-Produit_Tarif_Stock!#REF!)/Produit_Tarif_Stock!#REF!*100,(E403-(E403*H403)-Produit_Tarif_Stock!#REF!)/Produit_Tarif_Stock!#REF!*100)</f>
        <v>#REF!</v>
      </c>
      <c r="R403" s="523">
        <f t="shared" si="13"/>
        <v>0</v>
      </c>
      <c r="S403" s="524" t="e">
        <f>Produit_Tarif_Stock!#REF!</f>
        <v>#REF!</v>
      </c>
    </row>
    <row r="404" spans="1:19" ht="24.75" customHeight="1">
      <c r="A404" s="228" t="e">
        <f>Produit_Tarif_Stock!#REF!</f>
        <v>#REF!</v>
      </c>
      <c r="B404" s="118" t="e">
        <f>IF(Produit_Tarif_Stock!#REF!&lt;&gt;"",Produit_Tarif_Stock!#REF!,"")</f>
        <v>#REF!</v>
      </c>
      <c r="C404" s="502" t="e">
        <f>IF(Produit_Tarif_Stock!#REF!&lt;&gt;"",Produit_Tarif_Stock!#REF!,"")</f>
        <v>#REF!</v>
      </c>
      <c r="D404" s="505" t="e">
        <f>IF(Produit_Tarif_Stock!#REF!&lt;&gt;"",Produit_Tarif_Stock!#REF!,"")</f>
        <v>#REF!</v>
      </c>
      <c r="E404" s="514" t="e">
        <f>IF(Produit_Tarif_Stock!#REF!&lt;&gt;0,Produit_Tarif_Stock!#REF!,"")</f>
        <v>#REF!</v>
      </c>
      <c r="F404" s="2" t="e">
        <f>IF(Produit_Tarif_Stock!#REF!&lt;&gt;"",Produit_Tarif_Stock!#REF!,"")</f>
        <v>#REF!</v>
      </c>
      <c r="G404" s="506" t="e">
        <f>IF(Produit_Tarif_Stock!#REF!&lt;&gt;0,Produit_Tarif_Stock!#REF!,"")</f>
        <v>#REF!</v>
      </c>
      <c r="I404" s="506" t="str">
        <f t="shared" si="12"/>
        <v/>
      </c>
      <c r="J404" s="2" t="e">
        <f>IF(Produit_Tarif_Stock!#REF!&lt;&gt;0,Produit_Tarif_Stock!#REF!,"")</f>
        <v>#REF!</v>
      </c>
      <c r="K404" s="2" t="e">
        <f>IF(Produit_Tarif_Stock!#REF!&lt;&gt;0,Produit_Tarif_Stock!#REF!,"")</f>
        <v>#REF!</v>
      </c>
      <c r="L404" s="114" t="e">
        <f>IF(Produit_Tarif_Stock!#REF!&lt;&gt;0,Produit_Tarif_Stock!#REF!,"")</f>
        <v>#REF!</v>
      </c>
      <c r="M404" s="114" t="e">
        <f>IF(Produit_Tarif_Stock!#REF!&lt;&gt;0,Produit_Tarif_Stock!#REF!,"")</f>
        <v>#REF!</v>
      </c>
      <c r="N404" s="454"/>
      <c r="P404" s="2" t="e">
        <f>IF(Produit_Tarif_Stock!#REF!&lt;&gt;0,Produit_Tarif_Stock!#REF!,"")</f>
        <v>#REF!</v>
      </c>
      <c r="Q404" s="518" t="e">
        <f>IF(Produit_Tarif_Stock!#REF!&lt;&gt;0,(E404-(E404*H404)-Produit_Tarif_Stock!#REF!)/Produit_Tarif_Stock!#REF!*100,(E404-(E404*H404)-Produit_Tarif_Stock!#REF!)/Produit_Tarif_Stock!#REF!*100)</f>
        <v>#REF!</v>
      </c>
      <c r="R404" s="523">
        <f t="shared" si="13"/>
        <v>0</v>
      </c>
      <c r="S404" s="524" t="e">
        <f>Produit_Tarif_Stock!#REF!</f>
        <v>#REF!</v>
      </c>
    </row>
    <row r="405" spans="1:19" ht="24.75" customHeight="1">
      <c r="A405" s="228" t="e">
        <f>Produit_Tarif_Stock!#REF!</f>
        <v>#REF!</v>
      </c>
      <c r="B405" s="118" t="e">
        <f>IF(Produit_Tarif_Stock!#REF!&lt;&gt;"",Produit_Tarif_Stock!#REF!,"")</f>
        <v>#REF!</v>
      </c>
      <c r="C405" s="502" t="e">
        <f>IF(Produit_Tarif_Stock!#REF!&lt;&gt;"",Produit_Tarif_Stock!#REF!,"")</f>
        <v>#REF!</v>
      </c>
      <c r="D405" s="505" t="e">
        <f>IF(Produit_Tarif_Stock!#REF!&lt;&gt;"",Produit_Tarif_Stock!#REF!,"")</f>
        <v>#REF!</v>
      </c>
      <c r="E405" s="514" t="e">
        <f>IF(Produit_Tarif_Stock!#REF!&lt;&gt;0,Produit_Tarif_Stock!#REF!,"")</f>
        <v>#REF!</v>
      </c>
      <c r="F405" s="2" t="e">
        <f>IF(Produit_Tarif_Stock!#REF!&lt;&gt;"",Produit_Tarif_Stock!#REF!,"")</f>
        <v>#REF!</v>
      </c>
      <c r="G405" s="506" t="e">
        <f>IF(Produit_Tarif_Stock!#REF!&lt;&gt;0,Produit_Tarif_Stock!#REF!,"")</f>
        <v>#REF!</v>
      </c>
      <c r="I405" s="506" t="str">
        <f t="shared" si="12"/>
        <v/>
      </c>
      <c r="J405" s="2" t="e">
        <f>IF(Produit_Tarif_Stock!#REF!&lt;&gt;0,Produit_Tarif_Stock!#REF!,"")</f>
        <v>#REF!</v>
      </c>
      <c r="K405" s="2" t="e">
        <f>IF(Produit_Tarif_Stock!#REF!&lt;&gt;0,Produit_Tarif_Stock!#REF!,"")</f>
        <v>#REF!</v>
      </c>
      <c r="L405" s="114" t="e">
        <f>IF(Produit_Tarif_Stock!#REF!&lt;&gt;0,Produit_Tarif_Stock!#REF!,"")</f>
        <v>#REF!</v>
      </c>
      <c r="M405" s="114" t="e">
        <f>IF(Produit_Tarif_Stock!#REF!&lt;&gt;0,Produit_Tarif_Stock!#REF!,"")</f>
        <v>#REF!</v>
      </c>
      <c r="N405" s="454"/>
      <c r="P405" s="2" t="e">
        <f>IF(Produit_Tarif_Stock!#REF!&lt;&gt;0,Produit_Tarif_Stock!#REF!,"")</f>
        <v>#REF!</v>
      </c>
      <c r="Q405" s="518" t="e">
        <f>IF(Produit_Tarif_Stock!#REF!&lt;&gt;0,(E405-(E405*H405)-Produit_Tarif_Stock!#REF!)/Produit_Tarif_Stock!#REF!*100,(E405-(E405*H405)-Produit_Tarif_Stock!#REF!)/Produit_Tarif_Stock!#REF!*100)</f>
        <v>#REF!</v>
      </c>
      <c r="R405" s="523">
        <f t="shared" si="13"/>
        <v>0</v>
      </c>
      <c r="S405" s="524" t="e">
        <f>Produit_Tarif_Stock!#REF!</f>
        <v>#REF!</v>
      </c>
    </row>
    <row r="406" spans="1:19" ht="24.75" customHeight="1">
      <c r="A406" s="228" t="e">
        <f>Produit_Tarif_Stock!#REF!</f>
        <v>#REF!</v>
      </c>
      <c r="B406" s="118" t="e">
        <f>IF(Produit_Tarif_Stock!#REF!&lt;&gt;"",Produit_Tarif_Stock!#REF!,"")</f>
        <v>#REF!</v>
      </c>
      <c r="C406" s="502" t="e">
        <f>IF(Produit_Tarif_Stock!#REF!&lt;&gt;"",Produit_Tarif_Stock!#REF!,"")</f>
        <v>#REF!</v>
      </c>
      <c r="D406" s="505" t="e">
        <f>IF(Produit_Tarif_Stock!#REF!&lt;&gt;"",Produit_Tarif_Stock!#REF!,"")</f>
        <v>#REF!</v>
      </c>
      <c r="E406" s="514" t="e">
        <f>IF(Produit_Tarif_Stock!#REF!&lt;&gt;0,Produit_Tarif_Stock!#REF!,"")</f>
        <v>#REF!</v>
      </c>
      <c r="F406" s="2" t="e">
        <f>IF(Produit_Tarif_Stock!#REF!&lt;&gt;"",Produit_Tarif_Stock!#REF!,"")</f>
        <v>#REF!</v>
      </c>
      <c r="G406" s="506" t="e">
        <f>IF(Produit_Tarif_Stock!#REF!&lt;&gt;0,Produit_Tarif_Stock!#REF!,"")</f>
        <v>#REF!</v>
      </c>
      <c r="I406" s="506" t="str">
        <f t="shared" si="12"/>
        <v/>
      </c>
      <c r="J406" s="2" t="e">
        <f>IF(Produit_Tarif_Stock!#REF!&lt;&gt;0,Produit_Tarif_Stock!#REF!,"")</f>
        <v>#REF!</v>
      </c>
      <c r="K406" s="2" t="e">
        <f>IF(Produit_Tarif_Stock!#REF!&lt;&gt;0,Produit_Tarif_Stock!#REF!,"")</f>
        <v>#REF!</v>
      </c>
      <c r="L406" s="114" t="e">
        <f>IF(Produit_Tarif_Stock!#REF!&lt;&gt;0,Produit_Tarif_Stock!#REF!,"")</f>
        <v>#REF!</v>
      </c>
      <c r="M406" s="114" t="e">
        <f>IF(Produit_Tarif_Stock!#REF!&lt;&gt;0,Produit_Tarif_Stock!#REF!,"")</f>
        <v>#REF!</v>
      </c>
      <c r="N406" s="454"/>
      <c r="P406" s="2" t="e">
        <f>IF(Produit_Tarif_Stock!#REF!&lt;&gt;0,Produit_Tarif_Stock!#REF!,"")</f>
        <v>#REF!</v>
      </c>
      <c r="Q406" s="518" t="e">
        <f>IF(Produit_Tarif_Stock!#REF!&lt;&gt;0,(E406-(E406*H406)-Produit_Tarif_Stock!#REF!)/Produit_Tarif_Stock!#REF!*100,(E406-(E406*H406)-Produit_Tarif_Stock!#REF!)/Produit_Tarif_Stock!#REF!*100)</f>
        <v>#REF!</v>
      </c>
      <c r="R406" s="523">
        <f t="shared" si="13"/>
        <v>0</v>
      </c>
      <c r="S406" s="524" t="e">
        <f>Produit_Tarif_Stock!#REF!</f>
        <v>#REF!</v>
      </c>
    </row>
    <row r="407" spans="1:19" ht="24.75" customHeight="1">
      <c r="A407" s="228" t="e">
        <f>Produit_Tarif_Stock!#REF!</f>
        <v>#REF!</v>
      </c>
      <c r="B407" s="118" t="e">
        <f>IF(Produit_Tarif_Stock!#REF!&lt;&gt;"",Produit_Tarif_Stock!#REF!,"")</f>
        <v>#REF!</v>
      </c>
      <c r="C407" s="502" t="e">
        <f>IF(Produit_Tarif_Stock!#REF!&lt;&gt;"",Produit_Tarif_Stock!#REF!,"")</f>
        <v>#REF!</v>
      </c>
      <c r="D407" s="505" t="e">
        <f>IF(Produit_Tarif_Stock!#REF!&lt;&gt;"",Produit_Tarif_Stock!#REF!,"")</f>
        <v>#REF!</v>
      </c>
      <c r="E407" s="514" t="e">
        <f>IF(Produit_Tarif_Stock!#REF!&lt;&gt;0,Produit_Tarif_Stock!#REF!,"")</f>
        <v>#REF!</v>
      </c>
      <c r="F407" s="2" t="e">
        <f>IF(Produit_Tarif_Stock!#REF!&lt;&gt;"",Produit_Tarif_Stock!#REF!,"")</f>
        <v>#REF!</v>
      </c>
      <c r="G407" s="506" t="e">
        <f>IF(Produit_Tarif_Stock!#REF!&lt;&gt;0,Produit_Tarif_Stock!#REF!,"")</f>
        <v>#REF!</v>
      </c>
      <c r="I407" s="506" t="str">
        <f t="shared" si="12"/>
        <v/>
      </c>
      <c r="J407" s="2" t="e">
        <f>IF(Produit_Tarif_Stock!#REF!&lt;&gt;0,Produit_Tarif_Stock!#REF!,"")</f>
        <v>#REF!</v>
      </c>
      <c r="K407" s="2" t="e">
        <f>IF(Produit_Tarif_Stock!#REF!&lt;&gt;0,Produit_Tarif_Stock!#REF!,"")</f>
        <v>#REF!</v>
      </c>
      <c r="L407" s="114" t="e">
        <f>IF(Produit_Tarif_Stock!#REF!&lt;&gt;0,Produit_Tarif_Stock!#REF!,"")</f>
        <v>#REF!</v>
      </c>
      <c r="M407" s="114" t="e">
        <f>IF(Produit_Tarif_Stock!#REF!&lt;&gt;0,Produit_Tarif_Stock!#REF!,"")</f>
        <v>#REF!</v>
      </c>
      <c r="N407" s="454"/>
      <c r="P407" s="2" t="e">
        <f>IF(Produit_Tarif_Stock!#REF!&lt;&gt;0,Produit_Tarif_Stock!#REF!,"")</f>
        <v>#REF!</v>
      </c>
      <c r="Q407" s="518" t="e">
        <f>IF(Produit_Tarif_Stock!#REF!&lt;&gt;0,(E407-(E407*H407)-Produit_Tarif_Stock!#REF!)/Produit_Tarif_Stock!#REF!*100,(E407-(E407*H407)-Produit_Tarif_Stock!#REF!)/Produit_Tarif_Stock!#REF!*100)</f>
        <v>#REF!</v>
      </c>
      <c r="R407" s="523">
        <f t="shared" si="13"/>
        <v>0</v>
      </c>
      <c r="S407" s="524" t="e">
        <f>Produit_Tarif_Stock!#REF!</f>
        <v>#REF!</v>
      </c>
    </row>
    <row r="408" spans="1:19" ht="24.75" customHeight="1">
      <c r="A408" s="228" t="e">
        <f>Produit_Tarif_Stock!#REF!</f>
        <v>#REF!</v>
      </c>
      <c r="B408" s="118" t="e">
        <f>IF(Produit_Tarif_Stock!#REF!&lt;&gt;"",Produit_Tarif_Stock!#REF!,"")</f>
        <v>#REF!</v>
      </c>
      <c r="C408" s="502" t="e">
        <f>IF(Produit_Tarif_Stock!#REF!&lt;&gt;"",Produit_Tarif_Stock!#REF!,"")</f>
        <v>#REF!</v>
      </c>
      <c r="D408" s="505" t="e">
        <f>IF(Produit_Tarif_Stock!#REF!&lt;&gt;"",Produit_Tarif_Stock!#REF!,"")</f>
        <v>#REF!</v>
      </c>
      <c r="E408" s="514" t="e">
        <f>IF(Produit_Tarif_Stock!#REF!&lt;&gt;0,Produit_Tarif_Stock!#REF!,"")</f>
        <v>#REF!</v>
      </c>
      <c r="F408" s="2" t="e">
        <f>IF(Produit_Tarif_Stock!#REF!&lt;&gt;"",Produit_Tarif_Stock!#REF!,"")</f>
        <v>#REF!</v>
      </c>
      <c r="G408" s="506" t="e">
        <f>IF(Produit_Tarif_Stock!#REF!&lt;&gt;0,Produit_Tarif_Stock!#REF!,"")</f>
        <v>#REF!</v>
      </c>
      <c r="I408" s="506" t="str">
        <f t="shared" si="12"/>
        <v/>
      </c>
      <c r="J408" s="2" t="e">
        <f>IF(Produit_Tarif_Stock!#REF!&lt;&gt;0,Produit_Tarif_Stock!#REF!,"")</f>
        <v>#REF!</v>
      </c>
      <c r="K408" s="2" t="e">
        <f>IF(Produit_Tarif_Stock!#REF!&lt;&gt;0,Produit_Tarif_Stock!#REF!,"")</f>
        <v>#REF!</v>
      </c>
      <c r="L408" s="114" t="e">
        <f>IF(Produit_Tarif_Stock!#REF!&lt;&gt;0,Produit_Tarif_Stock!#REF!,"")</f>
        <v>#REF!</v>
      </c>
      <c r="M408" s="114" t="e">
        <f>IF(Produit_Tarif_Stock!#REF!&lt;&gt;0,Produit_Tarif_Stock!#REF!,"")</f>
        <v>#REF!</v>
      </c>
      <c r="N408" s="454"/>
      <c r="P408" s="2" t="e">
        <f>IF(Produit_Tarif_Stock!#REF!&lt;&gt;0,Produit_Tarif_Stock!#REF!,"")</f>
        <v>#REF!</v>
      </c>
      <c r="Q408" s="518" t="e">
        <f>IF(Produit_Tarif_Stock!#REF!&lt;&gt;0,(E408-(E408*H408)-Produit_Tarif_Stock!#REF!)/Produit_Tarif_Stock!#REF!*100,(E408-(E408*H408)-Produit_Tarif_Stock!#REF!)/Produit_Tarif_Stock!#REF!*100)</f>
        <v>#REF!</v>
      </c>
      <c r="R408" s="523">
        <f t="shared" si="13"/>
        <v>0</v>
      </c>
      <c r="S408" s="524" t="e">
        <f>Produit_Tarif_Stock!#REF!</f>
        <v>#REF!</v>
      </c>
    </row>
    <row r="409" spans="1:19" ht="24.75" customHeight="1">
      <c r="A409" s="228" t="e">
        <f>Produit_Tarif_Stock!#REF!</f>
        <v>#REF!</v>
      </c>
      <c r="B409" s="118" t="e">
        <f>IF(Produit_Tarif_Stock!#REF!&lt;&gt;"",Produit_Tarif_Stock!#REF!,"")</f>
        <v>#REF!</v>
      </c>
      <c r="C409" s="502" t="e">
        <f>IF(Produit_Tarif_Stock!#REF!&lt;&gt;"",Produit_Tarif_Stock!#REF!,"")</f>
        <v>#REF!</v>
      </c>
      <c r="D409" s="505" t="e">
        <f>IF(Produit_Tarif_Stock!#REF!&lt;&gt;"",Produit_Tarif_Stock!#REF!,"")</f>
        <v>#REF!</v>
      </c>
      <c r="E409" s="514" t="e">
        <f>IF(Produit_Tarif_Stock!#REF!&lt;&gt;0,Produit_Tarif_Stock!#REF!,"")</f>
        <v>#REF!</v>
      </c>
      <c r="F409" s="2" t="e">
        <f>IF(Produit_Tarif_Stock!#REF!&lt;&gt;"",Produit_Tarif_Stock!#REF!,"")</f>
        <v>#REF!</v>
      </c>
      <c r="G409" s="506" t="e">
        <f>IF(Produit_Tarif_Stock!#REF!&lt;&gt;0,Produit_Tarif_Stock!#REF!,"")</f>
        <v>#REF!</v>
      </c>
      <c r="I409" s="506" t="str">
        <f t="shared" si="12"/>
        <v/>
      </c>
      <c r="J409" s="2" t="e">
        <f>IF(Produit_Tarif_Stock!#REF!&lt;&gt;0,Produit_Tarif_Stock!#REF!,"")</f>
        <v>#REF!</v>
      </c>
      <c r="K409" s="2" t="e">
        <f>IF(Produit_Tarif_Stock!#REF!&lt;&gt;0,Produit_Tarif_Stock!#REF!,"")</f>
        <v>#REF!</v>
      </c>
      <c r="L409" s="114" t="e">
        <f>IF(Produit_Tarif_Stock!#REF!&lt;&gt;0,Produit_Tarif_Stock!#REF!,"")</f>
        <v>#REF!</v>
      </c>
      <c r="M409" s="114" t="e">
        <f>IF(Produit_Tarif_Stock!#REF!&lt;&gt;0,Produit_Tarif_Stock!#REF!,"")</f>
        <v>#REF!</v>
      </c>
      <c r="N409" s="454"/>
      <c r="P409" s="2" t="e">
        <f>IF(Produit_Tarif_Stock!#REF!&lt;&gt;0,Produit_Tarif_Stock!#REF!,"")</f>
        <v>#REF!</v>
      </c>
      <c r="Q409" s="518" t="e">
        <f>IF(Produit_Tarif_Stock!#REF!&lt;&gt;0,(E409-(E409*H409)-Produit_Tarif_Stock!#REF!)/Produit_Tarif_Stock!#REF!*100,(E409-(E409*H409)-Produit_Tarif_Stock!#REF!)/Produit_Tarif_Stock!#REF!*100)</f>
        <v>#REF!</v>
      </c>
      <c r="R409" s="523">
        <f t="shared" si="13"/>
        <v>0</v>
      </c>
      <c r="S409" s="524" t="e">
        <f>Produit_Tarif_Stock!#REF!</f>
        <v>#REF!</v>
      </c>
    </row>
    <row r="410" spans="1:19" ht="24.75" customHeight="1">
      <c r="A410" s="228" t="e">
        <f>Produit_Tarif_Stock!#REF!</f>
        <v>#REF!</v>
      </c>
      <c r="B410" s="118" t="e">
        <f>IF(Produit_Tarif_Stock!#REF!&lt;&gt;"",Produit_Tarif_Stock!#REF!,"")</f>
        <v>#REF!</v>
      </c>
      <c r="C410" s="502" t="e">
        <f>IF(Produit_Tarif_Stock!#REF!&lt;&gt;"",Produit_Tarif_Stock!#REF!,"")</f>
        <v>#REF!</v>
      </c>
      <c r="D410" s="505" t="e">
        <f>IF(Produit_Tarif_Stock!#REF!&lt;&gt;"",Produit_Tarif_Stock!#REF!,"")</f>
        <v>#REF!</v>
      </c>
      <c r="E410" s="514" t="e">
        <f>IF(Produit_Tarif_Stock!#REF!&lt;&gt;0,Produit_Tarif_Stock!#REF!,"")</f>
        <v>#REF!</v>
      </c>
      <c r="F410" s="2" t="e">
        <f>IF(Produit_Tarif_Stock!#REF!&lt;&gt;"",Produit_Tarif_Stock!#REF!,"")</f>
        <v>#REF!</v>
      </c>
      <c r="G410" s="506" t="e">
        <f>IF(Produit_Tarif_Stock!#REF!&lt;&gt;0,Produit_Tarif_Stock!#REF!,"")</f>
        <v>#REF!</v>
      </c>
      <c r="I410" s="506" t="str">
        <f t="shared" si="12"/>
        <v/>
      </c>
      <c r="J410" s="2" t="e">
        <f>IF(Produit_Tarif_Stock!#REF!&lt;&gt;0,Produit_Tarif_Stock!#REF!,"")</f>
        <v>#REF!</v>
      </c>
      <c r="K410" s="2" t="e">
        <f>IF(Produit_Tarif_Stock!#REF!&lt;&gt;0,Produit_Tarif_Stock!#REF!,"")</f>
        <v>#REF!</v>
      </c>
      <c r="L410" s="114" t="e">
        <f>IF(Produit_Tarif_Stock!#REF!&lt;&gt;0,Produit_Tarif_Stock!#REF!,"")</f>
        <v>#REF!</v>
      </c>
      <c r="M410" s="114" t="e">
        <f>IF(Produit_Tarif_Stock!#REF!&lt;&gt;0,Produit_Tarif_Stock!#REF!,"")</f>
        <v>#REF!</v>
      </c>
      <c r="N410" s="454"/>
      <c r="P410" s="2" t="e">
        <f>IF(Produit_Tarif_Stock!#REF!&lt;&gt;0,Produit_Tarif_Stock!#REF!,"")</f>
        <v>#REF!</v>
      </c>
      <c r="Q410" s="518" t="e">
        <f>IF(Produit_Tarif_Stock!#REF!&lt;&gt;0,(E410-(E410*H410)-Produit_Tarif_Stock!#REF!)/Produit_Tarif_Stock!#REF!*100,(E410-(E410*H410)-Produit_Tarif_Stock!#REF!)/Produit_Tarif_Stock!#REF!*100)</f>
        <v>#REF!</v>
      </c>
      <c r="R410" s="523">
        <f t="shared" si="13"/>
        <v>0</v>
      </c>
      <c r="S410" s="524" t="e">
        <f>Produit_Tarif_Stock!#REF!</f>
        <v>#REF!</v>
      </c>
    </row>
    <row r="411" spans="1:19" ht="24.75" customHeight="1">
      <c r="A411" s="228" t="e">
        <f>Produit_Tarif_Stock!#REF!</f>
        <v>#REF!</v>
      </c>
      <c r="B411" s="118" t="e">
        <f>IF(Produit_Tarif_Stock!#REF!&lt;&gt;"",Produit_Tarif_Stock!#REF!,"")</f>
        <v>#REF!</v>
      </c>
      <c r="C411" s="502" t="e">
        <f>IF(Produit_Tarif_Stock!#REF!&lt;&gt;"",Produit_Tarif_Stock!#REF!,"")</f>
        <v>#REF!</v>
      </c>
      <c r="D411" s="505" t="e">
        <f>IF(Produit_Tarif_Stock!#REF!&lt;&gt;"",Produit_Tarif_Stock!#REF!,"")</f>
        <v>#REF!</v>
      </c>
      <c r="E411" s="514" t="e">
        <f>IF(Produit_Tarif_Stock!#REF!&lt;&gt;0,Produit_Tarif_Stock!#REF!,"")</f>
        <v>#REF!</v>
      </c>
      <c r="F411" s="2" t="e">
        <f>IF(Produit_Tarif_Stock!#REF!&lt;&gt;"",Produit_Tarif_Stock!#REF!,"")</f>
        <v>#REF!</v>
      </c>
      <c r="G411" s="506" t="e">
        <f>IF(Produit_Tarif_Stock!#REF!&lt;&gt;0,Produit_Tarif_Stock!#REF!,"")</f>
        <v>#REF!</v>
      </c>
      <c r="I411" s="506" t="str">
        <f t="shared" si="12"/>
        <v/>
      </c>
      <c r="J411" s="2" t="e">
        <f>IF(Produit_Tarif_Stock!#REF!&lt;&gt;0,Produit_Tarif_Stock!#REF!,"")</f>
        <v>#REF!</v>
      </c>
      <c r="K411" s="2" t="e">
        <f>IF(Produit_Tarif_Stock!#REF!&lt;&gt;0,Produit_Tarif_Stock!#REF!,"")</f>
        <v>#REF!</v>
      </c>
      <c r="L411" s="114" t="e">
        <f>IF(Produit_Tarif_Stock!#REF!&lt;&gt;0,Produit_Tarif_Stock!#REF!,"")</f>
        <v>#REF!</v>
      </c>
      <c r="M411" s="114" t="e">
        <f>IF(Produit_Tarif_Stock!#REF!&lt;&gt;0,Produit_Tarif_Stock!#REF!,"")</f>
        <v>#REF!</v>
      </c>
      <c r="N411" s="454"/>
      <c r="P411" s="2" t="e">
        <f>IF(Produit_Tarif_Stock!#REF!&lt;&gt;0,Produit_Tarif_Stock!#REF!,"")</f>
        <v>#REF!</v>
      </c>
      <c r="Q411" s="518" t="e">
        <f>IF(Produit_Tarif_Stock!#REF!&lt;&gt;0,(E411-(E411*H411)-Produit_Tarif_Stock!#REF!)/Produit_Tarif_Stock!#REF!*100,(E411-(E411*H411)-Produit_Tarif_Stock!#REF!)/Produit_Tarif_Stock!#REF!*100)</f>
        <v>#REF!</v>
      </c>
      <c r="R411" s="523">
        <f t="shared" si="13"/>
        <v>0</v>
      </c>
      <c r="S411" s="524" t="e">
        <f>Produit_Tarif_Stock!#REF!</f>
        <v>#REF!</v>
      </c>
    </row>
    <row r="412" spans="1:19" ht="24.75" customHeight="1">
      <c r="A412" s="228" t="e">
        <f>Produit_Tarif_Stock!#REF!</f>
        <v>#REF!</v>
      </c>
      <c r="B412" s="118" t="e">
        <f>IF(Produit_Tarif_Stock!#REF!&lt;&gt;"",Produit_Tarif_Stock!#REF!,"")</f>
        <v>#REF!</v>
      </c>
      <c r="C412" s="502" t="e">
        <f>IF(Produit_Tarif_Stock!#REF!&lt;&gt;"",Produit_Tarif_Stock!#REF!,"")</f>
        <v>#REF!</v>
      </c>
      <c r="D412" s="505" t="e">
        <f>IF(Produit_Tarif_Stock!#REF!&lt;&gt;"",Produit_Tarif_Stock!#REF!,"")</f>
        <v>#REF!</v>
      </c>
      <c r="E412" s="514" t="e">
        <f>IF(Produit_Tarif_Stock!#REF!&lt;&gt;0,Produit_Tarif_Stock!#REF!,"")</f>
        <v>#REF!</v>
      </c>
      <c r="F412" s="2" t="e">
        <f>IF(Produit_Tarif_Stock!#REF!&lt;&gt;"",Produit_Tarif_Stock!#REF!,"")</f>
        <v>#REF!</v>
      </c>
      <c r="G412" s="506" t="e">
        <f>IF(Produit_Tarif_Stock!#REF!&lt;&gt;0,Produit_Tarif_Stock!#REF!,"")</f>
        <v>#REF!</v>
      </c>
      <c r="I412" s="506" t="str">
        <f t="shared" si="12"/>
        <v/>
      </c>
      <c r="J412" s="2" t="e">
        <f>IF(Produit_Tarif_Stock!#REF!&lt;&gt;0,Produit_Tarif_Stock!#REF!,"")</f>
        <v>#REF!</v>
      </c>
      <c r="K412" s="2" t="e">
        <f>IF(Produit_Tarif_Stock!#REF!&lt;&gt;0,Produit_Tarif_Stock!#REF!,"")</f>
        <v>#REF!</v>
      </c>
      <c r="L412" s="114" t="e">
        <f>IF(Produit_Tarif_Stock!#REF!&lt;&gt;0,Produit_Tarif_Stock!#REF!,"")</f>
        <v>#REF!</v>
      </c>
      <c r="M412" s="114" t="e">
        <f>IF(Produit_Tarif_Stock!#REF!&lt;&gt;0,Produit_Tarif_Stock!#REF!,"")</f>
        <v>#REF!</v>
      </c>
      <c r="N412" s="454"/>
      <c r="P412" s="2" t="e">
        <f>IF(Produit_Tarif_Stock!#REF!&lt;&gt;0,Produit_Tarif_Stock!#REF!,"")</f>
        <v>#REF!</v>
      </c>
      <c r="Q412" s="518" t="e">
        <f>IF(Produit_Tarif_Stock!#REF!&lt;&gt;0,(E412-(E412*H412)-Produit_Tarif_Stock!#REF!)/Produit_Tarif_Stock!#REF!*100,(E412-(E412*H412)-Produit_Tarif_Stock!#REF!)/Produit_Tarif_Stock!#REF!*100)</f>
        <v>#REF!</v>
      </c>
      <c r="R412" s="523">
        <f t="shared" si="13"/>
        <v>0</v>
      </c>
      <c r="S412" s="524" t="e">
        <f>Produit_Tarif_Stock!#REF!</f>
        <v>#REF!</v>
      </c>
    </row>
    <row r="413" spans="1:19" ht="24.75" customHeight="1">
      <c r="A413" s="228" t="e">
        <f>Produit_Tarif_Stock!#REF!</f>
        <v>#REF!</v>
      </c>
      <c r="B413" s="118" t="e">
        <f>IF(Produit_Tarif_Stock!#REF!&lt;&gt;"",Produit_Tarif_Stock!#REF!,"")</f>
        <v>#REF!</v>
      </c>
      <c r="C413" s="502" t="e">
        <f>IF(Produit_Tarif_Stock!#REF!&lt;&gt;"",Produit_Tarif_Stock!#REF!,"")</f>
        <v>#REF!</v>
      </c>
      <c r="D413" s="505" t="e">
        <f>IF(Produit_Tarif_Stock!#REF!&lt;&gt;"",Produit_Tarif_Stock!#REF!,"")</f>
        <v>#REF!</v>
      </c>
      <c r="E413" s="514" t="e">
        <f>IF(Produit_Tarif_Stock!#REF!&lt;&gt;0,Produit_Tarif_Stock!#REF!,"")</f>
        <v>#REF!</v>
      </c>
      <c r="F413" s="2" t="e">
        <f>IF(Produit_Tarif_Stock!#REF!&lt;&gt;"",Produit_Tarif_Stock!#REF!,"")</f>
        <v>#REF!</v>
      </c>
      <c r="G413" s="506" t="e">
        <f>IF(Produit_Tarif_Stock!#REF!&lt;&gt;0,Produit_Tarif_Stock!#REF!,"")</f>
        <v>#REF!</v>
      </c>
      <c r="I413" s="506" t="str">
        <f t="shared" si="12"/>
        <v/>
      </c>
      <c r="J413" s="2" t="e">
        <f>IF(Produit_Tarif_Stock!#REF!&lt;&gt;0,Produit_Tarif_Stock!#REF!,"")</f>
        <v>#REF!</v>
      </c>
      <c r="K413" s="2" t="e">
        <f>IF(Produit_Tarif_Stock!#REF!&lt;&gt;0,Produit_Tarif_Stock!#REF!,"")</f>
        <v>#REF!</v>
      </c>
      <c r="L413" s="114" t="e">
        <f>IF(Produit_Tarif_Stock!#REF!&lt;&gt;0,Produit_Tarif_Stock!#REF!,"")</f>
        <v>#REF!</v>
      </c>
      <c r="M413" s="114" t="e">
        <f>IF(Produit_Tarif_Stock!#REF!&lt;&gt;0,Produit_Tarif_Stock!#REF!,"")</f>
        <v>#REF!</v>
      </c>
      <c r="N413" s="454"/>
      <c r="P413" s="2" t="e">
        <f>IF(Produit_Tarif_Stock!#REF!&lt;&gt;0,Produit_Tarif_Stock!#REF!,"")</f>
        <v>#REF!</v>
      </c>
      <c r="Q413" s="518" t="e">
        <f>IF(Produit_Tarif_Stock!#REF!&lt;&gt;0,(E413-(E413*H413)-Produit_Tarif_Stock!#REF!)/Produit_Tarif_Stock!#REF!*100,(E413-(E413*H413)-Produit_Tarif_Stock!#REF!)/Produit_Tarif_Stock!#REF!*100)</f>
        <v>#REF!</v>
      </c>
      <c r="R413" s="523">
        <f t="shared" si="13"/>
        <v>0</v>
      </c>
      <c r="S413" s="524" t="e">
        <f>Produit_Tarif_Stock!#REF!</f>
        <v>#REF!</v>
      </c>
    </row>
    <row r="414" spans="1:19" ht="24.75" customHeight="1">
      <c r="A414" s="228" t="e">
        <f>Produit_Tarif_Stock!#REF!</f>
        <v>#REF!</v>
      </c>
      <c r="B414" s="118" t="e">
        <f>IF(Produit_Tarif_Stock!#REF!&lt;&gt;"",Produit_Tarif_Stock!#REF!,"")</f>
        <v>#REF!</v>
      </c>
      <c r="C414" s="502" t="e">
        <f>IF(Produit_Tarif_Stock!#REF!&lt;&gt;"",Produit_Tarif_Stock!#REF!,"")</f>
        <v>#REF!</v>
      </c>
      <c r="D414" s="505" t="e">
        <f>IF(Produit_Tarif_Stock!#REF!&lt;&gt;"",Produit_Tarif_Stock!#REF!,"")</f>
        <v>#REF!</v>
      </c>
      <c r="E414" s="514" t="e">
        <f>IF(Produit_Tarif_Stock!#REF!&lt;&gt;0,Produit_Tarif_Stock!#REF!,"")</f>
        <v>#REF!</v>
      </c>
      <c r="F414" s="2" t="e">
        <f>IF(Produit_Tarif_Stock!#REF!&lt;&gt;"",Produit_Tarif_Stock!#REF!,"")</f>
        <v>#REF!</v>
      </c>
      <c r="G414" s="506" t="e">
        <f>IF(Produit_Tarif_Stock!#REF!&lt;&gt;0,Produit_Tarif_Stock!#REF!,"")</f>
        <v>#REF!</v>
      </c>
      <c r="I414" s="506" t="str">
        <f t="shared" si="12"/>
        <v/>
      </c>
      <c r="J414" s="2" t="e">
        <f>IF(Produit_Tarif_Stock!#REF!&lt;&gt;0,Produit_Tarif_Stock!#REF!,"")</f>
        <v>#REF!</v>
      </c>
      <c r="K414" s="2" t="e">
        <f>IF(Produit_Tarif_Stock!#REF!&lt;&gt;0,Produit_Tarif_Stock!#REF!,"")</f>
        <v>#REF!</v>
      </c>
      <c r="L414" s="114" t="e">
        <f>IF(Produit_Tarif_Stock!#REF!&lt;&gt;0,Produit_Tarif_Stock!#REF!,"")</f>
        <v>#REF!</v>
      </c>
      <c r="M414" s="114" t="e">
        <f>IF(Produit_Tarif_Stock!#REF!&lt;&gt;0,Produit_Tarif_Stock!#REF!,"")</f>
        <v>#REF!</v>
      </c>
      <c r="N414" s="454"/>
      <c r="P414" s="2" t="e">
        <f>IF(Produit_Tarif_Stock!#REF!&lt;&gt;0,Produit_Tarif_Stock!#REF!,"")</f>
        <v>#REF!</v>
      </c>
      <c r="Q414" s="518" t="e">
        <f>IF(Produit_Tarif_Stock!#REF!&lt;&gt;0,(E414-(E414*H414)-Produit_Tarif_Stock!#REF!)/Produit_Tarif_Stock!#REF!*100,(E414-(E414*H414)-Produit_Tarif_Stock!#REF!)/Produit_Tarif_Stock!#REF!*100)</f>
        <v>#REF!</v>
      </c>
      <c r="R414" s="523">
        <f t="shared" si="13"/>
        <v>0</v>
      </c>
      <c r="S414" s="524" t="e">
        <f>Produit_Tarif_Stock!#REF!</f>
        <v>#REF!</v>
      </c>
    </row>
    <row r="415" spans="1:19" ht="24.75" customHeight="1">
      <c r="A415" s="228" t="e">
        <f>Produit_Tarif_Stock!#REF!</f>
        <v>#REF!</v>
      </c>
      <c r="B415" s="118" t="e">
        <f>IF(Produit_Tarif_Stock!#REF!&lt;&gt;"",Produit_Tarif_Stock!#REF!,"")</f>
        <v>#REF!</v>
      </c>
      <c r="C415" s="502" t="e">
        <f>IF(Produit_Tarif_Stock!#REF!&lt;&gt;"",Produit_Tarif_Stock!#REF!,"")</f>
        <v>#REF!</v>
      </c>
      <c r="D415" s="505" t="e">
        <f>IF(Produit_Tarif_Stock!#REF!&lt;&gt;"",Produit_Tarif_Stock!#REF!,"")</f>
        <v>#REF!</v>
      </c>
      <c r="E415" s="514" t="e">
        <f>IF(Produit_Tarif_Stock!#REF!&lt;&gt;0,Produit_Tarif_Stock!#REF!,"")</f>
        <v>#REF!</v>
      </c>
      <c r="F415" s="2" t="e">
        <f>IF(Produit_Tarif_Stock!#REF!&lt;&gt;"",Produit_Tarif_Stock!#REF!,"")</f>
        <v>#REF!</v>
      </c>
      <c r="G415" s="506" t="e">
        <f>IF(Produit_Tarif_Stock!#REF!&lt;&gt;0,Produit_Tarif_Stock!#REF!,"")</f>
        <v>#REF!</v>
      </c>
      <c r="I415" s="506" t="str">
        <f t="shared" si="12"/>
        <v/>
      </c>
      <c r="J415" s="2" t="e">
        <f>IF(Produit_Tarif_Stock!#REF!&lt;&gt;0,Produit_Tarif_Stock!#REF!,"")</f>
        <v>#REF!</v>
      </c>
      <c r="K415" s="2" t="e">
        <f>IF(Produit_Tarif_Stock!#REF!&lt;&gt;0,Produit_Tarif_Stock!#REF!,"")</f>
        <v>#REF!</v>
      </c>
      <c r="L415" s="114" t="e">
        <f>IF(Produit_Tarif_Stock!#REF!&lt;&gt;0,Produit_Tarif_Stock!#REF!,"")</f>
        <v>#REF!</v>
      </c>
      <c r="M415" s="114" t="e">
        <f>IF(Produit_Tarif_Stock!#REF!&lt;&gt;0,Produit_Tarif_Stock!#REF!,"")</f>
        <v>#REF!</v>
      </c>
      <c r="N415" s="454"/>
      <c r="P415" s="2" t="e">
        <f>IF(Produit_Tarif_Stock!#REF!&lt;&gt;0,Produit_Tarif_Stock!#REF!,"")</f>
        <v>#REF!</v>
      </c>
      <c r="Q415" s="518" t="e">
        <f>IF(Produit_Tarif_Stock!#REF!&lt;&gt;0,(E415-(E415*H415)-Produit_Tarif_Stock!#REF!)/Produit_Tarif_Stock!#REF!*100,(E415-(E415*H415)-Produit_Tarif_Stock!#REF!)/Produit_Tarif_Stock!#REF!*100)</f>
        <v>#REF!</v>
      </c>
      <c r="R415" s="523">
        <f t="shared" si="13"/>
        <v>0</v>
      </c>
      <c r="S415" s="524" t="e">
        <f>Produit_Tarif_Stock!#REF!</f>
        <v>#REF!</v>
      </c>
    </row>
    <row r="416" spans="1:19" ht="24.75" customHeight="1">
      <c r="A416" s="228" t="e">
        <f>Produit_Tarif_Stock!#REF!</f>
        <v>#REF!</v>
      </c>
      <c r="B416" s="118" t="e">
        <f>IF(Produit_Tarif_Stock!#REF!&lt;&gt;"",Produit_Tarif_Stock!#REF!,"")</f>
        <v>#REF!</v>
      </c>
      <c r="C416" s="502" t="e">
        <f>IF(Produit_Tarif_Stock!#REF!&lt;&gt;"",Produit_Tarif_Stock!#REF!,"")</f>
        <v>#REF!</v>
      </c>
      <c r="D416" s="505" t="e">
        <f>IF(Produit_Tarif_Stock!#REF!&lt;&gt;"",Produit_Tarif_Stock!#REF!,"")</f>
        <v>#REF!</v>
      </c>
      <c r="E416" s="514" t="e">
        <f>IF(Produit_Tarif_Stock!#REF!&lt;&gt;0,Produit_Tarif_Stock!#REF!,"")</f>
        <v>#REF!</v>
      </c>
      <c r="F416" s="2" t="e">
        <f>IF(Produit_Tarif_Stock!#REF!&lt;&gt;"",Produit_Tarif_Stock!#REF!,"")</f>
        <v>#REF!</v>
      </c>
      <c r="G416" s="506" t="e">
        <f>IF(Produit_Tarif_Stock!#REF!&lt;&gt;0,Produit_Tarif_Stock!#REF!,"")</f>
        <v>#REF!</v>
      </c>
      <c r="I416" s="506" t="str">
        <f t="shared" si="12"/>
        <v/>
      </c>
      <c r="J416" s="2" t="e">
        <f>IF(Produit_Tarif_Stock!#REF!&lt;&gt;0,Produit_Tarif_Stock!#REF!,"")</f>
        <v>#REF!</v>
      </c>
      <c r="K416" s="2" t="e">
        <f>IF(Produit_Tarif_Stock!#REF!&lt;&gt;0,Produit_Tarif_Stock!#REF!,"")</f>
        <v>#REF!</v>
      </c>
      <c r="L416" s="114" t="e">
        <f>IF(Produit_Tarif_Stock!#REF!&lt;&gt;0,Produit_Tarif_Stock!#REF!,"")</f>
        <v>#REF!</v>
      </c>
      <c r="M416" s="114" t="e">
        <f>IF(Produit_Tarif_Stock!#REF!&lt;&gt;0,Produit_Tarif_Stock!#REF!,"")</f>
        <v>#REF!</v>
      </c>
      <c r="N416" s="454"/>
      <c r="P416" s="2" t="e">
        <f>IF(Produit_Tarif_Stock!#REF!&lt;&gt;0,Produit_Tarif_Stock!#REF!,"")</f>
        <v>#REF!</v>
      </c>
      <c r="Q416" s="518" t="e">
        <f>IF(Produit_Tarif_Stock!#REF!&lt;&gt;0,(E416-(E416*H416)-Produit_Tarif_Stock!#REF!)/Produit_Tarif_Stock!#REF!*100,(E416-(E416*H416)-Produit_Tarif_Stock!#REF!)/Produit_Tarif_Stock!#REF!*100)</f>
        <v>#REF!</v>
      </c>
      <c r="R416" s="523">
        <f t="shared" si="13"/>
        <v>0</v>
      </c>
      <c r="S416" s="524" t="e">
        <f>Produit_Tarif_Stock!#REF!</f>
        <v>#REF!</v>
      </c>
    </row>
    <row r="417" spans="1:19" ht="24.75" customHeight="1">
      <c r="A417" s="228" t="e">
        <f>Produit_Tarif_Stock!#REF!</f>
        <v>#REF!</v>
      </c>
      <c r="B417" s="118" t="e">
        <f>IF(Produit_Tarif_Stock!#REF!&lt;&gt;"",Produit_Tarif_Stock!#REF!,"")</f>
        <v>#REF!</v>
      </c>
      <c r="C417" s="502" t="e">
        <f>IF(Produit_Tarif_Stock!#REF!&lt;&gt;"",Produit_Tarif_Stock!#REF!,"")</f>
        <v>#REF!</v>
      </c>
      <c r="D417" s="505" t="e">
        <f>IF(Produit_Tarif_Stock!#REF!&lt;&gt;"",Produit_Tarif_Stock!#REF!,"")</f>
        <v>#REF!</v>
      </c>
      <c r="E417" s="514" t="e">
        <f>IF(Produit_Tarif_Stock!#REF!&lt;&gt;0,Produit_Tarif_Stock!#REF!,"")</f>
        <v>#REF!</v>
      </c>
      <c r="F417" s="2" t="e">
        <f>IF(Produit_Tarif_Stock!#REF!&lt;&gt;"",Produit_Tarif_Stock!#REF!,"")</f>
        <v>#REF!</v>
      </c>
      <c r="G417" s="506" t="e">
        <f>IF(Produit_Tarif_Stock!#REF!&lt;&gt;0,Produit_Tarif_Stock!#REF!,"")</f>
        <v>#REF!</v>
      </c>
      <c r="I417" s="506" t="str">
        <f t="shared" si="12"/>
        <v/>
      </c>
      <c r="J417" s="2" t="e">
        <f>IF(Produit_Tarif_Stock!#REF!&lt;&gt;0,Produit_Tarif_Stock!#REF!,"")</f>
        <v>#REF!</v>
      </c>
      <c r="K417" s="2" t="e">
        <f>IF(Produit_Tarif_Stock!#REF!&lt;&gt;0,Produit_Tarif_Stock!#REF!,"")</f>
        <v>#REF!</v>
      </c>
      <c r="L417" s="114" t="e">
        <f>IF(Produit_Tarif_Stock!#REF!&lt;&gt;0,Produit_Tarif_Stock!#REF!,"")</f>
        <v>#REF!</v>
      </c>
      <c r="M417" s="114" t="e">
        <f>IF(Produit_Tarif_Stock!#REF!&lt;&gt;0,Produit_Tarif_Stock!#REF!,"")</f>
        <v>#REF!</v>
      </c>
      <c r="N417" s="454"/>
      <c r="P417" s="2" t="e">
        <f>IF(Produit_Tarif_Stock!#REF!&lt;&gt;0,Produit_Tarif_Stock!#REF!,"")</f>
        <v>#REF!</v>
      </c>
      <c r="Q417" s="518" t="e">
        <f>IF(Produit_Tarif_Stock!#REF!&lt;&gt;0,(E417-(E417*H417)-Produit_Tarif_Stock!#REF!)/Produit_Tarif_Stock!#REF!*100,(E417-(E417*H417)-Produit_Tarif_Stock!#REF!)/Produit_Tarif_Stock!#REF!*100)</f>
        <v>#REF!</v>
      </c>
      <c r="R417" s="523">
        <f t="shared" si="13"/>
        <v>0</v>
      </c>
      <c r="S417" s="524" t="e">
        <f>Produit_Tarif_Stock!#REF!</f>
        <v>#REF!</v>
      </c>
    </row>
    <row r="418" spans="1:19" ht="24.75" customHeight="1">
      <c r="A418" s="228" t="e">
        <f>Produit_Tarif_Stock!#REF!</f>
        <v>#REF!</v>
      </c>
      <c r="B418" s="118" t="e">
        <f>IF(Produit_Tarif_Stock!#REF!&lt;&gt;"",Produit_Tarif_Stock!#REF!,"")</f>
        <v>#REF!</v>
      </c>
      <c r="C418" s="502" t="e">
        <f>IF(Produit_Tarif_Stock!#REF!&lt;&gt;"",Produit_Tarif_Stock!#REF!,"")</f>
        <v>#REF!</v>
      </c>
      <c r="D418" s="505" t="e">
        <f>IF(Produit_Tarif_Stock!#REF!&lt;&gt;"",Produit_Tarif_Stock!#REF!,"")</f>
        <v>#REF!</v>
      </c>
      <c r="E418" s="514" t="e">
        <f>IF(Produit_Tarif_Stock!#REF!&lt;&gt;0,Produit_Tarif_Stock!#REF!,"")</f>
        <v>#REF!</v>
      </c>
      <c r="F418" s="2" t="e">
        <f>IF(Produit_Tarif_Stock!#REF!&lt;&gt;"",Produit_Tarif_Stock!#REF!,"")</f>
        <v>#REF!</v>
      </c>
      <c r="G418" s="506" t="e">
        <f>IF(Produit_Tarif_Stock!#REF!&lt;&gt;0,Produit_Tarif_Stock!#REF!,"")</f>
        <v>#REF!</v>
      </c>
      <c r="I418" s="506" t="str">
        <f t="shared" si="12"/>
        <v/>
      </c>
      <c r="J418" s="2" t="e">
        <f>IF(Produit_Tarif_Stock!#REF!&lt;&gt;0,Produit_Tarif_Stock!#REF!,"")</f>
        <v>#REF!</v>
      </c>
      <c r="K418" s="2" t="e">
        <f>IF(Produit_Tarif_Stock!#REF!&lt;&gt;0,Produit_Tarif_Stock!#REF!,"")</f>
        <v>#REF!</v>
      </c>
      <c r="L418" s="114" t="e">
        <f>IF(Produit_Tarif_Stock!#REF!&lt;&gt;0,Produit_Tarif_Stock!#REF!,"")</f>
        <v>#REF!</v>
      </c>
      <c r="M418" s="114" t="e">
        <f>IF(Produit_Tarif_Stock!#REF!&lt;&gt;0,Produit_Tarif_Stock!#REF!,"")</f>
        <v>#REF!</v>
      </c>
      <c r="N418" s="454"/>
      <c r="P418" s="2" t="e">
        <f>IF(Produit_Tarif_Stock!#REF!&lt;&gt;0,Produit_Tarif_Stock!#REF!,"")</f>
        <v>#REF!</v>
      </c>
      <c r="Q418" s="518" t="e">
        <f>IF(Produit_Tarif_Stock!#REF!&lt;&gt;0,(E418-(E418*H418)-Produit_Tarif_Stock!#REF!)/Produit_Tarif_Stock!#REF!*100,(E418-(E418*H418)-Produit_Tarif_Stock!#REF!)/Produit_Tarif_Stock!#REF!*100)</f>
        <v>#REF!</v>
      </c>
      <c r="R418" s="523">
        <f t="shared" si="13"/>
        <v>0</v>
      </c>
      <c r="S418" s="524" t="e">
        <f>Produit_Tarif_Stock!#REF!</f>
        <v>#REF!</v>
      </c>
    </row>
    <row r="419" spans="1:19" ht="24.75" customHeight="1">
      <c r="A419" s="228" t="e">
        <f>Produit_Tarif_Stock!#REF!</f>
        <v>#REF!</v>
      </c>
      <c r="B419" s="118" t="e">
        <f>IF(Produit_Tarif_Stock!#REF!&lt;&gt;"",Produit_Tarif_Stock!#REF!,"")</f>
        <v>#REF!</v>
      </c>
      <c r="C419" s="502" t="e">
        <f>IF(Produit_Tarif_Stock!#REF!&lt;&gt;"",Produit_Tarif_Stock!#REF!,"")</f>
        <v>#REF!</v>
      </c>
      <c r="D419" s="505" t="e">
        <f>IF(Produit_Tarif_Stock!#REF!&lt;&gt;"",Produit_Tarif_Stock!#REF!,"")</f>
        <v>#REF!</v>
      </c>
      <c r="E419" s="514" t="e">
        <f>IF(Produit_Tarif_Stock!#REF!&lt;&gt;0,Produit_Tarif_Stock!#REF!,"")</f>
        <v>#REF!</v>
      </c>
      <c r="F419" s="2" t="e">
        <f>IF(Produit_Tarif_Stock!#REF!&lt;&gt;"",Produit_Tarif_Stock!#REF!,"")</f>
        <v>#REF!</v>
      </c>
      <c r="G419" s="506" t="e">
        <f>IF(Produit_Tarif_Stock!#REF!&lt;&gt;0,Produit_Tarif_Stock!#REF!,"")</f>
        <v>#REF!</v>
      </c>
      <c r="I419" s="506" t="str">
        <f t="shared" si="12"/>
        <v/>
      </c>
      <c r="J419" s="2" t="e">
        <f>IF(Produit_Tarif_Stock!#REF!&lt;&gt;0,Produit_Tarif_Stock!#REF!,"")</f>
        <v>#REF!</v>
      </c>
      <c r="K419" s="2" t="e">
        <f>IF(Produit_Tarif_Stock!#REF!&lt;&gt;0,Produit_Tarif_Stock!#REF!,"")</f>
        <v>#REF!</v>
      </c>
      <c r="L419" s="114" t="e">
        <f>IF(Produit_Tarif_Stock!#REF!&lt;&gt;0,Produit_Tarif_Stock!#REF!,"")</f>
        <v>#REF!</v>
      </c>
      <c r="M419" s="114" t="e">
        <f>IF(Produit_Tarif_Stock!#REF!&lt;&gt;0,Produit_Tarif_Stock!#REF!,"")</f>
        <v>#REF!</v>
      </c>
      <c r="N419" s="454"/>
      <c r="P419" s="2" t="e">
        <f>IF(Produit_Tarif_Stock!#REF!&lt;&gt;0,Produit_Tarif_Stock!#REF!,"")</f>
        <v>#REF!</v>
      </c>
      <c r="Q419" s="518" t="e">
        <f>IF(Produit_Tarif_Stock!#REF!&lt;&gt;0,(E419-(E419*H419)-Produit_Tarif_Stock!#REF!)/Produit_Tarif_Stock!#REF!*100,(E419-(E419*H419)-Produit_Tarif_Stock!#REF!)/Produit_Tarif_Stock!#REF!*100)</f>
        <v>#REF!</v>
      </c>
      <c r="R419" s="523">
        <f t="shared" si="13"/>
        <v>0</v>
      </c>
      <c r="S419" s="524" t="e">
        <f>Produit_Tarif_Stock!#REF!</f>
        <v>#REF!</v>
      </c>
    </row>
    <row r="420" spans="1:19" ht="24.75" customHeight="1">
      <c r="A420" s="228" t="e">
        <f>Produit_Tarif_Stock!#REF!</f>
        <v>#REF!</v>
      </c>
      <c r="B420" s="118" t="e">
        <f>IF(Produit_Tarif_Stock!#REF!&lt;&gt;"",Produit_Tarif_Stock!#REF!,"")</f>
        <v>#REF!</v>
      </c>
      <c r="C420" s="502" t="e">
        <f>IF(Produit_Tarif_Stock!#REF!&lt;&gt;"",Produit_Tarif_Stock!#REF!,"")</f>
        <v>#REF!</v>
      </c>
      <c r="D420" s="505" t="e">
        <f>IF(Produit_Tarif_Stock!#REF!&lt;&gt;"",Produit_Tarif_Stock!#REF!,"")</f>
        <v>#REF!</v>
      </c>
      <c r="E420" s="514" t="e">
        <f>IF(Produit_Tarif_Stock!#REF!&lt;&gt;0,Produit_Tarif_Stock!#REF!,"")</f>
        <v>#REF!</v>
      </c>
      <c r="F420" s="2" t="e">
        <f>IF(Produit_Tarif_Stock!#REF!&lt;&gt;"",Produit_Tarif_Stock!#REF!,"")</f>
        <v>#REF!</v>
      </c>
      <c r="G420" s="506" t="e">
        <f>IF(Produit_Tarif_Stock!#REF!&lt;&gt;0,Produit_Tarif_Stock!#REF!,"")</f>
        <v>#REF!</v>
      </c>
      <c r="I420" s="506" t="str">
        <f t="shared" si="12"/>
        <v/>
      </c>
      <c r="J420" s="2" t="e">
        <f>IF(Produit_Tarif_Stock!#REF!&lt;&gt;0,Produit_Tarif_Stock!#REF!,"")</f>
        <v>#REF!</v>
      </c>
      <c r="K420" s="2" t="e">
        <f>IF(Produit_Tarif_Stock!#REF!&lt;&gt;0,Produit_Tarif_Stock!#REF!,"")</f>
        <v>#REF!</v>
      </c>
      <c r="L420" s="114" t="e">
        <f>IF(Produit_Tarif_Stock!#REF!&lt;&gt;0,Produit_Tarif_Stock!#REF!,"")</f>
        <v>#REF!</v>
      </c>
      <c r="M420" s="114" t="e">
        <f>IF(Produit_Tarif_Stock!#REF!&lt;&gt;0,Produit_Tarif_Stock!#REF!,"")</f>
        <v>#REF!</v>
      </c>
      <c r="N420" s="454"/>
      <c r="P420" s="2" t="e">
        <f>IF(Produit_Tarif_Stock!#REF!&lt;&gt;0,Produit_Tarif_Stock!#REF!,"")</f>
        <v>#REF!</v>
      </c>
      <c r="Q420" s="518" t="e">
        <f>IF(Produit_Tarif_Stock!#REF!&lt;&gt;0,(E420-(E420*H420)-Produit_Tarif_Stock!#REF!)/Produit_Tarif_Stock!#REF!*100,(E420-(E420*H420)-Produit_Tarif_Stock!#REF!)/Produit_Tarif_Stock!#REF!*100)</f>
        <v>#REF!</v>
      </c>
      <c r="R420" s="523">
        <f t="shared" si="13"/>
        <v>0</v>
      </c>
      <c r="S420" s="524" t="e">
        <f>Produit_Tarif_Stock!#REF!</f>
        <v>#REF!</v>
      </c>
    </row>
    <row r="421" spans="1:19" ht="24.75" customHeight="1">
      <c r="A421" s="228" t="e">
        <f>Produit_Tarif_Stock!#REF!</f>
        <v>#REF!</v>
      </c>
      <c r="B421" s="118" t="e">
        <f>IF(Produit_Tarif_Stock!#REF!&lt;&gt;"",Produit_Tarif_Stock!#REF!,"")</f>
        <v>#REF!</v>
      </c>
      <c r="C421" s="502" t="e">
        <f>IF(Produit_Tarif_Stock!#REF!&lt;&gt;"",Produit_Tarif_Stock!#REF!,"")</f>
        <v>#REF!</v>
      </c>
      <c r="D421" s="505" t="e">
        <f>IF(Produit_Tarif_Stock!#REF!&lt;&gt;"",Produit_Tarif_Stock!#REF!,"")</f>
        <v>#REF!</v>
      </c>
      <c r="E421" s="514" t="e">
        <f>IF(Produit_Tarif_Stock!#REF!&lt;&gt;0,Produit_Tarif_Stock!#REF!,"")</f>
        <v>#REF!</v>
      </c>
      <c r="F421" s="2" t="e">
        <f>IF(Produit_Tarif_Stock!#REF!&lt;&gt;"",Produit_Tarif_Stock!#REF!,"")</f>
        <v>#REF!</v>
      </c>
      <c r="G421" s="506" t="e">
        <f>IF(Produit_Tarif_Stock!#REF!&lt;&gt;0,Produit_Tarif_Stock!#REF!,"")</f>
        <v>#REF!</v>
      </c>
      <c r="I421" s="506" t="str">
        <f t="shared" si="12"/>
        <v/>
      </c>
      <c r="J421" s="2" t="e">
        <f>IF(Produit_Tarif_Stock!#REF!&lt;&gt;0,Produit_Tarif_Stock!#REF!,"")</f>
        <v>#REF!</v>
      </c>
      <c r="K421" s="2" t="e">
        <f>IF(Produit_Tarif_Stock!#REF!&lt;&gt;0,Produit_Tarif_Stock!#REF!,"")</f>
        <v>#REF!</v>
      </c>
      <c r="L421" s="114" t="e">
        <f>IF(Produit_Tarif_Stock!#REF!&lt;&gt;0,Produit_Tarif_Stock!#REF!,"")</f>
        <v>#REF!</v>
      </c>
      <c r="M421" s="114" t="e">
        <f>IF(Produit_Tarif_Stock!#REF!&lt;&gt;0,Produit_Tarif_Stock!#REF!,"")</f>
        <v>#REF!</v>
      </c>
      <c r="N421" s="454"/>
      <c r="P421" s="2" t="e">
        <f>IF(Produit_Tarif_Stock!#REF!&lt;&gt;0,Produit_Tarif_Stock!#REF!,"")</f>
        <v>#REF!</v>
      </c>
      <c r="Q421" s="518" t="e">
        <f>IF(Produit_Tarif_Stock!#REF!&lt;&gt;0,(E421-(E421*H421)-Produit_Tarif_Stock!#REF!)/Produit_Tarif_Stock!#REF!*100,(E421-(E421*H421)-Produit_Tarif_Stock!#REF!)/Produit_Tarif_Stock!#REF!*100)</f>
        <v>#REF!</v>
      </c>
      <c r="R421" s="523">
        <f t="shared" si="13"/>
        <v>0</v>
      </c>
      <c r="S421" s="524" t="e">
        <f>Produit_Tarif_Stock!#REF!</f>
        <v>#REF!</v>
      </c>
    </row>
    <row r="422" spans="1:19" ht="24.75" customHeight="1">
      <c r="A422" s="228" t="e">
        <f>Produit_Tarif_Stock!#REF!</f>
        <v>#REF!</v>
      </c>
      <c r="B422" s="118" t="e">
        <f>IF(Produit_Tarif_Stock!#REF!&lt;&gt;"",Produit_Tarif_Stock!#REF!,"")</f>
        <v>#REF!</v>
      </c>
      <c r="C422" s="502" t="e">
        <f>IF(Produit_Tarif_Stock!#REF!&lt;&gt;"",Produit_Tarif_Stock!#REF!,"")</f>
        <v>#REF!</v>
      </c>
      <c r="D422" s="505" t="e">
        <f>IF(Produit_Tarif_Stock!#REF!&lt;&gt;"",Produit_Tarif_Stock!#REF!,"")</f>
        <v>#REF!</v>
      </c>
      <c r="E422" s="514" t="e">
        <f>IF(Produit_Tarif_Stock!#REF!&lt;&gt;0,Produit_Tarif_Stock!#REF!,"")</f>
        <v>#REF!</v>
      </c>
      <c r="F422" s="2" t="e">
        <f>IF(Produit_Tarif_Stock!#REF!&lt;&gt;"",Produit_Tarif_Stock!#REF!,"")</f>
        <v>#REF!</v>
      </c>
      <c r="G422" s="506" t="e">
        <f>IF(Produit_Tarif_Stock!#REF!&lt;&gt;0,Produit_Tarif_Stock!#REF!,"")</f>
        <v>#REF!</v>
      </c>
      <c r="I422" s="506" t="str">
        <f t="shared" si="12"/>
        <v/>
      </c>
      <c r="J422" s="2" t="e">
        <f>IF(Produit_Tarif_Stock!#REF!&lt;&gt;0,Produit_Tarif_Stock!#REF!,"")</f>
        <v>#REF!</v>
      </c>
      <c r="K422" s="2" t="e">
        <f>IF(Produit_Tarif_Stock!#REF!&lt;&gt;0,Produit_Tarif_Stock!#REF!,"")</f>
        <v>#REF!</v>
      </c>
      <c r="L422" s="114" t="e">
        <f>IF(Produit_Tarif_Stock!#REF!&lt;&gt;0,Produit_Tarif_Stock!#REF!,"")</f>
        <v>#REF!</v>
      </c>
      <c r="M422" s="114" t="e">
        <f>IF(Produit_Tarif_Stock!#REF!&lt;&gt;0,Produit_Tarif_Stock!#REF!,"")</f>
        <v>#REF!</v>
      </c>
      <c r="N422" s="454"/>
      <c r="P422" s="2" t="e">
        <f>IF(Produit_Tarif_Stock!#REF!&lt;&gt;0,Produit_Tarif_Stock!#REF!,"")</f>
        <v>#REF!</v>
      </c>
      <c r="Q422" s="518" t="e">
        <f>IF(Produit_Tarif_Stock!#REF!&lt;&gt;0,(E422-(E422*H422)-Produit_Tarif_Stock!#REF!)/Produit_Tarif_Stock!#REF!*100,(E422-(E422*H422)-Produit_Tarif_Stock!#REF!)/Produit_Tarif_Stock!#REF!*100)</f>
        <v>#REF!</v>
      </c>
      <c r="R422" s="523">
        <f t="shared" si="13"/>
        <v>0</v>
      </c>
      <c r="S422" s="524" t="e">
        <f>Produit_Tarif_Stock!#REF!</f>
        <v>#REF!</v>
      </c>
    </row>
    <row r="423" spans="1:19" ht="24.75" customHeight="1">
      <c r="A423" s="228" t="e">
        <f>Produit_Tarif_Stock!#REF!</f>
        <v>#REF!</v>
      </c>
      <c r="B423" s="118" t="e">
        <f>IF(Produit_Tarif_Stock!#REF!&lt;&gt;"",Produit_Tarif_Stock!#REF!,"")</f>
        <v>#REF!</v>
      </c>
      <c r="C423" s="502" t="e">
        <f>IF(Produit_Tarif_Stock!#REF!&lt;&gt;"",Produit_Tarif_Stock!#REF!,"")</f>
        <v>#REF!</v>
      </c>
      <c r="D423" s="505" t="e">
        <f>IF(Produit_Tarif_Stock!#REF!&lt;&gt;"",Produit_Tarif_Stock!#REF!,"")</f>
        <v>#REF!</v>
      </c>
      <c r="E423" s="514" t="e">
        <f>IF(Produit_Tarif_Stock!#REF!&lt;&gt;0,Produit_Tarif_Stock!#REF!,"")</f>
        <v>#REF!</v>
      </c>
      <c r="F423" s="2" t="e">
        <f>IF(Produit_Tarif_Stock!#REF!&lt;&gt;"",Produit_Tarif_Stock!#REF!,"")</f>
        <v>#REF!</v>
      </c>
      <c r="G423" s="506" t="e">
        <f>IF(Produit_Tarif_Stock!#REF!&lt;&gt;0,Produit_Tarif_Stock!#REF!,"")</f>
        <v>#REF!</v>
      </c>
      <c r="I423" s="506" t="str">
        <f t="shared" si="12"/>
        <v/>
      </c>
      <c r="J423" s="2" t="e">
        <f>IF(Produit_Tarif_Stock!#REF!&lt;&gt;0,Produit_Tarif_Stock!#REF!,"")</f>
        <v>#REF!</v>
      </c>
      <c r="K423" s="2" t="e">
        <f>IF(Produit_Tarif_Stock!#REF!&lt;&gt;0,Produit_Tarif_Stock!#REF!,"")</f>
        <v>#REF!</v>
      </c>
      <c r="L423" s="114" t="e">
        <f>IF(Produit_Tarif_Stock!#REF!&lt;&gt;0,Produit_Tarif_Stock!#REF!,"")</f>
        <v>#REF!</v>
      </c>
      <c r="M423" s="114" t="e">
        <f>IF(Produit_Tarif_Stock!#REF!&lt;&gt;0,Produit_Tarif_Stock!#REF!,"")</f>
        <v>#REF!</v>
      </c>
      <c r="N423" s="454"/>
      <c r="P423" s="2" t="e">
        <f>IF(Produit_Tarif_Stock!#REF!&lt;&gt;0,Produit_Tarif_Stock!#REF!,"")</f>
        <v>#REF!</v>
      </c>
      <c r="Q423" s="518" t="e">
        <f>IF(Produit_Tarif_Stock!#REF!&lt;&gt;0,(E423-(E423*H423)-Produit_Tarif_Stock!#REF!)/Produit_Tarif_Stock!#REF!*100,(E423-(E423*H423)-Produit_Tarif_Stock!#REF!)/Produit_Tarif_Stock!#REF!*100)</f>
        <v>#REF!</v>
      </c>
      <c r="R423" s="523">
        <f t="shared" si="13"/>
        <v>0</v>
      </c>
      <c r="S423" s="524" t="e">
        <f>Produit_Tarif_Stock!#REF!</f>
        <v>#REF!</v>
      </c>
    </row>
    <row r="424" spans="1:19" ht="24.75" customHeight="1">
      <c r="A424" s="228" t="e">
        <f>Produit_Tarif_Stock!#REF!</f>
        <v>#REF!</v>
      </c>
      <c r="B424" s="118" t="e">
        <f>IF(Produit_Tarif_Stock!#REF!&lt;&gt;"",Produit_Tarif_Stock!#REF!,"")</f>
        <v>#REF!</v>
      </c>
      <c r="C424" s="502" t="e">
        <f>IF(Produit_Tarif_Stock!#REF!&lt;&gt;"",Produit_Tarif_Stock!#REF!,"")</f>
        <v>#REF!</v>
      </c>
      <c r="D424" s="505" t="e">
        <f>IF(Produit_Tarif_Stock!#REF!&lt;&gt;"",Produit_Tarif_Stock!#REF!,"")</f>
        <v>#REF!</v>
      </c>
      <c r="E424" s="514" t="e">
        <f>IF(Produit_Tarif_Stock!#REF!&lt;&gt;0,Produit_Tarif_Stock!#REF!,"")</f>
        <v>#REF!</v>
      </c>
      <c r="F424" s="2" t="e">
        <f>IF(Produit_Tarif_Stock!#REF!&lt;&gt;"",Produit_Tarif_Stock!#REF!,"")</f>
        <v>#REF!</v>
      </c>
      <c r="G424" s="506" t="e">
        <f>IF(Produit_Tarif_Stock!#REF!&lt;&gt;0,Produit_Tarif_Stock!#REF!,"")</f>
        <v>#REF!</v>
      </c>
      <c r="I424" s="506" t="str">
        <f t="shared" si="12"/>
        <v/>
      </c>
      <c r="J424" s="2" t="e">
        <f>IF(Produit_Tarif_Stock!#REF!&lt;&gt;0,Produit_Tarif_Stock!#REF!,"")</f>
        <v>#REF!</v>
      </c>
      <c r="K424" s="2" t="e">
        <f>IF(Produit_Tarif_Stock!#REF!&lt;&gt;0,Produit_Tarif_Stock!#REF!,"")</f>
        <v>#REF!</v>
      </c>
      <c r="L424" s="114" t="e">
        <f>IF(Produit_Tarif_Stock!#REF!&lt;&gt;0,Produit_Tarif_Stock!#REF!,"")</f>
        <v>#REF!</v>
      </c>
      <c r="M424" s="114" t="e">
        <f>IF(Produit_Tarif_Stock!#REF!&lt;&gt;0,Produit_Tarif_Stock!#REF!,"")</f>
        <v>#REF!</v>
      </c>
      <c r="N424" s="454"/>
      <c r="P424" s="2" t="e">
        <f>IF(Produit_Tarif_Stock!#REF!&lt;&gt;0,Produit_Tarif_Stock!#REF!,"")</f>
        <v>#REF!</v>
      </c>
      <c r="Q424" s="518" t="e">
        <f>IF(Produit_Tarif_Stock!#REF!&lt;&gt;0,(E424-(E424*H424)-Produit_Tarif_Stock!#REF!)/Produit_Tarif_Stock!#REF!*100,(E424-(E424*H424)-Produit_Tarif_Stock!#REF!)/Produit_Tarif_Stock!#REF!*100)</f>
        <v>#REF!</v>
      </c>
      <c r="R424" s="523">
        <f t="shared" si="13"/>
        <v>0</v>
      </c>
      <c r="S424" s="524" t="e">
        <f>Produit_Tarif_Stock!#REF!</f>
        <v>#REF!</v>
      </c>
    </row>
    <row r="425" spans="1:19" ht="24.75" customHeight="1">
      <c r="A425" s="228" t="e">
        <f>Produit_Tarif_Stock!#REF!</f>
        <v>#REF!</v>
      </c>
      <c r="B425" s="118" t="e">
        <f>IF(Produit_Tarif_Stock!#REF!&lt;&gt;"",Produit_Tarif_Stock!#REF!,"")</f>
        <v>#REF!</v>
      </c>
      <c r="C425" s="502" t="e">
        <f>IF(Produit_Tarif_Stock!#REF!&lt;&gt;"",Produit_Tarif_Stock!#REF!,"")</f>
        <v>#REF!</v>
      </c>
      <c r="D425" s="505" t="e">
        <f>IF(Produit_Tarif_Stock!#REF!&lt;&gt;"",Produit_Tarif_Stock!#REF!,"")</f>
        <v>#REF!</v>
      </c>
      <c r="E425" s="514" t="e">
        <f>IF(Produit_Tarif_Stock!#REF!&lt;&gt;0,Produit_Tarif_Stock!#REF!,"")</f>
        <v>#REF!</v>
      </c>
      <c r="F425" s="2" t="e">
        <f>IF(Produit_Tarif_Stock!#REF!&lt;&gt;"",Produit_Tarif_Stock!#REF!,"")</f>
        <v>#REF!</v>
      </c>
      <c r="G425" s="506" t="e">
        <f>IF(Produit_Tarif_Stock!#REF!&lt;&gt;0,Produit_Tarif_Stock!#REF!,"")</f>
        <v>#REF!</v>
      </c>
      <c r="I425" s="506" t="str">
        <f t="shared" si="12"/>
        <v/>
      </c>
      <c r="J425" s="2" t="e">
        <f>IF(Produit_Tarif_Stock!#REF!&lt;&gt;0,Produit_Tarif_Stock!#REF!,"")</f>
        <v>#REF!</v>
      </c>
      <c r="K425" s="2" t="e">
        <f>IF(Produit_Tarif_Stock!#REF!&lt;&gt;0,Produit_Tarif_Stock!#REF!,"")</f>
        <v>#REF!</v>
      </c>
      <c r="L425" s="114" t="e">
        <f>IF(Produit_Tarif_Stock!#REF!&lt;&gt;0,Produit_Tarif_Stock!#REF!,"")</f>
        <v>#REF!</v>
      </c>
      <c r="M425" s="114" t="e">
        <f>IF(Produit_Tarif_Stock!#REF!&lt;&gt;0,Produit_Tarif_Stock!#REF!,"")</f>
        <v>#REF!</v>
      </c>
      <c r="N425" s="454"/>
      <c r="P425" s="2" t="e">
        <f>IF(Produit_Tarif_Stock!#REF!&lt;&gt;0,Produit_Tarif_Stock!#REF!,"")</f>
        <v>#REF!</v>
      </c>
      <c r="Q425" s="518" t="e">
        <f>IF(Produit_Tarif_Stock!#REF!&lt;&gt;0,(E425-(E425*H425)-Produit_Tarif_Stock!#REF!)/Produit_Tarif_Stock!#REF!*100,(E425-(E425*H425)-Produit_Tarif_Stock!#REF!)/Produit_Tarif_Stock!#REF!*100)</f>
        <v>#REF!</v>
      </c>
      <c r="R425" s="523">
        <f t="shared" si="13"/>
        <v>0</v>
      </c>
      <c r="S425" s="524" t="e">
        <f>Produit_Tarif_Stock!#REF!</f>
        <v>#REF!</v>
      </c>
    </row>
    <row r="426" spans="1:19" ht="24.75" customHeight="1">
      <c r="A426" s="228" t="e">
        <f>Produit_Tarif_Stock!#REF!</f>
        <v>#REF!</v>
      </c>
      <c r="B426" s="118" t="e">
        <f>IF(Produit_Tarif_Stock!#REF!&lt;&gt;"",Produit_Tarif_Stock!#REF!,"")</f>
        <v>#REF!</v>
      </c>
      <c r="C426" s="502" t="e">
        <f>IF(Produit_Tarif_Stock!#REF!&lt;&gt;"",Produit_Tarif_Stock!#REF!,"")</f>
        <v>#REF!</v>
      </c>
      <c r="D426" s="505" t="e">
        <f>IF(Produit_Tarif_Stock!#REF!&lt;&gt;"",Produit_Tarif_Stock!#REF!,"")</f>
        <v>#REF!</v>
      </c>
      <c r="E426" s="514" t="e">
        <f>IF(Produit_Tarif_Stock!#REF!&lt;&gt;0,Produit_Tarif_Stock!#REF!,"")</f>
        <v>#REF!</v>
      </c>
      <c r="F426" s="2" t="e">
        <f>IF(Produit_Tarif_Stock!#REF!&lt;&gt;"",Produit_Tarif_Stock!#REF!,"")</f>
        <v>#REF!</v>
      </c>
      <c r="G426" s="506" t="e">
        <f>IF(Produit_Tarif_Stock!#REF!&lt;&gt;0,Produit_Tarif_Stock!#REF!,"")</f>
        <v>#REF!</v>
      </c>
      <c r="I426" s="506" t="str">
        <f t="shared" si="12"/>
        <v/>
      </c>
      <c r="J426" s="2" t="e">
        <f>IF(Produit_Tarif_Stock!#REF!&lt;&gt;0,Produit_Tarif_Stock!#REF!,"")</f>
        <v>#REF!</v>
      </c>
      <c r="K426" s="2" t="e">
        <f>IF(Produit_Tarif_Stock!#REF!&lt;&gt;0,Produit_Tarif_Stock!#REF!,"")</f>
        <v>#REF!</v>
      </c>
      <c r="L426" s="114" t="e">
        <f>IF(Produit_Tarif_Stock!#REF!&lt;&gt;0,Produit_Tarif_Stock!#REF!,"")</f>
        <v>#REF!</v>
      </c>
      <c r="M426" s="114" t="e">
        <f>IF(Produit_Tarif_Stock!#REF!&lt;&gt;0,Produit_Tarif_Stock!#REF!,"")</f>
        <v>#REF!</v>
      </c>
      <c r="N426" s="454"/>
      <c r="P426" s="2" t="e">
        <f>IF(Produit_Tarif_Stock!#REF!&lt;&gt;0,Produit_Tarif_Stock!#REF!,"")</f>
        <v>#REF!</v>
      </c>
      <c r="Q426" s="518" t="e">
        <f>IF(Produit_Tarif_Stock!#REF!&lt;&gt;0,(E426-(E426*H426)-Produit_Tarif_Stock!#REF!)/Produit_Tarif_Stock!#REF!*100,(E426-(E426*H426)-Produit_Tarif_Stock!#REF!)/Produit_Tarif_Stock!#REF!*100)</f>
        <v>#REF!</v>
      </c>
      <c r="R426" s="523">
        <f t="shared" si="13"/>
        <v>0</v>
      </c>
      <c r="S426" s="524" t="e">
        <f>Produit_Tarif_Stock!#REF!</f>
        <v>#REF!</v>
      </c>
    </row>
    <row r="427" spans="1:19" ht="24.75" customHeight="1">
      <c r="A427" s="228" t="e">
        <f>Produit_Tarif_Stock!#REF!</f>
        <v>#REF!</v>
      </c>
      <c r="B427" s="118" t="e">
        <f>IF(Produit_Tarif_Stock!#REF!&lt;&gt;"",Produit_Tarif_Stock!#REF!,"")</f>
        <v>#REF!</v>
      </c>
      <c r="C427" s="502" t="e">
        <f>IF(Produit_Tarif_Stock!#REF!&lt;&gt;"",Produit_Tarif_Stock!#REF!,"")</f>
        <v>#REF!</v>
      </c>
      <c r="D427" s="505" t="e">
        <f>IF(Produit_Tarif_Stock!#REF!&lt;&gt;"",Produit_Tarif_Stock!#REF!,"")</f>
        <v>#REF!</v>
      </c>
      <c r="E427" s="514" t="e">
        <f>IF(Produit_Tarif_Stock!#REF!&lt;&gt;0,Produit_Tarif_Stock!#REF!,"")</f>
        <v>#REF!</v>
      </c>
      <c r="F427" s="2" t="e">
        <f>IF(Produit_Tarif_Stock!#REF!&lt;&gt;"",Produit_Tarif_Stock!#REF!,"")</f>
        <v>#REF!</v>
      </c>
      <c r="G427" s="506" t="e">
        <f>IF(Produit_Tarif_Stock!#REF!&lt;&gt;0,Produit_Tarif_Stock!#REF!,"")</f>
        <v>#REF!</v>
      </c>
      <c r="I427" s="506" t="str">
        <f t="shared" si="12"/>
        <v/>
      </c>
      <c r="J427" s="2" t="e">
        <f>IF(Produit_Tarif_Stock!#REF!&lt;&gt;0,Produit_Tarif_Stock!#REF!,"")</f>
        <v>#REF!</v>
      </c>
      <c r="K427" s="2" t="e">
        <f>IF(Produit_Tarif_Stock!#REF!&lt;&gt;0,Produit_Tarif_Stock!#REF!,"")</f>
        <v>#REF!</v>
      </c>
      <c r="L427" s="114" t="e">
        <f>IF(Produit_Tarif_Stock!#REF!&lt;&gt;0,Produit_Tarif_Stock!#REF!,"")</f>
        <v>#REF!</v>
      </c>
      <c r="M427" s="114" t="e">
        <f>IF(Produit_Tarif_Stock!#REF!&lt;&gt;0,Produit_Tarif_Stock!#REF!,"")</f>
        <v>#REF!</v>
      </c>
      <c r="N427" s="454"/>
      <c r="P427" s="2" t="e">
        <f>IF(Produit_Tarif_Stock!#REF!&lt;&gt;0,Produit_Tarif_Stock!#REF!,"")</f>
        <v>#REF!</v>
      </c>
      <c r="Q427" s="518" t="e">
        <f>IF(Produit_Tarif_Stock!#REF!&lt;&gt;0,(E427-(E427*H427)-Produit_Tarif_Stock!#REF!)/Produit_Tarif_Stock!#REF!*100,(E427-(E427*H427)-Produit_Tarif_Stock!#REF!)/Produit_Tarif_Stock!#REF!*100)</f>
        <v>#REF!</v>
      </c>
      <c r="R427" s="523">
        <f t="shared" si="13"/>
        <v>0</v>
      </c>
      <c r="S427" s="524" t="e">
        <f>Produit_Tarif_Stock!#REF!</f>
        <v>#REF!</v>
      </c>
    </row>
    <row r="428" spans="1:19" ht="24.75" customHeight="1">
      <c r="A428" s="228" t="e">
        <f>Produit_Tarif_Stock!#REF!</f>
        <v>#REF!</v>
      </c>
      <c r="B428" s="118" t="e">
        <f>IF(Produit_Tarif_Stock!#REF!&lt;&gt;"",Produit_Tarif_Stock!#REF!,"")</f>
        <v>#REF!</v>
      </c>
      <c r="C428" s="502" t="e">
        <f>IF(Produit_Tarif_Stock!#REF!&lt;&gt;"",Produit_Tarif_Stock!#REF!,"")</f>
        <v>#REF!</v>
      </c>
      <c r="D428" s="505" t="e">
        <f>IF(Produit_Tarif_Stock!#REF!&lt;&gt;"",Produit_Tarif_Stock!#REF!,"")</f>
        <v>#REF!</v>
      </c>
      <c r="E428" s="514" t="e">
        <f>IF(Produit_Tarif_Stock!#REF!&lt;&gt;0,Produit_Tarif_Stock!#REF!,"")</f>
        <v>#REF!</v>
      </c>
      <c r="F428" s="2" t="e">
        <f>IF(Produit_Tarif_Stock!#REF!&lt;&gt;"",Produit_Tarif_Stock!#REF!,"")</f>
        <v>#REF!</v>
      </c>
      <c r="G428" s="506" t="e">
        <f>IF(Produit_Tarif_Stock!#REF!&lt;&gt;0,Produit_Tarif_Stock!#REF!,"")</f>
        <v>#REF!</v>
      </c>
      <c r="I428" s="506" t="str">
        <f t="shared" si="12"/>
        <v/>
      </c>
      <c r="J428" s="2" t="e">
        <f>IF(Produit_Tarif_Stock!#REF!&lt;&gt;0,Produit_Tarif_Stock!#REF!,"")</f>
        <v>#REF!</v>
      </c>
      <c r="K428" s="2" t="e">
        <f>IF(Produit_Tarif_Stock!#REF!&lt;&gt;0,Produit_Tarif_Stock!#REF!,"")</f>
        <v>#REF!</v>
      </c>
      <c r="L428" s="114" t="e">
        <f>IF(Produit_Tarif_Stock!#REF!&lt;&gt;0,Produit_Tarif_Stock!#REF!,"")</f>
        <v>#REF!</v>
      </c>
      <c r="M428" s="114" t="e">
        <f>IF(Produit_Tarif_Stock!#REF!&lt;&gt;0,Produit_Tarif_Stock!#REF!,"")</f>
        <v>#REF!</v>
      </c>
      <c r="N428" s="454"/>
      <c r="P428" s="2" t="e">
        <f>IF(Produit_Tarif_Stock!#REF!&lt;&gt;0,Produit_Tarif_Stock!#REF!,"")</f>
        <v>#REF!</v>
      </c>
      <c r="Q428" s="518" t="e">
        <f>IF(Produit_Tarif_Stock!#REF!&lt;&gt;0,(E428-(E428*H428)-Produit_Tarif_Stock!#REF!)/Produit_Tarif_Stock!#REF!*100,(E428-(E428*H428)-Produit_Tarif_Stock!#REF!)/Produit_Tarif_Stock!#REF!*100)</f>
        <v>#REF!</v>
      </c>
      <c r="R428" s="523">
        <f t="shared" si="13"/>
        <v>0</v>
      </c>
      <c r="S428" s="524" t="e">
        <f>Produit_Tarif_Stock!#REF!</f>
        <v>#REF!</v>
      </c>
    </row>
    <row r="429" spans="1:19" ht="24.75" customHeight="1">
      <c r="A429" s="228" t="e">
        <f>Produit_Tarif_Stock!#REF!</f>
        <v>#REF!</v>
      </c>
      <c r="B429" s="118" t="e">
        <f>IF(Produit_Tarif_Stock!#REF!&lt;&gt;"",Produit_Tarif_Stock!#REF!,"")</f>
        <v>#REF!</v>
      </c>
      <c r="C429" s="502" t="e">
        <f>IF(Produit_Tarif_Stock!#REF!&lt;&gt;"",Produit_Tarif_Stock!#REF!,"")</f>
        <v>#REF!</v>
      </c>
      <c r="D429" s="505" t="e">
        <f>IF(Produit_Tarif_Stock!#REF!&lt;&gt;"",Produit_Tarif_Stock!#REF!,"")</f>
        <v>#REF!</v>
      </c>
      <c r="E429" s="514" t="e">
        <f>IF(Produit_Tarif_Stock!#REF!&lt;&gt;0,Produit_Tarif_Stock!#REF!,"")</f>
        <v>#REF!</v>
      </c>
      <c r="F429" s="2" t="e">
        <f>IF(Produit_Tarif_Stock!#REF!&lt;&gt;"",Produit_Tarif_Stock!#REF!,"")</f>
        <v>#REF!</v>
      </c>
      <c r="G429" s="506" t="e">
        <f>IF(Produit_Tarif_Stock!#REF!&lt;&gt;0,Produit_Tarif_Stock!#REF!,"")</f>
        <v>#REF!</v>
      </c>
      <c r="I429" s="506" t="str">
        <f t="shared" si="12"/>
        <v/>
      </c>
      <c r="J429" s="2" t="e">
        <f>IF(Produit_Tarif_Stock!#REF!&lt;&gt;0,Produit_Tarif_Stock!#REF!,"")</f>
        <v>#REF!</v>
      </c>
      <c r="K429" s="2" t="e">
        <f>IF(Produit_Tarif_Stock!#REF!&lt;&gt;0,Produit_Tarif_Stock!#REF!,"")</f>
        <v>#REF!</v>
      </c>
      <c r="L429" s="114" t="e">
        <f>IF(Produit_Tarif_Stock!#REF!&lt;&gt;0,Produit_Tarif_Stock!#REF!,"")</f>
        <v>#REF!</v>
      </c>
      <c r="M429" s="114" t="e">
        <f>IF(Produit_Tarif_Stock!#REF!&lt;&gt;0,Produit_Tarif_Stock!#REF!,"")</f>
        <v>#REF!</v>
      </c>
      <c r="N429" s="454"/>
      <c r="P429" s="2" t="e">
        <f>IF(Produit_Tarif_Stock!#REF!&lt;&gt;0,Produit_Tarif_Stock!#REF!,"")</f>
        <v>#REF!</v>
      </c>
      <c r="Q429" s="518" t="e">
        <f>IF(Produit_Tarif_Stock!#REF!&lt;&gt;0,(E429-(E429*H429)-Produit_Tarif_Stock!#REF!)/Produit_Tarif_Stock!#REF!*100,(E429-(E429*H429)-Produit_Tarif_Stock!#REF!)/Produit_Tarif_Stock!#REF!*100)</f>
        <v>#REF!</v>
      </c>
      <c r="R429" s="523">
        <f t="shared" si="13"/>
        <v>0</v>
      </c>
      <c r="S429" s="524" t="e">
        <f>Produit_Tarif_Stock!#REF!</f>
        <v>#REF!</v>
      </c>
    </row>
    <row r="430" spans="1:19" ht="24.75" customHeight="1">
      <c r="A430" s="228" t="e">
        <f>Produit_Tarif_Stock!#REF!</f>
        <v>#REF!</v>
      </c>
      <c r="B430" s="118" t="e">
        <f>IF(Produit_Tarif_Stock!#REF!&lt;&gt;"",Produit_Tarif_Stock!#REF!,"")</f>
        <v>#REF!</v>
      </c>
      <c r="C430" s="502" t="e">
        <f>IF(Produit_Tarif_Stock!#REF!&lt;&gt;"",Produit_Tarif_Stock!#REF!,"")</f>
        <v>#REF!</v>
      </c>
      <c r="D430" s="505" t="e">
        <f>IF(Produit_Tarif_Stock!#REF!&lt;&gt;"",Produit_Tarif_Stock!#REF!,"")</f>
        <v>#REF!</v>
      </c>
      <c r="E430" s="514" t="e">
        <f>IF(Produit_Tarif_Stock!#REF!&lt;&gt;0,Produit_Tarif_Stock!#REF!,"")</f>
        <v>#REF!</v>
      </c>
      <c r="F430" s="2" t="e">
        <f>IF(Produit_Tarif_Stock!#REF!&lt;&gt;"",Produit_Tarif_Stock!#REF!,"")</f>
        <v>#REF!</v>
      </c>
      <c r="G430" s="506" t="e">
        <f>IF(Produit_Tarif_Stock!#REF!&lt;&gt;0,Produit_Tarif_Stock!#REF!,"")</f>
        <v>#REF!</v>
      </c>
      <c r="I430" s="506" t="str">
        <f t="shared" si="12"/>
        <v/>
      </c>
      <c r="J430" s="2" t="e">
        <f>IF(Produit_Tarif_Stock!#REF!&lt;&gt;0,Produit_Tarif_Stock!#REF!,"")</f>
        <v>#REF!</v>
      </c>
      <c r="K430" s="2" t="e">
        <f>IF(Produit_Tarif_Stock!#REF!&lt;&gt;0,Produit_Tarif_Stock!#REF!,"")</f>
        <v>#REF!</v>
      </c>
      <c r="L430" s="114" t="e">
        <f>IF(Produit_Tarif_Stock!#REF!&lt;&gt;0,Produit_Tarif_Stock!#REF!,"")</f>
        <v>#REF!</v>
      </c>
      <c r="M430" s="114" t="e">
        <f>IF(Produit_Tarif_Stock!#REF!&lt;&gt;0,Produit_Tarif_Stock!#REF!,"")</f>
        <v>#REF!</v>
      </c>
      <c r="N430" s="454"/>
      <c r="P430" s="2" t="e">
        <f>IF(Produit_Tarif_Stock!#REF!&lt;&gt;0,Produit_Tarif_Stock!#REF!,"")</f>
        <v>#REF!</v>
      </c>
      <c r="Q430" s="518" t="e">
        <f>IF(Produit_Tarif_Stock!#REF!&lt;&gt;0,(E430-(E430*H430)-Produit_Tarif_Stock!#REF!)/Produit_Tarif_Stock!#REF!*100,(E430-(E430*H430)-Produit_Tarif_Stock!#REF!)/Produit_Tarif_Stock!#REF!*100)</f>
        <v>#REF!</v>
      </c>
      <c r="R430" s="523">
        <f t="shared" si="13"/>
        <v>0</v>
      </c>
      <c r="S430" s="524" t="e">
        <f>Produit_Tarif_Stock!#REF!</f>
        <v>#REF!</v>
      </c>
    </row>
    <row r="431" spans="1:19" ht="24.75" customHeight="1">
      <c r="A431" s="228" t="e">
        <f>Produit_Tarif_Stock!#REF!</f>
        <v>#REF!</v>
      </c>
      <c r="B431" s="118" t="e">
        <f>IF(Produit_Tarif_Stock!#REF!&lt;&gt;"",Produit_Tarif_Stock!#REF!,"")</f>
        <v>#REF!</v>
      </c>
      <c r="C431" s="502" t="e">
        <f>IF(Produit_Tarif_Stock!#REF!&lt;&gt;"",Produit_Tarif_Stock!#REF!,"")</f>
        <v>#REF!</v>
      </c>
      <c r="D431" s="505" t="e">
        <f>IF(Produit_Tarif_Stock!#REF!&lt;&gt;"",Produit_Tarif_Stock!#REF!,"")</f>
        <v>#REF!</v>
      </c>
      <c r="E431" s="514" t="e">
        <f>IF(Produit_Tarif_Stock!#REF!&lt;&gt;0,Produit_Tarif_Stock!#REF!,"")</f>
        <v>#REF!</v>
      </c>
      <c r="F431" s="2" t="e">
        <f>IF(Produit_Tarif_Stock!#REF!&lt;&gt;"",Produit_Tarif_Stock!#REF!,"")</f>
        <v>#REF!</v>
      </c>
      <c r="G431" s="506" t="e">
        <f>IF(Produit_Tarif_Stock!#REF!&lt;&gt;0,Produit_Tarif_Stock!#REF!,"")</f>
        <v>#REF!</v>
      </c>
      <c r="I431" s="506" t="str">
        <f t="shared" si="12"/>
        <v/>
      </c>
      <c r="J431" s="2" t="e">
        <f>IF(Produit_Tarif_Stock!#REF!&lt;&gt;0,Produit_Tarif_Stock!#REF!,"")</f>
        <v>#REF!</v>
      </c>
      <c r="K431" s="2" t="e">
        <f>IF(Produit_Tarif_Stock!#REF!&lt;&gt;0,Produit_Tarif_Stock!#REF!,"")</f>
        <v>#REF!</v>
      </c>
      <c r="L431" s="114" t="e">
        <f>IF(Produit_Tarif_Stock!#REF!&lt;&gt;0,Produit_Tarif_Stock!#REF!,"")</f>
        <v>#REF!</v>
      </c>
      <c r="M431" s="114" t="e">
        <f>IF(Produit_Tarif_Stock!#REF!&lt;&gt;0,Produit_Tarif_Stock!#REF!,"")</f>
        <v>#REF!</v>
      </c>
      <c r="N431" s="454"/>
      <c r="P431" s="2" t="e">
        <f>IF(Produit_Tarif_Stock!#REF!&lt;&gt;0,Produit_Tarif_Stock!#REF!,"")</f>
        <v>#REF!</v>
      </c>
      <c r="Q431" s="518" t="e">
        <f>IF(Produit_Tarif_Stock!#REF!&lt;&gt;0,(E431-(E431*H431)-Produit_Tarif_Stock!#REF!)/Produit_Tarif_Stock!#REF!*100,(E431-(E431*H431)-Produit_Tarif_Stock!#REF!)/Produit_Tarif_Stock!#REF!*100)</f>
        <v>#REF!</v>
      </c>
      <c r="R431" s="523">
        <f t="shared" si="13"/>
        <v>0</v>
      </c>
      <c r="S431" s="524" t="e">
        <f>Produit_Tarif_Stock!#REF!</f>
        <v>#REF!</v>
      </c>
    </row>
    <row r="432" spans="1:19" ht="24.75" customHeight="1">
      <c r="A432" s="228" t="e">
        <f>Produit_Tarif_Stock!#REF!</f>
        <v>#REF!</v>
      </c>
      <c r="B432" s="118" t="e">
        <f>IF(Produit_Tarif_Stock!#REF!&lt;&gt;"",Produit_Tarif_Stock!#REF!,"")</f>
        <v>#REF!</v>
      </c>
      <c r="C432" s="502" t="e">
        <f>IF(Produit_Tarif_Stock!#REF!&lt;&gt;"",Produit_Tarif_Stock!#REF!,"")</f>
        <v>#REF!</v>
      </c>
      <c r="D432" s="505" t="e">
        <f>IF(Produit_Tarif_Stock!#REF!&lt;&gt;"",Produit_Tarif_Stock!#REF!,"")</f>
        <v>#REF!</v>
      </c>
      <c r="E432" s="514" t="e">
        <f>IF(Produit_Tarif_Stock!#REF!&lt;&gt;0,Produit_Tarif_Stock!#REF!,"")</f>
        <v>#REF!</v>
      </c>
      <c r="F432" s="2" t="e">
        <f>IF(Produit_Tarif_Stock!#REF!&lt;&gt;"",Produit_Tarif_Stock!#REF!,"")</f>
        <v>#REF!</v>
      </c>
      <c r="G432" s="506" t="e">
        <f>IF(Produit_Tarif_Stock!#REF!&lt;&gt;0,Produit_Tarif_Stock!#REF!,"")</f>
        <v>#REF!</v>
      </c>
      <c r="I432" s="506" t="str">
        <f t="shared" si="12"/>
        <v/>
      </c>
      <c r="J432" s="2" t="e">
        <f>IF(Produit_Tarif_Stock!#REF!&lt;&gt;0,Produit_Tarif_Stock!#REF!,"")</f>
        <v>#REF!</v>
      </c>
      <c r="K432" s="2" t="e">
        <f>IF(Produit_Tarif_Stock!#REF!&lt;&gt;0,Produit_Tarif_Stock!#REF!,"")</f>
        <v>#REF!</v>
      </c>
      <c r="L432" s="114" t="e">
        <f>IF(Produit_Tarif_Stock!#REF!&lt;&gt;0,Produit_Tarif_Stock!#REF!,"")</f>
        <v>#REF!</v>
      </c>
      <c r="M432" s="114" t="e">
        <f>IF(Produit_Tarif_Stock!#REF!&lt;&gt;0,Produit_Tarif_Stock!#REF!,"")</f>
        <v>#REF!</v>
      </c>
      <c r="N432" s="454"/>
      <c r="P432" s="2" t="e">
        <f>IF(Produit_Tarif_Stock!#REF!&lt;&gt;0,Produit_Tarif_Stock!#REF!,"")</f>
        <v>#REF!</v>
      </c>
      <c r="Q432" s="518" t="e">
        <f>IF(Produit_Tarif_Stock!#REF!&lt;&gt;0,(E432-(E432*H432)-Produit_Tarif_Stock!#REF!)/Produit_Tarif_Stock!#REF!*100,(E432-(E432*H432)-Produit_Tarif_Stock!#REF!)/Produit_Tarif_Stock!#REF!*100)</f>
        <v>#REF!</v>
      </c>
      <c r="R432" s="523">
        <f t="shared" si="13"/>
        <v>0</v>
      </c>
      <c r="S432" s="524" t="e">
        <f>Produit_Tarif_Stock!#REF!</f>
        <v>#REF!</v>
      </c>
    </row>
    <row r="433" spans="1:19" ht="24.75" customHeight="1">
      <c r="A433" s="228" t="e">
        <f>Produit_Tarif_Stock!#REF!</f>
        <v>#REF!</v>
      </c>
      <c r="B433" s="118" t="e">
        <f>IF(Produit_Tarif_Stock!#REF!&lt;&gt;"",Produit_Tarif_Stock!#REF!,"")</f>
        <v>#REF!</v>
      </c>
      <c r="C433" s="502" t="e">
        <f>IF(Produit_Tarif_Stock!#REF!&lt;&gt;"",Produit_Tarif_Stock!#REF!,"")</f>
        <v>#REF!</v>
      </c>
      <c r="D433" s="505" t="e">
        <f>IF(Produit_Tarif_Stock!#REF!&lt;&gt;"",Produit_Tarif_Stock!#REF!,"")</f>
        <v>#REF!</v>
      </c>
      <c r="E433" s="514" t="e">
        <f>IF(Produit_Tarif_Stock!#REF!&lt;&gt;0,Produit_Tarif_Stock!#REF!,"")</f>
        <v>#REF!</v>
      </c>
      <c r="F433" s="2" t="e">
        <f>IF(Produit_Tarif_Stock!#REF!&lt;&gt;"",Produit_Tarif_Stock!#REF!,"")</f>
        <v>#REF!</v>
      </c>
      <c r="G433" s="506" t="e">
        <f>IF(Produit_Tarif_Stock!#REF!&lt;&gt;0,Produit_Tarif_Stock!#REF!,"")</f>
        <v>#REF!</v>
      </c>
      <c r="I433" s="506" t="str">
        <f t="shared" si="12"/>
        <v/>
      </c>
      <c r="J433" s="2" t="e">
        <f>IF(Produit_Tarif_Stock!#REF!&lt;&gt;0,Produit_Tarif_Stock!#REF!,"")</f>
        <v>#REF!</v>
      </c>
      <c r="K433" s="2" t="e">
        <f>IF(Produit_Tarif_Stock!#REF!&lt;&gt;0,Produit_Tarif_Stock!#REF!,"")</f>
        <v>#REF!</v>
      </c>
      <c r="L433" s="114" t="e">
        <f>IF(Produit_Tarif_Stock!#REF!&lt;&gt;0,Produit_Tarif_Stock!#REF!,"")</f>
        <v>#REF!</v>
      </c>
      <c r="M433" s="114" t="e">
        <f>IF(Produit_Tarif_Stock!#REF!&lt;&gt;0,Produit_Tarif_Stock!#REF!,"")</f>
        <v>#REF!</v>
      </c>
      <c r="N433" s="454"/>
      <c r="P433" s="2" t="e">
        <f>IF(Produit_Tarif_Stock!#REF!&lt;&gt;0,Produit_Tarif_Stock!#REF!,"")</f>
        <v>#REF!</v>
      </c>
      <c r="Q433" s="518" t="e">
        <f>IF(Produit_Tarif_Stock!#REF!&lt;&gt;0,(E433-(E433*H433)-Produit_Tarif_Stock!#REF!)/Produit_Tarif_Stock!#REF!*100,(E433-(E433*H433)-Produit_Tarif_Stock!#REF!)/Produit_Tarif_Stock!#REF!*100)</f>
        <v>#REF!</v>
      </c>
      <c r="R433" s="523">
        <f t="shared" si="13"/>
        <v>0</v>
      </c>
      <c r="S433" s="524" t="e">
        <f>Produit_Tarif_Stock!#REF!</f>
        <v>#REF!</v>
      </c>
    </row>
    <row r="434" spans="1:19" ht="24.75" customHeight="1">
      <c r="A434" s="228" t="e">
        <f>Produit_Tarif_Stock!#REF!</f>
        <v>#REF!</v>
      </c>
      <c r="B434" s="118" t="e">
        <f>IF(Produit_Tarif_Stock!#REF!&lt;&gt;"",Produit_Tarif_Stock!#REF!,"")</f>
        <v>#REF!</v>
      </c>
      <c r="C434" s="502" t="e">
        <f>IF(Produit_Tarif_Stock!#REF!&lt;&gt;"",Produit_Tarif_Stock!#REF!,"")</f>
        <v>#REF!</v>
      </c>
      <c r="D434" s="505" t="e">
        <f>IF(Produit_Tarif_Stock!#REF!&lt;&gt;"",Produit_Tarif_Stock!#REF!,"")</f>
        <v>#REF!</v>
      </c>
      <c r="E434" s="514" t="e">
        <f>IF(Produit_Tarif_Stock!#REF!&lt;&gt;0,Produit_Tarif_Stock!#REF!,"")</f>
        <v>#REF!</v>
      </c>
      <c r="F434" s="2" t="e">
        <f>IF(Produit_Tarif_Stock!#REF!&lt;&gt;"",Produit_Tarif_Stock!#REF!,"")</f>
        <v>#REF!</v>
      </c>
      <c r="G434" s="506" t="e">
        <f>IF(Produit_Tarif_Stock!#REF!&lt;&gt;0,Produit_Tarif_Stock!#REF!,"")</f>
        <v>#REF!</v>
      </c>
      <c r="I434" s="506" t="str">
        <f t="shared" si="12"/>
        <v/>
      </c>
      <c r="J434" s="2" t="e">
        <f>IF(Produit_Tarif_Stock!#REF!&lt;&gt;0,Produit_Tarif_Stock!#REF!,"")</f>
        <v>#REF!</v>
      </c>
      <c r="K434" s="2" t="e">
        <f>IF(Produit_Tarif_Stock!#REF!&lt;&gt;0,Produit_Tarif_Stock!#REF!,"")</f>
        <v>#REF!</v>
      </c>
      <c r="L434" s="114" t="e">
        <f>IF(Produit_Tarif_Stock!#REF!&lt;&gt;0,Produit_Tarif_Stock!#REF!,"")</f>
        <v>#REF!</v>
      </c>
      <c r="M434" s="114" t="e">
        <f>IF(Produit_Tarif_Stock!#REF!&lt;&gt;0,Produit_Tarif_Stock!#REF!,"")</f>
        <v>#REF!</v>
      </c>
      <c r="N434" s="454"/>
      <c r="P434" s="2" t="e">
        <f>IF(Produit_Tarif_Stock!#REF!&lt;&gt;0,Produit_Tarif_Stock!#REF!,"")</f>
        <v>#REF!</v>
      </c>
      <c r="Q434" s="518" t="e">
        <f>IF(Produit_Tarif_Stock!#REF!&lt;&gt;0,(E434-(E434*H434)-Produit_Tarif_Stock!#REF!)/Produit_Tarif_Stock!#REF!*100,(E434-(E434*H434)-Produit_Tarif_Stock!#REF!)/Produit_Tarif_Stock!#REF!*100)</f>
        <v>#REF!</v>
      </c>
      <c r="R434" s="523">
        <f t="shared" si="13"/>
        <v>0</v>
      </c>
      <c r="S434" s="524" t="e">
        <f>Produit_Tarif_Stock!#REF!</f>
        <v>#REF!</v>
      </c>
    </row>
    <row r="435" spans="1:19" ht="24.75" customHeight="1">
      <c r="A435" s="228" t="e">
        <f>Produit_Tarif_Stock!#REF!</f>
        <v>#REF!</v>
      </c>
      <c r="B435" s="118" t="e">
        <f>IF(Produit_Tarif_Stock!#REF!&lt;&gt;"",Produit_Tarif_Stock!#REF!,"")</f>
        <v>#REF!</v>
      </c>
      <c r="C435" s="502" t="e">
        <f>IF(Produit_Tarif_Stock!#REF!&lt;&gt;"",Produit_Tarif_Stock!#REF!,"")</f>
        <v>#REF!</v>
      </c>
      <c r="D435" s="505" t="e">
        <f>IF(Produit_Tarif_Stock!#REF!&lt;&gt;"",Produit_Tarif_Stock!#REF!,"")</f>
        <v>#REF!</v>
      </c>
      <c r="E435" s="514" t="e">
        <f>IF(Produit_Tarif_Stock!#REF!&lt;&gt;0,Produit_Tarif_Stock!#REF!,"")</f>
        <v>#REF!</v>
      </c>
      <c r="F435" s="2" t="e">
        <f>IF(Produit_Tarif_Stock!#REF!&lt;&gt;"",Produit_Tarif_Stock!#REF!,"")</f>
        <v>#REF!</v>
      </c>
      <c r="G435" s="506" t="e">
        <f>IF(Produit_Tarif_Stock!#REF!&lt;&gt;0,Produit_Tarif_Stock!#REF!,"")</f>
        <v>#REF!</v>
      </c>
      <c r="I435" s="506" t="str">
        <f t="shared" si="12"/>
        <v/>
      </c>
      <c r="J435" s="2" t="e">
        <f>IF(Produit_Tarif_Stock!#REF!&lt;&gt;0,Produit_Tarif_Stock!#REF!,"")</f>
        <v>#REF!</v>
      </c>
      <c r="K435" s="2" t="e">
        <f>IF(Produit_Tarif_Stock!#REF!&lt;&gt;0,Produit_Tarif_Stock!#REF!,"")</f>
        <v>#REF!</v>
      </c>
      <c r="L435" s="114" t="e">
        <f>IF(Produit_Tarif_Stock!#REF!&lt;&gt;0,Produit_Tarif_Stock!#REF!,"")</f>
        <v>#REF!</v>
      </c>
      <c r="M435" s="114" t="e">
        <f>IF(Produit_Tarif_Stock!#REF!&lt;&gt;0,Produit_Tarif_Stock!#REF!,"")</f>
        <v>#REF!</v>
      </c>
      <c r="N435" s="454"/>
      <c r="P435" s="2" t="e">
        <f>IF(Produit_Tarif_Stock!#REF!&lt;&gt;0,Produit_Tarif_Stock!#REF!,"")</f>
        <v>#REF!</v>
      </c>
      <c r="Q435" s="518" t="e">
        <f>IF(Produit_Tarif_Stock!#REF!&lt;&gt;0,(E435-(E435*H435)-Produit_Tarif_Stock!#REF!)/Produit_Tarif_Stock!#REF!*100,(E435-(E435*H435)-Produit_Tarif_Stock!#REF!)/Produit_Tarif_Stock!#REF!*100)</f>
        <v>#REF!</v>
      </c>
      <c r="R435" s="523">
        <f t="shared" si="13"/>
        <v>0</v>
      </c>
      <c r="S435" s="524" t="e">
        <f>Produit_Tarif_Stock!#REF!</f>
        <v>#REF!</v>
      </c>
    </row>
    <row r="436" spans="1:19" ht="24.75" customHeight="1">
      <c r="A436" s="228" t="e">
        <f>Produit_Tarif_Stock!#REF!</f>
        <v>#REF!</v>
      </c>
      <c r="B436" s="118" t="e">
        <f>IF(Produit_Tarif_Stock!#REF!&lt;&gt;"",Produit_Tarif_Stock!#REF!,"")</f>
        <v>#REF!</v>
      </c>
      <c r="C436" s="502" t="e">
        <f>IF(Produit_Tarif_Stock!#REF!&lt;&gt;"",Produit_Tarif_Stock!#REF!,"")</f>
        <v>#REF!</v>
      </c>
      <c r="D436" s="505" t="e">
        <f>IF(Produit_Tarif_Stock!#REF!&lt;&gt;"",Produit_Tarif_Stock!#REF!,"")</f>
        <v>#REF!</v>
      </c>
      <c r="E436" s="514" t="e">
        <f>IF(Produit_Tarif_Stock!#REF!&lt;&gt;0,Produit_Tarif_Stock!#REF!,"")</f>
        <v>#REF!</v>
      </c>
      <c r="F436" s="2" t="e">
        <f>IF(Produit_Tarif_Stock!#REF!&lt;&gt;"",Produit_Tarif_Stock!#REF!,"")</f>
        <v>#REF!</v>
      </c>
      <c r="G436" s="506" t="e">
        <f>IF(Produit_Tarif_Stock!#REF!&lt;&gt;0,Produit_Tarif_Stock!#REF!,"")</f>
        <v>#REF!</v>
      </c>
      <c r="I436" s="506" t="str">
        <f t="shared" si="12"/>
        <v/>
      </c>
      <c r="J436" s="2" t="e">
        <f>IF(Produit_Tarif_Stock!#REF!&lt;&gt;0,Produit_Tarif_Stock!#REF!,"")</f>
        <v>#REF!</v>
      </c>
      <c r="K436" s="2" t="e">
        <f>IF(Produit_Tarif_Stock!#REF!&lt;&gt;0,Produit_Tarif_Stock!#REF!,"")</f>
        <v>#REF!</v>
      </c>
      <c r="L436" s="114" t="e">
        <f>IF(Produit_Tarif_Stock!#REF!&lt;&gt;0,Produit_Tarif_Stock!#REF!,"")</f>
        <v>#REF!</v>
      </c>
      <c r="M436" s="114" t="e">
        <f>IF(Produit_Tarif_Stock!#REF!&lt;&gt;0,Produit_Tarif_Stock!#REF!,"")</f>
        <v>#REF!</v>
      </c>
      <c r="N436" s="454"/>
      <c r="P436" s="2" t="e">
        <f>IF(Produit_Tarif_Stock!#REF!&lt;&gt;0,Produit_Tarif_Stock!#REF!,"")</f>
        <v>#REF!</v>
      </c>
      <c r="Q436" s="518" t="e">
        <f>IF(Produit_Tarif_Stock!#REF!&lt;&gt;0,(E436-(E436*H436)-Produit_Tarif_Stock!#REF!)/Produit_Tarif_Stock!#REF!*100,(E436-(E436*H436)-Produit_Tarif_Stock!#REF!)/Produit_Tarif_Stock!#REF!*100)</f>
        <v>#REF!</v>
      </c>
      <c r="R436" s="523">
        <f t="shared" si="13"/>
        <v>0</v>
      </c>
      <c r="S436" s="524" t="e">
        <f>Produit_Tarif_Stock!#REF!</f>
        <v>#REF!</v>
      </c>
    </row>
    <row r="437" spans="1:19" ht="24.75" customHeight="1">
      <c r="A437" s="228" t="e">
        <f>Produit_Tarif_Stock!#REF!</f>
        <v>#REF!</v>
      </c>
      <c r="B437" s="118" t="e">
        <f>IF(Produit_Tarif_Stock!#REF!&lt;&gt;"",Produit_Tarif_Stock!#REF!,"")</f>
        <v>#REF!</v>
      </c>
      <c r="C437" s="502" t="e">
        <f>IF(Produit_Tarif_Stock!#REF!&lt;&gt;"",Produit_Tarif_Stock!#REF!,"")</f>
        <v>#REF!</v>
      </c>
      <c r="D437" s="505" t="e">
        <f>IF(Produit_Tarif_Stock!#REF!&lt;&gt;"",Produit_Tarif_Stock!#REF!,"")</f>
        <v>#REF!</v>
      </c>
      <c r="E437" s="514" t="e">
        <f>IF(Produit_Tarif_Stock!#REF!&lt;&gt;0,Produit_Tarif_Stock!#REF!,"")</f>
        <v>#REF!</v>
      </c>
      <c r="F437" s="2" t="e">
        <f>IF(Produit_Tarif_Stock!#REF!&lt;&gt;"",Produit_Tarif_Stock!#REF!,"")</f>
        <v>#REF!</v>
      </c>
      <c r="G437" s="506" t="e">
        <f>IF(Produit_Tarif_Stock!#REF!&lt;&gt;0,Produit_Tarif_Stock!#REF!,"")</f>
        <v>#REF!</v>
      </c>
      <c r="I437" s="506" t="str">
        <f t="shared" si="12"/>
        <v/>
      </c>
      <c r="J437" s="2" t="e">
        <f>IF(Produit_Tarif_Stock!#REF!&lt;&gt;0,Produit_Tarif_Stock!#REF!,"")</f>
        <v>#REF!</v>
      </c>
      <c r="K437" s="2" t="e">
        <f>IF(Produit_Tarif_Stock!#REF!&lt;&gt;0,Produit_Tarif_Stock!#REF!,"")</f>
        <v>#REF!</v>
      </c>
      <c r="L437" s="114" t="e">
        <f>IF(Produit_Tarif_Stock!#REF!&lt;&gt;0,Produit_Tarif_Stock!#REF!,"")</f>
        <v>#REF!</v>
      </c>
      <c r="M437" s="114" t="e">
        <f>IF(Produit_Tarif_Stock!#REF!&lt;&gt;0,Produit_Tarif_Stock!#REF!,"")</f>
        <v>#REF!</v>
      </c>
      <c r="N437" s="454"/>
      <c r="P437" s="2" t="e">
        <f>IF(Produit_Tarif_Stock!#REF!&lt;&gt;0,Produit_Tarif_Stock!#REF!,"")</f>
        <v>#REF!</v>
      </c>
      <c r="Q437" s="518" t="e">
        <f>IF(Produit_Tarif_Stock!#REF!&lt;&gt;0,(E437-(E437*H437)-Produit_Tarif_Stock!#REF!)/Produit_Tarif_Stock!#REF!*100,(E437-(E437*H437)-Produit_Tarif_Stock!#REF!)/Produit_Tarif_Stock!#REF!*100)</f>
        <v>#REF!</v>
      </c>
      <c r="R437" s="523">
        <f t="shared" si="13"/>
        <v>0</v>
      </c>
      <c r="S437" s="524" t="e">
        <f>Produit_Tarif_Stock!#REF!</f>
        <v>#REF!</v>
      </c>
    </row>
    <row r="438" spans="1:19" ht="24.75" customHeight="1">
      <c r="A438" s="228" t="e">
        <f>Produit_Tarif_Stock!#REF!</f>
        <v>#REF!</v>
      </c>
      <c r="B438" s="118" t="e">
        <f>IF(Produit_Tarif_Stock!#REF!&lt;&gt;"",Produit_Tarif_Stock!#REF!,"")</f>
        <v>#REF!</v>
      </c>
      <c r="C438" s="502" t="e">
        <f>IF(Produit_Tarif_Stock!#REF!&lt;&gt;"",Produit_Tarif_Stock!#REF!,"")</f>
        <v>#REF!</v>
      </c>
      <c r="D438" s="505" t="e">
        <f>IF(Produit_Tarif_Stock!#REF!&lt;&gt;"",Produit_Tarif_Stock!#REF!,"")</f>
        <v>#REF!</v>
      </c>
      <c r="E438" s="514" t="e">
        <f>IF(Produit_Tarif_Stock!#REF!&lt;&gt;0,Produit_Tarif_Stock!#REF!,"")</f>
        <v>#REF!</v>
      </c>
      <c r="F438" s="2" t="e">
        <f>IF(Produit_Tarif_Stock!#REF!&lt;&gt;"",Produit_Tarif_Stock!#REF!,"")</f>
        <v>#REF!</v>
      </c>
      <c r="G438" s="506" t="e">
        <f>IF(Produit_Tarif_Stock!#REF!&lt;&gt;0,Produit_Tarif_Stock!#REF!,"")</f>
        <v>#REF!</v>
      </c>
      <c r="I438" s="506" t="str">
        <f t="shared" si="12"/>
        <v/>
      </c>
      <c r="J438" s="2" t="e">
        <f>IF(Produit_Tarif_Stock!#REF!&lt;&gt;0,Produit_Tarif_Stock!#REF!,"")</f>
        <v>#REF!</v>
      </c>
      <c r="K438" s="2" t="e">
        <f>IF(Produit_Tarif_Stock!#REF!&lt;&gt;0,Produit_Tarif_Stock!#REF!,"")</f>
        <v>#REF!</v>
      </c>
      <c r="L438" s="114" t="e">
        <f>IF(Produit_Tarif_Stock!#REF!&lt;&gt;0,Produit_Tarif_Stock!#REF!,"")</f>
        <v>#REF!</v>
      </c>
      <c r="M438" s="114" t="e">
        <f>IF(Produit_Tarif_Stock!#REF!&lt;&gt;0,Produit_Tarif_Stock!#REF!,"")</f>
        <v>#REF!</v>
      </c>
      <c r="N438" s="454"/>
      <c r="P438" s="2" t="e">
        <f>IF(Produit_Tarif_Stock!#REF!&lt;&gt;0,Produit_Tarif_Stock!#REF!,"")</f>
        <v>#REF!</v>
      </c>
      <c r="Q438" s="518" t="e">
        <f>IF(Produit_Tarif_Stock!#REF!&lt;&gt;0,(E438-(E438*H438)-Produit_Tarif_Stock!#REF!)/Produit_Tarif_Stock!#REF!*100,(E438-(E438*H438)-Produit_Tarif_Stock!#REF!)/Produit_Tarif_Stock!#REF!*100)</f>
        <v>#REF!</v>
      </c>
      <c r="R438" s="523">
        <f t="shared" si="13"/>
        <v>0</v>
      </c>
      <c r="S438" s="524" t="e">
        <f>Produit_Tarif_Stock!#REF!</f>
        <v>#REF!</v>
      </c>
    </row>
    <row r="439" spans="1:19" ht="24.75" customHeight="1">
      <c r="A439" s="228" t="e">
        <f>Produit_Tarif_Stock!#REF!</f>
        <v>#REF!</v>
      </c>
      <c r="B439" s="118" t="e">
        <f>IF(Produit_Tarif_Stock!#REF!&lt;&gt;"",Produit_Tarif_Stock!#REF!,"")</f>
        <v>#REF!</v>
      </c>
      <c r="C439" s="502" t="e">
        <f>IF(Produit_Tarif_Stock!#REF!&lt;&gt;"",Produit_Tarif_Stock!#REF!,"")</f>
        <v>#REF!</v>
      </c>
      <c r="D439" s="505" t="e">
        <f>IF(Produit_Tarif_Stock!#REF!&lt;&gt;"",Produit_Tarif_Stock!#REF!,"")</f>
        <v>#REF!</v>
      </c>
      <c r="E439" s="514" t="e">
        <f>IF(Produit_Tarif_Stock!#REF!&lt;&gt;0,Produit_Tarif_Stock!#REF!,"")</f>
        <v>#REF!</v>
      </c>
      <c r="F439" s="2" t="e">
        <f>IF(Produit_Tarif_Stock!#REF!&lt;&gt;"",Produit_Tarif_Stock!#REF!,"")</f>
        <v>#REF!</v>
      </c>
      <c r="G439" s="506" t="e">
        <f>IF(Produit_Tarif_Stock!#REF!&lt;&gt;0,Produit_Tarif_Stock!#REF!,"")</f>
        <v>#REF!</v>
      </c>
      <c r="I439" s="506" t="str">
        <f t="shared" si="12"/>
        <v/>
      </c>
      <c r="J439" s="2" t="e">
        <f>IF(Produit_Tarif_Stock!#REF!&lt;&gt;0,Produit_Tarif_Stock!#REF!,"")</f>
        <v>#REF!</v>
      </c>
      <c r="K439" s="2" t="e">
        <f>IF(Produit_Tarif_Stock!#REF!&lt;&gt;0,Produit_Tarif_Stock!#REF!,"")</f>
        <v>#REF!</v>
      </c>
      <c r="L439" s="114" t="e">
        <f>IF(Produit_Tarif_Stock!#REF!&lt;&gt;0,Produit_Tarif_Stock!#REF!,"")</f>
        <v>#REF!</v>
      </c>
      <c r="M439" s="114" t="e">
        <f>IF(Produit_Tarif_Stock!#REF!&lt;&gt;0,Produit_Tarif_Stock!#REF!,"")</f>
        <v>#REF!</v>
      </c>
      <c r="N439" s="454"/>
      <c r="P439" s="2" t="e">
        <f>IF(Produit_Tarif_Stock!#REF!&lt;&gt;0,Produit_Tarif_Stock!#REF!,"")</f>
        <v>#REF!</v>
      </c>
      <c r="Q439" s="518" t="e">
        <f>IF(Produit_Tarif_Stock!#REF!&lt;&gt;0,(E439-(E439*H439)-Produit_Tarif_Stock!#REF!)/Produit_Tarif_Stock!#REF!*100,(E439-(E439*H439)-Produit_Tarif_Stock!#REF!)/Produit_Tarif_Stock!#REF!*100)</f>
        <v>#REF!</v>
      </c>
      <c r="R439" s="523">
        <f t="shared" si="13"/>
        <v>0</v>
      </c>
      <c r="S439" s="524" t="e">
        <f>Produit_Tarif_Stock!#REF!</f>
        <v>#REF!</v>
      </c>
    </row>
    <row r="440" spans="1:19" ht="24.75" customHeight="1">
      <c r="A440" s="228" t="e">
        <f>Produit_Tarif_Stock!#REF!</f>
        <v>#REF!</v>
      </c>
      <c r="B440" s="118" t="e">
        <f>IF(Produit_Tarif_Stock!#REF!&lt;&gt;"",Produit_Tarif_Stock!#REF!,"")</f>
        <v>#REF!</v>
      </c>
      <c r="C440" s="502" t="e">
        <f>IF(Produit_Tarif_Stock!#REF!&lt;&gt;"",Produit_Tarif_Stock!#REF!,"")</f>
        <v>#REF!</v>
      </c>
      <c r="D440" s="505" t="e">
        <f>IF(Produit_Tarif_Stock!#REF!&lt;&gt;"",Produit_Tarif_Stock!#REF!,"")</f>
        <v>#REF!</v>
      </c>
      <c r="E440" s="514" t="e">
        <f>IF(Produit_Tarif_Stock!#REF!&lt;&gt;0,Produit_Tarif_Stock!#REF!,"")</f>
        <v>#REF!</v>
      </c>
      <c r="F440" s="2" t="e">
        <f>IF(Produit_Tarif_Stock!#REF!&lt;&gt;"",Produit_Tarif_Stock!#REF!,"")</f>
        <v>#REF!</v>
      </c>
      <c r="G440" s="506" t="e">
        <f>IF(Produit_Tarif_Stock!#REF!&lt;&gt;0,Produit_Tarif_Stock!#REF!,"")</f>
        <v>#REF!</v>
      </c>
      <c r="I440" s="506" t="str">
        <f t="shared" si="12"/>
        <v/>
      </c>
      <c r="J440" s="2" t="e">
        <f>IF(Produit_Tarif_Stock!#REF!&lt;&gt;0,Produit_Tarif_Stock!#REF!,"")</f>
        <v>#REF!</v>
      </c>
      <c r="K440" s="2" t="e">
        <f>IF(Produit_Tarif_Stock!#REF!&lt;&gt;0,Produit_Tarif_Stock!#REF!,"")</f>
        <v>#REF!</v>
      </c>
      <c r="L440" s="114" t="e">
        <f>IF(Produit_Tarif_Stock!#REF!&lt;&gt;0,Produit_Tarif_Stock!#REF!,"")</f>
        <v>#REF!</v>
      </c>
      <c r="M440" s="114" t="e">
        <f>IF(Produit_Tarif_Stock!#REF!&lt;&gt;0,Produit_Tarif_Stock!#REF!,"")</f>
        <v>#REF!</v>
      </c>
      <c r="N440" s="454"/>
      <c r="P440" s="2" t="e">
        <f>IF(Produit_Tarif_Stock!#REF!&lt;&gt;0,Produit_Tarif_Stock!#REF!,"")</f>
        <v>#REF!</v>
      </c>
      <c r="Q440" s="518" t="e">
        <f>IF(Produit_Tarif_Stock!#REF!&lt;&gt;0,(E440-(E440*H440)-Produit_Tarif_Stock!#REF!)/Produit_Tarif_Stock!#REF!*100,(E440-(E440*H440)-Produit_Tarif_Stock!#REF!)/Produit_Tarif_Stock!#REF!*100)</f>
        <v>#REF!</v>
      </c>
      <c r="R440" s="523">
        <f t="shared" si="13"/>
        <v>0</v>
      </c>
      <c r="S440" s="524" t="e">
        <f>Produit_Tarif_Stock!#REF!</f>
        <v>#REF!</v>
      </c>
    </row>
    <row r="441" spans="1:19" ht="24.75" customHeight="1">
      <c r="A441" s="228" t="e">
        <f>Produit_Tarif_Stock!#REF!</f>
        <v>#REF!</v>
      </c>
      <c r="B441" s="118" t="e">
        <f>IF(Produit_Tarif_Stock!#REF!&lt;&gt;"",Produit_Tarif_Stock!#REF!,"")</f>
        <v>#REF!</v>
      </c>
      <c r="C441" s="502" t="e">
        <f>IF(Produit_Tarif_Stock!#REF!&lt;&gt;"",Produit_Tarif_Stock!#REF!,"")</f>
        <v>#REF!</v>
      </c>
      <c r="D441" s="505" t="e">
        <f>IF(Produit_Tarif_Stock!#REF!&lt;&gt;"",Produit_Tarif_Stock!#REF!,"")</f>
        <v>#REF!</v>
      </c>
      <c r="E441" s="514" t="e">
        <f>IF(Produit_Tarif_Stock!#REF!&lt;&gt;0,Produit_Tarif_Stock!#REF!,"")</f>
        <v>#REF!</v>
      </c>
      <c r="F441" s="2" t="e">
        <f>IF(Produit_Tarif_Stock!#REF!&lt;&gt;"",Produit_Tarif_Stock!#REF!,"")</f>
        <v>#REF!</v>
      </c>
      <c r="G441" s="506" t="e">
        <f>IF(Produit_Tarif_Stock!#REF!&lt;&gt;0,Produit_Tarif_Stock!#REF!,"")</f>
        <v>#REF!</v>
      </c>
      <c r="I441" s="506" t="str">
        <f t="shared" si="12"/>
        <v/>
      </c>
      <c r="J441" s="2" t="e">
        <f>IF(Produit_Tarif_Stock!#REF!&lt;&gt;0,Produit_Tarif_Stock!#REF!,"")</f>
        <v>#REF!</v>
      </c>
      <c r="K441" s="2" t="e">
        <f>IF(Produit_Tarif_Stock!#REF!&lt;&gt;0,Produit_Tarif_Stock!#REF!,"")</f>
        <v>#REF!</v>
      </c>
      <c r="L441" s="114" t="e">
        <f>IF(Produit_Tarif_Stock!#REF!&lt;&gt;0,Produit_Tarif_Stock!#REF!,"")</f>
        <v>#REF!</v>
      </c>
      <c r="M441" s="114" t="e">
        <f>IF(Produit_Tarif_Stock!#REF!&lt;&gt;0,Produit_Tarif_Stock!#REF!,"")</f>
        <v>#REF!</v>
      </c>
      <c r="N441" s="454"/>
      <c r="P441" s="2" t="e">
        <f>IF(Produit_Tarif_Stock!#REF!&lt;&gt;0,Produit_Tarif_Stock!#REF!,"")</f>
        <v>#REF!</v>
      </c>
      <c r="Q441" s="518" t="e">
        <f>IF(Produit_Tarif_Stock!#REF!&lt;&gt;0,(E441-(E441*H441)-Produit_Tarif_Stock!#REF!)/Produit_Tarif_Stock!#REF!*100,(E441-(E441*H441)-Produit_Tarif_Stock!#REF!)/Produit_Tarif_Stock!#REF!*100)</f>
        <v>#REF!</v>
      </c>
      <c r="R441" s="523">
        <f t="shared" si="13"/>
        <v>0</v>
      </c>
      <c r="S441" s="524" t="e">
        <f>Produit_Tarif_Stock!#REF!</f>
        <v>#REF!</v>
      </c>
    </row>
    <row r="442" spans="1:19" ht="24.75" customHeight="1">
      <c r="A442" s="228" t="e">
        <f>Produit_Tarif_Stock!#REF!</f>
        <v>#REF!</v>
      </c>
      <c r="B442" s="118" t="e">
        <f>IF(Produit_Tarif_Stock!#REF!&lt;&gt;"",Produit_Tarif_Stock!#REF!,"")</f>
        <v>#REF!</v>
      </c>
      <c r="C442" s="502" t="e">
        <f>IF(Produit_Tarif_Stock!#REF!&lt;&gt;"",Produit_Tarif_Stock!#REF!,"")</f>
        <v>#REF!</v>
      </c>
      <c r="D442" s="505" t="e">
        <f>IF(Produit_Tarif_Stock!#REF!&lt;&gt;"",Produit_Tarif_Stock!#REF!,"")</f>
        <v>#REF!</v>
      </c>
      <c r="E442" s="514" t="e">
        <f>IF(Produit_Tarif_Stock!#REF!&lt;&gt;0,Produit_Tarif_Stock!#REF!,"")</f>
        <v>#REF!</v>
      </c>
      <c r="F442" s="2" t="e">
        <f>IF(Produit_Tarif_Stock!#REF!&lt;&gt;"",Produit_Tarif_Stock!#REF!,"")</f>
        <v>#REF!</v>
      </c>
      <c r="G442" s="506" t="e">
        <f>IF(Produit_Tarif_Stock!#REF!&lt;&gt;0,Produit_Tarif_Stock!#REF!,"")</f>
        <v>#REF!</v>
      </c>
      <c r="I442" s="506" t="str">
        <f t="shared" si="12"/>
        <v/>
      </c>
      <c r="J442" s="2" t="e">
        <f>IF(Produit_Tarif_Stock!#REF!&lt;&gt;0,Produit_Tarif_Stock!#REF!,"")</f>
        <v>#REF!</v>
      </c>
      <c r="K442" s="2" t="e">
        <f>IF(Produit_Tarif_Stock!#REF!&lt;&gt;0,Produit_Tarif_Stock!#REF!,"")</f>
        <v>#REF!</v>
      </c>
      <c r="L442" s="114" t="e">
        <f>IF(Produit_Tarif_Stock!#REF!&lt;&gt;0,Produit_Tarif_Stock!#REF!,"")</f>
        <v>#REF!</v>
      </c>
      <c r="M442" s="114" t="e">
        <f>IF(Produit_Tarif_Stock!#REF!&lt;&gt;0,Produit_Tarif_Stock!#REF!,"")</f>
        <v>#REF!</v>
      </c>
      <c r="N442" s="454"/>
      <c r="P442" s="2" t="e">
        <f>IF(Produit_Tarif_Stock!#REF!&lt;&gt;0,Produit_Tarif_Stock!#REF!,"")</f>
        <v>#REF!</v>
      </c>
      <c r="Q442" s="518" t="e">
        <f>IF(Produit_Tarif_Stock!#REF!&lt;&gt;0,(E442-(E442*H442)-Produit_Tarif_Stock!#REF!)/Produit_Tarif_Stock!#REF!*100,(E442-(E442*H442)-Produit_Tarif_Stock!#REF!)/Produit_Tarif_Stock!#REF!*100)</f>
        <v>#REF!</v>
      </c>
      <c r="R442" s="523">
        <f t="shared" si="13"/>
        <v>0</v>
      </c>
      <c r="S442" s="524" t="e">
        <f>Produit_Tarif_Stock!#REF!</f>
        <v>#REF!</v>
      </c>
    </row>
    <row r="443" spans="1:19" ht="24.75" customHeight="1">
      <c r="A443" s="228" t="e">
        <f>Produit_Tarif_Stock!#REF!</f>
        <v>#REF!</v>
      </c>
      <c r="B443" s="118" t="e">
        <f>IF(Produit_Tarif_Stock!#REF!&lt;&gt;"",Produit_Tarif_Stock!#REF!,"")</f>
        <v>#REF!</v>
      </c>
      <c r="C443" s="502" t="e">
        <f>IF(Produit_Tarif_Stock!#REF!&lt;&gt;"",Produit_Tarif_Stock!#REF!,"")</f>
        <v>#REF!</v>
      </c>
      <c r="D443" s="505" t="e">
        <f>IF(Produit_Tarif_Stock!#REF!&lt;&gt;"",Produit_Tarif_Stock!#REF!,"")</f>
        <v>#REF!</v>
      </c>
      <c r="E443" s="514" t="e">
        <f>IF(Produit_Tarif_Stock!#REF!&lt;&gt;0,Produit_Tarif_Stock!#REF!,"")</f>
        <v>#REF!</v>
      </c>
      <c r="F443" s="2" t="e">
        <f>IF(Produit_Tarif_Stock!#REF!&lt;&gt;"",Produit_Tarif_Stock!#REF!,"")</f>
        <v>#REF!</v>
      </c>
      <c r="G443" s="506" t="e">
        <f>IF(Produit_Tarif_Stock!#REF!&lt;&gt;0,Produit_Tarif_Stock!#REF!,"")</f>
        <v>#REF!</v>
      </c>
      <c r="I443" s="506" t="str">
        <f t="shared" si="12"/>
        <v/>
      </c>
      <c r="J443" s="2" t="e">
        <f>IF(Produit_Tarif_Stock!#REF!&lt;&gt;0,Produit_Tarif_Stock!#REF!,"")</f>
        <v>#REF!</v>
      </c>
      <c r="K443" s="2" t="e">
        <f>IF(Produit_Tarif_Stock!#REF!&lt;&gt;0,Produit_Tarif_Stock!#REF!,"")</f>
        <v>#REF!</v>
      </c>
      <c r="L443" s="114" t="e">
        <f>IF(Produit_Tarif_Stock!#REF!&lt;&gt;0,Produit_Tarif_Stock!#REF!,"")</f>
        <v>#REF!</v>
      </c>
      <c r="M443" s="114" t="e">
        <f>IF(Produit_Tarif_Stock!#REF!&lt;&gt;0,Produit_Tarif_Stock!#REF!,"")</f>
        <v>#REF!</v>
      </c>
      <c r="N443" s="454"/>
      <c r="P443" s="2" t="e">
        <f>IF(Produit_Tarif_Stock!#REF!&lt;&gt;0,Produit_Tarif_Stock!#REF!,"")</f>
        <v>#REF!</v>
      </c>
      <c r="Q443" s="518" t="e">
        <f>IF(Produit_Tarif_Stock!#REF!&lt;&gt;0,(E443-(E443*H443)-Produit_Tarif_Stock!#REF!)/Produit_Tarif_Stock!#REF!*100,(E443-(E443*H443)-Produit_Tarif_Stock!#REF!)/Produit_Tarif_Stock!#REF!*100)</f>
        <v>#REF!</v>
      </c>
      <c r="R443" s="523">
        <f t="shared" si="13"/>
        <v>0</v>
      </c>
      <c r="S443" s="524" t="e">
        <f>Produit_Tarif_Stock!#REF!</f>
        <v>#REF!</v>
      </c>
    </row>
    <row r="444" spans="1:19" ht="24.75" customHeight="1">
      <c r="A444" s="228" t="e">
        <f>Produit_Tarif_Stock!#REF!</f>
        <v>#REF!</v>
      </c>
      <c r="B444" s="118" t="e">
        <f>IF(Produit_Tarif_Stock!#REF!&lt;&gt;"",Produit_Tarif_Stock!#REF!,"")</f>
        <v>#REF!</v>
      </c>
      <c r="C444" s="502" t="e">
        <f>IF(Produit_Tarif_Stock!#REF!&lt;&gt;"",Produit_Tarif_Stock!#REF!,"")</f>
        <v>#REF!</v>
      </c>
      <c r="D444" s="505" t="e">
        <f>IF(Produit_Tarif_Stock!#REF!&lt;&gt;"",Produit_Tarif_Stock!#REF!,"")</f>
        <v>#REF!</v>
      </c>
      <c r="E444" s="514" t="e">
        <f>IF(Produit_Tarif_Stock!#REF!&lt;&gt;0,Produit_Tarif_Stock!#REF!,"")</f>
        <v>#REF!</v>
      </c>
      <c r="F444" s="2" t="e">
        <f>IF(Produit_Tarif_Stock!#REF!&lt;&gt;"",Produit_Tarif_Stock!#REF!,"")</f>
        <v>#REF!</v>
      </c>
      <c r="G444" s="506" t="e">
        <f>IF(Produit_Tarif_Stock!#REF!&lt;&gt;0,Produit_Tarif_Stock!#REF!,"")</f>
        <v>#REF!</v>
      </c>
      <c r="I444" s="506" t="str">
        <f t="shared" si="12"/>
        <v/>
      </c>
      <c r="J444" s="2" t="e">
        <f>IF(Produit_Tarif_Stock!#REF!&lt;&gt;0,Produit_Tarif_Stock!#REF!,"")</f>
        <v>#REF!</v>
      </c>
      <c r="K444" s="2" t="e">
        <f>IF(Produit_Tarif_Stock!#REF!&lt;&gt;0,Produit_Tarif_Stock!#REF!,"")</f>
        <v>#REF!</v>
      </c>
      <c r="L444" s="114" t="e">
        <f>IF(Produit_Tarif_Stock!#REF!&lt;&gt;0,Produit_Tarif_Stock!#REF!,"")</f>
        <v>#REF!</v>
      </c>
      <c r="M444" s="114" t="e">
        <f>IF(Produit_Tarif_Stock!#REF!&lt;&gt;0,Produit_Tarif_Stock!#REF!,"")</f>
        <v>#REF!</v>
      </c>
      <c r="N444" s="454"/>
      <c r="P444" s="2" t="e">
        <f>IF(Produit_Tarif_Stock!#REF!&lt;&gt;0,Produit_Tarif_Stock!#REF!,"")</f>
        <v>#REF!</v>
      </c>
      <c r="Q444" s="518" t="e">
        <f>IF(Produit_Tarif_Stock!#REF!&lt;&gt;0,(E444-(E444*H444)-Produit_Tarif_Stock!#REF!)/Produit_Tarif_Stock!#REF!*100,(E444-(E444*H444)-Produit_Tarif_Stock!#REF!)/Produit_Tarif_Stock!#REF!*100)</f>
        <v>#REF!</v>
      </c>
      <c r="R444" s="523">
        <f t="shared" si="13"/>
        <v>0</v>
      </c>
      <c r="S444" s="524" t="e">
        <f>Produit_Tarif_Stock!#REF!</f>
        <v>#REF!</v>
      </c>
    </row>
    <row r="445" spans="1:19" ht="24.75" customHeight="1">
      <c r="A445" s="228" t="e">
        <f>Produit_Tarif_Stock!#REF!</f>
        <v>#REF!</v>
      </c>
      <c r="B445" s="118" t="e">
        <f>IF(Produit_Tarif_Stock!#REF!&lt;&gt;"",Produit_Tarif_Stock!#REF!,"")</f>
        <v>#REF!</v>
      </c>
      <c r="C445" s="502" t="e">
        <f>IF(Produit_Tarif_Stock!#REF!&lt;&gt;"",Produit_Tarif_Stock!#REF!,"")</f>
        <v>#REF!</v>
      </c>
      <c r="D445" s="505" t="e">
        <f>IF(Produit_Tarif_Stock!#REF!&lt;&gt;"",Produit_Tarif_Stock!#REF!,"")</f>
        <v>#REF!</v>
      </c>
      <c r="E445" s="514" t="e">
        <f>IF(Produit_Tarif_Stock!#REF!&lt;&gt;0,Produit_Tarif_Stock!#REF!,"")</f>
        <v>#REF!</v>
      </c>
      <c r="F445" s="2" t="e">
        <f>IF(Produit_Tarif_Stock!#REF!&lt;&gt;"",Produit_Tarif_Stock!#REF!,"")</f>
        <v>#REF!</v>
      </c>
      <c r="G445" s="506" t="e">
        <f>IF(Produit_Tarif_Stock!#REF!&lt;&gt;0,Produit_Tarif_Stock!#REF!,"")</f>
        <v>#REF!</v>
      </c>
      <c r="I445" s="506" t="str">
        <f t="shared" si="12"/>
        <v/>
      </c>
      <c r="J445" s="2" t="e">
        <f>IF(Produit_Tarif_Stock!#REF!&lt;&gt;0,Produit_Tarif_Stock!#REF!,"")</f>
        <v>#REF!</v>
      </c>
      <c r="K445" s="2" t="e">
        <f>IF(Produit_Tarif_Stock!#REF!&lt;&gt;0,Produit_Tarif_Stock!#REF!,"")</f>
        <v>#REF!</v>
      </c>
      <c r="L445" s="114" t="e">
        <f>IF(Produit_Tarif_Stock!#REF!&lt;&gt;0,Produit_Tarif_Stock!#REF!,"")</f>
        <v>#REF!</v>
      </c>
      <c r="M445" s="114" t="e">
        <f>IF(Produit_Tarif_Stock!#REF!&lt;&gt;0,Produit_Tarif_Stock!#REF!,"")</f>
        <v>#REF!</v>
      </c>
      <c r="N445" s="454"/>
      <c r="P445" s="2" t="e">
        <f>IF(Produit_Tarif_Stock!#REF!&lt;&gt;0,Produit_Tarif_Stock!#REF!,"")</f>
        <v>#REF!</v>
      </c>
      <c r="Q445" s="518" t="e">
        <f>IF(Produit_Tarif_Stock!#REF!&lt;&gt;0,(E445-(E445*H445)-Produit_Tarif_Stock!#REF!)/Produit_Tarif_Stock!#REF!*100,(E445-(E445*H445)-Produit_Tarif_Stock!#REF!)/Produit_Tarif_Stock!#REF!*100)</f>
        <v>#REF!</v>
      </c>
      <c r="R445" s="523">
        <f t="shared" si="13"/>
        <v>0</v>
      </c>
      <c r="S445" s="524" t="e">
        <f>Produit_Tarif_Stock!#REF!</f>
        <v>#REF!</v>
      </c>
    </row>
    <row r="446" spans="1:19" ht="24.75" customHeight="1">
      <c r="A446" s="228" t="e">
        <f>Produit_Tarif_Stock!#REF!</f>
        <v>#REF!</v>
      </c>
      <c r="B446" s="118" t="e">
        <f>IF(Produit_Tarif_Stock!#REF!&lt;&gt;"",Produit_Tarif_Stock!#REF!,"")</f>
        <v>#REF!</v>
      </c>
      <c r="C446" s="502" t="e">
        <f>IF(Produit_Tarif_Stock!#REF!&lt;&gt;"",Produit_Tarif_Stock!#REF!,"")</f>
        <v>#REF!</v>
      </c>
      <c r="D446" s="505" t="e">
        <f>IF(Produit_Tarif_Stock!#REF!&lt;&gt;"",Produit_Tarif_Stock!#REF!,"")</f>
        <v>#REF!</v>
      </c>
      <c r="E446" s="514" t="e">
        <f>IF(Produit_Tarif_Stock!#REF!&lt;&gt;0,Produit_Tarif_Stock!#REF!,"")</f>
        <v>#REF!</v>
      </c>
      <c r="F446" s="2" t="e">
        <f>IF(Produit_Tarif_Stock!#REF!&lt;&gt;"",Produit_Tarif_Stock!#REF!,"")</f>
        <v>#REF!</v>
      </c>
      <c r="G446" s="506" t="e">
        <f>IF(Produit_Tarif_Stock!#REF!&lt;&gt;0,Produit_Tarif_Stock!#REF!,"")</f>
        <v>#REF!</v>
      </c>
      <c r="I446" s="506" t="str">
        <f t="shared" si="12"/>
        <v/>
      </c>
      <c r="J446" s="2" t="e">
        <f>IF(Produit_Tarif_Stock!#REF!&lt;&gt;0,Produit_Tarif_Stock!#REF!,"")</f>
        <v>#REF!</v>
      </c>
      <c r="K446" s="2" t="e">
        <f>IF(Produit_Tarif_Stock!#REF!&lt;&gt;0,Produit_Tarif_Stock!#REF!,"")</f>
        <v>#REF!</v>
      </c>
      <c r="L446" s="114" t="e">
        <f>IF(Produit_Tarif_Stock!#REF!&lt;&gt;0,Produit_Tarif_Stock!#REF!,"")</f>
        <v>#REF!</v>
      </c>
      <c r="M446" s="114" t="e">
        <f>IF(Produit_Tarif_Stock!#REF!&lt;&gt;0,Produit_Tarif_Stock!#REF!,"")</f>
        <v>#REF!</v>
      </c>
      <c r="N446" s="454"/>
      <c r="P446" s="2" t="e">
        <f>IF(Produit_Tarif_Stock!#REF!&lt;&gt;0,Produit_Tarif_Stock!#REF!,"")</f>
        <v>#REF!</v>
      </c>
      <c r="Q446" s="518" t="e">
        <f>IF(Produit_Tarif_Stock!#REF!&lt;&gt;0,(E446-(E446*H446)-Produit_Tarif_Stock!#REF!)/Produit_Tarif_Stock!#REF!*100,(E446-(E446*H446)-Produit_Tarif_Stock!#REF!)/Produit_Tarif_Stock!#REF!*100)</f>
        <v>#REF!</v>
      </c>
      <c r="R446" s="523">
        <f t="shared" si="13"/>
        <v>0</v>
      </c>
      <c r="S446" s="524" t="e">
        <f>Produit_Tarif_Stock!#REF!</f>
        <v>#REF!</v>
      </c>
    </row>
    <row r="447" spans="1:19" ht="24.75" customHeight="1">
      <c r="A447" s="228" t="e">
        <f>Produit_Tarif_Stock!#REF!</f>
        <v>#REF!</v>
      </c>
      <c r="B447" s="118" t="e">
        <f>IF(Produit_Tarif_Stock!#REF!&lt;&gt;"",Produit_Tarif_Stock!#REF!,"")</f>
        <v>#REF!</v>
      </c>
      <c r="C447" s="502" t="e">
        <f>IF(Produit_Tarif_Stock!#REF!&lt;&gt;"",Produit_Tarif_Stock!#REF!,"")</f>
        <v>#REF!</v>
      </c>
      <c r="D447" s="505" t="e">
        <f>IF(Produit_Tarif_Stock!#REF!&lt;&gt;"",Produit_Tarif_Stock!#REF!,"")</f>
        <v>#REF!</v>
      </c>
      <c r="E447" s="514" t="e">
        <f>IF(Produit_Tarif_Stock!#REF!&lt;&gt;0,Produit_Tarif_Stock!#REF!,"")</f>
        <v>#REF!</v>
      </c>
      <c r="F447" s="2" t="e">
        <f>IF(Produit_Tarif_Stock!#REF!&lt;&gt;"",Produit_Tarif_Stock!#REF!,"")</f>
        <v>#REF!</v>
      </c>
      <c r="G447" s="506" t="e">
        <f>IF(Produit_Tarif_Stock!#REF!&lt;&gt;0,Produit_Tarif_Stock!#REF!,"")</f>
        <v>#REF!</v>
      </c>
      <c r="I447" s="506" t="str">
        <f t="shared" si="12"/>
        <v/>
      </c>
      <c r="J447" s="2" t="e">
        <f>IF(Produit_Tarif_Stock!#REF!&lt;&gt;0,Produit_Tarif_Stock!#REF!,"")</f>
        <v>#REF!</v>
      </c>
      <c r="K447" s="2" t="e">
        <f>IF(Produit_Tarif_Stock!#REF!&lt;&gt;0,Produit_Tarif_Stock!#REF!,"")</f>
        <v>#REF!</v>
      </c>
      <c r="L447" s="114" t="e">
        <f>IF(Produit_Tarif_Stock!#REF!&lt;&gt;0,Produit_Tarif_Stock!#REF!,"")</f>
        <v>#REF!</v>
      </c>
      <c r="M447" s="114" t="e">
        <f>IF(Produit_Tarif_Stock!#REF!&lt;&gt;0,Produit_Tarif_Stock!#REF!,"")</f>
        <v>#REF!</v>
      </c>
      <c r="N447" s="454"/>
      <c r="P447" s="2" t="e">
        <f>IF(Produit_Tarif_Stock!#REF!&lt;&gt;0,Produit_Tarif_Stock!#REF!,"")</f>
        <v>#REF!</v>
      </c>
      <c r="Q447" s="518" t="e">
        <f>IF(Produit_Tarif_Stock!#REF!&lt;&gt;0,(E447-(E447*H447)-Produit_Tarif_Stock!#REF!)/Produit_Tarif_Stock!#REF!*100,(E447-(E447*H447)-Produit_Tarif_Stock!#REF!)/Produit_Tarif_Stock!#REF!*100)</f>
        <v>#REF!</v>
      </c>
      <c r="R447" s="523">
        <f t="shared" si="13"/>
        <v>0</v>
      </c>
      <c r="S447" s="524" t="e">
        <f>Produit_Tarif_Stock!#REF!</f>
        <v>#REF!</v>
      </c>
    </row>
    <row r="448" spans="1:19" ht="24.75" customHeight="1">
      <c r="A448" s="228" t="e">
        <f>Produit_Tarif_Stock!#REF!</f>
        <v>#REF!</v>
      </c>
      <c r="B448" s="118" t="e">
        <f>IF(Produit_Tarif_Stock!#REF!&lt;&gt;"",Produit_Tarif_Stock!#REF!,"")</f>
        <v>#REF!</v>
      </c>
      <c r="C448" s="502" t="e">
        <f>IF(Produit_Tarif_Stock!#REF!&lt;&gt;"",Produit_Tarif_Stock!#REF!,"")</f>
        <v>#REF!</v>
      </c>
      <c r="D448" s="505" t="e">
        <f>IF(Produit_Tarif_Stock!#REF!&lt;&gt;"",Produit_Tarif_Stock!#REF!,"")</f>
        <v>#REF!</v>
      </c>
      <c r="E448" s="514" t="e">
        <f>IF(Produit_Tarif_Stock!#REF!&lt;&gt;0,Produit_Tarif_Stock!#REF!,"")</f>
        <v>#REF!</v>
      </c>
      <c r="F448" s="2" t="e">
        <f>IF(Produit_Tarif_Stock!#REF!&lt;&gt;"",Produit_Tarif_Stock!#REF!,"")</f>
        <v>#REF!</v>
      </c>
      <c r="G448" s="506" t="e">
        <f>IF(Produit_Tarif_Stock!#REF!&lt;&gt;0,Produit_Tarif_Stock!#REF!,"")</f>
        <v>#REF!</v>
      </c>
      <c r="I448" s="506" t="str">
        <f t="shared" si="12"/>
        <v/>
      </c>
      <c r="J448" s="2" t="e">
        <f>IF(Produit_Tarif_Stock!#REF!&lt;&gt;0,Produit_Tarif_Stock!#REF!,"")</f>
        <v>#REF!</v>
      </c>
      <c r="K448" s="2" t="e">
        <f>IF(Produit_Tarif_Stock!#REF!&lt;&gt;0,Produit_Tarif_Stock!#REF!,"")</f>
        <v>#REF!</v>
      </c>
      <c r="L448" s="114" t="e">
        <f>IF(Produit_Tarif_Stock!#REF!&lt;&gt;0,Produit_Tarif_Stock!#REF!,"")</f>
        <v>#REF!</v>
      </c>
      <c r="M448" s="114" t="e">
        <f>IF(Produit_Tarif_Stock!#REF!&lt;&gt;0,Produit_Tarif_Stock!#REF!,"")</f>
        <v>#REF!</v>
      </c>
      <c r="N448" s="454"/>
      <c r="P448" s="2" t="e">
        <f>IF(Produit_Tarif_Stock!#REF!&lt;&gt;0,Produit_Tarif_Stock!#REF!,"")</f>
        <v>#REF!</v>
      </c>
      <c r="Q448" s="518" t="e">
        <f>IF(Produit_Tarif_Stock!#REF!&lt;&gt;0,(E448-(E448*H448)-Produit_Tarif_Stock!#REF!)/Produit_Tarif_Stock!#REF!*100,(E448-(E448*H448)-Produit_Tarif_Stock!#REF!)/Produit_Tarif_Stock!#REF!*100)</f>
        <v>#REF!</v>
      </c>
      <c r="R448" s="523">
        <f t="shared" si="13"/>
        <v>0</v>
      </c>
      <c r="S448" s="524" t="e">
        <f>Produit_Tarif_Stock!#REF!</f>
        <v>#REF!</v>
      </c>
    </row>
    <row r="449" spans="1:19" ht="24.75" customHeight="1">
      <c r="A449" s="228" t="e">
        <f>Produit_Tarif_Stock!#REF!</f>
        <v>#REF!</v>
      </c>
      <c r="B449" s="118" t="e">
        <f>IF(Produit_Tarif_Stock!#REF!&lt;&gt;"",Produit_Tarif_Stock!#REF!,"")</f>
        <v>#REF!</v>
      </c>
      <c r="C449" s="502" t="e">
        <f>IF(Produit_Tarif_Stock!#REF!&lt;&gt;"",Produit_Tarif_Stock!#REF!,"")</f>
        <v>#REF!</v>
      </c>
      <c r="D449" s="505" t="e">
        <f>IF(Produit_Tarif_Stock!#REF!&lt;&gt;"",Produit_Tarif_Stock!#REF!,"")</f>
        <v>#REF!</v>
      </c>
      <c r="E449" s="514" t="e">
        <f>IF(Produit_Tarif_Stock!#REF!&lt;&gt;0,Produit_Tarif_Stock!#REF!,"")</f>
        <v>#REF!</v>
      </c>
      <c r="F449" s="2" t="e">
        <f>IF(Produit_Tarif_Stock!#REF!&lt;&gt;"",Produit_Tarif_Stock!#REF!,"")</f>
        <v>#REF!</v>
      </c>
      <c r="G449" s="506" t="e">
        <f>IF(Produit_Tarif_Stock!#REF!&lt;&gt;0,Produit_Tarif_Stock!#REF!,"")</f>
        <v>#REF!</v>
      </c>
      <c r="I449" s="506" t="str">
        <f t="shared" si="12"/>
        <v/>
      </c>
      <c r="J449" s="2" t="e">
        <f>IF(Produit_Tarif_Stock!#REF!&lt;&gt;0,Produit_Tarif_Stock!#REF!,"")</f>
        <v>#REF!</v>
      </c>
      <c r="K449" s="2" t="e">
        <f>IF(Produit_Tarif_Stock!#REF!&lt;&gt;0,Produit_Tarif_Stock!#REF!,"")</f>
        <v>#REF!</v>
      </c>
      <c r="L449" s="114" t="e">
        <f>IF(Produit_Tarif_Stock!#REF!&lt;&gt;0,Produit_Tarif_Stock!#REF!,"")</f>
        <v>#REF!</v>
      </c>
      <c r="M449" s="114" t="e">
        <f>IF(Produit_Tarif_Stock!#REF!&lt;&gt;0,Produit_Tarif_Stock!#REF!,"")</f>
        <v>#REF!</v>
      </c>
      <c r="N449" s="454"/>
      <c r="P449" s="2" t="e">
        <f>IF(Produit_Tarif_Stock!#REF!&lt;&gt;0,Produit_Tarif_Stock!#REF!,"")</f>
        <v>#REF!</v>
      </c>
      <c r="Q449" s="518" t="e">
        <f>IF(Produit_Tarif_Stock!#REF!&lt;&gt;0,(E449-(E449*H449)-Produit_Tarif_Stock!#REF!)/Produit_Tarif_Stock!#REF!*100,(E449-(E449*H449)-Produit_Tarif_Stock!#REF!)/Produit_Tarif_Stock!#REF!*100)</f>
        <v>#REF!</v>
      </c>
      <c r="R449" s="523">
        <f t="shared" si="13"/>
        <v>0</v>
      </c>
      <c r="S449" s="524" t="e">
        <f>Produit_Tarif_Stock!#REF!</f>
        <v>#REF!</v>
      </c>
    </row>
    <row r="450" spans="1:19" ht="24.75" customHeight="1">
      <c r="A450" s="228" t="e">
        <f>Produit_Tarif_Stock!#REF!</f>
        <v>#REF!</v>
      </c>
      <c r="B450" s="118" t="e">
        <f>IF(Produit_Tarif_Stock!#REF!&lt;&gt;"",Produit_Tarif_Stock!#REF!,"")</f>
        <v>#REF!</v>
      </c>
      <c r="C450" s="502" t="e">
        <f>IF(Produit_Tarif_Stock!#REF!&lt;&gt;"",Produit_Tarif_Stock!#REF!,"")</f>
        <v>#REF!</v>
      </c>
      <c r="D450" s="505" t="e">
        <f>IF(Produit_Tarif_Stock!#REF!&lt;&gt;"",Produit_Tarif_Stock!#REF!,"")</f>
        <v>#REF!</v>
      </c>
      <c r="E450" s="514" t="e">
        <f>IF(Produit_Tarif_Stock!#REF!&lt;&gt;0,Produit_Tarif_Stock!#REF!,"")</f>
        <v>#REF!</v>
      </c>
      <c r="F450" s="2" t="e">
        <f>IF(Produit_Tarif_Stock!#REF!&lt;&gt;"",Produit_Tarif_Stock!#REF!,"")</f>
        <v>#REF!</v>
      </c>
      <c r="G450" s="506" t="e">
        <f>IF(Produit_Tarif_Stock!#REF!&lt;&gt;0,Produit_Tarif_Stock!#REF!,"")</f>
        <v>#REF!</v>
      </c>
      <c r="I450" s="506" t="str">
        <f t="shared" si="12"/>
        <v/>
      </c>
      <c r="J450" s="2" t="e">
        <f>IF(Produit_Tarif_Stock!#REF!&lt;&gt;0,Produit_Tarif_Stock!#REF!,"")</f>
        <v>#REF!</v>
      </c>
      <c r="K450" s="2" t="e">
        <f>IF(Produit_Tarif_Stock!#REF!&lt;&gt;0,Produit_Tarif_Stock!#REF!,"")</f>
        <v>#REF!</v>
      </c>
      <c r="L450" s="114" t="e">
        <f>IF(Produit_Tarif_Stock!#REF!&lt;&gt;0,Produit_Tarif_Stock!#REF!,"")</f>
        <v>#REF!</v>
      </c>
      <c r="M450" s="114" t="e">
        <f>IF(Produit_Tarif_Stock!#REF!&lt;&gt;0,Produit_Tarif_Stock!#REF!,"")</f>
        <v>#REF!</v>
      </c>
      <c r="N450" s="454"/>
      <c r="P450" s="2" t="e">
        <f>IF(Produit_Tarif_Stock!#REF!&lt;&gt;0,Produit_Tarif_Stock!#REF!,"")</f>
        <v>#REF!</v>
      </c>
      <c r="Q450" s="518" t="e">
        <f>IF(Produit_Tarif_Stock!#REF!&lt;&gt;0,(E450-(E450*H450)-Produit_Tarif_Stock!#REF!)/Produit_Tarif_Stock!#REF!*100,(E450-(E450*H450)-Produit_Tarif_Stock!#REF!)/Produit_Tarif_Stock!#REF!*100)</f>
        <v>#REF!</v>
      </c>
      <c r="R450" s="523">
        <f t="shared" si="13"/>
        <v>0</v>
      </c>
      <c r="S450" s="524" t="e">
        <f>Produit_Tarif_Stock!#REF!</f>
        <v>#REF!</v>
      </c>
    </row>
    <row r="451" spans="1:19" ht="24.75" customHeight="1">
      <c r="A451" s="228" t="e">
        <f>Produit_Tarif_Stock!#REF!</f>
        <v>#REF!</v>
      </c>
      <c r="B451" s="118" t="e">
        <f>IF(Produit_Tarif_Stock!#REF!&lt;&gt;"",Produit_Tarif_Stock!#REF!,"")</f>
        <v>#REF!</v>
      </c>
      <c r="C451" s="502" t="e">
        <f>IF(Produit_Tarif_Stock!#REF!&lt;&gt;"",Produit_Tarif_Stock!#REF!,"")</f>
        <v>#REF!</v>
      </c>
      <c r="D451" s="505" t="e">
        <f>IF(Produit_Tarif_Stock!#REF!&lt;&gt;"",Produit_Tarif_Stock!#REF!,"")</f>
        <v>#REF!</v>
      </c>
      <c r="E451" s="514" t="e">
        <f>IF(Produit_Tarif_Stock!#REF!&lt;&gt;0,Produit_Tarif_Stock!#REF!,"")</f>
        <v>#REF!</v>
      </c>
      <c r="F451" s="2" t="e">
        <f>IF(Produit_Tarif_Stock!#REF!&lt;&gt;"",Produit_Tarif_Stock!#REF!,"")</f>
        <v>#REF!</v>
      </c>
      <c r="G451" s="506" t="e">
        <f>IF(Produit_Tarif_Stock!#REF!&lt;&gt;0,Produit_Tarif_Stock!#REF!,"")</f>
        <v>#REF!</v>
      </c>
      <c r="I451" s="506" t="str">
        <f t="shared" si="12"/>
        <v/>
      </c>
      <c r="J451" s="2" t="e">
        <f>IF(Produit_Tarif_Stock!#REF!&lt;&gt;0,Produit_Tarif_Stock!#REF!,"")</f>
        <v>#REF!</v>
      </c>
      <c r="K451" s="2" t="e">
        <f>IF(Produit_Tarif_Stock!#REF!&lt;&gt;0,Produit_Tarif_Stock!#REF!,"")</f>
        <v>#REF!</v>
      </c>
      <c r="L451" s="114" t="e">
        <f>IF(Produit_Tarif_Stock!#REF!&lt;&gt;0,Produit_Tarif_Stock!#REF!,"")</f>
        <v>#REF!</v>
      </c>
      <c r="M451" s="114" t="e">
        <f>IF(Produit_Tarif_Stock!#REF!&lt;&gt;0,Produit_Tarif_Stock!#REF!,"")</f>
        <v>#REF!</v>
      </c>
      <c r="N451" s="454"/>
      <c r="P451" s="2" t="e">
        <f>IF(Produit_Tarif_Stock!#REF!&lt;&gt;0,Produit_Tarif_Stock!#REF!,"")</f>
        <v>#REF!</v>
      </c>
      <c r="Q451" s="518" t="e">
        <f>IF(Produit_Tarif_Stock!#REF!&lt;&gt;0,(E451-(E451*H451)-Produit_Tarif_Stock!#REF!)/Produit_Tarif_Stock!#REF!*100,(E451-(E451*H451)-Produit_Tarif_Stock!#REF!)/Produit_Tarif_Stock!#REF!*100)</f>
        <v>#REF!</v>
      </c>
      <c r="R451" s="523">
        <f t="shared" si="13"/>
        <v>0</v>
      </c>
      <c r="S451" s="524" t="e">
        <f>Produit_Tarif_Stock!#REF!</f>
        <v>#REF!</v>
      </c>
    </row>
    <row r="452" spans="1:19" ht="24.75" customHeight="1">
      <c r="A452" s="228" t="e">
        <f>Produit_Tarif_Stock!#REF!</f>
        <v>#REF!</v>
      </c>
      <c r="B452" s="118" t="e">
        <f>IF(Produit_Tarif_Stock!#REF!&lt;&gt;"",Produit_Tarif_Stock!#REF!,"")</f>
        <v>#REF!</v>
      </c>
      <c r="C452" s="502" t="e">
        <f>IF(Produit_Tarif_Stock!#REF!&lt;&gt;"",Produit_Tarif_Stock!#REF!,"")</f>
        <v>#REF!</v>
      </c>
      <c r="D452" s="505" t="e">
        <f>IF(Produit_Tarif_Stock!#REF!&lt;&gt;"",Produit_Tarif_Stock!#REF!,"")</f>
        <v>#REF!</v>
      </c>
      <c r="E452" s="514" t="e">
        <f>IF(Produit_Tarif_Stock!#REF!&lt;&gt;0,Produit_Tarif_Stock!#REF!,"")</f>
        <v>#REF!</v>
      </c>
      <c r="F452" s="2" t="e">
        <f>IF(Produit_Tarif_Stock!#REF!&lt;&gt;"",Produit_Tarif_Stock!#REF!,"")</f>
        <v>#REF!</v>
      </c>
      <c r="G452" s="506" t="e">
        <f>IF(Produit_Tarif_Stock!#REF!&lt;&gt;0,Produit_Tarif_Stock!#REF!,"")</f>
        <v>#REF!</v>
      </c>
      <c r="I452" s="506" t="str">
        <f t="shared" si="12"/>
        <v/>
      </c>
      <c r="J452" s="2" t="e">
        <f>IF(Produit_Tarif_Stock!#REF!&lt;&gt;0,Produit_Tarif_Stock!#REF!,"")</f>
        <v>#REF!</v>
      </c>
      <c r="K452" s="2" t="e">
        <f>IF(Produit_Tarif_Stock!#REF!&lt;&gt;0,Produit_Tarif_Stock!#REF!,"")</f>
        <v>#REF!</v>
      </c>
      <c r="L452" s="114" t="e">
        <f>IF(Produit_Tarif_Stock!#REF!&lt;&gt;0,Produit_Tarif_Stock!#REF!,"")</f>
        <v>#REF!</v>
      </c>
      <c r="M452" s="114" t="e">
        <f>IF(Produit_Tarif_Stock!#REF!&lt;&gt;0,Produit_Tarif_Stock!#REF!,"")</f>
        <v>#REF!</v>
      </c>
      <c r="N452" s="454"/>
      <c r="P452" s="2" t="e">
        <f>IF(Produit_Tarif_Stock!#REF!&lt;&gt;0,Produit_Tarif_Stock!#REF!,"")</f>
        <v>#REF!</v>
      </c>
      <c r="Q452" s="518" t="e">
        <f>IF(Produit_Tarif_Stock!#REF!&lt;&gt;0,(E452-(E452*H452)-Produit_Tarif_Stock!#REF!)/Produit_Tarif_Stock!#REF!*100,(E452-(E452*H452)-Produit_Tarif_Stock!#REF!)/Produit_Tarif_Stock!#REF!*100)</f>
        <v>#REF!</v>
      </c>
      <c r="R452" s="523">
        <f t="shared" si="13"/>
        <v>0</v>
      </c>
      <c r="S452" s="524" t="e">
        <f>Produit_Tarif_Stock!#REF!</f>
        <v>#REF!</v>
      </c>
    </row>
    <row r="453" spans="1:19" ht="24.75" customHeight="1">
      <c r="A453" s="228" t="e">
        <f>Produit_Tarif_Stock!#REF!</f>
        <v>#REF!</v>
      </c>
      <c r="B453" s="118" t="e">
        <f>IF(Produit_Tarif_Stock!#REF!&lt;&gt;"",Produit_Tarif_Stock!#REF!,"")</f>
        <v>#REF!</v>
      </c>
      <c r="C453" s="502" t="e">
        <f>IF(Produit_Tarif_Stock!#REF!&lt;&gt;"",Produit_Tarif_Stock!#REF!,"")</f>
        <v>#REF!</v>
      </c>
      <c r="D453" s="505" t="e">
        <f>IF(Produit_Tarif_Stock!#REF!&lt;&gt;"",Produit_Tarif_Stock!#REF!,"")</f>
        <v>#REF!</v>
      </c>
      <c r="E453" s="514" t="e">
        <f>IF(Produit_Tarif_Stock!#REF!&lt;&gt;0,Produit_Tarif_Stock!#REF!,"")</f>
        <v>#REF!</v>
      </c>
      <c r="F453" s="2" t="e">
        <f>IF(Produit_Tarif_Stock!#REF!&lt;&gt;"",Produit_Tarif_Stock!#REF!,"")</f>
        <v>#REF!</v>
      </c>
      <c r="G453" s="506" t="e">
        <f>IF(Produit_Tarif_Stock!#REF!&lt;&gt;0,Produit_Tarif_Stock!#REF!,"")</f>
        <v>#REF!</v>
      </c>
      <c r="I453" s="506" t="str">
        <f t="shared" si="12"/>
        <v/>
      </c>
      <c r="J453" s="2" t="e">
        <f>IF(Produit_Tarif_Stock!#REF!&lt;&gt;0,Produit_Tarif_Stock!#REF!,"")</f>
        <v>#REF!</v>
      </c>
      <c r="K453" s="2" t="e">
        <f>IF(Produit_Tarif_Stock!#REF!&lt;&gt;0,Produit_Tarif_Stock!#REF!,"")</f>
        <v>#REF!</v>
      </c>
      <c r="L453" s="114" t="e">
        <f>IF(Produit_Tarif_Stock!#REF!&lt;&gt;0,Produit_Tarif_Stock!#REF!,"")</f>
        <v>#REF!</v>
      </c>
      <c r="M453" s="114" t="e">
        <f>IF(Produit_Tarif_Stock!#REF!&lt;&gt;0,Produit_Tarif_Stock!#REF!,"")</f>
        <v>#REF!</v>
      </c>
      <c r="N453" s="454"/>
      <c r="P453" s="2" t="e">
        <f>IF(Produit_Tarif_Stock!#REF!&lt;&gt;0,Produit_Tarif_Stock!#REF!,"")</f>
        <v>#REF!</v>
      </c>
      <c r="Q453" s="518" t="e">
        <f>IF(Produit_Tarif_Stock!#REF!&lt;&gt;0,(E453-(E453*H453)-Produit_Tarif_Stock!#REF!)/Produit_Tarif_Stock!#REF!*100,(E453-(E453*H453)-Produit_Tarif_Stock!#REF!)/Produit_Tarif_Stock!#REF!*100)</f>
        <v>#REF!</v>
      </c>
      <c r="R453" s="523">
        <f t="shared" si="13"/>
        <v>0</v>
      </c>
      <c r="S453" s="524" t="e">
        <f>Produit_Tarif_Stock!#REF!</f>
        <v>#REF!</v>
      </c>
    </row>
    <row r="454" spans="1:19" ht="24.75" customHeight="1">
      <c r="A454" s="228" t="e">
        <f>Produit_Tarif_Stock!#REF!</f>
        <v>#REF!</v>
      </c>
      <c r="B454" s="118" t="e">
        <f>IF(Produit_Tarif_Stock!#REF!&lt;&gt;"",Produit_Tarif_Stock!#REF!,"")</f>
        <v>#REF!</v>
      </c>
      <c r="C454" s="502" t="e">
        <f>IF(Produit_Tarif_Stock!#REF!&lt;&gt;"",Produit_Tarif_Stock!#REF!,"")</f>
        <v>#REF!</v>
      </c>
      <c r="D454" s="505" t="e">
        <f>IF(Produit_Tarif_Stock!#REF!&lt;&gt;"",Produit_Tarif_Stock!#REF!,"")</f>
        <v>#REF!</v>
      </c>
      <c r="E454" s="514" t="e">
        <f>IF(Produit_Tarif_Stock!#REF!&lt;&gt;0,Produit_Tarif_Stock!#REF!,"")</f>
        <v>#REF!</v>
      </c>
      <c r="F454" s="2" t="e">
        <f>IF(Produit_Tarif_Stock!#REF!&lt;&gt;"",Produit_Tarif_Stock!#REF!,"")</f>
        <v>#REF!</v>
      </c>
      <c r="G454" s="506" t="e">
        <f>IF(Produit_Tarif_Stock!#REF!&lt;&gt;0,Produit_Tarif_Stock!#REF!,"")</f>
        <v>#REF!</v>
      </c>
      <c r="I454" s="506" t="str">
        <f t="shared" si="12"/>
        <v/>
      </c>
      <c r="J454" s="2" t="e">
        <f>IF(Produit_Tarif_Stock!#REF!&lt;&gt;0,Produit_Tarif_Stock!#REF!,"")</f>
        <v>#REF!</v>
      </c>
      <c r="K454" s="2" t="e">
        <f>IF(Produit_Tarif_Stock!#REF!&lt;&gt;0,Produit_Tarif_Stock!#REF!,"")</f>
        <v>#REF!</v>
      </c>
      <c r="L454" s="114" t="e">
        <f>IF(Produit_Tarif_Stock!#REF!&lt;&gt;0,Produit_Tarif_Stock!#REF!,"")</f>
        <v>#REF!</v>
      </c>
      <c r="M454" s="114" t="e">
        <f>IF(Produit_Tarif_Stock!#REF!&lt;&gt;0,Produit_Tarif_Stock!#REF!,"")</f>
        <v>#REF!</v>
      </c>
      <c r="N454" s="454"/>
      <c r="P454" s="2" t="e">
        <f>IF(Produit_Tarif_Stock!#REF!&lt;&gt;0,Produit_Tarif_Stock!#REF!,"")</f>
        <v>#REF!</v>
      </c>
      <c r="Q454" s="518" t="e">
        <f>IF(Produit_Tarif_Stock!#REF!&lt;&gt;0,(E454-(E454*H454)-Produit_Tarif_Stock!#REF!)/Produit_Tarif_Stock!#REF!*100,(E454-(E454*H454)-Produit_Tarif_Stock!#REF!)/Produit_Tarif_Stock!#REF!*100)</f>
        <v>#REF!</v>
      </c>
      <c r="R454" s="523">
        <f t="shared" si="13"/>
        <v>0</v>
      </c>
      <c r="S454" s="524" t="e">
        <f>Produit_Tarif_Stock!#REF!</f>
        <v>#REF!</v>
      </c>
    </row>
    <row r="455" spans="1:19" ht="24.75" customHeight="1">
      <c r="A455" s="228" t="e">
        <f>Produit_Tarif_Stock!#REF!</f>
        <v>#REF!</v>
      </c>
      <c r="B455" s="118" t="e">
        <f>IF(Produit_Tarif_Stock!#REF!&lt;&gt;"",Produit_Tarif_Stock!#REF!,"")</f>
        <v>#REF!</v>
      </c>
      <c r="C455" s="502" t="e">
        <f>IF(Produit_Tarif_Stock!#REF!&lt;&gt;"",Produit_Tarif_Stock!#REF!,"")</f>
        <v>#REF!</v>
      </c>
      <c r="D455" s="505" t="e">
        <f>IF(Produit_Tarif_Stock!#REF!&lt;&gt;"",Produit_Tarif_Stock!#REF!,"")</f>
        <v>#REF!</v>
      </c>
      <c r="E455" s="514" t="e">
        <f>IF(Produit_Tarif_Stock!#REF!&lt;&gt;0,Produit_Tarif_Stock!#REF!,"")</f>
        <v>#REF!</v>
      </c>
      <c r="F455" s="2" t="e">
        <f>IF(Produit_Tarif_Stock!#REF!&lt;&gt;"",Produit_Tarif_Stock!#REF!,"")</f>
        <v>#REF!</v>
      </c>
      <c r="G455" s="506" t="e">
        <f>IF(Produit_Tarif_Stock!#REF!&lt;&gt;0,Produit_Tarif_Stock!#REF!,"")</f>
        <v>#REF!</v>
      </c>
      <c r="I455" s="506" t="str">
        <f t="shared" ref="I455:I518" si="14">IF(H455&gt;0,E455-(E455*H455),"")</f>
        <v/>
      </c>
      <c r="J455" s="2" t="e">
        <f>IF(Produit_Tarif_Stock!#REF!&lt;&gt;0,Produit_Tarif_Stock!#REF!,"")</f>
        <v>#REF!</v>
      </c>
      <c r="K455" s="2" t="e">
        <f>IF(Produit_Tarif_Stock!#REF!&lt;&gt;0,Produit_Tarif_Stock!#REF!,"")</f>
        <v>#REF!</v>
      </c>
      <c r="L455" s="114" t="e">
        <f>IF(Produit_Tarif_Stock!#REF!&lt;&gt;0,Produit_Tarif_Stock!#REF!,"")</f>
        <v>#REF!</v>
      </c>
      <c r="M455" s="114" t="e">
        <f>IF(Produit_Tarif_Stock!#REF!&lt;&gt;0,Produit_Tarif_Stock!#REF!,"")</f>
        <v>#REF!</v>
      </c>
      <c r="N455" s="454"/>
      <c r="P455" s="2" t="e">
        <f>IF(Produit_Tarif_Stock!#REF!&lt;&gt;0,Produit_Tarif_Stock!#REF!,"")</f>
        <v>#REF!</v>
      </c>
      <c r="Q455" s="518" t="e">
        <f>IF(Produit_Tarif_Stock!#REF!&lt;&gt;0,(E455-(E455*H455)-Produit_Tarif_Stock!#REF!)/Produit_Tarif_Stock!#REF!*100,(E455-(E455*H455)-Produit_Tarif_Stock!#REF!)/Produit_Tarif_Stock!#REF!*100)</f>
        <v>#REF!</v>
      </c>
      <c r="R455" s="523">
        <f t="shared" ref="R455:R518" si="15">SUM(H455:H2448)</f>
        <v>0</v>
      </c>
      <c r="S455" s="524" t="e">
        <f>Produit_Tarif_Stock!#REF!</f>
        <v>#REF!</v>
      </c>
    </row>
    <row r="456" spans="1:19" ht="24.75" customHeight="1">
      <c r="A456" s="228" t="e">
        <f>Produit_Tarif_Stock!#REF!</f>
        <v>#REF!</v>
      </c>
      <c r="B456" s="118" t="e">
        <f>IF(Produit_Tarif_Stock!#REF!&lt;&gt;"",Produit_Tarif_Stock!#REF!,"")</f>
        <v>#REF!</v>
      </c>
      <c r="C456" s="502" t="e">
        <f>IF(Produit_Tarif_Stock!#REF!&lt;&gt;"",Produit_Tarif_Stock!#REF!,"")</f>
        <v>#REF!</v>
      </c>
      <c r="D456" s="505" t="e">
        <f>IF(Produit_Tarif_Stock!#REF!&lt;&gt;"",Produit_Tarif_Stock!#REF!,"")</f>
        <v>#REF!</v>
      </c>
      <c r="E456" s="514" t="e">
        <f>IF(Produit_Tarif_Stock!#REF!&lt;&gt;0,Produit_Tarif_Stock!#REF!,"")</f>
        <v>#REF!</v>
      </c>
      <c r="F456" s="2" t="e">
        <f>IF(Produit_Tarif_Stock!#REF!&lt;&gt;"",Produit_Tarif_Stock!#REF!,"")</f>
        <v>#REF!</v>
      </c>
      <c r="G456" s="506" t="e">
        <f>IF(Produit_Tarif_Stock!#REF!&lt;&gt;0,Produit_Tarif_Stock!#REF!,"")</f>
        <v>#REF!</v>
      </c>
      <c r="I456" s="506" t="str">
        <f t="shared" si="14"/>
        <v/>
      </c>
      <c r="J456" s="2" t="e">
        <f>IF(Produit_Tarif_Stock!#REF!&lt;&gt;0,Produit_Tarif_Stock!#REF!,"")</f>
        <v>#REF!</v>
      </c>
      <c r="K456" s="2" t="e">
        <f>IF(Produit_Tarif_Stock!#REF!&lt;&gt;0,Produit_Tarif_Stock!#REF!,"")</f>
        <v>#REF!</v>
      </c>
      <c r="L456" s="114" t="e">
        <f>IF(Produit_Tarif_Stock!#REF!&lt;&gt;0,Produit_Tarif_Stock!#REF!,"")</f>
        <v>#REF!</v>
      </c>
      <c r="M456" s="114" t="e">
        <f>IF(Produit_Tarif_Stock!#REF!&lt;&gt;0,Produit_Tarif_Stock!#REF!,"")</f>
        <v>#REF!</v>
      </c>
      <c r="N456" s="454"/>
      <c r="P456" s="2" t="e">
        <f>IF(Produit_Tarif_Stock!#REF!&lt;&gt;0,Produit_Tarif_Stock!#REF!,"")</f>
        <v>#REF!</v>
      </c>
      <c r="Q456" s="518" t="e">
        <f>IF(Produit_Tarif_Stock!#REF!&lt;&gt;0,(E456-(E456*H456)-Produit_Tarif_Stock!#REF!)/Produit_Tarif_Stock!#REF!*100,(E456-(E456*H456)-Produit_Tarif_Stock!#REF!)/Produit_Tarif_Stock!#REF!*100)</f>
        <v>#REF!</v>
      </c>
      <c r="R456" s="523">
        <f t="shared" si="15"/>
        <v>0</v>
      </c>
      <c r="S456" s="524" t="e">
        <f>Produit_Tarif_Stock!#REF!</f>
        <v>#REF!</v>
      </c>
    </row>
    <row r="457" spans="1:19" ht="24.75" customHeight="1">
      <c r="A457" s="228" t="e">
        <f>Produit_Tarif_Stock!#REF!</f>
        <v>#REF!</v>
      </c>
      <c r="B457" s="118" t="e">
        <f>IF(Produit_Tarif_Stock!#REF!&lt;&gt;"",Produit_Tarif_Stock!#REF!,"")</f>
        <v>#REF!</v>
      </c>
      <c r="C457" s="502" t="e">
        <f>IF(Produit_Tarif_Stock!#REF!&lt;&gt;"",Produit_Tarif_Stock!#REF!,"")</f>
        <v>#REF!</v>
      </c>
      <c r="D457" s="505" t="e">
        <f>IF(Produit_Tarif_Stock!#REF!&lt;&gt;"",Produit_Tarif_Stock!#REF!,"")</f>
        <v>#REF!</v>
      </c>
      <c r="E457" s="514" t="e">
        <f>IF(Produit_Tarif_Stock!#REF!&lt;&gt;0,Produit_Tarif_Stock!#REF!,"")</f>
        <v>#REF!</v>
      </c>
      <c r="F457" s="2" t="e">
        <f>IF(Produit_Tarif_Stock!#REF!&lt;&gt;"",Produit_Tarif_Stock!#REF!,"")</f>
        <v>#REF!</v>
      </c>
      <c r="G457" s="506" t="e">
        <f>IF(Produit_Tarif_Stock!#REF!&lt;&gt;0,Produit_Tarif_Stock!#REF!,"")</f>
        <v>#REF!</v>
      </c>
      <c r="I457" s="506" t="str">
        <f t="shared" si="14"/>
        <v/>
      </c>
      <c r="J457" s="2" t="e">
        <f>IF(Produit_Tarif_Stock!#REF!&lt;&gt;0,Produit_Tarif_Stock!#REF!,"")</f>
        <v>#REF!</v>
      </c>
      <c r="K457" s="2" t="e">
        <f>IF(Produit_Tarif_Stock!#REF!&lt;&gt;0,Produit_Tarif_Stock!#REF!,"")</f>
        <v>#REF!</v>
      </c>
      <c r="L457" s="114" t="e">
        <f>IF(Produit_Tarif_Stock!#REF!&lt;&gt;0,Produit_Tarif_Stock!#REF!,"")</f>
        <v>#REF!</v>
      </c>
      <c r="M457" s="114" t="e">
        <f>IF(Produit_Tarif_Stock!#REF!&lt;&gt;0,Produit_Tarif_Stock!#REF!,"")</f>
        <v>#REF!</v>
      </c>
      <c r="N457" s="454"/>
      <c r="P457" s="2" t="e">
        <f>IF(Produit_Tarif_Stock!#REF!&lt;&gt;0,Produit_Tarif_Stock!#REF!,"")</f>
        <v>#REF!</v>
      </c>
      <c r="Q457" s="518" t="e">
        <f>IF(Produit_Tarif_Stock!#REF!&lt;&gt;0,(E457-(E457*H457)-Produit_Tarif_Stock!#REF!)/Produit_Tarif_Stock!#REF!*100,(E457-(E457*H457)-Produit_Tarif_Stock!#REF!)/Produit_Tarif_Stock!#REF!*100)</f>
        <v>#REF!</v>
      </c>
      <c r="R457" s="523">
        <f t="shared" si="15"/>
        <v>0</v>
      </c>
      <c r="S457" s="524" t="e">
        <f>Produit_Tarif_Stock!#REF!</f>
        <v>#REF!</v>
      </c>
    </row>
    <row r="458" spans="1:19" ht="24.75" customHeight="1">
      <c r="A458" s="228" t="e">
        <f>Produit_Tarif_Stock!#REF!</f>
        <v>#REF!</v>
      </c>
      <c r="B458" s="118" t="e">
        <f>IF(Produit_Tarif_Stock!#REF!&lt;&gt;"",Produit_Tarif_Stock!#REF!,"")</f>
        <v>#REF!</v>
      </c>
      <c r="C458" s="502" t="e">
        <f>IF(Produit_Tarif_Stock!#REF!&lt;&gt;"",Produit_Tarif_Stock!#REF!,"")</f>
        <v>#REF!</v>
      </c>
      <c r="D458" s="505" t="e">
        <f>IF(Produit_Tarif_Stock!#REF!&lt;&gt;"",Produit_Tarif_Stock!#REF!,"")</f>
        <v>#REF!</v>
      </c>
      <c r="E458" s="514" t="e">
        <f>IF(Produit_Tarif_Stock!#REF!&lt;&gt;0,Produit_Tarif_Stock!#REF!,"")</f>
        <v>#REF!</v>
      </c>
      <c r="F458" s="2" t="e">
        <f>IF(Produit_Tarif_Stock!#REF!&lt;&gt;"",Produit_Tarif_Stock!#REF!,"")</f>
        <v>#REF!</v>
      </c>
      <c r="G458" s="506" t="e">
        <f>IF(Produit_Tarif_Stock!#REF!&lt;&gt;0,Produit_Tarif_Stock!#REF!,"")</f>
        <v>#REF!</v>
      </c>
      <c r="I458" s="506" t="str">
        <f t="shared" si="14"/>
        <v/>
      </c>
      <c r="J458" s="2" t="e">
        <f>IF(Produit_Tarif_Stock!#REF!&lt;&gt;0,Produit_Tarif_Stock!#REF!,"")</f>
        <v>#REF!</v>
      </c>
      <c r="K458" s="2" t="e">
        <f>IF(Produit_Tarif_Stock!#REF!&lt;&gt;0,Produit_Tarif_Stock!#REF!,"")</f>
        <v>#REF!</v>
      </c>
      <c r="L458" s="114" t="e">
        <f>IF(Produit_Tarif_Stock!#REF!&lt;&gt;0,Produit_Tarif_Stock!#REF!,"")</f>
        <v>#REF!</v>
      </c>
      <c r="M458" s="114" t="e">
        <f>IF(Produit_Tarif_Stock!#REF!&lt;&gt;0,Produit_Tarif_Stock!#REF!,"")</f>
        <v>#REF!</v>
      </c>
      <c r="N458" s="454"/>
      <c r="P458" s="2" t="e">
        <f>IF(Produit_Tarif_Stock!#REF!&lt;&gt;0,Produit_Tarif_Stock!#REF!,"")</f>
        <v>#REF!</v>
      </c>
      <c r="Q458" s="518" t="e">
        <f>IF(Produit_Tarif_Stock!#REF!&lt;&gt;0,(E458-(E458*H458)-Produit_Tarif_Stock!#REF!)/Produit_Tarif_Stock!#REF!*100,(E458-(E458*H458)-Produit_Tarif_Stock!#REF!)/Produit_Tarif_Stock!#REF!*100)</f>
        <v>#REF!</v>
      </c>
      <c r="R458" s="523">
        <f t="shared" si="15"/>
        <v>0</v>
      </c>
      <c r="S458" s="524" t="e">
        <f>Produit_Tarif_Stock!#REF!</f>
        <v>#REF!</v>
      </c>
    </row>
    <row r="459" spans="1:19" ht="24.75" customHeight="1">
      <c r="A459" s="228" t="e">
        <f>Produit_Tarif_Stock!#REF!</f>
        <v>#REF!</v>
      </c>
      <c r="B459" s="118" t="e">
        <f>IF(Produit_Tarif_Stock!#REF!&lt;&gt;"",Produit_Tarif_Stock!#REF!,"")</f>
        <v>#REF!</v>
      </c>
      <c r="C459" s="502" t="e">
        <f>IF(Produit_Tarif_Stock!#REF!&lt;&gt;"",Produit_Tarif_Stock!#REF!,"")</f>
        <v>#REF!</v>
      </c>
      <c r="D459" s="505" t="e">
        <f>IF(Produit_Tarif_Stock!#REF!&lt;&gt;"",Produit_Tarif_Stock!#REF!,"")</f>
        <v>#REF!</v>
      </c>
      <c r="E459" s="514" t="e">
        <f>IF(Produit_Tarif_Stock!#REF!&lt;&gt;0,Produit_Tarif_Stock!#REF!,"")</f>
        <v>#REF!</v>
      </c>
      <c r="F459" s="2" t="e">
        <f>IF(Produit_Tarif_Stock!#REF!&lt;&gt;"",Produit_Tarif_Stock!#REF!,"")</f>
        <v>#REF!</v>
      </c>
      <c r="G459" s="506" t="e">
        <f>IF(Produit_Tarif_Stock!#REF!&lt;&gt;0,Produit_Tarif_Stock!#REF!,"")</f>
        <v>#REF!</v>
      </c>
      <c r="I459" s="506" t="str">
        <f t="shared" si="14"/>
        <v/>
      </c>
      <c r="J459" s="2" t="e">
        <f>IF(Produit_Tarif_Stock!#REF!&lt;&gt;0,Produit_Tarif_Stock!#REF!,"")</f>
        <v>#REF!</v>
      </c>
      <c r="K459" s="2" t="e">
        <f>IF(Produit_Tarif_Stock!#REF!&lt;&gt;0,Produit_Tarif_Stock!#REF!,"")</f>
        <v>#REF!</v>
      </c>
      <c r="L459" s="114" t="e">
        <f>IF(Produit_Tarif_Stock!#REF!&lt;&gt;0,Produit_Tarif_Stock!#REF!,"")</f>
        <v>#REF!</v>
      </c>
      <c r="M459" s="114" t="e">
        <f>IF(Produit_Tarif_Stock!#REF!&lt;&gt;0,Produit_Tarif_Stock!#REF!,"")</f>
        <v>#REF!</v>
      </c>
      <c r="N459" s="454"/>
      <c r="P459" s="2" t="e">
        <f>IF(Produit_Tarif_Stock!#REF!&lt;&gt;0,Produit_Tarif_Stock!#REF!,"")</f>
        <v>#REF!</v>
      </c>
      <c r="Q459" s="518" t="e">
        <f>IF(Produit_Tarif_Stock!#REF!&lt;&gt;0,(E459-(E459*H459)-Produit_Tarif_Stock!#REF!)/Produit_Tarif_Stock!#REF!*100,(E459-(E459*H459)-Produit_Tarif_Stock!#REF!)/Produit_Tarif_Stock!#REF!*100)</f>
        <v>#REF!</v>
      </c>
      <c r="R459" s="523">
        <f t="shared" si="15"/>
        <v>0</v>
      </c>
      <c r="S459" s="524" t="e">
        <f>Produit_Tarif_Stock!#REF!</f>
        <v>#REF!</v>
      </c>
    </row>
    <row r="460" spans="1:19" ht="24.75" customHeight="1">
      <c r="A460" s="228" t="e">
        <f>Produit_Tarif_Stock!#REF!</f>
        <v>#REF!</v>
      </c>
      <c r="B460" s="118" t="e">
        <f>IF(Produit_Tarif_Stock!#REF!&lt;&gt;"",Produit_Tarif_Stock!#REF!,"")</f>
        <v>#REF!</v>
      </c>
      <c r="C460" s="502" t="e">
        <f>IF(Produit_Tarif_Stock!#REF!&lt;&gt;"",Produit_Tarif_Stock!#REF!,"")</f>
        <v>#REF!</v>
      </c>
      <c r="D460" s="505" t="e">
        <f>IF(Produit_Tarif_Stock!#REF!&lt;&gt;"",Produit_Tarif_Stock!#REF!,"")</f>
        <v>#REF!</v>
      </c>
      <c r="E460" s="514" t="e">
        <f>IF(Produit_Tarif_Stock!#REF!&lt;&gt;0,Produit_Tarif_Stock!#REF!,"")</f>
        <v>#REF!</v>
      </c>
      <c r="F460" s="2" t="e">
        <f>IF(Produit_Tarif_Stock!#REF!&lt;&gt;"",Produit_Tarif_Stock!#REF!,"")</f>
        <v>#REF!</v>
      </c>
      <c r="G460" s="506" t="e">
        <f>IF(Produit_Tarif_Stock!#REF!&lt;&gt;0,Produit_Tarif_Stock!#REF!,"")</f>
        <v>#REF!</v>
      </c>
      <c r="I460" s="506" t="str">
        <f t="shared" si="14"/>
        <v/>
      </c>
      <c r="J460" s="2" t="e">
        <f>IF(Produit_Tarif_Stock!#REF!&lt;&gt;0,Produit_Tarif_Stock!#REF!,"")</f>
        <v>#REF!</v>
      </c>
      <c r="K460" s="2" t="e">
        <f>IF(Produit_Tarif_Stock!#REF!&lt;&gt;0,Produit_Tarif_Stock!#REF!,"")</f>
        <v>#REF!</v>
      </c>
      <c r="L460" s="114" t="e">
        <f>IF(Produit_Tarif_Stock!#REF!&lt;&gt;0,Produit_Tarif_Stock!#REF!,"")</f>
        <v>#REF!</v>
      </c>
      <c r="M460" s="114" t="e">
        <f>IF(Produit_Tarif_Stock!#REF!&lt;&gt;0,Produit_Tarif_Stock!#REF!,"")</f>
        <v>#REF!</v>
      </c>
      <c r="N460" s="454"/>
      <c r="P460" s="2" t="e">
        <f>IF(Produit_Tarif_Stock!#REF!&lt;&gt;0,Produit_Tarif_Stock!#REF!,"")</f>
        <v>#REF!</v>
      </c>
      <c r="Q460" s="518" t="e">
        <f>IF(Produit_Tarif_Stock!#REF!&lt;&gt;0,(E460-(E460*H460)-Produit_Tarif_Stock!#REF!)/Produit_Tarif_Stock!#REF!*100,(E460-(E460*H460)-Produit_Tarif_Stock!#REF!)/Produit_Tarif_Stock!#REF!*100)</f>
        <v>#REF!</v>
      </c>
      <c r="R460" s="523">
        <f t="shared" si="15"/>
        <v>0</v>
      </c>
      <c r="S460" s="524" t="e">
        <f>Produit_Tarif_Stock!#REF!</f>
        <v>#REF!</v>
      </c>
    </row>
    <row r="461" spans="1:19" ht="24.75" customHeight="1">
      <c r="A461" s="228" t="e">
        <f>Produit_Tarif_Stock!#REF!</f>
        <v>#REF!</v>
      </c>
      <c r="B461" s="118" t="e">
        <f>IF(Produit_Tarif_Stock!#REF!&lt;&gt;"",Produit_Tarif_Stock!#REF!,"")</f>
        <v>#REF!</v>
      </c>
      <c r="C461" s="502" t="e">
        <f>IF(Produit_Tarif_Stock!#REF!&lt;&gt;"",Produit_Tarif_Stock!#REF!,"")</f>
        <v>#REF!</v>
      </c>
      <c r="D461" s="505" t="e">
        <f>IF(Produit_Tarif_Stock!#REF!&lt;&gt;"",Produit_Tarif_Stock!#REF!,"")</f>
        <v>#REF!</v>
      </c>
      <c r="E461" s="514" t="e">
        <f>IF(Produit_Tarif_Stock!#REF!&lt;&gt;0,Produit_Tarif_Stock!#REF!,"")</f>
        <v>#REF!</v>
      </c>
      <c r="F461" s="2" t="e">
        <f>IF(Produit_Tarif_Stock!#REF!&lt;&gt;"",Produit_Tarif_Stock!#REF!,"")</f>
        <v>#REF!</v>
      </c>
      <c r="G461" s="506" t="e">
        <f>IF(Produit_Tarif_Stock!#REF!&lt;&gt;0,Produit_Tarif_Stock!#REF!,"")</f>
        <v>#REF!</v>
      </c>
      <c r="I461" s="506" t="str">
        <f t="shared" si="14"/>
        <v/>
      </c>
      <c r="J461" s="2" t="e">
        <f>IF(Produit_Tarif_Stock!#REF!&lt;&gt;0,Produit_Tarif_Stock!#REF!,"")</f>
        <v>#REF!</v>
      </c>
      <c r="K461" s="2" t="e">
        <f>IF(Produit_Tarif_Stock!#REF!&lt;&gt;0,Produit_Tarif_Stock!#REF!,"")</f>
        <v>#REF!</v>
      </c>
      <c r="L461" s="114" t="e">
        <f>IF(Produit_Tarif_Stock!#REF!&lt;&gt;0,Produit_Tarif_Stock!#REF!,"")</f>
        <v>#REF!</v>
      </c>
      <c r="M461" s="114" t="e">
        <f>IF(Produit_Tarif_Stock!#REF!&lt;&gt;0,Produit_Tarif_Stock!#REF!,"")</f>
        <v>#REF!</v>
      </c>
      <c r="N461" s="454"/>
      <c r="P461" s="2" t="e">
        <f>IF(Produit_Tarif_Stock!#REF!&lt;&gt;0,Produit_Tarif_Stock!#REF!,"")</f>
        <v>#REF!</v>
      </c>
      <c r="Q461" s="518" t="e">
        <f>IF(Produit_Tarif_Stock!#REF!&lt;&gt;0,(E461-(E461*H461)-Produit_Tarif_Stock!#REF!)/Produit_Tarif_Stock!#REF!*100,(E461-(E461*H461)-Produit_Tarif_Stock!#REF!)/Produit_Tarif_Stock!#REF!*100)</f>
        <v>#REF!</v>
      </c>
      <c r="R461" s="523">
        <f t="shared" si="15"/>
        <v>0</v>
      </c>
      <c r="S461" s="524" t="e">
        <f>Produit_Tarif_Stock!#REF!</f>
        <v>#REF!</v>
      </c>
    </row>
    <row r="462" spans="1:19" ht="24.75" customHeight="1">
      <c r="A462" s="228" t="e">
        <f>Produit_Tarif_Stock!#REF!</f>
        <v>#REF!</v>
      </c>
      <c r="B462" s="118" t="e">
        <f>IF(Produit_Tarif_Stock!#REF!&lt;&gt;"",Produit_Tarif_Stock!#REF!,"")</f>
        <v>#REF!</v>
      </c>
      <c r="C462" s="502" t="e">
        <f>IF(Produit_Tarif_Stock!#REF!&lt;&gt;"",Produit_Tarif_Stock!#REF!,"")</f>
        <v>#REF!</v>
      </c>
      <c r="D462" s="505" t="e">
        <f>IF(Produit_Tarif_Stock!#REF!&lt;&gt;"",Produit_Tarif_Stock!#REF!,"")</f>
        <v>#REF!</v>
      </c>
      <c r="E462" s="514" t="e">
        <f>IF(Produit_Tarif_Stock!#REF!&lt;&gt;0,Produit_Tarif_Stock!#REF!,"")</f>
        <v>#REF!</v>
      </c>
      <c r="F462" s="2" t="e">
        <f>IF(Produit_Tarif_Stock!#REF!&lt;&gt;"",Produit_Tarif_Stock!#REF!,"")</f>
        <v>#REF!</v>
      </c>
      <c r="G462" s="506" t="e">
        <f>IF(Produit_Tarif_Stock!#REF!&lt;&gt;0,Produit_Tarif_Stock!#REF!,"")</f>
        <v>#REF!</v>
      </c>
      <c r="I462" s="506" t="str">
        <f t="shared" si="14"/>
        <v/>
      </c>
      <c r="J462" s="2" t="e">
        <f>IF(Produit_Tarif_Stock!#REF!&lt;&gt;0,Produit_Tarif_Stock!#REF!,"")</f>
        <v>#REF!</v>
      </c>
      <c r="K462" s="2" t="e">
        <f>IF(Produit_Tarif_Stock!#REF!&lt;&gt;0,Produit_Tarif_Stock!#REF!,"")</f>
        <v>#REF!</v>
      </c>
      <c r="L462" s="114" t="e">
        <f>IF(Produit_Tarif_Stock!#REF!&lt;&gt;0,Produit_Tarif_Stock!#REF!,"")</f>
        <v>#REF!</v>
      </c>
      <c r="M462" s="114" t="e">
        <f>IF(Produit_Tarif_Stock!#REF!&lt;&gt;0,Produit_Tarif_Stock!#REF!,"")</f>
        <v>#REF!</v>
      </c>
      <c r="N462" s="454"/>
      <c r="P462" s="2" t="e">
        <f>IF(Produit_Tarif_Stock!#REF!&lt;&gt;0,Produit_Tarif_Stock!#REF!,"")</f>
        <v>#REF!</v>
      </c>
      <c r="Q462" s="518" t="e">
        <f>IF(Produit_Tarif_Stock!#REF!&lt;&gt;0,(E462-(E462*H462)-Produit_Tarif_Stock!#REF!)/Produit_Tarif_Stock!#REF!*100,(E462-(E462*H462)-Produit_Tarif_Stock!#REF!)/Produit_Tarif_Stock!#REF!*100)</f>
        <v>#REF!</v>
      </c>
      <c r="R462" s="523">
        <f t="shared" si="15"/>
        <v>0</v>
      </c>
      <c r="S462" s="524" t="e">
        <f>Produit_Tarif_Stock!#REF!</f>
        <v>#REF!</v>
      </c>
    </row>
    <row r="463" spans="1:19" ht="24.75" customHeight="1">
      <c r="A463" s="228" t="e">
        <f>Produit_Tarif_Stock!#REF!</f>
        <v>#REF!</v>
      </c>
      <c r="B463" s="118" t="e">
        <f>IF(Produit_Tarif_Stock!#REF!&lt;&gt;"",Produit_Tarif_Stock!#REF!,"")</f>
        <v>#REF!</v>
      </c>
      <c r="C463" s="502" t="e">
        <f>IF(Produit_Tarif_Stock!#REF!&lt;&gt;"",Produit_Tarif_Stock!#REF!,"")</f>
        <v>#REF!</v>
      </c>
      <c r="D463" s="505" t="e">
        <f>IF(Produit_Tarif_Stock!#REF!&lt;&gt;"",Produit_Tarif_Stock!#REF!,"")</f>
        <v>#REF!</v>
      </c>
      <c r="E463" s="514" t="e">
        <f>IF(Produit_Tarif_Stock!#REF!&lt;&gt;0,Produit_Tarif_Stock!#REF!,"")</f>
        <v>#REF!</v>
      </c>
      <c r="F463" s="2" t="e">
        <f>IF(Produit_Tarif_Stock!#REF!&lt;&gt;"",Produit_Tarif_Stock!#REF!,"")</f>
        <v>#REF!</v>
      </c>
      <c r="G463" s="506" t="e">
        <f>IF(Produit_Tarif_Stock!#REF!&lt;&gt;0,Produit_Tarif_Stock!#REF!,"")</f>
        <v>#REF!</v>
      </c>
      <c r="I463" s="506" t="str">
        <f t="shared" si="14"/>
        <v/>
      </c>
      <c r="J463" s="2" t="e">
        <f>IF(Produit_Tarif_Stock!#REF!&lt;&gt;0,Produit_Tarif_Stock!#REF!,"")</f>
        <v>#REF!</v>
      </c>
      <c r="K463" s="2" t="e">
        <f>IF(Produit_Tarif_Stock!#REF!&lt;&gt;0,Produit_Tarif_Stock!#REF!,"")</f>
        <v>#REF!</v>
      </c>
      <c r="L463" s="114" t="e">
        <f>IF(Produit_Tarif_Stock!#REF!&lt;&gt;0,Produit_Tarif_Stock!#REF!,"")</f>
        <v>#REF!</v>
      </c>
      <c r="M463" s="114" t="e">
        <f>IF(Produit_Tarif_Stock!#REF!&lt;&gt;0,Produit_Tarif_Stock!#REF!,"")</f>
        <v>#REF!</v>
      </c>
      <c r="N463" s="454"/>
      <c r="P463" s="2" t="e">
        <f>IF(Produit_Tarif_Stock!#REF!&lt;&gt;0,Produit_Tarif_Stock!#REF!,"")</f>
        <v>#REF!</v>
      </c>
      <c r="Q463" s="518" t="e">
        <f>IF(Produit_Tarif_Stock!#REF!&lt;&gt;0,(E463-(E463*H463)-Produit_Tarif_Stock!#REF!)/Produit_Tarif_Stock!#REF!*100,(E463-(E463*H463)-Produit_Tarif_Stock!#REF!)/Produit_Tarif_Stock!#REF!*100)</f>
        <v>#REF!</v>
      </c>
      <c r="R463" s="523">
        <f t="shared" si="15"/>
        <v>0</v>
      </c>
      <c r="S463" s="524" t="e">
        <f>Produit_Tarif_Stock!#REF!</f>
        <v>#REF!</v>
      </c>
    </row>
    <row r="464" spans="1:19" ht="24.75" customHeight="1">
      <c r="A464" s="228" t="e">
        <f>Produit_Tarif_Stock!#REF!</f>
        <v>#REF!</v>
      </c>
      <c r="B464" s="118" t="e">
        <f>IF(Produit_Tarif_Stock!#REF!&lt;&gt;"",Produit_Tarif_Stock!#REF!,"")</f>
        <v>#REF!</v>
      </c>
      <c r="C464" s="502" t="e">
        <f>IF(Produit_Tarif_Stock!#REF!&lt;&gt;"",Produit_Tarif_Stock!#REF!,"")</f>
        <v>#REF!</v>
      </c>
      <c r="D464" s="505" t="e">
        <f>IF(Produit_Tarif_Stock!#REF!&lt;&gt;"",Produit_Tarif_Stock!#REF!,"")</f>
        <v>#REF!</v>
      </c>
      <c r="E464" s="514" t="e">
        <f>IF(Produit_Tarif_Stock!#REF!&lt;&gt;0,Produit_Tarif_Stock!#REF!,"")</f>
        <v>#REF!</v>
      </c>
      <c r="F464" s="2" t="e">
        <f>IF(Produit_Tarif_Stock!#REF!&lt;&gt;"",Produit_Tarif_Stock!#REF!,"")</f>
        <v>#REF!</v>
      </c>
      <c r="G464" s="506" t="e">
        <f>IF(Produit_Tarif_Stock!#REF!&lt;&gt;0,Produit_Tarif_Stock!#REF!,"")</f>
        <v>#REF!</v>
      </c>
      <c r="I464" s="506" t="str">
        <f t="shared" si="14"/>
        <v/>
      </c>
      <c r="J464" s="2" t="e">
        <f>IF(Produit_Tarif_Stock!#REF!&lt;&gt;0,Produit_Tarif_Stock!#REF!,"")</f>
        <v>#REF!</v>
      </c>
      <c r="K464" s="2" t="e">
        <f>IF(Produit_Tarif_Stock!#REF!&lt;&gt;0,Produit_Tarif_Stock!#REF!,"")</f>
        <v>#REF!</v>
      </c>
      <c r="L464" s="114" t="e">
        <f>IF(Produit_Tarif_Stock!#REF!&lt;&gt;0,Produit_Tarif_Stock!#REF!,"")</f>
        <v>#REF!</v>
      </c>
      <c r="M464" s="114" t="e">
        <f>IF(Produit_Tarif_Stock!#REF!&lt;&gt;0,Produit_Tarif_Stock!#REF!,"")</f>
        <v>#REF!</v>
      </c>
      <c r="N464" s="454"/>
      <c r="P464" s="2" t="e">
        <f>IF(Produit_Tarif_Stock!#REF!&lt;&gt;0,Produit_Tarif_Stock!#REF!,"")</f>
        <v>#REF!</v>
      </c>
      <c r="Q464" s="518" t="e">
        <f>IF(Produit_Tarif_Stock!#REF!&lt;&gt;0,(E464-(E464*H464)-Produit_Tarif_Stock!#REF!)/Produit_Tarif_Stock!#REF!*100,(E464-(E464*H464)-Produit_Tarif_Stock!#REF!)/Produit_Tarif_Stock!#REF!*100)</f>
        <v>#REF!</v>
      </c>
      <c r="R464" s="523">
        <f t="shared" si="15"/>
        <v>0</v>
      </c>
      <c r="S464" s="524" t="e">
        <f>Produit_Tarif_Stock!#REF!</f>
        <v>#REF!</v>
      </c>
    </row>
    <row r="465" spans="1:19" ht="24.75" customHeight="1">
      <c r="A465" s="228" t="e">
        <f>Produit_Tarif_Stock!#REF!</f>
        <v>#REF!</v>
      </c>
      <c r="B465" s="118" t="e">
        <f>IF(Produit_Tarif_Stock!#REF!&lt;&gt;"",Produit_Tarif_Stock!#REF!,"")</f>
        <v>#REF!</v>
      </c>
      <c r="C465" s="502" t="e">
        <f>IF(Produit_Tarif_Stock!#REF!&lt;&gt;"",Produit_Tarif_Stock!#REF!,"")</f>
        <v>#REF!</v>
      </c>
      <c r="D465" s="505" t="e">
        <f>IF(Produit_Tarif_Stock!#REF!&lt;&gt;"",Produit_Tarif_Stock!#REF!,"")</f>
        <v>#REF!</v>
      </c>
      <c r="E465" s="514" t="e">
        <f>IF(Produit_Tarif_Stock!#REF!&lt;&gt;0,Produit_Tarif_Stock!#REF!,"")</f>
        <v>#REF!</v>
      </c>
      <c r="F465" s="2" t="e">
        <f>IF(Produit_Tarif_Stock!#REF!&lt;&gt;"",Produit_Tarif_Stock!#REF!,"")</f>
        <v>#REF!</v>
      </c>
      <c r="G465" s="506" t="e">
        <f>IF(Produit_Tarif_Stock!#REF!&lt;&gt;0,Produit_Tarif_Stock!#REF!,"")</f>
        <v>#REF!</v>
      </c>
      <c r="I465" s="506" t="str">
        <f t="shared" si="14"/>
        <v/>
      </c>
      <c r="J465" s="2" t="e">
        <f>IF(Produit_Tarif_Stock!#REF!&lt;&gt;0,Produit_Tarif_Stock!#REF!,"")</f>
        <v>#REF!</v>
      </c>
      <c r="K465" s="2" t="e">
        <f>IF(Produit_Tarif_Stock!#REF!&lt;&gt;0,Produit_Tarif_Stock!#REF!,"")</f>
        <v>#REF!</v>
      </c>
      <c r="L465" s="114" t="e">
        <f>IF(Produit_Tarif_Stock!#REF!&lt;&gt;0,Produit_Tarif_Stock!#REF!,"")</f>
        <v>#REF!</v>
      </c>
      <c r="M465" s="114" t="e">
        <f>IF(Produit_Tarif_Stock!#REF!&lt;&gt;0,Produit_Tarif_Stock!#REF!,"")</f>
        <v>#REF!</v>
      </c>
      <c r="N465" s="454"/>
      <c r="P465" s="2" t="e">
        <f>IF(Produit_Tarif_Stock!#REF!&lt;&gt;0,Produit_Tarif_Stock!#REF!,"")</f>
        <v>#REF!</v>
      </c>
      <c r="Q465" s="518" t="e">
        <f>IF(Produit_Tarif_Stock!#REF!&lt;&gt;0,(E465-(E465*H465)-Produit_Tarif_Stock!#REF!)/Produit_Tarif_Stock!#REF!*100,(E465-(E465*H465)-Produit_Tarif_Stock!#REF!)/Produit_Tarif_Stock!#REF!*100)</f>
        <v>#REF!</v>
      </c>
      <c r="R465" s="523">
        <f t="shared" si="15"/>
        <v>0</v>
      </c>
      <c r="S465" s="524" t="e">
        <f>Produit_Tarif_Stock!#REF!</f>
        <v>#REF!</v>
      </c>
    </row>
    <row r="466" spans="1:19" ht="24.75" customHeight="1">
      <c r="A466" s="228" t="e">
        <f>Produit_Tarif_Stock!#REF!</f>
        <v>#REF!</v>
      </c>
      <c r="B466" s="118" t="e">
        <f>IF(Produit_Tarif_Stock!#REF!&lt;&gt;"",Produit_Tarif_Stock!#REF!,"")</f>
        <v>#REF!</v>
      </c>
      <c r="C466" s="502" t="e">
        <f>IF(Produit_Tarif_Stock!#REF!&lt;&gt;"",Produit_Tarif_Stock!#REF!,"")</f>
        <v>#REF!</v>
      </c>
      <c r="D466" s="505" t="e">
        <f>IF(Produit_Tarif_Stock!#REF!&lt;&gt;"",Produit_Tarif_Stock!#REF!,"")</f>
        <v>#REF!</v>
      </c>
      <c r="E466" s="514" t="e">
        <f>IF(Produit_Tarif_Stock!#REF!&lt;&gt;0,Produit_Tarif_Stock!#REF!,"")</f>
        <v>#REF!</v>
      </c>
      <c r="F466" s="2" t="e">
        <f>IF(Produit_Tarif_Stock!#REF!&lt;&gt;"",Produit_Tarif_Stock!#REF!,"")</f>
        <v>#REF!</v>
      </c>
      <c r="G466" s="506" t="e">
        <f>IF(Produit_Tarif_Stock!#REF!&lt;&gt;0,Produit_Tarif_Stock!#REF!,"")</f>
        <v>#REF!</v>
      </c>
      <c r="I466" s="506" t="str">
        <f t="shared" si="14"/>
        <v/>
      </c>
      <c r="J466" s="2" t="e">
        <f>IF(Produit_Tarif_Stock!#REF!&lt;&gt;0,Produit_Tarif_Stock!#REF!,"")</f>
        <v>#REF!</v>
      </c>
      <c r="K466" s="2" t="e">
        <f>IF(Produit_Tarif_Stock!#REF!&lt;&gt;0,Produit_Tarif_Stock!#REF!,"")</f>
        <v>#REF!</v>
      </c>
      <c r="L466" s="114" t="e">
        <f>IF(Produit_Tarif_Stock!#REF!&lt;&gt;0,Produit_Tarif_Stock!#REF!,"")</f>
        <v>#REF!</v>
      </c>
      <c r="M466" s="114" t="e">
        <f>IF(Produit_Tarif_Stock!#REF!&lt;&gt;0,Produit_Tarif_Stock!#REF!,"")</f>
        <v>#REF!</v>
      </c>
      <c r="N466" s="454"/>
      <c r="P466" s="2" t="e">
        <f>IF(Produit_Tarif_Stock!#REF!&lt;&gt;0,Produit_Tarif_Stock!#REF!,"")</f>
        <v>#REF!</v>
      </c>
      <c r="Q466" s="518" t="e">
        <f>IF(Produit_Tarif_Stock!#REF!&lt;&gt;0,(E466-(E466*H466)-Produit_Tarif_Stock!#REF!)/Produit_Tarif_Stock!#REF!*100,(E466-(E466*H466)-Produit_Tarif_Stock!#REF!)/Produit_Tarif_Stock!#REF!*100)</f>
        <v>#REF!</v>
      </c>
      <c r="R466" s="523">
        <f t="shared" si="15"/>
        <v>0</v>
      </c>
      <c r="S466" s="524" t="e">
        <f>Produit_Tarif_Stock!#REF!</f>
        <v>#REF!</v>
      </c>
    </row>
    <row r="467" spans="1:19" ht="24.75" customHeight="1">
      <c r="A467" s="228" t="e">
        <f>Produit_Tarif_Stock!#REF!</f>
        <v>#REF!</v>
      </c>
      <c r="B467" s="118" t="e">
        <f>IF(Produit_Tarif_Stock!#REF!&lt;&gt;"",Produit_Tarif_Stock!#REF!,"")</f>
        <v>#REF!</v>
      </c>
      <c r="C467" s="502" t="e">
        <f>IF(Produit_Tarif_Stock!#REF!&lt;&gt;"",Produit_Tarif_Stock!#REF!,"")</f>
        <v>#REF!</v>
      </c>
      <c r="D467" s="505" t="e">
        <f>IF(Produit_Tarif_Stock!#REF!&lt;&gt;"",Produit_Tarif_Stock!#REF!,"")</f>
        <v>#REF!</v>
      </c>
      <c r="E467" s="514" t="e">
        <f>IF(Produit_Tarif_Stock!#REF!&lt;&gt;0,Produit_Tarif_Stock!#REF!,"")</f>
        <v>#REF!</v>
      </c>
      <c r="F467" s="2" t="e">
        <f>IF(Produit_Tarif_Stock!#REF!&lt;&gt;"",Produit_Tarif_Stock!#REF!,"")</f>
        <v>#REF!</v>
      </c>
      <c r="G467" s="506" t="e">
        <f>IF(Produit_Tarif_Stock!#REF!&lt;&gt;0,Produit_Tarif_Stock!#REF!,"")</f>
        <v>#REF!</v>
      </c>
      <c r="I467" s="506" t="str">
        <f t="shared" si="14"/>
        <v/>
      </c>
      <c r="J467" s="2" t="e">
        <f>IF(Produit_Tarif_Stock!#REF!&lt;&gt;0,Produit_Tarif_Stock!#REF!,"")</f>
        <v>#REF!</v>
      </c>
      <c r="K467" s="2" t="e">
        <f>IF(Produit_Tarif_Stock!#REF!&lt;&gt;0,Produit_Tarif_Stock!#REF!,"")</f>
        <v>#REF!</v>
      </c>
      <c r="L467" s="114" t="e">
        <f>IF(Produit_Tarif_Stock!#REF!&lt;&gt;0,Produit_Tarif_Stock!#REF!,"")</f>
        <v>#REF!</v>
      </c>
      <c r="M467" s="114" t="e">
        <f>IF(Produit_Tarif_Stock!#REF!&lt;&gt;0,Produit_Tarif_Stock!#REF!,"")</f>
        <v>#REF!</v>
      </c>
      <c r="N467" s="454"/>
      <c r="P467" s="2" t="e">
        <f>IF(Produit_Tarif_Stock!#REF!&lt;&gt;0,Produit_Tarif_Stock!#REF!,"")</f>
        <v>#REF!</v>
      </c>
      <c r="Q467" s="518" t="e">
        <f>IF(Produit_Tarif_Stock!#REF!&lt;&gt;0,(E467-(E467*H467)-Produit_Tarif_Stock!#REF!)/Produit_Tarif_Stock!#REF!*100,(E467-(E467*H467)-Produit_Tarif_Stock!#REF!)/Produit_Tarif_Stock!#REF!*100)</f>
        <v>#REF!</v>
      </c>
      <c r="R467" s="523">
        <f t="shared" si="15"/>
        <v>0</v>
      </c>
      <c r="S467" s="524" t="e">
        <f>Produit_Tarif_Stock!#REF!</f>
        <v>#REF!</v>
      </c>
    </row>
    <row r="468" spans="1:19" ht="24.75" customHeight="1">
      <c r="A468" s="228" t="e">
        <f>Produit_Tarif_Stock!#REF!</f>
        <v>#REF!</v>
      </c>
      <c r="B468" s="118" t="e">
        <f>IF(Produit_Tarif_Stock!#REF!&lt;&gt;"",Produit_Tarif_Stock!#REF!,"")</f>
        <v>#REF!</v>
      </c>
      <c r="C468" s="502" t="e">
        <f>IF(Produit_Tarif_Stock!#REF!&lt;&gt;"",Produit_Tarif_Stock!#REF!,"")</f>
        <v>#REF!</v>
      </c>
      <c r="D468" s="505" t="e">
        <f>IF(Produit_Tarif_Stock!#REF!&lt;&gt;"",Produit_Tarif_Stock!#REF!,"")</f>
        <v>#REF!</v>
      </c>
      <c r="E468" s="514" t="e">
        <f>IF(Produit_Tarif_Stock!#REF!&lt;&gt;0,Produit_Tarif_Stock!#REF!,"")</f>
        <v>#REF!</v>
      </c>
      <c r="F468" s="2" t="e">
        <f>IF(Produit_Tarif_Stock!#REF!&lt;&gt;"",Produit_Tarif_Stock!#REF!,"")</f>
        <v>#REF!</v>
      </c>
      <c r="G468" s="506" t="e">
        <f>IF(Produit_Tarif_Stock!#REF!&lt;&gt;0,Produit_Tarif_Stock!#REF!,"")</f>
        <v>#REF!</v>
      </c>
      <c r="I468" s="506" t="str">
        <f t="shared" si="14"/>
        <v/>
      </c>
      <c r="J468" s="2" t="e">
        <f>IF(Produit_Tarif_Stock!#REF!&lt;&gt;0,Produit_Tarif_Stock!#REF!,"")</f>
        <v>#REF!</v>
      </c>
      <c r="K468" s="2" t="e">
        <f>IF(Produit_Tarif_Stock!#REF!&lt;&gt;0,Produit_Tarif_Stock!#REF!,"")</f>
        <v>#REF!</v>
      </c>
      <c r="L468" s="114" t="e">
        <f>IF(Produit_Tarif_Stock!#REF!&lt;&gt;0,Produit_Tarif_Stock!#REF!,"")</f>
        <v>#REF!</v>
      </c>
      <c r="M468" s="114" t="e">
        <f>IF(Produit_Tarif_Stock!#REF!&lt;&gt;0,Produit_Tarif_Stock!#REF!,"")</f>
        <v>#REF!</v>
      </c>
      <c r="N468" s="454"/>
      <c r="P468" s="2" t="e">
        <f>IF(Produit_Tarif_Stock!#REF!&lt;&gt;0,Produit_Tarif_Stock!#REF!,"")</f>
        <v>#REF!</v>
      </c>
      <c r="Q468" s="518" t="e">
        <f>IF(Produit_Tarif_Stock!#REF!&lt;&gt;0,(E468-(E468*H468)-Produit_Tarif_Stock!#REF!)/Produit_Tarif_Stock!#REF!*100,(E468-(E468*H468)-Produit_Tarif_Stock!#REF!)/Produit_Tarif_Stock!#REF!*100)</f>
        <v>#REF!</v>
      </c>
      <c r="R468" s="523">
        <f t="shared" si="15"/>
        <v>0</v>
      </c>
      <c r="S468" s="524" t="e">
        <f>Produit_Tarif_Stock!#REF!</f>
        <v>#REF!</v>
      </c>
    </row>
    <row r="469" spans="1:19" ht="24.75" customHeight="1">
      <c r="A469" s="228" t="e">
        <f>Produit_Tarif_Stock!#REF!</f>
        <v>#REF!</v>
      </c>
      <c r="B469" s="118" t="e">
        <f>IF(Produit_Tarif_Stock!#REF!&lt;&gt;"",Produit_Tarif_Stock!#REF!,"")</f>
        <v>#REF!</v>
      </c>
      <c r="C469" s="502" t="e">
        <f>IF(Produit_Tarif_Stock!#REF!&lt;&gt;"",Produit_Tarif_Stock!#REF!,"")</f>
        <v>#REF!</v>
      </c>
      <c r="D469" s="505" t="e">
        <f>IF(Produit_Tarif_Stock!#REF!&lt;&gt;"",Produit_Tarif_Stock!#REF!,"")</f>
        <v>#REF!</v>
      </c>
      <c r="E469" s="514" t="e">
        <f>IF(Produit_Tarif_Stock!#REF!&lt;&gt;0,Produit_Tarif_Stock!#REF!,"")</f>
        <v>#REF!</v>
      </c>
      <c r="F469" s="2" t="e">
        <f>IF(Produit_Tarif_Stock!#REF!&lt;&gt;"",Produit_Tarif_Stock!#REF!,"")</f>
        <v>#REF!</v>
      </c>
      <c r="G469" s="506" t="e">
        <f>IF(Produit_Tarif_Stock!#REF!&lt;&gt;0,Produit_Tarif_Stock!#REF!,"")</f>
        <v>#REF!</v>
      </c>
      <c r="I469" s="506" t="str">
        <f t="shared" si="14"/>
        <v/>
      </c>
      <c r="J469" s="2" t="e">
        <f>IF(Produit_Tarif_Stock!#REF!&lt;&gt;0,Produit_Tarif_Stock!#REF!,"")</f>
        <v>#REF!</v>
      </c>
      <c r="K469" s="2" t="e">
        <f>IF(Produit_Tarif_Stock!#REF!&lt;&gt;0,Produit_Tarif_Stock!#REF!,"")</f>
        <v>#REF!</v>
      </c>
      <c r="L469" s="114" t="e">
        <f>IF(Produit_Tarif_Stock!#REF!&lt;&gt;0,Produit_Tarif_Stock!#REF!,"")</f>
        <v>#REF!</v>
      </c>
      <c r="M469" s="114" t="e">
        <f>IF(Produit_Tarif_Stock!#REF!&lt;&gt;0,Produit_Tarif_Stock!#REF!,"")</f>
        <v>#REF!</v>
      </c>
      <c r="N469" s="454"/>
      <c r="P469" s="2" t="e">
        <f>IF(Produit_Tarif_Stock!#REF!&lt;&gt;0,Produit_Tarif_Stock!#REF!,"")</f>
        <v>#REF!</v>
      </c>
      <c r="Q469" s="518" t="e">
        <f>IF(Produit_Tarif_Stock!#REF!&lt;&gt;0,(E469-(E469*H469)-Produit_Tarif_Stock!#REF!)/Produit_Tarif_Stock!#REF!*100,(E469-(E469*H469)-Produit_Tarif_Stock!#REF!)/Produit_Tarif_Stock!#REF!*100)</f>
        <v>#REF!</v>
      </c>
      <c r="R469" s="523">
        <f t="shared" si="15"/>
        <v>0</v>
      </c>
      <c r="S469" s="524" t="e">
        <f>Produit_Tarif_Stock!#REF!</f>
        <v>#REF!</v>
      </c>
    </row>
    <row r="470" spans="1:19" ht="24.75" customHeight="1">
      <c r="A470" s="228" t="e">
        <f>Produit_Tarif_Stock!#REF!</f>
        <v>#REF!</v>
      </c>
      <c r="B470" s="118" t="e">
        <f>IF(Produit_Tarif_Stock!#REF!&lt;&gt;"",Produit_Tarif_Stock!#REF!,"")</f>
        <v>#REF!</v>
      </c>
      <c r="C470" s="502" t="e">
        <f>IF(Produit_Tarif_Stock!#REF!&lt;&gt;"",Produit_Tarif_Stock!#REF!,"")</f>
        <v>#REF!</v>
      </c>
      <c r="D470" s="505" t="e">
        <f>IF(Produit_Tarif_Stock!#REF!&lt;&gt;"",Produit_Tarif_Stock!#REF!,"")</f>
        <v>#REF!</v>
      </c>
      <c r="E470" s="514" t="e">
        <f>IF(Produit_Tarif_Stock!#REF!&lt;&gt;0,Produit_Tarif_Stock!#REF!,"")</f>
        <v>#REF!</v>
      </c>
      <c r="F470" s="2" t="e">
        <f>IF(Produit_Tarif_Stock!#REF!&lt;&gt;"",Produit_Tarif_Stock!#REF!,"")</f>
        <v>#REF!</v>
      </c>
      <c r="G470" s="506" t="e">
        <f>IF(Produit_Tarif_Stock!#REF!&lt;&gt;0,Produit_Tarif_Stock!#REF!,"")</f>
        <v>#REF!</v>
      </c>
      <c r="I470" s="506" t="str">
        <f t="shared" si="14"/>
        <v/>
      </c>
      <c r="J470" s="2" t="e">
        <f>IF(Produit_Tarif_Stock!#REF!&lt;&gt;0,Produit_Tarif_Stock!#REF!,"")</f>
        <v>#REF!</v>
      </c>
      <c r="K470" s="2" t="e">
        <f>IF(Produit_Tarif_Stock!#REF!&lt;&gt;0,Produit_Tarif_Stock!#REF!,"")</f>
        <v>#REF!</v>
      </c>
      <c r="L470" s="114" t="e">
        <f>IF(Produit_Tarif_Stock!#REF!&lt;&gt;0,Produit_Tarif_Stock!#REF!,"")</f>
        <v>#REF!</v>
      </c>
      <c r="M470" s="114" t="e">
        <f>IF(Produit_Tarif_Stock!#REF!&lt;&gt;0,Produit_Tarif_Stock!#REF!,"")</f>
        <v>#REF!</v>
      </c>
      <c r="N470" s="454"/>
      <c r="P470" s="2" t="e">
        <f>IF(Produit_Tarif_Stock!#REF!&lt;&gt;0,Produit_Tarif_Stock!#REF!,"")</f>
        <v>#REF!</v>
      </c>
      <c r="Q470" s="518" t="e">
        <f>IF(Produit_Tarif_Stock!#REF!&lt;&gt;0,(E470-(E470*H470)-Produit_Tarif_Stock!#REF!)/Produit_Tarif_Stock!#REF!*100,(E470-(E470*H470)-Produit_Tarif_Stock!#REF!)/Produit_Tarif_Stock!#REF!*100)</f>
        <v>#REF!</v>
      </c>
      <c r="R470" s="523">
        <f t="shared" si="15"/>
        <v>0</v>
      </c>
      <c r="S470" s="524" t="e">
        <f>Produit_Tarif_Stock!#REF!</f>
        <v>#REF!</v>
      </c>
    </row>
    <row r="471" spans="1:19" ht="24.75" customHeight="1">
      <c r="A471" s="228" t="e">
        <f>Produit_Tarif_Stock!#REF!</f>
        <v>#REF!</v>
      </c>
      <c r="B471" s="118" t="e">
        <f>IF(Produit_Tarif_Stock!#REF!&lt;&gt;"",Produit_Tarif_Stock!#REF!,"")</f>
        <v>#REF!</v>
      </c>
      <c r="C471" s="502" t="e">
        <f>IF(Produit_Tarif_Stock!#REF!&lt;&gt;"",Produit_Tarif_Stock!#REF!,"")</f>
        <v>#REF!</v>
      </c>
      <c r="D471" s="505" t="e">
        <f>IF(Produit_Tarif_Stock!#REF!&lt;&gt;"",Produit_Tarif_Stock!#REF!,"")</f>
        <v>#REF!</v>
      </c>
      <c r="E471" s="514" t="e">
        <f>IF(Produit_Tarif_Stock!#REF!&lt;&gt;0,Produit_Tarif_Stock!#REF!,"")</f>
        <v>#REF!</v>
      </c>
      <c r="F471" s="2" t="e">
        <f>IF(Produit_Tarif_Stock!#REF!&lt;&gt;"",Produit_Tarif_Stock!#REF!,"")</f>
        <v>#REF!</v>
      </c>
      <c r="G471" s="506" t="e">
        <f>IF(Produit_Tarif_Stock!#REF!&lt;&gt;0,Produit_Tarif_Stock!#REF!,"")</f>
        <v>#REF!</v>
      </c>
      <c r="I471" s="506" t="str">
        <f t="shared" si="14"/>
        <v/>
      </c>
      <c r="J471" s="2" t="e">
        <f>IF(Produit_Tarif_Stock!#REF!&lt;&gt;0,Produit_Tarif_Stock!#REF!,"")</f>
        <v>#REF!</v>
      </c>
      <c r="K471" s="2" t="e">
        <f>IF(Produit_Tarif_Stock!#REF!&lt;&gt;0,Produit_Tarif_Stock!#REF!,"")</f>
        <v>#REF!</v>
      </c>
      <c r="L471" s="114" t="e">
        <f>IF(Produit_Tarif_Stock!#REF!&lt;&gt;0,Produit_Tarif_Stock!#REF!,"")</f>
        <v>#REF!</v>
      </c>
      <c r="M471" s="114" t="e">
        <f>IF(Produit_Tarif_Stock!#REF!&lt;&gt;0,Produit_Tarif_Stock!#REF!,"")</f>
        <v>#REF!</v>
      </c>
      <c r="N471" s="454"/>
      <c r="P471" s="2" t="e">
        <f>IF(Produit_Tarif_Stock!#REF!&lt;&gt;0,Produit_Tarif_Stock!#REF!,"")</f>
        <v>#REF!</v>
      </c>
      <c r="Q471" s="518" t="e">
        <f>IF(Produit_Tarif_Stock!#REF!&lt;&gt;0,(E471-(E471*H471)-Produit_Tarif_Stock!#REF!)/Produit_Tarif_Stock!#REF!*100,(E471-(E471*H471)-Produit_Tarif_Stock!#REF!)/Produit_Tarif_Stock!#REF!*100)</f>
        <v>#REF!</v>
      </c>
      <c r="R471" s="523">
        <f t="shared" si="15"/>
        <v>0</v>
      </c>
      <c r="S471" s="524" t="e">
        <f>Produit_Tarif_Stock!#REF!</f>
        <v>#REF!</v>
      </c>
    </row>
    <row r="472" spans="1:19" ht="24.75" customHeight="1">
      <c r="A472" s="228" t="e">
        <f>Produit_Tarif_Stock!#REF!</f>
        <v>#REF!</v>
      </c>
      <c r="B472" s="118" t="e">
        <f>IF(Produit_Tarif_Stock!#REF!&lt;&gt;"",Produit_Tarif_Stock!#REF!,"")</f>
        <v>#REF!</v>
      </c>
      <c r="C472" s="502" t="e">
        <f>IF(Produit_Tarif_Stock!#REF!&lt;&gt;"",Produit_Tarif_Stock!#REF!,"")</f>
        <v>#REF!</v>
      </c>
      <c r="D472" s="505" t="e">
        <f>IF(Produit_Tarif_Stock!#REF!&lt;&gt;"",Produit_Tarif_Stock!#REF!,"")</f>
        <v>#REF!</v>
      </c>
      <c r="E472" s="514" t="e">
        <f>IF(Produit_Tarif_Stock!#REF!&lt;&gt;0,Produit_Tarif_Stock!#REF!,"")</f>
        <v>#REF!</v>
      </c>
      <c r="F472" s="2" t="e">
        <f>IF(Produit_Tarif_Stock!#REF!&lt;&gt;"",Produit_Tarif_Stock!#REF!,"")</f>
        <v>#REF!</v>
      </c>
      <c r="G472" s="506" t="e">
        <f>IF(Produit_Tarif_Stock!#REF!&lt;&gt;0,Produit_Tarif_Stock!#REF!,"")</f>
        <v>#REF!</v>
      </c>
      <c r="I472" s="506" t="str">
        <f t="shared" si="14"/>
        <v/>
      </c>
      <c r="J472" s="2" t="e">
        <f>IF(Produit_Tarif_Stock!#REF!&lt;&gt;0,Produit_Tarif_Stock!#REF!,"")</f>
        <v>#REF!</v>
      </c>
      <c r="K472" s="2" t="e">
        <f>IF(Produit_Tarif_Stock!#REF!&lt;&gt;0,Produit_Tarif_Stock!#REF!,"")</f>
        <v>#REF!</v>
      </c>
      <c r="L472" s="114" t="e">
        <f>IF(Produit_Tarif_Stock!#REF!&lt;&gt;0,Produit_Tarif_Stock!#REF!,"")</f>
        <v>#REF!</v>
      </c>
      <c r="M472" s="114" t="e">
        <f>IF(Produit_Tarif_Stock!#REF!&lt;&gt;0,Produit_Tarif_Stock!#REF!,"")</f>
        <v>#REF!</v>
      </c>
      <c r="N472" s="454"/>
      <c r="P472" s="2" t="e">
        <f>IF(Produit_Tarif_Stock!#REF!&lt;&gt;0,Produit_Tarif_Stock!#REF!,"")</f>
        <v>#REF!</v>
      </c>
      <c r="Q472" s="518" t="e">
        <f>IF(Produit_Tarif_Stock!#REF!&lt;&gt;0,(E472-(E472*H472)-Produit_Tarif_Stock!#REF!)/Produit_Tarif_Stock!#REF!*100,(E472-(E472*H472)-Produit_Tarif_Stock!#REF!)/Produit_Tarif_Stock!#REF!*100)</f>
        <v>#REF!</v>
      </c>
      <c r="R472" s="523">
        <f t="shared" si="15"/>
        <v>0</v>
      </c>
      <c r="S472" s="524" t="e">
        <f>Produit_Tarif_Stock!#REF!</f>
        <v>#REF!</v>
      </c>
    </row>
    <row r="473" spans="1:19" ht="24.75" customHeight="1">
      <c r="A473" s="228" t="e">
        <f>Produit_Tarif_Stock!#REF!</f>
        <v>#REF!</v>
      </c>
      <c r="B473" s="118" t="e">
        <f>IF(Produit_Tarif_Stock!#REF!&lt;&gt;"",Produit_Tarif_Stock!#REF!,"")</f>
        <v>#REF!</v>
      </c>
      <c r="C473" s="502" t="e">
        <f>IF(Produit_Tarif_Stock!#REF!&lt;&gt;"",Produit_Tarif_Stock!#REF!,"")</f>
        <v>#REF!</v>
      </c>
      <c r="D473" s="505" t="e">
        <f>IF(Produit_Tarif_Stock!#REF!&lt;&gt;"",Produit_Tarif_Stock!#REF!,"")</f>
        <v>#REF!</v>
      </c>
      <c r="E473" s="514" t="e">
        <f>IF(Produit_Tarif_Stock!#REF!&lt;&gt;0,Produit_Tarif_Stock!#REF!,"")</f>
        <v>#REF!</v>
      </c>
      <c r="F473" s="2" t="e">
        <f>IF(Produit_Tarif_Stock!#REF!&lt;&gt;"",Produit_Tarif_Stock!#REF!,"")</f>
        <v>#REF!</v>
      </c>
      <c r="G473" s="506" t="e">
        <f>IF(Produit_Tarif_Stock!#REF!&lt;&gt;0,Produit_Tarif_Stock!#REF!,"")</f>
        <v>#REF!</v>
      </c>
      <c r="I473" s="506" t="str">
        <f t="shared" si="14"/>
        <v/>
      </c>
      <c r="J473" s="2" t="e">
        <f>IF(Produit_Tarif_Stock!#REF!&lt;&gt;0,Produit_Tarif_Stock!#REF!,"")</f>
        <v>#REF!</v>
      </c>
      <c r="K473" s="2" t="e">
        <f>IF(Produit_Tarif_Stock!#REF!&lt;&gt;0,Produit_Tarif_Stock!#REF!,"")</f>
        <v>#REF!</v>
      </c>
      <c r="L473" s="114" t="e">
        <f>IF(Produit_Tarif_Stock!#REF!&lt;&gt;0,Produit_Tarif_Stock!#REF!,"")</f>
        <v>#REF!</v>
      </c>
      <c r="M473" s="114" t="e">
        <f>IF(Produit_Tarif_Stock!#REF!&lt;&gt;0,Produit_Tarif_Stock!#REF!,"")</f>
        <v>#REF!</v>
      </c>
      <c r="N473" s="454"/>
      <c r="P473" s="2" t="e">
        <f>IF(Produit_Tarif_Stock!#REF!&lt;&gt;0,Produit_Tarif_Stock!#REF!,"")</f>
        <v>#REF!</v>
      </c>
      <c r="Q473" s="518" t="e">
        <f>IF(Produit_Tarif_Stock!#REF!&lt;&gt;0,(E473-(E473*H473)-Produit_Tarif_Stock!#REF!)/Produit_Tarif_Stock!#REF!*100,(E473-(E473*H473)-Produit_Tarif_Stock!#REF!)/Produit_Tarif_Stock!#REF!*100)</f>
        <v>#REF!</v>
      </c>
      <c r="R473" s="523">
        <f t="shared" si="15"/>
        <v>0</v>
      </c>
      <c r="S473" s="524" t="e">
        <f>Produit_Tarif_Stock!#REF!</f>
        <v>#REF!</v>
      </c>
    </row>
    <row r="474" spans="1:19" ht="24.75" customHeight="1">
      <c r="A474" s="228" t="e">
        <f>Produit_Tarif_Stock!#REF!</f>
        <v>#REF!</v>
      </c>
      <c r="B474" s="118" t="e">
        <f>IF(Produit_Tarif_Stock!#REF!&lt;&gt;"",Produit_Tarif_Stock!#REF!,"")</f>
        <v>#REF!</v>
      </c>
      <c r="C474" s="502" t="e">
        <f>IF(Produit_Tarif_Stock!#REF!&lt;&gt;"",Produit_Tarif_Stock!#REF!,"")</f>
        <v>#REF!</v>
      </c>
      <c r="D474" s="505" t="e">
        <f>IF(Produit_Tarif_Stock!#REF!&lt;&gt;"",Produit_Tarif_Stock!#REF!,"")</f>
        <v>#REF!</v>
      </c>
      <c r="E474" s="514" t="e">
        <f>IF(Produit_Tarif_Stock!#REF!&lt;&gt;0,Produit_Tarif_Stock!#REF!,"")</f>
        <v>#REF!</v>
      </c>
      <c r="F474" s="2" t="e">
        <f>IF(Produit_Tarif_Stock!#REF!&lt;&gt;"",Produit_Tarif_Stock!#REF!,"")</f>
        <v>#REF!</v>
      </c>
      <c r="G474" s="506" t="e">
        <f>IF(Produit_Tarif_Stock!#REF!&lt;&gt;0,Produit_Tarif_Stock!#REF!,"")</f>
        <v>#REF!</v>
      </c>
      <c r="I474" s="506" t="str">
        <f t="shared" si="14"/>
        <v/>
      </c>
      <c r="J474" s="2" t="e">
        <f>IF(Produit_Tarif_Stock!#REF!&lt;&gt;0,Produit_Tarif_Stock!#REF!,"")</f>
        <v>#REF!</v>
      </c>
      <c r="K474" s="2" t="e">
        <f>IF(Produit_Tarif_Stock!#REF!&lt;&gt;0,Produit_Tarif_Stock!#REF!,"")</f>
        <v>#REF!</v>
      </c>
      <c r="L474" s="114" t="e">
        <f>IF(Produit_Tarif_Stock!#REF!&lt;&gt;0,Produit_Tarif_Stock!#REF!,"")</f>
        <v>#REF!</v>
      </c>
      <c r="M474" s="114" t="e">
        <f>IF(Produit_Tarif_Stock!#REF!&lt;&gt;0,Produit_Tarif_Stock!#REF!,"")</f>
        <v>#REF!</v>
      </c>
      <c r="N474" s="454"/>
      <c r="P474" s="2" t="e">
        <f>IF(Produit_Tarif_Stock!#REF!&lt;&gt;0,Produit_Tarif_Stock!#REF!,"")</f>
        <v>#REF!</v>
      </c>
      <c r="Q474" s="518" t="e">
        <f>IF(Produit_Tarif_Stock!#REF!&lt;&gt;0,(E474-(E474*H474)-Produit_Tarif_Stock!#REF!)/Produit_Tarif_Stock!#REF!*100,(E474-(E474*H474)-Produit_Tarif_Stock!#REF!)/Produit_Tarif_Stock!#REF!*100)</f>
        <v>#REF!</v>
      </c>
      <c r="R474" s="523">
        <f t="shared" si="15"/>
        <v>0</v>
      </c>
      <c r="S474" s="524" t="e">
        <f>Produit_Tarif_Stock!#REF!</f>
        <v>#REF!</v>
      </c>
    </row>
    <row r="475" spans="1:19" ht="24.75" customHeight="1">
      <c r="A475" s="228" t="e">
        <f>Produit_Tarif_Stock!#REF!</f>
        <v>#REF!</v>
      </c>
      <c r="B475" s="118" t="e">
        <f>IF(Produit_Tarif_Stock!#REF!&lt;&gt;"",Produit_Tarif_Stock!#REF!,"")</f>
        <v>#REF!</v>
      </c>
      <c r="C475" s="502" t="e">
        <f>IF(Produit_Tarif_Stock!#REF!&lt;&gt;"",Produit_Tarif_Stock!#REF!,"")</f>
        <v>#REF!</v>
      </c>
      <c r="D475" s="505" t="e">
        <f>IF(Produit_Tarif_Stock!#REF!&lt;&gt;"",Produit_Tarif_Stock!#REF!,"")</f>
        <v>#REF!</v>
      </c>
      <c r="E475" s="514" t="e">
        <f>IF(Produit_Tarif_Stock!#REF!&lt;&gt;0,Produit_Tarif_Stock!#REF!,"")</f>
        <v>#REF!</v>
      </c>
      <c r="F475" s="2" t="e">
        <f>IF(Produit_Tarif_Stock!#REF!&lt;&gt;"",Produit_Tarif_Stock!#REF!,"")</f>
        <v>#REF!</v>
      </c>
      <c r="G475" s="506" t="e">
        <f>IF(Produit_Tarif_Stock!#REF!&lt;&gt;0,Produit_Tarif_Stock!#REF!,"")</f>
        <v>#REF!</v>
      </c>
      <c r="I475" s="506" t="str">
        <f t="shared" si="14"/>
        <v/>
      </c>
      <c r="J475" s="2" t="e">
        <f>IF(Produit_Tarif_Stock!#REF!&lt;&gt;0,Produit_Tarif_Stock!#REF!,"")</f>
        <v>#REF!</v>
      </c>
      <c r="K475" s="2" t="e">
        <f>IF(Produit_Tarif_Stock!#REF!&lt;&gt;0,Produit_Tarif_Stock!#REF!,"")</f>
        <v>#REF!</v>
      </c>
      <c r="L475" s="114" t="e">
        <f>IF(Produit_Tarif_Stock!#REF!&lt;&gt;0,Produit_Tarif_Stock!#REF!,"")</f>
        <v>#REF!</v>
      </c>
      <c r="M475" s="114" t="e">
        <f>IF(Produit_Tarif_Stock!#REF!&lt;&gt;0,Produit_Tarif_Stock!#REF!,"")</f>
        <v>#REF!</v>
      </c>
      <c r="N475" s="454"/>
      <c r="P475" s="2" t="e">
        <f>IF(Produit_Tarif_Stock!#REF!&lt;&gt;0,Produit_Tarif_Stock!#REF!,"")</f>
        <v>#REF!</v>
      </c>
      <c r="Q475" s="518" t="e">
        <f>IF(Produit_Tarif_Stock!#REF!&lt;&gt;0,(E475-(E475*H475)-Produit_Tarif_Stock!#REF!)/Produit_Tarif_Stock!#REF!*100,(E475-(E475*H475)-Produit_Tarif_Stock!#REF!)/Produit_Tarif_Stock!#REF!*100)</f>
        <v>#REF!</v>
      </c>
      <c r="R475" s="523">
        <f t="shared" si="15"/>
        <v>0</v>
      </c>
      <c r="S475" s="524" t="e">
        <f>Produit_Tarif_Stock!#REF!</f>
        <v>#REF!</v>
      </c>
    </row>
    <row r="476" spans="1:19" ht="24.75" customHeight="1">
      <c r="A476" s="228" t="e">
        <f>Produit_Tarif_Stock!#REF!</f>
        <v>#REF!</v>
      </c>
      <c r="B476" s="118" t="e">
        <f>IF(Produit_Tarif_Stock!#REF!&lt;&gt;"",Produit_Tarif_Stock!#REF!,"")</f>
        <v>#REF!</v>
      </c>
      <c r="C476" s="502" t="e">
        <f>IF(Produit_Tarif_Stock!#REF!&lt;&gt;"",Produit_Tarif_Stock!#REF!,"")</f>
        <v>#REF!</v>
      </c>
      <c r="D476" s="505" t="e">
        <f>IF(Produit_Tarif_Stock!#REF!&lt;&gt;"",Produit_Tarif_Stock!#REF!,"")</f>
        <v>#REF!</v>
      </c>
      <c r="E476" s="514" t="e">
        <f>IF(Produit_Tarif_Stock!#REF!&lt;&gt;0,Produit_Tarif_Stock!#REF!,"")</f>
        <v>#REF!</v>
      </c>
      <c r="F476" s="2" t="e">
        <f>IF(Produit_Tarif_Stock!#REF!&lt;&gt;"",Produit_Tarif_Stock!#REF!,"")</f>
        <v>#REF!</v>
      </c>
      <c r="G476" s="506" t="e">
        <f>IF(Produit_Tarif_Stock!#REF!&lt;&gt;0,Produit_Tarif_Stock!#REF!,"")</f>
        <v>#REF!</v>
      </c>
      <c r="I476" s="506" t="str">
        <f t="shared" si="14"/>
        <v/>
      </c>
      <c r="J476" s="2" t="e">
        <f>IF(Produit_Tarif_Stock!#REF!&lt;&gt;0,Produit_Tarif_Stock!#REF!,"")</f>
        <v>#REF!</v>
      </c>
      <c r="K476" s="2" t="e">
        <f>IF(Produit_Tarif_Stock!#REF!&lt;&gt;0,Produit_Tarif_Stock!#REF!,"")</f>
        <v>#REF!</v>
      </c>
      <c r="L476" s="114" t="e">
        <f>IF(Produit_Tarif_Stock!#REF!&lt;&gt;0,Produit_Tarif_Stock!#REF!,"")</f>
        <v>#REF!</v>
      </c>
      <c r="M476" s="114" t="e">
        <f>IF(Produit_Tarif_Stock!#REF!&lt;&gt;0,Produit_Tarif_Stock!#REF!,"")</f>
        <v>#REF!</v>
      </c>
      <c r="N476" s="454"/>
      <c r="P476" s="2" t="e">
        <f>IF(Produit_Tarif_Stock!#REF!&lt;&gt;0,Produit_Tarif_Stock!#REF!,"")</f>
        <v>#REF!</v>
      </c>
      <c r="Q476" s="518" t="e">
        <f>IF(Produit_Tarif_Stock!#REF!&lt;&gt;0,(E476-(E476*H476)-Produit_Tarif_Stock!#REF!)/Produit_Tarif_Stock!#REF!*100,(E476-(E476*H476)-Produit_Tarif_Stock!#REF!)/Produit_Tarif_Stock!#REF!*100)</f>
        <v>#REF!</v>
      </c>
      <c r="R476" s="523">
        <f t="shared" si="15"/>
        <v>0</v>
      </c>
      <c r="S476" s="524" t="e">
        <f>Produit_Tarif_Stock!#REF!</f>
        <v>#REF!</v>
      </c>
    </row>
    <row r="477" spans="1:19" ht="24.75" customHeight="1">
      <c r="A477" s="228" t="e">
        <f>Produit_Tarif_Stock!#REF!</f>
        <v>#REF!</v>
      </c>
      <c r="B477" s="118" t="e">
        <f>IF(Produit_Tarif_Stock!#REF!&lt;&gt;"",Produit_Tarif_Stock!#REF!,"")</f>
        <v>#REF!</v>
      </c>
      <c r="C477" s="502" t="e">
        <f>IF(Produit_Tarif_Stock!#REF!&lt;&gt;"",Produit_Tarif_Stock!#REF!,"")</f>
        <v>#REF!</v>
      </c>
      <c r="D477" s="505" t="e">
        <f>IF(Produit_Tarif_Stock!#REF!&lt;&gt;"",Produit_Tarif_Stock!#REF!,"")</f>
        <v>#REF!</v>
      </c>
      <c r="E477" s="514" t="e">
        <f>IF(Produit_Tarif_Stock!#REF!&lt;&gt;0,Produit_Tarif_Stock!#REF!,"")</f>
        <v>#REF!</v>
      </c>
      <c r="F477" s="2" t="e">
        <f>IF(Produit_Tarif_Stock!#REF!&lt;&gt;"",Produit_Tarif_Stock!#REF!,"")</f>
        <v>#REF!</v>
      </c>
      <c r="G477" s="506" t="e">
        <f>IF(Produit_Tarif_Stock!#REF!&lt;&gt;0,Produit_Tarif_Stock!#REF!,"")</f>
        <v>#REF!</v>
      </c>
      <c r="I477" s="506" t="str">
        <f t="shared" si="14"/>
        <v/>
      </c>
      <c r="J477" s="2" t="e">
        <f>IF(Produit_Tarif_Stock!#REF!&lt;&gt;0,Produit_Tarif_Stock!#REF!,"")</f>
        <v>#REF!</v>
      </c>
      <c r="K477" s="2" t="e">
        <f>IF(Produit_Tarif_Stock!#REF!&lt;&gt;0,Produit_Tarif_Stock!#REF!,"")</f>
        <v>#REF!</v>
      </c>
      <c r="L477" s="114" t="e">
        <f>IF(Produit_Tarif_Stock!#REF!&lt;&gt;0,Produit_Tarif_Stock!#REF!,"")</f>
        <v>#REF!</v>
      </c>
      <c r="M477" s="114" t="e">
        <f>IF(Produit_Tarif_Stock!#REF!&lt;&gt;0,Produit_Tarif_Stock!#REF!,"")</f>
        <v>#REF!</v>
      </c>
      <c r="N477" s="454"/>
      <c r="P477" s="2" t="e">
        <f>IF(Produit_Tarif_Stock!#REF!&lt;&gt;0,Produit_Tarif_Stock!#REF!,"")</f>
        <v>#REF!</v>
      </c>
      <c r="Q477" s="518" t="e">
        <f>IF(Produit_Tarif_Stock!#REF!&lt;&gt;0,(E477-(E477*H477)-Produit_Tarif_Stock!#REF!)/Produit_Tarif_Stock!#REF!*100,(E477-(E477*H477)-Produit_Tarif_Stock!#REF!)/Produit_Tarif_Stock!#REF!*100)</f>
        <v>#REF!</v>
      </c>
      <c r="R477" s="523">
        <f t="shared" si="15"/>
        <v>0</v>
      </c>
      <c r="S477" s="524" t="e">
        <f>Produit_Tarif_Stock!#REF!</f>
        <v>#REF!</v>
      </c>
    </row>
    <row r="478" spans="1:19" ht="24.75" customHeight="1">
      <c r="A478" s="228" t="e">
        <f>Produit_Tarif_Stock!#REF!</f>
        <v>#REF!</v>
      </c>
      <c r="B478" s="118" t="e">
        <f>IF(Produit_Tarif_Stock!#REF!&lt;&gt;"",Produit_Tarif_Stock!#REF!,"")</f>
        <v>#REF!</v>
      </c>
      <c r="C478" s="502" t="e">
        <f>IF(Produit_Tarif_Stock!#REF!&lt;&gt;"",Produit_Tarif_Stock!#REF!,"")</f>
        <v>#REF!</v>
      </c>
      <c r="D478" s="505" t="e">
        <f>IF(Produit_Tarif_Stock!#REF!&lt;&gt;"",Produit_Tarif_Stock!#REF!,"")</f>
        <v>#REF!</v>
      </c>
      <c r="E478" s="514" t="e">
        <f>IF(Produit_Tarif_Stock!#REF!&lt;&gt;0,Produit_Tarif_Stock!#REF!,"")</f>
        <v>#REF!</v>
      </c>
      <c r="F478" s="2" t="e">
        <f>IF(Produit_Tarif_Stock!#REF!&lt;&gt;"",Produit_Tarif_Stock!#REF!,"")</f>
        <v>#REF!</v>
      </c>
      <c r="G478" s="506" t="e">
        <f>IF(Produit_Tarif_Stock!#REF!&lt;&gt;0,Produit_Tarif_Stock!#REF!,"")</f>
        <v>#REF!</v>
      </c>
      <c r="I478" s="506" t="str">
        <f t="shared" si="14"/>
        <v/>
      </c>
      <c r="J478" s="2" t="e">
        <f>IF(Produit_Tarif_Stock!#REF!&lt;&gt;0,Produit_Tarif_Stock!#REF!,"")</f>
        <v>#REF!</v>
      </c>
      <c r="K478" s="2" t="e">
        <f>IF(Produit_Tarif_Stock!#REF!&lt;&gt;0,Produit_Tarif_Stock!#REF!,"")</f>
        <v>#REF!</v>
      </c>
      <c r="L478" s="114" t="e">
        <f>IF(Produit_Tarif_Stock!#REF!&lt;&gt;0,Produit_Tarif_Stock!#REF!,"")</f>
        <v>#REF!</v>
      </c>
      <c r="M478" s="114" t="e">
        <f>IF(Produit_Tarif_Stock!#REF!&lt;&gt;0,Produit_Tarif_Stock!#REF!,"")</f>
        <v>#REF!</v>
      </c>
      <c r="N478" s="454"/>
      <c r="P478" s="2" t="e">
        <f>IF(Produit_Tarif_Stock!#REF!&lt;&gt;0,Produit_Tarif_Stock!#REF!,"")</f>
        <v>#REF!</v>
      </c>
      <c r="Q478" s="518" t="e">
        <f>IF(Produit_Tarif_Stock!#REF!&lt;&gt;0,(E478-(E478*H478)-Produit_Tarif_Stock!#REF!)/Produit_Tarif_Stock!#REF!*100,(E478-(E478*H478)-Produit_Tarif_Stock!#REF!)/Produit_Tarif_Stock!#REF!*100)</f>
        <v>#REF!</v>
      </c>
      <c r="R478" s="523">
        <f t="shared" si="15"/>
        <v>0</v>
      </c>
      <c r="S478" s="524" t="e">
        <f>Produit_Tarif_Stock!#REF!</f>
        <v>#REF!</v>
      </c>
    </row>
    <row r="479" spans="1:19" ht="24.75" customHeight="1">
      <c r="A479" s="228" t="e">
        <f>Produit_Tarif_Stock!#REF!</f>
        <v>#REF!</v>
      </c>
      <c r="B479" s="118" t="e">
        <f>IF(Produit_Tarif_Stock!#REF!&lt;&gt;"",Produit_Tarif_Stock!#REF!,"")</f>
        <v>#REF!</v>
      </c>
      <c r="C479" s="502" t="e">
        <f>IF(Produit_Tarif_Stock!#REF!&lt;&gt;"",Produit_Tarif_Stock!#REF!,"")</f>
        <v>#REF!</v>
      </c>
      <c r="D479" s="505" t="e">
        <f>IF(Produit_Tarif_Stock!#REF!&lt;&gt;"",Produit_Tarif_Stock!#REF!,"")</f>
        <v>#REF!</v>
      </c>
      <c r="E479" s="514" t="e">
        <f>IF(Produit_Tarif_Stock!#REF!&lt;&gt;0,Produit_Tarif_Stock!#REF!,"")</f>
        <v>#REF!</v>
      </c>
      <c r="F479" s="2" t="e">
        <f>IF(Produit_Tarif_Stock!#REF!&lt;&gt;"",Produit_Tarif_Stock!#REF!,"")</f>
        <v>#REF!</v>
      </c>
      <c r="G479" s="506" t="e">
        <f>IF(Produit_Tarif_Stock!#REF!&lt;&gt;0,Produit_Tarif_Stock!#REF!,"")</f>
        <v>#REF!</v>
      </c>
      <c r="I479" s="506" t="str">
        <f t="shared" si="14"/>
        <v/>
      </c>
      <c r="J479" s="2" t="e">
        <f>IF(Produit_Tarif_Stock!#REF!&lt;&gt;0,Produit_Tarif_Stock!#REF!,"")</f>
        <v>#REF!</v>
      </c>
      <c r="K479" s="2" t="e">
        <f>IF(Produit_Tarif_Stock!#REF!&lt;&gt;0,Produit_Tarif_Stock!#REF!,"")</f>
        <v>#REF!</v>
      </c>
      <c r="L479" s="114" t="e">
        <f>IF(Produit_Tarif_Stock!#REF!&lt;&gt;0,Produit_Tarif_Stock!#REF!,"")</f>
        <v>#REF!</v>
      </c>
      <c r="M479" s="114" t="e">
        <f>IF(Produit_Tarif_Stock!#REF!&lt;&gt;0,Produit_Tarif_Stock!#REF!,"")</f>
        <v>#REF!</v>
      </c>
      <c r="N479" s="454"/>
      <c r="P479" s="2" t="e">
        <f>IF(Produit_Tarif_Stock!#REF!&lt;&gt;0,Produit_Tarif_Stock!#REF!,"")</f>
        <v>#REF!</v>
      </c>
      <c r="Q479" s="518" t="e">
        <f>IF(Produit_Tarif_Stock!#REF!&lt;&gt;0,(E479-(E479*H479)-Produit_Tarif_Stock!#REF!)/Produit_Tarif_Stock!#REF!*100,(E479-(E479*H479)-Produit_Tarif_Stock!#REF!)/Produit_Tarif_Stock!#REF!*100)</f>
        <v>#REF!</v>
      </c>
      <c r="R479" s="523">
        <f t="shared" si="15"/>
        <v>0</v>
      </c>
      <c r="S479" s="524" t="e">
        <f>Produit_Tarif_Stock!#REF!</f>
        <v>#REF!</v>
      </c>
    </row>
    <row r="480" spans="1:19" ht="24.75" customHeight="1">
      <c r="A480" s="228" t="e">
        <f>Produit_Tarif_Stock!#REF!</f>
        <v>#REF!</v>
      </c>
      <c r="B480" s="118" t="e">
        <f>IF(Produit_Tarif_Stock!#REF!&lt;&gt;"",Produit_Tarif_Stock!#REF!,"")</f>
        <v>#REF!</v>
      </c>
      <c r="C480" s="502" t="e">
        <f>IF(Produit_Tarif_Stock!#REF!&lt;&gt;"",Produit_Tarif_Stock!#REF!,"")</f>
        <v>#REF!</v>
      </c>
      <c r="D480" s="505" t="e">
        <f>IF(Produit_Tarif_Stock!#REF!&lt;&gt;"",Produit_Tarif_Stock!#REF!,"")</f>
        <v>#REF!</v>
      </c>
      <c r="E480" s="514" t="e">
        <f>IF(Produit_Tarif_Stock!#REF!&lt;&gt;0,Produit_Tarif_Stock!#REF!,"")</f>
        <v>#REF!</v>
      </c>
      <c r="F480" s="2" t="e">
        <f>IF(Produit_Tarif_Stock!#REF!&lt;&gt;"",Produit_Tarif_Stock!#REF!,"")</f>
        <v>#REF!</v>
      </c>
      <c r="G480" s="506" t="e">
        <f>IF(Produit_Tarif_Stock!#REF!&lt;&gt;0,Produit_Tarif_Stock!#REF!,"")</f>
        <v>#REF!</v>
      </c>
      <c r="I480" s="506" t="str">
        <f t="shared" si="14"/>
        <v/>
      </c>
      <c r="J480" s="2" t="e">
        <f>IF(Produit_Tarif_Stock!#REF!&lt;&gt;0,Produit_Tarif_Stock!#REF!,"")</f>
        <v>#REF!</v>
      </c>
      <c r="K480" s="2" t="e">
        <f>IF(Produit_Tarif_Stock!#REF!&lt;&gt;0,Produit_Tarif_Stock!#REF!,"")</f>
        <v>#REF!</v>
      </c>
      <c r="L480" s="114" t="e">
        <f>IF(Produit_Tarif_Stock!#REF!&lt;&gt;0,Produit_Tarif_Stock!#REF!,"")</f>
        <v>#REF!</v>
      </c>
      <c r="M480" s="114" t="e">
        <f>IF(Produit_Tarif_Stock!#REF!&lt;&gt;0,Produit_Tarif_Stock!#REF!,"")</f>
        <v>#REF!</v>
      </c>
      <c r="N480" s="454"/>
      <c r="P480" s="2" t="e">
        <f>IF(Produit_Tarif_Stock!#REF!&lt;&gt;0,Produit_Tarif_Stock!#REF!,"")</f>
        <v>#REF!</v>
      </c>
      <c r="Q480" s="518" t="e">
        <f>IF(Produit_Tarif_Stock!#REF!&lt;&gt;0,(E480-(E480*H480)-Produit_Tarif_Stock!#REF!)/Produit_Tarif_Stock!#REF!*100,(E480-(E480*H480)-Produit_Tarif_Stock!#REF!)/Produit_Tarif_Stock!#REF!*100)</f>
        <v>#REF!</v>
      </c>
      <c r="R480" s="523">
        <f t="shared" si="15"/>
        <v>0</v>
      </c>
      <c r="S480" s="524" t="e">
        <f>Produit_Tarif_Stock!#REF!</f>
        <v>#REF!</v>
      </c>
    </row>
    <row r="481" spans="1:19" ht="24.75" customHeight="1">
      <c r="A481" s="228" t="e">
        <f>Produit_Tarif_Stock!#REF!</f>
        <v>#REF!</v>
      </c>
      <c r="B481" s="118" t="e">
        <f>IF(Produit_Tarif_Stock!#REF!&lt;&gt;"",Produit_Tarif_Stock!#REF!,"")</f>
        <v>#REF!</v>
      </c>
      <c r="C481" s="502" t="e">
        <f>IF(Produit_Tarif_Stock!#REF!&lt;&gt;"",Produit_Tarif_Stock!#REF!,"")</f>
        <v>#REF!</v>
      </c>
      <c r="D481" s="505" t="e">
        <f>IF(Produit_Tarif_Stock!#REF!&lt;&gt;"",Produit_Tarif_Stock!#REF!,"")</f>
        <v>#REF!</v>
      </c>
      <c r="E481" s="514" t="e">
        <f>IF(Produit_Tarif_Stock!#REF!&lt;&gt;0,Produit_Tarif_Stock!#REF!,"")</f>
        <v>#REF!</v>
      </c>
      <c r="F481" s="2" t="e">
        <f>IF(Produit_Tarif_Stock!#REF!&lt;&gt;"",Produit_Tarif_Stock!#REF!,"")</f>
        <v>#REF!</v>
      </c>
      <c r="G481" s="506" t="e">
        <f>IF(Produit_Tarif_Stock!#REF!&lt;&gt;0,Produit_Tarif_Stock!#REF!,"")</f>
        <v>#REF!</v>
      </c>
      <c r="I481" s="506" t="str">
        <f t="shared" si="14"/>
        <v/>
      </c>
      <c r="J481" s="2" t="e">
        <f>IF(Produit_Tarif_Stock!#REF!&lt;&gt;0,Produit_Tarif_Stock!#REF!,"")</f>
        <v>#REF!</v>
      </c>
      <c r="K481" s="2" t="e">
        <f>IF(Produit_Tarif_Stock!#REF!&lt;&gt;0,Produit_Tarif_Stock!#REF!,"")</f>
        <v>#REF!</v>
      </c>
      <c r="L481" s="114" t="e">
        <f>IF(Produit_Tarif_Stock!#REF!&lt;&gt;0,Produit_Tarif_Stock!#REF!,"")</f>
        <v>#REF!</v>
      </c>
      <c r="M481" s="114" t="e">
        <f>IF(Produit_Tarif_Stock!#REF!&lt;&gt;0,Produit_Tarif_Stock!#REF!,"")</f>
        <v>#REF!</v>
      </c>
      <c r="N481" s="454"/>
      <c r="P481" s="2" t="e">
        <f>IF(Produit_Tarif_Stock!#REF!&lt;&gt;0,Produit_Tarif_Stock!#REF!,"")</f>
        <v>#REF!</v>
      </c>
      <c r="Q481" s="518" t="e">
        <f>IF(Produit_Tarif_Stock!#REF!&lt;&gt;0,(E481-(E481*H481)-Produit_Tarif_Stock!#REF!)/Produit_Tarif_Stock!#REF!*100,(E481-(E481*H481)-Produit_Tarif_Stock!#REF!)/Produit_Tarif_Stock!#REF!*100)</f>
        <v>#REF!</v>
      </c>
      <c r="R481" s="523">
        <f t="shared" si="15"/>
        <v>0</v>
      </c>
      <c r="S481" s="524" t="e">
        <f>Produit_Tarif_Stock!#REF!</f>
        <v>#REF!</v>
      </c>
    </row>
    <row r="482" spans="1:19" ht="24.75" customHeight="1">
      <c r="A482" s="228" t="e">
        <f>Produit_Tarif_Stock!#REF!</f>
        <v>#REF!</v>
      </c>
      <c r="B482" s="118" t="e">
        <f>IF(Produit_Tarif_Stock!#REF!&lt;&gt;"",Produit_Tarif_Stock!#REF!,"")</f>
        <v>#REF!</v>
      </c>
      <c r="C482" s="502" t="e">
        <f>IF(Produit_Tarif_Stock!#REF!&lt;&gt;"",Produit_Tarif_Stock!#REF!,"")</f>
        <v>#REF!</v>
      </c>
      <c r="D482" s="505" t="e">
        <f>IF(Produit_Tarif_Stock!#REF!&lt;&gt;"",Produit_Tarif_Stock!#REF!,"")</f>
        <v>#REF!</v>
      </c>
      <c r="E482" s="514" t="e">
        <f>IF(Produit_Tarif_Stock!#REF!&lt;&gt;0,Produit_Tarif_Stock!#REF!,"")</f>
        <v>#REF!</v>
      </c>
      <c r="F482" s="2" t="e">
        <f>IF(Produit_Tarif_Stock!#REF!&lt;&gt;"",Produit_Tarif_Stock!#REF!,"")</f>
        <v>#REF!</v>
      </c>
      <c r="G482" s="506" t="e">
        <f>IF(Produit_Tarif_Stock!#REF!&lt;&gt;0,Produit_Tarif_Stock!#REF!,"")</f>
        <v>#REF!</v>
      </c>
      <c r="I482" s="506" t="str">
        <f t="shared" si="14"/>
        <v/>
      </c>
      <c r="J482" s="2" t="e">
        <f>IF(Produit_Tarif_Stock!#REF!&lt;&gt;0,Produit_Tarif_Stock!#REF!,"")</f>
        <v>#REF!</v>
      </c>
      <c r="K482" s="2" t="e">
        <f>IF(Produit_Tarif_Stock!#REF!&lt;&gt;0,Produit_Tarif_Stock!#REF!,"")</f>
        <v>#REF!</v>
      </c>
      <c r="L482" s="114" t="e">
        <f>IF(Produit_Tarif_Stock!#REF!&lt;&gt;0,Produit_Tarif_Stock!#REF!,"")</f>
        <v>#REF!</v>
      </c>
      <c r="M482" s="114" t="e">
        <f>IF(Produit_Tarif_Stock!#REF!&lt;&gt;0,Produit_Tarif_Stock!#REF!,"")</f>
        <v>#REF!</v>
      </c>
      <c r="N482" s="454"/>
      <c r="P482" s="2" t="e">
        <f>IF(Produit_Tarif_Stock!#REF!&lt;&gt;0,Produit_Tarif_Stock!#REF!,"")</f>
        <v>#REF!</v>
      </c>
      <c r="Q482" s="518" t="e">
        <f>IF(Produit_Tarif_Stock!#REF!&lt;&gt;0,(E482-(E482*H482)-Produit_Tarif_Stock!#REF!)/Produit_Tarif_Stock!#REF!*100,(E482-(E482*H482)-Produit_Tarif_Stock!#REF!)/Produit_Tarif_Stock!#REF!*100)</f>
        <v>#REF!</v>
      </c>
      <c r="R482" s="523">
        <f t="shared" si="15"/>
        <v>0</v>
      </c>
      <c r="S482" s="524" t="e">
        <f>Produit_Tarif_Stock!#REF!</f>
        <v>#REF!</v>
      </c>
    </row>
    <row r="483" spans="1:19" ht="24.75" customHeight="1">
      <c r="A483" s="228" t="e">
        <f>Produit_Tarif_Stock!#REF!</f>
        <v>#REF!</v>
      </c>
      <c r="B483" s="118" t="e">
        <f>IF(Produit_Tarif_Stock!#REF!&lt;&gt;"",Produit_Tarif_Stock!#REF!,"")</f>
        <v>#REF!</v>
      </c>
      <c r="C483" s="502" t="e">
        <f>IF(Produit_Tarif_Stock!#REF!&lt;&gt;"",Produit_Tarif_Stock!#REF!,"")</f>
        <v>#REF!</v>
      </c>
      <c r="D483" s="505" t="e">
        <f>IF(Produit_Tarif_Stock!#REF!&lt;&gt;"",Produit_Tarif_Stock!#REF!,"")</f>
        <v>#REF!</v>
      </c>
      <c r="E483" s="514" t="e">
        <f>IF(Produit_Tarif_Stock!#REF!&lt;&gt;0,Produit_Tarif_Stock!#REF!,"")</f>
        <v>#REF!</v>
      </c>
      <c r="F483" s="2" t="e">
        <f>IF(Produit_Tarif_Stock!#REF!&lt;&gt;"",Produit_Tarif_Stock!#REF!,"")</f>
        <v>#REF!</v>
      </c>
      <c r="G483" s="506" t="e">
        <f>IF(Produit_Tarif_Stock!#REF!&lt;&gt;0,Produit_Tarif_Stock!#REF!,"")</f>
        <v>#REF!</v>
      </c>
      <c r="I483" s="506" t="str">
        <f t="shared" si="14"/>
        <v/>
      </c>
      <c r="J483" s="2" t="e">
        <f>IF(Produit_Tarif_Stock!#REF!&lt;&gt;0,Produit_Tarif_Stock!#REF!,"")</f>
        <v>#REF!</v>
      </c>
      <c r="K483" s="2" t="e">
        <f>IF(Produit_Tarif_Stock!#REF!&lt;&gt;0,Produit_Tarif_Stock!#REF!,"")</f>
        <v>#REF!</v>
      </c>
      <c r="L483" s="114" t="e">
        <f>IF(Produit_Tarif_Stock!#REF!&lt;&gt;0,Produit_Tarif_Stock!#REF!,"")</f>
        <v>#REF!</v>
      </c>
      <c r="M483" s="114" t="e">
        <f>IF(Produit_Tarif_Stock!#REF!&lt;&gt;0,Produit_Tarif_Stock!#REF!,"")</f>
        <v>#REF!</v>
      </c>
      <c r="N483" s="454"/>
      <c r="P483" s="2" t="e">
        <f>IF(Produit_Tarif_Stock!#REF!&lt;&gt;0,Produit_Tarif_Stock!#REF!,"")</f>
        <v>#REF!</v>
      </c>
      <c r="Q483" s="518" t="e">
        <f>IF(Produit_Tarif_Stock!#REF!&lt;&gt;0,(E483-(E483*H483)-Produit_Tarif_Stock!#REF!)/Produit_Tarif_Stock!#REF!*100,(E483-(E483*H483)-Produit_Tarif_Stock!#REF!)/Produit_Tarif_Stock!#REF!*100)</f>
        <v>#REF!</v>
      </c>
      <c r="R483" s="523">
        <f t="shared" si="15"/>
        <v>0</v>
      </c>
      <c r="S483" s="524" t="e">
        <f>Produit_Tarif_Stock!#REF!</f>
        <v>#REF!</v>
      </c>
    </row>
    <row r="484" spans="1:19" ht="24.75" customHeight="1">
      <c r="A484" s="228" t="e">
        <f>Produit_Tarif_Stock!#REF!</f>
        <v>#REF!</v>
      </c>
      <c r="B484" s="118" t="e">
        <f>IF(Produit_Tarif_Stock!#REF!&lt;&gt;"",Produit_Tarif_Stock!#REF!,"")</f>
        <v>#REF!</v>
      </c>
      <c r="C484" s="502" t="e">
        <f>IF(Produit_Tarif_Stock!#REF!&lt;&gt;"",Produit_Tarif_Stock!#REF!,"")</f>
        <v>#REF!</v>
      </c>
      <c r="D484" s="505" t="e">
        <f>IF(Produit_Tarif_Stock!#REF!&lt;&gt;"",Produit_Tarif_Stock!#REF!,"")</f>
        <v>#REF!</v>
      </c>
      <c r="E484" s="514" t="e">
        <f>IF(Produit_Tarif_Stock!#REF!&lt;&gt;0,Produit_Tarif_Stock!#REF!,"")</f>
        <v>#REF!</v>
      </c>
      <c r="F484" s="2" t="e">
        <f>IF(Produit_Tarif_Stock!#REF!&lt;&gt;"",Produit_Tarif_Stock!#REF!,"")</f>
        <v>#REF!</v>
      </c>
      <c r="G484" s="506" t="e">
        <f>IF(Produit_Tarif_Stock!#REF!&lt;&gt;0,Produit_Tarif_Stock!#REF!,"")</f>
        <v>#REF!</v>
      </c>
      <c r="I484" s="506" t="str">
        <f t="shared" si="14"/>
        <v/>
      </c>
      <c r="J484" s="2" t="e">
        <f>IF(Produit_Tarif_Stock!#REF!&lt;&gt;0,Produit_Tarif_Stock!#REF!,"")</f>
        <v>#REF!</v>
      </c>
      <c r="K484" s="2" t="e">
        <f>IF(Produit_Tarif_Stock!#REF!&lt;&gt;0,Produit_Tarif_Stock!#REF!,"")</f>
        <v>#REF!</v>
      </c>
      <c r="L484" s="114" t="e">
        <f>IF(Produit_Tarif_Stock!#REF!&lt;&gt;0,Produit_Tarif_Stock!#REF!,"")</f>
        <v>#REF!</v>
      </c>
      <c r="M484" s="114" t="e">
        <f>IF(Produit_Tarif_Stock!#REF!&lt;&gt;0,Produit_Tarif_Stock!#REF!,"")</f>
        <v>#REF!</v>
      </c>
      <c r="N484" s="454"/>
      <c r="P484" s="2" t="e">
        <f>IF(Produit_Tarif_Stock!#REF!&lt;&gt;0,Produit_Tarif_Stock!#REF!,"")</f>
        <v>#REF!</v>
      </c>
      <c r="Q484" s="518" t="e">
        <f>IF(Produit_Tarif_Stock!#REF!&lt;&gt;0,(E484-(E484*H484)-Produit_Tarif_Stock!#REF!)/Produit_Tarif_Stock!#REF!*100,(E484-(E484*H484)-Produit_Tarif_Stock!#REF!)/Produit_Tarif_Stock!#REF!*100)</f>
        <v>#REF!</v>
      </c>
      <c r="R484" s="523">
        <f t="shared" si="15"/>
        <v>0</v>
      </c>
      <c r="S484" s="524" t="e">
        <f>Produit_Tarif_Stock!#REF!</f>
        <v>#REF!</v>
      </c>
    </row>
    <row r="485" spans="1:19" ht="24.75" customHeight="1">
      <c r="A485" s="228" t="e">
        <f>Produit_Tarif_Stock!#REF!</f>
        <v>#REF!</v>
      </c>
      <c r="B485" s="118" t="e">
        <f>IF(Produit_Tarif_Stock!#REF!&lt;&gt;"",Produit_Tarif_Stock!#REF!,"")</f>
        <v>#REF!</v>
      </c>
      <c r="C485" s="502" t="e">
        <f>IF(Produit_Tarif_Stock!#REF!&lt;&gt;"",Produit_Tarif_Stock!#REF!,"")</f>
        <v>#REF!</v>
      </c>
      <c r="D485" s="505" t="e">
        <f>IF(Produit_Tarif_Stock!#REF!&lt;&gt;"",Produit_Tarif_Stock!#REF!,"")</f>
        <v>#REF!</v>
      </c>
      <c r="E485" s="514" t="e">
        <f>IF(Produit_Tarif_Stock!#REF!&lt;&gt;0,Produit_Tarif_Stock!#REF!,"")</f>
        <v>#REF!</v>
      </c>
      <c r="F485" s="2" t="e">
        <f>IF(Produit_Tarif_Stock!#REF!&lt;&gt;"",Produit_Tarif_Stock!#REF!,"")</f>
        <v>#REF!</v>
      </c>
      <c r="G485" s="506" t="e">
        <f>IF(Produit_Tarif_Stock!#REF!&lt;&gt;0,Produit_Tarif_Stock!#REF!,"")</f>
        <v>#REF!</v>
      </c>
      <c r="I485" s="506" t="str">
        <f t="shared" si="14"/>
        <v/>
      </c>
      <c r="J485" s="2" t="e">
        <f>IF(Produit_Tarif_Stock!#REF!&lt;&gt;0,Produit_Tarif_Stock!#REF!,"")</f>
        <v>#REF!</v>
      </c>
      <c r="K485" s="2" t="e">
        <f>IF(Produit_Tarif_Stock!#REF!&lt;&gt;0,Produit_Tarif_Stock!#REF!,"")</f>
        <v>#REF!</v>
      </c>
      <c r="L485" s="114" t="e">
        <f>IF(Produit_Tarif_Stock!#REF!&lt;&gt;0,Produit_Tarif_Stock!#REF!,"")</f>
        <v>#REF!</v>
      </c>
      <c r="M485" s="114" t="e">
        <f>IF(Produit_Tarif_Stock!#REF!&lt;&gt;0,Produit_Tarif_Stock!#REF!,"")</f>
        <v>#REF!</v>
      </c>
      <c r="N485" s="454"/>
      <c r="P485" s="2" t="e">
        <f>IF(Produit_Tarif_Stock!#REF!&lt;&gt;0,Produit_Tarif_Stock!#REF!,"")</f>
        <v>#REF!</v>
      </c>
      <c r="Q485" s="518" t="e">
        <f>IF(Produit_Tarif_Stock!#REF!&lt;&gt;0,(E485-(E485*H485)-Produit_Tarif_Stock!#REF!)/Produit_Tarif_Stock!#REF!*100,(E485-(E485*H485)-Produit_Tarif_Stock!#REF!)/Produit_Tarif_Stock!#REF!*100)</f>
        <v>#REF!</v>
      </c>
      <c r="R485" s="523">
        <f t="shared" si="15"/>
        <v>0</v>
      </c>
      <c r="S485" s="524" t="e">
        <f>Produit_Tarif_Stock!#REF!</f>
        <v>#REF!</v>
      </c>
    </row>
    <row r="486" spans="1:19" ht="24.75" customHeight="1">
      <c r="A486" s="228" t="e">
        <f>Produit_Tarif_Stock!#REF!</f>
        <v>#REF!</v>
      </c>
      <c r="B486" s="118" t="e">
        <f>IF(Produit_Tarif_Stock!#REF!&lt;&gt;"",Produit_Tarif_Stock!#REF!,"")</f>
        <v>#REF!</v>
      </c>
      <c r="C486" s="502" t="e">
        <f>IF(Produit_Tarif_Stock!#REF!&lt;&gt;"",Produit_Tarif_Stock!#REF!,"")</f>
        <v>#REF!</v>
      </c>
      <c r="D486" s="505" t="e">
        <f>IF(Produit_Tarif_Stock!#REF!&lt;&gt;"",Produit_Tarif_Stock!#REF!,"")</f>
        <v>#REF!</v>
      </c>
      <c r="E486" s="514" t="e">
        <f>IF(Produit_Tarif_Stock!#REF!&lt;&gt;0,Produit_Tarif_Stock!#REF!,"")</f>
        <v>#REF!</v>
      </c>
      <c r="F486" s="2" t="e">
        <f>IF(Produit_Tarif_Stock!#REF!&lt;&gt;"",Produit_Tarif_Stock!#REF!,"")</f>
        <v>#REF!</v>
      </c>
      <c r="G486" s="506" t="e">
        <f>IF(Produit_Tarif_Stock!#REF!&lt;&gt;0,Produit_Tarif_Stock!#REF!,"")</f>
        <v>#REF!</v>
      </c>
      <c r="I486" s="506" t="str">
        <f t="shared" si="14"/>
        <v/>
      </c>
      <c r="J486" s="2" t="e">
        <f>IF(Produit_Tarif_Stock!#REF!&lt;&gt;0,Produit_Tarif_Stock!#REF!,"")</f>
        <v>#REF!</v>
      </c>
      <c r="K486" s="2" t="e">
        <f>IF(Produit_Tarif_Stock!#REF!&lt;&gt;0,Produit_Tarif_Stock!#REF!,"")</f>
        <v>#REF!</v>
      </c>
      <c r="L486" s="114" t="e">
        <f>IF(Produit_Tarif_Stock!#REF!&lt;&gt;0,Produit_Tarif_Stock!#REF!,"")</f>
        <v>#REF!</v>
      </c>
      <c r="M486" s="114" t="e">
        <f>IF(Produit_Tarif_Stock!#REF!&lt;&gt;0,Produit_Tarif_Stock!#REF!,"")</f>
        <v>#REF!</v>
      </c>
      <c r="N486" s="454"/>
      <c r="P486" s="2" t="e">
        <f>IF(Produit_Tarif_Stock!#REF!&lt;&gt;0,Produit_Tarif_Stock!#REF!,"")</f>
        <v>#REF!</v>
      </c>
      <c r="Q486" s="518" t="e">
        <f>IF(Produit_Tarif_Stock!#REF!&lt;&gt;0,(E486-(E486*H486)-Produit_Tarif_Stock!#REF!)/Produit_Tarif_Stock!#REF!*100,(E486-(E486*H486)-Produit_Tarif_Stock!#REF!)/Produit_Tarif_Stock!#REF!*100)</f>
        <v>#REF!</v>
      </c>
      <c r="R486" s="523">
        <f t="shared" si="15"/>
        <v>0</v>
      </c>
      <c r="S486" s="524" t="e">
        <f>Produit_Tarif_Stock!#REF!</f>
        <v>#REF!</v>
      </c>
    </row>
    <row r="487" spans="1:19" ht="24.75" customHeight="1">
      <c r="A487" s="228" t="e">
        <f>Produit_Tarif_Stock!#REF!</f>
        <v>#REF!</v>
      </c>
      <c r="B487" s="118" t="e">
        <f>IF(Produit_Tarif_Stock!#REF!&lt;&gt;"",Produit_Tarif_Stock!#REF!,"")</f>
        <v>#REF!</v>
      </c>
      <c r="C487" s="502" t="e">
        <f>IF(Produit_Tarif_Stock!#REF!&lt;&gt;"",Produit_Tarif_Stock!#REF!,"")</f>
        <v>#REF!</v>
      </c>
      <c r="D487" s="505" t="e">
        <f>IF(Produit_Tarif_Stock!#REF!&lt;&gt;"",Produit_Tarif_Stock!#REF!,"")</f>
        <v>#REF!</v>
      </c>
      <c r="E487" s="514" t="e">
        <f>IF(Produit_Tarif_Stock!#REF!&lt;&gt;0,Produit_Tarif_Stock!#REF!,"")</f>
        <v>#REF!</v>
      </c>
      <c r="F487" s="2" t="e">
        <f>IF(Produit_Tarif_Stock!#REF!&lt;&gt;"",Produit_Tarif_Stock!#REF!,"")</f>
        <v>#REF!</v>
      </c>
      <c r="G487" s="506" t="e">
        <f>IF(Produit_Tarif_Stock!#REF!&lt;&gt;0,Produit_Tarif_Stock!#REF!,"")</f>
        <v>#REF!</v>
      </c>
      <c r="I487" s="506" t="str">
        <f t="shared" si="14"/>
        <v/>
      </c>
      <c r="J487" s="2" t="e">
        <f>IF(Produit_Tarif_Stock!#REF!&lt;&gt;0,Produit_Tarif_Stock!#REF!,"")</f>
        <v>#REF!</v>
      </c>
      <c r="K487" s="2" t="e">
        <f>IF(Produit_Tarif_Stock!#REF!&lt;&gt;0,Produit_Tarif_Stock!#REF!,"")</f>
        <v>#REF!</v>
      </c>
      <c r="L487" s="114" t="e">
        <f>IF(Produit_Tarif_Stock!#REF!&lt;&gt;0,Produit_Tarif_Stock!#REF!,"")</f>
        <v>#REF!</v>
      </c>
      <c r="M487" s="114" t="e">
        <f>IF(Produit_Tarif_Stock!#REF!&lt;&gt;0,Produit_Tarif_Stock!#REF!,"")</f>
        <v>#REF!</v>
      </c>
      <c r="N487" s="454"/>
      <c r="P487" s="2" t="e">
        <f>IF(Produit_Tarif_Stock!#REF!&lt;&gt;0,Produit_Tarif_Stock!#REF!,"")</f>
        <v>#REF!</v>
      </c>
      <c r="Q487" s="518" t="e">
        <f>IF(Produit_Tarif_Stock!#REF!&lt;&gt;0,(E487-(E487*H487)-Produit_Tarif_Stock!#REF!)/Produit_Tarif_Stock!#REF!*100,(E487-(E487*H487)-Produit_Tarif_Stock!#REF!)/Produit_Tarif_Stock!#REF!*100)</f>
        <v>#REF!</v>
      </c>
      <c r="R487" s="523">
        <f t="shared" si="15"/>
        <v>0</v>
      </c>
      <c r="S487" s="524" t="e">
        <f>Produit_Tarif_Stock!#REF!</f>
        <v>#REF!</v>
      </c>
    </row>
    <row r="488" spans="1:19" ht="24.75" customHeight="1">
      <c r="A488" s="228" t="e">
        <f>Produit_Tarif_Stock!#REF!</f>
        <v>#REF!</v>
      </c>
      <c r="B488" s="118" t="e">
        <f>IF(Produit_Tarif_Stock!#REF!&lt;&gt;"",Produit_Tarif_Stock!#REF!,"")</f>
        <v>#REF!</v>
      </c>
      <c r="C488" s="502" t="e">
        <f>IF(Produit_Tarif_Stock!#REF!&lt;&gt;"",Produit_Tarif_Stock!#REF!,"")</f>
        <v>#REF!</v>
      </c>
      <c r="D488" s="505" t="e">
        <f>IF(Produit_Tarif_Stock!#REF!&lt;&gt;"",Produit_Tarif_Stock!#REF!,"")</f>
        <v>#REF!</v>
      </c>
      <c r="E488" s="514" t="e">
        <f>IF(Produit_Tarif_Stock!#REF!&lt;&gt;0,Produit_Tarif_Stock!#REF!,"")</f>
        <v>#REF!</v>
      </c>
      <c r="F488" s="2" t="e">
        <f>IF(Produit_Tarif_Stock!#REF!&lt;&gt;"",Produit_Tarif_Stock!#REF!,"")</f>
        <v>#REF!</v>
      </c>
      <c r="G488" s="506" t="e">
        <f>IF(Produit_Tarif_Stock!#REF!&lt;&gt;0,Produit_Tarif_Stock!#REF!,"")</f>
        <v>#REF!</v>
      </c>
      <c r="I488" s="506" t="str">
        <f t="shared" si="14"/>
        <v/>
      </c>
      <c r="J488" s="2" t="e">
        <f>IF(Produit_Tarif_Stock!#REF!&lt;&gt;0,Produit_Tarif_Stock!#REF!,"")</f>
        <v>#REF!</v>
      </c>
      <c r="K488" s="2" t="e">
        <f>IF(Produit_Tarif_Stock!#REF!&lt;&gt;0,Produit_Tarif_Stock!#REF!,"")</f>
        <v>#REF!</v>
      </c>
      <c r="L488" s="114" t="e">
        <f>IF(Produit_Tarif_Stock!#REF!&lt;&gt;0,Produit_Tarif_Stock!#REF!,"")</f>
        <v>#REF!</v>
      </c>
      <c r="M488" s="114" t="e">
        <f>IF(Produit_Tarif_Stock!#REF!&lt;&gt;0,Produit_Tarif_Stock!#REF!,"")</f>
        <v>#REF!</v>
      </c>
      <c r="N488" s="454"/>
      <c r="P488" s="2" t="e">
        <f>IF(Produit_Tarif_Stock!#REF!&lt;&gt;0,Produit_Tarif_Stock!#REF!,"")</f>
        <v>#REF!</v>
      </c>
      <c r="Q488" s="518" t="e">
        <f>IF(Produit_Tarif_Stock!#REF!&lt;&gt;0,(E488-(E488*H488)-Produit_Tarif_Stock!#REF!)/Produit_Tarif_Stock!#REF!*100,(E488-(E488*H488)-Produit_Tarif_Stock!#REF!)/Produit_Tarif_Stock!#REF!*100)</f>
        <v>#REF!</v>
      </c>
      <c r="R488" s="523">
        <f t="shared" si="15"/>
        <v>0</v>
      </c>
      <c r="S488" s="524" t="e">
        <f>Produit_Tarif_Stock!#REF!</f>
        <v>#REF!</v>
      </c>
    </row>
    <row r="489" spans="1:19" ht="24.75" customHeight="1">
      <c r="A489" s="228" t="e">
        <f>Produit_Tarif_Stock!#REF!</f>
        <v>#REF!</v>
      </c>
      <c r="B489" s="118" t="e">
        <f>IF(Produit_Tarif_Stock!#REF!&lt;&gt;"",Produit_Tarif_Stock!#REF!,"")</f>
        <v>#REF!</v>
      </c>
      <c r="C489" s="502" t="e">
        <f>IF(Produit_Tarif_Stock!#REF!&lt;&gt;"",Produit_Tarif_Stock!#REF!,"")</f>
        <v>#REF!</v>
      </c>
      <c r="D489" s="505" t="e">
        <f>IF(Produit_Tarif_Stock!#REF!&lt;&gt;"",Produit_Tarif_Stock!#REF!,"")</f>
        <v>#REF!</v>
      </c>
      <c r="E489" s="514" t="e">
        <f>IF(Produit_Tarif_Stock!#REF!&lt;&gt;0,Produit_Tarif_Stock!#REF!,"")</f>
        <v>#REF!</v>
      </c>
      <c r="F489" s="2" t="e">
        <f>IF(Produit_Tarif_Stock!#REF!&lt;&gt;"",Produit_Tarif_Stock!#REF!,"")</f>
        <v>#REF!</v>
      </c>
      <c r="G489" s="506" t="e">
        <f>IF(Produit_Tarif_Stock!#REF!&lt;&gt;0,Produit_Tarif_Stock!#REF!,"")</f>
        <v>#REF!</v>
      </c>
      <c r="I489" s="506" t="str">
        <f t="shared" si="14"/>
        <v/>
      </c>
      <c r="J489" s="2" t="e">
        <f>IF(Produit_Tarif_Stock!#REF!&lt;&gt;0,Produit_Tarif_Stock!#REF!,"")</f>
        <v>#REF!</v>
      </c>
      <c r="K489" s="2" t="e">
        <f>IF(Produit_Tarif_Stock!#REF!&lt;&gt;0,Produit_Tarif_Stock!#REF!,"")</f>
        <v>#REF!</v>
      </c>
      <c r="L489" s="114" t="e">
        <f>IF(Produit_Tarif_Stock!#REF!&lt;&gt;0,Produit_Tarif_Stock!#REF!,"")</f>
        <v>#REF!</v>
      </c>
      <c r="M489" s="114" t="e">
        <f>IF(Produit_Tarif_Stock!#REF!&lt;&gt;0,Produit_Tarif_Stock!#REF!,"")</f>
        <v>#REF!</v>
      </c>
      <c r="N489" s="454"/>
      <c r="P489" s="2" t="e">
        <f>IF(Produit_Tarif_Stock!#REF!&lt;&gt;0,Produit_Tarif_Stock!#REF!,"")</f>
        <v>#REF!</v>
      </c>
      <c r="Q489" s="518" t="e">
        <f>IF(Produit_Tarif_Stock!#REF!&lt;&gt;0,(E489-(E489*H489)-Produit_Tarif_Stock!#REF!)/Produit_Tarif_Stock!#REF!*100,(E489-(E489*H489)-Produit_Tarif_Stock!#REF!)/Produit_Tarif_Stock!#REF!*100)</f>
        <v>#REF!</v>
      </c>
      <c r="R489" s="523">
        <f t="shared" si="15"/>
        <v>0</v>
      </c>
      <c r="S489" s="524" t="e">
        <f>Produit_Tarif_Stock!#REF!</f>
        <v>#REF!</v>
      </c>
    </row>
    <row r="490" spans="1:19" ht="24.75" customHeight="1">
      <c r="A490" s="228" t="e">
        <f>Produit_Tarif_Stock!#REF!</f>
        <v>#REF!</v>
      </c>
      <c r="B490" s="118" t="e">
        <f>IF(Produit_Tarif_Stock!#REF!&lt;&gt;"",Produit_Tarif_Stock!#REF!,"")</f>
        <v>#REF!</v>
      </c>
      <c r="C490" s="502" t="e">
        <f>IF(Produit_Tarif_Stock!#REF!&lt;&gt;"",Produit_Tarif_Stock!#REF!,"")</f>
        <v>#REF!</v>
      </c>
      <c r="D490" s="505" t="e">
        <f>IF(Produit_Tarif_Stock!#REF!&lt;&gt;"",Produit_Tarif_Stock!#REF!,"")</f>
        <v>#REF!</v>
      </c>
      <c r="E490" s="514" t="e">
        <f>IF(Produit_Tarif_Stock!#REF!&lt;&gt;0,Produit_Tarif_Stock!#REF!,"")</f>
        <v>#REF!</v>
      </c>
      <c r="F490" s="2" t="e">
        <f>IF(Produit_Tarif_Stock!#REF!&lt;&gt;"",Produit_Tarif_Stock!#REF!,"")</f>
        <v>#REF!</v>
      </c>
      <c r="G490" s="506" t="e">
        <f>IF(Produit_Tarif_Stock!#REF!&lt;&gt;0,Produit_Tarif_Stock!#REF!,"")</f>
        <v>#REF!</v>
      </c>
      <c r="I490" s="506" t="str">
        <f t="shared" si="14"/>
        <v/>
      </c>
      <c r="J490" s="2" t="e">
        <f>IF(Produit_Tarif_Stock!#REF!&lt;&gt;0,Produit_Tarif_Stock!#REF!,"")</f>
        <v>#REF!</v>
      </c>
      <c r="K490" s="2" t="e">
        <f>IF(Produit_Tarif_Stock!#REF!&lt;&gt;0,Produit_Tarif_Stock!#REF!,"")</f>
        <v>#REF!</v>
      </c>
      <c r="L490" s="114" t="e">
        <f>IF(Produit_Tarif_Stock!#REF!&lt;&gt;0,Produit_Tarif_Stock!#REF!,"")</f>
        <v>#REF!</v>
      </c>
      <c r="M490" s="114" t="e">
        <f>IF(Produit_Tarif_Stock!#REF!&lt;&gt;0,Produit_Tarif_Stock!#REF!,"")</f>
        <v>#REF!</v>
      </c>
      <c r="N490" s="454"/>
      <c r="P490" s="2" t="e">
        <f>IF(Produit_Tarif_Stock!#REF!&lt;&gt;0,Produit_Tarif_Stock!#REF!,"")</f>
        <v>#REF!</v>
      </c>
      <c r="Q490" s="518" t="e">
        <f>IF(Produit_Tarif_Stock!#REF!&lt;&gt;0,(E490-(E490*H490)-Produit_Tarif_Stock!#REF!)/Produit_Tarif_Stock!#REF!*100,(E490-(E490*H490)-Produit_Tarif_Stock!#REF!)/Produit_Tarif_Stock!#REF!*100)</f>
        <v>#REF!</v>
      </c>
      <c r="R490" s="523">
        <f t="shared" si="15"/>
        <v>0</v>
      </c>
      <c r="S490" s="524" t="e">
        <f>Produit_Tarif_Stock!#REF!</f>
        <v>#REF!</v>
      </c>
    </row>
    <row r="491" spans="1:19" ht="24.75" customHeight="1">
      <c r="A491" s="228" t="e">
        <f>Produit_Tarif_Stock!#REF!</f>
        <v>#REF!</v>
      </c>
      <c r="B491" s="118" t="e">
        <f>IF(Produit_Tarif_Stock!#REF!&lt;&gt;"",Produit_Tarif_Stock!#REF!,"")</f>
        <v>#REF!</v>
      </c>
      <c r="C491" s="502" t="e">
        <f>IF(Produit_Tarif_Stock!#REF!&lt;&gt;"",Produit_Tarif_Stock!#REF!,"")</f>
        <v>#REF!</v>
      </c>
      <c r="D491" s="505" t="e">
        <f>IF(Produit_Tarif_Stock!#REF!&lt;&gt;"",Produit_Tarif_Stock!#REF!,"")</f>
        <v>#REF!</v>
      </c>
      <c r="E491" s="514" t="e">
        <f>IF(Produit_Tarif_Stock!#REF!&lt;&gt;0,Produit_Tarif_Stock!#REF!,"")</f>
        <v>#REF!</v>
      </c>
      <c r="F491" s="2" t="e">
        <f>IF(Produit_Tarif_Stock!#REF!&lt;&gt;"",Produit_Tarif_Stock!#REF!,"")</f>
        <v>#REF!</v>
      </c>
      <c r="G491" s="506" t="e">
        <f>IF(Produit_Tarif_Stock!#REF!&lt;&gt;0,Produit_Tarif_Stock!#REF!,"")</f>
        <v>#REF!</v>
      </c>
      <c r="I491" s="506" t="str">
        <f t="shared" si="14"/>
        <v/>
      </c>
      <c r="J491" s="2" t="e">
        <f>IF(Produit_Tarif_Stock!#REF!&lt;&gt;0,Produit_Tarif_Stock!#REF!,"")</f>
        <v>#REF!</v>
      </c>
      <c r="K491" s="2" t="e">
        <f>IF(Produit_Tarif_Stock!#REF!&lt;&gt;0,Produit_Tarif_Stock!#REF!,"")</f>
        <v>#REF!</v>
      </c>
      <c r="L491" s="114" t="e">
        <f>IF(Produit_Tarif_Stock!#REF!&lt;&gt;0,Produit_Tarif_Stock!#REF!,"")</f>
        <v>#REF!</v>
      </c>
      <c r="M491" s="114" t="e">
        <f>IF(Produit_Tarif_Stock!#REF!&lt;&gt;0,Produit_Tarif_Stock!#REF!,"")</f>
        <v>#REF!</v>
      </c>
      <c r="N491" s="454"/>
      <c r="P491" s="2" t="e">
        <f>IF(Produit_Tarif_Stock!#REF!&lt;&gt;0,Produit_Tarif_Stock!#REF!,"")</f>
        <v>#REF!</v>
      </c>
      <c r="Q491" s="518" t="e">
        <f>IF(Produit_Tarif_Stock!#REF!&lt;&gt;0,(E491-(E491*H491)-Produit_Tarif_Stock!#REF!)/Produit_Tarif_Stock!#REF!*100,(E491-(E491*H491)-Produit_Tarif_Stock!#REF!)/Produit_Tarif_Stock!#REF!*100)</f>
        <v>#REF!</v>
      </c>
      <c r="R491" s="523">
        <f t="shared" si="15"/>
        <v>0</v>
      </c>
      <c r="S491" s="524" t="e">
        <f>Produit_Tarif_Stock!#REF!</f>
        <v>#REF!</v>
      </c>
    </row>
    <row r="492" spans="1:19" ht="24.75" customHeight="1">
      <c r="A492" s="228" t="e">
        <f>Produit_Tarif_Stock!#REF!</f>
        <v>#REF!</v>
      </c>
      <c r="B492" s="118" t="e">
        <f>IF(Produit_Tarif_Stock!#REF!&lt;&gt;"",Produit_Tarif_Stock!#REF!,"")</f>
        <v>#REF!</v>
      </c>
      <c r="C492" s="502" t="e">
        <f>IF(Produit_Tarif_Stock!#REF!&lt;&gt;"",Produit_Tarif_Stock!#REF!,"")</f>
        <v>#REF!</v>
      </c>
      <c r="D492" s="505" t="e">
        <f>IF(Produit_Tarif_Stock!#REF!&lt;&gt;"",Produit_Tarif_Stock!#REF!,"")</f>
        <v>#REF!</v>
      </c>
      <c r="E492" s="514" t="e">
        <f>IF(Produit_Tarif_Stock!#REF!&lt;&gt;0,Produit_Tarif_Stock!#REF!,"")</f>
        <v>#REF!</v>
      </c>
      <c r="F492" s="2" t="e">
        <f>IF(Produit_Tarif_Stock!#REF!&lt;&gt;"",Produit_Tarif_Stock!#REF!,"")</f>
        <v>#REF!</v>
      </c>
      <c r="G492" s="506" t="e">
        <f>IF(Produit_Tarif_Stock!#REF!&lt;&gt;0,Produit_Tarif_Stock!#REF!,"")</f>
        <v>#REF!</v>
      </c>
      <c r="I492" s="506" t="str">
        <f t="shared" si="14"/>
        <v/>
      </c>
      <c r="J492" s="2" t="e">
        <f>IF(Produit_Tarif_Stock!#REF!&lt;&gt;0,Produit_Tarif_Stock!#REF!,"")</f>
        <v>#REF!</v>
      </c>
      <c r="K492" s="2" t="e">
        <f>IF(Produit_Tarif_Stock!#REF!&lt;&gt;0,Produit_Tarif_Stock!#REF!,"")</f>
        <v>#REF!</v>
      </c>
      <c r="L492" s="114" t="e">
        <f>IF(Produit_Tarif_Stock!#REF!&lt;&gt;0,Produit_Tarif_Stock!#REF!,"")</f>
        <v>#REF!</v>
      </c>
      <c r="M492" s="114" t="e">
        <f>IF(Produit_Tarif_Stock!#REF!&lt;&gt;0,Produit_Tarif_Stock!#REF!,"")</f>
        <v>#REF!</v>
      </c>
      <c r="N492" s="454"/>
      <c r="P492" s="2" t="e">
        <f>IF(Produit_Tarif_Stock!#REF!&lt;&gt;0,Produit_Tarif_Stock!#REF!,"")</f>
        <v>#REF!</v>
      </c>
      <c r="Q492" s="518" t="e">
        <f>IF(Produit_Tarif_Stock!#REF!&lt;&gt;0,(E492-(E492*H492)-Produit_Tarif_Stock!#REF!)/Produit_Tarif_Stock!#REF!*100,(E492-(E492*H492)-Produit_Tarif_Stock!#REF!)/Produit_Tarif_Stock!#REF!*100)</f>
        <v>#REF!</v>
      </c>
      <c r="R492" s="523">
        <f t="shared" si="15"/>
        <v>0</v>
      </c>
      <c r="S492" s="524" t="e">
        <f>Produit_Tarif_Stock!#REF!</f>
        <v>#REF!</v>
      </c>
    </row>
    <row r="493" spans="1:19" ht="24.75" customHeight="1">
      <c r="A493" s="228" t="e">
        <f>Produit_Tarif_Stock!#REF!</f>
        <v>#REF!</v>
      </c>
      <c r="B493" s="118" t="e">
        <f>IF(Produit_Tarif_Stock!#REF!&lt;&gt;"",Produit_Tarif_Stock!#REF!,"")</f>
        <v>#REF!</v>
      </c>
      <c r="C493" s="502" t="e">
        <f>IF(Produit_Tarif_Stock!#REF!&lt;&gt;"",Produit_Tarif_Stock!#REF!,"")</f>
        <v>#REF!</v>
      </c>
      <c r="D493" s="505" t="e">
        <f>IF(Produit_Tarif_Stock!#REF!&lt;&gt;"",Produit_Tarif_Stock!#REF!,"")</f>
        <v>#REF!</v>
      </c>
      <c r="E493" s="514" t="e">
        <f>IF(Produit_Tarif_Stock!#REF!&lt;&gt;0,Produit_Tarif_Stock!#REF!,"")</f>
        <v>#REF!</v>
      </c>
      <c r="F493" s="2" t="e">
        <f>IF(Produit_Tarif_Stock!#REF!&lt;&gt;"",Produit_Tarif_Stock!#REF!,"")</f>
        <v>#REF!</v>
      </c>
      <c r="G493" s="506" t="e">
        <f>IF(Produit_Tarif_Stock!#REF!&lt;&gt;0,Produit_Tarif_Stock!#REF!,"")</f>
        <v>#REF!</v>
      </c>
      <c r="I493" s="506" t="str">
        <f t="shared" si="14"/>
        <v/>
      </c>
      <c r="J493" s="2" t="e">
        <f>IF(Produit_Tarif_Stock!#REF!&lt;&gt;0,Produit_Tarif_Stock!#REF!,"")</f>
        <v>#REF!</v>
      </c>
      <c r="K493" s="2" t="e">
        <f>IF(Produit_Tarif_Stock!#REF!&lt;&gt;0,Produit_Tarif_Stock!#REF!,"")</f>
        <v>#REF!</v>
      </c>
      <c r="L493" s="114" t="e">
        <f>IF(Produit_Tarif_Stock!#REF!&lt;&gt;0,Produit_Tarif_Stock!#REF!,"")</f>
        <v>#REF!</v>
      </c>
      <c r="M493" s="114" t="e">
        <f>IF(Produit_Tarif_Stock!#REF!&lt;&gt;0,Produit_Tarif_Stock!#REF!,"")</f>
        <v>#REF!</v>
      </c>
      <c r="N493" s="454"/>
      <c r="P493" s="2" t="e">
        <f>IF(Produit_Tarif_Stock!#REF!&lt;&gt;0,Produit_Tarif_Stock!#REF!,"")</f>
        <v>#REF!</v>
      </c>
      <c r="Q493" s="518" t="e">
        <f>IF(Produit_Tarif_Stock!#REF!&lt;&gt;0,(E493-(E493*H493)-Produit_Tarif_Stock!#REF!)/Produit_Tarif_Stock!#REF!*100,(E493-(E493*H493)-Produit_Tarif_Stock!#REF!)/Produit_Tarif_Stock!#REF!*100)</f>
        <v>#REF!</v>
      </c>
      <c r="R493" s="523">
        <f t="shared" si="15"/>
        <v>0</v>
      </c>
      <c r="S493" s="524" t="e">
        <f>Produit_Tarif_Stock!#REF!</f>
        <v>#REF!</v>
      </c>
    </row>
    <row r="494" spans="1:19" ht="24.75" customHeight="1">
      <c r="A494" s="228" t="e">
        <f>Produit_Tarif_Stock!#REF!</f>
        <v>#REF!</v>
      </c>
      <c r="B494" s="118" t="e">
        <f>IF(Produit_Tarif_Stock!#REF!&lt;&gt;"",Produit_Tarif_Stock!#REF!,"")</f>
        <v>#REF!</v>
      </c>
      <c r="C494" s="502" t="e">
        <f>IF(Produit_Tarif_Stock!#REF!&lt;&gt;"",Produit_Tarif_Stock!#REF!,"")</f>
        <v>#REF!</v>
      </c>
      <c r="D494" s="505" t="e">
        <f>IF(Produit_Tarif_Stock!#REF!&lt;&gt;"",Produit_Tarif_Stock!#REF!,"")</f>
        <v>#REF!</v>
      </c>
      <c r="E494" s="514" t="e">
        <f>IF(Produit_Tarif_Stock!#REF!&lt;&gt;0,Produit_Tarif_Stock!#REF!,"")</f>
        <v>#REF!</v>
      </c>
      <c r="F494" s="2" t="e">
        <f>IF(Produit_Tarif_Stock!#REF!&lt;&gt;"",Produit_Tarif_Stock!#REF!,"")</f>
        <v>#REF!</v>
      </c>
      <c r="G494" s="506" t="e">
        <f>IF(Produit_Tarif_Stock!#REF!&lt;&gt;0,Produit_Tarif_Stock!#REF!,"")</f>
        <v>#REF!</v>
      </c>
      <c r="I494" s="506" t="str">
        <f t="shared" si="14"/>
        <v/>
      </c>
      <c r="J494" s="2" t="e">
        <f>IF(Produit_Tarif_Stock!#REF!&lt;&gt;0,Produit_Tarif_Stock!#REF!,"")</f>
        <v>#REF!</v>
      </c>
      <c r="K494" s="2" t="e">
        <f>IF(Produit_Tarif_Stock!#REF!&lt;&gt;0,Produit_Tarif_Stock!#REF!,"")</f>
        <v>#REF!</v>
      </c>
      <c r="L494" s="114" t="e">
        <f>IF(Produit_Tarif_Stock!#REF!&lt;&gt;0,Produit_Tarif_Stock!#REF!,"")</f>
        <v>#REF!</v>
      </c>
      <c r="M494" s="114" t="e">
        <f>IF(Produit_Tarif_Stock!#REF!&lt;&gt;0,Produit_Tarif_Stock!#REF!,"")</f>
        <v>#REF!</v>
      </c>
      <c r="N494" s="454"/>
      <c r="P494" s="2" t="e">
        <f>IF(Produit_Tarif_Stock!#REF!&lt;&gt;0,Produit_Tarif_Stock!#REF!,"")</f>
        <v>#REF!</v>
      </c>
      <c r="Q494" s="518" t="e">
        <f>IF(Produit_Tarif_Stock!#REF!&lt;&gt;0,(E494-(E494*H494)-Produit_Tarif_Stock!#REF!)/Produit_Tarif_Stock!#REF!*100,(E494-(E494*H494)-Produit_Tarif_Stock!#REF!)/Produit_Tarif_Stock!#REF!*100)</f>
        <v>#REF!</v>
      </c>
      <c r="R494" s="523">
        <f t="shared" si="15"/>
        <v>0</v>
      </c>
      <c r="S494" s="524" t="e">
        <f>Produit_Tarif_Stock!#REF!</f>
        <v>#REF!</v>
      </c>
    </row>
    <row r="495" spans="1:19" ht="24.75" customHeight="1">
      <c r="A495" s="228" t="e">
        <f>Produit_Tarif_Stock!#REF!</f>
        <v>#REF!</v>
      </c>
      <c r="B495" s="118" t="e">
        <f>IF(Produit_Tarif_Stock!#REF!&lt;&gt;"",Produit_Tarif_Stock!#REF!,"")</f>
        <v>#REF!</v>
      </c>
      <c r="C495" s="502" t="e">
        <f>IF(Produit_Tarif_Stock!#REF!&lt;&gt;"",Produit_Tarif_Stock!#REF!,"")</f>
        <v>#REF!</v>
      </c>
      <c r="D495" s="505" t="e">
        <f>IF(Produit_Tarif_Stock!#REF!&lt;&gt;"",Produit_Tarif_Stock!#REF!,"")</f>
        <v>#REF!</v>
      </c>
      <c r="E495" s="514" t="e">
        <f>IF(Produit_Tarif_Stock!#REF!&lt;&gt;0,Produit_Tarif_Stock!#REF!,"")</f>
        <v>#REF!</v>
      </c>
      <c r="F495" s="2" t="e">
        <f>IF(Produit_Tarif_Stock!#REF!&lt;&gt;"",Produit_Tarif_Stock!#REF!,"")</f>
        <v>#REF!</v>
      </c>
      <c r="G495" s="506" t="e">
        <f>IF(Produit_Tarif_Stock!#REF!&lt;&gt;0,Produit_Tarif_Stock!#REF!,"")</f>
        <v>#REF!</v>
      </c>
      <c r="I495" s="506" t="str">
        <f t="shared" si="14"/>
        <v/>
      </c>
      <c r="J495" s="2" t="e">
        <f>IF(Produit_Tarif_Stock!#REF!&lt;&gt;0,Produit_Tarif_Stock!#REF!,"")</f>
        <v>#REF!</v>
      </c>
      <c r="K495" s="2" t="e">
        <f>IF(Produit_Tarif_Stock!#REF!&lt;&gt;0,Produit_Tarif_Stock!#REF!,"")</f>
        <v>#REF!</v>
      </c>
      <c r="L495" s="114" t="e">
        <f>IF(Produit_Tarif_Stock!#REF!&lt;&gt;0,Produit_Tarif_Stock!#REF!,"")</f>
        <v>#REF!</v>
      </c>
      <c r="M495" s="114" t="e">
        <f>IF(Produit_Tarif_Stock!#REF!&lt;&gt;0,Produit_Tarif_Stock!#REF!,"")</f>
        <v>#REF!</v>
      </c>
      <c r="N495" s="454"/>
      <c r="P495" s="2" t="e">
        <f>IF(Produit_Tarif_Stock!#REF!&lt;&gt;0,Produit_Tarif_Stock!#REF!,"")</f>
        <v>#REF!</v>
      </c>
      <c r="Q495" s="518" t="e">
        <f>IF(Produit_Tarif_Stock!#REF!&lt;&gt;0,(E495-(E495*H495)-Produit_Tarif_Stock!#REF!)/Produit_Tarif_Stock!#REF!*100,(E495-(E495*H495)-Produit_Tarif_Stock!#REF!)/Produit_Tarif_Stock!#REF!*100)</f>
        <v>#REF!</v>
      </c>
      <c r="R495" s="523">
        <f t="shared" si="15"/>
        <v>0</v>
      </c>
      <c r="S495" s="524" t="e">
        <f>Produit_Tarif_Stock!#REF!</f>
        <v>#REF!</v>
      </c>
    </row>
    <row r="496" spans="1:19" ht="24.75" customHeight="1">
      <c r="A496" s="228" t="e">
        <f>Produit_Tarif_Stock!#REF!</f>
        <v>#REF!</v>
      </c>
      <c r="B496" s="118" t="e">
        <f>IF(Produit_Tarif_Stock!#REF!&lt;&gt;"",Produit_Tarif_Stock!#REF!,"")</f>
        <v>#REF!</v>
      </c>
      <c r="C496" s="502" t="e">
        <f>IF(Produit_Tarif_Stock!#REF!&lt;&gt;"",Produit_Tarif_Stock!#REF!,"")</f>
        <v>#REF!</v>
      </c>
      <c r="D496" s="505" t="e">
        <f>IF(Produit_Tarif_Stock!#REF!&lt;&gt;"",Produit_Tarif_Stock!#REF!,"")</f>
        <v>#REF!</v>
      </c>
      <c r="E496" s="514" t="e">
        <f>IF(Produit_Tarif_Stock!#REF!&lt;&gt;0,Produit_Tarif_Stock!#REF!,"")</f>
        <v>#REF!</v>
      </c>
      <c r="F496" s="2" t="e">
        <f>IF(Produit_Tarif_Stock!#REF!&lt;&gt;"",Produit_Tarif_Stock!#REF!,"")</f>
        <v>#REF!</v>
      </c>
      <c r="G496" s="506" t="e">
        <f>IF(Produit_Tarif_Stock!#REF!&lt;&gt;0,Produit_Tarif_Stock!#REF!,"")</f>
        <v>#REF!</v>
      </c>
      <c r="I496" s="506" t="str">
        <f t="shared" si="14"/>
        <v/>
      </c>
      <c r="J496" s="2" t="e">
        <f>IF(Produit_Tarif_Stock!#REF!&lt;&gt;0,Produit_Tarif_Stock!#REF!,"")</f>
        <v>#REF!</v>
      </c>
      <c r="K496" s="2" t="e">
        <f>IF(Produit_Tarif_Stock!#REF!&lt;&gt;0,Produit_Tarif_Stock!#REF!,"")</f>
        <v>#REF!</v>
      </c>
      <c r="L496" s="114" t="e">
        <f>IF(Produit_Tarif_Stock!#REF!&lt;&gt;0,Produit_Tarif_Stock!#REF!,"")</f>
        <v>#REF!</v>
      </c>
      <c r="M496" s="114" t="e">
        <f>IF(Produit_Tarif_Stock!#REF!&lt;&gt;0,Produit_Tarif_Stock!#REF!,"")</f>
        <v>#REF!</v>
      </c>
      <c r="N496" s="454"/>
      <c r="P496" s="2" t="e">
        <f>IF(Produit_Tarif_Stock!#REF!&lt;&gt;0,Produit_Tarif_Stock!#REF!,"")</f>
        <v>#REF!</v>
      </c>
      <c r="Q496" s="518" t="e">
        <f>IF(Produit_Tarif_Stock!#REF!&lt;&gt;0,(E496-(E496*H496)-Produit_Tarif_Stock!#REF!)/Produit_Tarif_Stock!#REF!*100,(E496-(E496*H496)-Produit_Tarif_Stock!#REF!)/Produit_Tarif_Stock!#REF!*100)</f>
        <v>#REF!</v>
      </c>
      <c r="R496" s="523">
        <f t="shared" si="15"/>
        <v>0</v>
      </c>
      <c r="S496" s="524" t="e">
        <f>Produit_Tarif_Stock!#REF!</f>
        <v>#REF!</v>
      </c>
    </row>
    <row r="497" spans="1:19" ht="24.75" customHeight="1">
      <c r="A497" s="228" t="e">
        <f>Produit_Tarif_Stock!#REF!</f>
        <v>#REF!</v>
      </c>
      <c r="B497" s="118" t="e">
        <f>IF(Produit_Tarif_Stock!#REF!&lt;&gt;"",Produit_Tarif_Stock!#REF!,"")</f>
        <v>#REF!</v>
      </c>
      <c r="C497" s="502" t="e">
        <f>IF(Produit_Tarif_Stock!#REF!&lt;&gt;"",Produit_Tarif_Stock!#REF!,"")</f>
        <v>#REF!</v>
      </c>
      <c r="D497" s="505" t="e">
        <f>IF(Produit_Tarif_Stock!#REF!&lt;&gt;"",Produit_Tarif_Stock!#REF!,"")</f>
        <v>#REF!</v>
      </c>
      <c r="E497" s="514" t="e">
        <f>IF(Produit_Tarif_Stock!#REF!&lt;&gt;0,Produit_Tarif_Stock!#REF!,"")</f>
        <v>#REF!</v>
      </c>
      <c r="F497" s="2" t="e">
        <f>IF(Produit_Tarif_Stock!#REF!&lt;&gt;"",Produit_Tarif_Stock!#REF!,"")</f>
        <v>#REF!</v>
      </c>
      <c r="G497" s="506" t="e">
        <f>IF(Produit_Tarif_Stock!#REF!&lt;&gt;0,Produit_Tarif_Stock!#REF!,"")</f>
        <v>#REF!</v>
      </c>
      <c r="I497" s="506" t="str">
        <f t="shared" si="14"/>
        <v/>
      </c>
      <c r="J497" s="2" t="e">
        <f>IF(Produit_Tarif_Stock!#REF!&lt;&gt;0,Produit_Tarif_Stock!#REF!,"")</f>
        <v>#REF!</v>
      </c>
      <c r="K497" s="2" t="e">
        <f>IF(Produit_Tarif_Stock!#REF!&lt;&gt;0,Produit_Tarif_Stock!#REF!,"")</f>
        <v>#REF!</v>
      </c>
      <c r="L497" s="114" t="e">
        <f>IF(Produit_Tarif_Stock!#REF!&lt;&gt;0,Produit_Tarif_Stock!#REF!,"")</f>
        <v>#REF!</v>
      </c>
      <c r="M497" s="114" t="e">
        <f>IF(Produit_Tarif_Stock!#REF!&lt;&gt;0,Produit_Tarif_Stock!#REF!,"")</f>
        <v>#REF!</v>
      </c>
      <c r="N497" s="454"/>
      <c r="P497" s="2" t="e">
        <f>IF(Produit_Tarif_Stock!#REF!&lt;&gt;0,Produit_Tarif_Stock!#REF!,"")</f>
        <v>#REF!</v>
      </c>
      <c r="Q497" s="518" t="e">
        <f>IF(Produit_Tarif_Stock!#REF!&lt;&gt;0,(E497-(E497*H497)-Produit_Tarif_Stock!#REF!)/Produit_Tarif_Stock!#REF!*100,(E497-(E497*H497)-Produit_Tarif_Stock!#REF!)/Produit_Tarif_Stock!#REF!*100)</f>
        <v>#REF!</v>
      </c>
      <c r="R497" s="523">
        <f t="shared" si="15"/>
        <v>0</v>
      </c>
      <c r="S497" s="524" t="e">
        <f>Produit_Tarif_Stock!#REF!</f>
        <v>#REF!</v>
      </c>
    </row>
    <row r="498" spans="1:19" ht="24.75" customHeight="1">
      <c r="A498" s="228" t="e">
        <f>Produit_Tarif_Stock!#REF!</f>
        <v>#REF!</v>
      </c>
      <c r="B498" s="118" t="e">
        <f>IF(Produit_Tarif_Stock!#REF!&lt;&gt;"",Produit_Tarif_Stock!#REF!,"")</f>
        <v>#REF!</v>
      </c>
      <c r="C498" s="502" t="e">
        <f>IF(Produit_Tarif_Stock!#REF!&lt;&gt;"",Produit_Tarif_Stock!#REF!,"")</f>
        <v>#REF!</v>
      </c>
      <c r="D498" s="505" t="e">
        <f>IF(Produit_Tarif_Stock!#REF!&lt;&gt;"",Produit_Tarif_Stock!#REF!,"")</f>
        <v>#REF!</v>
      </c>
      <c r="E498" s="514" t="e">
        <f>IF(Produit_Tarif_Stock!#REF!&lt;&gt;0,Produit_Tarif_Stock!#REF!,"")</f>
        <v>#REF!</v>
      </c>
      <c r="F498" s="2" t="e">
        <f>IF(Produit_Tarif_Stock!#REF!&lt;&gt;"",Produit_Tarif_Stock!#REF!,"")</f>
        <v>#REF!</v>
      </c>
      <c r="G498" s="506" t="e">
        <f>IF(Produit_Tarif_Stock!#REF!&lt;&gt;0,Produit_Tarif_Stock!#REF!,"")</f>
        <v>#REF!</v>
      </c>
      <c r="I498" s="506" t="str">
        <f t="shared" si="14"/>
        <v/>
      </c>
      <c r="J498" s="2" t="e">
        <f>IF(Produit_Tarif_Stock!#REF!&lt;&gt;0,Produit_Tarif_Stock!#REF!,"")</f>
        <v>#REF!</v>
      </c>
      <c r="K498" s="2" t="e">
        <f>IF(Produit_Tarif_Stock!#REF!&lt;&gt;0,Produit_Tarif_Stock!#REF!,"")</f>
        <v>#REF!</v>
      </c>
      <c r="L498" s="114" t="e">
        <f>IF(Produit_Tarif_Stock!#REF!&lt;&gt;0,Produit_Tarif_Stock!#REF!,"")</f>
        <v>#REF!</v>
      </c>
      <c r="M498" s="114" t="e">
        <f>IF(Produit_Tarif_Stock!#REF!&lt;&gt;0,Produit_Tarif_Stock!#REF!,"")</f>
        <v>#REF!</v>
      </c>
      <c r="N498" s="454"/>
      <c r="P498" s="2" t="e">
        <f>IF(Produit_Tarif_Stock!#REF!&lt;&gt;0,Produit_Tarif_Stock!#REF!,"")</f>
        <v>#REF!</v>
      </c>
      <c r="Q498" s="518" t="e">
        <f>IF(Produit_Tarif_Stock!#REF!&lt;&gt;0,(E498-(E498*H498)-Produit_Tarif_Stock!#REF!)/Produit_Tarif_Stock!#REF!*100,(E498-(E498*H498)-Produit_Tarif_Stock!#REF!)/Produit_Tarif_Stock!#REF!*100)</f>
        <v>#REF!</v>
      </c>
      <c r="R498" s="523">
        <f t="shared" si="15"/>
        <v>0</v>
      </c>
      <c r="S498" s="524" t="e">
        <f>Produit_Tarif_Stock!#REF!</f>
        <v>#REF!</v>
      </c>
    </row>
    <row r="499" spans="1:19" ht="24.75" customHeight="1">
      <c r="A499" s="228" t="e">
        <f>Produit_Tarif_Stock!#REF!</f>
        <v>#REF!</v>
      </c>
      <c r="B499" s="118" t="e">
        <f>IF(Produit_Tarif_Stock!#REF!&lt;&gt;"",Produit_Tarif_Stock!#REF!,"")</f>
        <v>#REF!</v>
      </c>
      <c r="C499" s="502" t="e">
        <f>IF(Produit_Tarif_Stock!#REF!&lt;&gt;"",Produit_Tarif_Stock!#REF!,"")</f>
        <v>#REF!</v>
      </c>
      <c r="D499" s="505" t="e">
        <f>IF(Produit_Tarif_Stock!#REF!&lt;&gt;"",Produit_Tarif_Stock!#REF!,"")</f>
        <v>#REF!</v>
      </c>
      <c r="E499" s="514" t="e">
        <f>IF(Produit_Tarif_Stock!#REF!&lt;&gt;0,Produit_Tarif_Stock!#REF!,"")</f>
        <v>#REF!</v>
      </c>
      <c r="F499" s="2" t="e">
        <f>IF(Produit_Tarif_Stock!#REF!&lt;&gt;"",Produit_Tarif_Stock!#REF!,"")</f>
        <v>#REF!</v>
      </c>
      <c r="G499" s="506" t="e">
        <f>IF(Produit_Tarif_Stock!#REF!&lt;&gt;0,Produit_Tarif_Stock!#REF!,"")</f>
        <v>#REF!</v>
      </c>
      <c r="I499" s="506" t="str">
        <f t="shared" si="14"/>
        <v/>
      </c>
      <c r="J499" s="2" t="e">
        <f>IF(Produit_Tarif_Stock!#REF!&lt;&gt;0,Produit_Tarif_Stock!#REF!,"")</f>
        <v>#REF!</v>
      </c>
      <c r="K499" s="2" t="e">
        <f>IF(Produit_Tarif_Stock!#REF!&lt;&gt;0,Produit_Tarif_Stock!#REF!,"")</f>
        <v>#REF!</v>
      </c>
      <c r="L499" s="114" t="e">
        <f>IF(Produit_Tarif_Stock!#REF!&lt;&gt;0,Produit_Tarif_Stock!#REF!,"")</f>
        <v>#REF!</v>
      </c>
      <c r="M499" s="114" t="e">
        <f>IF(Produit_Tarif_Stock!#REF!&lt;&gt;0,Produit_Tarif_Stock!#REF!,"")</f>
        <v>#REF!</v>
      </c>
      <c r="N499" s="454"/>
      <c r="P499" s="2" t="e">
        <f>IF(Produit_Tarif_Stock!#REF!&lt;&gt;0,Produit_Tarif_Stock!#REF!,"")</f>
        <v>#REF!</v>
      </c>
      <c r="Q499" s="518" t="e">
        <f>IF(Produit_Tarif_Stock!#REF!&lt;&gt;0,(E499-(E499*H499)-Produit_Tarif_Stock!#REF!)/Produit_Tarif_Stock!#REF!*100,(E499-(E499*H499)-Produit_Tarif_Stock!#REF!)/Produit_Tarif_Stock!#REF!*100)</f>
        <v>#REF!</v>
      </c>
      <c r="R499" s="523">
        <f t="shared" si="15"/>
        <v>0</v>
      </c>
      <c r="S499" s="524" t="e">
        <f>Produit_Tarif_Stock!#REF!</f>
        <v>#REF!</v>
      </c>
    </row>
    <row r="500" spans="1:19" ht="24.75" customHeight="1">
      <c r="A500" s="228" t="e">
        <f>Produit_Tarif_Stock!#REF!</f>
        <v>#REF!</v>
      </c>
      <c r="B500" s="118" t="e">
        <f>IF(Produit_Tarif_Stock!#REF!&lt;&gt;"",Produit_Tarif_Stock!#REF!,"")</f>
        <v>#REF!</v>
      </c>
      <c r="C500" s="502" t="e">
        <f>IF(Produit_Tarif_Stock!#REF!&lt;&gt;"",Produit_Tarif_Stock!#REF!,"")</f>
        <v>#REF!</v>
      </c>
      <c r="D500" s="505" t="e">
        <f>IF(Produit_Tarif_Stock!#REF!&lt;&gt;"",Produit_Tarif_Stock!#REF!,"")</f>
        <v>#REF!</v>
      </c>
      <c r="E500" s="514" t="e">
        <f>IF(Produit_Tarif_Stock!#REF!&lt;&gt;0,Produit_Tarif_Stock!#REF!,"")</f>
        <v>#REF!</v>
      </c>
      <c r="F500" s="2" t="e">
        <f>IF(Produit_Tarif_Stock!#REF!&lt;&gt;"",Produit_Tarif_Stock!#REF!,"")</f>
        <v>#REF!</v>
      </c>
      <c r="G500" s="506" t="e">
        <f>IF(Produit_Tarif_Stock!#REF!&lt;&gt;0,Produit_Tarif_Stock!#REF!,"")</f>
        <v>#REF!</v>
      </c>
      <c r="I500" s="506" t="str">
        <f t="shared" si="14"/>
        <v/>
      </c>
      <c r="J500" s="2" t="e">
        <f>IF(Produit_Tarif_Stock!#REF!&lt;&gt;0,Produit_Tarif_Stock!#REF!,"")</f>
        <v>#REF!</v>
      </c>
      <c r="K500" s="2" t="e">
        <f>IF(Produit_Tarif_Stock!#REF!&lt;&gt;0,Produit_Tarif_Stock!#REF!,"")</f>
        <v>#REF!</v>
      </c>
      <c r="L500" s="114" t="e">
        <f>IF(Produit_Tarif_Stock!#REF!&lt;&gt;0,Produit_Tarif_Stock!#REF!,"")</f>
        <v>#REF!</v>
      </c>
      <c r="M500" s="114" t="e">
        <f>IF(Produit_Tarif_Stock!#REF!&lt;&gt;0,Produit_Tarif_Stock!#REF!,"")</f>
        <v>#REF!</v>
      </c>
      <c r="N500" s="454"/>
      <c r="P500" s="2" t="e">
        <f>IF(Produit_Tarif_Stock!#REF!&lt;&gt;0,Produit_Tarif_Stock!#REF!,"")</f>
        <v>#REF!</v>
      </c>
      <c r="Q500" s="518" t="e">
        <f>IF(Produit_Tarif_Stock!#REF!&lt;&gt;0,(E500-(E500*H500)-Produit_Tarif_Stock!#REF!)/Produit_Tarif_Stock!#REF!*100,(E500-(E500*H500)-Produit_Tarif_Stock!#REF!)/Produit_Tarif_Stock!#REF!*100)</f>
        <v>#REF!</v>
      </c>
      <c r="R500" s="523">
        <f t="shared" si="15"/>
        <v>0</v>
      </c>
      <c r="S500" s="524" t="e">
        <f>Produit_Tarif_Stock!#REF!</f>
        <v>#REF!</v>
      </c>
    </row>
    <row r="501" spans="1:19" ht="24.75" customHeight="1">
      <c r="A501" s="228" t="e">
        <f>Produit_Tarif_Stock!#REF!</f>
        <v>#REF!</v>
      </c>
      <c r="B501" s="118" t="e">
        <f>IF(Produit_Tarif_Stock!#REF!&lt;&gt;"",Produit_Tarif_Stock!#REF!,"")</f>
        <v>#REF!</v>
      </c>
      <c r="C501" s="502" t="e">
        <f>IF(Produit_Tarif_Stock!#REF!&lt;&gt;"",Produit_Tarif_Stock!#REF!,"")</f>
        <v>#REF!</v>
      </c>
      <c r="D501" s="505" t="e">
        <f>IF(Produit_Tarif_Stock!#REF!&lt;&gt;"",Produit_Tarif_Stock!#REF!,"")</f>
        <v>#REF!</v>
      </c>
      <c r="E501" s="514" t="e">
        <f>IF(Produit_Tarif_Stock!#REF!&lt;&gt;0,Produit_Tarif_Stock!#REF!,"")</f>
        <v>#REF!</v>
      </c>
      <c r="F501" s="2" t="e">
        <f>IF(Produit_Tarif_Stock!#REF!&lt;&gt;"",Produit_Tarif_Stock!#REF!,"")</f>
        <v>#REF!</v>
      </c>
      <c r="G501" s="506" t="e">
        <f>IF(Produit_Tarif_Stock!#REF!&lt;&gt;0,Produit_Tarif_Stock!#REF!,"")</f>
        <v>#REF!</v>
      </c>
      <c r="I501" s="506" t="str">
        <f t="shared" si="14"/>
        <v/>
      </c>
      <c r="J501" s="2" t="e">
        <f>IF(Produit_Tarif_Stock!#REF!&lt;&gt;0,Produit_Tarif_Stock!#REF!,"")</f>
        <v>#REF!</v>
      </c>
      <c r="K501" s="2" t="e">
        <f>IF(Produit_Tarif_Stock!#REF!&lt;&gt;0,Produit_Tarif_Stock!#REF!,"")</f>
        <v>#REF!</v>
      </c>
      <c r="L501" s="114" t="e">
        <f>IF(Produit_Tarif_Stock!#REF!&lt;&gt;0,Produit_Tarif_Stock!#REF!,"")</f>
        <v>#REF!</v>
      </c>
      <c r="M501" s="114" t="e">
        <f>IF(Produit_Tarif_Stock!#REF!&lt;&gt;0,Produit_Tarif_Stock!#REF!,"")</f>
        <v>#REF!</v>
      </c>
      <c r="N501" s="454"/>
      <c r="P501" s="2" t="e">
        <f>IF(Produit_Tarif_Stock!#REF!&lt;&gt;0,Produit_Tarif_Stock!#REF!,"")</f>
        <v>#REF!</v>
      </c>
      <c r="Q501" s="518" t="e">
        <f>IF(Produit_Tarif_Stock!#REF!&lt;&gt;0,(E501-(E501*H501)-Produit_Tarif_Stock!#REF!)/Produit_Tarif_Stock!#REF!*100,(E501-(E501*H501)-Produit_Tarif_Stock!#REF!)/Produit_Tarif_Stock!#REF!*100)</f>
        <v>#REF!</v>
      </c>
      <c r="R501" s="523">
        <f t="shared" si="15"/>
        <v>0</v>
      </c>
      <c r="S501" s="524" t="e">
        <f>Produit_Tarif_Stock!#REF!</f>
        <v>#REF!</v>
      </c>
    </row>
    <row r="502" spans="1:19" ht="24.75" customHeight="1">
      <c r="A502" s="228" t="e">
        <f>Produit_Tarif_Stock!#REF!</f>
        <v>#REF!</v>
      </c>
      <c r="B502" s="118" t="e">
        <f>IF(Produit_Tarif_Stock!#REF!&lt;&gt;"",Produit_Tarif_Stock!#REF!,"")</f>
        <v>#REF!</v>
      </c>
      <c r="C502" s="502" t="e">
        <f>IF(Produit_Tarif_Stock!#REF!&lt;&gt;"",Produit_Tarif_Stock!#REF!,"")</f>
        <v>#REF!</v>
      </c>
      <c r="D502" s="505" t="e">
        <f>IF(Produit_Tarif_Stock!#REF!&lt;&gt;"",Produit_Tarif_Stock!#REF!,"")</f>
        <v>#REF!</v>
      </c>
      <c r="E502" s="514" t="e">
        <f>IF(Produit_Tarif_Stock!#REF!&lt;&gt;0,Produit_Tarif_Stock!#REF!,"")</f>
        <v>#REF!</v>
      </c>
      <c r="F502" s="2" t="e">
        <f>IF(Produit_Tarif_Stock!#REF!&lt;&gt;"",Produit_Tarif_Stock!#REF!,"")</f>
        <v>#REF!</v>
      </c>
      <c r="G502" s="506" t="e">
        <f>IF(Produit_Tarif_Stock!#REF!&lt;&gt;0,Produit_Tarif_Stock!#REF!,"")</f>
        <v>#REF!</v>
      </c>
      <c r="I502" s="506" t="str">
        <f t="shared" si="14"/>
        <v/>
      </c>
      <c r="J502" s="2" t="e">
        <f>IF(Produit_Tarif_Stock!#REF!&lt;&gt;0,Produit_Tarif_Stock!#REF!,"")</f>
        <v>#REF!</v>
      </c>
      <c r="K502" s="2" t="e">
        <f>IF(Produit_Tarif_Stock!#REF!&lt;&gt;0,Produit_Tarif_Stock!#REF!,"")</f>
        <v>#REF!</v>
      </c>
      <c r="L502" s="114" t="e">
        <f>IF(Produit_Tarif_Stock!#REF!&lt;&gt;0,Produit_Tarif_Stock!#REF!,"")</f>
        <v>#REF!</v>
      </c>
      <c r="M502" s="114" t="e">
        <f>IF(Produit_Tarif_Stock!#REF!&lt;&gt;0,Produit_Tarif_Stock!#REF!,"")</f>
        <v>#REF!</v>
      </c>
      <c r="N502" s="454"/>
      <c r="P502" s="2" t="e">
        <f>IF(Produit_Tarif_Stock!#REF!&lt;&gt;0,Produit_Tarif_Stock!#REF!,"")</f>
        <v>#REF!</v>
      </c>
      <c r="Q502" s="518" t="e">
        <f>IF(Produit_Tarif_Stock!#REF!&lt;&gt;0,(E502-(E502*H502)-Produit_Tarif_Stock!#REF!)/Produit_Tarif_Stock!#REF!*100,(E502-(E502*H502)-Produit_Tarif_Stock!#REF!)/Produit_Tarif_Stock!#REF!*100)</f>
        <v>#REF!</v>
      </c>
      <c r="R502" s="523">
        <f t="shared" si="15"/>
        <v>0</v>
      </c>
      <c r="S502" s="524" t="e">
        <f>Produit_Tarif_Stock!#REF!</f>
        <v>#REF!</v>
      </c>
    </row>
    <row r="503" spans="1:19" ht="24.75" customHeight="1">
      <c r="A503" s="228" t="e">
        <f>Produit_Tarif_Stock!#REF!</f>
        <v>#REF!</v>
      </c>
      <c r="B503" s="118" t="e">
        <f>IF(Produit_Tarif_Stock!#REF!&lt;&gt;"",Produit_Tarif_Stock!#REF!,"")</f>
        <v>#REF!</v>
      </c>
      <c r="C503" s="502" t="e">
        <f>IF(Produit_Tarif_Stock!#REF!&lt;&gt;"",Produit_Tarif_Stock!#REF!,"")</f>
        <v>#REF!</v>
      </c>
      <c r="D503" s="505" t="e">
        <f>IF(Produit_Tarif_Stock!#REF!&lt;&gt;"",Produit_Tarif_Stock!#REF!,"")</f>
        <v>#REF!</v>
      </c>
      <c r="E503" s="514" t="e">
        <f>IF(Produit_Tarif_Stock!#REF!&lt;&gt;0,Produit_Tarif_Stock!#REF!,"")</f>
        <v>#REF!</v>
      </c>
      <c r="F503" s="2" t="e">
        <f>IF(Produit_Tarif_Stock!#REF!&lt;&gt;"",Produit_Tarif_Stock!#REF!,"")</f>
        <v>#REF!</v>
      </c>
      <c r="G503" s="506" t="e">
        <f>IF(Produit_Tarif_Stock!#REF!&lt;&gt;0,Produit_Tarif_Stock!#REF!,"")</f>
        <v>#REF!</v>
      </c>
      <c r="I503" s="506" t="str">
        <f t="shared" si="14"/>
        <v/>
      </c>
      <c r="J503" s="2" t="e">
        <f>IF(Produit_Tarif_Stock!#REF!&lt;&gt;0,Produit_Tarif_Stock!#REF!,"")</f>
        <v>#REF!</v>
      </c>
      <c r="K503" s="2" t="e">
        <f>IF(Produit_Tarif_Stock!#REF!&lt;&gt;0,Produit_Tarif_Stock!#REF!,"")</f>
        <v>#REF!</v>
      </c>
      <c r="L503" s="114" t="e">
        <f>IF(Produit_Tarif_Stock!#REF!&lt;&gt;0,Produit_Tarif_Stock!#REF!,"")</f>
        <v>#REF!</v>
      </c>
      <c r="M503" s="114" t="e">
        <f>IF(Produit_Tarif_Stock!#REF!&lt;&gt;0,Produit_Tarif_Stock!#REF!,"")</f>
        <v>#REF!</v>
      </c>
      <c r="N503" s="454"/>
      <c r="P503" s="2" t="e">
        <f>IF(Produit_Tarif_Stock!#REF!&lt;&gt;0,Produit_Tarif_Stock!#REF!,"")</f>
        <v>#REF!</v>
      </c>
      <c r="Q503" s="518" t="e">
        <f>IF(Produit_Tarif_Stock!#REF!&lt;&gt;0,(E503-(E503*H503)-Produit_Tarif_Stock!#REF!)/Produit_Tarif_Stock!#REF!*100,(E503-(E503*H503)-Produit_Tarif_Stock!#REF!)/Produit_Tarif_Stock!#REF!*100)</f>
        <v>#REF!</v>
      </c>
      <c r="R503" s="523">
        <f t="shared" si="15"/>
        <v>0</v>
      </c>
      <c r="S503" s="524" t="e">
        <f>Produit_Tarif_Stock!#REF!</f>
        <v>#REF!</v>
      </c>
    </row>
    <row r="504" spans="1:19" ht="24.75" customHeight="1">
      <c r="A504" s="228" t="e">
        <f>Produit_Tarif_Stock!#REF!</f>
        <v>#REF!</v>
      </c>
      <c r="B504" s="118" t="e">
        <f>IF(Produit_Tarif_Stock!#REF!&lt;&gt;"",Produit_Tarif_Stock!#REF!,"")</f>
        <v>#REF!</v>
      </c>
      <c r="C504" s="502" t="e">
        <f>IF(Produit_Tarif_Stock!#REF!&lt;&gt;"",Produit_Tarif_Stock!#REF!,"")</f>
        <v>#REF!</v>
      </c>
      <c r="D504" s="505" t="e">
        <f>IF(Produit_Tarif_Stock!#REF!&lt;&gt;"",Produit_Tarif_Stock!#REF!,"")</f>
        <v>#REF!</v>
      </c>
      <c r="E504" s="514" t="e">
        <f>IF(Produit_Tarif_Stock!#REF!&lt;&gt;0,Produit_Tarif_Stock!#REF!,"")</f>
        <v>#REF!</v>
      </c>
      <c r="F504" s="2" t="e">
        <f>IF(Produit_Tarif_Stock!#REF!&lt;&gt;"",Produit_Tarif_Stock!#REF!,"")</f>
        <v>#REF!</v>
      </c>
      <c r="G504" s="506" t="e">
        <f>IF(Produit_Tarif_Stock!#REF!&lt;&gt;0,Produit_Tarif_Stock!#REF!,"")</f>
        <v>#REF!</v>
      </c>
      <c r="I504" s="506" t="str">
        <f t="shared" si="14"/>
        <v/>
      </c>
      <c r="J504" s="2" t="e">
        <f>IF(Produit_Tarif_Stock!#REF!&lt;&gt;0,Produit_Tarif_Stock!#REF!,"")</f>
        <v>#REF!</v>
      </c>
      <c r="K504" s="2" t="e">
        <f>IF(Produit_Tarif_Stock!#REF!&lt;&gt;0,Produit_Tarif_Stock!#REF!,"")</f>
        <v>#REF!</v>
      </c>
      <c r="L504" s="114" t="e">
        <f>IF(Produit_Tarif_Stock!#REF!&lt;&gt;0,Produit_Tarif_Stock!#REF!,"")</f>
        <v>#REF!</v>
      </c>
      <c r="M504" s="114" t="e">
        <f>IF(Produit_Tarif_Stock!#REF!&lt;&gt;0,Produit_Tarif_Stock!#REF!,"")</f>
        <v>#REF!</v>
      </c>
      <c r="N504" s="454"/>
      <c r="P504" s="2" t="e">
        <f>IF(Produit_Tarif_Stock!#REF!&lt;&gt;0,Produit_Tarif_Stock!#REF!,"")</f>
        <v>#REF!</v>
      </c>
      <c r="Q504" s="518" t="e">
        <f>IF(Produit_Tarif_Stock!#REF!&lt;&gt;0,(E504-(E504*H504)-Produit_Tarif_Stock!#REF!)/Produit_Tarif_Stock!#REF!*100,(E504-(E504*H504)-Produit_Tarif_Stock!#REF!)/Produit_Tarif_Stock!#REF!*100)</f>
        <v>#REF!</v>
      </c>
      <c r="R504" s="523">
        <f t="shared" si="15"/>
        <v>0</v>
      </c>
      <c r="S504" s="524" t="e">
        <f>Produit_Tarif_Stock!#REF!</f>
        <v>#REF!</v>
      </c>
    </row>
    <row r="505" spans="1:19" ht="24.75" customHeight="1">
      <c r="A505" s="228" t="e">
        <f>Produit_Tarif_Stock!#REF!</f>
        <v>#REF!</v>
      </c>
      <c r="B505" s="118" t="e">
        <f>IF(Produit_Tarif_Stock!#REF!&lt;&gt;"",Produit_Tarif_Stock!#REF!,"")</f>
        <v>#REF!</v>
      </c>
      <c r="C505" s="502" t="e">
        <f>IF(Produit_Tarif_Stock!#REF!&lt;&gt;"",Produit_Tarif_Stock!#REF!,"")</f>
        <v>#REF!</v>
      </c>
      <c r="D505" s="505" t="e">
        <f>IF(Produit_Tarif_Stock!#REF!&lt;&gt;"",Produit_Tarif_Stock!#REF!,"")</f>
        <v>#REF!</v>
      </c>
      <c r="E505" s="514" t="e">
        <f>IF(Produit_Tarif_Stock!#REF!&lt;&gt;0,Produit_Tarif_Stock!#REF!,"")</f>
        <v>#REF!</v>
      </c>
      <c r="F505" s="2" t="e">
        <f>IF(Produit_Tarif_Stock!#REF!&lt;&gt;"",Produit_Tarif_Stock!#REF!,"")</f>
        <v>#REF!</v>
      </c>
      <c r="G505" s="506" t="e">
        <f>IF(Produit_Tarif_Stock!#REF!&lt;&gt;0,Produit_Tarif_Stock!#REF!,"")</f>
        <v>#REF!</v>
      </c>
      <c r="I505" s="506" t="str">
        <f t="shared" si="14"/>
        <v/>
      </c>
      <c r="J505" s="2" t="e">
        <f>IF(Produit_Tarif_Stock!#REF!&lt;&gt;0,Produit_Tarif_Stock!#REF!,"")</f>
        <v>#REF!</v>
      </c>
      <c r="K505" s="2" t="e">
        <f>IF(Produit_Tarif_Stock!#REF!&lt;&gt;0,Produit_Tarif_Stock!#REF!,"")</f>
        <v>#REF!</v>
      </c>
      <c r="L505" s="114" t="e">
        <f>IF(Produit_Tarif_Stock!#REF!&lt;&gt;0,Produit_Tarif_Stock!#REF!,"")</f>
        <v>#REF!</v>
      </c>
      <c r="M505" s="114" t="e">
        <f>IF(Produit_Tarif_Stock!#REF!&lt;&gt;0,Produit_Tarif_Stock!#REF!,"")</f>
        <v>#REF!</v>
      </c>
      <c r="N505" s="454"/>
      <c r="P505" s="2" t="e">
        <f>IF(Produit_Tarif_Stock!#REF!&lt;&gt;0,Produit_Tarif_Stock!#REF!,"")</f>
        <v>#REF!</v>
      </c>
      <c r="Q505" s="518" t="e">
        <f>IF(Produit_Tarif_Stock!#REF!&lt;&gt;0,(E505-(E505*H505)-Produit_Tarif_Stock!#REF!)/Produit_Tarif_Stock!#REF!*100,(E505-(E505*H505)-Produit_Tarif_Stock!#REF!)/Produit_Tarif_Stock!#REF!*100)</f>
        <v>#REF!</v>
      </c>
      <c r="R505" s="523">
        <f t="shared" si="15"/>
        <v>0</v>
      </c>
      <c r="S505" s="524" t="e">
        <f>Produit_Tarif_Stock!#REF!</f>
        <v>#REF!</v>
      </c>
    </row>
    <row r="506" spans="1:19" ht="24.75" customHeight="1">
      <c r="A506" s="228" t="e">
        <f>Produit_Tarif_Stock!#REF!</f>
        <v>#REF!</v>
      </c>
      <c r="B506" s="118" t="e">
        <f>IF(Produit_Tarif_Stock!#REF!&lt;&gt;"",Produit_Tarif_Stock!#REF!,"")</f>
        <v>#REF!</v>
      </c>
      <c r="C506" s="502" t="e">
        <f>IF(Produit_Tarif_Stock!#REF!&lt;&gt;"",Produit_Tarif_Stock!#REF!,"")</f>
        <v>#REF!</v>
      </c>
      <c r="D506" s="505" t="e">
        <f>IF(Produit_Tarif_Stock!#REF!&lt;&gt;"",Produit_Tarif_Stock!#REF!,"")</f>
        <v>#REF!</v>
      </c>
      <c r="E506" s="514" t="e">
        <f>IF(Produit_Tarif_Stock!#REF!&lt;&gt;0,Produit_Tarif_Stock!#REF!,"")</f>
        <v>#REF!</v>
      </c>
      <c r="F506" s="2" t="e">
        <f>IF(Produit_Tarif_Stock!#REF!&lt;&gt;"",Produit_Tarif_Stock!#REF!,"")</f>
        <v>#REF!</v>
      </c>
      <c r="G506" s="506" t="e">
        <f>IF(Produit_Tarif_Stock!#REF!&lt;&gt;0,Produit_Tarif_Stock!#REF!,"")</f>
        <v>#REF!</v>
      </c>
      <c r="I506" s="506" t="str">
        <f t="shared" si="14"/>
        <v/>
      </c>
      <c r="J506" s="2" t="e">
        <f>IF(Produit_Tarif_Stock!#REF!&lt;&gt;0,Produit_Tarif_Stock!#REF!,"")</f>
        <v>#REF!</v>
      </c>
      <c r="K506" s="2" t="e">
        <f>IF(Produit_Tarif_Stock!#REF!&lt;&gt;0,Produit_Tarif_Stock!#REF!,"")</f>
        <v>#REF!</v>
      </c>
      <c r="L506" s="114" t="e">
        <f>IF(Produit_Tarif_Stock!#REF!&lt;&gt;0,Produit_Tarif_Stock!#REF!,"")</f>
        <v>#REF!</v>
      </c>
      <c r="M506" s="114" t="e">
        <f>IF(Produit_Tarif_Stock!#REF!&lt;&gt;0,Produit_Tarif_Stock!#REF!,"")</f>
        <v>#REF!</v>
      </c>
      <c r="N506" s="454"/>
      <c r="P506" s="2" t="e">
        <f>IF(Produit_Tarif_Stock!#REF!&lt;&gt;0,Produit_Tarif_Stock!#REF!,"")</f>
        <v>#REF!</v>
      </c>
      <c r="Q506" s="518" t="e">
        <f>IF(Produit_Tarif_Stock!#REF!&lt;&gt;0,(E506-(E506*H506)-Produit_Tarif_Stock!#REF!)/Produit_Tarif_Stock!#REF!*100,(E506-(E506*H506)-Produit_Tarif_Stock!#REF!)/Produit_Tarif_Stock!#REF!*100)</f>
        <v>#REF!</v>
      </c>
      <c r="R506" s="523">
        <f t="shared" si="15"/>
        <v>0</v>
      </c>
      <c r="S506" s="524" t="e">
        <f>Produit_Tarif_Stock!#REF!</f>
        <v>#REF!</v>
      </c>
    </row>
    <row r="507" spans="1:19" ht="24.75" customHeight="1">
      <c r="A507" s="228" t="e">
        <f>Produit_Tarif_Stock!#REF!</f>
        <v>#REF!</v>
      </c>
      <c r="B507" s="118" t="e">
        <f>IF(Produit_Tarif_Stock!#REF!&lt;&gt;"",Produit_Tarif_Stock!#REF!,"")</f>
        <v>#REF!</v>
      </c>
      <c r="C507" s="502" t="e">
        <f>IF(Produit_Tarif_Stock!#REF!&lt;&gt;"",Produit_Tarif_Stock!#REF!,"")</f>
        <v>#REF!</v>
      </c>
      <c r="D507" s="505" t="e">
        <f>IF(Produit_Tarif_Stock!#REF!&lt;&gt;"",Produit_Tarif_Stock!#REF!,"")</f>
        <v>#REF!</v>
      </c>
      <c r="E507" s="514" t="e">
        <f>IF(Produit_Tarif_Stock!#REF!&lt;&gt;0,Produit_Tarif_Stock!#REF!,"")</f>
        <v>#REF!</v>
      </c>
      <c r="F507" s="2" t="e">
        <f>IF(Produit_Tarif_Stock!#REF!&lt;&gt;"",Produit_Tarif_Stock!#REF!,"")</f>
        <v>#REF!</v>
      </c>
      <c r="G507" s="506" t="e">
        <f>IF(Produit_Tarif_Stock!#REF!&lt;&gt;0,Produit_Tarif_Stock!#REF!,"")</f>
        <v>#REF!</v>
      </c>
      <c r="I507" s="506" t="str">
        <f t="shared" si="14"/>
        <v/>
      </c>
      <c r="J507" s="2" t="e">
        <f>IF(Produit_Tarif_Stock!#REF!&lt;&gt;0,Produit_Tarif_Stock!#REF!,"")</f>
        <v>#REF!</v>
      </c>
      <c r="K507" s="2" t="e">
        <f>IF(Produit_Tarif_Stock!#REF!&lt;&gt;0,Produit_Tarif_Stock!#REF!,"")</f>
        <v>#REF!</v>
      </c>
      <c r="L507" s="114" t="e">
        <f>IF(Produit_Tarif_Stock!#REF!&lt;&gt;0,Produit_Tarif_Stock!#REF!,"")</f>
        <v>#REF!</v>
      </c>
      <c r="M507" s="114" t="e">
        <f>IF(Produit_Tarif_Stock!#REF!&lt;&gt;0,Produit_Tarif_Stock!#REF!,"")</f>
        <v>#REF!</v>
      </c>
      <c r="N507" s="454"/>
      <c r="P507" s="2" t="e">
        <f>IF(Produit_Tarif_Stock!#REF!&lt;&gt;0,Produit_Tarif_Stock!#REF!,"")</f>
        <v>#REF!</v>
      </c>
      <c r="Q507" s="518" t="e">
        <f>IF(Produit_Tarif_Stock!#REF!&lt;&gt;0,(E507-(E507*H507)-Produit_Tarif_Stock!#REF!)/Produit_Tarif_Stock!#REF!*100,(E507-(E507*H507)-Produit_Tarif_Stock!#REF!)/Produit_Tarif_Stock!#REF!*100)</f>
        <v>#REF!</v>
      </c>
      <c r="R507" s="523">
        <f t="shared" si="15"/>
        <v>0</v>
      </c>
      <c r="S507" s="524" t="e">
        <f>Produit_Tarif_Stock!#REF!</f>
        <v>#REF!</v>
      </c>
    </row>
    <row r="508" spans="1:19" ht="24.75" customHeight="1">
      <c r="A508" s="228" t="e">
        <f>Produit_Tarif_Stock!#REF!</f>
        <v>#REF!</v>
      </c>
      <c r="B508" s="118" t="e">
        <f>IF(Produit_Tarif_Stock!#REF!&lt;&gt;"",Produit_Tarif_Stock!#REF!,"")</f>
        <v>#REF!</v>
      </c>
      <c r="C508" s="502" t="e">
        <f>IF(Produit_Tarif_Stock!#REF!&lt;&gt;"",Produit_Tarif_Stock!#REF!,"")</f>
        <v>#REF!</v>
      </c>
      <c r="D508" s="505" t="e">
        <f>IF(Produit_Tarif_Stock!#REF!&lt;&gt;"",Produit_Tarif_Stock!#REF!,"")</f>
        <v>#REF!</v>
      </c>
      <c r="E508" s="514" t="e">
        <f>IF(Produit_Tarif_Stock!#REF!&lt;&gt;0,Produit_Tarif_Stock!#REF!,"")</f>
        <v>#REF!</v>
      </c>
      <c r="F508" s="2" t="e">
        <f>IF(Produit_Tarif_Stock!#REF!&lt;&gt;"",Produit_Tarif_Stock!#REF!,"")</f>
        <v>#REF!</v>
      </c>
      <c r="G508" s="506" t="e">
        <f>IF(Produit_Tarif_Stock!#REF!&lt;&gt;0,Produit_Tarif_Stock!#REF!,"")</f>
        <v>#REF!</v>
      </c>
      <c r="I508" s="506" t="str">
        <f t="shared" si="14"/>
        <v/>
      </c>
      <c r="J508" s="2" t="e">
        <f>IF(Produit_Tarif_Stock!#REF!&lt;&gt;0,Produit_Tarif_Stock!#REF!,"")</f>
        <v>#REF!</v>
      </c>
      <c r="K508" s="2" t="e">
        <f>IF(Produit_Tarif_Stock!#REF!&lt;&gt;0,Produit_Tarif_Stock!#REF!,"")</f>
        <v>#REF!</v>
      </c>
      <c r="L508" s="114" t="e">
        <f>IF(Produit_Tarif_Stock!#REF!&lt;&gt;0,Produit_Tarif_Stock!#REF!,"")</f>
        <v>#REF!</v>
      </c>
      <c r="M508" s="114" t="e">
        <f>IF(Produit_Tarif_Stock!#REF!&lt;&gt;0,Produit_Tarif_Stock!#REF!,"")</f>
        <v>#REF!</v>
      </c>
      <c r="N508" s="454"/>
      <c r="P508" s="2" t="e">
        <f>IF(Produit_Tarif_Stock!#REF!&lt;&gt;0,Produit_Tarif_Stock!#REF!,"")</f>
        <v>#REF!</v>
      </c>
      <c r="Q508" s="518" t="e">
        <f>IF(Produit_Tarif_Stock!#REF!&lt;&gt;0,(E508-(E508*H508)-Produit_Tarif_Stock!#REF!)/Produit_Tarif_Stock!#REF!*100,(E508-(E508*H508)-Produit_Tarif_Stock!#REF!)/Produit_Tarif_Stock!#REF!*100)</f>
        <v>#REF!</v>
      </c>
      <c r="R508" s="523">
        <f t="shared" si="15"/>
        <v>0</v>
      </c>
      <c r="S508" s="524" t="e">
        <f>Produit_Tarif_Stock!#REF!</f>
        <v>#REF!</v>
      </c>
    </row>
    <row r="509" spans="1:19" ht="24.75" customHeight="1">
      <c r="A509" s="228" t="e">
        <f>Produit_Tarif_Stock!#REF!</f>
        <v>#REF!</v>
      </c>
      <c r="B509" s="118" t="e">
        <f>IF(Produit_Tarif_Stock!#REF!&lt;&gt;"",Produit_Tarif_Stock!#REF!,"")</f>
        <v>#REF!</v>
      </c>
      <c r="C509" s="502" t="e">
        <f>IF(Produit_Tarif_Stock!#REF!&lt;&gt;"",Produit_Tarif_Stock!#REF!,"")</f>
        <v>#REF!</v>
      </c>
      <c r="D509" s="505" t="e">
        <f>IF(Produit_Tarif_Stock!#REF!&lt;&gt;"",Produit_Tarif_Stock!#REF!,"")</f>
        <v>#REF!</v>
      </c>
      <c r="E509" s="514" t="e">
        <f>IF(Produit_Tarif_Stock!#REF!&lt;&gt;0,Produit_Tarif_Stock!#REF!,"")</f>
        <v>#REF!</v>
      </c>
      <c r="F509" s="2" t="e">
        <f>IF(Produit_Tarif_Stock!#REF!&lt;&gt;"",Produit_Tarif_Stock!#REF!,"")</f>
        <v>#REF!</v>
      </c>
      <c r="G509" s="506" t="e">
        <f>IF(Produit_Tarif_Stock!#REF!&lt;&gt;0,Produit_Tarif_Stock!#REF!,"")</f>
        <v>#REF!</v>
      </c>
      <c r="I509" s="506" t="str">
        <f t="shared" si="14"/>
        <v/>
      </c>
      <c r="J509" s="2" t="e">
        <f>IF(Produit_Tarif_Stock!#REF!&lt;&gt;0,Produit_Tarif_Stock!#REF!,"")</f>
        <v>#REF!</v>
      </c>
      <c r="K509" s="2" t="e">
        <f>IF(Produit_Tarif_Stock!#REF!&lt;&gt;0,Produit_Tarif_Stock!#REF!,"")</f>
        <v>#REF!</v>
      </c>
      <c r="L509" s="114" t="e">
        <f>IF(Produit_Tarif_Stock!#REF!&lt;&gt;0,Produit_Tarif_Stock!#REF!,"")</f>
        <v>#REF!</v>
      </c>
      <c r="M509" s="114" t="e">
        <f>IF(Produit_Tarif_Stock!#REF!&lt;&gt;0,Produit_Tarif_Stock!#REF!,"")</f>
        <v>#REF!</v>
      </c>
      <c r="N509" s="454"/>
      <c r="P509" s="2" t="e">
        <f>IF(Produit_Tarif_Stock!#REF!&lt;&gt;0,Produit_Tarif_Stock!#REF!,"")</f>
        <v>#REF!</v>
      </c>
      <c r="Q509" s="518" t="e">
        <f>IF(Produit_Tarif_Stock!#REF!&lt;&gt;0,(E509-(E509*H509)-Produit_Tarif_Stock!#REF!)/Produit_Tarif_Stock!#REF!*100,(E509-(E509*H509)-Produit_Tarif_Stock!#REF!)/Produit_Tarif_Stock!#REF!*100)</f>
        <v>#REF!</v>
      </c>
      <c r="R509" s="523">
        <f t="shared" si="15"/>
        <v>0</v>
      </c>
      <c r="S509" s="524" t="e">
        <f>Produit_Tarif_Stock!#REF!</f>
        <v>#REF!</v>
      </c>
    </row>
    <row r="510" spans="1:19" ht="24.75" customHeight="1">
      <c r="A510" s="228" t="e">
        <f>Produit_Tarif_Stock!#REF!</f>
        <v>#REF!</v>
      </c>
      <c r="B510" s="118" t="e">
        <f>IF(Produit_Tarif_Stock!#REF!&lt;&gt;"",Produit_Tarif_Stock!#REF!,"")</f>
        <v>#REF!</v>
      </c>
      <c r="C510" s="502" t="e">
        <f>IF(Produit_Tarif_Stock!#REF!&lt;&gt;"",Produit_Tarif_Stock!#REF!,"")</f>
        <v>#REF!</v>
      </c>
      <c r="D510" s="505" t="e">
        <f>IF(Produit_Tarif_Stock!#REF!&lt;&gt;"",Produit_Tarif_Stock!#REF!,"")</f>
        <v>#REF!</v>
      </c>
      <c r="E510" s="514" t="e">
        <f>IF(Produit_Tarif_Stock!#REF!&lt;&gt;0,Produit_Tarif_Stock!#REF!,"")</f>
        <v>#REF!</v>
      </c>
      <c r="F510" s="2" t="e">
        <f>IF(Produit_Tarif_Stock!#REF!&lt;&gt;"",Produit_Tarif_Stock!#REF!,"")</f>
        <v>#REF!</v>
      </c>
      <c r="G510" s="506" t="e">
        <f>IF(Produit_Tarif_Stock!#REF!&lt;&gt;0,Produit_Tarif_Stock!#REF!,"")</f>
        <v>#REF!</v>
      </c>
      <c r="I510" s="506" t="str">
        <f t="shared" si="14"/>
        <v/>
      </c>
      <c r="J510" s="2" t="e">
        <f>IF(Produit_Tarif_Stock!#REF!&lt;&gt;0,Produit_Tarif_Stock!#REF!,"")</f>
        <v>#REF!</v>
      </c>
      <c r="K510" s="2" t="e">
        <f>IF(Produit_Tarif_Stock!#REF!&lt;&gt;0,Produit_Tarif_Stock!#REF!,"")</f>
        <v>#REF!</v>
      </c>
      <c r="L510" s="114" t="e">
        <f>IF(Produit_Tarif_Stock!#REF!&lt;&gt;0,Produit_Tarif_Stock!#REF!,"")</f>
        <v>#REF!</v>
      </c>
      <c r="M510" s="114" t="e">
        <f>IF(Produit_Tarif_Stock!#REF!&lt;&gt;0,Produit_Tarif_Stock!#REF!,"")</f>
        <v>#REF!</v>
      </c>
      <c r="N510" s="454"/>
      <c r="P510" s="2" t="e">
        <f>IF(Produit_Tarif_Stock!#REF!&lt;&gt;0,Produit_Tarif_Stock!#REF!,"")</f>
        <v>#REF!</v>
      </c>
      <c r="Q510" s="518" t="e">
        <f>IF(Produit_Tarif_Stock!#REF!&lt;&gt;0,(E510-(E510*H510)-Produit_Tarif_Stock!#REF!)/Produit_Tarif_Stock!#REF!*100,(E510-(E510*H510)-Produit_Tarif_Stock!#REF!)/Produit_Tarif_Stock!#REF!*100)</f>
        <v>#REF!</v>
      </c>
      <c r="R510" s="523">
        <f t="shared" si="15"/>
        <v>0</v>
      </c>
      <c r="S510" s="524" t="e">
        <f>Produit_Tarif_Stock!#REF!</f>
        <v>#REF!</v>
      </c>
    </row>
    <row r="511" spans="1:19" ht="24.75" customHeight="1">
      <c r="A511" s="228" t="e">
        <f>Produit_Tarif_Stock!#REF!</f>
        <v>#REF!</v>
      </c>
      <c r="B511" s="118" t="e">
        <f>IF(Produit_Tarif_Stock!#REF!&lt;&gt;"",Produit_Tarif_Stock!#REF!,"")</f>
        <v>#REF!</v>
      </c>
      <c r="C511" s="502" t="e">
        <f>IF(Produit_Tarif_Stock!#REF!&lt;&gt;"",Produit_Tarif_Stock!#REF!,"")</f>
        <v>#REF!</v>
      </c>
      <c r="D511" s="505" t="e">
        <f>IF(Produit_Tarif_Stock!#REF!&lt;&gt;"",Produit_Tarif_Stock!#REF!,"")</f>
        <v>#REF!</v>
      </c>
      <c r="E511" s="514" t="e">
        <f>IF(Produit_Tarif_Stock!#REF!&lt;&gt;0,Produit_Tarif_Stock!#REF!,"")</f>
        <v>#REF!</v>
      </c>
      <c r="F511" s="2" t="e">
        <f>IF(Produit_Tarif_Stock!#REF!&lt;&gt;"",Produit_Tarif_Stock!#REF!,"")</f>
        <v>#REF!</v>
      </c>
      <c r="G511" s="506" t="e">
        <f>IF(Produit_Tarif_Stock!#REF!&lt;&gt;0,Produit_Tarif_Stock!#REF!,"")</f>
        <v>#REF!</v>
      </c>
      <c r="I511" s="506" t="str">
        <f t="shared" si="14"/>
        <v/>
      </c>
      <c r="J511" s="2" t="e">
        <f>IF(Produit_Tarif_Stock!#REF!&lt;&gt;0,Produit_Tarif_Stock!#REF!,"")</f>
        <v>#REF!</v>
      </c>
      <c r="K511" s="2" t="e">
        <f>IF(Produit_Tarif_Stock!#REF!&lt;&gt;0,Produit_Tarif_Stock!#REF!,"")</f>
        <v>#REF!</v>
      </c>
      <c r="L511" s="114" t="e">
        <f>IF(Produit_Tarif_Stock!#REF!&lt;&gt;0,Produit_Tarif_Stock!#REF!,"")</f>
        <v>#REF!</v>
      </c>
      <c r="M511" s="114" t="e">
        <f>IF(Produit_Tarif_Stock!#REF!&lt;&gt;0,Produit_Tarif_Stock!#REF!,"")</f>
        <v>#REF!</v>
      </c>
      <c r="N511" s="454"/>
      <c r="P511" s="2" t="e">
        <f>IF(Produit_Tarif_Stock!#REF!&lt;&gt;0,Produit_Tarif_Stock!#REF!,"")</f>
        <v>#REF!</v>
      </c>
      <c r="Q511" s="518" t="e">
        <f>IF(Produit_Tarif_Stock!#REF!&lt;&gt;0,(E511-(E511*H511)-Produit_Tarif_Stock!#REF!)/Produit_Tarif_Stock!#REF!*100,(E511-(E511*H511)-Produit_Tarif_Stock!#REF!)/Produit_Tarif_Stock!#REF!*100)</f>
        <v>#REF!</v>
      </c>
      <c r="R511" s="523">
        <f t="shared" si="15"/>
        <v>0</v>
      </c>
      <c r="S511" s="524" t="e">
        <f>Produit_Tarif_Stock!#REF!</f>
        <v>#REF!</v>
      </c>
    </row>
    <row r="512" spans="1:19" ht="24.75" customHeight="1">
      <c r="A512" s="228" t="e">
        <f>Produit_Tarif_Stock!#REF!</f>
        <v>#REF!</v>
      </c>
      <c r="B512" s="118" t="e">
        <f>IF(Produit_Tarif_Stock!#REF!&lt;&gt;"",Produit_Tarif_Stock!#REF!,"")</f>
        <v>#REF!</v>
      </c>
      <c r="C512" s="502" t="e">
        <f>IF(Produit_Tarif_Stock!#REF!&lt;&gt;"",Produit_Tarif_Stock!#REF!,"")</f>
        <v>#REF!</v>
      </c>
      <c r="D512" s="505" t="e">
        <f>IF(Produit_Tarif_Stock!#REF!&lt;&gt;"",Produit_Tarif_Stock!#REF!,"")</f>
        <v>#REF!</v>
      </c>
      <c r="E512" s="514" t="e">
        <f>IF(Produit_Tarif_Stock!#REF!&lt;&gt;0,Produit_Tarif_Stock!#REF!,"")</f>
        <v>#REF!</v>
      </c>
      <c r="F512" s="2" t="e">
        <f>IF(Produit_Tarif_Stock!#REF!&lt;&gt;"",Produit_Tarif_Stock!#REF!,"")</f>
        <v>#REF!</v>
      </c>
      <c r="G512" s="506" t="e">
        <f>IF(Produit_Tarif_Stock!#REF!&lt;&gt;0,Produit_Tarif_Stock!#REF!,"")</f>
        <v>#REF!</v>
      </c>
      <c r="I512" s="506" t="str">
        <f t="shared" si="14"/>
        <v/>
      </c>
      <c r="J512" s="2" t="e">
        <f>IF(Produit_Tarif_Stock!#REF!&lt;&gt;0,Produit_Tarif_Stock!#REF!,"")</f>
        <v>#REF!</v>
      </c>
      <c r="K512" s="2" t="e">
        <f>IF(Produit_Tarif_Stock!#REF!&lt;&gt;0,Produit_Tarif_Stock!#REF!,"")</f>
        <v>#REF!</v>
      </c>
      <c r="L512" s="114" t="e">
        <f>IF(Produit_Tarif_Stock!#REF!&lt;&gt;0,Produit_Tarif_Stock!#REF!,"")</f>
        <v>#REF!</v>
      </c>
      <c r="M512" s="114" t="e">
        <f>IF(Produit_Tarif_Stock!#REF!&lt;&gt;0,Produit_Tarif_Stock!#REF!,"")</f>
        <v>#REF!</v>
      </c>
      <c r="N512" s="454"/>
      <c r="P512" s="2" t="e">
        <f>IF(Produit_Tarif_Stock!#REF!&lt;&gt;0,Produit_Tarif_Stock!#REF!,"")</f>
        <v>#REF!</v>
      </c>
      <c r="Q512" s="518" t="e">
        <f>IF(Produit_Tarif_Stock!#REF!&lt;&gt;0,(E512-(E512*H512)-Produit_Tarif_Stock!#REF!)/Produit_Tarif_Stock!#REF!*100,(E512-(E512*H512)-Produit_Tarif_Stock!#REF!)/Produit_Tarif_Stock!#REF!*100)</f>
        <v>#REF!</v>
      </c>
      <c r="R512" s="523">
        <f t="shared" si="15"/>
        <v>0</v>
      </c>
      <c r="S512" s="524" t="e">
        <f>Produit_Tarif_Stock!#REF!</f>
        <v>#REF!</v>
      </c>
    </row>
    <row r="513" spans="1:19" ht="24.75" customHeight="1">
      <c r="A513" s="228" t="e">
        <f>Produit_Tarif_Stock!#REF!</f>
        <v>#REF!</v>
      </c>
      <c r="B513" s="118" t="e">
        <f>IF(Produit_Tarif_Stock!#REF!&lt;&gt;"",Produit_Tarif_Stock!#REF!,"")</f>
        <v>#REF!</v>
      </c>
      <c r="C513" s="502" t="e">
        <f>IF(Produit_Tarif_Stock!#REF!&lt;&gt;"",Produit_Tarif_Stock!#REF!,"")</f>
        <v>#REF!</v>
      </c>
      <c r="D513" s="505" t="e">
        <f>IF(Produit_Tarif_Stock!#REF!&lt;&gt;"",Produit_Tarif_Stock!#REF!,"")</f>
        <v>#REF!</v>
      </c>
      <c r="E513" s="514" t="e">
        <f>IF(Produit_Tarif_Stock!#REF!&lt;&gt;0,Produit_Tarif_Stock!#REF!,"")</f>
        <v>#REF!</v>
      </c>
      <c r="F513" s="2" t="e">
        <f>IF(Produit_Tarif_Stock!#REF!&lt;&gt;"",Produit_Tarif_Stock!#REF!,"")</f>
        <v>#REF!</v>
      </c>
      <c r="G513" s="506" t="e">
        <f>IF(Produit_Tarif_Stock!#REF!&lt;&gt;0,Produit_Tarif_Stock!#REF!,"")</f>
        <v>#REF!</v>
      </c>
      <c r="I513" s="506" t="str">
        <f t="shared" si="14"/>
        <v/>
      </c>
      <c r="J513" s="2" t="e">
        <f>IF(Produit_Tarif_Stock!#REF!&lt;&gt;0,Produit_Tarif_Stock!#REF!,"")</f>
        <v>#REF!</v>
      </c>
      <c r="K513" s="2" t="e">
        <f>IF(Produit_Tarif_Stock!#REF!&lt;&gt;0,Produit_Tarif_Stock!#REF!,"")</f>
        <v>#REF!</v>
      </c>
      <c r="L513" s="114" t="e">
        <f>IF(Produit_Tarif_Stock!#REF!&lt;&gt;0,Produit_Tarif_Stock!#REF!,"")</f>
        <v>#REF!</v>
      </c>
      <c r="M513" s="114" t="e">
        <f>IF(Produit_Tarif_Stock!#REF!&lt;&gt;0,Produit_Tarif_Stock!#REF!,"")</f>
        <v>#REF!</v>
      </c>
      <c r="N513" s="454"/>
      <c r="P513" s="2" t="e">
        <f>IF(Produit_Tarif_Stock!#REF!&lt;&gt;0,Produit_Tarif_Stock!#REF!,"")</f>
        <v>#REF!</v>
      </c>
      <c r="Q513" s="518" t="e">
        <f>IF(Produit_Tarif_Stock!#REF!&lt;&gt;0,(E513-(E513*H513)-Produit_Tarif_Stock!#REF!)/Produit_Tarif_Stock!#REF!*100,(E513-(E513*H513)-Produit_Tarif_Stock!#REF!)/Produit_Tarif_Stock!#REF!*100)</f>
        <v>#REF!</v>
      </c>
      <c r="R513" s="523">
        <f t="shared" si="15"/>
        <v>0</v>
      </c>
      <c r="S513" s="524" t="e">
        <f>Produit_Tarif_Stock!#REF!</f>
        <v>#REF!</v>
      </c>
    </row>
    <row r="514" spans="1:19" ht="24.75" customHeight="1">
      <c r="A514" s="228" t="e">
        <f>Produit_Tarif_Stock!#REF!</f>
        <v>#REF!</v>
      </c>
      <c r="B514" s="118" t="e">
        <f>IF(Produit_Tarif_Stock!#REF!&lt;&gt;"",Produit_Tarif_Stock!#REF!,"")</f>
        <v>#REF!</v>
      </c>
      <c r="C514" s="502" t="e">
        <f>IF(Produit_Tarif_Stock!#REF!&lt;&gt;"",Produit_Tarif_Stock!#REF!,"")</f>
        <v>#REF!</v>
      </c>
      <c r="D514" s="505" t="e">
        <f>IF(Produit_Tarif_Stock!#REF!&lt;&gt;"",Produit_Tarif_Stock!#REF!,"")</f>
        <v>#REF!</v>
      </c>
      <c r="E514" s="514" t="e">
        <f>IF(Produit_Tarif_Stock!#REF!&lt;&gt;0,Produit_Tarif_Stock!#REF!,"")</f>
        <v>#REF!</v>
      </c>
      <c r="F514" s="2" t="e">
        <f>IF(Produit_Tarif_Stock!#REF!&lt;&gt;"",Produit_Tarif_Stock!#REF!,"")</f>
        <v>#REF!</v>
      </c>
      <c r="G514" s="506" t="e">
        <f>IF(Produit_Tarif_Stock!#REF!&lt;&gt;0,Produit_Tarif_Stock!#REF!,"")</f>
        <v>#REF!</v>
      </c>
      <c r="I514" s="506" t="str">
        <f t="shared" si="14"/>
        <v/>
      </c>
      <c r="J514" s="2" t="e">
        <f>IF(Produit_Tarif_Stock!#REF!&lt;&gt;0,Produit_Tarif_Stock!#REF!,"")</f>
        <v>#REF!</v>
      </c>
      <c r="K514" s="2" t="e">
        <f>IF(Produit_Tarif_Stock!#REF!&lt;&gt;0,Produit_Tarif_Stock!#REF!,"")</f>
        <v>#REF!</v>
      </c>
      <c r="L514" s="114" t="e">
        <f>IF(Produit_Tarif_Stock!#REF!&lt;&gt;0,Produit_Tarif_Stock!#REF!,"")</f>
        <v>#REF!</v>
      </c>
      <c r="M514" s="114" t="e">
        <f>IF(Produit_Tarif_Stock!#REF!&lt;&gt;0,Produit_Tarif_Stock!#REF!,"")</f>
        <v>#REF!</v>
      </c>
      <c r="N514" s="454"/>
      <c r="P514" s="2" t="e">
        <f>IF(Produit_Tarif_Stock!#REF!&lt;&gt;0,Produit_Tarif_Stock!#REF!,"")</f>
        <v>#REF!</v>
      </c>
      <c r="Q514" s="518" t="e">
        <f>IF(Produit_Tarif_Stock!#REF!&lt;&gt;0,(E514-(E514*H514)-Produit_Tarif_Stock!#REF!)/Produit_Tarif_Stock!#REF!*100,(E514-(E514*H514)-Produit_Tarif_Stock!#REF!)/Produit_Tarif_Stock!#REF!*100)</f>
        <v>#REF!</v>
      </c>
      <c r="R514" s="523">
        <f t="shared" si="15"/>
        <v>0</v>
      </c>
      <c r="S514" s="524" t="e">
        <f>Produit_Tarif_Stock!#REF!</f>
        <v>#REF!</v>
      </c>
    </row>
    <row r="515" spans="1:19" ht="24.75" customHeight="1">
      <c r="A515" s="228" t="e">
        <f>Produit_Tarif_Stock!#REF!</f>
        <v>#REF!</v>
      </c>
      <c r="B515" s="118" t="e">
        <f>IF(Produit_Tarif_Stock!#REF!&lt;&gt;"",Produit_Tarif_Stock!#REF!,"")</f>
        <v>#REF!</v>
      </c>
      <c r="C515" s="502" t="e">
        <f>IF(Produit_Tarif_Stock!#REF!&lt;&gt;"",Produit_Tarif_Stock!#REF!,"")</f>
        <v>#REF!</v>
      </c>
      <c r="D515" s="505" t="e">
        <f>IF(Produit_Tarif_Stock!#REF!&lt;&gt;"",Produit_Tarif_Stock!#REF!,"")</f>
        <v>#REF!</v>
      </c>
      <c r="E515" s="514" t="e">
        <f>IF(Produit_Tarif_Stock!#REF!&lt;&gt;0,Produit_Tarif_Stock!#REF!,"")</f>
        <v>#REF!</v>
      </c>
      <c r="F515" s="2" t="e">
        <f>IF(Produit_Tarif_Stock!#REF!&lt;&gt;"",Produit_Tarif_Stock!#REF!,"")</f>
        <v>#REF!</v>
      </c>
      <c r="G515" s="506" t="e">
        <f>IF(Produit_Tarif_Stock!#REF!&lt;&gt;0,Produit_Tarif_Stock!#REF!,"")</f>
        <v>#REF!</v>
      </c>
      <c r="I515" s="506" t="str">
        <f t="shared" si="14"/>
        <v/>
      </c>
      <c r="J515" s="2" t="e">
        <f>IF(Produit_Tarif_Stock!#REF!&lt;&gt;0,Produit_Tarif_Stock!#REF!,"")</f>
        <v>#REF!</v>
      </c>
      <c r="K515" s="2" t="e">
        <f>IF(Produit_Tarif_Stock!#REF!&lt;&gt;0,Produit_Tarif_Stock!#REF!,"")</f>
        <v>#REF!</v>
      </c>
      <c r="L515" s="114" t="e">
        <f>IF(Produit_Tarif_Stock!#REF!&lt;&gt;0,Produit_Tarif_Stock!#REF!,"")</f>
        <v>#REF!</v>
      </c>
      <c r="M515" s="114" t="e">
        <f>IF(Produit_Tarif_Stock!#REF!&lt;&gt;0,Produit_Tarif_Stock!#REF!,"")</f>
        <v>#REF!</v>
      </c>
      <c r="N515" s="454"/>
      <c r="P515" s="2" t="e">
        <f>IF(Produit_Tarif_Stock!#REF!&lt;&gt;0,Produit_Tarif_Stock!#REF!,"")</f>
        <v>#REF!</v>
      </c>
      <c r="Q515" s="518" t="e">
        <f>IF(Produit_Tarif_Stock!#REF!&lt;&gt;0,(E515-(E515*H515)-Produit_Tarif_Stock!#REF!)/Produit_Tarif_Stock!#REF!*100,(E515-(E515*H515)-Produit_Tarif_Stock!#REF!)/Produit_Tarif_Stock!#REF!*100)</f>
        <v>#REF!</v>
      </c>
      <c r="R515" s="523">
        <f t="shared" si="15"/>
        <v>0</v>
      </c>
      <c r="S515" s="524" t="e">
        <f>Produit_Tarif_Stock!#REF!</f>
        <v>#REF!</v>
      </c>
    </row>
    <row r="516" spans="1:19" ht="24.75" customHeight="1">
      <c r="A516" s="228" t="e">
        <f>Produit_Tarif_Stock!#REF!</f>
        <v>#REF!</v>
      </c>
      <c r="B516" s="118" t="e">
        <f>IF(Produit_Tarif_Stock!#REF!&lt;&gt;"",Produit_Tarif_Stock!#REF!,"")</f>
        <v>#REF!</v>
      </c>
      <c r="C516" s="502" t="e">
        <f>IF(Produit_Tarif_Stock!#REF!&lt;&gt;"",Produit_Tarif_Stock!#REF!,"")</f>
        <v>#REF!</v>
      </c>
      <c r="D516" s="505" t="e">
        <f>IF(Produit_Tarif_Stock!#REF!&lt;&gt;"",Produit_Tarif_Stock!#REF!,"")</f>
        <v>#REF!</v>
      </c>
      <c r="E516" s="514" t="e">
        <f>IF(Produit_Tarif_Stock!#REF!&lt;&gt;0,Produit_Tarif_Stock!#REF!,"")</f>
        <v>#REF!</v>
      </c>
      <c r="F516" s="2" t="e">
        <f>IF(Produit_Tarif_Stock!#REF!&lt;&gt;"",Produit_Tarif_Stock!#REF!,"")</f>
        <v>#REF!</v>
      </c>
      <c r="G516" s="506" t="e">
        <f>IF(Produit_Tarif_Stock!#REF!&lt;&gt;0,Produit_Tarif_Stock!#REF!,"")</f>
        <v>#REF!</v>
      </c>
      <c r="I516" s="506" t="str">
        <f t="shared" si="14"/>
        <v/>
      </c>
      <c r="J516" s="2" t="e">
        <f>IF(Produit_Tarif_Stock!#REF!&lt;&gt;0,Produit_Tarif_Stock!#REF!,"")</f>
        <v>#REF!</v>
      </c>
      <c r="K516" s="2" t="e">
        <f>IF(Produit_Tarif_Stock!#REF!&lt;&gt;0,Produit_Tarif_Stock!#REF!,"")</f>
        <v>#REF!</v>
      </c>
      <c r="L516" s="114" t="e">
        <f>IF(Produit_Tarif_Stock!#REF!&lt;&gt;0,Produit_Tarif_Stock!#REF!,"")</f>
        <v>#REF!</v>
      </c>
      <c r="M516" s="114" t="e">
        <f>IF(Produit_Tarif_Stock!#REF!&lt;&gt;0,Produit_Tarif_Stock!#REF!,"")</f>
        <v>#REF!</v>
      </c>
      <c r="N516" s="454"/>
      <c r="P516" s="2" t="e">
        <f>IF(Produit_Tarif_Stock!#REF!&lt;&gt;0,Produit_Tarif_Stock!#REF!,"")</f>
        <v>#REF!</v>
      </c>
      <c r="Q516" s="518" t="e">
        <f>IF(Produit_Tarif_Stock!#REF!&lt;&gt;0,(E516-(E516*H516)-Produit_Tarif_Stock!#REF!)/Produit_Tarif_Stock!#REF!*100,(E516-(E516*H516)-Produit_Tarif_Stock!#REF!)/Produit_Tarif_Stock!#REF!*100)</f>
        <v>#REF!</v>
      </c>
      <c r="R516" s="523">
        <f t="shared" si="15"/>
        <v>0</v>
      </c>
      <c r="S516" s="524" t="e">
        <f>Produit_Tarif_Stock!#REF!</f>
        <v>#REF!</v>
      </c>
    </row>
    <row r="517" spans="1:19" ht="24.75" customHeight="1">
      <c r="A517" s="228" t="e">
        <f>Produit_Tarif_Stock!#REF!</f>
        <v>#REF!</v>
      </c>
      <c r="B517" s="118" t="e">
        <f>IF(Produit_Tarif_Stock!#REF!&lt;&gt;"",Produit_Tarif_Stock!#REF!,"")</f>
        <v>#REF!</v>
      </c>
      <c r="C517" s="502" t="e">
        <f>IF(Produit_Tarif_Stock!#REF!&lt;&gt;"",Produit_Tarif_Stock!#REF!,"")</f>
        <v>#REF!</v>
      </c>
      <c r="D517" s="505" t="e">
        <f>IF(Produit_Tarif_Stock!#REF!&lt;&gt;"",Produit_Tarif_Stock!#REF!,"")</f>
        <v>#REF!</v>
      </c>
      <c r="E517" s="514" t="e">
        <f>IF(Produit_Tarif_Stock!#REF!&lt;&gt;0,Produit_Tarif_Stock!#REF!,"")</f>
        <v>#REF!</v>
      </c>
      <c r="F517" s="2" t="e">
        <f>IF(Produit_Tarif_Stock!#REF!&lt;&gt;"",Produit_Tarif_Stock!#REF!,"")</f>
        <v>#REF!</v>
      </c>
      <c r="G517" s="506" t="e">
        <f>IF(Produit_Tarif_Stock!#REF!&lt;&gt;0,Produit_Tarif_Stock!#REF!,"")</f>
        <v>#REF!</v>
      </c>
      <c r="I517" s="506" t="str">
        <f t="shared" si="14"/>
        <v/>
      </c>
      <c r="J517" s="2" t="e">
        <f>IF(Produit_Tarif_Stock!#REF!&lt;&gt;0,Produit_Tarif_Stock!#REF!,"")</f>
        <v>#REF!</v>
      </c>
      <c r="K517" s="2" t="e">
        <f>IF(Produit_Tarif_Stock!#REF!&lt;&gt;0,Produit_Tarif_Stock!#REF!,"")</f>
        <v>#REF!</v>
      </c>
      <c r="L517" s="114" t="e">
        <f>IF(Produit_Tarif_Stock!#REF!&lt;&gt;0,Produit_Tarif_Stock!#REF!,"")</f>
        <v>#REF!</v>
      </c>
      <c r="M517" s="114" t="e">
        <f>IF(Produit_Tarif_Stock!#REF!&lt;&gt;0,Produit_Tarif_Stock!#REF!,"")</f>
        <v>#REF!</v>
      </c>
      <c r="N517" s="454"/>
      <c r="P517" s="2" t="e">
        <f>IF(Produit_Tarif_Stock!#REF!&lt;&gt;0,Produit_Tarif_Stock!#REF!,"")</f>
        <v>#REF!</v>
      </c>
      <c r="Q517" s="518" t="e">
        <f>IF(Produit_Tarif_Stock!#REF!&lt;&gt;0,(E517-(E517*H517)-Produit_Tarif_Stock!#REF!)/Produit_Tarif_Stock!#REF!*100,(E517-(E517*H517)-Produit_Tarif_Stock!#REF!)/Produit_Tarif_Stock!#REF!*100)</f>
        <v>#REF!</v>
      </c>
      <c r="R517" s="523">
        <f t="shared" si="15"/>
        <v>0</v>
      </c>
      <c r="S517" s="524" t="e">
        <f>Produit_Tarif_Stock!#REF!</f>
        <v>#REF!</v>
      </c>
    </row>
    <row r="518" spans="1:19" ht="24.75" customHeight="1">
      <c r="A518" s="228" t="e">
        <f>Produit_Tarif_Stock!#REF!</f>
        <v>#REF!</v>
      </c>
      <c r="B518" s="118" t="e">
        <f>IF(Produit_Tarif_Stock!#REF!&lt;&gt;"",Produit_Tarif_Stock!#REF!,"")</f>
        <v>#REF!</v>
      </c>
      <c r="C518" s="502" t="e">
        <f>IF(Produit_Tarif_Stock!#REF!&lt;&gt;"",Produit_Tarif_Stock!#REF!,"")</f>
        <v>#REF!</v>
      </c>
      <c r="D518" s="505" t="e">
        <f>IF(Produit_Tarif_Stock!#REF!&lt;&gt;"",Produit_Tarif_Stock!#REF!,"")</f>
        <v>#REF!</v>
      </c>
      <c r="E518" s="514" t="e">
        <f>IF(Produit_Tarif_Stock!#REF!&lt;&gt;0,Produit_Tarif_Stock!#REF!,"")</f>
        <v>#REF!</v>
      </c>
      <c r="F518" s="2" t="e">
        <f>IF(Produit_Tarif_Stock!#REF!&lt;&gt;"",Produit_Tarif_Stock!#REF!,"")</f>
        <v>#REF!</v>
      </c>
      <c r="G518" s="506" t="e">
        <f>IF(Produit_Tarif_Stock!#REF!&lt;&gt;0,Produit_Tarif_Stock!#REF!,"")</f>
        <v>#REF!</v>
      </c>
      <c r="I518" s="506" t="str">
        <f t="shared" si="14"/>
        <v/>
      </c>
      <c r="J518" s="2" t="e">
        <f>IF(Produit_Tarif_Stock!#REF!&lt;&gt;0,Produit_Tarif_Stock!#REF!,"")</f>
        <v>#REF!</v>
      </c>
      <c r="K518" s="2" t="e">
        <f>IF(Produit_Tarif_Stock!#REF!&lt;&gt;0,Produit_Tarif_Stock!#REF!,"")</f>
        <v>#REF!</v>
      </c>
      <c r="L518" s="114" t="e">
        <f>IF(Produit_Tarif_Stock!#REF!&lt;&gt;0,Produit_Tarif_Stock!#REF!,"")</f>
        <v>#REF!</v>
      </c>
      <c r="M518" s="114" t="e">
        <f>IF(Produit_Tarif_Stock!#REF!&lt;&gt;0,Produit_Tarif_Stock!#REF!,"")</f>
        <v>#REF!</v>
      </c>
      <c r="N518" s="454"/>
      <c r="P518" s="2" t="e">
        <f>IF(Produit_Tarif_Stock!#REF!&lt;&gt;0,Produit_Tarif_Stock!#REF!,"")</f>
        <v>#REF!</v>
      </c>
      <c r="Q518" s="518" t="e">
        <f>IF(Produit_Tarif_Stock!#REF!&lt;&gt;0,(E518-(E518*H518)-Produit_Tarif_Stock!#REF!)/Produit_Tarif_Stock!#REF!*100,(E518-(E518*H518)-Produit_Tarif_Stock!#REF!)/Produit_Tarif_Stock!#REF!*100)</f>
        <v>#REF!</v>
      </c>
      <c r="R518" s="523">
        <f t="shared" si="15"/>
        <v>0</v>
      </c>
      <c r="S518" s="524" t="e">
        <f>Produit_Tarif_Stock!#REF!</f>
        <v>#REF!</v>
      </c>
    </row>
    <row r="519" spans="1:19" ht="24.75" customHeight="1">
      <c r="A519" s="228" t="e">
        <f>Produit_Tarif_Stock!#REF!</f>
        <v>#REF!</v>
      </c>
      <c r="B519" s="118" t="e">
        <f>IF(Produit_Tarif_Stock!#REF!&lt;&gt;"",Produit_Tarif_Stock!#REF!,"")</f>
        <v>#REF!</v>
      </c>
      <c r="C519" s="502" t="e">
        <f>IF(Produit_Tarif_Stock!#REF!&lt;&gt;"",Produit_Tarif_Stock!#REF!,"")</f>
        <v>#REF!</v>
      </c>
      <c r="D519" s="505" t="e">
        <f>IF(Produit_Tarif_Stock!#REF!&lt;&gt;"",Produit_Tarif_Stock!#REF!,"")</f>
        <v>#REF!</v>
      </c>
      <c r="E519" s="514" t="e">
        <f>IF(Produit_Tarif_Stock!#REF!&lt;&gt;0,Produit_Tarif_Stock!#REF!,"")</f>
        <v>#REF!</v>
      </c>
      <c r="F519" s="2" t="e">
        <f>IF(Produit_Tarif_Stock!#REF!&lt;&gt;"",Produit_Tarif_Stock!#REF!,"")</f>
        <v>#REF!</v>
      </c>
      <c r="G519" s="506" t="e">
        <f>IF(Produit_Tarif_Stock!#REF!&lt;&gt;0,Produit_Tarif_Stock!#REF!,"")</f>
        <v>#REF!</v>
      </c>
      <c r="I519" s="506" t="str">
        <f t="shared" ref="I519:I582" si="16">IF(H519&gt;0,E519-(E519*H519),"")</f>
        <v/>
      </c>
      <c r="J519" s="2" t="e">
        <f>IF(Produit_Tarif_Stock!#REF!&lt;&gt;0,Produit_Tarif_Stock!#REF!,"")</f>
        <v>#REF!</v>
      </c>
      <c r="K519" s="2" t="e">
        <f>IF(Produit_Tarif_Stock!#REF!&lt;&gt;0,Produit_Tarif_Stock!#REF!,"")</f>
        <v>#REF!</v>
      </c>
      <c r="L519" s="114" t="e">
        <f>IF(Produit_Tarif_Stock!#REF!&lt;&gt;0,Produit_Tarif_Stock!#REF!,"")</f>
        <v>#REF!</v>
      </c>
      <c r="M519" s="114" t="e">
        <f>IF(Produit_Tarif_Stock!#REF!&lt;&gt;0,Produit_Tarif_Stock!#REF!,"")</f>
        <v>#REF!</v>
      </c>
      <c r="N519" s="454"/>
      <c r="P519" s="2" t="e">
        <f>IF(Produit_Tarif_Stock!#REF!&lt;&gt;0,Produit_Tarif_Stock!#REF!,"")</f>
        <v>#REF!</v>
      </c>
      <c r="Q519" s="518" t="e">
        <f>IF(Produit_Tarif_Stock!#REF!&lt;&gt;0,(E519-(E519*H519)-Produit_Tarif_Stock!#REF!)/Produit_Tarif_Stock!#REF!*100,(E519-(E519*H519)-Produit_Tarif_Stock!#REF!)/Produit_Tarif_Stock!#REF!*100)</f>
        <v>#REF!</v>
      </c>
      <c r="R519" s="523">
        <f t="shared" ref="R519:R582" si="17">SUM(H519:H2512)</f>
        <v>0</v>
      </c>
      <c r="S519" s="524" t="e">
        <f>Produit_Tarif_Stock!#REF!</f>
        <v>#REF!</v>
      </c>
    </row>
    <row r="520" spans="1:19" ht="24.75" customHeight="1">
      <c r="A520" s="228" t="e">
        <f>Produit_Tarif_Stock!#REF!</f>
        <v>#REF!</v>
      </c>
      <c r="B520" s="118" t="e">
        <f>IF(Produit_Tarif_Stock!#REF!&lt;&gt;"",Produit_Tarif_Stock!#REF!,"")</f>
        <v>#REF!</v>
      </c>
      <c r="C520" s="502" t="e">
        <f>IF(Produit_Tarif_Stock!#REF!&lt;&gt;"",Produit_Tarif_Stock!#REF!,"")</f>
        <v>#REF!</v>
      </c>
      <c r="D520" s="505" t="e">
        <f>IF(Produit_Tarif_Stock!#REF!&lt;&gt;"",Produit_Tarif_Stock!#REF!,"")</f>
        <v>#REF!</v>
      </c>
      <c r="E520" s="514" t="e">
        <f>IF(Produit_Tarif_Stock!#REF!&lt;&gt;0,Produit_Tarif_Stock!#REF!,"")</f>
        <v>#REF!</v>
      </c>
      <c r="F520" s="2" t="e">
        <f>IF(Produit_Tarif_Stock!#REF!&lt;&gt;"",Produit_Tarif_Stock!#REF!,"")</f>
        <v>#REF!</v>
      </c>
      <c r="G520" s="506" t="e">
        <f>IF(Produit_Tarif_Stock!#REF!&lt;&gt;0,Produit_Tarif_Stock!#REF!,"")</f>
        <v>#REF!</v>
      </c>
      <c r="I520" s="506" t="str">
        <f t="shared" si="16"/>
        <v/>
      </c>
      <c r="J520" s="2" t="e">
        <f>IF(Produit_Tarif_Stock!#REF!&lt;&gt;0,Produit_Tarif_Stock!#REF!,"")</f>
        <v>#REF!</v>
      </c>
      <c r="K520" s="2" t="e">
        <f>IF(Produit_Tarif_Stock!#REF!&lt;&gt;0,Produit_Tarif_Stock!#REF!,"")</f>
        <v>#REF!</v>
      </c>
      <c r="L520" s="114" t="e">
        <f>IF(Produit_Tarif_Stock!#REF!&lt;&gt;0,Produit_Tarif_Stock!#REF!,"")</f>
        <v>#REF!</v>
      </c>
      <c r="M520" s="114" t="e">
        <f>IF(Produit_Tarif_Stock!#REF!&lt;&gt;0,Produit_Tarif_Stock!#REF!,"")</f>
        <v>#REF!</v>
      </c>
      <c r="N520" s="454"/>
      <c r="P520" s="2" t="e">
        <f>IF(Produit_Tarif_Stock!#REF!&lt;&gt;0,Produit_Tarif_Stock!#REF!,"")</f>
        <v>#REF!</v>
      </c>
      <c r="Q520" s="518" t="e">
        <f>IF(Produit_Tarif_Stock!#REF!&lt;&gt;0,(E520-(E520*H520)-Produit_Tarif_Stock!#REF!)/Produit_Tarif_Stock!#REF!*100,(E520-(E520*H520)-Produit_Tarif_Stock!#REF!)/Produit_Tarif_Stock!#REF!*100)</f>
        <v>#REF!</v>
      </c>
      <c r="R520" s="523">
        <f t="shared" si="17"/>
        <v>0</v>
      </c>
      <c r="S520" s="524" t="e">
        <f>Produit_Tarif_Stock!#REF!</f>
        <v>#REF!</v>
      </c>
    </row>
    <row r="521" spans="1:19" ht="24.75" customHeight="1">
      <c r="A521" s="228" t="e">
        <f>Produit_Tarif_Stock!#REF!</f>
        <v>#REF!</v>
      </c>
      <c r="B521" s="118" t="e">
        <f>IF(Produit_Tarif_Stock!#REF!&lt;&gt;"",Produit_Tarif_Stock!#REF!,"")</f>
        <v>#REF!</v>
      </c>
      <c r="C521" s="502" t="e">
        <f>IF(Produit_Tarif_Stock!#REF!&lt;&gt;"",Produit_Tarif_Stock!#REF!,"")</f>
        <v>#REF!</v>
      </c>
      <c r="D521" s="505" t="e">
        <f>IF(Produit_Tarif_Stock!#REF!&lt;&gt;"",Produit_Tarif_Stock!#REF!,"")</f>
        <v>#REF!</v>
      </c>
      <c r="E521" s="514" t="e">
        <f>IF(Produit_Tarif_Stock!#REF!&lt;&gt;0,Produit_Tarif_Stock!#REF!,"")</f>
        <v>#REF!</v>
      </c>
      <c r="F521" s="2" t="e">
        <f>IF(Produit_Tarif_Stock!#REF!&lt;&gt;"",Produit_Tarif_Stock!#REF!,"")</f>
        <v>#REF!</v>
      </c>
      <c r="G521" s="506" t="e">
        <f>IF(Produit_Tarif_Stock!#REF!&lt;&gt;0,Produit_Tarif_Stock!#REF!,"")</f>
        <v>#REF!</v>
      </c>
      <c r="I521" s="506" t="str">
        <f t="shared" si="16"/>
        <v/>
      </c>
      <c r="J521" s="2" t="e">
        <f>IF(Produit_Tarif_Stock!#REF!&lt;&gt;0,Produit_Tarif_Stock!#REF!,"")</f>
        <v>#REF!</v>
      </c>
      <c r="K521" s="2" t="e">
        <f>IF(Produit_Tarif_Stock!#REF!&lt;&gt;0,Produit_Tarif_Stock!#REF!,"")</f>
        <v>#REF!</v>
      </c>
      <c r="L521" s="114" t="e">
        <f>IF(Produit_Tarif_Stock!#REF!&lt;&gt;0,Produit_Tarif_Stock!#REF!,"")</f>
        <v>#REF!</v>
      </c>
      <c r="M521" s="114" t="e">
        <f>IF(Produit_Tarif_Stock!#REF!&lt;&gt;0,Produit_Tarif_Stock!#REF!,"")</f>
        <v>#REF!</v>
      </c>
      <c r="N521" s="454"/>
      <c r="P521" s="2" t="e">
        <f>IF(Produit_Tarif_Stock!#REF!&lt;&gt;0,Produit_Tarif_Stock!#REF!,"")</f>
        <v>#REF!</v>
      </c>
      <c r="Q521" s="518" t="e">
        <f>IF(Produit_Tarif_Stock!#REF!&lt;&gt;0,(E521-(E521*H521)-Produit_Tarif_Stock!#REF!)/Produit_Tarif_Stock!#REF!*100,(E521-(E521*H521)-Produit_Tarif_Stock!#REF!)/Produit_Tarif_Stock!#REF!*100)</f>
        <v>#REF!</v>
      </c>
      <c r="R521" s="523">
        <f t="shared" si="17"/>
        <v>0</v>
      </c>
      <c r="S521" s="524" t="e">
        <f>Produit_Tarif_Stock!#REF!</f>
        <v>#REF!</v>
      </c>
    </row>
    <row r="522" spans="1:19" ht="24.75" customHeight="1">
      <c r="A522" s="228" t="e">
        <f>Produit_Tarif_Stock!#REF!</f>
        <v>#REF!</v>
      </c>
      <c r="B522" s="118" t="e">
        <f>IF(Produit_Tarif_Stock!#REF!&lt;&gt;"",Produit_Tarif_Stock!#REF!,"")</f>
        <v>#REF!</v>
      </c>
      <c r="C522" s="502" t="e">
        <f>IF(Produit_Tarif_Stock!#REF!&lt;&gt;"",Produit_Tarif_Stock!#REF!,"")</f>
        <v>#REF!</v>
      </c>
      <c r="D522" s="505" t="e">
        <f>IF(Produit_Tarif_Stock!#REF!&lt;&gt;"",Produit_Tarif_Stock!#REF!,"")</f>
        <v>#REF!</v>
      </c>
      <c r="E522" s="514" t="e">
        <f>IF(Produit_Tarif_Stock!#REF!&lt;&gt;0,Produit_Tarif_Stock!#REF!,"")</f>
        <v>#REF!</v>
      </c>
      <c r="F522" s="2" t="e">
        <f>IF(Produit_Tarif_Stock!#REF!&lt;&gt;"",Produit_Tarif_Stock!#REF!,"")</f>
        <v>#REF!</v>
      </c>
      <c r="G522" s="506" t="e">
        <f>IF(Produit_Tarif_Stock!#REF!&lt;&gt;0,Produit_Tarif_Stock!#REF!,"")</f>
        <v>#REF!</v>
      </c>
      <c r="I522" s="506" t="str">
        <f t="shared" si="16"/>
        <v/>
      </c>
      <c r="J522" s="2" t="e">
        <f>IF(Produit_Tarif_Stock!#REF!&lt;&gt;0,Produit_Tarif_Stock!#REF!,"")</f>
        <v>#REF!</v>
      </c>
      <c r="K522" s="2" t="e">
        <f>IF(Produit_Tarif_Stock!#REF!&lt;&gt;0,Produit_Tarif_Stock!#REF!,"")</f>
        <v>#REF!</v>
      </c>
      <c r="L522" s="114" t="e">
        <f>IF(Produit_Tarif_Stock!#REF!&lt;&gt;0,Produit_Tarif_Stock!#REF!,"")</f>
        <v>#REF!</v>
      </c>
      <c r="M522" s="114" t="e">
        <f>IF(Produit_Tarif_Stock!#REF!&lt;&gt;0,Produit_Tarif_Stock!#REF!,"")</f>
        <v>#REF!</v>
      </c>
      <c r="N522" s="454"/>
      <c r="P522" s="2" t="e">
        <f>IF(Produit_Tarif_Stock!#REF!&lt;&gt;0,Produit_Tarif_Stock!#REF!,"")</f>
        <v>#REF!</v>
      </c>
      <c r="Q522" s="518" t="e">
        <f>IF(Produit_Tarif_Stock!#REF!&lt;&gt;0,(E522-(E522*H522)-Produit_Tarif_Stock!#REF!)/Produit_Tarif_Stock!#REF!*100,(E522-(E522*H522)-Produit_Tarif_Stock!#REF!)/Produit_Tarif_Stock!#REF!*100)</f>
        <v>#REF!</v>
      </c>
      <c r="R522" s="523">
        <f t="shared" si="17"/>
        <v>0</v>
      </c>
      <c r="S522" s="524" t="e">
        <f>Produit_Tarif_Stock!#REF!</f>
        <v>#REF!</v>
      </c>
    </row>
    <row r="523" spans="1:19" ht="24.75" customHeight="1">
      <c r="A523" s="228" t="e">
        <f>Produit_Tarif_Stock!#REF!</f>
        <v>#REF!</v>
      </c>
      <c r="B523" s="118" t="e">
        <f>IF(Produit_Tarif_Stock!#REF!&lt;&gt;"",Produit_Tarif_Stock!#REF!,"")</f>
        <v>#REF!</v>
      </c>
      <c r="C523" s="502" t="e">
        <f>IF(Produit_Tarif_Stock!#REF!&lt;&gt;"",Produit_Tarif_Stock!#REF!,"")</f>
        <v>#REF!</v>
      </c>
      <c r="D523" s="505" t="e">
        <f>IF(Produit_Tarif_Stock!#REF!&lt;&gt;"",Produit_Tarif_Stock!#REF!,"")</f>
        <v>#REF!</v>
      </c>
      <c r="E523" s="514" t="e">
        <f>IF(Produit_Tarif_Stock!#REF!&lt;&gt;0,Produit_Tarif_Stock!#REF!,"")</f>
        <v>#REF!</v>
      </c>
      <c r="F523" s="2" t="e">
        <f>IF(Produit_Tarif_Stock!#REF!&lt;&gt;"",Produit_Tarif_Stock!#REF!,"")</f>
        <v>#REF!</v>
      </c>
      <c r="G523" s="506" t="e">
        <f>IF(Produit_Tarif_Stock!#REF!&lt;&gt;0,Produit_Tarif_Stock!#REF!,"")</f>
        <v>#REF!</v>
      </c>
      <c r="I523" s="506" t="str">
        <f t="shared" si="16"/>
        <v/>
      </c>
      <c r="J523" s="2" t="e">
        <f>IF(Produit_Tarif_Stock!#REF!&lt;&gt;0,Produit_Tarif_Stock!#REF!,"")</f>
        <v>#REF!</v>
      </c>
      <c r="K523" s="2" t="e">
        <f>IF(Produit_Tarif_Stock!#REF!&lt;&gt;0,Produit_Tarif_Stock!#REF!,"")</f>
        <v>#REF!</v>
      </c>
      <c r="L523" s="114" t="e">
        <f>IF(Produit_Tarif_Stock!#REF!&lt;&gt;0,Produit_Tarif_Stock!#REF!,"")</f>
        <v>#REF!</v>
      </c>
      <c r="M523" s="114" t="e">
        <f>IF(Produit_Tarif_Stock!#REF!&lt;&gt;0,Produit_Tarif_Stock!#REF!,"")</f>
        <v>#REF!</v>
      </c>
      <c r="N523" s="454"/>
      <c r="P523" s="2" t="e">
        <f>IF(Produit_Tarif_Stock!#REF!&lt;&gt;0,Produit_Tarif_Stock!#REF!,"")</f>
        <v>#REF!</v>
      </c>
      <c r="Q523" s="518" t="e">
        <f>IF(Produit_Tarif_Stock!#REF!&lt;&gt;0,(E523-(E523*H523)-Produit_Tarif_Stock!#REF!)/Produit_Tarif_Stock!#REF!*100,(E523-(E523*H523)-Produit_Tarif_Stock!#REF!)/Produit_Tarif_Stock!#REF!*100)</f>
        <v>#REF!</v>
      </c>
      <c r="R523" s="523">
        <f t="shared" si="17"/>
        <v>0</v>
      </c>
      <c r="S523" s="524" t="e">
        <f>Produit_Tarif_Stock!#REF!</f>
        <v>#REF!</v>
      </c>
    </row>
    <row r="524" spans="1:19" ht="24.75" customHeight="1">
      <c r="A524" s="228" t="e">
        <f>Produit_Tarif_Stock!#REF!</f>
        <v>#REF!</v>
      </c>
      <c r="B524" s="118" t="e">
        <f>IF(Produit_Tarif_Stock!#REF!&lt;&gt;"",Produit_Tarif_Stock!#REF!,"")</f>
        <v>#REF!</v>
      </c>
      <c r="C524" s="502" t="e">
        <f>IF(Produit_Tarif_Stock!#REF!&lt;&gt;"",Produit_Tarif_Stock!#REF!,"")</f>
        <v>#REF!</v>
      </c>
      <c r="D524" s="505" t="e">
        <f>IF(Produit_Tarif_Stock!#REF!&lt;&gt;"",Produit_Tarif_Stock!#REF!,"")</f>
        <v>#REF!</v>
      </c>
      <c r="E524" s="514" t="e">
        <f>IF(Produit_Tarif_Stock!#REF!&lt;&gt;0,Produit_Tarif_Stock!#REF!,"")</f>
        <v>#REF!</v>
      </c>
      <c r="F524" s="2" t="e">
        <f>IF(Produit_Tarif_Stock!#REF!&lt;&gt;"",Produit_Tarif_Stock!#REF!,"")</f>
        <v>#REF!</v>
      </c>
      <c r="G524" s="506" t="e">
        <f>IF(Produit_Tarif_Stock!#REF!&lt;&gt;0,Produit_Tarif_Stock!#REF!,"")</f>
        <v>#REF!</v>
      </c>
      <c r="I524" s="506" t="str">
        <f t="shared" si="16"/>
        <v/>
      </c>
      <c r="J524" s="2" t="e">
        <f>IF(Produit_Tarif_Stock!#REF!&lt;&gt;0,Produit_Tarif_Stock!#REF!,"")</f>
        <v>#REF!</v>
      </c>
      <c r="K524" s="2" t="e">
        <f>IF(Produit_Tarif_Stock!#REF!&lt;&gt;0,Produit_Tarif_Stock!#REF!,"")</f>
        <v>#REF!</v>
      </c>
      <c r="L524" s="114" t="e">
        <f>IF(Produit_Tarif_Stock!#REF!&lt;&gt;0,Produit_Tarif_Stock!#REF!,"")</f>
        <v>#REF!</v>
      </c>
      <c r="M524" s="114" t="e">
        <f>IF(Produit_Tarif_Stock!#REF!&lt;&gt;0,Produit_Tarif_Stock!#REF!,"")</f>
        <v>#REF!</v>
      </c>
      <c r="N524" s="454"/>
      <c r="P524" s="2" t="e">
        <f>IF(Produit_Tarif_Stock!#REF!&lt;&gt;0,Produit_Tarif_Stock!#REF!,"")</f>
        <v>#REF!</v>
      </c>
      <c r="Q524" s="518" t="e">
        <f>IF(Produit_Tarif_Stock!#REF!&lt;&gt;0,(E524-(E524*H524)-Produit_Tarif_Stock!#REF!)/Produit_Tarif_Stock!#REF!*100,(E524-(E524*H524)-Produit_Tarif_Stock!#REF!)/Produit_Tarif_Stock!#REF!*100)</f>
        <v>#REF!</v>
      </c>
      <c r="R524" s="523">
        <f t="shared" si="17"/>
        <v>0</v>
      </c>
      <c r="S524" s="524" t="e">
        <f>Produit_Tarif_Stock!#REF!</f>
        <v>#REF!</v>
      </c>
    </row>
    <row r="525" spans="1:19" ht="24.75" customHeight="1">
      <c r="A525" s="228" t="e">
        <f>Produit_Tarif_Stock!#REF!</f>
        <v>#REF!</v>
      </c>
      <c r="B525" s="118" t="e">
        <f>IF(Produit_Tarif_Stock!#REF!&lt;&gt;"",Produit_Tarif_Stock!#REF!,"")</f>
        <v>#REF!</v>
      </c>
      <c r="C525" s="502" t="e">
        <f>IF(Produit_Tarif_Stock!#REF!&lt;&gt;"",Produit_Tarif_Stock!#REF!,"")</f>
        <v>#REF!</v>
      </c>
      <c r="D525" s="505" t="e">
        <f>IF(Produit_Tarif_Stock!#REF!&lt;&gt;"",Produit_Tarif_Stock!#REF!,"")</f>
        <v>#REF!</v>
      </c>
      <c r="E525" s="514" t="e">
        <f>IF(Produit_Tarif_Stock!#REF!&lt;&gt;0,Produit_Tarif_Stock!#REF!,"")</f>
        <v>#REF!</v>
      </c>
      <c r="F525" s="2" t="e">
        <f>IF(Produit_Tarif_Stock!#REF!&lt;&gt;"",Produit_Tarif_Stock!#REF!,"")</f>
        <v>#REF!</v>
      </c>
      <c r="G525" s="506" t="e">
        <f>IF(Produit_Tarif_Stock!#REF!&lt;&gt;0,Produit_Tarif_Stock!#REF!,"")</f>
        <v>#REF!</v>
      </c>
      <c r="I525" s="506" t="str">
        <f t="shared" si="16"/>
        <v/>
      </c>
      <c r="J525" s="2" t="e">
        <f>IF(Produit_Tarif_Stock!#REF!&lt;&gt;0,Produit_Tarif_Stock!#REF!,"")</f>
        <v>#REF!</v>
      </c>
      <c r="K525" s="2" t="e">
        <f>IF(Produit_Tarif_Stock!#REF!&lt;&gt;0,Produit_Tarif_Stock!#REF!,"")</f>
        <v>#REF!</v>
      </c>
      <c r="L525" s="114" t="e">
        <f>IF(Produit_Tarif_Stock!#REF!&lt;&gt;0,Produit_Tarif_Stock!#REF!,"")</f>
        <v>#REF!</v>
      </c>
      <c r="M525" s="114" t="e">
        <f>IF(Produit_Tarif_Stock!#REF!&lt;&gt;0,Produit_Tarif_Stock!#REF!,"")</f>
        <v>#REF!</v>
      </c>
      <c r="N525" s="454"/>
      <c r="P525" s="2" t="e">
        <f>IF(Produit_Tarif_Stock!#REF!&lt;&gt;0,Produit_Tarif_Stock!#REF!,"")</f>
        <v>#REF!</v>
      </c>
      <c r="Q525" s="518" t="e">
        <f>IF(Produit_Tarif_Stock!#REF!&lt;&gt;0,(E525-(E525*H525)-Produit_Tarif_Stock!#REF!)/Produit_Tarif_Stock!#REF!*100,(E525-(E525*H525)-Produit_Tarif_Stock!#REF!)/Produit_Tarif_Stock!#REF!*100)</f>
        <v>#REF!</v>
      </c>
      <c r="R525" s="523">
        <f t="shared" si="17"/>
        <v>0</v>
      </c>
      <c r="S525" s="524" t="e">
        <f>Produit_Tarif_Stock!#REF!</f>
        <v>#REF!</v>
      </c>
    </row>
    <row r="526" spans="1:19" ht="24.75" customHeight="1">
      <c r="A526" s="228" t="e">
        <f>Produit_Tarif_Stock!#REF!</f>
        <v>#REF!</v>
      </c>
      <c r="B526" s="118" t="e">
        <f>IF(Produit_Tarif_Stock!#REF!&lt;&gt;"",Produit_Tarif_Stock!#REF!,"")</f>
        <v>#REF!</v>
      </c>
      <c r="C526" s="502" t="e">
        <f>IF(Produit_Tarif_Stock!#REF!&lt;&gt;"",Produit_Tarif_Stock!#REF!,"")</f>
        <v>#REF!</v>
      </c>
      <c r="D526" s="505" t="e">
        <f>IF(Produit_Tarif_Stock!#REF!&lt;&gt;"",Produit_Tarif_Stock!#REF!,"")</f>
        <v>#REF!</v>
      </c>
      <c r="E526" s="514" t="e">
        <f>IF(Produit_Tarif_Stock!#REF!&lt;&gt;0,Produit_Tarif_Stock!#REF!,"")</f>
        <v>#REF!</v>
      </c>
      <c r="F526" s="2" t="e">
        <f>IF(Produit_Tarif_Stock!#REF!&lt;&gt;"",Produit_Tarif_Stock!#REF!,"")</f>
        <v>#REF!</v>
      </c>
      <c r="G526" s="506" t="e">
        <f>IF(Produit_Tarif_Stock!#REF!&lt;&gt;0,Produit_Tarif_Stock!#REF!,"")</f>
        <v>#REF!</v>
      </c>
      <c r="I526" s="506" t="str">
        <f t="shared" si="16"/>
        <v/>
      </c>
      <c r="J526" s="2" t="e">
        <f>IF(Produit_Tarif_Stock!#REF!&lt;&gt;0,Produit_Tarif_Stock!#REF!,"")</f>
        <v>#REF!</v>
      </c>
      <c r="K526" s="2" t="e">
        <f>IF(Produit_Tarif_Stock!#REF!&lt;&gt;0,Produit_Tarif_Stock!#REF!,"")</f>
        <v>#REF!</v>
      </c>
      <c r="L526" s="114" t="e">
        <f>IF(Produit_Tarif_Stock!#REF!&lt;&gt;0,Produit_Tarif_Stock!#REF!,"")</f>
        <v>#REF!</v>
      </c>
      <c r="M526" s="114" t="e">
        <f>IF(Produit_Tarif_Stock!#REF!&lt;&gt;0,Produit_Tarif_Stock!#REF!,"")</f>
        <v>#REF!</v>
      </c>
      <c r="N526" s="454"/>
      <c r="P526" s="2" t="e">
        <f>IF(Produit_Tarif_Stock!#REF!&lt;&gt;0,Produit_Tarif_Stock!#REF!,"")</f>
        <v>#REF!</v>
      </c>
      <c r="Q526" s="518" t="e">
        <f>IF(Produit_Tarif_Stock!#REF!&lt;&gt;0,(E526-(E526*H526)-Produit_Tarif_Stock!#REF!)/Produit_Tarif_Stock!#REF!*100,(E526-(E526*H526)-Produit_Tarif_Stock!#REF!)/Produit_Tarif_Stock!#REF!*100)</f>
        <v>#REF!</v>
      </c>
      <c r="R526" s="523">
        <f t="shared" si="17"/>
        <v>0</v>
      </c>
      <c r="S526" s="524" t="e">
        <f>Produit_Tarif_Stock!#REF!</f>
        <v>#REF!</v>
      </c>
    </row>
    <row r="527" spans="1:19" ht="24.75" customHeight="1">
      <c r="A527" s="228" t="e">
        <f>Produit_Tarif_Stock!#REF!</f>
        <v>#REF!</v>
      </c>
      <c r="B527" s="118" t="e">
        <f>IF(Produit_Tarif_Stock!#REF!&lt;&gt;"",Produit_Tarif_Stock!#REF!,"")</f>
        <v>#REF!</v>
      </c>
      <c r="C527" s="502" t="e">
        <f>IF(Produit_Tarif_Stock!#REF!&lt;&gt;"",Produit_Tarif_Stock!#REF!,"")</f>
        <v>#REF!</v>
      </c>
      <c r="D527" s="505" t="e">
        <f>IF(Produit_Tarif_Stock!#REF!&lt;&gt;"",Produit_Tarif_Stock!#REF!,"")</f>
        <v>#REF!</v>
      </c>
      <c r="E527" s="514" t="e">
        <f>IF(Produit_Tarif_Stock!#REF!&lt;&gt;0,Produit_Tarif_Stock!#REF!,"")</f>
        <v>#REF!</v>
      </c>
      <c r="F527" s="2" t="e">
        <f>IF(Produit_Tarif_Stock!#REF!&lt;&gt;"",Produit_Tarif_Stock!#REF!,"")</f>
        <v>#REF!</v>
      </c>
      <c r="G527" s="506" t="e">
        <f>IF(Produit_Tarif_Stock!#REF!&lt;&gt;0,Produit_Tarif_Stock!#REF!,"")</f>
        <v>#REF!</v>
      </c>
      <c r="I527" s="506" t="str">
        <f t="shared" si="16"/>
        <v/>
      </c>
      <c r="J527" s="2" t="e">
        <f>IF(Produit_Tarif_Stock!#REF!&lt;&gt;0,Produit_Tarif_Stock!#REF!,"")</f>
        <v>#REF!</v>
      </c>
      <c r="K527" s="2" t="e">
        <f>IF(Produit_Tarif_Stock!#REF!&lt;&gt;0,Produit_Tarif_Stock!#REF!,"")</f>
        <v>#REF!</v>
      </c>
      <c r="L527" s="114" t="e">
        <f>IF(Produit_Tarif_Stock!#REF!&lt;&gt;0,Produit_Tarif_Stock!#REF!,"")</f>
        <v>#REF!</v>
      </c>
      <c r="M527" s="114" t="e">
        <f>IF(Produit_Tarif_Stock!#REF!&lt;&gt;0,Produit_Tarif_Stock!#REF!,"")</f>
        <v>#REF!</v>
      </c>
      <c r="N527" s="454"/>
      <c r="P527" s="2" t="e">
        <f>IF(Produit_Tarif_Stock!#REF!&lt;&gt;0,Produit_Tarif_Stock!#REF!,"")</f>
        <v>#REF!</v>
      </c>
      <c r="Q527" s="518" t="e">
        <f>IF(Produit_Tarif_Stock!#REF!&lt;&gt;0,(E527-(E527*H527)-Produit_Tarif_Stock!#REF!)/Produit_Tarif_Stock!#REF!*100,(E527-(E527*H527)-Produit_Tarif_Stock!#REF!)/Produit_Tarif_Stock!#REF!*100)</f>
        <v>#REF!</v>
      </c>
      <c r="R527" s="523">
        <f t="shared" si="17"/>
        <v>0</v>
      </c>
      <c r="S527" s="524" t="e">
        <f>Produit_Tarif_Stock!#REF!</f>
        <v>#REF!</v>
      </c>
    </row>
    <row r="528" spans="1:19" ht="24.75" customHeight="1">
      <c r="A528" s="228" t="e">
        <f>Produit_Tarif_Stock!#REF!</f>
        <v>#REF!</v>
      </c>
      <c r="B528" s="118" t="e">
        <f>IF(Produit_Tarif_Stock!#REF!&lt;&gt;"",Produit_Tarif_Stock!#REF!,"")</f>
        <v>#REF!</v>
      </c>
      <c r="C528" s="502" t="e">
        <f>IF(Produit_Tarif_Stock!#REF!&lt;&gt;"",Produit_Tarif_Stock!#REF!,"")</f>
        <v>#REF!</v>
      </c>
      <c r="D528" s="505" t="e">
        <f>IF(Produit_Tarif_Stock!#REF!&lt;&gt;"",Produit_Tarif_Stock!#REF!,"")</f>
        <v>#REF!</v>
      </c>
      <c r="E528" s="514" t="e">
        <f>IF(Produit_Tarif_Stock!#REF!&lt;&gt;0,Produit_Tarif_Stock!#REF!,"")</f>
        <v>#REF!</v>
      </c>
      <c r="F528" s="2" t="e">
        <f>IF(Produit_Tarif_Stock!#REF!&lt;&gt;"",Produit_Tarif_Stock!#REF!,"")</f>
        <v>#REF!</v>
      </c>
      <c r="G528" s="506" t="e">
        <f>IF(Produit_Tarif_Stock!#REF!&lt;&gt;0,Produit_Tarif_Stock!#REF!,"")</f>
        <v>#REF!</v>
      </c>
      <c r="I528" s="506" t="str">
        <f t="shared" si="16"/>
        <v/>
      </c>
      <c r="J528" s="2" t="e">
        <f>IF(Produit_Tarif_Stock!#REF!&lt;&gt;0,Produit_Tarif_Stock!#REF!,"")</f>
        <v>#REF!</v>
      </c>
      <c r="K528" s="2" t="e">
        <f>IF(Produit_Tarif_Stock!#REF!&lt;&gt;0,Produit_Tarif_Stock!#REF!,"")</f>
        <v>#REF!</v>
      </c>
      <c r="L528" s="114" t="e">
        <f>IF(Produit_Tarif_Stock!#REF!&lt;&gt;0,Produit_Tarif_Stock!#REF!,"")</f>
        <v>#REF!</v>
      </c>
      <c r="M528" s="114" t="e">
        <f>IF(Produit_Tarif_Stock!#REF!&lt;&gt;0,Produit_Tarif_Stock!#REF!,"")</f>
        <v>#REF!</v>
      </c>
      <c r="N528" s="454"/>
      <c r="P528" s="2" t="e">
        <f>IF(Produit_Tarif_Stock!#REF!&lt;&gt;0,Produit_Tarif_Stock!#REF!,"")</f>
        <v>#REF!</v>
      </c>
      <c r="Q528" s="518" t="e">
        <f>IF(Produit_Tarif_Stock!#REF!&lt;&gt;0,(E528-(E528*H528)-Produit_Tarif_Stock!#REF!)/Produit_Tarif_Stock!#REF!*100,(E528-(E528*H528)-Produit_Tarif_Stock!#REF!)/Produit_Tarif_Stock!#REF!*100)</f>
        <v>#REF!</v>
      </c>
      <c r="R528" s="523">
        <f t="shared" si="17"/>
        <v>0</v>
      </c>
      <c r="S528" s="524" t="e">
        <f>Produit_Tarif_Stock!#REF!</f>
        <v>#REF!</v>
      </c>
    </row>
    <row r="529" spans="1:19" ht="24.75" customHeight="1">
      <c r="A529" s="228" t="e">
        <f>Produit_Tarif_Stock!#REF!</f>
        <v>#REF!</v>
      </c>
      <c r="B529" s="118" t="e">
        <f>IF(Produit_Tarif_Stock!#REF!&lt;&gt;"",Produit_Tarif_Stock!#REF!,"")</f>
        <v>#REF!</v>
      </c>
      <c r="C529" s="502" t="e">
        <f>IF(Produit_Tarif_Stock!#REF!&lt;&gt;"",Produit_Tarif_Stock!#REF!,"")</f>
        <v>#REF!</v>
      </c>
      <c r="D529" s="505" t="e">
        <f>IF(Produit_Tarif_Stock!#REF!&lt;&gt;"",Produit_Tarif_Stock!#REF!,"")</f>
        <v>#REF!</v>
      </c>
      <c r="E529" s="514" t="e">
        <f>IF(Produit_Tarif_Stock!#REF!&lt;&gt;0,Produit_Tarif_Stock!#REF!,"")</f>
        <v>#REF!</v>
      </c>
      <c r="F529" s="2" t="e">
        <f>IF(Produit_Tarif_Stock!#REF!&lt;&gt;"",Produit_Tarif_Stock!#REF!,"")</f>
        <v>#REF!</v>
      </c>
      <c r="G529" s="506" t="e">
        <f>IF(Produit_Tarif_Stock!#REF!&lt;&gt;0,Produit_Tarif_Stock!#REF!,"")</f>
        <v>#REF!</v>
      </c>
      <c r="I529" s="506" t="str">
        <f t="shared" si="16"/>
        <v/>
      </c>
      <c r="J529" s="2" t="e">
        <f>IF(Produit_Tarif_Stock!#REF!&lt;&gt;0,Produit_Tarif_Stock!#REF!,"")</f>
        <v>#REF!</v>
      </c>
      <c r="K529" s="2" t="e">
        <f>IF(Produit_Tarif_Stock!#REF!&lt;&gt;0,Produit_Tarif_Stock!#REF!,"")</f>
        <v>#REF!</v>
      </c>
      <c r="L529" s="114" t="e">
        <f>IF(Produit_Tarif_Stock!#REF!&lt;&gt;0,Produit_Tarif_Stock!#REF!,"")</f>
        <v>#REF!</v>
      </c>
      <c r="M529" s="114" t="e">
        <f>IF(Produit_Tarif_Stock!#REF!&lt;&gt;0,Produit_Tarif_Stock!#REF!,"")</f>
        <v>#REF!</v>
      </c>
      <c r="N529" s="454"/>
      <c r="P529" s="2" t="e">
        <f>IF(Produit_Tarif_Stock!#REF!&lt;&gt;0,Produit_Tarif_Stock!#REF!,"")</f>
        <v>#REF!</v>
      </c>
      <c r="Q529" s="518" t="e">
        <f>IF(Produit_Tarif_Stock!#REF!&lt;&gt;0,(E529-(E529*H529)-Produit_Tarif_Stock!#REF!)/Produit_Tarif_Stock!#REF!*100,(E529-(E529*H529)-Produit_Tarif_Stock!#REF!)/Produit_Tarif_Stock!#REF!*100)</f>
        <v>#REF!</v>
      </c>
      <c r="R529" s="523">
        <f t="shared" si="17"/>
        <v>0</v>
      </c>
      <c r="S529" s="524" t="e">
        <f>Produit_Tarif_Stock!#REF!</f>
        <v>#REF!</v>
      </c>
    </row>
    <row r="530" spans="1:19" ht="24.75" customHeight="1">
      <c r="A530" s="228" t="e">
        <f>Produit_Tarif_Stock!#REF!</f>
        <v>#REF!</v>
      </c>
      <c r="B530" s="118" t="e">
        <f>IF(Produit_Tarif_Stock!#REF!&lt;&gt;"",Produit_Tarif_Stock!#REF!,"")</f>
        <v>#REF!</v>
      </c>
      <c r="C530" s="502" t="e">
        <f>IF(Produit_Tarif_Stock!#REF!&lt;&gt;"",Produit_Tarif_Stock!#REF!,"")</f>
        <v>#REF!</v>
      </c>
      <c r="D530" s="505" t="e">
        <f>IF(Produit_Tarif_Stock!#REF!&lt;&gt;"",Produit_Tarif_Stock!#REF!,"")</f>
        <v>#REF!</v>
      </c>
      <c r="E530" s="514" t="e">
        <f>IF(Produit_Tarif_Stock!#REF!&lt;&gt;0,Produit_Tarif_Stock!#REF!,"")</f>
        <v>#REF!</v>
      </c>
      <c r="F530" s="2" t="e">
        <f>IF(Produit_Tarif_Stock!#REF!&lt;&gt;"",Produit_Tarif_Stock!#REF!,"")</f>
        <v>#REF!</v>
      </c>
      <c r="G530" s="506" t="e">
        <f>IF(Produit_Tarif_Stock!#REF!&lt;&gt;0,Produit_Tarif_Stock!#REF!,"")</f>
        <v>#REF!</v>
      </c>
      <c r="I530" s="506" t="str">
        <f t="shared" si="16"/>
        <v/>
      </c>
      <c r="J530" s="2" t="e">
        <f>IF(Produit_Tarif_Stock!#REF!&lt;&gt;0,Produit_Tarif_Stock!#REF!,"")</f>
        <v>#REF!</v>
      </c>
      <c r="K530" s="2" t="e">
        <f>IF(Produit_Tarif_Stock!#REF!&lt;&gt;0,Produit_Tarif_Stock!#REF!,"")</f>
        <v>#REF!</v>
      </c>
      <c r="L530" s="114" t="e">
        <f>IF(Produit_Tarif_Stock!#REF!&lt;&gt;0,Produit_Tarif_Stock!#REF!,"")</f>
        <v>#REF!</v>
      </c>
      <c r="M530" s="114" t="e">
        <f>IF(Produit_Tarif_Stock!#REF!&lt;&gt;0,Produit_Tarif_Stock!#REF!,"")</f>
        <v>#REF!</v>
      </c>
      <c r="N530" s="454"/>
      <c r="P530" s="2" t="e">
        <f>IF(Produit_Tarif_Stock!#REF!&lt;&gt;0,Produit_Tarif_Stock!#REF!,"")</f>
        <v>#REF!</v>
      </c>
      <c r="Q530" s="518" t="e">
        <f>IF(Produit_Tarif_Stock!#REF!&lt;&gt;0,(E530-(E530*H530)-Produit_Tarif_Stock!#REF!)/Produit_Tarif_Stock!#REF!*100,(E530-(E530*H530)-Produit_Tarif_Stock!#REF!)/Produit_Tarif_Stock!#REF!*100)</f>
        <v>#REF!</v>
      </c>
      <c r="R530" s="523">
        <f t="shared" si="17"/>
        <v>0</v>
      </c>
      <c r="S530" s="524" t="e">
        <f>Produit_Tarif_Stock!#REF!</f>
        <v>#REF!</v>
      </c>
    </row>
    <row r="531" spans="1:19" ht="24.75" customHeight="1">
      <c r="A531" s="228" t="e">
        <f>Produit_Tarif_Stock!#REF!</f>
        <v>#REF!</v>
      </c>
      <c r="B531" s="118" t="e">
        <f>IF(Produit_Tarif_Stock!#REF!&lt;&gt;"",Produit_Tarif_Stock!#REF!,"")</f>
        <v>#REF!</v>
      </c>
      <c r="C531" s="502" t="e">
        <f>IF(Produit_Tarif_Stock!#REF!&lt;&gt;"",Produit_Tarif_Stock!#REF!,"")</f>
        <v>#REF!</v>
      </c>
      <c r="D531" s="505" t="e">
        <f>IF(Produit_Tarif_Stock!#REF!&lt;&gt;"",Produit_Tarif_Stock!#REF!,"")</f>
        <v>#REF!</v>
      </c>
      <c r="E531" s="514" t="e">
        <f>IF(Produit_Tarif_Stock!#REF!&lt;&gt;0,Produit_Tarif_Stock!#REF!,"")</f>
        <v>#REF!</v>
      </c>
      <c r="F531" s="2" t="e">
        <f>IF(Produit_Tarif_Stock!#REF!&lt;&gt;"",Produit_Tarif_Stock!#REF!,"")</f>
        <v>#REF!</v>
      </c>
      <c r="G531" s="506" t="e">
        <f>IF(Produit_Tarif_Stock!#REF!&lt;&gt;0,Produit_Tarif_Stock!#REF!,"")</f>
        <v>#REF!</v>
      </c>
      <c r="I531" s="506" t="str">
        <f t="shared" si="16"/>
        <v/>
      </c>
      <c r="J531" s="2" t="e">
        <f>IF(Produit_Tarif_Stock!#REF!&lt;&gt;0,Produit_Tarif_Stock!#REF!,"")</f>
        <v>#REF!</v>
      </c>
      <c r="K531" s="2" t="e">
        <f>IF(Produit_Tarif_Stock!#REF!&lt;&gt;0,Produit_Tarif_Stock!#REF!,"")</f>
        <v>#REF!</v>
      </c>
      <c r="L531" s="114" t="e">
        <f>IF(Produit_Tarif_Stock!#REF!&lt;&gt;0,Produit_Tarif_Stock!#REF!,"")</f>
        <v>#REF!</v>
      </c>
      <c r="M531" s="114" t="e">
        <f>IF(Produit_Tarif_Stock!#REF!&lt;&gt;0,Produit_Tarif_Stock!#REF!,"")</f>
        <v>#REF!</v>
      </c>
      <c r="N531" s="454"/>
      <c r="P531" s="2" t="e">
        <f>IF(Produit_Tarif_Stock!#REF!&lt;&gt;0,Produit_Tarif_Stock!#REF!,"")</f>
        <v>#REF!</v>
      </c>
      <c r="Q531" s="518" t="e">
        <f>IF(Produit_Tarif_Stock!#REF!&lt;&gt;0,(E531-(E531*H531)-Produit_Tarif_Stock!#REF!)/Produit_Tarif_Stock!#REF!*100,(E531-(E531*H531)-Produit_Tarif_Stock!#REF!)/Produit_Tarif_Stock!#REF!*100)</f>
        <v>#REF!</v>
      </c>
      <c r="R531" s="523">
        <f t="shared" si="17"/>
        <v>0</v>
      </c>
      <c r="S531" s="524" t="e">
        <f>Produit_Tarif_Stock!#REF!</f>
        <v>#REF!</v>
      </c>
    </row>
    <row r="532" spans="1:19" ht="24.75" customHeight="1">
      <c r="A532" s="228" t="e">
        <f>Produit_Tarif_Stock!#REF!</f>
        <v>#REF!</v>
      </c>
      <c r="B532" s="118" t="e">
        <f>IF(Produit_Tarif_Stock!#REF!&lt;&gt;"",Produit_Tarif_Stock!#REF!,"")</f>
        <v>#REF!</v>
      </c>
      <c r="C532" s="502" t="e">
        <f>IF(Produit_Tarif_Stock!#REF!&lt;&gt;"",Produit_Tarif_Stock!#REF!,"")</f>
        <v>#REF!</v>
      </c>
      <c r="D532" s="505" t="e">
        <f>IF(Produit_Tarif_Stock!#REF!&lt;&gt;"",Produit_Tarif_Stock!#REF!,"")</f>
        <v>#REF!</v>
      </c>
      <c r="E532" s="514" t="e">
        <f>IF(Produit_Tarif_Stock!#REF!&lt;&gt;0,Produit_Tarif_Stock!#REF!,"")</f>
        <v>#REF!</v>
      </c>
      <c r="F532" s="2" t="e">
        <f>IF(Produit_Tarif_Stock!#REF!&lt;&gt;"",Produit_Tarif_Stock!#REF!,"")</f>
        <v>#REF!</v>
      </c>
      <c r="G532" s="506" t="e">
        <f>IF(Produit_Tarif_Stock!#REF!&lt;&gt;0,Produit_Tarif_Stock!#REF!,"")</f>
        <v>#REF!</v>
      </c>
      <c r="I532" s="506" t="str">
        <f t="shared" si="16"/>
        <v/>
      </c>
      <c r="J532" s="2" t="e">
        <f>IF(Produit_Tarif_Stock!#REF!&lt;&gt;0,Produit_Tarif_Stock!#REF!,"")</f>
        <v>#REF!</v>
      </c>
      <c r="K532" s="2" t="e">
        <f>IF(Produit_Tarif_Stock!#REF!&lt;&gt;0,Produit_Tarif_Stock!#REF!,"")</f>
        <v>#REF!</v>
      </c>
      <c r="L532" s="114" t="e">
        <f>IF(Produit_Tarif_Stock!#REF!&lt;&gt;0,Produit_Tarif_Stock!#REF!,"")</f>
        <v>#REF!</v>
      </c>
      <c r="M532" s="114" t="e">
        <f>IF(Produit_Tarif_Stock!#REF!&lt;&gt;0,Produit_Tarif_Stock!#REF!,"")</f>
        <v>#REF!</v>
      </c>
      <c r="N532" s="454"/>
      <c r="P532" s="2" t="e">
        <f>IF(Produit_Tarif_Stock!#REF!&lt;&gt;0,Produit_Tarif_Stock!#REF!,"")</f>
        <v>#REF!</v>
      </c>
      <c r="Q532" s="518" t="e">
        <f>IF(Produit_Tarif_Stock!#REF!&lt;&gt;0,(E532-(E532*H532)-Produit_Tarif_Stock!#REF!)/Produit_Tarif_Stock!#REF!*100,(E532-(E532*H532)-Produit_Tarif_Stock!#REF!)/Produit_Tarif_Stock!#REF!*100)</f>
        <v>#REF!</v>
      </c>
      <c r="R532" s="523">
        <f t="shared" si="17"/>
        <v>0</v>
      </c>
      <c r="S532" s="524" t="e">
        <f>Produit_Tarif_Stock!#REF!</f>
        <v>#REF!</v>
      </c>
    </row>
    <row r="533" spans="1:19" ht="24.75" customHeight="1">
      <c r="A533" s="228" t="e">
        <f>Produit_Tarif_Stock!#REF!</f>
        <v>#REF!</v>
      </c>
      <c r="B533" s="118" t="e">
        <f>IF(Produit_Tarif_Stock!#REF!&lt;&gt;"",Produit_Tarif_Stock!#REF!,"")</f>
        <v>#REF!</v>
      </c>
      <c r="C533" s="502" t="e">
        <f>IF(Produit_Tarif_Stock!#REF!&lt;&gt;"",Produit_Tarif_Stock!#REF!,"")</f>
        <v>#REF!</v>
      </c>
      <c r="D533" s="505" t="e">
        <f>IF(Produit_Tarif_Stock!#REF!&lt;&gt;"",Produit_Tarif_Stock!#REF!,"")</f>
        <v>#REF!</v>
      </c>
      <c r="E533" s="514" t="e">
        <f>IF(Produit_Tarif_Stock!#REF!&lt;&gt;0,Produit_Tarif_Stock!#REF!,"")</f>
        <v>#REF!</v>
      </c>
      <c r="F533" s="2" t="e">
        <f>IF(Produit_Tarif_Stock!#REF!&lt;&gt;"",Produit_Tarif_Stock!#REF!,"")</f>
        <v>#REF!</v>
      </c>
      <c r="G533" s="506" t="e">
        <f>IF(Produit_Tarif_Stock!#REF!&lt;&gt;0,Produit_Tarif_Stock!#REF!,"")</f>
        <v>#REF!</v>
      </c>
      <c r="I533" s="506" t="str">
        <f t="shared" si="16"/>
        <v/>
      </c>
      <c r="J533" s="2" t="e">
        <f>IF(Produit_Tarif_Stock!#REF!&lt;&gt;0,Produit_Tarif_Stock!#REF!,"")</f>
        <v>#REF!</v>
      </c>
      <c r="K533" s="2" t="e">
        <f>IF(Produit_Tarif_Stock!#REF!&lt;&gt;0,Produit_Tarif_Stock!#REF!,"")</f>
        <v>#REF!</v>
      </c>
      <c r="L533" s="114" t="e">
        <f>IF(Produit_Tarif_Stock!#REF!&lt;&gt;0,Produit_Tarif_Stock!#REF!,"")</f>
        <v>#REF!</v>
      </c>
      <c r="M533" s="114" t="e">
        <f>IF(Produit_Tarif_Stock!#REF!&lt;&gt;0,Produit_Tarif_Stock!#REF!,"")</f>
        <v>#REF!</v>
      </c>
      <c r="N533" s="454"/>
      <c r="P533" s="2" t="e">
        <f>IF(Produit_Tarif_Stock!#REF!&lt;&gt;0,Produit_Tarif_Stock!#REF!,"")</f>
        <v>#REF!</v>
      </c>
      <c r="Q533" s="518" t="e">
        <f>IF(Produit_Tarif_Stock!#REF!&lt;&gt;0,(E533-(E533*H533)-Produit_Tarif_Stock!#REF!)/Produit_Tarif_Stock!#REF!*100,(E533-(E533*H533)-Produit_Tarif_Stock!#REF!)/Produit_Tarif_Stock!#REF!*100)</f>
        <v>#REF!</v>
      </c>
      <c r="R533" s="523">
        <f t="shared" si="17"/>
        <v>0</v>
      </c>
      <c r="S533" s="524" t="e">
        <f>Produit_Tarif_Stock!#REF!</f>
        <v>#REF!</v>
      </c>
    </row>
    <row r="534" spans="1:19" ht="24.75" customHeight="1">
      <c r="A534" s="228" t="e">
        <f>Produit_Tarif_Stock!#REF!</f>
        <v>#REF!</v>
      </c>
      <c r="B534" s="118" t="e">
        <f>IF(Produit_Tarif_Stock!#REF!&lt;&gt;"",Produit_Tarif_Stock!#REF!,"")</f>
        <v>#REF!</v>
      </c>
      <c r="C534" s="502" t="e">
        <f>IF(Produit_Tarif_Stock!#REF!&lt;&gt;"",Produit_Tarif_Stock!#REF!,"")</f>
        <v>#REF!</v>
      </c>
      <c r="D534" s="505" t="e">
        <f>IF(Produit_Tarif_Stock!#REF!&lt;&gt;"",Produit_Tarif_Stock!#REF!,"")</f>
        <v>#REF!</v>
      </c>
      <c r="E534" s="514" t="e">
        <f>IF(Produit_Tarif_Stock!#REF!&lt;&gt;0,Produit_Tarif_Stock!#REF!,"")</f>
        <v>#REF!</v>
      </c>
      <c r="F534" s="2" t="e">
        <f>IF(Produit_Tarif_Stock!#REF!&lt;&gt;"",Produit_Tarif_Stock!#REF!,"")</f>
        <v>#REF!</v>
      </c>
      <c r="G534" s="506" t="e">
        <f>IF(Produit_Tarif_Stock!#REF!&lt;&gt;0,Produit_Tarif_Stock!#REF!,"")</f>
        <v>#REF!</v>
      </c>
      <c r="I534" s="506" t="str">
        <f t="shared" si="16"/>
        <v/>
      </c>
      <c r="J534" s="2" t="e">
        <f>IF(Produit_Tarif_Stock!#REF!&lt;&gt;0,Produit_Tarif_Stock!#REF!,"")</f>
        <v>#REF!</v>
      </c>
      <c r="K534" s="2" t="e">
        <f>IF(Produit_Tarif_Stock!#REF!&lt;&gt;0,Produit_Tarif_Stock!#REF!,"")</f>
        <v>#REF!</v>
      </c>
      <c r="L534" s="114" t="e">
        <f>IF(Produit_Tarif_Stock!#REF!&lt;&gt;0,Produit_Tarif_Stock!#REF!,"")</f>
        <v>#REF!</v>
      </c>
      <c r="M534" s="114" t="e">
        <f>IF(Produit_Tarif_Stock!#REF!&lt;&gt;0,Produit_Tarif_Stock!#REF!,"")</f>
        <v>#REF!</v>
      </c>
      <c r="N534" s="454"/>
      <c r="P534" s="2" t="e">
        <f>IF(Produit_Tarif_Stock!#REF!&lt;&gt;0,Produit_Tarif_Stock!#REF!,"")</f>
        <v>#REF!</v>
      </c>
      <c r="Q534" s="518" t="e">
        <f>IF(Produit_Tarif_Stock!#REF!&lt;&gt;0,(E534-(E534*H534)-Produit_Tarif_Stock!#REF!)/Produit_Tarif_Stock!#REF!*100,(E534-(E534*H534)-Produit_Tarif_Stock!#REF!)/Produit_Tarif_Stock!#REF!*100)</f>
        <v>#REF!</v>
      </c>
      <c r="R534" s="523">
        <f t="shared" si="17"/>
        <v>0</v>
      </c>
      <c r="S534" s="524" t="e">
        <f>Produit_Tarif_Stock!#REF!</f>
        <v>#REF!</v>
      </c>
    </row>
    <row r="535" spans="1:19" ht="24.75" customHeight="1">
      <c r="A535" s="228" t="e">
        <f>Produit_Tarif_Stock!#REF!</f>
        <v>#REF!</v>
      </c>
      <c r="B535" s="118" t="e">
        <f>IF(Produit_Tarif_Stock!#REF!&lt;&gt;"",Produit_Tarif_Stock!#REF!,"")</f>
        <v>#REF!</v>
      </c>
      <c r="C535" s="502" t="e">
        <f>IF(Produit_Tarif_Stock!#REF!&lt;&gt;"",Produit_Tarif_Stock!#REF!,"")</f>
        <v>#REF!</v>
      </c>
      <c r="D535" s="505" t="e">
        <f>IF(Produit_Tarif_Stock!#REF!&lt;&gt;"",Produit_Tarif_Stock!#REF!,"")</f>
        <v>#REF!</v>
      </c>
      <c r="E535" s="514" t="e">
        <f>IF(Produit_Tarif_Stock!#REF!&lt;&gt;0,Produit_Tarif_Stock!#REF!,"")</f>
        <v>#REF!</v>
      </c>
      <c r="F535" s="2" t="e">
        <f>IF(Produit_Tarif_Stock!#REF!&lt;&gt;"",Produit_Tarif_Stock!#REF!,"")</f>
        <v>#REF!</v>
      </c>
      <c r="G535" s="506" t="e">
        <f>IF(Produit_Tarif_Stock!#REF!&lt;&gt;0,Produit_Tarif_Stock!#REF!,"")</f>
        <v>#REF!</v>
      </c>
      <c r="I535" s="506" t="str">
        <f t="shared" si="16"/>
        <v/>
      </c>
      <c r="J535" s="2" t="e">
        <f>IF(Produit_Tarif_Stock!#REF!&lt;&gt;0,Produit_Tarif_Stock!#REF!,"")</f>
        <v>#REF!</v>
      </c>
      <c r="K535" s="2" t="e">
        <f>IF(Produit_Tarif_Stock!#REF!&lt;&gt;0,Produit_Tarif_Stock!#REF!,"")</f>
        <v>#REF!</v>
      </c>
      <c r="L535" s="114" t="e">
        <f>IF(Produit_Tarif_Stock!#REF!&lt;&gt;0,Produit_Tarif_Stock!#REF!,"")</f>
        <v>#REF!</v>
      </c>
      <c r="M535" s="114" t="e">
        <f>IF(Produit_Tarif_Stock!#REF!&lt;&gt;0,Produit_Tarif_Stock!#REF!,"")</f>
        <v>#REF!</v>
      </c>
      <c r="N535" s="454"/>
      <c r="P535" s="2" t="e">
        <f>IF(Produit_Tarif_Stock!#REF!&lt;&gt;0,Produit_Tarif_Stock!#REF!,"")</f>
        <v>#REF!</v>
      </c>
      <c r="Q535" s="518" t="e">
        <f>IF(Produit_Tarif_Stock!#REF!&lt;&gt;0,(E535-(E535*H535)-Produit_Tarif_Stock!#REF!)/Produit_Tarif_Stock!#REF!*100,(E535-(E535*H535)-Produit_Tarif_Stock!#REF!)/Produit_Tarif_Stock!#REF!*100)</f>
        <v>#REF!</v>
      </c>
      <c r="R535" s="523">
        <f t="shared" si="17"/>
        <v>0</v>
      </c>
      <c r="S535" s="524" t="e">
        <f>Produit_Tarif_Stock!#REF!</f>
        <v>#REF!</v>
      </c>
    </row>
    <row r="536" spans="1:19" ht="24.75" customHeight="1">
      <c r="A536" s="228" t="e">
        <f>Produit_Tarif_Stock!#REF!</f>
        <v>#REF!</v>
      </c>
      <c r="B536" s="118" t="e">
        <f>IF(Produit_Tarif_Stock!#REF!&lt;&gt;"",Produit_Tarif_Stock!#REF!,"")</f>
        <v>#REF!</v>
      </c>
      <c r="C536" s="502" t="e">
        <f>IF(Produit_Tarif_Stock!#REF!&lt;&gt;"",Produit_Tarif_Stock!#REF!,"")</f>
        <v>#REF!</v>
      </c>
      <c r="D536" s="505" t="e">
        <f>IF(Produit_Tarif_Stock!#REF!&lt;&gt;"",Produit_Tarif_Stock!#REF!,"")</f>
        <v>#REF!</v>
      </c>
      <c r="E536" s="514" t="e">
        <f>IF(Produit_Tarif_Stock!#REF!&lt;&gt;0,Produit_Tarif_Stock!#REF!,"")</f>
        <v>#REF!</v>
      </c>
      <c r="F536" s="2" t="e">
        <f>IF(Produit_Tarif_Stock!#REF!&lt;&gt;"",Produit_Tarif_Stock!#REF!,"")</f>
        <v>#REF!</v>
      </c>
      <c r="G536" s="506" t="e">
        <f>IF(Produit_Tarif_Stock!#REF!&lt;&gt;0,Produit_Tarif_Stock!#REF!,"")</f>
        <v>#REF!</v>
      </c>
      <c r="I536" s="506" t="str">
        <f t="shared" si="16"/>
        <v/>
      </c>
      <c r="J536" s="2" t="e">
        <f>IF(Produit_Tarif_Stock!#REF!&lt;&gt;0,Produit_Tarif_Stock!#REF!,"")</f>
        <v>#REF!</v>
      </c>
      <c r="K536" s="2" t="e">
        <f>IF(Produit_Tarif_Stock!#REF!&lt;&gt;0,Produit_Tarif_Stock!#REF!,"")</f>
        <v>#REF!</v>
      </c>
      <c r="L536" s="114" t="e">
        <f>IF(Produit_Tarif_Stock!#REF!&lt;&gt;0,Produit_Tarif_Stock!#REF!,"")</f>
        <v>#REF!</v>
      </c>
      <c r="M536" s="114" t="e">
        <f>IF(Produit_Tarif_Stock!#REF!&lt;&gt;0,Produit_Tarif_Stock!#REF!,"")</f>
        <v>#REF!</v>
      </c>
      <c r="N536" s="454"/>
      <c r="P536" s="2" t="e">
        <f>IF(Produit_Tarif_Stock!#REF!&lt;&gt;0,Produit_Tarif_Stock!#REF!,"")</f>
        <v>#REF!</v>
      </c>
      <c r="Q536" s="518" t="e">
        <f>IF(Produit_Tarif_Stock!#REF!&lt;&gt;0,(E536-(E536*H536)-Produit_Tarif_Stock!#REF!)/Produit_Tarif_Stock!#REF!*100,(E536-(E536*H536)-Produit_Tarif_Stock!#REF!)/Produit_Tarif_Stock!#REF!*100)</f>
        <v>#REF!</v>
      </c>
      <c r="R536" s="523">
        <f t="shared" si="17"/>
        <v>0</v>
      </c>
      <c r="S536" s="524" t="e">
        <f>Produit_Tarif_Stock!#REF!</f>
        <v>#REF!</v>
      </c>
    </row>
    <row r="537" spans="1:19" ht="24.75" customHeight="1">
      <c r="A537" s="228" t="e">
        <f>Produit_Tarif_Stock!#REF!</f>
        <v>#REF!</v>
      </c>
      <c r="B537" s="118" t="e">
        <f>IF(Produit_Tarif_Stock!#REF!&lt;&gt;"",Produit_Tarif_Stock!#REF!,"")</f>
        <v>#REF!</v>
      </c>
      <c r="C537" s="502" t="e">
        <f>IF(Produit_Tarif_Stock!#REF!&lt;&gt;"",Produit_Tarif_Stock!#REF!,"")</f>
        <v>#REF!</v>
      </c>
      <c r="D537" s="505" t="e">
        <f>IF(Produit_Tarif_Stock!#REF!&lt;&gt;"",Produit_Tarif_Stock!#REF!,"")</f>
        <v>#REF!</v>
      </c>
      <c r="E537" s="514" t="e">
        <f>IF(Produit_Tarif_Stock!#REF!&lt;&gt;0,Produit_Tarif_Stock!#REF!,"")</f>
        <v>#REF!</v>
      </c>
      <c r="F537" s="2" t="e">
        <f>IF(Produit_Tarif_Stock!#REF!&lt;&gt;"",Produit_Tarif_Stock!#REF!,"")</f>
        <v>#REF!</v>
      </c>
      <c r="G537" s="506" t="e">
        <f>IF(Produit_Tarif_Stock!#REF!&lt;&gt;0,Produit_Tarif_Stock!#REF!,"")</f>
        <v>#REF!</v>
      </c>
      <c r="I537" s="506" t="str">
        <f t="shared" si="16"/>
        <v/>
      </c>
      <c r="J537" s="2" t="e">
        <f>IF(Produit_Tarif_Stock!#REF!&lt;&gt;0,Produit_Tarif_Stock!#REF!,"")</f>
        <v>#REF!</v>
      </c>
      <c r="K537" s="2" t="e">
        <f>IF(Produit_Tarif_Stock!#REF!&lt;&gt;0,Produit_Tarif_Stock!#REF!,"")</f>
        <v>#REF!</v>
      </c>
      <c r="L537" s="114" t="e">
        <f>IF(Produit_Tarif_Stock!#REF!&lt;&gt;0,Produit_Tarif_Stock!#REF!,"")</f>
        <v>#REF!</v>
      </c>
      <c r="M537" s="114" t="e">
        <f>IF(Produit_Tarif_Stock!#REF!&lt;&gt;0,Produit_Tarif_Stock!#REF!,"")</f>
        <v>#REF!</v>
      </c>
      <c r="N537" s="454"/>
      <c r="P537" s="2" t="e">
        <f>IF(Produit_Tarif_Stock!#REF!&lt;&gt;0,Produit_Tarif_Stock!#REF!,"")</f>
        <v>#REF!</v>
      </c>
      <c r="Q537" s="518" t="e">
        <f>IF(Produit_Tarif_Stock!#REF!&lt;&gt;0,(E537-(E537*H537)-Produit_Tarif_Stock!#REF!)/Produit_Tarif_Stock!#REF!*100,(E537-(E537*H537)-Produit_Tarif_Stock!#REF!)/Produit_Tarif_Stock!#REF!*100)</f>
        <v>#REF!</v>
      </c>
      <c r="R537" s="523">
        <f t="shared" si="17"/>
        <v>0</v>
      </c>
      <c r="S537" s="524" t="e">
        <f>Produit_Tarif_Stock!#REF!</f>
        <v>#REF!</v>
      </c>
    </row>
    <row r="538" spans="1:19" ht="24.75" customHeight="1">
      <c r="A538" s="228" t="e">
        <f>Produit_Tarif_Stock!#REF!</f>
        <v>#REF!</v>
      </c>
      <c r="B538" s="118" t="e">
        <f>IF(Produit_Tarif_Stock!#REF!&lt;&gt;"",Produit_Tarif_Stock!#REF!,"")</f>
        <v>#REF!</v>
      </c>
      <c r="C538" s="502" t="e">
        <f>IF(Produit_Tarif_Stock!#REF!&lt;&gt;"",Produit_Tarif_Stock!#REF!,"")</f>
        <v>#REF!</v>
      </c>
      <c r="D538" s="505" t="e">
        <f>IF(Produit_Tarif_Stock!#REF!&lt;&gt;"",Produit_Tarif_Stock!#REF!,"")</f>
        <v>#REF!</v>
      </c>
      <c r="E538" s="514" t="e">
        <f>IF(Produit_Tarif_Stock!#REF!&lt;&gt;0,Produit_Tarif_Stock!#REF!,"")</f>
        <v>#REF!</v>
      </c>
      <c r="F538" s="2" t="e">
        <f>IF(Produit_Tarif_Stock!#REF!&lt;&gt;"",Produit_Tarif_Stock!#REF!,"")</f>
        <v>#REF!</v>
      </c>
      <c r="G538" s="506" t="e">
        <f>IF(Produit_Tarif_Stock!#REF!&lt;&gt;0,Produit_Tarif_Stock!#REF!,"")</f>
        <v>#REF!</v>
      </c>
      <c r="I538" s="506" t="str">
        <f t="shared" si="16"/>
        <v/>
      </c>
      <c r="J538" s="2" t="e">
        <f>IF(Produit_Tarif_Stock!#REF!&lt;&gt;0,Produit_Tarif_Stock!#REF!,"")</f>
        <v>#REF!</v>
      </c>
      <c r="K538" s="2" t="e">
        <f>IF(Produit_Tarif_Stock!#REF!&lt;&gt;0,Produit_Tarif_Stock!#REF!,"")</f>
        <v>#REF!</v>
      </c>
      <c r="L538" s="114" t="e">
        <f>IF(Produit_Tarif_Stock!#REF!&lt;&gt;0,Produit_Tarif_Stock!#REF!,"")</f>
        <v>#REF!</v>
      </c>
      <c r="M538" s="114" t="e">
        <f>IF(Produit_Tarif_Stock!#REF!&lt;&gt;0,Produit_Tarif_Stock!#REF!,"")</f>
        <v>#REF!</v>
      </c>
      <c r="N538" s="454"/>
      <c r="P538" s="2" t="e">
        <f>IF(Produit_Tarif_Stock!#REF!&lt;&gt;0,Produit_Tarif_Stock!#REF!,"")</f>
        <v>#REF!</v>
      </c>
      <c r="Q538" s="518" t="e">
        <f>IF(Produit_Tarif_Stock!#REF!&lt;&gt;0,(E538-(E538*H538)-Produit_Tarif_Stock!#REF!)/Produit_Tarif_Stock!#REF!*100,(E538-(E538*H538)-Produit_Tarif_Stock!#REF!)/Produit_Tarif_Stock!#REF!*100)</f>
        <v>#REF!</v>
      </c>
      <c r="R538" s="523">
        <f t="shared" si="17"/>
        <v>0</v>
      </c>
      <c r="S538" s="524" t="e">
        <f>Produit_Tarif_Stock!#REF!</f>
        <v>#REF!</v>
      </c>
    </row>
    <row r="539" spans="1:19" ht="24.75" customHeight="1">
      <c r="A539" s="228" t="e">
        <f>Produit_Tarif_Stock!#REF!</f>
        <v>#REF!</v>
      </c>
      <c r="B539" s="118" t="e">
        <f>IF(Produit_Tarif_Stock!#REF!&lt;&gt;"",Produit_Tarif_Stock!#REF!,"")</f>
        <v>#REF!</v>
      </c>
      <c r="C539" s="502" t="e">
        <f>IF(Produit_Tarif_Stock!#REF!&lt;&gt;"",Produit_Tarif_Stock!#REF!,"")</f>
        <v>#REF!</v>
      </c>
      <c r="D539" s="505" t="e">
        <f>IF(Produit_Tarif_Stock!#REF!&lt;&gt;"",Produit_Tarif_Stock!#REF!,"")</f>
        <v>#REF!</v>
      </c>
      <c r="E539" s="514" t="e">
        <f>IF(Produit_Tarif_Stock!#REF!&lt;&gt;0,Produit_Tarif_Stock!#REF!,"")</f>
        <v>#REF!</v>
      </c>
      <c r="F539" s="2" t="e">
        <f>IF(Produit_Tarif_Stock!#REF!&lt;&gt;"",Produit_Tarif_Stock!#REF!,"")</f>
        <v>#REF!</v>
      </c>
      <c r="G539" s="506" t="e">
        <f>IF(Produit_Tarif_Stock!#REF!&lt;&gt;0,Produit_Tarif_Stock!#REF!,"")</f>
        <v>#REF!</v>
      </c>
      <c r="I539" s="506" t="str">
        <f t="shared" si="16"/>
        <v/>
      </c>
      <c r="J539" s="2" t="e">
        <f>IF(Produit_Tarif_Stock!#REF!&lt;&gt;0,Produit_Tarif_Stock!#REF!,"")</f>
        <v>#REF!</v>
      </c>
      <c r="K539" s="2" t="e">
        <f>IF(Produit_Tarif_Stock!#REF!&lt;&gt;0,Produit_Tarif_Stock!#REF!,"")</f>
        <v>#REF!</v>
      </c>
      <c r="L539" s="114" t="e">
        <f>IF(Produit_Tarif_Stock!#REF!&lt;&gt;0,Produit_Tarif_Stock!#REF!,"")</f>
        <v>#REF!</v>
      </c>
      <c r="M539" s="114" t="e">
        <f>IF(Produit_Tarif_Stock!#REF!&lt;&gt;0,Produit_Tarif_Stock!#REF!,"")</f>
        <v>#REF!</v>
      </c>
      <c r="N539" s="454"/>
      <c r="P539" s="2" t="e">
        <f>IF(Produit_Tarif_Stock!#REF!&lt;&gt;0,Produit_Tarif_Stock!#REF!,"")</f>
        <v>#REF!</v>
      </c>
      <c r="Q539" s="518" t="e">
        <f>IF(Produit_Tarif_Stock!#REF!&lt;&gt;0,(E539-(E539*H539)-Produit_Tarif_Stock!#REF!)/Produit_Tarif_Stock!#REF!*100,(E539-(E539*H539)-Produit_Tarif_Stock!#REF!)/Produit_Tarif_Stock!#REF!*100)</f>
        <v>#REF!</v>
      </c>
      <c r="R539" s="523">
        <f t="shared" si="17"/>
        <v>0</v>
      </c>
      <c r="S539" s="524" t="e">
        <f>Produit_Tarif_Stock!#REF!</f>
        <v>#REF!</v>
      </c>
    </row>
    <row r="540" spans="1:19" ht="24.75" customHeight="1">
      <c r="A540" s="228" t="e">
        <f>Produit_Tarif_Stock!#REF!</f>
        <v>#REF!</v>
      </c>
      <c r="B540" s="118" t="e">
        <f>IF(Produit_Tarif_Stock!#REF!&lt;&gt;"",Produit_Tarif_Stock!#REF!,"")</f>
        <v>#REF!</v>
      </c>
      <c r="C540" s="502" t="e">
        <f>IF(Produit_Tarif_Stock!#REF!&lt;&gt;"",Produit_Tarif_Stock!#REF!,"")</f>
        <v>#REF!</v>
      </c>
      <c r="D540" s="505" t="e">
        <f>IF(Produit_Tarif_Stock!#REF!&lt;&gt;"",Produit_Tarif_Stock!#REF!,"")</f>
        <v>#REF!</v>
      </c>
      <c r="E540" s="514" t="e">
        <f>IF(Produit_Tarif_Stock!#REF!&lt;&gt;0,Produit_Tarif_Stock!#REF!,"")</f>
        <v>#REF!</v>
      </c>
      <c r="F540" s="2" t="e">
        <f>IF(Produit_Tarif_Stock!#REF!&lt;&gt;"",Produit_Tarif_Stock!#REF!,"")</f>
        <v>#REF!</v>
      </c>
      <c r="G540" s="506" t="e">
        <f>IF(Produit_Tarif_Stock!#REF!&lt;&gt;0,Produit_Tarif_Stock!#REF!,"")</f>
        <v>#REF!</v>
      </c>
      <c r="I540" s="506" t="str">
        <f t="shared" si="16"/>
        <v/>
      </c>
      <c r="J540" s="2" t="e">
        <f>IF(Produit_Tarif_Stock!#REF!&lt;&gt;0,Produit_Tarif_Stock!#REF!,"")</f>
        <v>#REF!</v>
      </c>
      <c r="K540" s="2" t="e">
        <f>IF(Produit_Tarif_Stock!#REF!&lt;&gt;0,Produit_Tarif_Stock!#REF!,"")</f>
        <v>#REF!</v>
      </c>
      <c r="L540" s="114" t="e">
        <f>IF(Produit_Tarif_Stock!#REF!&lt;&gt;0,Produit_Tarif_Stock!#REF!,"")</f>
        <v>#REF!</v>
      </c>
      <c r="M540" s="114" t="e">
        <f>IF(Produit_Tarif_Stock!#REF!&lt;&gt;0,Produit_Tarif_Stock!#REF!,"")</f>
        <v>#REF!</v>
      </c>
      <c r="N540" s="454"/>
      <c r="P540" s="2" t="e">
        <f>IF(Produit_Tarif_Stock!#REF!&lt;&gt;0,Produit_Tarif_Stock!#REF!,"")</f>
        <v>#REF!</v>
      </c>
      <c r="Q540" s="518" t="e">
        <f>IF(Produit_Tarif_Stock!#REF!&lt;&gt;0,(E540-(E540*H540)-Produit_Tarif_Stock!#REF!)/Produit_Tarif_Stock!#REF!*100,(E540-(E540*H540)-Produit_Tarif_Stock!#REF!)/Produit_Tarif_Stock!#REF!*100)</f>
        <v>#REF!</v>
      </c>
      <c r="R540" s="523">
        <f t="shared" si="17"/>
        <v>0</v>
      </c>
      <c r="S540" s="524" t="e">
        <f>Produit_Tarif_Stock!#REF!</f>
        <v>#REF!</v>
      </c>
    </row>
    <row r="541" spans="1:19" ht="24.75" customHeight="1">
      <c r="A541" s="228" t="e">
        <f>Produit_Tarif_Stock!#REF!</f>
        <v>#REF!</v>
      </c>
      <c r="B541" s="118" t="e">
        <f>IF(Produit_Tarif_Stock!#REF!&lt;&gt;"",Produit_Tarif_Stock!#REF!,"")</f>
        <v>#REF!</v>
      </c>
      <c r="C541" s="502" t="e">
        <f>IF(Produit_Tarif_Stock!#REF!&lt;&gt;"",Produit_Tarif_Stock!#REF!,"")</f>
        <v>#REF!</v>
      </c>
      <c r="D541" s="505" t="e">
        <f>IF(Produit_Tarif_Stock!#REF!&lt;&gt;"",Produit_Tarif_Stock!#REF!,"")</f>
        <v>#REF!</v>
      </c>
      <c r="E541" s="514" t="e">
        <f>IF(Produit_Tarif_Stock!#REF!&lt;&gt;0,Produit_Tarif_Stock!#REF!,"")</f>
        <v>#REF!</v>
      </c>
      <c r="F541" s="2" t="e">
        <f>IF(Produit_Tarif_Stock!#REF!&lt;&gt;"",Produit_Tarif_Stock!#REF!,"")</f>
        <v>#REF!</v>
      </c>
      <c r="G541" s="506" t="e">
        <f>IF(Produit_Tarif_Stock!#REF!&lt;&gt;0,Produit_Tarif_Stock!#REF!,"")</f>
        <v>#REF!</v>
      </c>
      <c r="I541" s="506" t="str">
        <f t="shared" si="16"/>
        <v/>
      </c>
      <c r="J541" s="2" t="e">
        <f>IF(Produit_Tarif_Stock!#REF!&lt;&gt;0,Produit_Tarif_Stock!#REF!,"")</f>
        <v>#REF!</v>
      </c>
      <c r="K541" s="2" t="e">
        <f>IF(Produit_Tarif_Stock!#REF!&lt;&gt;0,Produit_Tarif_Stock!#REF!,"")</f>
        <v>#REF!</v>
      </c>
      <c r="L541" s="114" t="e">
        <f>IF(Produit_Tarif_Stock!#REF!&lt;&gt;0,Produit_Tarif_Stock!#REF!,"")</f>
        <v>#REF!</v>
      </c>
      <c r="M541" s="114" t="e">
        <f>IF(Produit_Tarif_Stock!#REF!&lt;&gt;0,Produit_Tarif_Stock!#REF!,"")</f>
        <v>#REF!</v>
      </c>
      <c r="N541" s="454"/>
      <c r="P541" s="2" t="e">
        <f>IF(Produit_Tarif_Stock!#REF!&lt;&gt;0,Produit_Tarif_Stock!#REF!,"")</f>
        <v>#REF!</v>
      </c>
      <c r="Q541" s="518" t="e">
        <f>IF(Produit_Tarif_Stock!#REF!&lt;&gt;0,(E541-(E541*H541)-Produit_Tarif_Stock!#REF!)/Produit_Tarif_Stock!#REF!*100,(E541-(E541*H541)-Produit_Tarif_Stock!#REF!)/Produit_Tarif_Stock!#REF!*100)</f>
        <v>#REF!</v>
      </c>
      <c r="R541" s="523">
        <f t="shared" si="17"/>
        <v>0</v>
      </c>
      <c r="S541" s="524" t="e">
        <f>Produit_Tarif_Stock!#REF!</f>
        <v>#REF!</v>
      </c>
    </row>
    <row r="542" spans="1:19" ht="24.75" customHeight="1">
      <c r="A542" s="228" t="e">
        <f>Produit_Tarif_Stock!#REF!</f>
        <v>#REF!</v>
      </c>
      <c r="B542" s="118" t="e">
        <f>IF(Produit_Tarif_Stock!#REF!&lt;&gt;"",Produit_Tarif_Stock!#REF!,"")</f>
        <v>#REF!</v>
      </c>
      <c r="C542" s="502" t="e">
        <f>IF(Produit_Tarif_Stock!#REF!&lt;&gt;"",Produit_Tarif_Stock!#REF!,"")</f>
        <v>#REF!</v>
      </c>
      <c r="D542" s="505" t="e">
        <f>IF(Produit_Tarif_Stock!#REF!&lt;&gt;"",Produit_Tarif_Stock!#REF!,"")</f>
        <v>#REF!</v>
      </c>
      <c r="E542" s="514" t="e">
        <f>IF(Produit_Tarif_Stock!#REF!&lt;&gt;0,Produit_Tarif_Stock!#REF!,"")</f>
        <v>#REF!</v>
      </c>
      <c r="F542" s="2" t="e">
        <f>IF(Produit_Tarif_Stock!#REF!&lt;&gt;"",Produit_Tarif_Stock!#REF!,"")</f>
        <v>#REF!</v>
      </c>
      <c r="G542" s="506" t="e">
        <f>IF(Produit_Tarif_Stock!#REF!&lt;&gt;0,Produit_Tarif_Stock!#REF!,"")</f>
        <v>#REF!</v>
      </c>
      <c r="I542" s="506" t="str">
        <f t="shared" si="16"/>
        <v/>
      </c>
      <c r="J542" s="2" t="e">
        <f>IF(Produit_Tarif_Stock!#REF!&lt;&gt;0,Produit_Tarif_Stock!#REF!,"")</f>
        <v>#REF!</v>
      </c>
      <c r="K542" s="2" t="e">
        <f>IF(Produit_Tarif_Stock!#REF!&lt;&gt;0,Produit_Tarif_Stock!#REF!,"")</f>
        <v>#REF!</v>
      </c>
      <c r="L542" s="114" t="e">
        <f>IF(Produit_Tarif_Stock!#REF!&lt;&gt;0,Produit_Tarif_Stock!#REF!,"")</f>
        <v>#REF!</v>
      </c>
      <c r="M542" s="114" t="e">
        <f>IF(Produit_Tarif_Stock!#REF!&lt;&gt;0,Produit_Tarif_Stock!#REF!,"")</f>
        <v>#REF!</v>
      </c>
      <c r="N542" s="454"/>
      <c r="P542" s="2" t="e">
        <f>IF(Produit_Tarif_Stock!#REF!&lt;&gt;0,Produit_Tarif_Stock!#REF!,"")</f>
        <v>#REF!</v>
      </c>
      <c r="Q542" s="518" t="e">
        <f>IF(Produit_Tarif_Stock!#REF!&lt;&gt;0,(E542-(E542*H542)-Produit_Tarif_Stock!#REF!)/Produit_Tarif_Stock!#REF!*100,(E542-(E542*H542)-Produit_Tarif_Stock!#REF!)/Produit_Tarif_Stock!#REF!*100)</f>
        <v>#REF!</v>
      </c>
      <c r="R542" s="523">
        <f t="shared" si="17"/>
        <v>0</v>
      </c>
      <c r="S542" s="524" t="e">
        <f>Produit_Tarif_Stock!#REF!</f>
        <v>#REF!</v>
      </c>
    </row>
    <row r="543" spans="1:19" ht="24.75" customHeight="1">
      <c r="A543" s="228" t="e">
        <f>Produit_Tarif_Stock!#REF!</f>
        <v>#REF!</v>
      </c>
      <c r="B543" s="118" t="e">
        <f>IF(Produit_Tarif_Stock!#REF!&lt;&gt;"",Produit_Tarif_Stock!#REF!,"")</f>
        <v>#REF!</v>
      </c>
      <c r="C543" s="502" t="e">
        <f>IF(Produit_Tarif_Stock!#REF!&lt;&gt;"",Produit_Tarif_Stock!#REF!,"")</f>
        <v>#REF!</v>
      </c>
      <c r="D543" s="505" t="e">
        <f>IF(Produit_Tarif_Stock!#REF!&lt;&gt;"",Produit_Tarif_Stock!#REF!,"")</f>
        <v>#REF!</v>
      </c>
      <c r="E543" s="514" t="e">
        <f>IF(Produit_Tarif_Stock!#REF!&lt;&gt;0,Produit_Tarif_Stock!#REF!,"")</f>
        <v>#REF!</v>
      </c>
      <c r="F543" s="2" t="e">
        <f>IF(Produit_Tarif_Stock!#REF!&lt;&gt;"",Produit_Tarif_Stock!#REF!,"")</f>
        <v>#REF!</v>
      </c>
      <c r="G543" s="506" t="e">
        <f>IF(Produit_Tarif_Stock!#REF!&lt;&gt;0,Produit_Tarif_Stock!#REF!,"")</f>
        <v>#REF!</v>
      </c>
      <c r="I543" s="506" t="str">
        <f t="shared" si="16"/>
        <v/>
      </c>
      <c r="J543" s="2" t="e">
        <f>IF(Produit_Tarif_Stock!#REF!&lt;&gt;0,Produit_Tarif_Stock!#REF!,"")</f>
        <v>#REF!</v>
      </c>
      <c r="K543" s="2" t="e">
        <f>IF(Produit_Tarif_Stock!#REF!&lt;&gt;0,Produit_Tarif_Stock!#REF!,"")</f>
        <v>#REF!</v>
      </c>
      <c r="L543" s="114" t="e">
        <f>IF(Produit_Tarif_Stock!#REF!&lt;&gt;0,Produit_Tarif_Stock!#REF!,"")</f>
        <v>#REF!</v>
      </c>
      <c r="M543" s="114" t="e">
        <f>IF(Produit_Tarif_Stock!#REF!&lt;&gt;0,Produit_Tarif_Stock!#REF!,"")</f>
        <v>#REF!</v>
      </c>
      <c r="N543" s="454"/>
      <c r="P543" s="2" t="e">
        <f>IF(Produit_Tarif_Stock!#REF!&lt;&gt;0,Produit_Tarif_Stock!#REF!,"")</f>
        <v>#REF!</v>
      </c>
      <c r="Q543" s="518" t="e">
        <f>IF(Produit_Tarif_Stock!#REF!&lt;&gt;0,(E543-(E543*H543)-Produit_Tarif_Stock!#REF!)/Produit_Tarif_Stock!#REF!*100,(E543-(E543*H543)-Produit_Tarif_Stock!#REF!)/Produit_Tarif_Stock!#REF!*100)</f>
        <v>#REF!</v>
      </c>
      <c r="R543" s="523">
        <f t="shared" si="17"/>
        <v>0</v>
      </c>
      <c r="S543" s="524" t="e">
        <f>Produit_Tarif_Stock!#REF!</f>
        <v>#REF!</v>
      </c>
    </row>
    <row r="544" spans="1:19" ht="24.75" customHeight="1">
      <c r="A544" s="228" t="e">
        <f>Produit_Tarif_Stock!#REF!</f>
        <v>#REF!</v>
      </c>
      <c r="B544" s="118" t="e">
        <f>IF(Produit_Tarif_Stock!#REF!&lt;&gt;"",Produit_Tarif_Stock!#REF!,"")</f>
        <v>#REF!</v>
      </c>
      <c r="C544" s="502" t="e">
        <f>IF(Produit_Tarif_Stock!#REF!&lt;&gt;"",Produit_Tarif_Stock!#REF!,"")</f>
        <v>#REF!</v>
      </c>
      <c r="D544" s="505" t="e">
        <f>IF(Produit_Tarif_Stock!#REF!&lt;&gt;"",Produit_Tarif_Stock!#REF!,"")</f>
        <v>#REF!</v>
      </c>
      <c r="E544" s="514" t="e">
        <f>IF(Produit_Tarif_Stock!#REF!&lt;&gt;0,Produit_Tarif_Stock!#REF!,"")</f>
        <v>#REF!</v>
      </c>
      <c r="F544" s="2" t="e">
        <f>IF(Produit_Tarif_Stock!#REF!&lt;&gt;"",Produit_Tarif_Stock!#REF!,"")</f>
        <v>#REF!</v>
      </c>
      <c r="G544" s="506" t="e">
        <f>IF(Produit_Tarif_Stock!#REF!&lt;&gt;0,Produit_Tarif_Stock!#REF!,"")</f>
        <v>#REF!</v>
      </c>
      <c r="I544" s="506" t="str">
        <f t="shared" si="16"/>
        <v/>
      </c>
      <c r="J544" s="2" t="e">
        <f>IF(Produit_Tarif_Stock!#REF!&lt;&gt;0,Produit_Tarif_Stock!#REF!,"")</f>
        <v>#REF!</v>
      </c>
      <c r="K544" s="2" t="e">
        <f>IF(Produit_Tarif_Stock!#REF!&lt;&gt;0,Produit_Tarif_Stock!#REF!,"")</f>
        <v>#REF!</v>
      </c>
      <c r="L544" s="114" t="e">
        <f>IF(Produit_Tarif_Stock!#REF!&lt;&gt;0,Produit_Tarif_Stock!#REF!,"")</f>
        <v>#REF!</v>
      </c>
      <c r="M544" s="114" t="e">
        <f>IF(Produit_Tarif_Stock!#REF!&lt;&gt;0,Produit_Tarif_Stock!#REF!,"")</f>
        <v>#REF!</v>
      </c>
      <c r="N544" s="454"/>
      <c r="P544" s="2" t="e">
        <f>IF(Produit_Tarif_Stock!#REF!&lt;&gt;0,Produit_Tarif_Stock!#REF!,"")</f>
        <v>#REF!</v>
      </c>
      <c r="Q544" s="518" t="e">
        <f>IF(Produit_Tarif_Stock!#REF!&lt;&gt;0,(E544-(E544*H544)-Produit_Tarif_Stock!#REF!)/Produit_Tarif_Stock!#REF!*100,(E544-(E544*H544)-Produit_Tarif_Stock!#REF!)/Produit_Tarif_Stock!#REF!*100)</f>
        <v>#REF!</v>
      </c>
      <c r="R544" s="523">
        <f t="shared" si="17"/>
        <v>0</v>
      </c>
      <c r="S544" s="524" t="e">
        <f>Produit_Tarif_Stock!#REF!</f>
        <v>#REF!</v>
      </c>
    </row>
    <row r="545" spans="1:19" ht="24.75" customHeight="1">
      <c r="A545" s="228" t="e">
        <f>Produit_Tarif_Stock!#REF!</f>
        <v>#REF!</v>
      </c>
      <c r="B545" s="118" t="e">
        <f>IF(Produit_Tarif_Stock!#REF!&lt;&gt;"",Produit_Tarif_Stock!#REF!,"")</f>
        <v>#REF!</v>
      </c>
      <c r="C545" s="502" t="e">
        <f>IF(Produit_Tarif_Stock!#REF!&lt;&gt;"",Produit_Tarif_Stock!#REF!,"")</f>
        <v>#REF!</v>
      </c>
      <c r="D545" s="505" t="e">
        <f>IF(Produit_Tarif_Stock!#REF!&lt;&gt;"",Produit_Tarif_Stock!#REF!,"")</f>
        <v>#REF!</v>
      </c>
      <c r="E545" s="514" t="e">
        <f>IF(Produit_Tarif_Stock!#REF!&lt;&gt;0,Produit_Tarif_Stock!#REF!,"")</f>
        <v>#REF!</v>
      </c>
      <c r="F545" s="2" t="e">
        <f>IF(Produit_Tarif_Stock!#REF!&lt;&gt;"",Produit_Tarif_Stock!#REF!,"")</f>
        <v>#REF!</v>
      </c>
      <c r="G545" s="506" t="e">
        <f>IF(Produit_Tarif_Stock!#REF!&lt;&gt;0,Produit_Tarif_Stock!#REF!,"")</f>
        <v>#REF!</v>
      </c>
      <c r="I545" s="506" t="str">
        <f t="shared" si="16"/>
        <v/>
      </c>
      <c r="J545" s="2" t="e">
        <f>IF(Produit_Tarif_Stock!#REF!&lt;&gt;0,Produit_Tarif_Stock!#REF!,"")</f>
        <v>#REF!</v>
      </c>
      <c r="K545" s="2" t="e">
        <f>IF(Produit_Tarif_Stock!#REF!&lt;&gt;0,Produit_Tarif_Stock!#REF!,"")</f>
        <v>#REF!</v>
      </c>
      <c r="L545" s="114" t="e">
        <f>IF(Produit_Tarif_Stock!#REF!&lt;&gt;0,Produit_Tarif_Stock!#REF!,"")</f>
        <v>#REF!</v>
      </c>
      <c r="M545" s="114" t="e">
        <f>IF(Produit_Tarif_Stock!#REF!&lt;&gt;0,Produit_Tarif_Stock!#REF!,"")</f>
        <v>#REF!</v>
      </c>
      <c r="N545" s="454"/>
      <c r="P545" s="2" t="e">
        <f>IF(Produit_Tarif_Stock!#REF!&lt;&gt;0,Produit_Tarif_Stock!#REF!,"")</f>
        <v>#REF!</v>
      </c>
      <c r="Q545" s="518" t="e">
        <f>IF(Produit_Tarif_Stock!#REF!&lt;&gt;0,(E545-(E545*H545)-Produit_Tarif_Stock!#REF!)/Produit_Tarif_Stock!#REF!*100,(E545-(E545*H545)-Produit_Tarif_Stock!#REF!)/Produit_Tarif_Stock!#REF!*100)</f>
        <v>#REF!</v>
      </c>
      <c r="R545" s="523">
        <f t="shared" si="17"/>
        <v>0</v>
      </c>
      <c r="S545" s="524" t="e">
        <f>Produit_Tarif_Stock!#REF!</f>
        <v>#REF!</v>
      </c>
    </row>
    <row r="546" spans="1:19" ht="24.75" customHeight="1">
      <c r="A546" s="228" t="e">
        <f>Produit_Tarif_Stock!#REF!</f>
        <v>#REF!</v>
      </c>
      <c r="B546" s="118" t="e">
        <f>IF(Produit_Tarif_Stock!#REF!&lt;&gt;"",Produit_Tarif_Stock!#REF!,"")</f>
        <v>#REF!</v>
      </c>
      <c r="C546" s="502" t="e">
        <f>IF(Produit_Tarif_Stock!#REF!&lt;&gt;"",Produit_Tarif_Stock!#REF!,"")</f>
        <v>#REF!</v>
      </c>
      <c r="D546" s="505" t="e">
        <f>IF(Produit_Tarif_Stock!#REF!&lt;&gt;"",Produit_Tarif_Stock!#REF!,"")</f>
        <v>#REF!</v>
      </c>
      <c r="E546" s="514" t="e">
        <f>IF(Produit_Tarif_Stock!#REF!&lt;&gt;0,Produit_Tarif_Stock!#REF!,"")</f>
        <v>#REF!</v>
      </c>
      <c r="F546" s="2" t="e">
        <f>IF(Produit_Tarif_Stock!#REF!&lt;&gt;"",Produit_Tarif_Stock!#REF!,"")</f>
        <v>#REF!</v>
      </c>
      <c r="G546" s="506" t="e">
        <f>IF(Produit_Tarif_Stock!#REF!&lt;&gt;0,Produit_Tarif_Stock!#REF!,"")</f>
        <v>#REF!</v>
      </c>
      <c r="I546" s="506" t="str">
        <f t="shared" si="16"/>
        <v/>
      </c>
      <c r="J546" s="2" t="e">
        <f>IF(Produit_Tarif_Stock!#REF!&lt;&gt;0,Produit_Tarif_Stock!#REF!,"")</f>
        <v>#REF!</v>
      </c>
      <c r="K546" s="2" t="e">
        <f>IF(Produit_Tarif_Stock!#REF!&lt;&gt;0,Produit_Tarif_Stock!#REF!,"")</f>
        <v>#REF!</v>
      </c>
      <c r="L546" s="114" t="e">
        <f>IF(Produit_Tarif_Stock!#REF!&lt;&gt;0,Produit_Tarif_Stock!#REF!,"")</f>
        <v>#REF!</v>
      </c>
      <c r="M546" s="114" t="e">
        <f>IF(Produit_Tarif_Stock!#REF!&lt;&gt;0,Produit_Tarif_Stock!#REF!,"")</f>
        <v>#REF!</v>
      </c>
      <c r="N546" s="454"/>
      <c r="P546" s="2" t="e">
        <f>IF(Produit_Tarif_Stock!#REF!&lt;&gt;0,Produit_Tarif_Stock!#REF!,"")</f>
        <v>#REF!</v>
      </c>
      <c r="Q546" s="518" t="e">
        <f>IF(Produit_Tarif_Stock!#REF!&lt;&gt;0,(E546-(E546*H546)-Produit_Tarif_Stock!#REF!)/Produit_Tarif_Stock!#REF!*100,(E546-(E546*H546)-Produit_Tarif_Stock!#REF!)/Produit_Tarif_Stock!#REF!*100)</f>
        <v>#REF!</v>
      </c>
      <c r="R546" s="523">
        <f t="shared" si="17"/>
        <v>0</v>
      </c>
      <c r="S546" s="524" t="e">
        <f>Produit_Tarif_Stock!#REF!</f>
        <v>#REF!</v>
      </c>
    </row>
    <row r="547" spans="1:19" ht="24.75" customHeight="1">
      <c r="A547" s="228" t="e">
        <f>Produit_Tarif_Stock!#REF!</f>
        <v>#REF!</v>
      </c>
      <c r="B547" s="118" t="e">
        <f>IF(Produit_Tarif_Stock!#REF!&lt;&gt;"",Produit_Tarif_Stock!#REF!,"")</f>
        <v>#REF!</v>
      </c>
      <c r="C547" s="502" t="e">
        <f>IF(Produit_Tarif_Stock!#REF!&lt;&gt;"",Produit_Tarif_Stock!#REF!,"")</f>
        <v>#REF!</v>
      </c>
      <c r="D547" s="505" t="e">
        <f>IF(Produit_Tarif_Stock!#REF!&lt;&gt;"",Produit_Tarif_Stock!#REF!,"")</f>
        <v>#REF!</v>
      </c>
      <c r="E547" s="514" t="e">
        <f>IF(Produit_Tarif_Stock!#REF!&lt;&gt;0,Produit_Tarif_Stock!#REF!,"")</f>
        <v>#REF!</v>
      </c>
      <c r="F547" s="2" t="e">
        <f>IF(Produit_Tarif_Stock!#REF!&lt;&gt;"",Produit_Tarif_Stock!#REF!,"")</f>
        <v>#REF!</v>
      </c>
      <c r="G547" s="506" t="e">
        <f>IF(Produit_Tarif_Stock!#REF!&lt;&gt;0,Produit_Tarif_Stock!#REF!,"")</f>
        <v>#REF!</v>
      </c>
      <c r="I547" s="506" t="str">
        <f t="shared" si="16"/>
        <v/>
      </c>
      <c r="J547" s="2" t="e">
        <f>IF(Produit_Tarif_Stock!#REF!&lt;&gt;0,Produit_Tarif_Stock!#REF!,"")</f>
        <v>#REF!</v>
      </c>
      <c r="K547" s="2" t="e">
        <f>IF(Produit_Tarif_Stock!#REF!&lt;&gt;0,Produit_Tarif_Stock!#REF!,"")</f>
        <v>#REF!</v>
      </c>
      <c r="L547" s="114" t="e">
        <f>IF(Produit_Tarif_Stock!#REF!&lt;&gt;0,Produit_Tarif_Stock!#REF!,"")</f>
        <v>#REF!</v>
      </c>
      <c r="M547" s="114" t="e">
        <f>IF(Produit_Tarif_Stock!#REF!&lt;&gt;0,Produit_Tarif_Stock!#REF!,"")</f>
        <v>#REF!</v>
      </c>
      <c r="N547" s="454"/>
      <c r="P547" s="2" t="e">
        <f>IF(Produit_Tarif_Stock!#REF!&lt;&gt;0,Produit_Tarif_Stock!#REF!,"")</f>
        <v>#REF!</v>
      </c>
      <c r="Q547" s="518" t="e">
        <f>IF(Produit_Tarif_Stock!#REF!&lt;&gt;0,(E547-(E547*H547)-Produit_Tarif_Stock!#REF!)/Produit_Tarif_Stock!#REF!*100,(E547-(E547*H547)-Produit_Tarif_Stock!#REF!)/Produit_Tarif_Stock!#REF!*100)</f>
        <v>#REF!</v>
      </c>
      <c r="R547" s="523">
        <f t="shared" si="17"/>
        <v>0</v>
      </c>
      <c r="S547" s="524" t="e">
        <f>Produit_Tarif_Stock!#REF!</f>
        <v>#REF!</v>
      </c>
    </row>
    <row r="548" spans="1:19" ht="24.75" customHeight="1">
      <c r="A548" s="228" t="e">
        <f>Produit_Tarif_Stock!#REF!</f>
        <v>#REF!</v>
      </c>
      <c r="B548" s="118" t="e">
        <f>IF(Produit_Tarif_Stock!#REF!&lt;&gt;"",Produit_Tarif_Stock!#REF!,"")</f>
        <v>#REF!</v>
      </c>
      <c r="C548" s="502" t="e">
        <f>IF(Produit_Tarif_Stock!#REF!&lt;&gt;"",Produit_Tarif_Stock!#REF!,"")</f>
        <v>#REF!</v>
      </c>
      <c r="D548" s="505" t="e">
        <f>IF(Produit_Tarif_Stock!#REF!&lt;&gt;"",Produit_Tarif_Stock!#REF!,"")</f>
        <v>#REF!</v>
      </c>
      <c r="E548" s="514" t="e">
        <f>IF(Produit_Tarif_Stock!#REF!&lt;&gt;0,Produit_Tarif_Stock!#REF!,"")</f>
        <v>#REF!</v>
      </c>
      <c r="F548" s="2" t="e">
        <f>IF(Produit_Tarif_Stock!#REF!&lt;&gt;"",Produit_Tarif_Stock!#REF!,"")</f>
        <v>#REF!</v>
      </c>
      <c r="G548" s="506" t="e">
        <f>IF(Produit_Tarif_Stock!#REF!&lt;&gt;0,Produit_Tarif_Stock!#REF!,"")</f>
        <v>#REF!</v>
      </c>
      <c r="I548" s="506" t="str">
        <f t="shared" si="16"/>
        <v/>
      </c>
      <c r="J548" s="2" t="e">
        <f>IF(Produit_Tarif_Stock!#REF!&lt;&gt;0,Produit_Tarif_Stock!#REF!,"")</f>
        <v>#REF!</v>
      </c>
      <c r="K548" s="2" t="e">
        <f>IF(Produit_Tarif_Stock!#REF!&lt;&gt;0,Produit_Tarif_Stock!#REF!,"")</f>
        <v>#REF!</v>
      </c>
      <c r="L548" s="114" t="e">
        <f>IF(Produit_Tarif_Stock!#REF!&lt;&gt;0,Produit_Tarif_Stock!#REF!,"")</f>
        <v>#REF!</v>
      </c>
      <c r="M548" s="114" t="e">
        <f>IF(Produit_Tarif_Stock!#REF!&lt;&gt;0,Produit_Tarif_Stock!#REF!,"")</f>
        <v>#REF!</v>
      </c>
      <c r="N548" s="454"/>
      <c r="P548" s="2" t="e">
        <f>IF(Produit_Tarif_Stock!#REF!&lt;&gt;0,Produit_Tarif_Stock!#REF!,"")</f>
        <v>#REF!</v>
      </c>
      <c r="Q548" s="518" t="e">
        <f>IF(Produit_Tarif_Stock!#REF!&lt;&gt;0,(E548-(E548*H548)-Produit_Tarif_Stock!#REF!)/Produit_Tarif_Stock!#REF!*100,(E548-(E548*H548)-Produit_Tarif_Stock!#REF!)/Produit_Tarif_Stock!#REF!*100)</f>
        <v>#REF!</v>
      </c>
      <c r="R548" s="523">
        <f t="shared" si="17"/>
        <v>0</v>
      </c>
      <c r="S548" s="524" t="e">
        <f>Produit_Tarif_Stock!#REF!</f>
        <v>#REF!</v>
      </c>
    </row>
    <row r="549" spans="1:19" ht="24.75" customHeight="1">
      <c r="A549" s="228" t="e">
        <f>Produit_Tarif_Stock!#REF!</f>
        <v>#REF!</v>
      </c>
      <c r="B549" s="118" t="e">
        <f>IF(Produit_Tarif_Stock!#REF!&lt;&gt;"",Produit_Tarif_Stock!#REF!,"")</f>
        <v>#REF!</v>
      </c>
      <c r="C549" s="502" t="e">
        <f>IF(Produit_Tarif_Stock!#REF!&lt;&gt;"",Produit_Tarif_Stock!#REF!,"")</f>
        <v>#REF!</v>
      </c>
      <c r="D549" s="505" t="e">
        <f>IF(Produit_Tarif_Stock!#REF!&lt;&gt;"",Produit_Tarif_Stock!#REF!,"")</f>
        <v>#REF!</v>
      </c>
      <c r="E549" s="514" t="e">
        <f>IF(Produit_Tarif_Stock!#REF!&lt;&gt;0,Produit_Tarif_Stock!#REF!,"")</f>
        <v>#REF!</v>
      </c>
      <c r="F549" s="2" t="e">
        <f>IF(Produit_Tarif_Stock!#REF!&lt;&gt;"",Produit_Tarif_Stock!#REF!,"")</f>
        <v>#REF!</v>
      </c>
      <c r="G549" s="506" t="e">
        <f>IF(Produit_Tarif_Stock!#REF!&lt;&gt;0,Produit_Tarif_Stock!#REF!,"")</f>
        <v>#REF!</v>
      </c>
      <c r="I549" s="506" t="str">
        <f t="shared" si="16"/>
        <v/>
      </c>
      <c r="J549" s="2" t="e">
        <f>IF(Produit_Tarif_Stock!#REF!&lt;&gt;0,Produit_Tarif_Stock!#REF!,"")</f>
        <v>#REF!</v>
      </c>
      <c r="K549" s="2" t="e">
        <f>IF(Produit_Tarif_Stock!#REF!&lt;&gt;0,Produit_Tarif_Stock!#REF!,"")</f>
        <v>#REF!</v>
      </c>
      <c r="L549" s="114" t="e">
        <f>IF(Produit_Tarif_Stock!#REF!&lt;&gt;0,Produit_Tarif_Stock!#REF!,"")</f>
        <v>#REF!</v>
      </c>
      <c r="M549" s="114" t="e">
        <f>IF(Produit_Tarif_Stock!#REF!&lt;&gt;0,Produit_Tarif_Stock!#REF!,"")</f>
        <v>#REF!</v>
      </c>
      <c r="N549" s="454"/>
      <c r="P549" s="2" t="e">
        <f>IF(Produit_Tarif_Stock!#REF!&lt;&gt;0,Produit_Tarif_Stock!#REF!,"")</f>
        <v>#REF!</v>
      </c>
      <c r="Q549" s="518" t="e">
        <f>IF(Produit_Tarif_Stock!#REF!&lt;&gt;0,(E549-(E549*H549)-Produit_Tarif_Stock!#REF!)/Produit_Tarif_Stock!#REF!*100,(E549-(E549*H549)-Produit_Tarif_Stock!#REF!)/Produit_Tarif_Stock!#REF!*100)</f>
        <v>#REF!</v>
      </c>
      <c r="R549" s="523">
        <f t="shared" si="17"/>
        <v>0</v>
      </c>
      <c r="S549" s="524" t="e">
        <f>Produit_Tarif_Stock!#REF!</f>
        <v>#REF!</v>
      </c>
    </row>
    <row r="550" spans="1:19" ht="24.75" customHeight="1">
      <c r="A550" s="228" t="e">
        <f>Produit_Tarif_Stock!#REF!</f>
        <v>#REF!</v>
      </c>
      <c r="B550" s="118" t="e">
        <f>IF(Produit_Tarif_Stock!#REF!&lt;&gt;"",Produit_Tarif_Stock!#REF!,"")</f>
        <v>#REF!</v>
      </c>
      <c r="C550" s="502" t="e">
        <f>IF(Produit_Tarif_Stock!#REF!&lt;&gt;"",Produit_Tarif_Stock!#REF!,"")</f>
        <v>#REF!</v>
      </c>
      <c r="D550" s="505" t="e">
        <f>IF(Produit_Tarif_Stock!#REF!&lt;&gt;"",Produit_Tarif_Stock!#REF!,"")</f>
        <v>#REF!</v>
      </c>
      <c r="E550" s="514" t="e">
        <f>IF(Produit_Tarif_Stock!#REF!&lt;&gt;0,Produit_Tarif_Stock!#REF!,"")</f>
        <v>#REF!</v>
      </c>
      <c r="F550" s="2" t="e">
        <f>IF(Produit_Tarif_Stock!#REF!&lt;&gt;"",Produit_Tarif_Stock!#REF!,"")</f>
        <v>#REF!</v>
      </c>
      <c r="G550" s="506" t="e">
        <f>IF(Produit_Tarif_Stock!#REF!&lt;&gt;0,Produit_Tarif_Stock!#REF!,"")</f>
        <v>#REF!</v>
      </c>
      <c r="I550" s="506" t="str">
        <f t="shared" si="16"/>
        <v/>
      </c>
      <c r="J550" s="2" t="e">
        <f>IF(Produit_Tarif_Stock!#REF!&lt;&gt;0,Produit_Tarif_Stock!#REF!,"")</f>
        <v>#REF!</v>
      </c>
      <c r="K550" s="2" t="e">
        <f>IF(Produit_Tarif_Stock!#REF!&lt;&gt;0,Produit_Tarif_Stock!#REF!,"")</f>
        <v>#REF!</v>
      </c>
      <c r="L550" s="114" t="e">
        <f>IF(Produit_Tarif_Stock!#REF!&lt;&gt;0,Produit_Tarif_Stock!#REF!,"")</f>
        <v>#REF!</v>
      </c>
      <c r="M550" s="114" t="e">
        <f>IF(Produit_Tarif_Stock!#REF!&lt;&gt;0,Produit_Tarif_Stock!#REF!,"")</f>
        <v>#REF!</v>
      </c>
      <c r="N550" s="454"/>
      <c r="P550" s="2" t="e">
        <f>IF(Produit_Tarif_Stock!#REF!&lt;&gt;0,Produit_Tarif_Stock!#REF!,"")</f>
        <v>#REF!</v>
      </c>
      <c r="Q550" s="518" t="e">
        <f>IF(Produit_Tarif_Stock!#REF!&lt;&gt;0,(E550-(E550*H550)-Produit_Tarif_Stock!#REF!)/Produit_Tarif_Stock!#REF!*100,(E550-(E550*H550)-Produit_Tarif_Stock!#REF!)/Produit_Tarif_Stock!#REF!*100)</f>
        <v>#REF!</v>
      </c>
      <c r="R550" s="523">
        <f t="shared" si="17"/>
        <v>0</v>
      </c>
      <c r="S550" s="524" t="e">
        <f>Produit_Tarif_Stock!#REF!</f>
        <v>#REF!</v>
      </c>
    </row>
    <row r="551" spans="1:19" ht="24.75" customHeight="1">
      <c r="A551" s="228" t="e">
        <f>Produit_Tarif_Stock!#REF!</f>
        <v>#REF!</v>
      </c>
      <c r="B551" s="118" t="e">
        <f>IF(Produit_Tarif_Stock!#REF!&lt;&gt;"",Produit_Tarif_Stock!#REF!,"")</f>
        <v>#REF!</v>
      </c>
      <c r="C551" s="502" t="e">
        <f>IF(Produit_Tarif_Stock!#REF!&lt;&gt;"",Produit_Tarif_Stock!#REF!,"")</f>
        <v>#REF!</v>
      </c>
      <c r="D551" s="505" t="e">
        <f>IF(Produit_Tarif_Stock!#REF!&lt;&gt;"",Produit_Tarif_Stock!#REF!,"")</f>
        <v>#REF!</v>
      </c>
      <c r="E551" s="514" t="e">
        <f>IF(Produit_Tarif_Stock!#REF!&lt;&gt;0,Produit_Tarif_Stock!#REF!,"")</f>
        <v>#REF!</v>
      </c>
      <c r="F551" s="2" t="e">
        <f>IF(Produit_Tarif_Stock!#REF!&lt;&gt;"",Produit_Tarif_Stock!#REF!,"")</f>
        <v>#REF!</v>
      </c>
      <c r="G551" s="506" t="e">
        <f>IF(Produit_Tarif_Stock!#REF!&lt;&gt;0,Produit_Tarif_Stock!#REF!,"")</f>
        <v>#REF!</v>
      </c>
      <c r="I551" s="506" t="str">
        <f t="shared" si="16"/>
        <v/>
      </c>
      <c r="J551" s="2" t="e">
        <f>IF(Produit_Tarif_Stock!#REF!&lt;&gt;0,Produit_Tarif_Stock!#REF!,"")</f>
        <v>#REF!</v>
      </c>
      <c r="K551" s="2" t="e">
        <f>IF(Produit_Tarif_Stock!#REF!&lt;&gt;0,Produit_Tarif_Stock!#REF!,"")</f>
        <v>#REF!</v>
      </c>
      <c r="L551" s="114" t="e">
        <f>IF(Produit_Tarif_Stock!#REF!&lt;&gt;0,Produit_Tarif_Stock!#REF!,"")</f>
        <v>#REF!</v>
      </c>
      <c r="M551" s="114" t="e">
        <f>IF(Produit_Tarif_Stock!#REF!&lt;&gt;0,Produit_Tarif_Stock!#REF!,"")</f>
        <v>#REF!</v>
      </c>
      <c r="N551" s="454"/>
      <c r="P551" s="2" t="e">
        <f>IF(Produit_Tarif_Stock!#REF!&lt;&gt;0,Produit_Tarif_Stock!#REF!,"")</f>
        <v>#REF!</v>
      </c>
      <c r="Q551" s="518" t="e">
        <f>IF(Produit_Tarif_Stock!#REF!&lt;&gt;0,(E551-(E551*H551)-Produit_Tarif_Stock!#REF!)/Produit_Tarif_Stock!#REF!*100,(E551-(E551*H551)-Produit_Tarif_Stock!#REF!)/Produit_Tarif_Stock!#REF!*100)</f>
        <v>#REF!</v>
      </c>
      <c r="R551" s="523">
        <f t="shared" si="17"/>
        <v>0</v>
      </c>
      <c r="S551" s="524" t="e">
        <f>Produit_Tarif_Stock!#REF!</f>
        <v>#REF!</v>
      </c>
    </row>
    <row r="552" spans="1:19" ht="24.75" customHeight="1">
      <c r="A552" s="228" t="e">
        <f>Produit_Tarif_Stock!#REF!</f>
        <v>#REF!</v>
      </c>
      <c r="B552" s="118" t="e">
        <f>IF(Produit_Tarif_Stock!#REF!&lt;&gt;"",Produit_Tarif_Stock!#REF!,"")</f>
        <v>#REF!</v>
      </c>
      <c r="C552" s="502" t="e">
        <f>IF(Produit_Tarif_Stock!#REF!&lt;&gt;"",Produit_Tarif_Stock!#REF!,"")</f>
        <v>#REF!</v>
      </c>
      <c r="D552" s="505" t="e">
        <f>IF(Produit_Tarif_Stock!#REF!&lt;&gt;"",Produit_Tarif_Stock!#REF!,"")</f>
        <v>#REF!</v>
      </c>
      <c r="E552" s="514" t="e">
        <f>IF(Produit_Tarif_Stock!#REF!&lt;&gt;0,Produit_Tarif_Stock!#REF!,"")</f>
        <v>#REF!</v>
      </c>
      <c r="F552" s="2" t="e">
        <f>IF(Produit_Tarif_Stock!#REF!&lt;&gt;"",Produit_Tarif_Stock!#REF!,"")</f>
        <v>#REF!</v>
      </c>
      <c r="G552" s="506" t="e">
        <f>IF(Produit_Tarif_Stock!#REF!&lt;&gt;0,Produit_Tarif_Stock!#REF!,"")</f>
        <v>#REF!</v>
      </c>
      <c r="I552" s="506" t="str">
        <f t="shared" si="16"/>
        <v/>
      </c>
      <c r="J552" s="2" t="e">
        <f>IF(Produit_Tarif_Stock!#REF!&lt;&gt;0,Produit_Tarif_Stock!#REF!,"")</f>
        <v>#REF!</v>
      </c>
      <c r="K552" s="2" t="e">
        <f>IF(Produit_Tarif_Stock!#REF!&lt;&gt;0,Produit_Tarif_Stock!#REF!,"")</f>
        <v>#REF!</v>
      </c>
      <c r="L552" s="114" t="e">
        <f>IF(Produit_Tarif_Stock!#REF!&lt;&gt;0,Produit_Tarif_Stock!#REF!,"")</f>
        <v>#REF!</v>
      </c>
      <c r="M552" s="114" t="e">
        <f>IF(Produit_Tarif_Stock!#REF!&lt;&gt;0,Produit_Tarif_Stock!#REF!,"")</f>
        <v>#REF!</v>
      </c>
      <c r="N552" s="454"/>
      <c r="P552" s="2" t="e">
        <f>IF(Produit_Tarif_Stock!#REF!&lt;&gt;0,Produit_Tarif_Stock!#REF!,"")</f>
        <v>#REF!</v>
      </c>
      <c r="Q552" s="518" t="e">
        <f>IF(Produit_Tarif_Stock!#REF!&lt;&gt;0,(E552-(E552*H552)-Produit_Tarif_Stock!#REF!)/Produit_Tarif_Stock!#REF!*100,(E552-(E552*H552)-Produit_Tarif_Stock!#REF!)/Produit_Tarif_Stock!#REF!*100)</f>
        <v>#REF!</v>
      </c>
      <c r="R552" s="523">
        <f t="shared" si="17"/>
        <v>0</v>
      </c>
      <c r="S552" s="524" t="e">
        <f>Produit_Tarif_Stock!#REF!</f>
        <v>#REF!</v>
      </c>
    </row>
    <row r="553" spans="1:19" ht="24.75" customHeight="1">
      <c r="A553" s="228" t="e">
        <f>Produit_Tarif_Stock!#REF!</f>
        <v>#REF!</v>
      </c>
      <c r="B553" s="118" t="e">
        <f>IF(Produit_Tarif_Stock!#REF!&lt;&gt;"",Produit_Tarif_Stock!#REF!,"")</f>
        <v>#REF!</v>
      </c>
      <c r="C553" s="502" t="e">
        <f>IF(Produit_Tarif_Stock!#REF!&lt;&gt;"",Produit_Tarif_Stock!#REF!,"")</f>
        <v>#REF!</v>
      </c>
      <c r="D553" s="505" t="e">
        <f>IF(Produit_Tarif_Stock!#REF!&lt;&gt;"",Produit_Tarif_Stock!#REF!,"")</f>
        <v>#REF!</v>
      </c>
      <c r="E553" s="514" t="e">
        <f>IF(Produit_Tarif_Stock!#REF!&lt;&gt;0,Produit_Tarif_Stock!#REF!,"")</f>
        <v>#REF!</v>
      </c>
      <c r="F553" s="2" t="e">
        <f>IF(Produit_Tarif_Stock!#REF!&lt;&gt;"",Produit_Tarif_Stock!#REF!,"")</f>
        <v>#REF!</v>
      </c>
      <c r="G553" s="506" t="e">
        <f>IF(Produit_Tarif_Stock!#REF!&lt;&gt;0,Produit_Tarif_Stock!#REF!,"")</f>
        <v>#REF!</v>
      </c>
      <c r="I553" s="506" t="str">
        <f t="shared" si="16"/>
        <v/>
      </c>
      <c r="J553" s="2" t="e">
        <f>IF(Produit_Tarif_Stock!#REF!&lt;&gt;0,Produit_Tarif_Stock!#REF!,"")</f>
        <v>#REF!</v>
      </c>
      <c r="K553" s="2" t="e">
        <f>IF(Produit_Tarif_Stock!#REF!&lt;&gt;0,Produit_Tarif_Stock!#REF!,"")</f>
        <v>#REF!</v>
      </c>
      <c r="L553" s="114" t="e">
        <f>IF(Produit_Tarif_Stock!#REF!&lt;&gt;0,Produit_Tarif_Stock!#REF!,"")</f>
        <v>#REF!</v>
      </c>
      <c r="M553" s="114" t="e">
        <f>IF(Produit_Tarif_Stock!#REF!&lt;&gt;0,Produit_Tarif_Stock!#REF!,"")</f>
        <v>#REF!</v>
      </c>
      <c r="N553" s="454"/>
      <c r="P553" s="2" t="e">
        <f>IF(Produit_Tarif_Stock!#REF!&lt;&gt;0,Produit_Tarif_Stock!#REF!,"")</f>
        <v>#REF!</v>
      </c>
      <c r="Q553" s="518" t="e">
        <f>IF(Produit_Tarif_Stock!#REF!&lt;&gt;0,(E553-(E553*H553)-Produit_Tarif_Stock!#REF!)/Produit_Tarif_Stock!#REF!*100,(E553-(E553*H553)-Produit_Tarif_Stock!#REF!)/Produit_Tarif_Stock!#REF!*100)</f>
        <v>#REF!</v>
      </c>
      <c r="R553" s="523">
        <f t="shared" si="17"/>
        <v>0</v>
      </c>
      <c r="S553" s="524" t="e">
        <f>Produit_Tarif_Stock!#REF!</f>
        <v>#REF!</v>
      </c>
    </row>
    <row r="554" spans="1:19" ht="24.75" customHeight="1">
      <c r="A554" s="228" t="e">
        <f>Produit_Tarif_Stock!#REF!</f>
        <v>#REF!</v>
      </c>
      <c r="B554" s="118" t="e">
        <f>IF(Produit_Tarif_Stock!#REF!&lt;&gt;"",Produit_Tarif_Stock!#REF!,"")</f>
        <v>#REF!</v>
      </c>
      <c r="C554" s="502" t="e">
        <f>IF(Produit_Tarif_Stock!#REF!&lt;&gt;"",Produit_Tarif_Stock!#REF!,"")</f>
        <v>#REF!</v>
      </c>
      <c r="D554" s="505" t="e">
        <f>IF(Produit_Tarif_Stock!#REF!&lt;&gt;"",Produit_Tarif_Stock!#REF!,"")</f>
        <v>#REF!</v>
      </c>
      <c r="E554" s="514" t="e">
        <f>IF(Produit_Tarif_Stock!#REF!&lt;&gt;0,Produit_Tarif_Stock!#REF!,"")</f>
        <v>#REF!</v>
      </c>
      <c r="F554" s="2" t="e">
        <f>IF(Produit_Tarif_Stock!#REF!&lt;&gt;"",Produit_Tarif_Stock!#REF!,"")</f>
        <v>#REF!</v>
      </c>
      <c r="G554" s="506" t="e">
        <f>IF(Produit_Tarif_Stock!#REF!&lt;&gt;0,Produit_Tarif_Stock!#REF!,"")</f>
        <v>#REF!</v>
      </c>
      <c r="I554" s="506" t="str">
        <f t="shared" si="16"/>
        <v/>
      </c>
      <c r="J554" s="2" t="e">
        <f>IF(Produit_Tarif_Stock!#REF!&lt;&gt;0,Produit_Tarif_Stock!#REF!,"")</f>
        <v>#REF!</v>
      </c>
      <c r="K554" s="2" t="e">
        <f>IF(Produit_Tarif_Stock!#REF!&lt;&gt;0,Produit_Tarif_Stock!#REF!,"")</f>
        <v>#REF!</v>
      </c>
      <c r="L554" s="114" t="e">
        <f>IF(Produit_Tarif_Stock!#REF!&lt;&gt;0,Produit_Tarif_Stock!#REF!,"")</f>
        <v>#REF!</v>
      </c>
      <c r="M554" s="114" t="e">
        <f>IF(Produit_Tarif_Stock!#REF!&lt;&gt;0,Produit_Tarif_Stock!#REF!,"")</f>
        <v>#REF!</v>
      </c>
      <c r="N554" s="454"/>
      <c r="P554" s="2" t="e">
        <f>IF(Produit_Tarif_Stock!#REF!&lt;&gt;0,Produit_Tarif_Stock!#REF!,"")</f>
        <v>#REF!</v>
      </c>
      <c r="Q554" s="518" t="e">
        <f>IF(Produit_Tarif_Stock!#REF!&lt;&gt;0,(E554-(E554*H554)-Produit_Tarif_Stock!#REF!)/Produit_Tarif_Stock!#REF!*100,(E554-(E554*H554)-Produit_Tarif_Stock!#REF!)/Produit_Tarif_Stock!#REF!*100)</f>
        <v>#REF!</v>
      </c>
      <c r="R554" s="523">
        <f t="shared" si="17"/>
        <v>0</v>
      </c>
      <c r="S554" s="524" t="e">
        <f>Produit_Tarif_Stock!#REF!</f>
        <v>#REF!</v>
      </c>
    </row>
    <row r="555" spans="1:19" ht="24.75" customHeight="1">
      <c r="A555" s="228" t="e">
        <f>Produit_Tarif_Stock!#REF!</f>
        <v>#REF!</v>
      </c>
      <c r="B555" s="118" t="e">
        <f>IF(Produit_Tarif_Stock!#REF!&lt;&gt;"",Produit_Tarif_Stock!#REF!,"")</f>
        <v>#REF!</v>
      </c>
      <c r="C555" s="502" t="e">
        <f>IF(Produit_Tarif_Stock!#REF!&lt;&gt;"",Produit_Tarif_Stock!#REF!,"")</f>
        <v>#REF!</v>
      </c>
      <c r="D555" s="505" t="e">
        <f>IF(Produit_Tarif_Stock!#REF!&lt;&gt;"",Produit_Tarif_Stock!#REF!,"")</f>
        <v>#REF!</v>
      </c>
      <c r="E555" s="514" t="e">
        <f>IF(Produit_Tarif_Stock!#REF!&lt;&gt;0,Produit_Tarif_Stock!#REF!,"")</f>
        <v>#REF!</v>
      </c>
      <c r="F555" s="2" t="e">
        <f>IF(Produit_Tarif_Stock!#REF!&lt;&gt;"",Produit_Tarif_Stock!#REF!,"")</f>
        <v>#REF!</v>
      </c>
      <c r="G555" s="506" t="e">
        <f>IF(Produit_Tarif_Stock!#REF!&lt;&gt;0,Produit_Tarif_Stock!#REF!,"")</f>
        <v>#REF!</v>
      </c>
      <c r="I555" s="506" t="str">
        <f t="shared" si="16"/>
        <v/>
      </c>
      <c r="J555" s="2" t="e">
        <f>IF(Produit_Tarif_Stock!#REF!&lt;&gt;0,Produit_Tarif_Stock!#REF!,"")</f>
        <v>#REF!</v>
      </c>
      <c r="K555" s="2" t="e">
        <f>IF(Produit_Tarif_Stock!#REF!&lt;&gt;0,Produit_Tarif_Stock!#REF!,"")</f>
        <v>#REF!</v>
      </c>
      <c r="L555" s="114" t="e">
        <f>IF(Produit_Tarif_Stock!#REF!&lt;&gt;0,Produit_Tarif_Stock!#REF!,"")</f>
        <v>#REF!</v>
      </c>
      <c r="M555" s="114" t="e">
        <f>IF(Produit_Tarif_Stock!#REF!&lt;&gt;0,Produit_Tarif_Stock!#REF!,"")</f>
        <v>#REF!</v>
      </c>
      <c r="N555" s="454"/>
      <c r="P555" s="2" t="e">
        <f>IF(Produit_Tarif_Stock!#REF!&lt;&gt;0,Produit_Tarif_Stock!#REF!,"")</f>
        <v>#REF!</v>
      </c>
      <c r="Q555" s="518" t="e">
        <f>IF(Produit_Tarif_Stock!#REF!&lt;&gt;0,(E555-(E555*H555)-Produit_Tarif_Stock!#REF!)/Produit_Tarif_Stock!#REF!*100,(E555-(E555*H555)-Produit_Tarif_Stock!#REF!)/Produit_Tarif_Stock!#REF!*100)</f>
        <v>#REF!</v>
      </c>
      <c r="R555" s="523">
        <f t="shared" si="17"/>
        <v>0</v>
      </c>
      <c r="S555" s="524" t="e">
        <f>Produit_Tarif_Stock!#REF!</f>
        <v>#REF!</v>
      </c>
    </row>
    <row r="556" spans="1:19" ht="24.75" customHeight="1">
      <c r="A556" s="228" t="e">
        <f>Produit_Tarif_Stock!#REF!</f>
        <v>#REF!</v>
      </c>
      <c r="B556" s="118" t="e">
        <f>IF(Produit_Tarif_Stock!#REF!&lt;&gt;"",Produit_Tarif_Stock!#REF!,"")</f>
        <v>#REF!</v>
      </c>
      <c r="C556" s="502" t="e">
        <f>IF(Produit_Tarif_Stock!#REF!&lt;&gt;"",Produit_Tarif_Stock!#REF!,"")</f>
        <v>#REF!</v>
      </c>
      <c r="D556" s="505" t="e">
        <f>IF(Produit_Tarif_Stock!#REF!&lt;&gt;"",Produit_Tarif_Stock!#REF!,"")</f>
        <v>#REF!</v>
      </c>
      <c r="E556" s="514" t="e">
        <f>IF(Produit_Tarif_Stock!#REF!&lt;&gt;0,Produit_Tarif_Stock!#REF!,"")</f>
        <v>#REF!</v>
      </c>
      <c r="F556" s="2" t="e">
        <f>IF(Produit_Tarif_Stock!#REF!&lt;&gt;"",Produit_Tarif_Stock!#REF!,"")</f>
        <v>#REF!</v>
      </c>
      <c r="G556" s="506" t="e">
        <f>IF(Produit_Tarif_Stock!#REF!&lt;&gt;0,Produit_Tarif_Stock!#REF!,"")</f>
        <v>#REF!</v>
      </c>
      <c r="I556" s="506" t="str">
        <f t="shared" si="16"/>
        <v/>
      </c>
      <c r="J556" s="2" t="e">
        <f>IF(Produit_Tarif_Stock!#REF!&lt;&gt;0,Produit_Tarif_Stock!#REF!,"")</f>
        <v>#REF!</v>
      </c>
      <c r="K556" s="2" t="e">
        <f>IF(Produit_Tarif_Stock!#REF!&lt;&gt;0,Produit_Tarif_Stock!#REF!,"")</f>
        <v>#REF!</v>
      </c>
      <c r="L556" s="114" t="e">
        <f>IF(Produit_Tarif_Stock!#REF!&lt;&gt;0,Produit_Tarif_Stock!#REF!,"")</f>
        <v>#REF!</v>
      </c>
      <c r="M556" s="114" t="e">
        <f>IF(Produit_Tarif_Stock!#REF!&lt;&gt;0,Produit_Tarif_Stock!#REF!,"")</f>
        <v>#REF!</v>
      </c>
      <c r="N556" s="454"/>
      <c r="P556" s="2" t="e">
        <f>IF(Produit_Tarif_Stock!#REF!&lt;&gt;0,Produit_Tarif_Stock!#REF!,"")</f>
        <v>#REF!</v>
      </c>
      <c r="Q556" s="518" t="e">
        <f>IF(Produit_Tarif_Stock!#REF!&lt;&gt;0,(E556-(E556*H556)-Produit_Tarif_Stock!#REF!)/Produit_Tarif_Stock!#REF!*100,(E556-(E556*H556)-Produit_Tarif_Stock!#REF!)/Produit_Tarif_Stock!#REF!*100)</f>
        <v>#REF!</v>
      </c>
      <c r="R556" s="523">
        <f t="shared" si="17"/>
        <v>0</v>
      </c>
      <c r="S556" s="524" t="e">
        <f>Produit_Tarif_Stock!#REF!</f>
        <v>#REF!</v>
      </c>
    </row>
    <row r="557" spans="1:19" ht="24.75" customHeight="1">
      <c r="A557" s="228" t="e">
        <f>Produit_Tarif_Stock!#REF!</f>
        <v>#REF!</v>
      </c>
      <c r="B557" s="118" t="e">
        <f>IF(Produit_Tarif_Stock!#REF!&lt;&gt;"",Produit_Tarif_Stock!#REF!,"")</f>
        <v>#REF!</v>
      </c>
      <c r="C557" s="502" t="e">
        <f>IF(Produit_Tarif_Stock!#REF!&lt;&gt;"",Produit_Tarif_Stock!#REF!,"")</f>
        <v>#REF!</v>
      </c>
      <c r="D557" s="505" t="e">
        <f>IF(Produit_Tarif_Stock!#REF!&lt;&gt;"",Produit_Tarif_Stock!#REF!,"")</f>
        <v>#REF!</v>
      </c>
      <c r="E557" s="514" t="e">
        <f>IF(Produit_Tarif_Stock!#REF!&lt;&gt;0,Produit_Tarif_Stock!#REF!,"")</f>
        <v>#REF!</v>
      </c>
      <c r="F557" s="2" t="e">
        <f>IF(Produit_Tarif_Stock!#REF!&lt;&gt;"",Produit_Tarif_Stock!#REF!,"")</f>
        <v>#REF!</v>
      </c>
      <c r="G557" s="506" t="e">
        <f>IF(Produit_Tarif_Stock!#REF!&lt;&gt;0,Produit_Tarif_Stock!#REF!,"")</f>
        <v>#REF!</v>
      </c>
      <c r="I557" s="506" t="str">
        <f t="shared" si="16"/>
        <v/>
      </c>
      <c r="J557" s="2" t="e">
        <f>IF(Produit_Tarif_Stock!#REF!&lt;&gt;0,Produit_Tarif_Stock!#REF!,"")</f>
        <v>#REF!</v>
      </c>
      <c r="K557" s="2" t="e">
        <f>IF(Produit_Tarif_Stock!#REF!&lt;&gt;0,Produit_Tarif_Stock!#REF!,"")</f>
        <v>#REF!</v>
      </c>
      <c r="L557" s="114" t="e">
        <f>IF(Produit_Tarif_Stock!#REF!&lt;&gt;0,Produit_Tarif_Stock!#REF!,"")</f>
        <v>#REF!</v>
      </c>
      <c r="M557" s="114" t="e">
        <f>IF(Produit_Tarif_Stock!#REF!&lt;&gt;0,Produit_Tarif_Stock!#REF!,"")</f>
        <v>#REF!</v>
      </c>
      <c r="N557" s="454"/>
      <c r="P557" s="2" t="e">
        <f>IF(Produit_Tarif_Stock!#REF!&lt;&gt;0,Produit_Tarif_Stock!#REF!,"")</f>
        <v>#REF!</v>
      </c>
      <c r="Q557" s="518" t="e">
        <f>IF(Produit_Tarif_Stock!#REF!&lt;&gt;0,(E557-(E557*H557)-Produit_Tarif_Stock!#REF!)/Produit_Tarif_Stock!#REF!*100,(E557-(E557*H557)-Produit_Tarif_Stock!#REF!)/Produit_Tarif_Stock!#REF!*100)</f>
        <v>#REF!</v>
      </c>
      <c r="R557" s="523">
        <f t="shared" si="17"/>
        <v>0</v>
      </c>
      <c r="S557" s="524" t="e">
        <f>Produit_Tarif_Stock!#REF!</f>
        <v>#REF!</v>
      </c>
    </row>
    <row r="558" spans="1:19" ht="24.75" customHeight="1">
      <c r="A558" s="228" t="e">
        <f>Produit_Tarif_Stock!#REF!</f>
        <v>#REF!</v>
      </c>
      <c r="B558" s="118" t="e">
        <f>IF(Produit_Tarif_Stock!#REF!&lt;&gt;"",Produit_Tarif_Stock!#REF!,"")</f>
        <v>#REF!</v>
      </c>
      <c r="C558" s="502" t="e">
        <f>IF(Produit_Tarif_Stock!#REF!&lt;&gt;"",Produit_Tarif_Stock!#REF!,"")</f>
        <v>#REF!</v>
      </c>
      <c r="D558" s="505" t="e">
        <f>IF(Produit_Tarif_Stock!#REF!&lt;&gt;"",Produit_Tarif_Stock!#REF!,"")</f>
        <v>#REF!</v>
      </c>
      <c r="E558" s="514" t="e">
        <f>IF(Produit_Tarif_Stock!#REF!&lt;&gt;0,Produit_Tarif_Stock!#REF!,"")</f>
        <v>#REF!</v>
      </c>
      <c r="F558" s="2" t="e">
        <f>IF(Produit_Tarif_Stock!#REF!&lt;&gt;"",Produit_Tarif_Stock!#REF!,"")</f>
        <v>#REF!</v>
      </c>
      <c r="G558" s="506" t="e">
        <f>IF(Produit_Tarif_Stock!#REF!&lt;&gt;0,Produit_Tarif_Stock!#REF!,"")</f>
        <v>#REF!</v>
      </c>
      <c r="I558" s="506" t="str">
        <f t="shared" si="16"/>
        <v/>
      </c>
      <c r="J558" s="2" t="e">
        <f>IF(Produit_Tarif_Stock!#REF!&lt;&gt;0,Produit_Tarif_Stock!#REF!,"")</f>
        <v>#REF!</v>
      </c>
      <c r="K558" s="2" t="e">
        <f>IF(Produit_Tarif_Stock!#REF!&lt;&gt;0,Produit_Tarif_Stock!#REF!,"")</f>
        <v>#REF!</v>
      </c>
      <c r="L558" s="114" t="e">
        <f>IF(Produit_Tarif_Stock!#REF!&lt;&gt;0,Produit_Tarif_Stock!#REF!,"")</f>
        <v>#REF!</v>
      </c>
      <c r="M558" s="114" t="e">
        <f>IF(Produit_Tarif_Stock!#REF!&lt;&gt;0,Produit_Tarif_Stock!#REF!,"")</f>
        <v>#REF!</v>
      </c>
      <c r="N558" s="454"/>
      <c r="P558" s="2" t="e">
        <f>IF(Produit_Tarif_Stock!#REF!&lt;&gt;0,Produit_Tarif_Stock!#REF!,"")</f>
        <v>#REF!</v>
      </c>
      <c r="Q558" s="518" t="e">
        <f>IF(Produit_Tarif_Stock!#REF!&lt;&gt;0,(E558-(E558*H558)-Produit_Tarif_Stock!#REF!)/Produit_Tarif_Stock!#REF!*100,(E558-(E558*H558)-Produit_Tarif_Stock!#REF!)/Produit_Tarif_Stock!#REF!*100)</f>
        <v>#REF!</v>
      </c>
      <c r="R558" s="523">
        <f t="shared" si="17"/>
        <v>0</v>
      </c>
      <c r="S558" s="524" t="e">
        <f>Produit_Tarif_Stock!#REF!</f>
        <v>#REF!</v>
      </c>
    </row>
    <row r="559" spans="1:19" ht="24.75" customHeight="1">
      <c r="A559" s="228" t="e">
        <f>Produit_Tarif_Stock!#REF!</f>
        <v>#REF!</v>
      </c>
      <c r="B559" s="118" t="e">
        <f>IF(Produit_Tarif_Stock!#REF!&lt;&gt;"",Produit_Tarif_Stock!#REF!,"")</f>
        <v>#REF!</v>
      </c>
      <c r="C559" s="502" t="e">
        <f>IF(Produit_Tarif_Stock!#REF!&lt;&gt;"",Produit_Tarif_Stock!#REF!,"")</f>
        <v>#REF!</v>
      </c>
      <c r="D559" s="505" t="e">
        <f>IF(Produit_Tarif_Stock!#REF!&lt;&gt;"",Produit_Tarif_Stock!#REF!,"")</f>
        <v>#REF!</v>
      </c>
      <c r="E559" s="514" t="e">
        <f>IF(Produit_Tarif_Stock!#REF!&lt;&gt;0,Produit_Tarif_Stock!#REF!,"")</f>
        <v>#REF!</v>
      </c>
      <c r="F559" s="2" t="e">
        <f>IF(Produit_Tarif_Stock!#REF!&lt;&gt;"",Produit_Tarif_Stock!#REF!,"")</f>
        <v>#REF!</v>
      </c>
      <c r="G559" s="506" t="e">
        <f>IF(Produit_Tarif_Stock!#REF!&lt;&gt;0,Produit_Tarif_Stock!#REF!,"")</f>
        <v>#REF!</v>
      </c>
      <c r="I559" s="506" t="str">
        <f t="shared" si="16"/>
        <v/>
      </c>
      <c r="J559" s="2" t="e">
        <f>IF(Produit_Tarif_Stock!#REF!&lt;&gt;0,Produit_Tarif_Stock!#REF!,"")</f>
        <v>#REF!</v>
      </c>
      <c r="K559" s="2" t="e">
        <f>IF(Produit_Tarif_Stock!#REF!&lt;&gt;0,Produit_Tarif_Stock!#REF!,"")</f>
        <v>#REF!</v>
      </c>
      <c r="L559" s="114" t="e">
        <f>IF(Produit_Tarif_Stock!#REF!&lt;&gt;0,Produit_Tarif_Stock!#REF!,"")</f>
        <v>#REF!</v>
      </c>
      <c r="M559" s="114" t="e">
        <f>IF(Produit_Tarif_Stock!#REF!&lt;&gt;0,Produit_Tarif_Stock!#REF!,"")</f>
        <v>#REF!</v>
      </c>
      <c r="N559" s="454"/>
      <c r="P559" s="2" t="e">
        <f>IF(Produit_Tarif_Stock!#REF!&lt;&gt;0,Produit_Tarif_Stock!#REF!,"")</f>
        <v>#REF!</v>
      </c>
      <c r="Q559" s="518" t="e">
        <f>IF(Produit_Tarif_Stock!#REF!&lt;&gt;0,(E559-(E559*H559)-Produit_Tarif_Stock!#REF!)/Produit_Tarif_Stock!#REF!*100,(E559-(E559*H559)-Produit_Tarif_Stock!#REF!)/Produit_Tarif_Stock!#REF!*100)</f>
        <v>#REF!</v>
      </c>
      <c r="R559" s="523">
        <f t="shared" si="17"/>
        <v>0</v>
      </c>
      <c r="S559" s="524" t="e">
        <f>Produit_Tarif_Stock!#REF!</f>
        <v>#REF!</v>
      </c>
    </row>
    <row r="560" spans="1:19" ht="24.75" customHeight="1">
      <c r="A560" s="228" t="e">
        <f>Produit_Tarif_Stock!#REF!</f>
        <v>#REF!</v>
      </c>
      <c r="B560" s="118" t="e">
        <f>IF(Produit_Tarif_Stock!#REF!&lt;&gt;"",Produit_Tarif_Stock!#REF!,"")</f>
        <v>#REF!</v>
      </c>
      <c r="C560" s="502" t="e">
        <f>IF(Produit_Tarif_Stock!#REF!&lt;&gt;"",Produit_Tarif_Stock!#REF!,"")</f>
        <v>#REF!</v>
      </c>
      <c r="D560" s="505" t="e">
        <f>IF(Produit_Tarif_Stock!#REF!&lt;&gt;"",Produit_Tarif_Stock!#REF!,"")</f>
        <v>#REF!</v>
      </c>
      <c r="E560" s="514" t="e">
        <f>IF(Produit_Tarif_Stock!#REF!&lt;&gt;0,Produit_Tarif_Stock!#REF!,"")</f>
        <v>#REF!</v>
      </c>
      <c r="F560" s="2" t="e">
        <f>IF(Produit_Tarif_Stock!#REF!&lt;&gt;"",Produit_Tarif_Stock!#REF!,"")</f>
        <v>#REF!</v>
      </c>
      <c r="G560" s="506" t="e">
        <f>IF(Produit_Tarif_Stock!#REF!&lt;&gt;0,Produit_Tarif_Stock!#REF!,"")</f>
        <v>#REF!</v>
      </c>
      <c r="I560" s="506" t="str">
        <f t="shared" si="16"/>
        <v/>
      </c>
      <c r="J560" s="2" t="e">
        <f>IF(Produit_Tarif_Stock!#REF!&lt;&gt;0,Produit_Tarif_Stock!#REF!,"")</f>
        <v>#REF!</v>
      </c>
      <c r="K560" s="2" t="e">
        <f>IF(Produit_Tarif_Stock!#REF!&lt;&gt;0,Produit_Tarif_Stock!#REF!,"")</f>
        <v>#REF!</v>
      </c>
      <c r="L560" s="114" t="e">
        <f>IF(Produit_Tarif_Stock!#REF!&lt;&gt;0,Produit_Tarif_Stock!#REF!,"")</f>
        <v>#REF!</v>
      </c>
      <c r="M560" s="114" t="e">
        <f>IF(Produit_Tarif_Stock!#REF!&lt;&gt;0,Produit_Tarif_Stock!#REF!,"")</f>
        <v>#REF!</v>
      </c>
      <c r="N560" s="454"/>
      <c r="P560" s="2" t="e">
        <f>IF(Produit_Tarif_Stock!#REF!&lt;&gt;0,Produit_Tarif_Stock!#REF!,"")</f>
        <v>#REF!</v>
      </c>
      <c r="Q560" s="518" t="e">
        <f>IF(Produit_Tarif_Stock!#REF!&lt;&gt;0,(E560-(E560*H560)-Produit_Tarif_Stock!#REF!)/Produit_Tarif_Stock!#REF!*100,(E560-(E560*H560)-Produit_Tarif_Stock!#REF!)/Produit_Tarif_Stock!#REF!*100)</f>
        <v>#REF!</v>
      </c>
      <c r="R560" s="523">
        <f t="shared" si="17"/>
        <v>0</v>
      </c>
      <c r="S560" s="524" t="e">
        <f>Produit_Tarif_Stock!#REF!</f>
        <v>#REF!</v>
      </c>
    </row>
    <row r="561" spans="1:19" ht="24.75" customHeight="1">
      <c r="A561" s="228" t="e">
        <f>Produit_Tarif_Stock!#REF!</f>
        <v>#REF!</v>
      </c>
      <c r="B561" s="118" t="e">
        <f>IF(Produit_Tarif_Stock!#REF!&lt;&gt;"",Produit_Tarif_Stock!#REF!,"")</f>
        <v>#REF!</v>
      </c>
      <c r="C561" s="502" t="e">
        <f>IF(Produit_Tarif_Stock!#REF!&lt;&gt;"",Produit_Tarif_Stock!#REF!,"")</f>
        <v>#REF!</v>
      </c>
      <c r="D561" s="505" t="e">
        <f>IF(Produit_Tarif_Stock!#REF!&lt;&gt;"",Produit_Tarif_Stock!#REF!,"")</f>
        <v>#REF!</v>
      </c>
      <c r="E561" s="514" t="e">
        <f>IF(Produit_Tarif_Stock!#REF!&lt;&gt;0,Produit_Tarif_Stock!#REF!,"")</f>
        <v>#REF!</v>
      </c>
      <c r="F561" s="2" t="e">
        <f>IF(Produit_Tarif_Stock!#REF!&lt;&gt;"",Produit_Tarif_Stock!#REF!,"")</f>
        <v>#REF!</v>
      </c>
      <c r="G561" s="506" t="e">
        <f>IF(Produit_Tarif_Stock!#REF!&lt;&gt;0,Produit_Tarif_Stock!#REF!,"")</f>
        <v>#REF!</v>
      </c>
      <c r="I561" s="506" t="str">
        <f t="shared" si="16"/>
        <v/>
      </c>
      <c r="J561" s="2" t="e">
        <f>IF(Produit_Tarif_Stock!#REF!&lt;&gt;0,Produit_Tarif_Stock!#REF!,"")</f>
        <v>#REF!</v>
      </c>
      <c r="K561" s="2" t="e">
        <f>IF(Produit_Tarif_Stock!#REF!&lt;&gt;0,Produit_Tarif_Stock!#REF!,"")</f>
        <v>#REF!</v>
      </c>
      <c r="L561" s="114" t="e">
        <f>IF(Produit_Tarif_Stock!#REF!&lt;&gt;0,Produit_Tarif_Stock!#REF!,"")</f>
        <v>#REF!</v>
      </c>
      <c r="M561" s="114" t="e">
        <f>IF(Produit_Tarif_Stock!#REF!&lt;&gt;0,Produit_Tarif_Stock!#REF!,"")</f>
        <v>#REF!</v>
      </c>
      <c r="N561" s="454"/>
      <c r="P561" s="2" t="e">
        <f>IF(Produit_Tarif_Stock!#REF!&lt;&gt;0,Produit_Tarif_Stock!#REF!,"")</f>
        <v>#REF!</v>
      </c>
      <c r="Q561" s="518" t="e">
        <f>IF(Produit_Tarif_Stock!#REF!&lt;&gt;0,(E561-(E561*H561)-Produit_Tarif_Stock!#REF!)/Produit_Tarif_Stock!#REF!*100,(E561-(E561*H561)-Produit_Tarif_Stock!#REF!)/Produit_Tarif_Stock!#REF!*100)</f>
        <v>#REF!</v>
      </c>
      <c r="R561" s="523">
        <f t="shared" si="17"/>
        <v>0</v>
      </c>
      <c r="S561" s="524" t="e">
        <f>Produit_Tarif_Stock!#REF!</f>
        <v>#REF!</v>
      </c>
    </row>
    <row r="562" spans="1:19" ht="24.75" customHeight="1">
      <c r="A562" s="228" t="e">
        <f>Produit_Tarif_Stock!#REF!</f>
        <v>#REF!</v>
      </c>
      <c r="B562" s="118" t="e">
        <f>IF(Produit_Tarif_Stock!#REF!&lt;&gt;"",Produit_Tarif_Stock!#REF!,"")</f>
        <v>#REF!</v>
      </c>
      <c r="C562" s="502" t="e">
        <f>IF(Produit_Tarif_Stock!#REF!&lt;&gt;"",Produit_Tarif_Stock!#REF!,"")</f>
        <v>#REF!</v>
      </c>
      <c r="D562" s="505" t="e">
        <f>IF(Produit_Tarif_Stock!#REF!&lt;&gt;"",Produit_Tarif_Stock!#REF!,"")</f>
        <v>#REF!</v>
      </c>
      <c r="E562" s="514" t="e">
        <f>IF(Produit_Tarif_Stock!#REF!&lt;&gt;0,Produit_Tarif_Stock!#REF!,"")</f>
        <v>#REF!</v>
      </c>
      <c r="F562" s="2" t="e">
        <f>IF(Produit_Tarif_Stock!#REF!&lt;&gt;"",Produit_Tarif_Stock!#REF!,"")</f>
        <v>#REF!</v>
      </c>
      <c r="G562" s="506" t="e">
        <f>IF(Produit_Tarif_Stock!#REF!&lt;&gt;0,Produit_Tarif_Stock!#REF!,"")</f>
        <v>#REF!</v>
      </c>
      <c r="I562" s="506" t="str">
        <f t="shared" si="16"/>
        <v/>
      </c>
      <c r="J562" s="2" t="e">
        <f>IF(Produit_Tarif_Stock!#REF!&lt;&gt;0,Produit_Tarif_Stock!#REF!,"")</f>
        <v>#REF!</v>
      </c>
      <c r="K562" s="2" t="e">
        <f>IF(Produit_Tarif_Stock!#REF!&lt;&gt;0,Produit_Tarif_Stock!#REF!,"")</f>
        <v>#REF!</v>
      </c>
      <c r="L562" s="114" t="e">
        <f>IF(Produit_Tarif_Stock!#REF!&lt;&gt;0,Produit_Tarif_Stock!#REF!,"")</f>
        <v>#REF!</v>
      </c>
      <c r="M562" s="114" t="e">
        <f>IF(Produit_Tarif_Stock!#REF!&lt;&gt;0,Produit_Tarif_Stock!#REF!,"")</f>
        <v>#REF!</v>
      </c>
      <c r="N562" s="454"/>
      <c r="P562" s="2" t="e">
        <f>IF(Produit_Tarif_Stock!#REF!&lt;&gt;0,Produit_Tarif_Stock!#REF!,"")</f>
        <v>#REF!</v>
      </c>
      <c r="Q562" s="518" t="e">
        <f>IF(Produit_Tarif_Stock!#REF!&lt;&gt;0,(E562-(E562*H562)-Produit_Tarif_Stock!#REF!)/Produit_Tarif_Stock!#REF!*100,(E562-(E562*H562)-Produit_Tarif_Stock!#REF!)/Produit_Tarif_Stock!#REF!*100)</f>
        <v>#REF!</v>
      </c>
      <c r="R562" s="523">
        <f t="shared" si="17"/>
        <v>0</v>
      </c>
      <c r="S562" s="524" t="e">
        <f>Produit_Tarif_Stock!#REF!</f>
        <v>#REF!</v>
      </c>
    </row>
    <row r="563" spans="1:19" ht="24.75" customHeight="1">
      <c r="A563" s="228" t="e">
        <f>Produit_Tarif_Stock!#REF!</f>
        <v>#REF!</v>
      </c>
      <c r="B563" s="118" t="e">
        <f>IF(Produit_Tarif_Stock!#REF!&lt;&gt;"",Produit_Tarif_Stock!#REF!,"")</f>
        <v>#REF!</v>
      </c>
      <c r="C563" s="502" t="e">
        <f>IF(Produit_Tarif_Stock!#REF!&lt;&gt;"",Produit_Tarif_Stock!#REF!,"")</f>
        <v>#REF!</v>
      </c>
      <c r="D563" s="505" t="e">
        <f>IF(Produit_Tarif_Stock!#REF!&lt;&gt;"",Produit_Tarif_Stock!#REF!,"")</f>
        <v>#REF!</v>
      </c>
      <c r="E563" s="514" t="e">
        <f>IF(Produit_Tarif_Stock!#REF!&lt;&gt;0,Produit_Tarif_Stock!#REF!,"")</f>
        <v>#REF!</v>
      </c>
      <c r="F563" s="2" t="e">
        <f>IF(Produit_Tarif_Stock!#REF!&lt;&gt;"",Produit_Tarif_Stock!#REF!,"")</f>
        <v>#REF!</v>
      </c>
      <c r="G563" s="506" t="e">
        <f>IF(Produit_Tarif_Stock!#REF!&lt;&gt;0,Produit_Tarif_Stock!#REF!,"")</f>
        <v>#REF!</v>
      </c>
      <c r="I563" s="506" t="str">
        <f t="shared" si="16"/>
        <v/>
      </c>
      <c r="J563" s="2" t="e">
        <f>IF(Produit_Tarif_Stock!#REF!&lt;&gt;0,Produit_Tarif_Stock!#REF!,"")</f>
        <v>#REF!</v>
      </c>
      <c r="K563" s="2" t="e">
        <f>IF(Produit_Tarif_Stock!#REF!&lt;&gt;0,Produit_Tarif_Stock!#REF!,"")</f>
        <v>#REF!</v>
      </c>
      <c r="L563" s="114" t="e">
        <f>IF(Produit_Tarif_Stock!#REF!&lt;&gt;0,Produit_Tarif_Stock!#REF!,"")</f>
        <v>#REF!</v>
      </c>
      <c r="M563" s="114" t="e">
        <f>IF(Produit_Tarif_Stock!#REF!&lt;&gt;0,Produit_Tarif_Stock!#REF!,"")</f>
        <v>#REF!</v>
      </c>
      <c r="N563" s="454"/>
      <c r="P563" s="2" t="e">
        <f>IF(Produit_Tarif_Stock!#REF!&lt;&gt;0,Produit_Tarif_Stock!#REF!,"")</f>
        <v>#REF!</v>
      </c>
      <c r="Q563" s="518" t="e">
        <f>IF(Produit_Tarif_Stock!#REF!&lt;&gt;0,(E563-(E563*H563)-Produit_Tarif_Stock!#REF!)/Produit_Tarif_Stock!#REF!*100,(E563-(E563*H563)-Produit_Tarif_Stock!#REF!)/Produit_Tarif_Stock!#REF!*100)</f>
        <v>#REF!</v>
      </c>
      <c r="R563" s="523">
        <f t="shared" si="17"/>
        <v>0</v>
      </c>
      <c r="S563" s="524" t="e">
        <f>Produit_Tarif_Stock!#REF!</f>
        <v>#REF!</v>
      </c>
    </row>
    <row r="564" spans="1:19" ht="24.75" customHeight="1">
      <c r="A564" s="228" t="e">
        <f>Produit_Tarif_Stock!#REF!</f>
        <v>#REF!</v>
      </c>
      <c r="B564" s="118" t="e">
        <f>IF(Produit_Tarif_Stock!#REF!&lt;&gt;"",Produit_Tarif_Stock!#REF!,"")</f>
        <v>#REF!</v>
      </c>
      <c r="C564" s="502" t="e">
        <f>IF(Produit_Tarif_Stock!#REF!&lt;&gt;"",Produit_Tarif_Stock!#REF!,"")</f>
        <v>#REF!</v>
      </c>
      <c r="D564" s="505" t="e">
        <f>IF(Produit_Tarif_Stock!#REF!&lt;&gt;"",Produit_Tarif_Stock!#REF!,"")</f>
        <v>#REF!</v>
      </c>
      <c r="E564" s="514" t="e">
        <f>IF(Produit_Tarif_Stock!#REF!&lt;&gt;0,Produit_Tarif_Stock!#REF!,"")</f>
        <v>#REF!</v>
      </c>
      <c r="F564" s="2" t="e">
        <f>IF(Produit_Tarif_Stock!#REF!&lt;&gt;"",Produit_Tarif_Stock!#REF!,"")</f>
        <v>#REF!</v>
      </c>
      <c r="G564" s="506" t="e">
        <f>IF(Produit_Tarif_Stock!#REF!&lt;&gt;0,Produit_Tarif_Stock!#REF!,"")</f>
        <v>#REF!</v>
      </c>
      <c r="I564" s="506" t="str">
        <f t="shared" si="16"/>
        <v/>
      </c>
      <c r="J564" s="2" t="e">
        <f>IF(Produit_Tarif_Stock!#REF!&lt;&gt;0,Produit_Tarif_Stock!#REF!,"")</f>
        <v>#REF!</v>
      </c>
      <c r="K564" s="2" t="e">
        <f>IF(Produit_Tarif_Stock!#REF!&lt;&gt;0,Produit_Tarif_Stock!#REF!,"")</f>
        <v>#REF!</v>
      </c>
      <c r="L564" s="114" t="e">
        <f>IF(Produit_Tarif_Stock!#REF!&lt;&gt;0,Produit_Tarif_Stock!#REF!,"")</f>
        <v>#REF!</v>
      </c>
      <c r="M564" s="114" t="e">
        <f>IF(Produit_Tarif_Stock!#REF!&lt;&gt;0,Produit_Tarif_Stock!#REF!,"")</f>
        <v>#REF!</v>
      </c>
      <c r="N564" s="454"/>
      <c r="P564" s="2" t="e">
        <f>IF(Produit_Tarif_Stock!#REF!&lt;&gt;0,Produit_Tarif_Stock!#REF!,"")</f>
        <v>#REF!</v>
      </c>
      <c r="Q564" s="518" t="e">
        <f>IF(Produit_Tarif_Stock!#REF!&lt;&gt;0,(E564-(E564*H564)-Produit_Tarif_Stock!#REF!)/Produit_Tarif_Stock!#REF!*100,(E564-(E564*H564)-Produit_Tarif_Stock!#REF!)/Produit_Tarif_Stock!#REF!*100)</f>
        <v>#REF!</v>
      </c>
      <c r="R564" s="523">
        <f t="shared" si="17"/>
        <v>0</v>
      </c>
      <c r="S564" s="524" t="e">
        <f>Produit_Tarif_Stock!#REF!</f>
        <v>#REF!</v>
      </c>
    </row>
    <row r="565" spans="1:19" ht="24.75" customHeight="1">
      <c r="A565" s="228" t="e">
        <f>Produit_Tarif_Stock!#REF!</f>
        <v>#REF!</v>
      </c>
      <c r="B565" s="118" t="e">
        <f>IF(Produit_Tarif_Stock!#REF!&lt;&gt;"",Produit_Tarif_Stock!#REF!,"")</f>
        <v>#REF!</v>
      </c>
      <c r="C565" s="502" t="e">
        <f>IF(Produit_Tarif_Stock!#REF!&lt;&gt;"",Produit_Tarif_Stock!#REF!,"")</f>
        <v>#REF!</v>
      </c>
      <c r="D565" s="505" t="e">
        <f>IF(Produit_Tarif_Stock!#REF!&lt;&gt;"",Produit_Tarif_Stock!#REF!,"")</f>
        <v>#REF!</v>
      </c>
      <c r="E565" s="514" t="e">
        <f>IF(Produit_Tarif_Stock!#REF!&lt;&gt;0,Produit_Tarif_Stock!#REF!,"")</f>
        <v>#REF!</v>
      </c>
      <c r="F565" s="2" t="e">
        <f>IF(Produit_Tarif_Stock!#REF!&lt;&gt;"",Produit_Tarif_Stock!#REF!,"")</f>
        <v>#REF!</v>
      </c>
      <c r="G565" s="506" t="e">
        <f>IF(Produit_Tarif_Stock!#REF!&lt;&gt;0,Produit_Tarif_Stock!#REF!,"")</f>
        <v>#REF!</v>
      </c>
      <c r="I565" s="506" t="str">
        <f t="shared" si="16"/>
        <v/>
      </c>
      <c r="J565" s="2" t="e">
        <f>IF(Produit_Tarif_Stock!#REF!&lt;&gt;0,Produit_Tarif_Stock!#REF!,"")</f>
        <v>#REF!</v>
      </c>
      <c r="K565" s="2" t="e">
        <f>IF(Produit_Tarif_Stock!#REF!&lt;&gt;0,Produit_Tarif_Stock!#REF!,"")</f>
        <v>#REF!</v>
      </c>
      <c r="L565" s="114" t="e">
        <f>IF(Produit_Tarif_Stock!#REF!&lt;&gt;0,Produit_Tarif_Stock!#REF!,"")</f>
        <v>#REF!</v>
      </c>
      <c r="M565" s="114" t="e">
        <f>IF(Produit_Tarif_Stock!#REF!&lt;&gt;0,Produit_Tarif_Stock!#REF!,"")</f>
        <v>#REF!</v>
      </c>
      <c r="N565" s="454"/>
      <c r="P565" s="2" t="e">
        <f>IF(Produit_Tarif_Stock!#REF!&lt;&gt;0,Produit_Tarif_Stock!#REF!,"")</f>
        <v>#REF!</v>
      </c>
      <c r="Q565" s="518" t="e">
        <f>IF(Produit_Tarif_Stock!#REF!&lt;&gt;0,(E565-(E565*H565)-Produit_Tarif_Stock!#REF!)/Produit_Tarif_Stock!#REF!*100,(E565-(E565*H565)-Produit_Tarif_Stock!#REF!)/Produit_Tarif_Stock!#REF!*100)</f>
        <v>#REF!</v>
      </c>
      <c r="R565" s="523">
        <f t="shared" si="17"/>
        <v>0</v>
      </c>
      <c r="S565" s="524" t="e">
        <f>Produit_Tarif_Stock!#REF!</f>
        <v>#REF!</v>
      </c>
    </row>
    <row r="566" spans="1:19" ht="24.75" customHeight="1">
      <c r="A566" s="228" t="e">
        <f>Produit_Tarif_Stock!#REF!</f>
        <v>#REF!</v>
      </c>
      <c r="B566" s="118" t="e">
        <f>IF(Produit_Tarif_Stock!#REF!&lt;&gt;"",Produit_Tarif_Stock!#REF!,"")</f>
        <v>#REF!</v>
      </c>
      <c r="C566" s="502" t="e">
        <f>IF(Produit_Tarif_Stock!#REF!&lt;&gt;"",Produit_Tarif_Stock!#REF!,"")</f>
        <v>#REF!</v>
      </c>
      <c r="D566" s="505" t="e">
        <f>IF(Produit_Tarif_Stock!#REF!&lt;&gt;"",Produit_Tarif_Stock!#REF!,"")</f>
        <v>#REF!</v>
      </c>
      <c r="E566" s="514" t="e">
        <f>IF(Produit_Tarif_Stock!#REF!&lt;&gt;0,Produit_Tarif_Stock!#REF!,"")</f>
        <v>#REF!</v>
      </c>
      <c r="F566" s="2" t="e">
        <f>IF(Produit_Tarif_Stock!#REF!&lt;&gt;"",Produit_Tarif_Stock!#REF!,"")</f>
        <v>#REF!</v>
      </c>
      <c r="G566" s="506" t="e">
        <f>IF(Produit_Tarif_Stock!#REF!&lt;&gt;0,Produit_Tarif_Stock!#REF!,"")</f>
        <v>#REF!</v>
      </c>
      <c r="I566" s="506" t="str">
        <f t="shared" si="16"/>
        <v/>
      </c>
      <c r="J566" s="2" t="e">
        <f>IF(Produit_Tarif_Stock!#REF!&lt;&gt;0,Produit_Tarif_Stock!#REF!,"")</f>
        <v>#REF!</v>
      </c>
      <c r="K566" s="2" t="e">
        <f>IF(Produit_Tarif_Stock!#REF!&lt;&gt;0,Produit_Tarif_Stock!#REF!,"")</f>
        <v>#REF!</v>
      </c>
      <c r="L566" s="114" t="e">
        <f>IF(Produit_Tarif_Stock!#REF!&lt;&gt;0,Produit_Tarif_Stock!#REF!,"")</f>
        <v>#REF!</v>
      </c>
      <c r="M566" s="114" t="e">
        <f>IF(Produit_Tarif_Stock!#REF!&lt;&gt;0,Produit_Tarif_Stock!#REF!,"")</f>
        <v>#REF!</v>
      </c>
      <c r="N566" s="454"/>
      <c r="P566" s="2" t="e">
        <f>IF(Produit_Tarif_Stock!#REF!&lt;&gt;0,Produit_Tarif_Stock!#REF!,"")</f>
        <v>#REF!</v>
      </c>
      <c r="Q566" s="518" t="e">
        <f>IF(Produit_Tarif_Stock!#REF!&lt;&gt;0,(E566-(E566*H566)-Produit_Tarif_Stock!#REF!)/Produit_Tarif_Stock!#REF!*100,(E566-(E566*H566)-Produit_Tarif_Stock!#REF!)/Produit_Tarif_Stock!#REF!*100)</f>
        <v>#REF!</v>
      </c>
      <c r="R566" s="523">
        <f t="shared" si="17"/>
        <v>0</v>
      </c>
      <c r="S566" s="524" t="e">
        <f>Produit_Tarif_Stock!#REF!</f>
        <v>#REF!</v>
      </c>
    </row>
    <row r="567" spans="1:19" ht="24.75" customHeight="1">
      <c r="A567" s="228" t="e">
        <f>Produit_Tarif_Stock!#REF!</f>
        <v>#REF!</v>
      </c>
      <c r="B567" s="118" t="e">
        <f>IF(Produit_Tarif_Stock!#REF!&lt;&gt;"",Produit_Tarif_Stock!#REF!,"")</f>
        <v>#REF!</v>
      </c>
      <c r="C567" s="502" t="e">
        <f>IF(Produit_Tarif_Stock!#REF!&lt;&gt;"",Produit_Tarif_Stock!#REF!,"")</f>
        <v>#REF!</v>
      </c>
      <c r="D567" s="505" t="e">
        <f>IF(Produit_Tarif_Stock!#REF!&lt;&gt;"",Produit_Tarif_Stock!#REF!,"")</f>
        <v>#REF!</v>
      </c>
      <c r="E567" s="514" t="e">
        <f>IF(Produit_Tarif_Stock!#REF!&lt;&gt;0,Produit_Tarif_Stock!#REF!,"")</f>
        <v>#REF!</v>
      </c>
      <c r="F567" s="2" t="e">
        <f>IF(Produit_Tarif_Stock!#REF!&lt;&gt;"",Produit_Tarif_Stock!#REF!,"")</f>
        <v>#REF!</v>
      </c>
      <c r="G567" s="506" t="e">
        <f>IF(Produit_Tarif_Stock!#REF!&lt;&gt;0,Produit_Tarif_Stock!#REF!,"")</f>
        <v>#REF!</v>
      </c>
      <c r="I567" s="506" t="str">
        <f t="shared" si="16"/>
        <v/>
      </c>
      <c r="J567" s="2" t="e">
        <f>IF(Produit_Tarif_Stock!#REF!&lt;&gt;0,Produit_Tarif_Stock!#REF!,"")</f>
        <v>#REF!</v>
      </c>
      <c r="K567" s="2" t="e">
        <f>IF(Produit_Tarif_Stock!#REF!&lt;&gt;0,Produit_Tarif_Stock!#REF!,"")</f>
        <v>#REF!</v>
      </c>
      <c r="L567" s="114" t="e">
        <f>IF(Produit_Tarif_Stock!#REF!&lt;&gt;0,Produit_Tarif_Stock!#REF!,"")</f>
        <v>#REF!</v>
      </c>
      <c r="M567" s="114" t="e">
        <f>IF(Produit_Tarif_Stock!#REF!&lt;&gt;0,Produit_Tarif_Stock!#REF!,"")</f>
        <v>#REF!</v>
      </c>
      <c r="N567" s="454"/>
      <c r="P567" s="2" t="e">
        <f>IF(Produit_Tarif_Stock!#REF!&lt;&gt;0,Produit_Tarif_Stock!#REF!,"")</f>
        <v>#REF!</v>
      </c>
      <c r="Q567" s="518" t="e">
        <f>IF(Produit_Tarif_Stock!#REF!&lt;&gt;0,(E567-(E567*H567)-Produit_Tarif_Stock!#REF!)/Produit_Tarif_Stock!#REF!*100,(E567-(E567*H567)-Produit_Tarif_Stock!#REF!)/Produit_Tarif_Stock!#REF!*100)</f>
        <v>#REF!</v>
      </c>
      <c r="R567" s="523">
        <f t="shared" si="17"/>
        <v>0</v>
      </c>
      <c r="S567" s="524" t="e">
        <f>Produit_Tarif_Stock!#REF!</f>
        <v>#REF!</v>
      </c>
    </row>
    <row r="568" spans="1:19" ht="24.75" customHeight="1">
      <c r="A568" s="228" t="e">
        <f>Produit_Tarif_Stock!#REF!</f>
        <v>#REF!</v>
      </c>
      <c r="B568" s="118" t="e">
        <f>IF(Produit_Tarif_Stock!#REF!&lt;&gt;"",Produit_Tarif_Stock!#REF!,"")</f>
        <v>#REF!</v>
      </c>
      <c r="C568" s="502" t="e">
        <f>IF(Produit_Tarif_Stock!#REF!&lt;&gt;"",Produit_Tarif_Stock!#REF!,"")</f>
        <v>#REF!</v>
      </c>
      <c r="D568" s="505" t="e">
        <f>IF(Produit_Tarif_Stock!#REF!&lt;&gt;"",Produit_Tarif_Stock!#REF!,"")</f>
        <v>#REF!</v>
      </c>
      <c r="E568" s="514" t="e">
        <f>IF(Produit_Tarif_Stock!#REF!&lt;&gt;0,Produit_Tarif_Stock!#REF!,"")</f>
        <v>#REF!</v>
      </c>
      <c r="F568" s="2" t="e">
        <f>IF(Produit_Tarif_Stock!#REF!&lt;&gt;"",Produit_Tarif_Stock!#REF!,"")</f>
        <v>#REF!</v>
      </c>
      <c r="G568" s="506" t="e">
        <f>IF(Produit_Tarif_Stock!#REF!&lt;&gt;0,Produit_Tarif_Stock!#REF!,"")</f>
        <v>#REF!</v>
      </c>
      <c r="I568" s="506" t="str">
        <f t="shared" si="16"/>
        <v/>
      </c>
      <c r="J568" s="2" t="e">
        <f>IF(Produit_Tarif_Stock!#REF!&lt;&gt;0,Produit_Tarif_Stock!#REF!,"")</f>
        <v>#REF!</v>
      </c>
      <c r="K568" s="2" t="e">
        <f>IF(Produit_Tarif_Stock!#REF!&lt;&gt;0,Produit_Tarif_Stock!#REF!,"")</f>
        <v>#REF!</v>
      </c>
      <c r="L568" s="114" t="e">
        <f>IF(Produit_Tarif_Stock!#REF!&lt;&gt;0,Produit_Tarif_Stock!#REF!,"")</f>
        <v>#REF!</v>
      </c>
      <c r="M568" s="114" t="e">
        <f>IF(Produit_Tarif_Stock!#REF!&lt;&gt;0,Produit_Tarif_Stock!#REF!,"")</f>
        <v>#REF!</v>
      </c>
      <c r="N568" s="454"/>
      <c r="P568" s="2" t="e">
        <f>IF(Produit_Tarif_Stock!#REF!&lt;&gt;0,Produit_Tarif_Stock!#REF!,"")</f>
        <v>#REF!</v>
      </c>
      <c r="Q568" s="518" t="e">
        <f>IF(Produit_Tarif_Stock!#REF!&lt;&gt;0,(E568-(E568*H568)-Produit_Tarif_Stock!#REF!)/Produit_Tarif_Stock!#REF!*100,(E568-(E568*H568)-Produit_Tarif_Stock!#REF!)/Produit_Tarif_Stock!#REF!*100)</f>
        <v>#REF!</v>
      </c>
      <c r="R568" s="523">
        <f t="shared" si="17"/>
        <v>0</v>
      </c>
      <c r="S568" s="524" t="e">
        <f>Produit_Tarif_Stock!#REF!</f>
        <v>#REF!</v>
      </c>
    </row>
    <row r="569" spans="1:19" ht="24.75" customHeight="1">
      <c r="A569" s="228" t="e">
        <f>Produit_Tarif_Stock!#REF!</f>
        <v>#REF!</v>
      </c>
      <c r="B569" s="118" t="e">
        <f>IF(Produit_Tarif_Stock!#REF!&lt;&gt;"",Produit_Tarif_Stock!#REF!,"")</f>
        <v>#REF!</v>
      </c>
      <c r="C569" s="502" t="e">
        <f>IF(Produit_Tarif_Stock!#REF!&lt;&gt;"",Produit_Tarif_Stock!#REF!,"")</f>
        <v>#REF!</v>
      </c>
      <c r="D569" s="505" t="e">
        <f>IF(Produit_Tarif_Stock!#REF!&lt;&gt;"",Produit_Tarif_Stock!#REF!,"")</f>
        <v>#REF!</v>
      </c>
      <c r="E569" s="514" t="e">
        <f>IF(Produit_Tarif_Stock!#REF!&lt;&gt;0,Produit_Tarif_Stock!#REF!,"")</f>
        <v>#REF!</v>
      </c>
      <c r="F569" s="2" t="e">
        <f>IF(Produit_Tarif_Stock!#REF!&lt;&gt;"",Produit_Tarif_Stock!#REF!,"")</f>
        <v>#REF!</v>
      </c>
      <c r="G569" s="506" t="e">
        <f>IF(Produit_Tarif_Stock!#REF!&lt;&gt;0,Produit_Tarif_Stock!#REF!,"")</f>
        <v>#REF!</v>
      </c>
      <c r="I569" s="506" t="str">
        <f t="shared" si="16"/>
        <v/>
      </c>
      <c r="J569" s="2" t="e">
        <f>IF(Produit_Tarif_Stock!#REF!&lt;&gt;0,Produit_Tarif_Stock!#REF!,"")</f>
        <v>#REF!</v>
      </c>
      <c r="K569" s="2" t="e">
        <f>IF(Produit_Tarif_Stock!#REF!&lt;&gt;0,Produit_Tarif_Stock!#REF!,"")</f>
        <v>#REF!</v>
      </c>
      <c r="L569" s="114" t="e">
        <f>IF(Produit_Tarif_Stock!#REF!&lt;&gt;0,Produit_Tarif_Stock!#REF!,"")</f>
        <v>#REF!</v>
      </c>
      <c r="M569" s="114" t="e">
        <f>IF(Produit_Tarif_Stock!#REF!&lt;&gt;0,Produit_Tarif_Stock!#REF!,"")</f>
        <v>#REF!</v>
      </c>
      <c r="N569" s="454"/>
      <c r="P569" s="2" t="e">
        <f>IF(Produit_Tarif_Stock!#REF!&lt;&gt;0,Produit_Tarif_Stock!#REF!,"")</f>
        <v>#REF!</v>
      </c>
      <c r="Q569" s="518" t="e">
        <f>IF(Produit_Tarif_Stock!#REF!&lt;&gt;0,(E569-(E569*H569)-Produit_Tarif_Stock!#REF!)/Produit_Tarif_Stock!#REF!*100,(E569-(E569*H569)-Produit_Tarif_Stock!#REF!)/Produit_Tarif_Stock!#REF!*100)</f>
        <v>#REF!</v>
      </c>
      <c r="R569" s="523">
        <f t="shared" si="17"/>
        <v>0</v>
      </c>
      <c r="S569" s="524" t="e">
        <f>Produit_Tarif_Stock!#REF!</f>
        <v>#REF!</v>
      </c>
    </row>
    <row r="570" spans="1:19" ht="24.75" customHeight="1">
      <c r="A570" s="228" t="e">
        <f>Produit_Tarif_Stock!#REF!</f>
        <v>#REF!</v>
      </c>
      <c r="B570" s="118" t="e">
        <f>IF(Produit_Tarif_Stock!#REF!&lt;&gt;"",Produit_Tarif_Stock!#REF!,"")</f>
        <v>#REF!</v>
      </c>
      <c r="C570" s="502" t="e">
        <f>IF(Produit_Tarif_Stock!#REF!&lt;&gt;"",Produit_Tarif_Stock!#REF!,"")</f>
        <v>#REF!</v>
      </c>
      <c r="D570" s="505" t="e">
        <f>IF(Produit_Tarif_Stock!#REF!&lt;&gt;"",Produit_Tarif_Stock!#REF!,"")</f>
        <v>#REF!</v>
      </c>
      <c r="E570" s="514" t="e">
        <f>IF(Produit_Tarif_Stock!#REF!&lt;&gt;0,Produit_Tarif_Stock!#REF!,"")</f>
        <v>#REF!</v>
      </c>
      <c r="F570" s="2" t="e">
        <f>IF(Produit_Tarif_Stock!#REF!&lt;&gt;"",Produit_Tarif_Stock!#REF!,"")</f>
        <v>#REF!</v>
      </c>
      <c r="G570" s="506" t="e">
        <f>IF(Produit_Tarif_Stock!#REF!&lt;&gt;0,Produit_Tarif_Stock!#REF!,"")</f>
        <v>#REF!</v>
      </c>
      <c r="I570" s="506" t="str">
        <f t="shared" si="16"/>
        <v/>
      </c>
      <c r="J570" s="2" t="e">
        <f>IF(Produit_Tarif_Stock!#REF!&lt;&gt;0,Produit_Tarif_Stock!#REF!,"")</f>
        <v>#REF!</v>
      </c>
      <c r="K570" s="2" t="e">
        <f>IF(Produit_Tarif_Stock!#REF!&lt;&gt;0,Produit_Tarif_Stock!#REF!,"")</f>
        <v>#REF!</v>
      </c>
      <c r="L570" s="114" t="e">
        <f>IF(Produit_Tarif_Stock!#REF!&lt;&gt;0,Produit_Tarif_Stock!#REF!,"")</f>
        <v>#REF!</v>
      </c>
      <c r="M570" s="114" t="e">
        <f>IF(Produit_Tarif_Stock!#REF!&lt;&gt;0,Produit_Tarif_Stock!#REF!,"")</f>
        <v>#REF!</v>
      </c>
      <c r="N570" s="454"/>
      <c r="P570" s="2" t="e">
        <f>IF(Produit_Tarif_Stock!#REF!&lt;&gt;0,Produit_Tarif_Stock!#REF!,"")</f>
        <v>#REF!</v>
      </c>
      <c r="Q570" s="518" t="e">
        <f>IF(Produit_Tarif_Stock!#REF!&lt;&gt;0,(E570-(E570*H570)-Produit_Tarif_Stock!#REF!)/Produit_Tarif_Stock!#REF!*100,(E570-(E570*H570)-Produit_Tarif_Stock!#REF!)/Produit_Tarif_Stock!#REF!*100)</f>
        <v>#REF!</v>
      </c>
      <c r="R570" s="523">
        <f t="shared" si="17"/>
        <v>0</v>
      </c>
      <c r="S570" s="524" t="e">
        <f>Produit_Tarif_Stock!#REF!</f>
        <v>#REF!</v>
      </c>
    </row>
    <row r="571" spans="1:19" ht="24.75" customHeight="1">
      <c r="A571" s="228" t="e">
        <f>Produit_Tarif_Stock!#REF!</f>
        <v>#REF!</v>
      </c>
      <c r="B571" s="118" t="e">
        <f>IF(Produit_Tarif_Stock!#REF!&lt;&gt;"",Produit_Tarif_Stock!#REF!,"")</f>
        <v>#REF!</v>
      </c>
      <c r="C571" s="502" t="e">
        <f>IF(Produit_Tarif_Stock!#REF!&lt;&gt;"",Produit_Tarif_Stock!#REF!,"")</f>
        <v>#REF!</v>
      </c>
      <c r="D571" s="505" t="e">
        <f>IF(Produit_Tarif_Stock!#REF!&lt;&gt;"",Produit_Tarif_Stock!#REF!,"")</f>
        <v>#REF!</v>
      </c>
      <c r="E571" s="514" t="e">
        <f>IF(Produit_Tarif_Stock!#REF!&lt;&gt;0,Produit_Tarif_Stock!#REF!,"")</f>
        <v>#REF!</v>
      </c>
      <c r="F571" s="2" t="e">
        <f>IF(Produit_Tarif_Stock!#REF!&lt;&gt;"",Produit_Tarif_Stock!#REF!,"")</f>
        <v>#REF!</v>
      </c>
      <c r="G571" s="506" t="e">
        <f>IF(Produit_Tarif_Stock!#REF!&lt;&gt;0,Produit_Tarif_Stock!#REF!,"")</f>
        <v>#REF!</v>
      </c>
      <c r="I571" s="506" t="str">
        <f t="shared" si="16"/>
        <v/>
      </c>
      <c r="J571" s="2" t="e">
        <f>IF(Produit_Tarif_Stock!#REF!&lt;&gt;0,Produit_Tarif_Stock!#REF!,"")</f>
        <v>#REF!</v>
      </c>
      <c r="K571" s="2" t="e">
        <f>IF(Produit_Tarif_Stock!#REF!&lt;&gt;0,Produit_Tarif_Stock!#REF!,"")</f>
        <v>#REF!</v>
      </c>
      <c r="L571" s="114" t="e">
        <f>IF(Produit_Tarif_Stock!#REF!&lt;&gt;0,Produit_Tarif_Stock!#REF!,"")</f>
        <v>#REF!</v>
      </c>
      <c r="M571" s="114" t="e">
        <f>IF(Produit_Tarif_Stock!#REF!&lt;&gt;0,Produit_Tarif_Stock!#REF!,"")</f>
        <v>#REF!</v>
      </c>
      <c r="N571" s="454"/>
      <c r="P571" s="2" t="e">
        <f>IF(Produit_Tarif_Stock!#REF!&lt;&gt;0,Produit_Tarif_Stock!#REF!,"")</f>
        <v>#REF!</v>
      </c>
      <c r="Q571" s="518" t="e">
        <f>IF(Produit_Tarif_Stock!#REF!&lt;&gt;0,(E571-(E571*H571)-Produit_Tarif_Stock!#REF!)/Produit_Tarif_Stock!#REF!*100,(E571-(E571*H571)-Produit_Tarif_Stock!#REF!)/Produit_Tarif_Stock!#REF!*100)</f>
        <v>#REF!</v>
      </c>
      <c r="R571" s="523">
        <f t="shared" si="17"/>
        <v>0</v>
      </c>
      <c r="S571" s="524" t="e">
        <f>Produit_Tarif_Stock!#REF!</f>
        <v>#REF!</v>
      </c>
    </row>
    <row r="572" spans="1:19" ht="24.75" customHeight="1">
      <c r="A572" s="228" t="e">
        <f>Produit_Tarif_Stock!#REF!</f>
        <v>#REF!</v>
      </c>
      <c r="B572" s="118" t="e">
        <f>IF(Produit_Tarif_Stock!#REF!&lt;&gt;"",Produit_Tarif_Stock!#REF!,"")</f>
        <v>#REF!</v>
      </c>
      <c r="C572" s="502" t="e">
        <f>IF(Produit_Tarif_Stock!#REF!&lt;&gt;"",Produit_Tarif_Stock!#REF!,"")</f>
        <v>#REF!</v>
      </c>
      <c r="D572" s="505" t="e">
        <f>IF(Produit_Tarif_Stock!#REF!&lt;&gt;"",Produit_Tarif_Stock!#REF!,"")</f>
        <v>#REF!</v>
      </c>
      <c r="E572" s="514" t="e">
        <f>IF(Produit_Tarif_Stock!#REF!&lt;&gt;0,Produit_Tarif_Stock!#REF!,"")</f>
        <v>#REF!</v>
      </c>
      <c r="F572" s="2" t="e">
        <f>IF(Produit_Tarif_Stock!#REF!&lt;&gt;"",Produit_Tarif_Stock!#REF!,"")</f>
        <v>#REF!</v>
      </c>
      <c r="G572" s="506" t="e">
        <f>IF(Produit_Tarif_Stock!#REF!&lt;&gt;0,Produit_Tarif_Stock!#REF!,"")</f>
        <v>#REF!</v>
      </c>
      <c r="I572" s="506" t="str">
        <f t="shared" si="16"/>
        <v/>
      </c>
      <c r="J572" s="2" t="e">
        <f>IF(Produit_Tarif_Stock!#REF!&lt;&gt;0,Produit_Tarif_Stock!#REF!,"")</f>
        <v>#REF!</v>
      </c>
      <c r="K572" s="2" t="e">
        <f>IF(Produit_Tarif_Stock!#REF!&lt;&gt;0,Produit_Tarif_Stock!#REF!,"")</f>
        <v>#REF!</v>
      </c>
      <c r="L572" s="114" t="e">
        <f>IF(Produit_Tarif_Stock!#REF!&lt;&gt;0,Produit_Tarif_Stock!#REF!,"")</f>
        <v>#REF!</v>
      </c>
      <c r="M572" s="114" t="e">
        <f>IF(Produit_Tarif_Stock!#REF!&lt;&gt;0,Produit_Tarif_Stock!#REF!,"")</f>
        <v>#REF!</v>
      </c>
      <c r="N572" s="454"/>
      <c r="P572" s="2" t="e">
        <f>IF(Produit_Tarif_Stock!#REF!&lt;&gt;0,Produit_Tarif_Stock!#REF!,"")</f>
        <v>#REF!</v>
      </c>
      <c r="Q572" s="518" t="e">
        <f>IF(Produit_Tarif_Stock!#REF!&lt;&gt;0,(E572-(E572*H572)-Produit_Tarif_Stock!#REF!)/Produit_Tarif_Stock!#REF!*100,(E572-(E572*H572)-Produit_Tarif_Stock!#REF!)/Produit_Tarif_Stock!#REF!*100)</f>
        <v>#REF!</v>
      </c>
      <c r="R572" s="523">
        <f t="shared" si="17"/>
        <v>0</v>
      </c>
      <c r="S572" s="524" t="e">
        <f>Produit_Tarif_Stock!#REF!</f>
        <v>#REF!</v>
      </c>
    </row>
    <row r="573" spans="1:19" ht="24.75" customHeight="1">
      <c r="A573" s="228" t="e">
        <f>Produit_Tarif_Stock!#REF!</f>
        <v>#REF!</v>
      </c>
      <c r="B573" s="118" t="e">
        <f>IF(Produit_Tarif_Stock!#REF!&lt;&gt;"",Produit_Tarif_Stock!#REF!,"")</f>
        <v>#REF!</v>
      </c>
      <c r="C573" s="502" t="e">
        <f>IF(Produit_Tarif_Stock!#REF!&lt;&gt;"",Produit_Tarif_Stock!#REF!,"")</f>
        <v>#REF!</v>
      </c>
      <c r="D573" s="505" t="e">
        <f>IF(Produit_Tarif_Stock!#REF!&lt;&gt;"",Produit_Tarif_Stock!#REF!,"")</f>
        <v>#REF!</v>
      </c>
      <c r="E573" s="514" t="e">
        <f>IF(Produit_Tarif_Stock!#REF!&lt;&gt;0,Produit_Tarif_Stock!#REF!,"")</f>
        <v>#REF!</v>
      </c>
      <c r="F573" s="2" t="e">
        <f>IF(Produit_Tarif_Stock!#REF!&lt;&gt;"",Produit_Tarif_Stock!#REF!,"")</f>
        <v>#REF!</v>
      </c>
      <c r="G573" s="506" t="e">
        <f>IF(Produit_Tarif_Stock!#REF!&lt;&gt;0,Produit_Tarif_Stock!#REF!,"")</f>
        <v>#REF!</v>
      </c>
      <c r="I573" s="506" t="str">
        <f t="shared" si="16"/>
        <v/>
      </c>
      <c r="J573" s="2" t="e">
        <f>IF(Produit_Tarif_Stock!#REF!&lt;&gt;0,Produit_Tarif_Stock!#REF!,"")</f>
        <v>#REF!</v>
      </c>
      <c r="K573" s="2" t="e">
        <f>IF(Produit_Tarif_Stock!#REF!&lt;&gt;0,Produit_Tarif_Stock!#REF!,"")</f>
        <v>#REF!</v>
      </c>
      <c r="L573" s="114" t="e">
        <f>IF(Produit_Tarif_Stock!#REF!&lt;&gt;0,Produit_Tarif_Stock!#REF!,"")</f>
        <v>#REF!</v>
      </c>
      <c r="M573" s="114" t="e">
        <f>IF(Produit_Tarif_Stock!#REF!&lt;&gt;0,Produit_Tarif_Stock!#REF!,"")</f>
        <v>#REF!</v>
      </c>
      <c r="N573" s="454"/>
      <c r="P573" s="2" t="e">
        <f>IF(Produit_Tarif_Stock!#REF!&lt;&gt;0,Produit_Tarif_Stock!#REF!,"")</f>
        <v>#REF!</v>
      </c>
      <c r="Q573" s="518" t="e">
        <f>IF(Produit_Tarif_Stock!#REF!&lt;&gt;0,(E573-(E573*H573)-Produit_Tarif_Stock!#REF!)/Produit_Tarif_Stock!#REF!*100,(E573-(E573*H573)-Produit_Tarif_Stock!#REF!)/Produit_Tarif_Stock!#REF!*100)</f>
        <v>#REF!</v>
      </c>
      <c r="R573" s="523">
        <f t="shared" si="17"/>
        <v>0</v>
      </c>
      <c r="S573" s="524" t="e">
        <f>Produit_Tarif_Stock!#REF!</f>
        <v>#REF!</v>
      </c>
    </row>
    <row r="574" spans="1:19" ht="24.75" customHeight="1">
      <c r="A574" s="228" t="e">
        <f>Produit_Tarif_Stock!#REF!</f>
        <v>#REF!</v>
      </c>
      <c r="B574" s="118" t="e">
        <f>IF(Produit_Tarif_Stock!#REF!&lt;&gt;"",Produit_Tarif_Stock!#REF!,"")</f>
        <v>#REF!</v>
      </c>
      <c r="C574" s="502" t="e">
        <f>IF(Produit_Tarif_Stock!#REF!&lt;&gt;"",Produit_Tarif_Stock!#REF!,"")</f>
        <v>#REF!</v>
      </c>
      <c r="D574" s="505" t="e">
        <f>IF(Produit_Tarif_Stock!#REF!&lt;&gt;"",Produit_Tarif_Stock!#REF!,"")</f>
        <v>#REF!</v>
      </c>
      <c r="E574" s="514" t="e">
        <f>IF(Produit_Tarif_Stock!#REF!&lt;&gt;0,Produit_Tarif_Stock!#REF!,"")</f>
        <v>#REF!</v>
      </c>
      <c r="F574" s="2" t="e">
        <f>IF(Produit_Tarif_Stock!#REF!&lt;&gt;"",Produit_Tarif_Stock!#REF!,"")</f>
        <v>#REF!</v>
      </c>
      <c r="G574" s="506" t="e">
        <f>IF(Produit_Tarif_Stock!#REF!&lt;&gt;0,Produit_Tarif_Stock!#REF!,"")</f>
        <v>#REF!</v>
      </c>
      <c r="I574" s="506" t="str">
        <f t="shared" si="16"/>
        <v/>
      </c>
      <c r="J574" s="2" t="e">
        <f>IF(Produit_Tarif_Stock!#REF!&lt;&gt;0,Produit_Tarif_Stock!#REF!,"")</f>
        <v>#REF!</v>
      </c>
      <c r="K574" s="2" t="e">
        <f>IF(Produit_Tarif_Stock!#REF!&lt;&gt;0,Produit_Tarif_Stock!#REF!,"")</f>
        <v>#REF!</v>
      </c>
      <c r="L574" s="114" t="e">
        <f>IF(Produit_Tarif_Stock!#REF!&lt;&gt;0,Produit_Tarif_Stock!#REF!,"")</f>
        <v>#REF!</v>
      </c>
      <c r="M574" s="114" t="e">
        <f>IF(Produit_Tarif_Stock!#REF!&lt;&gt;0,Produit_Tarif_Stock!#REF!,"")</f>
        <v>#REF!</v>
      </c>
      <c r="N574" s="454"/>
      <c r="P574" s="2" t="e">
        <f>IF(Produit_Tarif_Stock!#REF!&lt;&gt;0,Produit_Tarif_Stock!#REF!,"")</f>
        <v>#REF!</v>
      </c>
      <c r="Q574" s="518" t="e">
        <f>IF(Produit_Tarif_Stock!#REF!&lt;&gt;0,(E574-(E574*H574)-Produit_Tarif_Stock!#REF!)/Produit_Tarif_Stock!#REF!*100,(E574-(E574*H574)-Produit_Tarif_Stock!#REF!)/Produit_Tarif_Stock!#REF!*100)</f>
        <v>#REF!</v>
      </c>
      <c r="R574" s="523">
        <f t="shared" si="17"/>
        <v>0</v>
      </c>
      <c r="S574" s="524" t="e">
        <f>Produit_Tarif_Stock!#REF!</f>
        <v>#REF!</v>
      </c>
    </row>
    <row r="575" spans="1:19" ht="24.75" customHeight="1">
      <c r="A575" s="228" t="e">
        <f>Produit_Tarif_Stock!#REF!</f>
        <v>#REF!</v>
      </c>
      <c r="B575" s="118" t="e">
        <f>IF(Produit_Tarif_Stock!#REF!&lt;&gt;"",Produit_Tarif_Stock!#REF!,"")</f>
        <v>#REF!</v>
      </c>
      <c r="C575" s="502" t="e">
        <f>IF(Produit_Tarif_Stock!#REF!&lt;&gt;"",Produit_Tarif_Stock!#REF!,"")</f>
        <v>#REF!</v>
      </c>
      <c r="D575" s="505" t="e">
        <f>IF(Produit_Tarif_Stock!#REF!&lt;&gt;"",Produit_Tarif_Stock!#REF!,"")</f>
        <v>#REF!</v>
      </c>
      <c r="E575" s="514" t="e">
        <f>IF(Produit_Tarif_Stock!#REF!&lt;&gt;0,Produit_Tarif_Stock!#REF!,"")</f>
        <v>#REF!</v>
      </c>
      <c r="F575" s="2" t="e">
        <f>IF(Produit_Tarif_Stock!#REF!&lt;&gt;"",Produit_Tarif_Stock!#REF!,"")</f>
        <v>#REF!</v>
      </c>
      <c r="G575" s="506" t="e">
        <f>IF(Produit_Tarif_Stock!#REF!&lt;&gt;0,Produit_Tarif_Stock!#REF!,"")</f>
        <v>#REF!</v>
      </c>
      <c r="I575" s="506" t="str">
        <f t="shared" si="16"/>
        <v/>
      </c>
      <c r="J575" s="2" t="e">
        <f>IF(Produit_Tarif_Stock!#REF!&lt;&gt;0,Produit_Tarif_Stock!#REF!,"")</f>
        <v>#REF!</v>
      </c>
      <c r="K575" s="2" t="e">
        <f>IF(Produit_Tarif_Stock!#REF!&lt;&gt;0,Produit_Tarif_Stock!#REF!,"")</f>
        <v>#REF!</v>
      </c>
      <c r="L575" s="114" t="e">
        <f>IF(Produit_Tarif_Stock!#REF!&lt;&gt;0,Produit_Tarif_Stock!#REF!,"")</f>
        <v>#REF!</v>
      </c>
      <c r="M575" s="114" t="e">
        <f>IF(Produit_Tarif_Stock!#REF!&lt;&gt;0,Produit_Tarif_Stock!#REF!,"")</f>
        <v>#REF!</v>
      </c>
      <c r="N575" s="454"/>
      <c r="P575" s="2" t="e">
        <f>IF(Produit_Tarif_Stock!#REF!&lt;&gt;0,Produit_Tarif_Stock!#REF!,"")</f>
        <v>#REF!</v>
      </c>
      <c r="Q575" s="518" t="e">
        <f>IF(Produit_Tarif_Stock!#REF!&lt;&gt;0,(E575-(E575*H575)-Produit_Tarif_Stock!#REF!)/Produit_Tarif_Stock!#REF!*100,(E575-(E575*H575)-Produit_Tarif_Stock!#REF!)/Produit_Tarif_Stock!#REF!*100)</f>
        <v>#REF!</v>
      </c>
      <c r="R575" s="523">
        <f t="shared" si="17"/>
        <v>0</v>
      </c>
      <c r="S575" s="524" t="e">
        <f>Produit_Tarif_Stock!#REF!</f>
        <v>#REF!</v>
      </c>
    </row>
    <row r="576" spans="1:19" ht="24.75" customHeight="1">
      <c r="A576" s="228" t="e">
        <f>Produit_Tarif_Stock!#REF!</f>
        <v>#REF!</v>
      </c>
      <c r="B576" s="118" t="e">
        <f>IF(Produit_Tarif_Stock!#REF!&lt;&gt;"",Produit_Tarif_Stock!#REF!,"")</f>
        <v>#REF!</v>
      </c>
      <c r="C576" s="502" t="e">
        <f>IF(Produit_Tarif_Stock!#REF!&lt;&gt;"",Produit_Tarif_Stock!#REF!,"")</f>
        <v>#REF!</v>
      </c>
      <c r="D576" s="505" t="e">
        <f>IF(Produit_Tarif_Stock!#REF!&lt;&gt;"",Produit_Tarif_Stock!#REF!,"")</f>
        <v>#REF!</v>
      </c>
      <c r="E576" s="514" t="e">
        <f>IF(Produit_Tarif_Stock!#REF!&lt;&gt;0,Produit_Tarif_Stock!#REF!,"")</f>
        <v>#REF!</v>
      </c>
      <c r="F576" s="2" t="e">
        <f>IF(Produit_Tarif_Stock!#REF!&lt;&gt;"",Produit_Tarif_Stock!#REF!,"")</f>
        <v>#REF!</v>
      </c>
      <c r="G576" s="506" t="e">
        <f>IF(Produit_Tarif_Stock!#REF!&lt;&gt;0,Produit_Tarif_Stock!#REF!,"")</f>
        <v>#REF!</v>
      </c>
      <c r="I576" s="506" t="str">
        <f t="shared" si="16"/>
        <v/>
      </c>
      <c r="J576" s="2" t="e">
        <f>IF(Produit_Tarif_Stock!#REF!&lt;&gt;0,Produit_Tarif_Stock!#REF!,"")</f>
        <v>#REF!</v>
      </c>
      <c r="K576" s="2" t="e">
        <f>IF(Produit_Tarif_Stock!#REF!&lt;&gt;0,Produit_Tarif_Stock!#REF!,"")</f>
        <v>#REF!</v>
      </c>
      <c r="L576" s="114" t="e">
        <f>IF(Produit_Tarif_Stock!#REF!&lt;&gt;0,Produit_Tarif_Stock!#REF!,"")</f>
        <v>#REF!</v>
      </c>
      <c r="M576" s="114" t="e">
        <f>IF(Produit_Tarif_Stock!#REF!&lt;&gt;0,Produit_Tarif_Stock!#REF!,"")</f>
        <v>#REF!</v>
      </c>
      <c r="N576" s="454"/>
      <c r="P576" s="2" t="e">
        <f>IF(Produit_Tarif_Stock!#REF!&lt;&gt;0,Produit_Tarif_Stock!#REF!,"")</f>
        <v>#REF!</v>
      </c>
      <c r="Q576" s="518" t="e">
        <f>IF(Produit_Tarif_Stock!#REF!&lt;&gt;0,(E576-(E576*H576)-Produit_Tarif_Stock!#REF!)/Produit_Tarif_Stock!#REF!*100,(E576-(E576*H576)-Produit_Tarif_Stock!#REF!)/Produit_Tarif_Stock!#REF!*100)</f>
        <v>#REF!</v>
      </c>
      <c r="R576" s="523">
        <f t="shared" si="17"/>
        <v>0</v>
      </c>
      <c r="S576" s="524" t="e">
        <f>Produit_Tarif_Stock!#REF!</f>
        <v>#REF!</v>
      </c>
    </row>
    <row r="577" spans="1:19" ht="24.75" customHeight="1">
      <c r="A577" s="228" t="e">
        <f>Produit_Tarif_Stock!#REF!</f>
        <v>#REF!</v>
      </c>
      <c r="B577" s="118" t="e">
        <f>IF(Produit_Tarif_Stock!#REF!&lt;&gt;"",Produit_Tarif_Stock!#REF!,"")</f>
        <v>#REF!</v>
      </c>
      <c r="C577" s="502" t="e">
        <f>IF(Produit_Tarif_Stock!#REF!&lt;&gt;"",Produit_Tarif_Stock!#REF!,"")</f>
        <v>#REF!</v>
      </c>
      <c r="D577" s="505" t="e">
        <f>IF(Produit_Tarif_Stock!#REF!&lt;&gt;"",Produit_Tarif_Stock!#REF!,"")</f>
        <v>#REF!</v>
      </c>
      <c r="E577" s="514" t="e">
        <f>IF(Produit_Tarif_Stock!#REF!&lt;&gt;0,Produit_Tarif_Stock!#REF!,"")</f>
        <v>#REF!</v>
      </c>
      <c r="F577" s="2" t="e">
        <f>IF(Produit_Tarif_Stock!#REF!&lt;&gt;"",Produit_Tarif_Stock!#REF!,"")</f>
        <v>#REF!</v>
      </c>
      <c r="G577" s="506" t="e">
        <f>IF(Produit_Tarif_Stock!#REF!&lt;&gt;0,Produit_Tarif_Stock!#REF!,"")</f>
        <v>#REF!</v>
      </c>
      <c r="I577" s="506" t="str">
        <f t="shared" si="16"/>
        <v/>
      </c>
      <c r="J577" s="2" t="e">
        <f>IF(Produit_Tarif_Stock!#REF!&lt;&gt;0,Produit_Tarif_Stock!#REF!,"")</f>
        <v>#REF!</v>
      </c>
      <c r="K577" s="2" t="e">
        <f>IF(Produit_Tarif_Stock!#REF!&lt;&gt;0,Produit_Tarif_Stock!#REF!,"")</f>
        <v>#REF!</v>
      </c>
      <c r="L577" s="114" t="e">
        <f>IF(Produit_Tarif_Stock!#REF!&lt;&gt;0,Produit_Tarif_Stock!#REF!,"")</f>
        <v>#REF!</v>
      </c>
      <c r="M577" s="114" t="e">
        <f>IF(Produit_Tarif_Stock!#REF!&lt;&gt;0,Produit_Tarif_Stock!#REF!,"")</f>
        <v>#REF!</v>
      </c>
      <c r="N577" s="454"/>
      <c r="P577" s="2" t="e">
        <f>IF(Produit_Tarif_Stock!#REF!&lt;&gt;0,Produit_Tarif_Stock!#REF!,"")</f>
        <v>#REF!</v>
      </c>
      <c r="Q577" s="518" t="e">
        <f>IF(Produit_Tarif_Stock!#REF!&lt;&gt;0,(E577-(E577*H577)-Produit_Tarif_Stock!#REF!)/Produit_Tarif_Stock!#REF!*100,(E577-(E577*H577)-Produit_Tarif_Stock!#REF!)/Produit_Tarif_Stock!#REF!*100)</f>
        <v>#REF!</v>
      </c>
      <c r="R577" s="523">
        <f t="shared" si="17"/>
        <v>0</v>
      </c>
      <c r="S577" s="524" t="e">
        <f>Produit_Tarif_Stock!#REF!</f>
        <v>#REF!</v>
      </c>
    </row>
    <row r="578" spans="1:19" ht="24.75" customHeight="1">
      <c r="A578" s="228" t="e">
        <f>Produit_Tarif_Stock!#REF!</f>
        <v>#REF!</v>
      </c>
      <c r="B578" s="118" t="e">
        <f>IF(Produit_Tarif_Stock!#REF!&lt;&gt;"",Produit_Tarif_Stock!#REF!,"")</f>
        <v>#REF!</v>
      </c>
      <c r="C578" s="502" t="e">
        <f>IF(Produit_Tarif_Stock!#REF!&lt;&gt;"",Produit_Tarif_Stock!#REF!,"")</f>
        <v>#REF!</v>
      </c>
      <c r="D578" s="505" t="e">
        <f>IF(Produit_Tarif_Stock!#REF!&lt;&gt;"",Produit_Tarif_Stock!#REF!,"")</f>
        <v>#REF!</v>
      </c>
      <c r="E578" s="514" t="e">
        <f>IF(Produit_Tarif_Stock!#REF!&lt;&gt;0,Produit_Tarif_Stock!#REF!,"")</f>
        <v>#REF!</v>
      </c>
      <c r="F578" s="2" t="e">
        <f>IF(Produit_Tarif_Stock!#REF!&lt;&gt;"",Produit_Tarif_Stock!#REF!,"")</f>
        <v>#REF!</v>
      </c>
      <c r="G578" s="506" t="e">
        <f>IF(Produit_Tarif_Stock!#REF!&lt;&gt;0,Produit_Tarif_Stock!#REF!,"")</f>
        <v>#REF!</v>
      </c>
      <c r="I578" s="506" t="str">
        <f t="shared" si="16"/>
        <v/>
      </c>
      <c r="J578" s="2" t="e">
        <f>IF(Produit_Tarif_Stock!#REF!&lt;&gt;0,Produit_Tarif_Stock!#REF!,"")</f>
        <v>#REF!</v>
      </c>
      <c r="K578" s="2" t="e">
        <f>IF(Produit_Tarif_Stock!#REF!&lt;&gt;0,Produit_Tarif_Stock!#REF!,"")</f>
        <v>#REF!</v>
      </c>
      <c r="L578" s="114" t="e">
        <f>IF(Produit_Tarif_Stock!#REF!&lt;&gt;0,Produit_Tarif_Stock!#REF!,"")</f>
        <v>#REF!</v>
      </c>
      <c r="M578" s="114" t="e">
        <f>IF(Produit_Tarif_Stock!#REF!&lt;&gt;0,Produit_Tarif_Stock!#REF!,"")</f>
        <v>#REF!</v>
      </c>
      <c r="N578" s="454"/>
      <c r="P578" s="2" t="e">
        <f>IF(Produit_Tarif_Stock!#REF!&lt;&gt;0,Produit_Tarif_Stock!#REF!,"")</f>
        <v>#REF!</v>
      </c>
      <c r="Q578" s="518" t="e">
        <f>IF(Produit_Tarif_Stock!#REF!&lt;&gt;0,(E578-(E578*H578)-Produit_Tarif_Stock!#REF!)/Produit_Tarif_Stock!#REF!*100,(E578-(E578*H578)-Produit_Tarif_Stock!#REF!)/Produit_Tarif_Stock!#REF!*100)</f>
        <v>#REF!</v>
      </c>
      <c r="R578" s="523">
        <f t="shared" si="17"/>
        <v>0</v>
      </c>
      <c r="S578" s="524" t="e">
        <f>Produit_Tarif_Stock!#REF!</f>
        <v>#REF!</v>
      </c>
    </row>
    <row r="579" spans="1:19" ht="24.75" customHeight="1">
      <c r="A579" s="228" t="e">
        <f>Produit_Tarif_Stock!#REF!</f>
        <v>#REF!</v>
      </c>
      <c r="B579" s="118" t="e">
        <f>IF(Produit_Tarif_Stock!#REF!&lt;&gt;"",Produit_Tarif_Stock!#REF!,"")</f>
        <v>#REF!</v>
      </c>
      <c r="C579" s="502" t="e">
        <f>IF(Produit_Tarif_Stock!#REF!&lt;&gt;"",Produit_Tarif_Stock!#REF!,"")</f>
        <v>#REF!</v>
      </c>
      <c r="D579" s="505" t="e">
        <f>IF(Produit_Tarif_Stock!#REF!&lt;&gt;"",Produit_Tarif_Stock!#REF!,"")</f>
        <v>#REF!</v>
      </c>
      <c r="E579" s="514" t="e">
        <f>IF(Produit_Tarif_Stock!#REF!&lt;&gt;0,Produit_Tarif_Stock!#REF!,"")</f>
        <v>#REF!</v>
      </c>
      <c r="F579" s="2" t="e">
        <f>IF(Produit_Tarif_Stock!#REF!&lt;&gt;"",Produit_Tarif_Stock!#REF!,"")</f>
        <v>#REF!</v>
      </c>
      <c r="G579" s="506" t="e">
        <f>IF(Produit_Tarif_Stock!#REF!&lt;&gt;0,Produit_Tarif_Stock!#REF!,"")</f>
        <v>#REF!</v>
      </c>
      <c r="I579" s="506" t="str">
        <f t="shared" si="16"/>
        <v/>
      </c>
      <c r="J579" s="2" t="e">
        <f>IF(Produit_Tarif_Stock!#REF!&lt;&gt;0,Produit_Tarif_Stock!#REF!,"")</f>
        <v>#REF!</v>
      </c>
      <c r="K579" s="2" t="e">
        <f>IF(Produit_Tarif_Stock!#REF!&lt;&gt;0,Produit_Tarif_Stock!#REF!,"")</f>
        <v>#REF!</v>
      </c>
      <c r="L579" s="114" t="e">
        <f>IF(Produit_Tarif_Stock!#REF!&lt;&gt;0,Produit_Tarif_Stock!#REF!,"")</f>
        <v>#REF!</v>
      </c>
      <c r="M579" s="114" t="e">
        <f>IF(Produit_Tarif_Stock!#REF!&lt;&gt;0,Produit_Tarif_Stock!#REF!,"")</f>
        <v>#REF!</v>
      </c>
      <c r="N579" s="454"/>
      <c r="P579" s="2" t="e">
        <f>IF(Produit_Tarif_Stock!#REF!&lt;&gt;0,Produit_Tarif_Stock!#REF!,"")</f>
        <v>#REF!</v>
      </c>
      <c r="Q579" s="518" t="e">
        <f>IF(Produit_Tarif_Stock!#REF!&lt;&gt;0,(E579-(E579*H579)-Produit_Tarif_Stock!#REF!)/Produit_Tarif_Stock!#REF!*100,(E579-(E579*H579)-Produit_Tarif_Stock!#REF!)/Produit_Tarif_Stock!#REF!*100)</f>
        <v>#REF!</v>
      </c>
      <c r="R579" s="523">
        <f t="shared" si="17"/>
        <v>0</v>
      </c>
      <c r="S579" s="524" t="e">
        <f>Produit_Tarif_Stock!#REF!</f>
        <v>#REF!</v>
      </c>
    </row>
    <row r="580" spans="1:19" ht="24.75" customHeight="1">
      <c r="A580" s="228" t="e">
        <f>Produit_Tarif_Stock!#REF!</f>
        <v>#REF!</v>
      </c>
      <c r="B580" s="118" t="e">
        <f>IF(Produit_Tarif_Stock!#REF!&lt;&gt;"",Produit_Tarif_Stock!#REF!,"")</f>
        <v>#REF!</v>
      </c>
      <c r="C580" s="502" t="e">
        <f>IF(Produit_Tarif_Stock!#REF!&lt;&gt;"",Produit_Tarif_Stock!#REF!,"")</f>
        <v>#REF!</v>
      </c>
      <c r="D580" s="505" t="e">
        <f>IF(Produit_Tarif_Stock!#REF!&lt;&gt;"",Produit_Tarif_Stock!#REF!,"")</f>
        <v>#REF!</v>
      </c>
      <c r="E580" s="514" t="e">
        <f>IF(Produit_Tarif_Stock!#REF!&lt;&gt;0,Produit_Tarif_Stock!#REF!,"")</f>
        <v>#REF!</v>
      </c>
      <c r="F580" s="2" t="e">
        <f>IF(Produit_Tarif_Stock!#REF!&lt;&gt;"",Produit_Tarif_Stock!#REF!,"")</f>
        <v>#REF!</v>
      </c>
      <c r="G580" s="506" t="e">
        <f>IF(Produit_Tarif_Stock!#REF!&lt;&gt;0,Produit_Tarif_Stock!#REF!,"")</f>
        <v>#REF!</v>
      </c>
      <c r="I580" s="506" t="str">
        <f t="shared" si="16"/>
        <v/>
      </c>
      <c r="J580" s="2" t="e">
        <f>IF(Produit_Tarif_Stock!#REF!&lt;&gt;0,Produit_Tarif_Stock!#REF!,"")</f>
        <v>#REF!</v>
      </c>
      <c r="K580" s="2" t="e">
        <f>IF(Produit_Tarif_Stock!#REF!&lt;&gt;0,Produit_Tarif_Stock!#REF!,"")</f>
        <v>#REF!</v>
      </c>
      <c r="L580" s="114" t="e">
        <f>IF(Produit_Tarif_Stock!#REF!&lt;&gt;0,Produit_Tarif_Stock!#REF!,"")</f>
        <v>#REF!</v>
      </c>
      <c r="M580" s="114" t="e">
        <f>IF(Produit_Tarif_Stock!#REF!&lt;&gt;0,Produit_Tarif_Stock!#REF!,"")</f>
        <v>#REF!</v>
      </c>
      <c r="N580" s="454"/>
      <c r="P580" s="2" t="e">
        <f>IF(Produit_Tarif_Stock!#REF!&lt;&gt;0,Produit_Tarif_Stock!#REF!,"")</f>
        <v>#REF!</v>
      </c>
      <c r="Q580" s="518" t="e">
        <f>IF(Produit_Tarif_Stock!#REF!&lt;&gt;0,(E580-(E580*H580)-Produit_Tarif_Stock!#REF!)/Produit_Tarif_Stock!#REF!*100,(E580-(E580*H580)-Produit_Tarif_Stock!#REF!)/Produit_Tarif_Stock!#REF!*100)</f>
        <v>#REF!</v>
      </c>
      <c r="R580" s="523">
        <f t="shared" si="17"/>
        <v>0</v>
      </c>
      <c r="S580" s="524" t="e">
        <f>Produit_Tarif_Stock!#REF!</f>
        <v>#REF!</v>
      </c>
    </row>
    <row r="581" spans="1:19" ht="24.75" customHeight="1">
      <c r="A581" s="228" t="e">
        <f>Produit_Tarif_Stock!#REF!</f>
        <v>#REF!</v>
      </c>
      <c r="B581" s="118" t="e">
        <f>IF(Produit_Tarif_Stock!#REF!&lt;&gt;"",Produit_Tarif_Stock!#REF!,"")</f>
        <v>#REF!</v>
      </c>
      <c r="C581" s="502" t="e">
        <f>IF(Produit_Tarif_Stock!#REF!&lt;&gt;"",Produit_Tarif_Stock!#REF!,"")</f>
        <v>#REF!</v>
      </c>
      <c r="D581" s="505" t="e">
        <f>IF(Produit_Tarif_Stock!#REF!&lt;&gt;"",Produit_Tarif_Stock!#REF!,"")</f>
        <v>#REF!</v>
      </c>
      <c r="E581" s="514" t="e">
        <f>IF(Produit_Tarif_Stock!#REF!&lt;&gt;0,Produit_Tarif_Stock!#REF!,"")</f>
        <v>#REF!</v>
      </c>
      <c r="F581" s="2" t="e">
        <f>IF(Produit_Tarif_Stock!#REF!&lt;&gt;"",Produit_Tarif_Stock!#REF!,"")</f>
        <v>#REF!</v>
      </c>
      <c r="G581" s="506" t="e">
        <f>IF(Produit_Tarif_Stock!#REF!&lt;&gt;0,Produit_Tarif_Stock!#REF!,"")</f>
        <v>#REF!</v>
      </c>
      <c r="I581" s="506" t="str">
        <f t="shared" si="16"/>
        <v/>
      </c>
      <c r="J581" s="2" t="e">
        <f>IF(Produit_Tarif_Stock!#REF!&lt;&gt;0,Produit_Tarif_Stock!#REF!,"")</f>
        <v>#REF!</v>
      </c>
      <c r="K581" s="2" t="e">
        <f>IF(Produit_Tarif_Stock!#REF!&lt;&gt;0,Produit_Tarif_Stock!#REF!,"")</f>
        <v>#REF!</v>
      </c>
      <c r="L581" s="114" t="e">
        <f>IF(Produit_Tarif_Stock!#REF!&lt;&gt;0,Produit_Tarif_Stock!#REF!,"")</f>
        <v>#REF!</v>
      </c>
      <c r="M581" s="114" t="e">
        <f>IF(Produit_Tarif_Stock!#REF!&lt;&gt;0,Produit_Tarif_Stock!#REF!,"")</f>
        <v>#REF!</v>
      </c>
      <c r="N581" s="454"/>
      <c r="P581" s="2" t="e">
        <f>IF(Produit_Tarif_Stock!#REF!&lt;&gt;0,Produit_Tarif_Stock!#REF!,"")</f>
        <v>#REF!</v>
      </c>
      <c r="Q581" s="518" t="e">
        <f>IF(Produit_Tarif_Stock!#REF!&lt;&gt;0,(E581-(E581*H581)-Produit_Tarif_Stock!#REF!)/Produit_Tarif_Stock!#REF!*100,(E581-(E581*H581)-Produit_Tarif_Stock!#REF!)/Produit_Tarif_Stock!#REF!*100)</f>
        <v>#REF!</v>
      </c>
      <c r="R581" s="523">
        <f t="shared" si="17"/>
        <v>0</v>
      </c>
      <c r="S581" s="524" t="e">
        <f>Produit_Tarif_Stock!#REF!</f>
        <v>#REF!</v>
      </c>
    </row>
    <row r="582" spans="1:19" ht="24.75" customHeight="1">
      <c r="A582" s="228" t="e">
        <f>Produit_Tarif_Stock!#REF!</f>
        <v>#REF!</v>
      </c>
      <c r="B582" s="118" t="e">
        <f>IF(Produit_Tarif_Stock!#REF!&lt;&gt;"",Produit_Tarif_Stock!#REF!,"")</f>
        <v>#REF!</v>
      </c>
      <c r="C582" s="502" t="e">
        <f>IF(Produit_Tarif_Stock!#REF!&lt;&gt;"",Produit_Tarif_Stock!#REF!,"")</f>
        <v>#REF!</v>
      </c>
      <c r="D582" s="505" t="e">
        <f>IF(Produit_Tarif_Stock!#REF!&lt;&gt;"",Produit_Tarif_Stock!#REF!,"")</f>
        <v>#REF!</v>
      </c>
      <c r="E582" s="514" t="e">
        <f>IF(Produit_Tarif_Stock!#REF!&lt;&gt;0,Produit_Tarif_Stock!#REF!,"")</f>
        <v>#REF!</v>
      </c>
      <c r="F582" s="2" t="e">
        <f>IF(Produit_Tarif_Stock!#REF!&lt;&gt;"",Produit_Tarif_Stock!#REF!,"")</f>
        <v>#REF!</v>
      </c>
      <c r="G582" s="506" t="e">
        <f>IF(Produit_Tarif_Stock!#REF!&lt;&gt;0,Produit_Tarif_Stock!#REF!,"")</f>
        <v>#REF!</v>
      </c>
      <c r="I582" s="506" t="str">
        <f t="shared" si="16"/>
        <v/>
      </c>
      <c r="J582" s="2" t="e">
        <f>IF(Produit_Tarif_Stock!#REF!&lt;&gt;0,Produit_Tarif_Stock!#REF!,"")</f>
        <v>#REF!</v>
      </c>
      <c r="K582" s="2" t="e">
        <f>IF(Produit_Tarif_Stock!#REF!&lt;&gt;0,Produit_Tarif_Stock!#REF!,"")</f>
        <v>#REF!</v>
      </c>
      <c r="L582" s="114" t="e">
        <f>IF(Produit_Tarif_Stock!#REF!&lt;&gt;0,Produit_Tarif_Stock!#REF!,"")</f>
        <v>#REF!</v>
      </c>
      <c r="M582" s="114" t="e">
        <f>IF(Produit_Tarif_Stock!#REF!&lt;&gt;0,Produit_Tarif_Stock!#REF!,"")</f>
        <v>#REF!</v>
      </c>
      <c r="N582" s="454"/>
      <c r="P582" s="2" t="e">
        <f>IF(Produit_Tarif_Stock!#REF!&lt;&gt;0,Produit_Tarif_Stock!#REF!,"")</f>
        <v>#REF!</v>
      </c>
      <c r="Q582" s="518" t="e">
        <f>IF(Produit_Tarif_Stock!#REF!&lt;&gt;0,(E582-(E582*H582)-Produit_Tarif_Stock!#REF!)/Produit_Tarif_Stock!#REF!*100,(E582-(E582*H582)-Produit_Tarif_Stock!#REF!)/Produit_Tarif_Stock!#REF!*100)</f>
        <v>#REF!</v>
      </c>
      <c r="R582" s="523">
        <f t="shared" si="17"/>
        <v>0</v>
      </c>
      <c r="S582" s="524" t="e">
        <f>Produit_Tarif_Stock!#REF!</f>
        <v>#REF!</v>
      </c>
    </row>
    <row r="583" spans="1:19" ht="24.75" customHeight="1">
      <c r="A583" s="228" t="e">
        <f>Produit_Tarif_Stock!#REF!</f>
        <v>#REF!</v>
      </c>
      <c r="B583" s="118" t="e">
        <f>IF(Produit_Tarif_Stock!#REF!&lt;&gt;"",Produit_Tarif_Stock!#REF!,"")</f>
        <v>#REF!</v>
      </c>
      <c r="C583" s="502" t="e">
        <f>IF(Produit_Tarif_Stock!#REF!&lt;&gt;"",Produit_Tarif_Stock!#REF!,"")</f>
        <v>#REF!</v>
      </c>
      <c r="D583" s="505" t="e">
        <f>IF(Produit_Tarif_Stock!#REF!&lt;&gt;"",Produit_Tarif_Stock!#REF!,"")</f>
        <v>#REF!</v>
      </c>
      <c r="E583" s="514" t="e">
        <f>IF(Produit_Tarif_Stock!#REF!&lt;&gt;0,Produit_Tarif_Stock!#REF!,"")</f>
        <v>#REF!</v>
      </c>
      <c r="F583" s="2" t="e">
        <f>IF(Produit_Tarif_Stock!#REF!&lt;&gt;"",Produit_Tarif_Stock!#REF!,"")</f>
        <v>#REF!</v>
      </c>
      <c r="G583" s="506" t="e">
        <f>IF(Produit_Tarif_Stock!#REF!&lt;&gt;0,Produit_Tarif_Stock!#REF!,"")</f>
        <v>#REF!</v>
      </c>
      <c r="I583" s="506" t="str">
        <f t="shared" ref="I583:I646" si="18">IF(H583&gt;0,E583-(E583*H583),"")</f>
        <v/>
      </c>
      <c r="J583" s="2" t="e">
        <f>IF(Produit_Tarif_Stock!#REF!&lt;&gt;0,Produit_Tarif_Stock!#REF!,"")</f>
        <v>#REF!</v>
      </c>
      <c r="K583" s="2" t="e">
        <f>IF(Produit_Tarif_Stock!#REF!&lt;&gt;0,Produit_Tarif_Stock!#REF!,"")</f>
        <v>#REF!</v>
      </c>
      <c r="L583" s="114" t="e">
        <f>IF(Produit_Tarif_Stock!#REF!&lt;&gt;0,Produit_Tarif_Stock!#REF!,"")</f>
        <v>#REF!</v>
      </c>
      <c r="M583" s="114" t="e">
        <f>IF(Produit_Tarif_Stock!#REF!&lt;&gt;0,Produit_Tarif_Stock!#REF!,"")</f>
        <v>#REF!</v>
      </c>
      <c r="N583" s="454"/>
      <c r="P583" s="2" t="e">
        <f>IF(Produit_Tarif_Stock!#REF!&lt;&gt;0,Produit_Tarif_Stock!#REF!,"")</f>
        <v>#REF!</v>
      </c>
      <c r="Q583" s="518" t="e">
        <f>IF(Produit_Tarif_Stock!#REF!&lt;&gt;0,(E583-(E583*H583)-Produit_Tarif_Stock!#REF!)/Produit_Tarif_Stock!#REF!*100,(E583-(E583*H583)-Produit_Tarif_Stock!#REF!)/Produit_Tarif_Stock!#REF!*100)</f>
        <v>#REF!</v>
      </c>
      <c r="R583" s="523">
        <f t="shared" ref="R583:R646" si="19">SUM(H583:H2576)</f>
        <v>0</v>
      </c>
      <c r="S583" s="524" t="e">
        <f>Produit_Tarif_Stock!#REF!</f>
        <v>#REF!</v>
      </c>
    </row>
    <row r="584" spans="1:19" ht="24.75" customHeight="1">
      <c r="A584" s="228" t="e">
        <f>Produit_Tarif_Stock!#REF!</f>
        <v>#REF!</v>
      </c>
      <c r="B584" s="118" t="e">
        <f>IF(Produit_Tarif_Stock!#REF!&lt;&gt;"",Produit_Tarif_Stock!#REF!,"")</f>
        <v>#REF!</v>
      </c>
      <c r="C584" s="502" t="e">
        <f>IF(Produit_Tarif_Stock!#REF!&lt;&gt;"",Produit_Tarif_Stock!#REF!,"")</f>
        <v>#REF!</v>
      </c>
      <c r="D584" s="505" t="e">
        <f>IF(Produit_Tarif_Stock!#REF!&lt;&gt;"",Produit_Tarif_Stock!#REF!,"")</f>
        <v>#REF!</v>
      </c>
      <c r="E584" s="514" t="e">
        <f>IF(Produit_Tarif_Stock!#REF!&lt;&gt;0,Produit_Tarif_Stock!#REF!,"")</f>
        <v>#REF!</v>
      </c>
      <c r="F584" s="2" t="e">
        <f>IF(Produit_Tarif_Stock!#REF!&lt;&gt;"",Produit_Tarif_Stock!#REF!,"")</f>
        <v>#REF!</v>
      </c>
      <c r="G584" s="506" t="e">
        <f>IF(Produit_Tarif_Stock!#REF!&lt;&gt;0,Produit_Tarif_Stock!#REF!,"")</f>
        <v>#REF!</v>
      </c>
      <c r="I584" s="506" t="str">
        <f t="shared" si="18"/>
        <v/>
      </c>
      <c r="J584" s="2" t="e">
        <f>IF(Produit_Tarif_Stock!#REF!&lt;&gt;0,Produit_Tarif_Stock!#REF!,"")</f>
        <v>#REF!</v>
      </c>
      <c r="K584" s="2" t="e">
        <f>IF(Produit_Tarif_Stock!#REF!&lt;&gt;0,Produit_Tarif_Stock!#REF!,"")</f>
        <v>#REF!</v>
      </c>
      <c r="L584" s="114" t="e">
        <f>IF(Produit_Tarif_Stock!#REF!&lt;&gt;0,Produit_Tarif_Stock!#REF!,"")</f>
        <v>#REF!</v>
      </c>
      <c r="M584" s="114" t="e">
        <f>IF(Produit_Tarif_Stock!#REF!&lt;&gt;0,Produit_Tarif_Stock!#REF!,"")</f>
        <v>#REF!</v>
      </c>
      <c r="N584" s="454"/>
      <c r="P584" s="2" t="e">
        <f>IF(Produit_Tarif_Stock!#REF!&lt;&gt;0,Produit_Tarif_Stock!#REF!,"")</f>
        <v>#REF!</v>
      </c>
      <c r="Q584" s="518" t="e">
        <f>IF(Produit_Tarif_Stock!#REF!&lt;&gt;0,(E584-(E584*H584)-Produit_Tarif_Stock!#REF!)/Produit_Tarif_Stock!#REF!*100,(E584-(E584*H584)-Produit_Tarif_Stock!#REF!)/Produit_Tarif_Stock!#REF!*100)</f>
        <v>#REF!</v>
      </c>
      <c r="R584" s="523">
        <f t="shared" si="19"/>
        <v>0</v>
      </c>
      <c r="S584" s="524" t="e">
        <f>Produit_Tarif_Stock!#REF!</f>
        <v>#REF!</v>
      </c>
    </row>
    <row r="585" spans="1:19" ht="24.75" customHeight="1">
      <c r="A585" s="228" t="e">
        <f>Produit_Tarif_Stock!#REF!</f>
        <v>#REF!</v>
      </c>
      <c r="B585" s="118" t="e">
        <f>IF(Produit_Tarif_Stock!#REF!&lt;&gt;"",Produit_Tarif_Stock!#REF!,"")</f>
        <v>#REF!</v>
      </c>
      <c r="C585" s="502" t="e">
        <f>IF(Produit_Tarif_Stock!#REF!&lt;&gt;"",Produit_Tarif_Stock!#REF!,"")</f>
        <v>#REF!</v>
      </c>
      <c r="D585" s="505" t="e">
        <f>IF(Produit_Tarif_Stock!#REF!&lt;&gt;"",Produit_Tarif_Stock!#REF!,"")</f>
        <v>#REF!</v>
      </c>
      <c r="E585" s="514" t="e">
        <f>IF(Produit_Tarif_Stock!#REF!&lt;&gt;0,Produit_Tarif_Stock!#REF!,"")</f>
        <v>#REF!</v>
      </c>
      <c r="F585" s="2" t="e">
        <f>IF(Produit_Tarif_Stock!#REF!&lt;&gt;"",Produit_Tarif_Stock!#REF!,"")</f>
        <v>#REF!</v>
      </c>
      <c r="G585" s="506" t="e">
        <f>IF(Produit_Tarif_Stock!#REF!&lt;&gt;0,Produit_Tarif_Stock!#REF!,"")</f>
        <v>#REF!</v>
      </c>
      <c r="I585" s="506" t="str">
        <f t="shared" si="18"/>
        <v/>
      </c>
      <c r="J585" s="2" t="e">
        <f>IF(Produit_Tarif_Stock!#REF!&lt;&gt;0,Produit_Tarif_Stock!#REF!,"")</f>
        <v>#REF!</v>
      </c>
      <c r="K585" s="2" t="e">
        <f>IF(Produit_Tarif_Stock!#REF!&lt;&gt;0,Produit_Tarif_Stock!#REF!,"")</f>
        <v>#REF!</v>
      </c>
      <c r="L585" s="114" t="e">
        <f>IF(Produit_Tarif_Stock!#REF!&lt;&gt;0,Produit_Tarif_Stock!#REF!,"")</f>
        <v>#REF!</v>
      </c>
      <c r="M585" s="114" t="e">
        <f>IF(Produit_Tarif_Stock!#REF!&lt;&gt;0,Produit_Tarif_Stock!#REF!,"")</f>
        <v>#REF!</v>
      </c>
      <c r="N585" s="454"/>
      <c r="P585" s="2" t="e">
        <f>IF(Produit_Tarif_Stock!#REF!&lt;&gt;0,Produit_Tarif_Stock!#REF!,"")</f>
        <v>#REF!</v>
      </c>
      <c r="Q585" s="518" t="e">
        <f>IF(Produit_Tarif_Stock!#REF!&lt;&gt;0,(E585-(E585*H585)-Produit_Tarif_Stock!#REF!)/Produit_Tarif_Stock!#REF!*100,(E585-(E585*H585)-Produit_Tarif_Stock!#REF!)/Produit_Tarif_Stock!#REF!*100)</f>
        <v>#REF!</v>
      </c>
      <c r="R585" s="523">
        <f t="shared" si="19"/>
        <v>0</v>
      </c>
      <c r="S585" s="524" t="e">
        <f>Produit_Tarif_Stock!#REF!</f>
        <v>#REF!</v>
      </c>
    </row>
    <row r="586" spans="1:19" ht="24.75" customHeight="1">
      <c r="A586" s="228" t="e">
        <f>Produit_Tarif_Stock!#REF!</f>
        <v>#REF!</v>
      </c>
      <c r="B586" s="118" t="e">
        <f>IF(Produit_Tarif_Stock!#REF!&lt;&gt;"",Produit_Tarif_Stock!#REF!,"")</f>
        <v>#REF!</v>
      </c>
      <c r="C586" s="502" t="e">
        <f>IF(Produit_Tarif_Stock!#REF!&lt;&gt;"",Produit_Tarif_Stock!#REF!,"")</f>
        <v>#REF!</v>
      </c>
      <c r="D586" s="505" t="e">
        <f>IF(Produit_Tarif_Stock!#REF!&lt;&gt;"",Produit_Tarif_Stock!#REF!,"")</f>
        <v>#REF!</v>
      </c>
      <c r="E586" s="514" t="e">
        <f>IF(Produit_Tarif_Stock!#REF!&lt;&gt;0,Produit_Tarif_Stock!#REF!,"")</f>
        <v>#REF!</v>
      </c>
      <c r="F586" s="2" t="e">
        <f>IF(Produit_Tarif_Stock!#REF!&lt;&gt;"",Produit_Tarif_Stock!#REF!,"")</f>
        <v>#REF!</v>
      </c>
      <c r="G586" s="506" t="e">
        <f>IF(Produit_Tarif_Stock!#REF!&lt;&gt;0,Produit_Tarif_Stock!#REF!,"")</f>
        <v>#REF!</v>
      </c>
      <c r="I586" s="506" t="str">
        <f t="shared" si="18"/>
        <v/>
      </c>
      <c r="J586" s="2" t="e">
        <f>IF(Produit_Tarif_Stock!#REF!&lt;&gt;0,Produit_Tarif_Stock!#REF!,"")</f>
        <v>#REF!</v>
      </c>
      <c r="K586" s="2" t="e">
        <f>IF(Produit_Tarif_Stock!#REF!&lt;&gt;0,Produit_Tarif_Stock!#REF!,"")</f>
        <v>#REF!</v>
      </c>
      <c r="L586" s="114" t="e">
        <f>IF(Produit_Tarif_Stock!#REF!&lt;&gt;0,Produit_Tarif_Stock!#REF!,"")</f>
        <v>#REF!</v>
      </c>
      <c r="M586" s="114" t="e">
        <f>IF(Produit_Tarif_Stock!#REF!&lt;&gt;0,Produit_Tarif_Stock!#REF!,"")</f>
        <v>#REF!</v>
      </c>
      <c r="N586" s="454"/>
      <c r="P586" s="2" t="e">
        <f>IF(Produit_Tarif_Stock!#REF!&lt;&gt;0,Produit_Tarif_Stock!#REF!,"")</f>
        <v>#REF!</v>
      </c>
      <c r="Q586" s="518" t="e">
        <f>IF(Produit_Tarif_Stock!#REF!&lt;&gt;0,(E586-(E586*H586)-Produit_Tarif_Stock!#REF!)/Produit_Tarif_Stock!#REF!*100,(E586-(E586*H586)-Produit_Tarif_Stock!#REF!)/Produit_Tarif_Stock!#REF!*100)</f>
        <v>#REF!</v>
      </c>
      <c r="R586" s="523">
        <f t="shared" si="19"/>
        <v>0</v>
      </c>
      <c r="S586" s="524" t="e">
        <f>Produit_Tarif_Stock!#REF!</f>
        <v>#REF!</v>
      </c>
    </row>
    <row r="587" spans="1:19" ht="24.75" customHeight="1">
      <c r="A587" s="228" t="e">
        <f>Produit_Tarif_Stock!#REF!</f>
        <v>#REF!</v>
      </c>
      <c r="B587" s="118" t="e">
        <f>IF(Produit_Tarif_Stock!#REF!&lt;&gt;"",Produit_Tarif_Stock!#REF!,"")</f>
        <v>#REF!</v>
      </c>
      <c r="C587" s="502" t="e">
        <f>IF(Produit_Tarif_Stock!#REF!&lt;&gt;"",Produit_Tarif_Stock!#REF!,"")</f>
        <v>#REF!</v>
      </c>
      <c r="D587" s="505" t="e">
        <f>IF(Produit_Tarif_Stock!#REF!&lt;&gt;"",Produit_Tarif_Stock!#REF!,"")</f>
        <v>#REF!</v>
      </c>
      <c r="E587" s="514" t="e">
        <f>IF(Produit_Tarif_Stock!#REF!&lt;&gt;0,Produit_Tarif_Stock!#REF!,"")</f>
        <v>#REF!</v>
      </c>
      <c r="F587" s="2" t="e">
        <f>IF(Produit_Tarif_Stock!#REF!&lt;&gt;"",Produit_Tarif_Stock!#REF!,"")</f>
        <v>#REF!</v>
      </c>
      <c r="G587" s="506" t="e">
        <f>IF(Produit_Tarif_Stock!#REF!&lt;&gt;0,Produit_Tarif_Stock!#REF!,"")</f>
        <v>#REF!</v>
      </c>
      <c r="I587" s="506" t="str">
        <f t="shared" si="18"/>
        <v/>
      </c>
      <c r="J587" s="2" t="e">
        <f>IF(Produit_Tarif_Stock!#REF!&lt;&gt;0,Produit_Tarif_Stock!#REF!,"")</f>
        <v>#REF!</v>
      </c>
      <c r="K587" s="2" t="e">
        <f>IF(Produit_Tarif_Stock!#REF!&lt;&gt;0,Produit_Tarif_Stock!#REF!,"")</f>
        <v>#REF!</v>
      </c>
      <c r="L587" s="114" t="e">
        <f>IF(Produit_Tarif_Stock!#REF!&lt;&gt;0,Produit_Tarif_Stock!#REF!,"")</f>
        <v>#REF!</v>
      </c>
      <c r="M587" s="114" t="e">
        <f>IF(Produit_Tarif_Stock!#REF!&lt;&gt;0,Produit_Tarif_Stock!#REF!,"")</f>
        <v>#REF!</v>
      </c>
      <c r="N587" s="454"/>
      <c r="P587" s="2" t="e">
        <f>IF(Produit_Tarif_Stock!#REF!&lt;&gt;0,Produit_Tarif_Stock!#REF!,"")</f>
        <v>#REF!</v>
      </c>
      <c r="Q587" s="518" t="e">
        <f>IF(Produit_Tarif_Stock!#REF!&lt;&gt;0,(E587-(E587*H587)-Produit_Tarif_Stock!#REF!)/Produit_Tarif_Stock!#REF!*100,(E587-(E587*H587)-Produit_Tarif_Stock!#REF!)/Produit_Tarif_Stock!#REF!*100)</f>
        <v>#REF!</v>
      </c>
      <c r="R587" s="523">
        <f t="shared" si="19"/>
        <v>0</v>
      </c>
      <c r="S587" s="524" t="e">
        <f>Produit_Tarif_Stock!#REF!</f>
        <v>#REF!</v>
      </c>
    </row>
    <row r="588" spans="1:19" ht="24.75" customHeight="1">
      <c r="A588" s="228" t="e">
        <f>Produit_Tarif_Stock!#REF!</f>
        <v>#REF!</v>
      </c>
      <c r="B588" s="118" t="e">
        <f>IF(Produit_Tarif_Stock!#REF!&lt;&gt;"",Produit_Tarif_Stock!#REF!,"")</f>
        <v>#REF!</v>
      </c>
      <c r="C588" s="502" t="e">
        <f>IF(Produit_Tarif_Stock!#REF!&lt;&gt;"",Produit_Tarif_Stock!#REF!,"")</f>
        <v>#REF!</v>
      </c>
      <c r="D588" s="505" t="e">
        <f>IF(Produit_Tarif_Stock!#REF!&lt;&gt;"",Produit_Tarif_Stock!#REF!,"")</f>
        <v>#REF!</v>
      </c>
      <c r="E588" s="514" t="e">
        <f>IF(Produit_Tarif_Stock!#REF!&lt;&gt;0,Produit_Tarif_Stock!#REF!,"")</f>
        <v>#REF!</v>
      </c>
      <c r="F588" s="2" t="e">
        <f>IF(Produit_Tarif_Stock!#REF!&lt;&gt;"",Produit_Tarif_Stock!#REF!,"")</f>
        <v>#REF!</v>
      </c>
      <c r="G588" s="506" t="e">
        <f>IF(Produit_Tarif_Stock!#REF!&lt;&gt;0,Produit_Tarif_Stock!#REF!,"")</f>
        <v>#REF!</v>
      </c>
      <c r="I588" s="506" t="str">
        <f t="shared" si="18"/>
        <v/>
      </c>
      <c r="J588" s="2" t="e">
        <f>IF(Produit_Tarif_Stock!#REF!&lt;&gt;0,Produit_Tarif_Stock!#REF!,"")</f>
        <v>#REF!</v>
      </c>
      <c r="K588" s="2" t="e">
        <f>IF(Produit_Tarif_Stock!#REF!&lt;&gt;0,Produit_Tarif_Stock!#REF!,"")</f>
        <v>#REF!</v>
      </c>
      <c r="L588" s="114" t="e">
        <f>IF(Produit_Tarif_Stock!#REF!&lt;&gt;0,Produit_Tarif_Stock!#REF!,"")</f>
        <v>#REF!</v>
      </c>
      <c r="M588" s="114" t="e">
        <f>IF(Produit_Tarif_Stock!#REF!&lt;&gt;0,Produit_Tarif_Stock!#REF!,"")</f>
        <v>#REF!</v>
      </c>
      <c r="N588" s="454"/>
      <c r="P588" s="2" t="e">
        <f>IF(Produit_Tarif_Stock!#REF!&lt;&gt;0,Produit_Tarif_Stock!#REF!,"")</f>
        <v>#REF!</v>
      </c>
      <c r="Q588" s="518" t="e">
        <f>IF(Produit_Tarif_Stock!#REF!&lt;&gt;0,(E588-(E588*H588)-Produit_Tarif_Stock!#REF!)/Produit_Tarif_Stock!#REF!*100,(E588-(E588*H588)-Produit_Tarif_Stock!#REF!)/Produit_Tarif_Stock!#REF!*100)</f>
        <v>#REF!</v>
      </c>
      <c r="R588" s="523">
        <f t="shared" si="19"/>
        <v>0</v>
      </c>
      <c r="S588" s="524" t="e">
        <f>Produit_Tarif_Stock!#REF!</f>
        <v>#REF!</v>
      </c>
    </row>
    <row r="589" spans="1:19" ht="24.75" customHeight="1">
      <c r="A589" s="228" t="e">
        <f>Produit_Tarif_Stock!#REF!</f>
        <v>#REF!</v>
      </c>
      <c r="B589" s="118" t="e">
        <f>IF(Produit_Tarif_Stock!#REF!&lt;&gt;"",Produit_Tarif_Stock!#REF!,"")</f>
        <v>#REF!</v>
      </c>
      <c r="C589" s="502" t="e">
        <f>IF(Produit_Tarif_Stock!#REF!&lt;&gt;"",Produit_Tarif_Stock!#REF!,"")</f>
        <v>#REF!</v>
      </c>
      <c r="D589" s="505" t="e">
        <f>IF(Produit_Tarif_Stock!#REF!&lt;&gt;"",Produit_Tarif_Stock!#REF!,"")</f>
        <v>#REF!</v>
      </c>
      <c r="E589" s="514" t="e">
        <f>IF(Produit_Tarif_Stock!#REF!&lt;&gt;0,Produit_Tarif_Stock!#REF!,"")</f>
        <v>#REF!</v>
      </c>
      <c r="F589" s="2" t="e">
        <f>IF(Produit_Tarif_Stock!#REF!&lt;&gt;"",Produit_Tarif_Stock!#REF!,"")</f>
        <v>#REF!</v>
      </c>
      <c r="G589" s="506" t="e">
        <f>IF(Produit_Tarif_Stock!#REF!&lt;&gt;0,Produit_Tarif_Stock!#REF!,"")</f>
        <v>#REF!</v>
      </c>
      <c r="I589" s="506" t="str">
        <f t="shared" si="18"/>
        <v/>
      </c>
      <c r="J589" s="2" t="e">
        <f>IF(Produit_Tarif_Stock!#REF!&lt;&gt;0,Produit_Tarif_Stock!#REF!,"")</f>
        <v>#REF!</v>
      </c>
      <c r="K589" s="2" t="e">
        <f>IF(Produit_Tarif_Stock!#REF!&lt;&gt;0,Produit_Tarif_Stock!#REF!,"")</f>
        <v>#REF!</v>
      </c>
      <c r="L589" s="114" t="e">
        <f>IF(Produit_Tarif_Stock!#REF!&lt;&gt;0,Produit_Tarif_Stock!#REF!,"")</f>
        <v>#REF!</v>
      </c>
      <c r="M589" s="114" t="e">
        <f>IF(Produit_Tarif_Stock!#REF!&lt;&gt;0,Produit_Tarif_Stock!#REF!,"")</f>
        <v>#REF!</v>
      </c>
      <c r="N589" s="454"/>
      <c r="P589" s="2" t="e">
        <f>IF(Produit_Tarif_Stock!#REF!&lt;&gt;0,Produit_Tarif_Stock!#REF!,"")</f>
        <v>#REF!</v>
      </c>
      <c r="Q589" s="518" t="e">
        <f>IF(Produit_Tarif_Stock!#REF!&lt;&gt;0,(E589-(E589*H589)-Produit_Tarif_Stock!#REF!)/Produit_Tarif_Stock!#REF!*100,(E589-(E589*H589)-Produit_Tarif_Stock!#REF!)/Produit_Tarif_Stock!#REF!*100)</f>
        <v>#REF!</v>
      </c>
      <c r="R589" s="523">
        <f t="shared" si="19"/>
        <v>0</v>
      </c>
      <c r="S589" s="524" t="e">
        <f>Produit_Tarif_Stock!#REF!</f>
        <v>#REF!</v>
      </c>
    </row>
    <row r="590" spans="1:19" ht="24.75" customHeight="1">
      <c r="A590" s="228" t="e">
        <f>Produit_Tarif_Stock!#REF!</f>
        <v>#REF!</v>
      </c>
      <c r="B590" s="118" t="e">
        <f>IF(Produit_Tarif_Stock!#REF!&lt;&gt;"",Produit_Tarif_Stock!#REF!,"")</f>
        <v>#REF!</v>
      </c>
      <c r="C590" s="502" t="e">
        <f>IF(Produit_Tarif_Stock!#REF!&lt;&gt;"",Produit_Tarif_Stock!#REF!,"")</f>
        <v>#REF!</v>
      </c>
      <c r="D590" s="505" t="e">
        <f>IF(Produit_Tarif_Stock!#REF!&lt;&gt;"",Produit_Tarif_Stock!#REF!,"")</f>
        <v>#REF!</v>
      </c>
      <c r="E590" s="514" t="e">
        <f>IF(Produit_Tarif_Stock!#REF!&lt;&gt;0,Produit_Tarif_Stock!#REF!,"")</f>
        <v>#REF!</v>
      </c>
      <c r="F590" s="2" t="e">
        <f>IF(Produit_Tarif_Stock!#REF!&lt;&gt;"",Produit_Tarif_Stock!#REF!,"")</f>
        <v>#REF!</v>
      </c>
      <c r="G590" s="506" t="e">
        <f>IF(Produit_Tarif_Stock!#REF!&lt;&gt;0,Produit_Tarif_Stock!#REF!,"")</f>
        <v>#REF!</v>
      </c>
      <c r="I590" s="506" t="str">
        <f t="shared" si="18"/>
        <v/>
      </c>
      <c r="J590" s="2" t="e">
        <f>IF(Produit_Tarif_Stock!#REF!&lt;&gt;0,Produit_Tarif_Stock!#REF!,"")</f>
        <v>#REF!</v>
      </c>
      <c r="K590" s="2" t="e">
        <f>IF(Produit_Tarif_Stock!#REF!&lt;&gt;0,Produit_Tarif_Stock!#REF!,"")</f>
        <v>#REF!</v>
      </c>
      <c r="L590" s="114" t="e">
        <f>IF(Produit_Tarif_Stock!#REF!&lt;&gt;0,Produit_Tarif_Stock!#REF!,"")</f>
        <v>#REF!</v>
      </c>
      <c r="M590" s="114" t="e">
        <f>IF(Produit_Tarif_Stock!#REF!&lt;&gt;0,Produit_Tarif_Stock!#REF!,"")</f>
        <v>#REF!</v>
      </c>
      <c r="N590" s="454"/>
      <c r="P590" s="2" t="e">
        <f>IF(Produit_Tarif_Stock!#REF!&lt;&gt;0,Produit_Tarif_Stock!#REF!,"")</f>
        <v>#REF!</v>
      </c>
      <c r="Q590" s="518" t="e">
        <f>IF(Produit_Tarif_Stock!#REF!&lt;&gt;0,(E590-(E590*H590)-Produit_Tarif_Stock!#REF!)/Produit_Tarif_Stock!#REF!*100,(E590-(E590*H590)-Produit_Tarif_Stock!#REF!)/Produit_Tarif_Stock!#REF!*100)</f>
        <v>#REF!</v>
      </c>
      <c r="R590" s="523">
        <f t="shared" si="19"/>
        <v>0</v>
      </c>
      <c r="S590" s="524" t="e">
        <f>Produit_Tarif_Stock!#REF!</f>
        <v>#REF!</v>
      </c>
    </row>
    <row r="591" spans="1:19" ht="24.75" customHeight="1">
      <c r="A591" s="228" t="e">
        <f>Produit_Tarif_Stock!#REF!</f>
        <v>#REF!</v>
      </c>
      <c r="B591" s="118" t="e">
        <f>IF(Produit_Tarif_Stock!#REF!&lt;&gt;"",Produit_Tarif_Stock!#REF!,"")</f>
        <v>#REF!</v>
      </c>
      <c r="C591" s="502" t="e">
        <f>IF(Produit_Tarif_Stock!#REF!&lt;&gt;"",Produit_Tarif_Stock!#REF!,"")</f>
        <v>#REF!</v>
      </c>
      <c r="D591" s="505" t="e">
        <f>IF(Produit_Tarif_Stock!#REF!&lt;&gt;"",Produit_Tarif_Stock!#REF!,"")</f>
        <v>#REF!</v>
      </c>
      <c r="E591" s="514" t="e">
        <f>IF(Produit_Tarif_Stock!#REF!&lt;&gt;0,Produit_Tarif_Stock!#REF!,"")</f>
        <v>#REF!</v>
      </c>
      <c r="F591" s="2" t="e">
        <f>IF(Produit_Tarif_Stock!#REF!&lt;&gt;"",Produit_Tarif_Stock!#REF!,"")</f>
        <v>#REF!</v>
      </c>
      <c r="G591" s="506" t="e">
        <f>IF(Produit_Tarif_Stock!#REF!&lt;&gt;0,Produit_Tarif_Stock!#REF!,"")</f>
        <v>#REF!</v>
      </c>
      <c r="I591" s="506" t="str">
        <f t="shared" si="18"/>
        <v/>
      </c>
      <c r="J591" s="2" t="e">
        <f>IF(Produit_Tarif_Stock!#REF!&lt;&gt;0,Produit_Tarif_Stock!#REF!,"")</f>
        <v>#REF!</v>
      </c>
      <c r="K591" s="2" t="e">
        <f>IF(Produit_Tarif_Stock!#REF!&lt;&gt;0,Produit_Tarif_Stock!#REF!,"")</f>
        <v>#REF!</v>
      </c>
      <c r="L591" s="114" t="e">
        <f>IF(Produit_Tarif_Stock!#REF!&lt;&gt;0,Produit_Tarif_Stock!#REF!,"")</f>
        <v>#REF!</v>
      </c>
      <c r="M591" s="114" t="e">
        <f>IF(Produit_Tarif_Stock!#REF!&lt;&gt;0,Produit_Tarif_Stock!#REF!,"")</f>
        <v>#REF!</v>
      </c>
      <c r="N591" s="454"/>
      <c r="P591" s="2" t="e">
        <f>IF(Produit_Tarif_Stock!#REF!&lt;&gt;0,Produit_Tarif_Stock!#REF!,"")</f>
        <v>#REF!</v>
      </c>
      <c r="Q591" s="518" t="e">
        <f>IF(Produit_Tarif_Stock!#REF!&lt;&gt;0,(E591-(E591*H591)-Produit_Tarif_Stock!#REF!)/Produit_Tarif_Stock!#REF!*100,(E591-(E591*H591)-Produit_Tarif_Stock!#REF!)/Produit_Tarif_Stock!#REF!*100)</f>
        <v>#REF!</v>
      </c>
      <c r="R591" s="523">
        <f t="shared" si="19"/>
        <v>0</v>
      </c>
      <c r="S591" s="524" t="e">
        <f>Produit_Tarif_Stock!#REF!</f>
        <v>#REF!</v>
      </c>
    </row>
    <row r="592" spans="1:19" ht="24.75" customHeight="1">
      <c r="A592" s="228" t="e">
        <f>Produit_Tarif_Stock!#REF!</f>
        <v>#REF!</v>
      </c>
      <c r="B592" s="118" t="e">
        <f>IF(Produit_Tarif_Stock!#REF!&lt;&gt;"",Produit_Tarif_Stock!#REF!,"")</f>
        <v>#REF!</v>
      </c>
      <c r="C592" s="502" t="e">
        <f>IF(Produit_Tarif_Stock!#REF!&lt;&gt;"",Produit_Tarif_Stock!#REF!,"")</f>
        <v>#REF!</v>
      </c>
      <c r="D592" s="505" t="e">
        <f>IF(Produit_Tarif_Stock!#REF!&lt;&gt;"",Produit_Tarif_Stock!#REF!,"")</f>
        <v>#REF!</v>
      </c>
      <c r="E592" s="514" t="e">
        <f>IF(Produit_Tarif_Stock!#REF!&lt;&gt;0,Produit_Tarif_Stock!#REF!,"")</f>
        <v>#REF!</v>
      </c>
      <c r="F592" s="2" t="e">
        <f>IF(Produit_Tarif_Stock!#REF!&lt;&gt;"",Produit_Tarif_Stock!#REF!,"")</f>
        <v>#REF!</v>
      </c>
      <c r="G592" s="506" t="e">
        <f>IF(Produit_Tarif_Stock!#REF!&lt;&gt;0,Produit_Tarif_Stock!#REF!,"")</f>
        <v>#REF!</v>
      </c>
      <c r="I592" s="506" t="str">
        <f t="shared" si="18"/>
        <v/>
      </c>
      <c r="J592" s="2" t="e">
        <f>IF(Produit_Tarif_Stock!#REF!&lt;&gt;0,Produit_Tarif_Stock!#REF!,"")</f>
        <v>#REF!</v>
      </c>
      <c r="K592" s="2" t="e">
        <f>IF(Produit_Tarif_Stock!#REF!&lt;&gt;0,Produit_Tarif_Stock!#REF!,"")</f>
        <v>#REF!</v>
      </c>
      <c r="L592" s="114" t="e">
        <f>IF(Produit_Tarif_Stock!#REF!&lt;&gt;0,Produit_Tarif_Stock!#REF!,"")</f>
        <v>#REF!</v>
      </c>
      <c r="M592" s="114" t="e">
        <f>IF(Produit_Tarif_Stock!#REF!&lt;&gt;0,Produit_Tarif_Stock!#REF!,"")</f>
        <v>#REF!</v>
      </c>
      <c r="N592" s="454"/>
      <c r="P592" s="2" t="e">
        <f>IF(Produit_Tarif_Stock!#REF!&lt;&gt;0,Produit_Tarif_Stock!#REF!,"")</f>
        <v>#REF!</v>
      </c>
      <c r="Q592" s="518" t="e">
        <f>IF(Produit_Tarif_Stock!#REF!&lt;&gt;0,(E592-(E592*H592)-Produit_Tarif_Stock!#REF!)/Produit_Tarif_Stock!#REF!*100,(E592-(E592*H592)-Produit_Tarif_Stock!#REF!)/Produit_Tarif_Stock!#REF!*100)</f>
        <v>#REF!</v>
      </c>
      <c r="R592" s="523">
        <f t="shared" si="19"/>
        <v>0</v>
      </c>
      <c r="S592" s="524" t="e">
        <f>Produit_Tarif_Stock!#REF!</f>
        <v>#REF!</v>
      </c>
    </row>
    <row r="593" spans="1:19" ht="24.75" customHeight="1">
      <c r="A593" s="228" t="e">
        <f>Produit_Tarif_Stock!#REF!</f>
        <v>#REF!</v>
      </c>
      <c r="B593" s="118" t="e">
        <f>IF(Produit_Tarif_Stock!#REF!&lt;&gt;"",Produit_Tarif_Stock!#REF!,"")</f>
        <v>#REF!</v>
      </c>
      <c r="C593" s="502" t="e">
        <f>IF(Produit_Tarif_Stock!#REF!&lt;&gt;"",Produit_Tarif_Stock!#REF!,"")</f>
        <v>#REF!</v>
      </c>
      <c r="D593" s="505" t="e">
        <f>IF(Produit_Tarif_Stock!#REF!&lt;&gt;"",Produit_Tarif_Stock!#REF!,"")</f>
        <v>#REF!</v>
      </c>
      <c r="E593" s="514" t="e">
        <f>IF(Produit_Tarif_Stock!#REF!&lt;&gt;0,Produit_Tarif_Stock!#REF!,"")</f>
        <v>#REF!</v>
      </c>
      <c r="F593" s="2" t="e">
        <f>IF(Produit_Tarif_Stock!#REF!&lt;&gt;"",Produit_Tarif_Stock!#REF!,"")</f>
        <v>#REF!</v>
      </c>
      <c r="G593" s="506" t="e">
        <f>IF(Produit_Tarif_Stock!#REF!&lt;&gt;0,Produit_Tarif_Stock!#REF!,"")</f>
        <v>#REF!</v>
      </c>
      <c r="I593" s="506" t="str">
        <f t="shared" si="18"/>
        <v/>
      </c>
      <c r="J593" s="2" t="e">
        <f>IF(Produit_Tarif_Stock!#REF!&lt;&gt;0,Produit_Tarif_Stock!#REF!,"")</f>
        <v>#REF!</v>
      </c>
      <c r="K593" s="2" t="e">
        <f>IF(Produit_Tarif_Stock!#REF!&lt;&gt;0,Produit_Tarif_Stock!#REF!,"")</f>
        <v>#REF!</v>
      </c>
      <c r="L593" s="114" t="e">
        <f>IF(Produit_Tarif_Stock!#REF!&lt;&gt;0,Produit_Tarif_Stock!#REF!,"")</f>
        <v>#REF!</v>
      </c>
      <c r="M593" s="114" t="e">
        <f>IF(Produit_Tarif_Stock!#REF!&lt;&gt;0,Produit_Tarif_Stock!#REF!,"")</f>
        <v>#REF!</v>
      </c>
      <c r="N593" s="454"/>
      <c r="P593" s="2" t="e">
        <f>IF(Produit_Tarif_Stock!#REF!&lt;&gt;0,Produit_Tarif_Stock!#REF!,"")</f>
        <v>#REF!</v>
      </c>
      <c r="Q593" s="518" t="e">
        <f>IF(Produit_Tarif_Stock!#REF!&lt;&gt;0,(E593-(E593*H593)-Produit_Tarif_Stock!#REF!)/Produit_Tarif_Stock!#REF!*100,(E593-(E593*H593)-Produit_Tarif_Stock!#REF!)/Produit_Tarif_Stock!#REF!*100)</f>
        <v>#REF!</v>
      </c>
      <c r="R593" s="523">
        <f t="shared" si="19"/>
        <v>0</v>
      </c>
      <c r="S593" s="524" t="e">
        <f>Produit_Tarif_Stock!#REF!</f>
        <v>#REF!</v>
      </c>
    </row>
    <row r="594" spans="1:19" ht="24.75" customHeight="1">
      <c r="A594" s="228" t="e">
        <f>Produit_Tarif_Stock!#REF!</f>
        <v>#REF!</v>
      </c>
      <c r="B594" s="118" t="e">
        <f>IF(Produit_Tarif_Stock!#REF!&lt;&gt;"",Produit_Tarif_Stock!#REF!,"")</f>
        <v>#REF!</v>
      </c>
      <c r="C594" s="502" t="e">
        <f>IF(Produit_Tarif_Stock!#REF!&lt;&gt;"",Produit_Tarif_Stock!#REF!,"")</f>
        <v>#REF!</v>
      </c>
      <c r="D594" s="505" t="e">
        <f>IF(Produit_Tarif_Stock!#REF!&lt;&gt;"",Produit_Tarif_Stock!#REF!,"")</f>
        <v>#REF!</v>
      </c>
      <c r="E594" s="514" t="e">
        <f>IF(Produit_Tarif_Stock!#REF!&lt;&gt;0,Produit_Tarif_Stock!#REF!,"")</f>
        <v>#REF!</v>
      </c>
      <c r="F594" s="2" t="e">
        <f>IF(Produit_Tarif_Stock!#REF!&lt;&gt;"",Produit_Tarif_Stock!#REF!,"")</f>
        <v>#REF!</v>
      </c>
      <c r="G594" s="506" t="e">
        <f>IF(Produit_Tarif_Stock!#REF!&lt;&gt;0,Produit_Tarif_Stock!#REF!,"")</f>
        <v>#REF!</v>
      </c>
      <c r="I594" s="506" t="str">
        <f t="shared" si="18"/>
        <v/>
      </c>
      <c r="J594" s="2" t="e">
        <f>IF(Produit_Tarif_Stock!#REF!&lt;&gt;0,Produit_Tarif_Stock!#REF!,"")</f>
        <v>#REF!</v>
      </c>
      <c r="K594" s="2" t="e">
        <f>IF(Produit_Tarif_Stock!#REF!&lt;&gt;0,Produit_Tarif_Stock!#REF!,"")</f>
        <v>#REF!</v>
      </c>
      <c r="L594" s="114" t="e">
        <f>IF(Produit_Tarif_Stock!#REF!&lt;&gt;0,Produit_Tarif_Stock!#REF!,"")</f>
        <v>#REF!</v>
      </c>
      <c r="M594" s="114" t="e">
        <f>IF(Produit_Tarif_Stock!#REF!&lt;&gt;0,Produit_Tarif_Stock!#REF!,"")</f>
        <v>#REF!</v>
      </c>
      <c r="N594" s="454"/>
      <c r="P594" s="2" t="e">
        <f>IF(Produit_Tarif_Stock!#REF!&lt;&gt;0,Produit_Tarif_Stock!#REF!,"")</f>
        <v>#REF!</v>
      </c>
      <c r="Q594" s="518" t="e">
        <f>IF(Produit_Tarif_Stock!#REF!&lt;&gt;0,(E594-(E594*H594)-Produit_Tarif_Stock!#REF!)/Produit_Tarif_Stock!#REF!*100,(E594-(E594*H594)-Produit_Tarif_Stock!#REF!)/Produit_Tarif_Stock!#REF!*100)</f>
        <v>#REF!</v>
      </c>
      <c r="R594" s="523">
        <f t="shared" si="19"/>
        <v>0</v>
      </c>
      <c r="S594" s="524" t="e">
        <f>Produit_Tarif_Stock!#REF!</f>
        <v>#REF!</v>
      </c>
    </row>
    <row r="595" spans="1:19" ht="24.75" customHeight="1">
      <c r="A595" s="228" t="e">
        <f>Produit_Tarif_Stock!#REF!</f>
        <v>#REF!</v>
      </c>
      <c r="B595" s="118" t="e">
        <f>IF(Produit_Tarif_Stock!#REF!&lt;&gt;"",Produit_Tarif_Stock!#REF!,"")</f>
        <v>#REF!</v>
      </c>
      <c r="C595" s="502" t="e">
        <f>IF(Produit_Tarif_Stock!#REF!&lt;&gt;"",Produit_Tarif_Stock!#REF!,"")</f>
        <v>#REF!</v>
      </c>
      <c r="D595" s="505" t="e">
        <f>IF(Produit_Tarif_Stock!#REF!&lt;&gt;"",Produit_Tarif_Stock!#REF!,"")</f>
        <v>#REF!</v>
      </c>
      <c r="E595" s="514" t="e">
        <f>IF(Produit_Tarif_Stock!#REF!&lt;&gt;0,Produit_Tarif_Stock!#REF!,"")</f>
        <v>#REF!</v>
      </c>
      <c r="F595" s="2" t="e">
        <f>IF(Produit_Tarif_Stock!#REF!&lt;&gt;"",Produit_Tarif_Stock!#REF!,"")</f>
        <v>#REF!</v>
      </c>
      <c r="G595" s="506" t="e">
        <f>IF(Produit_Tarif_Stock!#REF!&lt;&gt;0,Produit_Tarif_Stock!#REF!,"")</f>
        <v>#REF!</v>
      </c>
      <c r="I595" s="506" t="str">
        <f t="shared" si="18"/>
        <v/>
      </c>
      <c r="J595" s="2" t="e">
        <f>IF(Produit_Tarif_Stock!#REF!&lt;&gt;0,Produit_Tarif_Stock!#REF!,"")</f>
        <v>#REF!</v>
      </c>
      <c r="K595" s="2" t="e">
        <f>IF(Produit_Tarif_Stock!#REF!&lt;&gt;0,Produit_Tarif_Stock!#REF!,"")</f>
        <v>#REF!</v>
      </c>
      <c r="L595" s="114" t="e">
        <f>IF(Produit_Tarif_Stock!#REF!&lt;&gt;0,Produit_Tarif_Stock!#REF!,"")</f>
        <v>#REF!</v>
      </c>
      <c r="M595" s="114" t="e">
        <f>IF(Produit_Tarif_Stock!#REF!&lt;&gt;0,Produit_Tarif_Stock!#REF!,"")</f>
        <v>#REF!</v>
      </c>
      <c r="N595" s="454"/>
      <c r="P595" s="2" t="e">
        <f>IF(Produit_Tarif_Stock!#REF!&lt;&gt;0,Produit_Tarif_Stock!#REF!,"")</f>
        <v>#REF!</v>
      </c>
      <c r="Q595" s="518" t="e">
        <f>IF(Produit_Tarif_Stock!#REF!&lt;&gt;0,(E595-(E595*H595)-Produit_Tarif_Stock!#REF!)/Produit_Tarif_Stock!#REF!*100,(E595-(E595*H595)-Produit_Tarif_Stock!#REF!)/Produit_Tarif_Stock!#REF!*100)</f>
        <v>#REF!</v>
      </c>
      <c r="R595" s="523">
        <f t="shared" si="19"/>
        <v>0</v>
      </c>
      <c r="S595" s="524" t="e">
        <f>Produit_Tarif_Stock!#REF!</f>
        <v>#REF!</v>
      </c>
    </row>
    <row r="596" spans="1:19" ht="24.75" customHeight="1">
      <c r="A596" s="228" t="e">
        <f>Produit_Tarif_Stock!#REF!</f>
        <v>#REF!</v>
      </c>
      <c r="B596" s="118" t="e">
        <f>IF(Produit_Tarif_Stock!#REF!&lt;&gt;"",Produit_Tarif_Stock!#REF!,"")</f>
        <v>#REF!</v>
      </c>
      <c r="C596" s="502" t="e">
        <f>IF(Produit_Tarif_Stock!#REF!&lt;&gt;"",Produit_Tarif_Stock!#REF!,"")</f>
        <v>#REF!</v>
      </c>
      <c r="D596" s="505" t="e">
        <f>IF(Produit_Tarif_Stock!#REF!&lt;&gt;"",Produit_Tarif_Stock!#REF!,"")</f>
        <v>#REF!</v>
      </c>
      <c r="E596" s="514" t="e">
        <f>IF(Produit_Tarif_Stock!#REF!&lt;&gt;0,Produit_Tarif_Stock!#REF!,"")</f>
        <v>#REF!</v>
      </c>
      <c r="F596" s="2" t="e">
        <f>IF(Produit_Tarif_Stock!#REF!&lt;&gt;"",Produit_Tarif_Stock!#REF!,"")</f>
        <v>#REF!</v>
      </c>
      <c r="G596" s="506" t="e">
        <f>IF(Produit_Tarif_Stock!#REF!&lt;&gt;0,Produit_Tarif_Stock!#REF!,"")</f>
        <v>#REF!</v>
      </c>
      <c r="I596" s="506" t="str">
        <f t="shared" si="18"/>
        <v/>
      </c>
      <c r="J596" s="2" t="e">
        <f>IF(Produit_Tarif_Stock!#REF!&lt;&gt;0,Produit_Tarif_Stock!#REF!,"")</f>
        <v>#REF!</v>
      </c>
      <c r="K596" s="2" t="e">
        <f>IF(Produit_Tarif_Stock!#REF!&lt;&gt;0,Produit_Tarif_Stock!#REF!,"")</f>
        <v>#REF!</v>
      </c>
      <c r="L596" s="114" t="e">
        <f>IF(Produit_Tarif_Stock!#REF!&lt;&gt;0,Produit_Tarif_Stock!#REF!,"")</f>
        <v>#REF!</v>
      </c>
      <c r="M596" s="114" t="e">
        <f>IF(Produit_Tarif_Stock!#REF!&lt;&gt;0,Produit_Tarif_Stock!#REF!,"")</f>
        <v>#REF!</v>
      </c>
      <c r="N596" s="454"/>
      <c r="P596" s="2" t="e">
        <f>IF(Produit_Tarif_Stock!#REF!&lt;&gt;0,Produit_Tarif_Stock!#REF!,"")</f>
        <v>#REF!</v>
      </c>
      <c r="Q596" s="518" t="e">
        <f>IF(Produit_Tarif_Stock!#REF!&lt;&gt;0,(E596-(E596*H596)-Produit_Tarif_Stock!#REF!)/Produit_Tarif_Stock!#REF!*100,(E596-(E596*H596)-Produit_Tarif_Stock!#REF!)/Produit_Tarif_Stock!#REF!*100)</f>
        <v>#REF!</v>
      </c>
      <c r="R596" s="523">
        <f t="shared" si="19"/>
        <v>0</v>
      </c>
      <c r="S596" s="524" t="e">
        <f>Produit_Tarif_Stock!#REF!</f>
        <v>#REF!</v>
      </c>
    </row>
    <row r="597" spans="1:19" ht="24.75" customHeight="1">
      <c r="A597" s="228" t="e">
        <f>Produit_Tarif_Stock!#REF!</f>
        <v>#REF!</v>
      </c>
      <c r="B597" s="118" t="e">
        <f>IF(Produit_Tarif_Stock!#REF!&lt;&gt;"",Produit_Tarif_Stock!#REF!,"")</f>
        <v>#REF!</v>
      </c>
      <c r="C597" s="502" t="e">
        <f>IF(Produit_Tarif_Stock!#REF!&lt;&gt;"",Produit_Tarif_Stock!#REF!,"")</f>
        <v>#REF!</v>
      </c>
      <c r="D597" s="505" t="e">
        <f>IF(Produit_Tarif_Stock!#REF!&lt;&gt;"",Produit_Tarif_Stock!#REF!,"")</f>
        <v>#REF!</v>
      </c>
      <c r="E597" s="514" t="e">
        <f>IF(Produit_Tarif_Stock!#REF!&lt;&gt;0,Produit_Tarif_Stock!#REF!,"")</f>
        <v>#REF!</v>
      </c>
      <c r="F597" s="2" t="e">
        <f>IF(Produit_Tarif_Stock!#REF!&lt;&gt;"",Produit_Tarif_Stock!#REF!,"")</f>
        <v>#REF!</v>
      </c>
      <c r="G597" s="506" t="e">
        <f>IF(Produit_Tarif_Stock!#REF!&lt;&gt;0,Produit_Tarif_Stock!#REF!,"")</f>
        <v>#REF!</v>
      </c>
      <c r="I597" s="506" t="str">
        <f t="shared" si="18"/>
        <v/>
      </c>
      <c r="J597" s="2" t="e">
        <f>IF(Produit_Tarif_Stock!#REF!&lt;&gt;0,Produit_Tarif_Stock!#REF!,"")</f>
        <v>#REF!</v>
      </c>
      <c r="K597" s="2" t="e">
        <f>IF(Produit_Tarif_Stock!#REF!&lt;&gt;0,Produit_Tarif_Stock!#REF!,"")</f>
        <v>#REF!</v>
      </c>
      <c r="L597" s="114" t="e">
        <f>IF(Produit_Tarif_Stock!#REF!&lt;&gt;0,Produit_Tarif_Stock!#REF!,"")</f>
        <v>#REF!</v>
      </c>
      <c r="M597" s="114" t="e">
        <f>IF(Produit_Tarif_Stock!#REF!&lt;&gt;0,Produit_Tarif_Stock!#REF!,"")</f>
        <v>#REF!</v>
      </c>
      <c r="N597" s="454"/>
      <c r="P597" s="2" t="e">
        <f>IF(Produit_Tarif_Stock!#REF!&lt;&gt;0,Produit_Tarif_Stock!#REF!,"")</f>
        <v>#REF!</v>
      </c>
      <c r="Q597" s="518" t="e">
        <f>IF(Produit_Tarif_Stock!#REF!&lt;&gt;0,(E597-(E597*H597)-Produit_Tarif_Stock!#REF!)/Produit_Tarif_Stock!#REF!*100,(E597-(E597*H597)-Produit_Tarif_Stock!#REF!)/Produit_Tarif_Stock!#REF!*100)</f>
        <v>#REF!</v>
      </c>
      <c r="R597" s="523">
        <f t="shared" si="19"/>
        <v>0</v>
      </c>
      <c r="S597" s="524" t="e">
        <f>Produit_Tarif_Stock!#REF!</f>
        <v>#REF!</v>
      </c>
    </row>
    <row r="598" spans="1:19" ht="24.75" customHeight="1">
      <c r="A598" s="228" t="e">
        <f>Produit_Tarif_Stock!#REF!</f>
        <v>#REF!</v>
      </c>
      <c r="B598" s="118" t="e">
        <f>IF(Produit_Tarif_Stock!#REF!&lt;&gt;"",Produit_Tarif_Stock!#REF!,"")</f>
        <v>#REF!</v>
      </c>
      <c r="C598" s="502" t="e">
        <f>IF(Produit_Tarif_Stock!#REF!&lt;&gt;"",Produit_Tarif_Stock!#REF!,"")</f>
        <v>#REF!</v>
      </c>
      <c r="D598" s="505" t="e">
        <f>IF(Produit_Tarif_Stock!#REF!&lt;&gt;"",Produit_Tarif_Stock!#REF!,"")</f>
        <v>#REF!</v>
      </c>
      <c r="E598" s="514" t="e">
        <f>IF(Produit_Tarif_Stock!#REF!&lt;&gt;0,Produit_Tarif_Stock!#REF!,"")</f>
        <v>#REF!</v>
      </c>
      <c r="F598" s="2" t="e">
        <f>IF(Produit_Tarif_Stock!#REF!&lt;&gt;"",Produit_Tarif_Stock!#REF!,"")</f>
        <v>#REF!</v>
      </c>
      <c r="G598" s="506" t="e">
        <f>IF(Produit_Tarif_Stock!#REF!&lt;&gt;0,Produit_Tarif_Stock!#REF!,"")</f>
        <v>#REF!</v>
      </c>
      <c r="I598" s="506" t="str">
        <f t="shared" si="18"/>
        <v/>
      </c>
      <c r="J598" s="2" t="e">
        <f>IF(Produit_Tarif_Stock!#REF!&lt;&gt;0,Produit_Tarif_Stock!#REF!,"")</f>
        <v>#REF!</v>
      </c>
      <c r="K598" s="2" t="e">
        <f>IF(Produit_Tarif_Stock!#REF!&lt;&gt;0,Produit_Tarif_Stock!#REF!,"")</f>
        <v>#REF!</v>
      </c>
      <c r="L598" s="114" t="e">
        <f>IF(Produit_Tarif_Stock!#REF!&lt;&gt;0,Produit_Tarif_Stock!#REF!,"")</f>
        <v>#REF!</v>
      </c>
      <c r="M598" s="114" t="e">
        <f>IF(Produit_Tarif_Stock!#REF!&lt;&gt;0,Produit_Tarif_Stock!#REF!,"")</f>
        <v>#REF!</v>
      </c>
      <c r="N598" s="454"/>
      <c r="P598" s="2" t="e">
        <f>IF(Produit_Tarif_Stock!#REF!&lt;&gt;0,Produit_Tarif_Stock!#REF!,"")</f>
        <v>#REF!</v>
      </c>
      <c r="Q598" s="518" t="e">
        <f>IF(Produit_Tarif_Stock!#REF!&lt;&gt;0,(E598-(E598*H598)-Produit_Tarif_Stock!#REF!)/Produit_Tarif_Stock!#REF!*100,(E598-(E598*H598)-Produit_Tarif_Stock!#REF!)/Produit_Tarif_Stock!#REF!*100)</f>
        <v>#REF!</v>
      </c>
      <c r="R598" s="523">
        <f t="shared" si="19"/>
        <v>0</v>
      </c>
      <c r="S598" s="524" t="e">
        <f>Produit_Tarif_Stock!#REF!</f>
        <v>#REF!</v>
      </c>
    </row>
    <row r="599" spans="1:19" ht="24.75" customHeight="1">
      <c r="A599" s="228" t="e">
        <f>Produit_Tarif_Stock!#REF!</f>
        <v>#REF!</v>
      </c>
      <c r="B599" s="118" t="e">
        <f>IF(Produit_Tarif_Stock!#REF!&lt;&gt;"",Produit_Tarif_Stock!#REF!,"")</f>
        <v>#REF!</v>
      </c>
      <c r="C599" s="502" t="e">
        <f>IF(Produit_Tarif_Stock!#REF!&lt;&gt;"",Produit_Tarif_Stock!#REF!,"")</f>
        <v>#REF!</v>
      </c>
      <c r="D599" s="505" t="e">
        <f>IF(Produit_Tarif_Stock!#REF!&lt;&gt;"",Produit_Tarif_Stock!#REF!,"")</f>
        <v>#REF!</v>
      </c>
      <c r="E599" s="514" t="e">
        <f>IF(Produit_Tarif_Stock!#REF!&lt;&gt;0,Produit_Tarif_Stock!#REF!,"")</f>
        <v>#REF!</v>
      </c>
      <c r="F599" s="2" t="e">
        <f>IF(Produit_Tarif_Stock!#REF!&lt;&gt;"",Produit_Tarif_Stock!#REF!,"")</f>
        <v>#REF!</v>
      </c>
      <c r="G599" s="506" t="e">
        <f>IF(Produit_Tarif_Stock!#REF!&lt;&gt;0,Produit_Tarif_Stock!#REF!,"")</f>
        <v>#REF!</v>
      </c>
      <c r="I599" s="506" t="str">
        <f t="shared" si="18"/>
        <v/>
      </c>
      <c r="J599" s="2" t="e">
        <f>IF(Produit_Tarif_Stock!#REF!&lt;&gt;0,Produit_Tarif_Stock!#REF!,"")</f>
        <v>#REF!</v>
      </c>
      <c r="K599" s="2" t="e">
        <f>IF(Produit_Tarif_Stock!#REF!&lt;&gt;0,Produit_Tarif_Stock!#REF!,"")</f>
        <v>#REF!</v>
      </c>
      <c r="L599" s="114" t="e">
        <f>IF(Produit_Tarif_Stock!#REF!&lt;&gt;0,Produit_Tarif_Stock!#REF!,"")</f>
        <v>#REF!</v>
      </c>
      <c r="M599" s="114" t="e">
        <f>IF(Produit_Tarif_Stock!#REF!&lt;&gt;0,Produit_Tarif_Stock!#REF!,"")</f>
        <v>#REF!</v>
      </c>
      <c r="N599" s="454"/>
      <c r="P599" s="2" t="e">
        <f>IF(Produit_Tarif_Stock!#REF!&lt;&gt;0,Produit_Tarif_Stock!#REF!,"")</f>
        <v>#REF!</v>
      </c>
      <c r="Q599" s="518" t="e">
        <f>IF(Produit_Tarif_Stock!#REF!&lt;&gt;0,(E599-(E599*H599)-Produit_Tarif_Stock!#REF!)/Produit_Tarif_Stock!#REF!*100,(E599-(E599*H599)-Produit_Tarif_Stock!#REF!)/Produit_Tarif_Stock!#REF!*100)</f>
        <v>#REF!</v>
      </c>
      <c r="R599" s="523">
        <f t="shared" si="19"/>
        <v>0</v>
      </c>
      <c r="S599" s="524" t="e">
        <f>Produit_Tarif_Stock!#REF!</f>
        <v>#REF!</v>
      </c>
    </row>
    <row r="600" spans="1:19" ht="24.75" customHeight="1">
      <c r="A600" s="228" t="e">
        <f>Produit_Tarif_Stock!#REF!</f>
        <v>#REF!</v>
      </c>
      <c r="B600" s="118" t="e">
        <f>IF(Produit_Tarif_Stock!#REF!&lt;&gt;"",Produit_Tarif_Stock!#REF!,"")</f>
        <v>#REF!</v>
      </c>
      <c r="C600" s="502" t="e">
        <f>IF(Produit_Tarif_Stock!#REF!&lt;&gt;"",Produit_Tarif_Stock!#REF!,"")</f>
        <v>#REF!</v>
      </c>
      <c r="D600" s="505" t="e">
        <f>IF(Produit_Tarif_Stock!#REF!&lt;&gt;"",Produit_Tarif_Stock!#REF!,"")</f>
        <v>#REF!</v>
      </c>
      <c r="E600" s="514" t="e">
        <f>IF(Produit_Tarif_Stock!#REF!&lt;&gt;0,Produit_Tarif_Stock!#REF!,"")</f>
        <v>#REF!</v>
      </c>
      <c r="F600" s="2" t="e">
        <f>IF(Produit_Tarif_Stock!#REF!&lt;&gt;"",Produit_Tarif_Stock!#REF!,"")</f>
        <v>#REF!</v>
      </c>
      <c r="G600" s="506" t="e">
        <f>IF(Produit_Tarif_Stock!#REF!&lt;&gt;0,Produit_Tarif_Stock!#REF!,"")</f>
        <v>#REF!</v>
      </c>
      <c r="I600" s="506" t="str">
        <f t="shared" si="18"/>
        <v/>
      </c>
      <c r="J600" s="2" t="e">
        <f>IF(Produit_Tarif_Stock!#REF!&lt;&gt;0,Produit_Tarif_Stock!#REF!,"")</f>
        <v>#REF!</v>
      </c>
      <c r="K600" s="2" t="e">
        <f>IF(Produit_Tarif_Stock!#REF!&lt;&gt;0,Produit_Tarif_Stock!#REF!,"")</f>
        <v>#REF!</v>
      </c>
      <c r="L600" s="114" t="e">
        <f>IF(Produit_Tarif_Stock!#REF!&lt;&gt;0,Produit_Tarif_Stock!#REF!,"")</f>
        <v>#REF!</v>
      </c>
      <c r="M600" s="114" t="e">
        <f>IF(Produit_Tarif_Stock!#REF!&lt;&gt;0,Produit_Tarif_Stock!#REF!,"")</f>
        <v>#REF!</v>
      </c>
      <c r="N600" s="454"/>
      <c r="P600" s="2" t="e">
        <f>IF(Produit_Tarif_Stock!#REF!&lt;&gt;0,Produit_Tarif_Stock!#REF!,"")</f>
        <v>#REF!</v>
      </c>
      <c r="Q600" s="518" t="e">
        <f>IF(Produit_Tarif_Stock!#REF!&lt;&gt;0,(E600-(E600*H600)-Produit_Tarif_Stock!#REF!)/Produit_Tarif_Stock!#REF!*100,(E600-(E600*H600)-Produit_Tarif_Stock!#REF!)/Produit_Tarif_Stock!#REF!*100)</f>
        <v>#REF!</v>
      </c>
      <c r="R600" s="523">
        <f t="shared" si="19"/>
        <v>0</v>
      </c>
      <c r="S600" s="524" t="e">
        <f>Produit_Tarif_Stock!#REF!</f>
        <v>#REF!</v>
      </c>
    </row>
    <row r="601" spans="1:19" ht="24.75" customHeight="1">
      <c r="A601" s="228" t="e">
        <f>Produit_Tarif_Stock!#REF!</f>
        <v>#REF!</v>
      </c>
      <c r="B601" s="118" t="e">
        <f>IF(Produit_Tarif_Stock!#REF!&lt;&gt;"",Produit_Tarif_Stock!#REF!,"")</f>
        <v>#REF!</v>
      </c>
      <c r="C601" s="502" t="e">
        <f>IF(Produit_Tarif_Stock!#REF!&lt;&gt;"",Produit_Tarif_Stock!#REF!,"")</f>
        <v>#REF!</v>
      </c>
      <c r="D601" s="505" t="e">
        <f>IF(Produit_Tarif_Stock!#REF!&lt;&gt;"",Produit_Tarif_Stock!#REF!,"")</f>
        <v>#REF!</v>
      </c>
      <c r="E601" s="514" t="e">
        <f>IF(Produit_Tarif_Stock!#REF!&lt;&gt;0,Produit_Tarif_Stock!#REF!,"")</f>
        <v>#REF!</v>
      </c>
      <c r="F601" s="2" t="e">
        <f>IF(Produit_Tarif_Stock!#REF!&lt;&gt;"",Produit_Tarif_Stock!#REF!,"")</f>
        <v>#REF!</v>
      </c>
      <c r="G601" s="506" t="e">
        <f>IF(Produit_Tarif_Stock!#REF!&lt;&gt;0,Produit_Tarif_Stock!#REF!,"")</f>
        <v>#REF!</v>
      </c>
      <c r="I601" s="506" t="str">
        <f t="shared" si="18"/>
        <v/>
      </c>
      <c r="J601" s="2" t="e">
        <f>IF(Produit_Tarif_Stock!#REF!&lt;&gt;0,Produit_Tarif_Stock!#REF!,"")</f>
        <v>#REF!</v>
      </c>
      <c r="K601" s="2" t="e">
        <f>IF(Produit_Tarif_Stock!#REF!&lt;&gt;0,Produit_Tarif_Stock!#REF!,"")</f>
        <v>#REF!</v>
      </c>
      <c r="L601" s="114" t="e">
        <f>IF(Produit_Tarif_Stock!#REF!&lt;&gt;0,Produit_Tarif_Stock!#REF!,"")</f>
        <v>#REF!</v>
      </c>
      <c r="M601" s="114" t="e">
        <f>IF(Produit_Tarif_Stock!#REF!&lt;&gt;0,Produit_Tarif_Stock!#REF!,"")</f>
        <v>#REF!</v>
      </c>
      <c r="N601" s="454"/>
      <c r="P601" s="2" t="e">
        <f>IF(Produit_Tarif_Stock!#REF!&lt;&gt;0,Produit_Tarif_Stock!#REF!,"")</f>
        <v>#REF!</v>
      </c>
      <c r="Q601" s="518" t="e">
        <f>IF(Produit_Tarif_Stock!#REF!&lt;&gt;0,(E601-(E601*H601)-Produit_Tarif_Stock!#REF!)/Produit_Tarif_Stock!#REF!*100,(E601-(E601*H601)-Produit_Tarif_Stock!#REF!)/Produit_Tarif_Stock!#REF!*100)</f>
        <v>#REF!</v>
      </c>
      <c r="R601" s="523">
        <f t="shared" si="19"/>
        <v>0</v>
      </c>
      <c r="S601" s="524" t="e">
        <f>Produit_Tarif_Stock!#REF!</f>
        <v>#REF!</v>
      </c>
    </row>
    <row r="602" spans="1:19" ht="24.75" customHeight="1">
      <c r="A602" s="228" t="e">
        <f>Produit_Tarif_Stock!#REF!</f>
        <v>#REF!</v>
      </c>
      <c r="B602" s="118" t="e">
        <f>IF(Produit_Tarif_Stock!#REF!&lt;&gt;"",Produit_Tarif_Stock!#REF!,"")</f>
        <v>#REF!</v>
      </c>
      <c r="C602" s="502" t="e">
        <f>IF(Produit_Tarif_Stock!#REF!&lt;&gt;"",Produit_Tarif_Stock!#REF!,"")</f>
        <v>#REF!</v>
      </c>
      <c r="D602" s="505" t="e">
        <f>IF(Produit_Tarif_Stock!#REF!&lt;&gt;"",Produit_Tarif_Stock!#REF!,"")</f>
        <v>#REF!</v>
      </c>
      <c r="E602" s="514" t="e">
        <f>IF(Produit_Tarif_Stock!#REF!&lt;&gt;0,Produit_Tarif_Stock!#REF!,"")</f>
        <v>#REF!</v>
      </c>
      <c r="F602" s="2" t="e">
        <f>IF(Produit_Tarif_Stock!#REF!&lt;&gt;"",Produit_Tarif_Stock!#REF!,"")</f>
        <v>#REF!</v>
      </c>
      <c r="G602" s="506" t="e">
        <f>IF(Produit_Tarif_Stock!#REF!&lt;&gt;0,Produit_Tarif_Stock!#REF!,"")</f>
        <v>#REF!</v>
      </c>
      <c r="I602" s="506" t="str">
        <f t="shared" si="18"/>
        <v/>
      </c>
      <c r="J602" s="2" t="e">
        <f>IF(Produit_Tarif_Stock!#REF!&lt;&gt;0,Produit_Tarif_Stock!#REF!,"")</f>
        <v>#REF!</v>
      </c>
      <c r="K602" s="2" t="e">
        <f>IF(Produit_Tarif_Stock!#REF!&lt;&gt;0,Produit_Tarif_Stock!#REF!,"")</f>
        <v>#REF!</v>
      </c>
      <c r="L602" s="114" t="e">
        <f>IF(Produit_Tarif_Stock!#REF!&lt;&gt;0,Produit_Tarif_Stock!#REF!,"")</f>
        <v>#REF!</v>
      </c>
      <c r="M602" s="114" t="e">
        <f>IF(Produit_Tarif_Stock!#REF!&lt;&gt;0,Produit_Tarif_Stock!#REF!,"")</f>
        <v>#REF!</v>
      </c>
      <c r="N602" s="454"/>
      <c r="P602" s="2" t="e">
        <f>IF(Produit_Tarif_Stock!#REF!&lt;&gt;0,Produit_Tarif_Stock!#REF!,"")</f>
        <v>#REF!</v>
      </c>
      <c r="Q602" s="518" t="e">
        <f>IF(Produit_Tarif_Stock!#REF!&lt;&gt;0,(E602-(E602*H602)-Produit_Tarif_Stock!#REF!)/Produit_Tarif_Stock!#REF!*100,(E602-(E602*H602)-Produit_Tarif_Stock!#REF!)/Produit_Tarif_Stock!#REF!*100)</f>
        <v>#REF!</v>
      </c>
      <c r="R602" s="523">
        <f t="shared" si="19"/>
        <v>0</v>
      </c>
      <c r="S602" s="524" t="e">
        <f>Produit_Tarif_Stock!#REF!</f>
        <v>#REF!</v>
      </c>
    </row>
    <row r="603" spans="1:19" ht="24.75" customHeight="1">
      <c r="A603" s="228" t="e">
        <f>Produit_Tarif_Stock!#REF!</f>
        <v>#REF!</v>
      </c>
      <c r="B603" s="118" t="e">
        <f>IF(Produit_Tarif_Stock!#REF!&lt;&gt;"",Produit_Tarif_Stock!#REF!,"")</f>
        <v>#REF!</v>
      </c>
      <c r="C603" s="502" t="e">
        <f>IF(Produit_Tarif_Stock!#REF!&lt;&gt;"",Produit_Tarif_Stock!#REF!,"")</f>
        <v>#REF!</v>
      </c>
      <c r="D603" s="505" t="e">
        <f>IF(Produit_Tarif_Stock!#REF!&lt;&gt;"",Produit_Tarif_Stock!#REF!,"")</f>
        <v>#REF!</v>
      </c>
      <c r="E603" s="514" t="e">
        <f>IF(Produit_Tarif_Stock!#REF!&lt;&gt;0,Produit_Tarif_Stock!#REF!,"")</f>
        <v>#REF!</v>
      </c>
      <c r="F603" s="2" t="e">
        <f>IF(Produit_Tarif_Stock!#REF!&lt;&gt;"",Produit_Tarif_Stock!#REF!,"")</f>
        <v>#REF!</v>
      </c>
      <c r="G603" s="506" t="e">
        <f>IF(Produit_Tarif_Stock!#REF!&lt;&gt;0,Produit_Tarif_Stock!#REF!,"")</f>
        <v>#REF!</v>
      </c>
      <c r="I603" s="506" t="str">
        <f t="shared" si="18"/>
        <v/>
      </c>
      <c r="J603" s="2" t="e">
        <f>IF(Produit_Tarif_Stock!#REF!&lt;&gt;0,Produit_Tarif_Stock!#REF!,"")</f>
        <v>#REF!</v>
      </c>
      <c r="K603" s="2" t="e">
        <f>IF(Produit_Tarif_Stock!#REF!&lt;&gt;0,Produit_Tarif_Stock!#REF!,"")</f>
        <v>#REF!</v>
      </c>
      <c r="L603" s="114" t="e">
        <f>IF(Produit_Tarif_Stock!#REF!&lt;&gt;0,Produit_Tarif_Stock!#REF!,"")</f>
        <v>#REF!</v>
      </c>
      <c r="M603" s="114" t="e">
        <f>IF(Produit_Tarif_Stock!#REF!&lt;&gt;0,Produit_Tarif_Stock!#REF!,"")</f>
        <v>#REF!</v>
      </c>
      <c r="N603" s="454"/>
      <c r="P603" s="2" t="e">
        <f>IF(Produit_Tarif_Stock!#REF!&lt;&gt;0,Produit_Tarif_Stock!#REF!,"")</f>
        <v>#REF!</v>
      </c>
      <c r="Q603" s="518" t="e">
        <f>IF(Produit_Tarif_Stock!#REF!&lt;&gt;0,(E603-(E603*H603)-Produit_Tarif_Stock!#REF!)/Produit_Tarif_Stock!#REF!*100,(E603-(E603*H603)-Produit_Tarif_Stock!#REF!)/Produit_Tarif_Stock!#REF!*100)</f>
        <v>#REF!</v>
      </c>
      <c r="R603" s="523">
        <f t="shared" si="19"/>
        <v>0</v>
      </c>
      <c r="S603" s="524" t="e">
        <f>Produit_Tarif_Stock!#REF!</f>
        <v>#REF!</v>
      </c>
    </row>
    <row r="604" spans="1:19" ht="24.75" customHeight="1">
      <c r="A604" s="228" t="e">
        <f>Produit_Tarif_Stock!#REF!</f>
        <v>#REF!</v>
      </c>
      <c r="B604" s="118" t="e">
        <f>IF(Produit_Tarif_Stock!#REF!&lt;&gt;"",Produit_Tarif_Stock!#REF!,"")</f>
        <v>#REF!</v>
      </c>
      <c r="C604" s="502" t="e">
        <f>IF(Produit_Tarif_Stock!#REF!&lt;&gt;"",Produit_Tarif_Stock!#REF!,"")</f>
        <v>#REF!</v>
      </c>
      <c r="D604" s="505" t="e">
        <f>IF(Produit_Tarif_Stock!#REF!&lt;&gt;"",Produit_Tarif_Stock!#REF!,"")</f>
        <v>#REF!</v>
      </c>
      <c r="E604" s="514" t="e">
        <f>IF(Produit_Tarif_Stock!#REF!&lt;&gt;0,Produit_Tarif_Stock!#REF!,"")</f>
        <v>#REF!</v>
      </c>
      <c r="F604" s="2" t="e">
        <f>IF(Produit_Tarif_Stock!#REF!&lt;&gt;"",Produit_Tarif_Stock!#REF!,"")</f>
        <v>#REF!</v>
      </c>
      <c r="G604" s="506" t="e">
        <f>IF(Produit_Tarif_Stock!#REF!&lt;&gt;0,Produit_Tarif_Stock!#REF!,"")</f>
        <v>#REF!</v>
      </c>
      <c r="I604" s="506" t="str">
        <f t="shared" si="18"/>
        <v/>
      </c>
      <c r="J604" s="2" t="e">
        <f>IF(Produit_Tarif_Stock!#REF!&lt;&gt;0,Produit_Tarif_Stock!#REF!,"")</f>
        <v>#REF!</v>
      </c>
      <c r="K604" s="2" t="e">
        <f>IF(Produit_Tarif_Stock!#REF!&lt;&gt;0,Produit_Tarif_Stock!#REF!,"")</f>
        <v>#REF!</v>
      </c>
      <c r="L604" s="114" t="e">
        <f>IF(Produit_Tarif_Stock!#REF!&lt;&gt;0,Produit_Tarif_Stock!#REF!,"")</f>
        <v>#REF!</v>
      </c>
      <c r="M604" s="114" t="e">
        <f>IF(Produit_Tarif_Stock!#REF!&lt;&gt;0,Produit_Tarif_Stock!#REF!,"")</f>
        <v>#REF!</v>
      </c>
      <c r="N604" s="454"/>
      <c r="P604" s="2" t="e">
        <f>IF(Produit_Tarif_Stock!#REF!&lt;&gt;0,Produit_Tarif_Stock!#REF!,"")</f>
        <v>#REF!</v>
      </c>
      <c r="Q604" s="518" t="e">
        <f>IF(Produit_Tarif_Stock!#REF!&lt;&gt;0,(E604-(E604*H604)-Produit_Tarif_Stock!#REF!)/Produit_Tarif_Stock!#REF!*100,(E604-(E604*H604)-Produit_Tarif_Stock!#REF!)/Produit_Tarif_Stock!#REF!*100)</f>
        <v>#REF!</v>
      </c>
      <c r="R604" s="523">
        <f t="shared" si="19"/>
        <v>0</v>
      </c>
      <c r="S604" s="524" t="e">
        <f>Produit_Tarif_Stock!#REF!</f>
        <v>#REF!</v>
      </c>
    </row>
    <row r="605" spans="1:19" ht="24.75" customHeight="1">
      <c r="A605" s="228" t="e">
        <f>Produit_Tarif_Stock!#REF!</f>
        <v>#REF!</v>
      </c>
      <c r="B605" s="118" t="e">
        <f>IF(Produit_Tarif_Stock!#REF!&lt;&gt;"",Produit_Tarif_Stock!#REF!,"")</f>
        <v>#REF!</v>
      </c>
      <c r="C605" s="502" t="e">
        <f>IF(Produit_Tarif_Stock!#REF!&lt;&gt;"",Produit_Tarif_Stock!#REF!,"")</f>
        <v>#REF!</v>
      </c>
      <c r="D605" s="505" t="e">
        <f>IF(Produit_Tarif_Stock!#REF!&lt;&gt;"",Produit_Tarif_Stock!#REF!,"")</f>
        <v>#REF!</v>
      </c>
      <c r="E605" s="514" t="e">
        <f>IF(Produit_Tarif_Stock!#REF!&lt;&gt;0,Produit_Tarif_Stock!#REF!,"")</f>
        <v>#REF!</v>
      </c>
      <c r="F605" s="2" t="e">
        <f>IF(Produit_Tarif_Stock!#REF!&lt;&gt;"",Produit_Tarif_Stock!#REF!,"")</f>
        <v>#REF!</v>
      </c>
      <c r="G605" s="506" t="e">
        <f>IF(Produit_Tarif_Stock!#REF!&lt;&gt;0,Produit_Tarif_Stock!#REF!,"")</f>
        <v>#REF!</v>
      </c>
      <c r="I605" s="506" t="str">
        <f t="shared" si="18"/>
        <v/>
      </c>
      <c r="J605" s="2" t="e">
        <f>IF(Produit_Tarif_Stock!#REF!&lt;&gt;0,Produit_Tarif_Stock!#REF!,"")</f>
        <v>#REF!</v>
      </c>
      <c r="K605" s="2" t="e">
        <f>IF(Produit_Tarif_Stock!#REF!&lt;&gt;0,Produit_Tarif_Stock!#REF!,"")</f>
        <v>#REF!</v>
      </c>
      <c r="L605" s="114" t="e">
        <f>IF(Produit_Tarif_Stock!#REF!&lt;&gt;0,Produit_Tarif_Stock!#REF!,"")</f>
        <v>#REF!</v>
      </c>
      <c r="M605" s="114" t="e">
        <f>IF(Produit_Tarif_Stock!#REF!&lt;&gt;0,Produit_Tarif_Stock!#REF!,"")</f>
        <v>#REF!</v>
      </c>
      <c r="N605" s="454"/>
      <c r="P605" s="2" t="e">
        <f>IF(Produit_Tarif_Stock!#REF!&lt;&gt;0,Produit_Tarif_Stock!#REF!,"")</f>
        <v>#REF!</v>
      </c>
      <c r="Q605" s="518" t="e">
        <f>IF(Produit_Tarif_Stock!#REF!&lt;&gt;0,(E605-(E605*H605)-Produit_Tarif_Stock!#REF!)/Produit_Tarif_Stock!#REF!*100,(E605-(E605*H605)-Produit_Tarif_Stock!#REF!)/Produit_Tarif_Stock!#REF!*100)</f>
        <v>#REF!</v>
      </c>
      <c r="R605" s="523">
        <f t="shared" si="19"/>
        <v>0</v>
      </c>
      <c r="S605" s="524" t="e">
        <f>Produit_Tarif_Stock!#REF!</f>
        <v>#REF!</v>
      </c>
    </row>
    <row r="606" spans="1:19" ht="24.75" customHeight="1">
      <c r="A606" s="228" t="e">
        <f>Produit_Tarif_Stock!#REF!</f>
        <v>#REF!</v>
      </c>
      <c r="B606" s="118" t="e">
        <f>IF(Produit_Tarif_Stock!#REF!&lt;&gt;"",Produit_Tarif_Stock!#REF!,"")</f>
        <v>#REF!</v>
      </c>
      <c r="C606" s="502" t="e">
        <f>IF(Produit_Tarif_Stock!#REF!&lt;&gt;"",Produit_Tarif_Stock!#REF!,"")</f>
        <v>#REF!</v>
      </c>
      <c r="D606" s="505" t="e">
        <f>IF(Produit_Tarif_Stock!#REF!&lt;&gt;"",Produit_Tarif_Stock!#REF!,"")</f>
        <v>#REF!</v>
      </c>
      <c r="E606" s="514" t="e">
        <f>IF(Produit_Tarif_Stock!#REF!&lt;&gt;0,Produit_Tarif_Stock!#REF!,"")</f>
        <v>#REF!</v>
      </c>
      <c r="F606" s="2" t="e">
        <f>IF(Produit_Tarif_Stock!#REF!&lt;&gt;"",Produit_Tarif_Stock!#REF!,"")</f>
        <v>#REF!</v>
      </c>
      <c r="G606" s="506" t="e">
        <f>IF(Produit_Tarif_Stock!#REF!&lt;&gt;0,Produit_Tarif_Stock!#REF!,"")</f>
        <v>#REF!</v>
      </c>
      <c r="I606" s="506" t="str">
        <f t="shared" si="18"/>
        <v/>
      </c>
      <c r="J606" s="2" t="e">
        <f>IF(Produit_Tarif_Stock!#REF!&lt;&gt;0,Produit_Tarif_Stock!#REF!,"")</f>
        <v>#REF!</v>
      </c>
      <c r="K606" s="2" t="e">
        <f>IF(Produit_Tarif_Stock!#REF!&lt;&gt;0,Produit_Tarif_Stock!#REF!,"")</f>
        <v>#REF!</v>
      </c>
      <c r="L606" s="114" t="e">
        <f>IF(Produit_Tarif_Stock!#REF!&lt;&gt;0,Produit_Tarif_Stock!#REF!,"")</f>
        <v>#REF!</v>
      </c>
      <c r="M606" s="114" t="e">
        <f>IF(Produit_Tarif_Stock!#REF!&lt;&gt;0,Produit_Tarif_Stock!#REF!,"")</f>
        <v>#REF!</v>
      </c>
      <c r="N606" s="454"/>
      <c r="P606" s="2" t="e">
        <f>IF(Produit_Tarif_Stock!#REF!&lt;&gt;0,Produit_Tarif_Stock!#REF!,"")</f>
        <v>#REF!</v>
      </c>
      <c r="Q606" s="518" t="e">
        <f>IF(Produit_Tarif_Stock!#REF!&lt;&gt;0,(E606-(E606*H606)-Produit_Tarif_Stock!#REF!)/Produit_Tarif_Stock!#REF!*100,(E606-(E606*H606)-Produit_Tarif_Stock!#REF!)/Produit_Tarif_Stock!#REF!*100)</f>
        <v>#REF!</v>
      </c>
      <c r="R606" s="523">
        <f t="shared" si="19"/>
        <v>0</v>
      </c>
      <c r="S606" s="524" t="e">
        <f>Produit_Tarif_Stock!#REF!</f>
        <v>#REF!</v>
      </c>
    </row>
    <row r="607" spans="1:19" ht="24.75" customHeight="1">
      <c r="A607" s="228" t="e">
        <f>Produit_Tarif_Stock!#REF!</f>
        <v>#REF!</v>
      </c>
      <c r="B607" s="118" t="e">
        <f>IF(Produit_Tarif_Stock!#REF!&lt;&gt;"",Produit_Tarif_Stock!#REF!,"")</f>
        <v>#REF!</v>
      </c>
      <c r="C607" s="502" t="e">
        <f>IF(Produit_Tarif_Stock!#REF!&lt;&gt;"",Produit_Tarif_Stock!#REF!,"")</f>
        <v>#REF!</v>
      </c>
      <c r="D607" s="505" t="e">
        <f>IF(Produit_Tarif_Stock!#REF!&lt;&gt;"",Produit_Tarif_Stock!#REF!,"")</f>
        <v>#REF!</v>
      </c>
      <c r="E607" s="514" t="e">
        <f>IF(Produit_Tarif_Stock!#REF!&lt;&gt;0,Produit_Tarif_Stock!#REF!,"")</f>
        <v>#REF!</v>
      </c>
      <c r="F607" s="2" t="e">
        <f>IF(Produit_Tarif_Stock!#REF!&lt;&gt;"",Produit_Tarif_Stock!#REF!,"")</f>
        <v>#REF!</v>
      </c>
      <c r="G607" s="506" t="e">
        <f>IF(Produit_Tarif_Stock!#REF!&lt;&gt;0,Produit_Tarif_Stock!#REF!,"")</f>
        <v>#REF!</v>
      </c>
      <c r="I607" s="506" t="str">
        <f t="shared" si="18"/>
        <v/>
      </c>
      <c r="J607" s="2" t="e">
        <f>IF(Produit_Tarif_Stock!#REF!&lt;&gt;0,Produit_Tarif_Stock!#REF!,"")</f>
        <v>#REF!</v>
      </c>
      <c r="K607" s="2" t="e">
        <f>IF(Produit_Tarif_Stock!#REF!&lt;&gt;0,Produit_Tarif_Stock!#REF!,"")</f>
        <v>#REF!</v>
      </c>
      <c r="L607" s="114" t="e">
        <f>IF(Produit_Tarif_Stock!#REF!&lt;&gt;0,Produit_Tarif_Stock!#REF!,"")</f>
        <v>#REF!</v>
      </c>
      <c r="M607" s="114" t="e">
        <f>IF(Produit_Tarif_Stock!#REF!&lt;&gt;0,Produit_Tarif_Stock!#REF!,"")</f>
        <v>#REF!</v>
      </c>
      <c r="N607" s="454"/>
      <c r="P607" s="2" t="e">
        <f>IF(Produit_Tarif_Stock!#REF!&lt;&gt;0,Produit_Tarif_Stock!#REF!,"")</f>
        <v>#REF!</v>
      </c>
      <c r="Q607" s="518" t="e">
        <f>IF(Produit_Tarif_Stock!#REF!&lt;&gt;0,(E607-(E607*H607)-Produit_Tarif_Stock!#REF!)/Produit_Tarif_Stock!#REF!*100,(E607-(E607*H607)-Produit_Tarif_Stock!#REF!)/Produit_Tarif_Stock!#REF!*100)</f>
        <v>#REF!</v>
      </c>
      <c r="R607" s="523">
        <f t="shared" si="19"/>
        <v>0</v>
      </c>
      <c r="S607" s="524" t="e">
        <f>Produit_Tarif_Stock!#REF!</f>
        <v>#REF!</v>
      </c>
    </row>
    <row r="608" spans="1:19" ht="24.75" customHeight="1">
      <c r="A608" s="228" t="e">
        <f>Produit_Tarif_Stock!#REF!</f>
        <v>#REF!</v>
      </c>
      <c r="B608" s="118" t="e">
        <f>IF(Produit_Tarif_Stock!#REF!&lt;&gt;"",Produit_Tarif_Stock!#REF!,"")</f>
        <v>#REF!</v>
      </c>
      <c r="C608" s="502" t="e">
        <f>IF(Produit_Tarif_Stock!#REF!&lt;&gt;"",Produit_Tarif_Stock!#REF!,"")</f>
        <v>#REF!</v>
      </c>
      <c r="D608" s="505" t="e">
        <f>IF(Produit_Tarif_Stock!#REF!&lt;&gt;"",Produit_Tarif_Stock!#REF!,"")</f>
        <v>#REF!</v>
      </c>
      <c r="E608" s="514" t="e">
        <f>IF(Produit_Tarif_Stock!#REF!&lt;&gt;0,Produit_Tarif_Stock!#REF!,"")</f>
        <v>#REF!</v>
      </c>
      <c r="F608" s="2" t="e">
        <f>IF(Produit_Tarif_Stock!#REF!&lt;&gt;"",Produit_Tarif_Stock!#REF!,"")</f>
        <v>#REF!</v>
      </c>
      <c r="G608" s="506" t="e">
        <f>IF(Produit_Tarif_Stock!#REF!&lt;&gt;0,Produit_Tarif_Stock!#REF!,"")</f>
        <v>#REF!</v>
      </c>
      <c r="I608" s="506" t="str">
        <f t="shared" si="18"/>
        <v/>
      </c>
      <c r="J608" s="2" t="e">
        <f>IF(Produit_Tarif_Stock!#REF!&lt;&gt;0,Produit_Tarif_Stock!#REF!,"")</f>
        <v>#REF!</v>
      </c>
      <c r="K608" s="2" t="e">
        <f>IF(Produit_Tarif_Stock!#REF!&lt;&gt;0,Produit_Tarif_Stock!#REF!,"")</f>
        <v>#REF!</v>
      </c>
      <c r="L608" s="114" t="e">
        <f>IF(Produit_Tarif_Stock!#REF!&lt;&gt;0,Produit_Tarif_Stock!#REF!,"")</f>
        <v>#REF!</v>
      </c>
      <c r="M608" s="114" t="e">
        <f>IF(Produit_Tarif_Stock!#REF!&lt;&gt;0,Produit_Tarif_Stock!#REF!,"")</f>
        <v>#REF!</v>
      </c>
      <c r="N608" s="454"/>
      <c r="P608" s="2" t="e">
        <f>IF(Produit_Tarif_Stock!#REF!&lt;&gt;0,Produit_Tarif_Stock!#REF!,"")</f>
        <v>#REF!</v>
      </c>
      <c r="Q608" s="518" t="e">
        <f>IF(Produit_Tarif_Stock!#REF!&lt;&gt;0,(E608-(E608*H608)-Produit_Tarif_Stock!#REF!)/Produit_Tarif_Stock!#REF!*100,(E608-(E608*H608)-Produit_Tarif_Stock!#REF!)/Produit_Tarif_Stock!#REF!*100)</f>
        <v>#REF!</v>
      </c>
      <c r="R608" s="523">
        <f t="shared" si="19"/>
        <v>0</v>
      </c>
      <c r="S608" s="524" t="e">
        <f>Produit_Tarif_Stock!#REF!</f>
        <v>#REF!</v>
      </c>
    </row>
    <row r="609" spans="1:19" ht="24.75" customHeight="1">
      <c r="A609" s="228" t="e">
        <f>Produit_Tarif_Stock!#REF!</f>
        <v>#REF!</v>
      </c>
      <c r="B609" s="118" t="e">
        <f>IF(Produit_Tarif_Stock!#REF!&lt;&gt;"",Produit_Tarif_Stock!#REF!,"")</f>
        <v>#REF!</v>
      </c>
      <c r="C609" s="502" t="e">
        <f>IF(Produit_Tarif_Stock!#REF!&lt;&gt;"",Produit_Tarif_Stock!#REF!,"")</f>
        <v>#REF!</v>
      </c>
      <c r="D609" s="505" t="e">
        <f>IF(Produit_Tarif_Stock!#REF!&lt;&gt;"",Produit_Tarif_Stock!#REF!,"")</f>
        <v>#REF!</v>
      </c>
      <c r="E609" s="514" t="e">
        <f>IF(Produit_Tarif_Stock!#REF!&lt;&gt;0,Produit_Tarif_Stock!#REF!,"")</f>
        <v>#REF!</v>
      </c>
      <c r="F609" s="2" t="e">
        <f>IF(Produit_Tarif_Stock!#REF!&lt;&gt;"",Produit_Tarif_Stock!#REF!,"")</f>
        <v>#REF!</v>
      </c>
      <c r="G609" s="506" t="e">
        <f>IF(Produit_Tarif_Stock!#REF!&lt;&gt;0,Produit_Tarif_Stock!#REF!,"")</f>
        <v>#REF!</v>
      </c>
      <c r="I609" s="506" t="str">
        <f t="shared" si="18"/>
        <v/>
      </c>
      <c r="J609" s="2" t="e">
        <f>IF(Produit_Tarif_Stock!#REF!&lt;&gt;0,Produit_Tarif_Stock!#REF!,"")</f>
        <v>#REF!</v>
      </c>
      <c r="K609" s="2" t="e">
        <f>IF(Produit_Tarif_Stock!#REF!&lt;&gt;0,Produit_Tarif_Stock!#REF!,"")</f>
        <v>#REF!</v>
      </c>
      <c r="L609" s="114" t="e">
        <f>IF(Produit_Tarif_Stock!#REF!&lt;&gt;0,Produit_Tarif_Stock!#REF!,"")</f>
        <v>#REF!</v>
      </c>
      <c r="M609" s="114" t="e">
        <f>IF(Produit_Tarif_Stock!#REF!&lt;&gt;0,Produit_Tarif_Stock!#REF!,"")</f>
        <v>#REF!</v>
      </c>
      <c r="N609" s="454"/>
      <c r="P609" s="2" t="e">
        <f>IF(Produit_Tarif_Stock!#REF!&lt;&gt;0,Produit_Tarif_Stock!#REF!,"")</f>
        <v>#REF!</v>
      </c>
      <c r="Q609" s="518" t="e">
        <f>IF(Produit_Tarif_Stock!#REF!&lt;&gt;0,(E609-(E609*H609)-Produit_Tarif_Stock!#REF!)/Produit_Tarif_Stock!#REF!*100,(E609-(E609*H609)-Produit_Tarif_Stock!#REF!)/Produit_Tarif_Stock!#REF!*100)</f>
        <v>#REF!</v>
      </c>
      <c r="R609" s="523">
        <f t="shared" si="19"/>
        <v>0</v>
      </c>
      <c r="S609" s="524" t="e">
        <f>Produit_Tarif_Stock!#REF!</f>
        <v>#REF!</v>
      </c>
    </row>
    <row r="610" spans="1:19" ht="24.75" customHeight="1">
      <c r="A610" s="228" t="e">
        <f>Produit_Tarif_Stock!#REF!</f>
        <v>#REF!</v>
      </c>
      <c r="B610" s="118" t="e">
        <f>IF(Produit_Tarif_Stock!#REF!&lt;&gt;"",Produit_Tarif_Stock!#REF!,"")</f>
        <v>#REF!</v>
      </c>
      <c r="C610" s="502" t="e">
        <f>IF(Produit_Tarif_Stock!#REF!&lt;&gt;"",Produit_Tarif_Stock!#REF!,"")</f>
        <v>#REF!</v>
      </c>
      <c r="D610" s="505" t="e">
        <f>IF(Produit_Tarif_Stock!#REF!&lt;&gt;"",Produit_Tarif_Stock!#REF!,"")</f>
        <v>#REF!</v>
      </c>
      <c r="E610" s="514" t="e">
        <f>IF(Produit_Tarif_Stock!#REF!&lt;&gt;0,Produit_Tarif_Stock!#REF!,"")</f>
        <v>#REF!</v>
      </c>
      <c r="F610" s="2" t="e">
        <f>IF(Produit_Tarif_Stock!#REF!&lt;&gt;"",Produit_Tarif_Stock!#REF!,"")</f>
        <v>#REF!</v>
      </c>
      <c r="G610" s="506" t="e">
        <f>IF(Produit_Tarif_Stock!#REF!&lt;&gt;0,Produit_Tarif_Stock!#REF!,"")</f>
        <v>#REF!</v>
      </c>
      <c r="I610" s="506" t="str">
        <f t="shared" si="18"/>
        <v/>
      </c>
      <c r="J610" s="2" t="e">
        <f>IF(Produit_Tarif_Stock!#REF!&lt;&gt;0,Produit_Tarif_Stock!#REF!,"")</f>
        <v>#REF!</v>
      </c>
      <c r="K610" s="2" t="e">
        <f>IF(Produit_Tarif_Stock!#REF!&lt;&gt;0,Produit_Tarif_Stock!#REF!,"")</f>
        <v>#REF!</v>
      </c>
      <c r="L610" s="114" t="e">
        <f>IF(Produit_Tarif_Stock!#REF!&lt;&gt;0,Produit_Tarif_Stock!#REF!,"")</f>
        <v>#REF!</v>
      </c>
      <c r="M610" s="114" t="e">
        <f>IF(Produit_Tarif_Stock!#REF!&lt;&gt;0,Produit_Tarif_Stock!#REF!,"")</f>
        <v>#REF!</v>
      </c>
      <c r="N610" s="454"/>
      <c r="P610" s="2" t="e">
        <f>IF(Produit_Tarif_Stock!#REF!&lt;&gt;0,Produit_Tarif_Stock!#REF!,"")</f>
        <v>#REF!</v>
      </c>
      <c r="Q610" s="518" t="e">
        <f>IF(Produit_Tarif_Stock!#REF!&lt;&gt;0,(E610-(E610*H610)-Produit_Tarif_Stock!#REF!)/Produit_Tarif_Stock!#REF!*100,(E610-(E610*H610)-Produit_Tarif_Stock!#REF!)/Produit_Tarif_Stock!#REF!*100)</f>
        <v>#REF!</v>
      </c>
      <c r="R610" s="523">
        <f t="shared" si="19"/>
        <v>0</v>
      </c>
      <c r="S610" s="524" t="e">
        <f>Produit_Tarif_Stock!#REF!</f>
        <v>#REF!</v>
      </c>
    </row>
    <row r="611" spans="1:19" ht="24.75" customHeight="1">
      <c r="A611" s="228" t="e">
        <f>Produit_Tarif_Stock!#REF!</f>
        <v>#REF!</v>
      </c>
      <c r="B611" s="118" t="e">
        <f>IF(Produit_Tarif_Stock!#REF!&lt;&gt;"",Produit_Tarif_Stock!#REF!,"")</f>
        <v>#REF!</v>
      </c>
      <c r="C611" s="502" t="e">
        <f>IF(Produit_Tarif_Stock!#REF!&lt;&gt;"",Produit_Tarif_Stock!#REF!,"")</f>
        <v>#REF!</v>
      </c>
      <c r="D611" s="505" t="e">
        <f>IF(Produit_Tarif_Stock!#REF!&lt;&gt;"",Produit_Tarif_Stock!#REF!,"")</f>
        <v>#REF!</v>
      </c>
      <c r="E611" s="514" t="e">
        <f>IF(Produit_Tarif_Stock!#REF!&lt;&gt;0,Produit_Tarif_Stock!#REF!,"")</f>
        <v>#REF!</v>
      </c>
      <c r="F611" s="2" t="e">
        <f>IF(Produit_Tarif_Stock!#REF!&lt;&gt;"",Produit_Tarif_Stock!#REF!,"")</f>
        <v>#REF!</v>
      </c>
      <c r="G611" s="506" t="e">
        <f>IF(Produit_Tarif_Stock!#REF!&lt;&gt;0,Produit_Tarif_Stock!#REF!,"")</f>
        <v>#REF!</v>
      </c>
      <c r="I611" s="506" t="str">
        <f t="shared" si="18"/>
        <v/>
      </c>
      <c r="J611" s="2" t="e">
        <f>IF(Produit_Tarif_Stock!#REF!&lt;&gt;0,Produit_Tarif_Stock!#REF!,"")</f>
        <v>#REF!</v>
      </c>
      <c r="K611" s="2" t="e">
        <f>IF(Produit_Tarif_Stock!#REF!&lt;&gt;0,Produit_Tarif_Stock!#REF!,"")</f>
        <v>#REF!</v>
      </c>
      <c r="L611" s="114" t="e">
        <f>IF(Produit_Tarif_Stock!#REF!&lt;&gt;0,Produit_Tarif_Stock!#REF!,"")</f>
        <v>#REF!</v>
      </c>
      <c r="M611" s="114" t="e">
        <f>IF(Produit_Tarif_Stock!#REF!&lt;&gt;0,Produit_Tarif_Stock!#REF!,"")</f>
        <v>#REF!</v>
      </c>
      <c r="N611" s="454"/>
      <c r="P611" s="2" t="e">
        <f>IF(Produit_Tarif_Stock!#REF!&lt;&gt;0,Produit_Tarif_Stock!#REF!,"")</f>
        <v>#REF!</v>
      </c>
      <c r="Q611" s="518" t="e">
        <f>IF(Produit_Tarif_Stock!#REF!&lt;&gt;0,(E611-(E611*H611)-Produit_Tarif_Stock!#REF!)/Produit_Tarif_Stock!#REF!*100,(E611-(E611*H611)-Produit_Tarif_Stock!#REF!)/Produit_Tarif_Stock!#REF!*100)</f>
        <v>#REF!</v>
      </c>
      <c r="R611" s="523">
        <f t="shared" si="19"/>
        <v>0</v>
      </c>
      <c r="S611" s="524" t="e">
        <f>Produit_Tarif_Stock!#REF!</f>
        <v>#REF!</v>
      </c>
    </row>
    <row r="612" spans="1:19" ht="24.75" customHeight="1">
      <c r="A612" s="228" t="e">
        <f>Produit_Tarif_Stock!#REF!</f>
        <v>#REF!</v>
      </c>
      <c r="B612" s="118" t="e">
        <f>IF(Produit_Tarif_Stock!#REF!&lt;&gt;"",Produit_Tarif_Stock!#REF!,"")</f>
        <v>#REF!</v>
      </c>
      <c r="C612" s="502" t="e">
        <f>IF(Produit_Tarif_Stock!#REF!&lt;&gt;"",Produit_Tarif_Stock!#REF!,"")</f>
        <v>#REF!</v>
      </c>
      <c r="D612" s="505" t="e">
        <f>IF(Produit_Tarif_Stock!#REF!&lt;&gt;"",Produit_Tarif_Stock!#REF!,"")</f>
        <v>#REF!</v>
      </c>
      <c r="E612" s="514" t="e">
        <f>IF(Produit_Tarif_Stock!#REF!&lt;&gt;0,Produit_Tarif_Stock!#REF!,"")</f>
        <v>#REF!</v>
      </c>
      <c r="F612" s="2" t="e">
        <f>IF(Produit_Tarif_Stock!#REF!&lt;&gt;"",Produit_Tarif_Stock!#REF!,"")</f>
        <v>#REF!</v>
      </c>
      <c r="G612" s="506" t="e">
        <f>IF(Produit_Tarif_Stock!#REF!&lt;&gt;0,Produit_Tarif_Stock!#REF!,"")</f>
        <v>#REF!</v>
      </c>
      <c r="I612" s="506" t="str">
        <f t="shared" si="18"/>
        <v/>
      </c>
      <c r="J612" s="2" t="e">
        <f>IF(Produit_Tarif_Stock!#REF!&lt;&gt;0,Produit_Tarif_Stock!#REF!,"")</f>
        <v>#REF!</v>
      </c>
      <c r="K612" s="2" t="e">
        <f>IF(Produit_Tarif_Stock!#REF!&lt;&gt;0,Produit_Tarif_Stock!#REF!,"")</f>
        <v>#REF!</v>
      </c>
      <c r="L612" s="114" t="e">
        <f>IF(Produit_Tarif_Stock!#REF!&lt;&gt;0,Produit_Tarif_Stock!#REF!,"")</f>
        <v>#REF!</v>
      </c>
      <c r="M612" s="114" t="e">
        <f>IF(Produit_Tarif_Stock!#REF!&lt;&gt;0,Produit_Tarif_Stock!#REF!,"")</f>
        <v>#REF!</v>
      </c>
      <c r="N612" s="454"/>
      <c r="P612" s="2" t="e">
        <f>IF(Produit_Tarif_Stock!#REF!&lt;&gt;0,Produit_Tarif_Stock!#REF!,"")</f>
        <v>#REF!</v>
      </c>
      <c r="Q612" s="518" t="e">
        <f>IF(Produit_Tarif_Stock!#REF!&lt;&gt;0,(E612-(E612*H612)-Produit_Tarif_Stock!#REF!)/Produit_Tarif_Stock!#REF!*100,(E612-(E612*H612)-Produit_Tarif_Stock!#REF!)/Produit_Tarif_Stock!#REF!*100)</f>
        <v>#REF!</v>
      </c>
      <c r="R612" s="523">
        <f t="shared" si="19"/>
        <v>0</v>
      </c>
      <c r="S612" s="524" t="e">
        <f>Produit_Tarif_Stock!#REF!</f>
        <v>#REF!</v>
      </c>
    </row>
    <row r="613" spans="1:19" ht="24.75" customHeight="1">
      <c r="A613" s="228" t="e">
        <f>Produit_Tarif_Stock!#REF!</f>
        <v>#REF!</v>
      </c>
      <c r="B613" s="118" t="e">
        <f>IF(Produit_Tarif_Stock!#REF!&lt;&gt;"",Produit_Tarif_Stock!#REF!,"")</f>
        <v>#REF!</v>
      </c>
      <c r="C613" s="502" t="e">
        <f>IF(Produit_Tarif_Stock!#REF!&lt;&gt;"",Produit_Tarif_Stock!#REF!,"")</f>
        <v>#REF!</v>
      </c>
      <c r="D613" s="505" t="e">
        <f>IF(Produit_Tarif_Stock!#REF!&lt;&gt;"",Produit_Tarif_Stock!#REF!,"")</f>
        <v>#REF!</v>
      </c>
      <c r="E613" s="514" t="e">
        <f>IF(Produit_Tarif_Stock!#REF!&lt;&gt;0,Produit_Tarif_Stock!#REF!,"")</f>
        <v>#REF!</v>
      </c>
      <c r="F613" s="2" t="e">
        <f>IF(Produit_Tarif_Stock!#REF!&lt;&gt;"",Produit_Tarif_Stock!#REF!,"")</f>
        <v>#REF!</v>
      </c>
      <c r="G613" s="506" t="e">
        <f>IF(Produit_Tarif_Stock!#REF!&lt;&gt;0,Produit_Tarif_Stock!#REF!,"")</f>
        <v>#REF!</v>
      </c>
      <c r="I613" s="506" t="str">
        <f t="shared" si="18"/>
        <v/>
      </c>
      <c r="J613" s="2" t="e">
        <f>IF(Produit_Tarif_Stock!#REF!&lt;&gt;0,Produit_Tarif_Stock!#REF!,"")</f>
        <v>#REF!</v>
      </c>
      <c r="K613" s="2" t="e">
        <f>IF(Produit_Tarif_Stock!#REF!&lt;&gt;0,Produit_Tarif_Stock!#REF!,"")</f>
        <v>#REF!</v>
      </c>
      <c r="L613" s="114" t="e">
        <f>IF(Produit_Tarif_Stock!#REF!&lt;&gt;0,Produit_Tarif_Stock!#REF!,"")</f>
        <v>#REF!</v>
      </c>
      <c r="M613" s="114" t="e">
        <f>IF(Produit_Tarif_Stock!#REF!&lt;&gt;0,Produit_Tarif_Stock!#REF!,"")</f>
        <v>#REF!</v>
      </c>
      <c r="N613" s="454"/>
      <c r="P613" s="2" t="e">
        <f>IF(Produit_Tarif_Stock!#REF!&lt;&gt;0,Produit_Tarif_Stock!#REF!,"")</f>
        <v>#REF!</v>
      </c>
      <c r="Q613" s="518" t="e">
        <f>IF(Produit_Tarif_Stock!#REF!&lt;&gt;0,(E613-(E613*H613)-Produit_Tarif_Stock!#REF!)/Produit_Tarif_Stock!#REF!*100,(E613-(E613*H613)-Produit_Tarif_Stock!#REF!)/Produit_Tarif_Stock!#REF!*100)</f>
        <v>#REF!</v>
      </c>
      <c r="R613" s="523">
        <f t="shared" si="19"/>
        <v>0</v>
      </c>
      <c r="S613" s="524" t="e">
        <f>Produit_Tarif_Stock!#REF!</f>
        <v>#REF!</v>
      </c>
    </row>
    <row r="614" spans="1:19" ht="24.75" customHeight="1">
      <c r="A614" s="228" t="e">
        <f>Produit_Tarif_Stock!#REF!</f>
        <v>#REF!</v>
      </c>
      <c r="B614" s="118" t="e">
        <f>IF(Produit_Tarif_Stock!#REF!&lt;&gt;"",Produit_Tarif_Stock!#REF!,"")</f>
        <v>#REF!</v>
      </c>
      <c r="C614" s="502" t="e">
        <f>IF(Produit_Tarif_Stock!#REF!&lt;&gt;"",Produit_Tarif_Stock!#REF!,"")</f>
        <v>#REF!</v>
      </c>
      <c r="D614" s="505" t="e">
        <f>IF(Produit_Tarif_Stock!#REF!&lt;&gt;"",Produit_Tarif_Stock!#REF!,"")</f>
        <v>#REF!</v>
      </c>
      <c r="E614" s="514" t="e">
        <f>IF(Produit_Tarif_Stock!#REF!&lt;&gt;0,Produit_Tarif_Stock!#REF!,"")</f>
        <v>#REF!</v>
      </c>
      <c r="F614" s="2" t="e">
        <f>IF(Produit_Tarif_Stock!#REF!&lt;&gt;"",Produit_Tarif_Stock!#REF!,"")</f>
        <v>#REF!</v>
      </c>
      <c r="G614" s="506" t="e">
        <f>IF(Produit_Tarif_Stock!#REF!&lt;&gt;0,Produit_Tarif_Stock!#REF!,"")</f>
        <v>#REF!</v>
      </c>
      <c r="I614" s="506" t="str">
        <f t="shared" si="18"/>
        <v/>
      </c>
      <c r="J614" s="2" t="e">
        <f>IF(Produit_Tarif_Stock!#REF!&lt;&gt;0,Produit_Tarif_Stock!#REF!,"")</f>
        <v>#REF!</v>
      </c>
      <c r="K614" s="2" t="e">
        <f>IF(Produit_Tarif_Stock!#REF!&lt;&gt;0,Produit_Tarif_Stock!#REF!,"")</f>
        <v>#REF!</v>
      </c>
      <c r="L614" s="114" t="e">
        <f>IF(Produit_Tarif_Stock!#REF!&lt;&gt;0,Produit_Tarif_Stock!#REF!,"")</f>
        <v>#REF!</v>
      </c>
      <c r="M614" s="114" t="e">
        <f>IF(Produit_Tarif_Stock!#REF!&lt;&gt;0,Produit_Tarif_Stock!#REF!,"")</f>
        <v>#REF!</v>
      </c>
      <c r="N614" s="454"/>
      <c r="P614" s="2" t="e">
        <f>IF(Produit_Tarif_Stock!#REF!&lt;&gt;0,Produit_Tarif_Stock!#REF!,"")</f>
        <v>#REF!</v>
      </c>
      <c r="Q614" s="518" t="e">
        <f>IF(Produit_Tarif_Stock!#REF!&lt;&gt;0,(E614-(E614*H614)-Produit_Tarif_Stock!#REF!)/Produit_Tarif_Stock!#REF!*100,(E614-(E614*H614)-Produit_Tarif_Stock!#REF!)/Produit_Tarif_Stock!#REF!*100)</f>
        <v>#REF!</v>
      </c>
      <c r="R614" s="523">
        <f t="shared" si="19"/>
        <v>0</v>
      </c>
      <c r="S614" s="524" t="e">
        <f>Produit_Tarif_Stock!#REF!</f>
        <v>#REF!</v>
      </c>
    </row>
    <row r="615" spans="1:19" ht="24.75" customHeight="1">
      <c r="A615" s="228" t="e">
        <f>Produit_Tarif_Stock!#REF!</f>
        <v>#REF!</v>
      </c>
      <c r="B615" s="118" t="e">
        <f>IF(Produit_Tarif_Stock!#REF!&lt;&gt;"",Produit_Tarif_Stock!#REF!,"")</f>
        <v>#REF!</v>
      </c>
      <c r="C615" s="502" t="e">
        <f>IF(Produit_Tarif_Stock!#REF!&lt;&gt;"",Produit_Tarif_Stock!#REF!,"")</f>
        <v>#REF!</v>
      </c>
      <c r="D615" s="505" t="e">
        <f>IF(Produit_Tarif_Stock!#REF!&lt;&gt;"",Produit_Tarif_Stock!#REF!,"")</f>
        <v>#REF!</v>
      </c>
      <c r="E615" s="514" t="e">
        <f>IF(Produit_Tarif_Stock!#REF!&lt;&gt;0,Produit_Tarif_Stock!#REF!,"")</f>
        <v>#REF!</v>
      </c>
      <c r="F615" s="2" t="e">
        <f>IF(Produit_Tarif_Stock!#REF!&lt;&gt;"",Produit_Tarif_Stock!#REF!,"")</f>
        <v>#REF!</v>
      </c>
      <c r="G615" s="506" t="e">
        <f>IF(Produit_Tarif_Stock!#REF!&lt;&gt;0,Produit_Tarif_Stock!#REF!,"")</f>
        <v>#REF!</v>
      </c>
      <c r="I615" s="506" t="str">
        <f t="shared" si="18"/>
        <v/>
      </c>
      <c r="J615" s="2" t="e">
        <f>IF(Produit_Tarif_Stock!#REF!&lt;&gt;0,Produit_Tarif_Stock!#REF!,"")</f>
        <v>#REF!</v>
      </c>
      <c r="K615" s="2" t="e">
        <f>IF(Produit_Tarif_Stock!#REF!&lt;&gt;0,Produit_Tarif_Stock!#REF!,"")</f>
        <v>#REF!</v>
      </c>
      <c r="L615" s="114" t="e">
        <f>IF(Produit_Tarif_Stock!#REF!&lt;&gt;0,Produit_Tarif_Stock!#REF!,"")</f>
        <v>#REF!</v>
      </c>
      <c r="M615" s="114" t="e">
        <f>IF(Produit_Tarif_Stock!#REF!&lt;&gt;0,Produit_Tarif_Stock!#REF!,"")</f>
        <v>#REF!</v>
      </c>
      <c r="N615" s="454"/>
      <c r="P615" s="2" t="e">
        <f>IF(Produit_Tarif_Stock!#REF!&lt;&gt;0,Produit_Tarif_Stock!#REF!,"")</f>
        <v>#REF!</v>
      </c>
      <c r="Q615" s="518" t="e">
        <f>IF(Produit_Tarif_Stock!#REF!&lt;&gt;0,(E615-(E615*H615)-Produit_Tarif_Stock!#REF!)/Produit_Tarif_Stock!#REF!*100,(E615-(E615*H615)-Produit_Tarif_Stock!#REF!)/Produit_Tarif_Stock!#REF!*100)</f>
        <v>#REF!</v>
      </c>
      <c r="R615" s="523">
        <f t="shared" si="19"/>
        <v>0</v>
      </c>
      <c r="S615" s="524" t="e">
        <f>Produit_Tarif_Stock!#REF!</f>
        <v>#REF!</v>
      </c>
    </row>
    <row r="616" spans="1:19" ht="24.75" customHeight="1">
      <c r="A616" s="228" t="e">
        <f>Produit_Tarif_Stock!#REF!</f>
        <v>#REF!</v>
      </c>
      <c r="B616" s="118" t="e">
        <f>IF(Produit_Tarif_Stock!#REF!&lt;&gt;"",Produit_Tarif_Stock!#REF!,"")</f>
        <v>#REF!</v>
      </c>
      <c r="C616" s="502" t="e">
        <f>IF(Produit_Tarif_Stock!#REF!&lt;&gt;"",Produit_Tarif_Stock!#REF!,"")</f>
        <v>#REF!</v>
      </c>
      <c r="D616" s="505" t="e">
        <f>IF(Produit_Tarif_Stock!#REF!&lt;&gt;"",Produit_Tarif_Stock!#REF!,"")</f>
        <v>#REF!</v>
      </c>
      <c r="E616" s="514" t="e">
        <f>IF(Produit_Tarif_Stock!#REF!&lt;&gt;0,Produit_Tarif_Stock!#REF!,"")</f>
        <v>#REF!</v>
      </c>
      <c r="F616" s="2" t="e">
        <f>IF(Produit_Tarif_Stock!#REF!&lt;&gt;"",Produit_Tarif_Stock!#REF!,"")</f>
        <v>#REF!</v>
      </c>
      <c r="G616" s="506" t="e">
        <f>IF(Produit_Tarif_Stock!#REF!&lt;&gt;0,Produit_Tarif_Stock!#REF!,"")</f>
        <v>#REF!</v>
      </c>
      <c r="I616" s="506" t="str">
        <f t="shared" si="18"/>
        <v/>
      </c>
      <c r="J616" s="2" t="e">
        <f>IF(Produit_Tarif_Stock!#REF!&lt;&gt;0,Produit_Tarif_Stock!#REF!,"")</f>
        <v>#REF!</v>
      </c>
      <c r="K616" s="2" t="e">
        <f>IF(Produit_Tarif_Stock!#REF!&lt;&gt;0,Produit_Tarif_Stock!#REF!,"")</f>
        <v>#REF!</v>
      </c>
      <c r="L616" s="114" t="e">
        <f>IF(Produit_Tarif_Stock!#REF!&lt;&gt;0,Produit_Tarif_Stock!#REF!,"")</f>
        <v>#REF!</v>
      </c>
      <c r="M616" s="114" t="e">
        <f>IF(Produit_Tarif_Stock!#REF!&lt;&gt;0,Produit_Tarif_Stock!#REF!,"")</f>
        <v>#REF!</v>
      </c>
      <c r="N616" s="454"/>
      <c r="P616" s="2" t="e">
        <f>IF(Produit_Tarif_Stock!#REF!&lt;&gt;0,Produit_Tarif_Stock!#REF!,"")</f>
        <v>#REF!</v>
      </c>
      <c r="Q616" s="518" t="e">
        <f>IF(Produit_Tarif_Stock!#REF!&lt;&gt;0,(E616-(E616*H616)-Produit_Tarif_Stock!#REF!)/Produit_Tarif_Stock!#REF!*100,(E616-(E616*H616)-Produit_Tarif_Stock!#REF!)/Produit_Tarif_Stock!#REF!*100)</f>
        <v>#REF!</v>
      </c>
      <c r="R616" s="523">
        <f t="shared" si="19"/>
        <v>0</v>
      </c>
      <c r="S616" s="524" t="e">
        <f>Produit_Tarif_Stock!#REF!</f>
        <v>#REF!</v>
      </c>
    </row>
    <row r="617" spans="1:19" ht="24.75" customHeight="1">
      <c r="A617" s="228" t="e">
        <f>Produit_Tarif_Stock!#REF!</f>
        <v>#REF!</v>
      </c>
      <c r="B617" s="118" t="e">
        <f>IF(Produit_Tarif_Stock!#REF!&lt;&gt;"",Produit_Tarif_Stock!#REF!,"")</f>
        <v>#REF!</v>
      </c>
      <c r="C617" s="502" t="e">
        <f>IF(Produit_Tarif_Stock!#REF!&lt;&gt;"",Produit_Tarif_Stock!#REF!,"")</f>
        <v>#REF!</v>
      </c>
      <c r="D617" s="505" t="e">
        <f>IF(Produit_Tarif_Stock!#REF!&lt;&gt;"",Produit_Tarif_Stock!#REF!,"")</f>
        <v>#REF!</v>
      </c>
      <c r="E617" s="514" t="e">
        <f>IF(Produit_Tarif_Stock!#REF!&lt;&gt;0,Produit_Tarif_Stock!#REF!,"")</f>
        <v>#REF!</v>
      </c>
      <c r="F617" s="2" t="e">
        <f>IF(Produit_Tarif_Stock!#REF!&lt;&gt;"",Produit_Tarif_Stock!#REF!,"")</f>
        <v>#REF!</v>
      </c>
      <c r="G617" s="506" t="e">
        <f>IF(Produit_Tarif_Stock!#REF!&lt;&gt;0,Produit_Tarif_Stock!#REF!,"")</f>
        <v>#REF!</v>
      </c>
      <c r="I617" s="506" t="str">
        <f t="shared" si="18"/>
        <v/>
      </c>
      <c r="J617" s="2" t="e">
        <f>IF(Produit_Tarif_Stock!#REF!&lt;&gt;0,Produit_Tarif_Stock!#REF!,"")</f>
        <v>#REF!</v>
      </c>
      <c r="K617" s="2" t="e">
        <f>IF(Produit_Tarif_Stock!#REF!&lt;&gt;0,Produit_Tarif_Stock!#REF!,"")</f>
        <v>#REF!</v>
      </c>
      <c r="L617" s="114" t="e">
        <f>IF(Produit_Tarif_Stock!#REF!&lt;&gt;0,Produit_Tarif_Stock!#REF!,"")</f>
        <v>#REF!</v>
      </c>
      <c r="M617" s="114" t="e">
        <f>IF(Produit_Tarif_Stock!#REF!&lt;&gt;0,Produit_Tarif_Stock!#REF!,"")</f>
        <v>#REF!</v>
      </c>
      <c r="N617" s="454"/>
      <c r="P617" s="2" t="e">
        <f>IF(Produit_Tarif_Stock!#REF!&lt;&gt;0,Produit_Tarif_Stock!#REF!,"")</f>
        <v>#REF!</v>
      </c>
      <c r="Q617" s="518" t="e">
        <f>IF(Produit_Tarif_Stock!#REF!&lt;&gt;0,(E617-(E617*H617)-Produit_Tarif_Stock!#REF!)/Produit_Tarif_Stock!#REF!*100,(E617-(E617*H617)-Produit_Tarif_Stock!#REF!)/Produit_Tarif_Stock!#REF!*100)</f>
        <v>#REF!</v>
      </c>
      <c r="R617" s="523">
        <f t="shared" si="19"/>
        <v>0</v>
      </c>
      <c r="S617" s="524" t="e">
        <f>Produit_Tarif_Stock!#REF!</f>
        <v>#REF!</v>
      </c>
    </row>
    <row r="618" spans="1:19" ht="24.75" customHeight="1">
      <c r="A618" s="228" t="e">
        <f>Produit_Tarif_Stock!#REF!</f>
        <v>#REF!</v>
      </c>
      <c r="B618" s="118" t="e">
        <f>IF(Produit_Tarif_Stock!#REF!&lt;&gt;"",Produit_Tarif_Stock!#REF!,"")</f>
        <v>#REF!</v>
      </c>
      <c r="C618" s="502" t="e">
        <f>IF(Produit_Tarif_Stock!#REF!&lt;&gt;"",Produit_Tarif_Stock!#REF!,"")</f>
        <v>#REF!</v>
      </c>
      <c r="D618" s="505" t="e">
        <f>IF(Produit_Tarif_Stock!#REF!&lt;&gt;"",Produit_Tarif_Stock!#REF!,"")</f>
        <v>#REF!</v>
      </c>
      <c r="E618" s="514" t="e">
        <f>IF(Produit_Tarif_Stock!#REF!&lt;&gt;0,Produit_Tarif_Stock!#REF!,"")</f>
        <v>#REF!</v>
      </c>
      <c r="F618" s="2" t="e">
        <f>IF(Produit_Tarif_Stock!#REF!&lt;&gt;"",Produit_Tarif_Stock!#REF!,"")</f>
        <v>#REF!</v>
      </c>
      <c r="G618" s="506" t="e">
        <f>IF(Produit_Tarif_Stock!#REF!&lt;&gt;0,Produit_Tarif_Stock!#REF!,"")</f>
        <v>#REF!</v>
      </c>
      <c r="I618" s="506" t="str">
        <f t="shared" si="18"/>
        <v/>
      </c>
      <c r="J618" s="2" t="e">
        <f>IF(Produit_Tarif_Stock!#REF!&lt;&gt;0,Produit_Tarif_Stock!#REF!,"")</f>
        <v>#REF!</v>
      </c>
      <c r="K618" s="2" t="e">
        <f>IF(Produit_Tarif_Stock!#REF!&lt;&gt;0,Produit_Tarif_Stock!#REF!,"")</f>
        <v>#REF!</v>
      </c>
      <c r="L618" s="114" t="e">
        <f>IF(Produit_Tarif_Stock!#REF!&lt;&gt;0,Produit_Tarif_Stock!#REF!,"")</f>
        <v>#REF!</v>
      </c>
      <c r="M618" s="114" t="e">
        <f>IF(Produit_Tarif_Stock!#REF!&lt;&gt;0,Produit_Tarif_Stock!#REF!,"")</f>
        <v>#REF!</v>
      </c>
      <c r="N618" s="454"/>
      <c r="P618" s="2" t="e">
        <f>IF(Produit_Tarif_Stock!#REF!&lt;&gt;0,Produit_Tarif_Stock!#REF!,"")</f>
        <v>#REF!</v>
      </c>
      <c r="Q618" s="518" t="e">
        <f>IF(Produit_Tarif_Stock!#REF!&lt;&gt;0,(E618-(E618*H618)-Produit_Tarif_Stock!#REF!)/Produit_Tarif_Stock!#REF!*100,(E618-(E618*H618)-Produit_Tarif_Stock!#REF!)/Produit_Tarif_Stock!#REF!*100)</f>
        <v>#REF!</v>
      </c>
      <c r="R618" s="523">
        <f t="shared" si="19"/>
        <v>0</v>
      </c>
      <c r="S618" s="524" t="e">
        <f>Produit_Tarif_Stock!#REF!</f>
        <v>#REF!</v>
      </c>
    </row>
    <row r="619" spans="1:19" ht="24.75" customHeight="1">
      <c r="A619" s="228" t="e">
        <f>Produit_Tarif_Stock!#REF!</f>
        <v>#REF!</v>
      </c>
      <c r="B619" s="118" t="e">
        <f>IF(Produit_Tarif_Stock!#REF!&lt;&gt;"",Produit_Tarif_Stock!#REF!,"")</f>
        <v>#REF!</v>
      </c>
      <c r="C619" s="502" t="e">
        <f>IF(Produit_Tarif_Stock!#REF!&lt;&gt;"",Produit_Tarif_Stock!#REF!,"")</f>
        <v>#REF!</v>
      </c>
      <c r="D619" s="505" t="e">
        <f>IF(Produit_Tarif_Stock!#REF!&lt;&gt;"",Produit_Tarif_Stock!#REF!,"")</f>
        <v>#REF!</v>
      </c>
      <c r="E619" s="514" t="e">
        <f>IF(Produit_Tarif_Stock!#REF!&lt;&gt;0,Produit_Tarif_Stock!#REF!,"")</f>
        <v>#REF!</v>
      </c>
      <c r="F619" s="2" t="e">
        <f>IF(Produit_Tarif_Stock!#REF!&lt;&gt;"",Produit_Tarif_Stock!#REF!,"")</f>
        <v>#REF!</v>
      </c>
      <c r="G619" s="506" t="e">
        <f>IF(Produit_Tarif_Stock!#REF!&lt;&gt;0,Produit_Tarif_Stock!#REF!,"")</f>
        <v>#REF!</v>
      </c>
      <c r="I619" s="506" t="str">
        <f t="shared" si="18"/>
        <v/>
      </c>
      <c r="J619" s="2" t="e">
        <f>IF(Produit_Tarif_Stock!#REF!&lt;&gt;0,Produit_Tarif_Stock!#REF!,"")</f>
        <v>#REF!</v>
      </c>
      <c r="K619" s="2" t="e">
        <f>IF(Produit_Tarif_Stock!#REF!&lt;&gt;0,Produit_Tarif_Stock!#REF!,"")</f>
        <v>#REF!</v>
      </c>
      <c r="L619" s="114" t="e">
        <f>IF(Produit_Tarif_Stock!#REF!&lt;&gt;0,Produit_Tarif_Stock!#REF!,"")</f>
        <v>#REF!</v>
      </c>
      <c r="M619" s="114" t="e">
        <f>IF(Produit_Tarif_Stock!#REF!&lt;&gt;0,Produit_Tarif_Stock!#REF!,"")</f>
        <v>#REF!</v>
      </c>
      <c r="N619" s="454"/>
      <c r="P619" s="2" t="e">
        <f>IF(Produit_Tarif_Stock!#REF!&lt;&gt;0,Produit_Tarif_Stock!#REF!,"")</f>
        <v>#REF!</v>
      </c>
      <c r="Q619" s="518" t="e">
        <f>IF(Produit_Tarif_Stock!#REF!&lt;&gt;0,(E619-(E619*H619)-Produit_Tarif_Stock!#REF!)/Produit_Tarif_Stock!#REF!*100,(E619-(E619*H619)-Produit_Tarif_Stock!#REF!)/Produit_Tarif_Stock!#REF!*100)</f>
        <v>#REF!</v>
      </c>
      <c r="R619" s="523">
        <f t="shared" si="19"/>
        <v>0</v>
      </c>
      <c r="S619" s="524" t="e">
        <f>Produit_Tarif_Stock!#REF!</f>
        <v>#REF!</v>
      </c>
    </row>
    <row r="620" spans="1:19" ht="24.75" customHeight="1">
      <c r="A620" s="228" t="e">
        <f>Produit_Tarif_Stock!#REF!</f>
        <v>#REF!</v>
      </c>
      <c r="B620" s="118" t="e">
        <f>IF(Produit_Tarif_Stock!#REF!&lt;&gt;"",Produit_Tarif_Stock!#REF!,"")</f>
        <v>#REF!</v>
      </c>
      <c r="C620" s="502" t="e">
        <f>IF(Produit_Tarif_Stock!#REF!&lt;&gt;"",Produit_Tarif_Stock!#REF!,"")</f>
        <v>#REF!</v>
      </c>
      <c r="D620" s="505" t="e">
        <f>IF(Produit_Tarif_Stock!#REF!&lt;&gt;"",Produit_Tarif_Stock!#REF!,"")</f>
        <v>#REF!</v>
      </c>
      <c r="E620" s="514" t="e">
        <f>IF(Produit_Tarif_Stock!#REF!&lt;&gt;0,Produit_Tarif_Stock!#REF!,"")</f>
        <v>#REF!</v>
      </c>
      <c r="F620" s="2" t="e">
        <f>IF(Produit_Tarif_Stock!#REF!&lt;&gt;"",Produit_Tarif_Stock!#REF!,"")</f>
        <v>#REF!</v>
      </c>
      <c r="G620" s="506" t="e">
        <f>IF(Produit_Tarif_Stock!#REF!&lt;&gt;0,Produit_Tarif_Stock!#REF!,"")</f>
        <v>#REF!</v>
      </c>
      <c r="I620" s="506" t="str">
        <f t="shared" si="18"/>
        <v/>
      </c>
      <c r="J620" s="2" t="e">
        <f>IF(Produit_Tarif_Stock!#REF!&lt;&gt;0,Produit_Tarif_Stock!#REF!,"")</f>
        <v>#REF!</v>
      </c>
      <c r="K620" s="2" t="e">
        <f>IF(Produit_Tarif_Stock!#REF!&lt;&gt;0,Produit_Tarif_Stock!#REF!,"")</f>
        <v>#REF!</v>
      </c>
      <c r="L620" s="114" t="e">
        <f>IF(Produit_Tarif_Stock!#REF!&lt;&gt;0,Produit_Tarif_Stock!#REF!,"")</f>
        <v>#REF!</v>
      </c>
      <c r="M620" s="114" t="e">
        <f>IF(Produit_Tarif_Stock!#REF!&lt;&gt;0,Produit_Tarif_Stock!#REF!,"")</f>
        <v>#REF!</v>
      </c>
      <c r="N620" s="454"/>
      <c r="P620" s="2" t="e">
        <f>IF(Produit_Tarif_Stock!#REF!&lt;&gt;0,Produit_Tarif_Stock!#REF!,"")</f>
        <v>#REF!</v>
      </c>
      <c r="Q620" s="518" t="e">
        <f>IF(Produit_Tarif_Stock!#REF!&lt;&gt;0,(E620-(E620*H620)-Produit_Tarif_Stock!#REF!)/Produit_Tarif_Stock!#REF!*100,(E620-(E620*H620)-Produit_Tarif_Stock!#REF!)/Produit_Tarif_Stock!#REF!*100)</f>
        <v>#REF!</v>
      </c>
      <c r="R620" s="523">
        <f t="shared" si="19"/>
        <v>0</v>
      </c>
      <c r="S620" s="524" t="e">
        <f>Produit_Tarif_Stock!#REF!</f>
        <v>#REF!</v>
      </c>
    </row>
    <row r="621" spans="1:19" ht="24.75" customHeight="1">
      <c r="A621" s="228" t="e">
        <f>Produit_Tarif_Stock!#REF!</f>
        <v>#REF!</v>
      </c>
      <c r="B621" s="118" t="e">
        <f>IF(Produit_Tarif_Stock!#REF!&lt;&gt;"",Produit_Tarif_Stock!#REF!,"")</f>
        <v>#REF!</v>
      </c>
      <c r="C621" s="502" t="e">
        <f>IF(Produit_Tarif_Stock!#REF!&lt;&gt;"",Produit_Tarif_Stock!#REF!,"")</f>
        <v>#REF!</v>
      </c>
      <c r="D621" s="505" t="e">
        <f>IF(Produit_Tarif_Stock!#REF!&lt;&gt;"",Produit_Tarif_Stock!#REF!,"")</f>
        <v>#REF!</v>
      </c>
      <c r="E621" s="514" t="e">
        <f>IF(Produit_Tarif_Stock!#REF!&lt;&gt;0,Produit_Tarif_Stock!#REF!,"")</f>
        <v>#REF!</v>
      </c>
      <c r="F621" s="2" t="e">
        <f>IF(Produit_Tarif_Stock!#REF!&lt;&gt;"",Produit_Tarif_Stock!#REF!,"")</f>
        <v>#REF!</v>
      </c>
      <c r="G621" s="506" t="e">
        <f>IF(Produit_Tarif_Stock!#REF!&lt;&gt;0,Produit_Tarif_Stock!#REF!,"")</f>
        <v>#REF!</v>
      </c>
      <c r="I621" s="506" t="str">
        <f t="shared" si="18"/>
        <v/>
      </c>
      <c r="J621" s="2" t="e">
        <f>IF(Produit_Tarif_Stock!#REF!&lt;&gt;0,Produit_Tarif_Stock!#REF!,"")</f>
        <v>#REF!</v>
      </c>
      <c r="K621" s="2" t="e">
        <f>IF(Produit_Tarif_Stock!#REF!&lt;&gt;0,Produit_Tarif_Stock!#REF!,"")</f>
        <v>#REF!</v>
      </c>
      <c r="L621" s="114" t="e">
        <f>IF(Produit_Tarif_Stock!#REF!&lt;&gt;0,Produit_Tarif_Stock!#REF!,"")</f>
        <v>#REF!</v>
      </c>
      <c r="M621" s="114" t="e">
        <f>IF(Produit_Tarif_Stock!#REF!&lt;&gt;0,Produit_Tarif_Stock!#REF!,"")</f>
        <v>#REF!</v>
      </c>
      <c r="N621" s="454"/>
      <c r="P621" s="2" t="e">
        <f>IF(Produit_Tarif_Stock!#REF!&lt;&gt;0,Produit_Tarif_Stock!#REF!,"")</f>
        <v>#REF!</v>
      </c>
      <c r="Q621" s="518" t="e">
        <f>IF(Produit_Tarif_Stock!#REF!&lt;&gt;0,(E621-(E621*H621)-Produit_Tarif_Stock!#REF!)/Produit_Tarif_Stock!#REF!*100,(E621-(E621*H621)-Produit_Tarif_Stock!#REF!)/Produit_Tarif_Stock!#REF!*100)</f>
        <v>#REF!</v>
      </c>
      <c r="R621" s="523">
        <f t="shared" si="19"/>
        <v>0</v>
      </c>
      <c r="S621" s="524" t="e">
        <f>Produit_Tarif_Stock!#REF!</f>
        <v>#REF!</v>
      </c>
    </row>
    <row r="622" spans="1:19" ht="24.75" customHeight="1">
      <c r="A622" s="228" t="e">
        <f>Produit_Tarif_Stock!#REF!</f>
        <v>#REF!</v>
      </c>
      <c r="B622" s="118" t="e">
        <f>IF(Produit_Tarif_Stock!#REF!&lt;&gt;"",Produit_Tarif_Stock!#REF!,"")</f>
        <v>#REF!</v>
      </c>
      <c r="C622" s="502" t="e">
        <f>IF(Produit_Tarif_Stock!#REF!&lt;&gt;"",Produit_Tarif_Stock!#REF!,"")</f>
        <v>#REF!</v>
      </c>
      <c r="D622" s="505" t="e">
        <f>IF(Produit_Tarif_Stock!#REF!&lt;&gt;"",Produit_Tarif_Stock!#REF!,"")</f>
        <v>#REF!</v>
      </c>
      <c r="E622" s="514" t="e">
        <f>IF(Produit_Tarif_Stock!#REF!&lt;&gt;0,Produit_Tarif_Stock!#REF!,"")</f>
        <v>#REF!</v>
      </c>
      <c r="F622" s="2" t="e">
        <f>IF(Produit_Tarif_Stock!#REF!&lt;&gt;"",Produit_Tarif_Stock!#REF!,"")</f>
        <v>#REF!</v>
      </c>
      <c r="G622" s="506" t="e">
        <f>IF(Produit_Tarif_Stock!#REF!&lt;&gt;0,Produit_Tarif_Stock!#REF!,"")</f>
        <v>#REF!</v>
      </c>
      <c r="I622" s="506" t="str">
        <f t="shared" si="18"/>
        <v/>
      </c>
      <c r="J622" s="2" t="e">
        <f>IF(Produit_Tarif_Stock!#REF!&lt;&gt;0,Produit_Tarif_Stock!#REF!,"")</f>
        <v>#REF!</v>
      </c>
      <c r="K622" s="2" t="e">
        <f>IF(Produit_Tarif_Stock!#REF!&lt;&gt;0,Produit_Tarif_Stock!#REF!,"")</f>
        <v>#REF!</v>
      </c>
      <c r="L622" s="114" t="e">
        <f>IF(Produit_Tarif_Stock!#REF!&lt;&gt;0,Produit_Tarif_Stock!#REF!,"")</f>
        <v>#REF!</v>
      </c>
      <c r="M622" s="114" t="e">
        <f>IF(Produit_Tarif_Stock!#REF!&lt;&gt;0,Produit_Tarif_Stock!#REF!,"")</f>
        <v>#REF!</v>
      </c>
      <c r="N622" s="454"/>
      <c r="P622" s="2" t="e">
        <f>IF(Produit_Tarif_Stock!#REF!&lt;&gt;0,Produit_Tarif_Stock!#REF!,"")</f>
        <v>#REF!</v>
      </c>
      <c r="Q622" s="518" t="e">
        <f>IF(Produit_Tarif_Stock!#REF!&lt;&gt;0,(E622-(E622*H622)-Produit_Tarif_Stock!#REF!)/Produit_Tarif_Stock!#REF!*100,(E622-(E622*H622)-Produit_Tarif_Stock!#REF!)/Produit_Tarif_Stock!#REF!*100)</f>
        <v>#REF!</v>
      </c>
      <c r="R622" s="523">
        <f t="shared" si="19"/>
        <v>0</v>
      </c>
      <c r="S622" s="524" t="e">
        <f>Produit_Tarif_Stock!#REF!</f>
        <v>#REF!</v>
      </c>
    </row>
    <row r="623" spans="1:19" ht="24.75" customHeight="1">
      <c r="A623" s="228" t="e">
        <f>Produit_Tarif_Stock!#REF!</f>
        <v>#REF!</v>
      </c>
      <c r="B623" s="118" t="e">
        <f>IF(Produit_Tarif_Stock!#REF!&lt;&gt;"",Produit_Tarif_Stock!#REF!,"")</f>
        <v>#REF!</v>
      </c>
      <c r="C623" s="502" t="e">
        <f>IF(Produit_Tarif_Stock!#REF!&lt;&gt;"",Produit_Tarif_Stock!#REF!,"")</f>
        <v>#REF!</v>
      </c>
      <c r="D623" s="505" t="e">
        <f>IF(Produit_Tarif_Stock!#REF!&lt;&gt;"",Produit_Tarif_Stock!#REF!,"")</f>
        <v>#REF!</v>
      </c>
      <c r="E623" s="514" t="e">
        <f>IF(Produit_Tarif_Stock!#REF!&lt;&gt;0,Produit_Tarif_Stock!#REF!,"")</f>
        <v>#REF!</v>
      </c>
      <c r="F623" s="2" t="e">
        <f>IF(Produit_Tarif_Stock!#REF!&lt;&gt;"",Produit_Tarif_Stock!#REF!,"")</f>
        <v>#REF!</v>
      </c>
      <c r="G623" s="506" t="e">
        <f>IF(Produit_Tarif_Stock!#REF!&lt;&gt;0,Produit_Tarif_Stock!#REF!,"")</f>
        <v>#REF!</v>
      </c>
      <c r="I623" s="506" t="str">
        <f t="shared" si="18"/>
        <v/>
      </c>
      <c r="J623" s="2" t="e">
        <f>IF(Produit_Tarif_Stock!#REF!&lt;&gt;0,Produit_Tarif_Stock!#REF!,"")</f>
        <v>#REF!</v>
      </c>
      <c r="K623" s="2" t="e">
        <f>IF(Produit_Tarif_Stock!#REF!&lt;&gt;0,Produit_Tarif_Stock!#REF!,"")</f>
        <v>#REF!</v>
      </c>
      <c r="L623" s="114" t="e">
        <f>IF(Produit_Tarif_Stock!#REF!&lt;&gt;0,Produit_Tarif_Stock!#REF!,"")</f>
        <v>#REF!</v>
      </c>
      <c r="M623" s="114" t="e">
        <f>IF(Produit_Tarif_Stock!#REF!&lt;&gt;0,Produit_Tarif_Stock!#REF!,"")</f>
        <v>#REF!</v>
      </c>
      <c r="N623" s="454"/>
      <c r="P623" s="2" t="e">
        <f>IF(Produit_Tarif_Stock!#REF!&lt;&gt;0,Produit_Tarif_Stock!#REF!,"")</f>
        <v>#REF!</v>
      </c>
      <c r="Q623" s="518" t="e">
        <f>IF(Produit_Tarif_Stock!#REF!&lt;&gt;0,(E623-(E623*H623)-Produit_Tarif_Stock!#REF!)/Produit_Tarif_Stock!#REF!*100,(E623-(E623*H623)-Produit_Tarif_Stock!#REF!)/Produit_Tarif_Stock!#REF!*100)</f>
        <v>#REF!</v>
      </c>
      <c r="R623" s="523">
        <f t="shared" si="19"/>
        <v>0</v>
      </c>
      <c r="S623" s="524" t="e">
        <f>Produit_Tarif_Stock!#REF!</f>
        <v>#REF!</v>
      </c>
    </row>
    <row r="624" spans="1:19" ht="24.75" customHeight="1">
      <c r="A624" s="228" t="e">
        <f>Produit_Tarif_Stock!#REF!</f>
        <v>#REF!</v>
      </c>
      <c r="B624" s="118" t="e">
        <f>IF(Produit_Tarif_Stock!#REF!&lt;&gt;"",Produit_Tarif_Stock!#REF!,"")</f>
        <v>#REF!</v>
      </c>
      <c r="C624" s="502" t="e">
        <f>IF(Produit_Tarif_Stock!#REF!&lt;&gt;"",Produit_Tarif_Stock!#REF!,"")</f>
        <v>#REF!</v>
      </c>
      <c r="D624" s="505" t="e">
        <f>IF(Produit_Tarif_Stock!#REF!&lt;&gt;"",Produit_Tarif_Stock!#REF!,"")</f>
        <v>#REF!</v>
      </c>
      <c r="E624" s="514" t="e">
        <f>IF(Produit_Tarif_Stock!#REF!&lt;&gt;0,Produit_Tarif_Stock!#REF!,"")</f>
        <v>#REF!</v>
      </c>
      <c r="F624" s="2" t="e">
        <f>IF(Produit_Tarif_Stock!#REF!&lt;&gt;"",Produit_Tarif_Stock!#REF!,"")</f>
        <v>#REF!</v>
      </c>
      <c r="G624" s="506" t="e">
        <f>IF(Produit_Tarif_Stock!#REF!&lt;&gt;0,Produit_Tarif_Stock!#REF!,"")</f>
        <v>#REF!</v>
      </c>
      <c r="I624" s="506" t="str">
        <f t="shared" si="18"/>
        <v/>
      </c>
      <c r="J624" s="2" t="e">
        <f>IF(Produit_Tarif_Stock!#REF!&lt;&gt;0,Produit_Tarif_Stock!#REF!,"")</f>
        <v>#REF!</v>
      </c>
      <c r="K624" s="2" t="e">
        <f>IF(Produit_Tarif_Stock!#REF!&lt;&gt;0,Produit_Tarif_Stock!#REF!,"")</f>
        <v>#REF!</v>
      </c>
      <c r="L624" s="114" t="e">
        <f>IF(Produit_Tarif_Stock!#REF!&lt;&gt;0,Produit_Tarif_Stock!#REF!,"")</f>
        <v>#REF!</v>
      </c>
      <c r="M624" s="114" t="e">
        <f>IF(Produit_Tarif_Stock!#REF!&lt;&gt;0,Produit_Tarif_Stock!#REF!,"")</f>
        <v>#REF!</v>
      </c>
      <c r="N624" s="454"/>
      <c r="P624" s="2" t="e">
        <f>IF(Produit_Tarif_Stock!#REF!&lt;&gt;0,Produit_Tarif_Stock!#REF!,"")</f>
        <v>#REF!</v>
      </c>
      <c r="Q624" s="518" t="e">
        <f>IF(Produit_Tarif_Stock!#REF!&lt;&gt;0,(E624-(E624*H624)-Produit_Tarif_Stock!#REF!)/Produit_Tarif_Stock!#REF!*100,(E624-(E624*H624)-Produit_Tarif_Stock!#REF!)/Produit_Tarif_Stock!#REF!*100)</f>
        <v>#REF!</v>
      </c>
      <c r="R624" s="523">
        <f t="shared" si="19"/>
        <v>0</v>
      </c>
      <c r="S624" s="524" t="e">
        <f>Produit_Tarif_Stock!#REF!</f>
        <v>#REF!</v>
      </c>
    </row>
    <row r="625" spans="1:19" ht="24.75" customHeight="1">
      <c r="A625" s="228" t="e">
        <f>Produit_Tarif_Stock!#REF!</f>
        <v>#REF!</v>
      </c>
      <c r="B625" s="118" t="e">
        <f>IF(Produit_Tarif_Stock!#REF!&lt;&gt;"",Produit_Tarif_Stock!#REF!,"")</f>
        <v>#REF!</v>
      </c>
      <c r="C625" s="502" t="e">
        <f>IF(Produit_Tarif_Stock!#REF!&lt;&gt;"",Produit_Tarif_Stock!#REF!,"")</f>
        <v>#REF!</v>
      </c>
      <c r="D625" s="505" t="e">
        <f>IF(Produit_Tarif_Stock!#REF!&lt;&gt;"",Produit_Tarif_Stock!#REF!,"")</f>
        <v>#REF!</v>
      </c>
      <c r="E625" s="514" t="e">
        <f>IF(Produit_Tarif_Stock!#REF!&lt;&gt;0,Produit_Tarif_Stock!#REF!,"")</f>
        <v>#REF!</v>
      </c>
      <c r="F625" s="2" t="e">
        <f>IF(Produit_Tarif_Stock!#REF!&lt;&gt;"",Produit_Tarif_Stock!#REF!,"")</f>
        <v>#REF!</v>
      </c>
      <c r="G625" s="506" t="e">
        <f>IF(Produit_Tarif_Stock!#REF!&lt;&gt;0,Produit_Tarif_Stock!#REF!,"")</f>
        <v>#REF!</v>
      </c>
      <c r="I625" s="506" t="str">
        <f t="shared" si="18"/>
        <v/>
      </c>
      <c r="J625" s="2" t="e">
        <f>IF(Produit_Tarif_Stock!#REF!&lt;&gt;0,Produit_Tarif_Stock!#REF!,"")</f>
        <v>#REF!</v>
      </c>
      <c r="K625" s="2" t="e">
        <f>IF(Produit_Tarif_Stock!#REF!&lt;&gt;0,Produit_Tarif_Stock!#REF!,"")</f>
        <v>#REF!</v>
      </c>
      <c r="L625" s="114" t="e">
        <f>IF(Produit_Tarif_Stock!#REF!&lt;&gt;0,Produit_Tarif_Stock!#REF!,"")</f>
        <v>#REF!</v>
      </c>
      <c r="M625" s="114" t="e">
        <f>IF(Produit_Tarif_Stock!#REF!&lt;&gt;0,Produit_Tarif_Stock!#REF!,"")</f>
        <v>#REF!</v>
      </c>
      <c r="N625" s="454"/>
      <c r="P625" s="2" t="e">
        <f>IF(Produit_Tarif_Stock!#REF!&lt;&gt;0,Produit_Tarif_Stock!#REF!,"")</f>
        <v>#REF!</v>
      </c>
      <c r="Q625" s="518" t="e">
        <f>IF(Produit_Tarif_Stock!#REF!&lt;&gt;0,(E625-(E625*H625)-Produit_Tarif_Stock!#REF!)/Produit_Tarif_Stock!#REF!*100,(E625-(E625*H625)-Produit_Tarif_Stock!#REF!)/Produit_Tarif_Stock!#REF!*100)</f>
        <v>#REF!</v>
      </c>
      <c r="R625" s="523">
        <f t="shared" si="19"/>
        <v>0</v>
      </c>
      <c r="S625" s="524" t="e">
        <f>Produit_Tarif_Stock!#REF!</f>
        <v>#REF!</v>
      </c>
    </row>
    <row r="626" spans="1:19" ht="24.75" customHeight="1">
      <c r="A626" s="228" t="e">
        <f>Produit_Tarif_Stock!#REF!</f>
        <v>#REF!</v>
      </c>
      <c r="B626" s="118" t="e">
        <f>IF(Produit_Tarif_Stock!#REF!&lt;&gt;"",Produit_Tarif_Stock!#REF!,"")</f>
        <v>#REF!</v>
      </c>
      <c r="C626" s="502" t="e">
        <f>IF(Produit_Tarif_Stock!#REF!&lt;&gt;"",Produit_Tarif_Stock!#REF!,"")</f>
        <v>#REF!</v>
      </c>
      <c r="D626" s="505" t="e">
        <f>IF(Produit_Tarif_Stock!#REF!&lt;&gt;"",Produit_Tarif_Stock!#REF!,"")</f>
        <v>#REF!</v>
      </c>
      <c r="E626" s="514" t="e">
        <f>IF(Produit_Tarif_Stock!#REF!&lt;&gt;0,Produit_Tarif_Stock!#REF!,"")</f>
        <v>#REF!</v>
      </c>
      <c r="F626" s="2" t="e">
        <f>IF(Produit_Tarif_Stock!#REF!&lt;&gt;"",Produit_Tarif_Stock!#REF!,"")</f>
        <v>#REF!</v>
      </c>
      <c r="G626" s="506" t="e">
        <f>IF(Produit_Tarif_Stock!#REF!&lt;&gt;0,Produit_Tarif_Stock!#REF!,"")</f>
        <v>#REF!</v>
      </c>
      <c r="I626" s="506" t="str">
        <f t="shared" si="18"/>
        <v/>
      </c>
      <c r="J626" s="2" t="e">
        <f>IF(Produit_Tarif_Stock!#REF!&lt;&gt;0,Produit_Tarif_Stock!#REF!,"")</f>
        <v>#REF!</v>
      </c>
      <c r="K626" s="2" t="e">
        <f>IF(Produit_Tarif_Stock!#REF!&lt;&gt;0,Produit_Tarif_Stock!#REF!,"")</f>
        <v>#REF!</v>
      </c>
      <c r="L626" s="114" t="e">
        <f>IF(Produit_Tarif_Stock!#REF!&lt;&gt;0,Produit_Tarif_Stock!#REF!,"")</f>
        <v>#REF!</v>
      </c>
      <c r="M626" s="114" t="e">
        <f>IF(Produit_Tarif_Stock!#REF!&lt;&gt;0,Produit_Tarif_Stock!#REF!,"")</f>
        <v>#REF!</v>
      </c>
      <c r="N626" s="454"/>
      <c r="P626" s="2" t="e">
        <f>IF(Produit_Tarif_Stock!#REF!&lt;&gt;0,Produit_Tarif_Stock!#REF!,"")</f>
        <v>#REF!</v>
      </c>
      <c r="Q626" s="518" t="e">
        <f>IF(Produit_Tarif_Stock!#REF!&lt;&gt;0,(E626-(E626*H626)-Produit_Tarif_Stock!#REF!)/Produit_Tarif_Stock!#REF!*100,(E626-(E626*H626)-Produit_Tarif_Stock!#REF!)/Produit_Tarif_Stock!#REF!*100)</f>
        <v>#REF!</v>
      </c>
      <c r="R626" s="523">
        <f t="shared" si="19"/>
        <v>0</v>
      </c>
      <c r="S626" s="524" t="e">
        <f>Produit_Tarif_Stock!#REF!</f>
        <v>#REF!</v>
      </c>
    </row>
    <row r="627" spans="1:19" ht="24.75" customHeight="1">
      <c r="A627" s="228" t="e">
        <f>Produit_Tarif_Stock!#REF!</f>
        <v>#REF!</v>
      </c>
      <c r="B627" s="118" t="e">
        <f>IF(Produit_Tarif_Stock!#REF!&lt;&gt;"",Produit_Tarif_Stock!#REF!,"")</f>
        <v>#REF!</v>
      </c>
      <c r="C627" s="502" t="e">
        <f>IF(Produit_Tarif_Stock!#REF!&lt;&gt;"",Produit_Tarif_Stock!#REF!,"")</f>
        <v>#REF!</v>
      </c>
      <c r="D627" s="505" t="e">
        <f>IF(Produit_Tarif_Stock!#REF!&lt;&gt;"",Produit_Tarif_Stock!#REF!,"")</f>
        <v>#REF!</v>
      </c>
      <c r="E627" s="514" t="e">
        <f>IF(Produit_Tarif_Stock!#REF!&lt;&gt;0,Produit_Tarif_Stock!#REF!,"")</f>
        <v>#REF!</v>
      </c>
      <c r="F627" s="2" t="e">
        <f>IF(Produit_Tarif_Stock!#REF!&lt;&gt;"",Produit_Tarif_Stock!#REF!,"")</f>
        <v>#REF!</v>
      </c>
      <c r="G627" s="506" t="e">
        <f>IF(Produit_Tarif_Stock!#REF!&lt;&gt;0,Produit_Tarif_Stock!#REF!,"")</f>
        <v>#REF!</v>
      </c>
      <c r="I627" s="506" t="str">
        <f t="shared" si="18"/>
        <v/>
      </c>
      <c r="J627" s="2" t="e">
        <f>IF(Produit_Tarif_Stock!#REF!&lt;&gt;0,Produit_Tarif_Stock!#REF!,"")</f>
        <v>#REF!</v>
      </c>
      <c r="K627" s="2" t="e">
        <f>IF(Produit_Tarif_Stock!#REF!&lt;&gt;0,Produit_Tarif_Stock!#REF!,"")</f>
        <v>#REF!</v>
      </c>
      <c r="L627" s="114" t="e">
        <f>IF(Produit_Tarif_Stock!#REF!&lt;&gt;0,Produit_Tarif_Stock!#REF!,"")</f>
        <v>#REF!</v>
      </c>
      <c r="M627" s="114" t="e">
        <f>IF(Produit_Tarif_Stock!#REF!&lt;&gt;0,Produit_Tarif_Stock!#REF!,"")</f>
        <v>#REF!</v>
      </c>
      <c r="N627" s="454"/>
      <c r="P627" s="2" t="e">
        <f>IF(Produit_Tarif_Stock!#REF!&lt;&gt;0,Produit_Tarif_Stock!#REF!,"")</f>
        <v>#REF!</v>
      </c>
      <c r="Q627" s="518" t="e">
        <f>IF(Produit_Tarif_Stock!#REF!&lt;&gt;0,(E627-(E627*H627)-Produit_Tarif_Stock!#REF!)/Produit_Tarif_Stock!#REF!*100,(E627-(E627*H627)-Produit_Tarif_Stock!#REF!)/Produit_Tarif_Stock!#REF!*100)</f>
        <v>#REF!</v>
      </c>
      <c r="R627" s="523">
        <f t="shared" si="19"/>
        <v>0</v>
      </c>
      <c r="S627" s="524" t="e">
        <f>Produit_Tarif_Stock!#REF!</f>
        <v>#REF!</v>
      </c>
    </row>
    <row r="628" spans="1:19" ht="24.75" customHeight="1">
      <c r="A628" s="228" t="e">
        <f>Produit_Tarif_Stock!#REF!</f>
        <v>#REF!</v>
      </c>
      <c r="B628" s="118" t="e">
        <f>IF(Produit_Tarif_Stock!#REF!&lt;&gt;"",Produit_Tarif_Stock!#REF!,"")</f>
        <v>#REF!</v>
      </c>
      <c r="C628" s="502" t="e">
        <f>IF(Produit_Tarif_Stock!#REF!&lt;&gt;"",Produit_Tarif_Stock!#REF!,"")</f>
        <v>#REF!</v>
      </c>
      <c r="D628" s="505" t="e">
        <f>IF(Produit_Tarif_Stock!#REF!&lt;&gt;"",Produit_Tarif_Stock!#REF!,"")</f>
        <v>#REF!</v>
      </c>
      <c r="E628" s="514" t="e">
        <f>IF(Produit_Tarif_Stock!#REF!&lt;&gt;0,Produit_Tarif_Stock!#REF!,"")</f>
        <v>#REF!</v>
      </c>
      <c r="F628" s="2" t="e">
        <f>IF(Produit_Tarif_Stock!#REF!&lt;&gt;"",Produit_Tarif_Stock!#REF!,"")</f>
        <v>#REF!</v>
      </c>
      <c r="G628" s="506" t="e">
        <f>IF(Produit_Tarif_Stock!#REF!&lt;&gt;0,Produit_Tarif_Stock!#REF!,"")</f>
        <v>#REF!</v>
      </c>
      <c r="I628" s="506" t="str">
        <f t="shared" si="18"/>
        <v/>
      </c>
      <c r="J628" s="2" t="e">
        <f>IF(Produit_Tarif_Stock!#REF!&lt;&gt;0,Produit_Tarif_Stock!#REF!,"")</f>
        <v>#REF!</v>
      </c>
      <c r="K628" s="2" t="e">
        <f>IF(Produit_Tarif_Stock!#REF!&lt;&gt;0,Produit_Tarif_Stock!#REF!,"")</f>
        <v>#REF!</v>
      </c>
      <c r="L628" s="114" t="e">
        <f>IF(Produit_Tarif_Stock!#REF!&lt;&gt;0,Produit_Tarif_Stock!#REF!,"")</f>
        <v>#REF!</v>
      </c>
      <c r="M628" s="114" t="e">
        <f>IF(Produit_Tarif_Stock!#REF!&lt;&gt;0,Produit_Tarif_Stock!#REF!,"")</f>
        <v>#REF!</v>
      </c>
      <c r="N628" s="454"/>
      <c r="P628" s="2" t="e">
        <f>IF(Produit_Tarif_Stock!#REF!&lt;&gt;0,Produit_Tarif_Stock!#REF!,"")</f>
        <v>#REF!</v>
      </c>
      <c r="Q628" s="518" t="e">
        <f>IF(Produit_Tarif_Stock!#REF!&lt;&gt;0,(E628-(E628*H628)-Produit_Tarif_Stock!#REF!)/Produit_Tarif_Stock!#REF!*100,(E628-(E628*H628)-Produit_Tarif_Stock!#REF!)/Produit_Tarif_Stock!#REF!*100)</f>
        <v>#REF!</v>
      </c>
      <c r="R628" s="523">
        <f t="shared" si="19"/>
        <v>0</v>
      </c>
      <c r="S628" s="524" t="e">
        <f>Produit_Tarif_Stock!#REF!</f>
        <v>#REF!</v>
      </c>
    </row>
    <row r="629" spans="1:19" ht="24.75" customHeight="1">
      <c r="A629" s="228" t="e">
        <f>Produit_Tarif_Stock!#REF!</f>
        <v>#REF!</v>
      </c>
      <c r="B629" s="118" t="e">
        <f>IF(Produit_Tarif_Stock!#REF!&lt;&gt;"",Produit_Tarif_Stock!#REF!,"")</f>
        <v>#REF!</v>
      </c>
      <c r="C629" s="502" t="e">
        <f>IF(Produit_Tarif_Stock!#REF!&lt;&gt;"",Produit_Tarif_Stock!#REF!,"")</f>
        <v>#REF!</v>
      </c>
      <c r="D629" s="505" t="e">
        <f>IF(Produit_Tarif_Stock!#REF!&lt;&gt;"",Produit_Tarif_Stock!#REF!,"")</f>
        <v>#REF!</v>
      </c>
      <c r="E629" s="514" t="e">
        <f>IF(Produit_Tarif_Stock!#REF!&lt;&gt;0,Produit_Tarif_Stock!#REF!,"")</f>
        <v>#REF!</v>
      </c>
      <c r="F629" s="2" t="e">
        <f>IF(Produit_Tarif_Stock!#REF!&lt;&gt;"",Produit_Tarif_Stock!#REF!,"")</f>
        <v>#REF!</v>
      </c>
      <c r="G629" s="506" t="e">
        <f>IF(Produit_Tarif_Stock!#REF!&lt;&gt;0,Produit_Tarif_Stock!#REF!,"")</f>
        <v>#REF!</v>
      </c>
      <c r="I629" s="506" t="str">
        <f t="shared" si="18"/>
        <v/>
      </c>
      <c r="J629" s="2" t="e">
        <f>IF(Produit_Tarif_Stock!#REF!&lt;&gt;0,Produit_Tarif_Stock!#REF!,"")</f>
        <v>#REF!</v>
      </c>
      <c r="K629" s="2" t="e">
        <f>IF(Produit_Tarif_Stock!#REF!&lt;&gt;0,Produit_Tarif_Stock!#REF!,"")</f>
        <v>#REF!</v>
      </c>
      <c r="L629" s="114" t="e">
        <f>IF(Produit_Tarif_Stock!#REF!&lt;&gt;0,Produit_Tarif_Stock!#REF!,"")</f>
        <v>#REF!</v>
      </c>
      <c r="M629" s="114" t="e">
        <f>IF(Produit_Tarif_Stock!#REF!&lt;&gt;0,Produit_Tarif_Stock!#REF!,"")</f>
        <v>#REF!</v>
      </c>
      <c r="N629" s="454"/>
      <c r="P629" s="2" t="e">
        <f>IF(Produit_Tarif_Stock!#REF!&lt;&gt;0,Produit_Tarif_Stock!#REF!,"")</f>
        <v>#REF!</v>
      </c>
      <c r="Q629" s="518" t="e">
        <f>IF(Produit_Tarif_Stock!#REF!&lt;&gt;0,(E629-(E629*H629)-Produit_Tarif_Stock!#REF!)/Produit_Tarif_Stock!#REF!*100,(E629-(E629*H629)-Produit_Tarif_Stock!#REF!)/Produit_Tarif_Stock!#REF!*100)</f>
        <v>#REF!</v>
      </c>
      <c r="R629" s="523">
        <f t="shared" si="19"/>
        <v>0</v>
      </c>
      <c r="S629" s="524" t="e">
        <f>Produit_Tarif_Stock!#REF!</f>
        <v>#REF!</v>
      </c>
    </row>
    <row r="630" spans="1:19" ht="24.75" customHeight="1">
      <c r="A630" s="228" t="e">
        <f>Produit_Tarif_Stock!#REF!</f>
        <v>#REF!</v>
      </c>
      <c r="B630" s="118" t="e">
        <f>IF(Produit_Tarif_Stock!#REF!&lt;&gt;"",Produit_Tarif_Stock!#REF!,"")</f>
        <v>#REF!</v>
      </c>
      <c r="C630" s="502" t="e">
        <f>IF(Produit_Tarif_Stock!#REF!&lt;&gt;"",Produit_Tarif_Stock!#REF!,"")</f>
        <v>#REF!</v>
      </c>
      <c r="D630" s="505" t="e">
        <f>IF(Produit_Tarif_Stock!#REF!&lt;&gt;"",Produit_Tarif_Stock!#REF!,"")</f>
        <v>#REF!</v>
      </c>
      <c r="E630" s="514" t="e">
        <f>IF(Produit_Tarif_Stock!#REF!&lt;&gt;0,Produit_Tarif_Stock!#REF!,"")</f>
        <v>#REF!</v>
      </c>
      <c r="F630" s="2" t="e">
        <f>IF(Produit_Tarif_Stock!#REF!&lt;&gt;"",Produit_Tarif_Stock!#REF!,"")</f>
        <v>#REF!</v>
      </c>
      <c r="G630" s="506" t="e">
        <f>IF(Produit_Tarif_Stock!#REF!&lt;&gt;0,Produit_Tarif_Stock!#REF!,"")</f>
        <v>#REF!</v>
      </c>
      <c r="I630" s="506" t="str">
        <f t="shared" si="18"/>
        <v/>
      </c>
      <c r="J630" s="2" t="e">
        <f>IF(Produit_Tarif_Stock!#REF!&lt;&gt;0,Produit_Tarif_Stock!#REF!,"")</f>
        <v>#REF!</v>
      </c>
      <c r="K630" s="2" t="e">
        <f>IF(Produit_Tarif_Stock!#REF!&lt;&gt;0,Produit_Tarif_Stock!#REF!,"")</f>
        <v>#REF!</v>
      </c>
      <c r="L630" s="114" t="e">
        <f>IF(Produit_Tarif_Stock!#REF!&lt;&gt;0,Produit_Tarif_Stock!#REF!,"")</f>
        <v>#REF!</v>
      </c>
      <c r="M630" s="114" t="e">
        <f>IF(Produit_Tarif_Stock!#REF!&lt;&gt;0,Produit_Tarif_Stock!#REF!,"")</f>
        <v>#REF!</v>
      </c>
      <c r="N630" s="454"/>
      <c r="P630" s="2" t="e">
        <f>IF(Produit_Tarif_Stock!#REF!&lt;&gt;0,Produit_Tarif_Stock!#REF!,"")</f>
        <v>#REF!</v>
      </c>
      <c r="Q630" s="518" t="e">
        <f>IF(Produit_Tarif_Stock!#REF!&lt;&gt;0,(E630-(E630*H630)-Produit_Tarif_Stock!#REF!)/Produit_Tarif_Stock!#REF!*100,(E630-(E630*H630)-Produit_Tarif_Stock!#REF!)/Produit_Tarif_Stock!#REF!*100)</f>
        <v>#REF!</v>
      </c>
      <c r="R630" s="523">
        <f t="shared" si="19"/>
        <v>0</v>
      </c>
      <c r="S630" s="524" t="e">
        <f>Produit_Tarif_Stock!#REF!</f>
        <v>#REF!</v>
      </c>
    </row>
    <row r="631" spans="1:19" ht="24.75" customHeight="1">
      <c r="A631" s="228" t="e">
        <f>Produit_Tarif_Stock!#REF!</f>
        <v>#REF!</v>
      </c>
      <c r="B631" s="118" t="e">
        <f>IF(Produit_Tarif_Stock!#REF!&lt;&gt;"",Produit_Tarif_Stock!#REF!,"")</f>
        <v>#REF!</v>
      </c>
      <c r="C631" s="502" t="e">
        <f>IF(Produit_Tarif_Stock!#REF!&lt;&gt;"",Produit_Tarif_Stock!#REF!,"")</f>
        <v>#REF!</v>
      </c>
      <c r="D631" s="505" t="e">
        <f>IF(Produit_Tarif_Stock!#REF!&lt;&gt;"",Produit_Tarif_Stock!#REF!,"")</f>
        <v>#REF!</v>
      </c>
      <c r="E631" s="514" t="e">
        <f>IF(Produit_Tarif_Stock!#REF!&lt;&gt;0,Produit_Tarif_Stock!#REF!,"")</f>
        <v>#REF!</v>
      </c>
      <c r="F631" s="2" t="e">
        <f>IF(Produit_Tarif_Stock!#REF!&lt;&gt;"",Produit_Tarif_Stock!#REF!,"")</f>
        <v>#REF!</v>
      </c>
      <c r="G631" s="506" t="e">
        <f>IF(Produit_Tarif_Stock!#REF!&lt;&gt;0,Produit_Tarif_Stock!#REF!,"")</f>
        <v>#REF!</v>
      </c>
      <c r="I631" s="506" t="str">
        <f t="shared" si="18"/>
        <v/>
      </c>
      <c r="J631" s="2" t="e">
        <f>IF(Produit_Tarif_Stock!#REF!&lt;&gt;0,Produit_Tarif_Stock!#REF!,"")</f>
        <v>#REF!</v>
      </c>
      <c r="K631" s="2" t="e">
        <f>IF(Produit_Tarif_Stock!#REF!&lt;&gt;0,Produit_Tarif_Stock!#REF!,"")</f>
        <v>#REF!</v>
      </c>
      <c r="L631" s="114" t="e">
        <f>IF(Produit_Tarif_Stock!#REF!&lt;&gt;0,Produit_Tarif_Stock!#REF!,"")</f>
        <v>#REF!</v>
      </c>
      <c r="M631" s="114" t="e">
        <f>IF(Produit_Tarif_Stock!#REF!&lt;&gt;0,Produit_Tarif_Stock!#REF!,"")</f>
        <v>#REF!</v>
      </c>
      <c r="N631" s="454"/>
      <c r="P631" s="2" t="e">
        <f>IF(Produit_Tarif_Stock!#REF!&lt;&gt;0,Produit_Tarif_Stock!#REF!,"")</f>
        <v>#REF!</v>
      </c>
      <c r="Q631" s="518" t="e">
        <f>IF(Produit_Tarif_Stock!#REF!&lt;&gt;0,(E631-(E631*H631)-Produit_Tarif_Stock!#REF!)/Produit_Tarif_Stock!#REF!*100,(E631-(E631*H631)-Produit_Tarif_Stock!#REF!)/Produit_Tarif_Stock!#REF!*100)</f>
        <v>#REF!</v>
      </c>
      <c r="R631" s="523">
        <f t="shared" si="19"/>
        <v>0</v>
      </c>
      <c r="S631" s="524" t="e">
        <f>Produit_Tarif_Stock!#REF!</f>
        <v>#REF!</v>
      </c>
    </row>
    <row r="632" spans="1:19" ht="24.75" customHeight="1">
      <c r="A632" s="228" t="e">
        <f>Produit_Tarif_Stock!#REF!</f>
        <v>#REF!</v>
      </c>
      <c r="B632" s="118" t="e">
        <f>IF(Produit_Tarif_Stock!#REF!&lt;&gt;"",Produit_Tarif_Stock!#REF!,"")</f>
        <v>#REF!</v>
      </c>
      <c r="C632" s="502" t="e">
        <f>IF(Produit_Tarif_Stock!#REF!&lt;&gt;"",Produit_Tarif_Stock!#REF!,"")</f>
        <v>#REF!</v>
      </c>
      <c r="D632" s="505" t="e">
        <f>IF(Produit_Tarif_Stock!#REF!&lt;&gt;"",Produit_Tarif_Stock!#REF!,"")</f>
        <v>#REF!</v>
      </c>
      <c r="E632" s="514" t="e">
        <f>IF(Produit_Tarif_Stock!#REF!&lt;&gt;0,Produit_Tarif_Stock!#REF!,"")</f>
        <v>#REF!</v>
      </c>
      <c r="F632" s="2" t="e">
        <f>IF(Produit_Tarif_Stock!#REF!&lt;&gt;"",Produit_Tarif_Stock!#REF!,"")</f>
        <v>#REF!</v>
      </c>
      <c r="G632" s="506" t="e">
        <f>IF(Produit_Tarif_Stock!#REF!&lt;&gt;0,Produit_Tarif_Stock!#REF!,"")</f>
        <v>#REF!</v>
      </c>
      <c r="I632" s="506" t="str">
        <f t="shared" si="18"/>
        <v/>
      </c>
      <c r="J632" s="2" t="e">
        <f>IF(Produit_Tarif_Stock!#REF!&lt;&gt;0,Produit_Tarif_Stock!#REF!,"")</f>
        <v>#REF!</v>
      </c>
      <c r="K632" s="2" t="e">
        <f>IF(Produit_Tarif_Stock!#REF!&lt;&gt;0,Produit_Tarif_Stock!#REF!,"")</f>
        <v>#REF!</v>
      </c>
      <c r="L632" s="114" t="e">
        <f>IF(Produit_Tarif_Stock!#REF!&lt;&gt;0,Produit_Tarif_Stock!#REF!,"")</f>
        <v>#REF!</v>
      </c>
      <c r="M632" s="114" t="e">
        <f>IF(Produit_Tarif_Stock!#REF!&lt;&gt;0,Produit_Tarif_Stock!#REF!,"")</f>
        <v>#REF!</v>
      </c>
      <c r="N632" s="454"/>
      <c r="P632" s="2" t="e">
        <f>IF(Produit_Tarif_Stock!#REF!&lt;&gt;0,Produit_Tarif_Stock!#REF!,"")</f>
        <v>#REF!</v>
      </c>
      <c r="Q632" s="518" t="e">
        <f>IF(Produit_Tarif_Stock!#REF!&lt;&gt;0,(E632-(E632*H632)-Produit_Tarif_Stock!#REF!)/Produit_Tarif_Stock!#REF!*100,(E632-(E632*H632)-Produit_Tarif_Stock!#REF!)/Produit_Tarif_Stock!#REF!*100)</f>
        <v>#REF!</v>
      </c>
      <c r="R632" s="523">
        <f t="shared" si="19"/>
        <v>0</v>
      </c>
      <c r="S632" s="524" t="e">
        <f>Produit_Tarif_Stock!#REF!</f>
        <v>#REF!</v>
      </c>
    </row>
    <row r="633" spans="1:19" ht="24.75" customHeight="1">
      <c r="A633" s="228" t="e">
        <f>Produit_Tarif_Stock!#REF!</f>
        <v>#REF!</v>
      </c>
      <c r="B633" s="118" t="e">
        <f>IF(Produit_Tarif_Stock!#REF!&lt;&gt;"",Produit_Tarif_Stock!#REF!,"")</f>
        <v>#REF!</v>
      </c>
      <c r="C633" s="502" t="e">
        <f>IF(Produit_Tarif_Stock!#REF!&lt;&gt;"",Produit_Tarif_Stock!#REF!,"")</f>
        <v>#REF!</v>
      </c>
      <c r="D633" s="505" t="e">
        <f>IF(Produit_Tarif_Stock!#REF!&lt;&gt;"",Produit_Tarif_Stock!#REF!,"")</f>
        <v>#REF!</v>
      </c>
      <c r="E633" s="514" t="e">
        <f>IF(Produit_Tarif_Stock!#REF!&lt;&gt;0,Produit_Tarif_Stock!#REF!,"")</f>
        <v>#REF!</v>
      </c>
      <c r="F633" s="2" t="e">
        <f>IF(Produit_Tarif_Stock!#REF!&lt;&gt;"",Produit_Tarif_Stock!#REF!,"")</f>
        <v>#REF!</v>
      </c>
      <c r="G633" s="506" t="e">
        <f>IF(Produit_Tarif_Stock!#REF!&lt;&gt;0,Produit_Tarif_Stock!#REF!,"")</f>
        <v>#REF!</v>
      </c>
      <c r="I633" s="506" t="str">
        <f t="shared" si="18"/>
        <v/>
      </c>
      <c r="J633" s="2" t="e">
        <f>IF(Produit_Tarif_Stock!#REF!&lt;&gt;0,Produit_Tarif_Stock!#REF!,"")</f>
        <v>#REF!</v>
      </c>
      <c r="K633" s="2" t="e">
        <f>IF(Produit_Tarif_Stock!#REF!&lt;&gt;0,Produit_Tarif_Stock!#REF!,"")</f>
        <v>#REF!</v>
      </c>
      <c r="L633" s="114" t="e">
        <f>IF(Produit_Tarif_Stock!#REF!&lt;&gt;0,Produit_Tarif_Stock!#REF!,"")</f>
        <v>#REF!</v>
      </c>
      <c r="M633" s="114" t="e">
        <f>IF(Produit_Tarif_Stock!#REF!&lt;&gt;0,Produit_Tarif_Stock!#REF!,"")</f>
        <v>#REF!</v>
      </c>
      <c r="N633" s="454"/>
      <c r="P633" s="2" t="e">
        <f>IF(Produit_Tarif_Stock!#REF!&lt;&gt;0,Produit_Tarif_Stock!#REF!,"")</f>
        <v>#REF!</v>
      </c>
      <c r="Q633" s="518" t="e">
        <f>IF(Produit_Tarif_Stock!#REF!&lt;&gt;0,(E633-(E633*H633)-Produit_Tarif_Stock!#REF!)/Produit_Tarif_Stock!#REF!*100,(E633-(E633*H633)-Produit_Tarif_Stock!#REF!)/Produit_Tarif_Stock!#REF!*100)</f>
        <v>#REF!</v>
      </c>
      <c r="R633" s="523">
        <f t="shared" si="19"/>
        <v>0</v>
      </c>
      <c r="S633" s="524" t="e">
        <f>Produit_Tarif_Stock!#REF!</f>
        <v>#REF!</v>
      </c>
    </row>
    <row r="634" spans="1:19" ht="24.75" customHeight="1">
      <c r="A634" s="228" t="e">
        <f>Produit_Tarif_Stock!#REF!</f>
        <v>#REF!</v>
      </c>
      <c r="B634" s="118" t="e">
        <f>IF(Produit_Tarif_Stock!#REF!&lt;&gt;"",Produit_Tarif_Stock!#REF!,"")</f>
        <v>#REF!</v>
      </c>
      <c r="C634" s="502" t="e">
        <f>IF(Produit_Tarif_Stock!#REF!&lt;&gt;"",Produit_Tarif_Stock!#REF!,"")</f>
        <v>#REF!</v>
      </c>
      <c r="D634" s="505" t="e">
        <f>IF(Produit_Tarif_Stock!#REF!&lt;&gt;"",Produit_Tarif_Stock!#REF!,"")</f>
        <v>#REF!</v>
      </c>
      <c r="E634" s="514" t="e">
        <f>IF(Produit_Tarif_Stock!#REF!&lt;&gt;0,Produit_Tarif_Stock!#REF!,"")</f>
        <v>#REF!</v>
      </c>
      <c r="F634" s="2" t="e">
        <f>IF(Produit_Tarif_Stock!#REF!&lt;&gt;"",Produit_Tarif_Stock!#REF!,"")</f>
        <v>#REF!</v>
      </c>
      <c r="G634" s="506" t="e">
        <f>IF(Produit_Tarif_Stock!#REF!&lt;&gt;0,Produit_Tarif_Stock!#REF!,"")</f>
        <v>#REF!</v>
      </c>
      <c r="I634" s="506" t="str">
        <f t="shared" si="18"/>
        <v/>
      </c>
      <c r="J634" s="2" t="e">
        <f>IF(Produit_Tarif_Stock!#REF!&lt;&gt;0,Produit_Tarif_Stock!#REF!,"")</f>
        <v>#REF!</v>
      </c>
      <c r="K634" s="2" t="e">
        <f>IF(Produit_Tarif_Stock!#REF!&lt;&gt;0,Produit_Tarif_Stock!#REF!,"")</f>
        <v>#REF!</v>
      </c>
      <c r="L634" s="114" t="e">
        <f>IF(Produit_Tarif_Stock!#REF!&lt;&gt;0,Produit_Tarif_Stock!#REF!,"")</f>
        <v>#REF!</v>
      </c>
      <c r="M634" s="114" t="e">
        <f>IF(Produit_Tarif_Stock!#REF!&lt;&gt;0,Produit_Tarif_Stock!#REF!,"")</f>
        <v>#REF!</v>
      </c>
      <c r="N634" s="454"/>
      <c r="P634" s="2" t="e">
        <f>IF(Produit_Tarif_Stock!#REF!&lt;&gt;0,Produit_Tarif_Stock!#REF!,"")</f>
        <v>#REF!</v>
      </c>
      <c r="Q634" s="518" t="e">
        <f>IF(Produit_Tarif_Stock!#REF!&lt;&gt;0,(E634-(E634*H634)-Produit_Tarif_Stock!#REF!)/Produit_Tarif_Stock!#REF!*100,(E634-(E634*H634)-Produit_Tarif_Stock!#REF!)/Produit_Tarif_Stock!#REF!*100)</f>
        <v>#REF!</v>
      </c>
      <c r="R634" s="523">
        <f t="shared" si="19"/>
        <v>0</v>
      </c>
      <c r="S634" s="524" t="e">
        <f>Produit_Tarif_Stock!#REF!</f>
        <v>#REF!</v>
      </c>
    </row>
    <row r="635" spans="1:19" ht="24.75" customHeight="1">
      <c r="A635" s="228" t="e">
        <f>Produit_Tarif_Stock!#REF!</f>
        <v>#REF!</v>
      </c>
      <c r="B635" s="118" t="e">
        <f>IF(Produit_Tarif_Stock!#REF!&lt;&gt;"",Produit_Tarif_Stock!#REF!,"")</f>
        <v>#REF!</v>
      </c>
      <c r="C635" s="502" t="e">
        <f>IF(Produit_Tarif_Stock!#REF!&lt;&gt;"",Produit_Tarif_Stock!#REF!,"")</f>
        <v>#REF!</v>
      </c>
      <c r="D635" s="505" t="e">
        <f>IF(Produit_Tarif_Stock!#REF!&lt;&gt;"",Produit_Tarif_Stock!#REF!,"")</f>
        <v>#REF!</v>
      </c>
      <c r="E635" s="514" t="e">
        <f>IF(Produit_Tarif_Stock!#REF!&lt;&gt;0,Produit_Tarif_Stock!#REF!,"")</f>
        <v>#REF!</v>
      </c>
      <c r="F635" s="2" t="e">
        <f>IF(Produit_Tarif_Stock!#REF!&lt;&gt;"",Produit_Tarif_Stock!#REF!,"")</f>
        <v>#REF!</v>
      </c>
      <c r="G635" s="506" t="e">
        <f>IF(Produit_Tarif_Stock!#REF!&lt;&gt;0,Produit_Tarif_Stock!#REF!,"")</f>
        <v>#REF!</v>
      </c>
      <c r="I635" s="506" t="str">
        <f t="shared" si="18"/>
        <v/>
      </c>
      <c r="J635" s="2" t="e">
        <f>IF(Produit_Tarif_Stock!#REF!&lt;&gt;0,Produit_Tarif_Stock!#REF!,"")</f>
        <v>#REF!</v>
      </c>
      <c r="K635" s="2" t="e">
        <f>IF(Produit_Tarif_Stock!#REF!&lt;&gt;0,Produit_Tarif_Stock!#REF!,"")</f>
        <v>#REF!</v>
      </c>
      <c r="L635" s="114" t="e">
        <f>IF(Produit_Tarif_Stock!#REF!&lt;&gt;0,Produit_Tarif_Stock!#REF!,"")</f>
        <v>#REF!</v>
      </c>
      <c r="M635" s="114" t="e">
        <f>IF(Produit_Tarif_Stock!#REF!&lt;&gt;0,Produit_Tarif_Stock!#REF!,"")</f>
        <v>#REF!</v>
      </c>
      <c r="N635" s="454"/>
      <c r="P635" s="2" t="e">
        <f>IF(Produit_Tarif_Stock!#REF!&lt;&gt;0,Produit_Tarif_Stock!#REF!,"")</f>
        <v>#REF!</v>
      </c>
      <c r="Q635" s="518" t="e">
        <f>IF(Produit_Tarif_Stock!#REF!&lt;&gt;0,(E635-(E635*H635)-Produit_Tarif_Stock!#REF!)/Produit_Tarif_Stock!#REF!*100,(E635-(E635*H635)-Produit_Tarif_Stock!#REF!)/Produit_Tarif_Stock!#REF!*100)</f>
        <v>#REF!</v>
      </c>
      <c r="R635" s="523">
        <f t="shared" si="19"/>
        <v>0</v>
      </c>
      <c r="S635" s="524" t="e">
        <f>Produit_Tarif_Stock!#REF!</f>
        <v>#REF!</v>
      </c>
    </row>
    <row r="636" spans="1:19" ht="24.75" customHeight="1">
      <c r="A636" s="228" t="e">
        <f>Produit_Tarif_Stock!#REF!</f>
        <v>#REF!</v>
      </c>
      <c r="B636" s="118" t="e">
        <f>IF(Produit_Tarif_Stock!#REF!&lt;&gt;"",Produit_Tarif_Stock!#REF!,"")</f>
        <v>#REF!</v>
      </c>
      <c r="C636" s="502" t="e">
        <f>IF(Produit_Tarif_Stock!#REF!&lt;&gt;"",Produit_Tarif_Stock!#REF!,"")</f>
        <v>#REF!</v>
      </c>
      <c r="D636" s="505" t="e">
        <f>IF(Produit_Tarif_Stock!#REF!&lt;&gt;"",Produit_Tarif_Stock!#REF!,"")</f>
        <v>#REF!</v>
      </c>
      <c r="E636" s="514" t="e">
        <f>IF(Produit_Tarif_Stock!#REF!&lt;&gt;0,Produit_Tarif_Stock!#REF!,"")</f>
        <v>#REF!</v>
      </c>
      <c r="F636" s="2" t="e">
        <f>IF(Produit_Tarif_Stock!#REF!&lt;&gt;"",Produit_Tarif_Stock!#REF!,"")</f>
        <v>#REF!</v>
      </c>
      <c r="G636" s="506" t="e">
        <f>IF(Produit_Tarif_Stock!#REF!&lt;&gt;0,Produit_Tarif_Stock!#REF!,"")</f>
        <v>#REF!</v>
      </c>
      <c r="I636" s="506" t="str">
        <f t="shared" si="18"/>
        <v/>
      </c>
      <c r="J636" s="2" t="e">
        <f>IF(Produit_Tarif_Stock!#REF!&lt;&gt;0,Produit_Tarif_Stock!#REF!,"")</f>
        <v>#REF!</v>
      </c>
      <c r="K636" s="2" t="e">
        <f>IF(Produit_Tarif_Stock!#REF!&lt;&gt;0,Produit_Tarif_Stock!#REF!,"")</f>
        <v>#REF!</v>
      </c>
      <c r="L636" s="114" t="e">
        <f>IF(Produit_Tarif_Stock!#REF!&lt;&gt;0,Produit_Tarif_Stock!#REF!,"")</f>
        <v>#REF!</v>
      </c>
      <c r="M636" s="114" t="e">
        <f>IF(Produit_Tarif_Stock!#REF!&lt;&gt;0,Produit_Tarif_Stock!#REF!,"")</f>
        <v>#REF!</v>
      </c>
      <c r="N636" s="454"/>
      <c r="P636" s="2" t="e">
        <f>IF(Produit_Tarif_Stock!#REF!&lt;&gt;0,Produit_Tarif_Stock!#REF!,"")</f>
        <v>#REF!</v>
      </c>
      <c r="Q636" s="518" t="e">
        <f>IF(Produit_Tarif_Stock!#REF!&lt;&gt;0,(E636-(E636*H636)-Produit_Tarif_Stock!#REF!)/Produit_Tarif_Stock!#REF!*100,(E636-(E636*H636)-Produit_Tarif_Stock!#REF!)/Produit_Tarif_Stock!#REF!*100)</f>
        <v>#REF!</v>
      </c>
      <c r="R636" s="523">
        <f t="shared" si="19"/>
        <v>0</v>
      </c>
      <c r="S636" s="524" t="e">
        <f>Produit_Tarif_Stock!#REF!</f>
        <v>#REF!</v>
      </c>
    </row>
    <row r="637" spans="1:19" ht="24.75" customHeight="1">
      <c r="A637" s="228" t="e">
        <f>Produit_Tarif_Stock!#REF!</f>
        <v>#REF!</v>
      </c>
      <c r="B637" s="118" t="e">
        <f>IF(Produit_Tarif_Stock!#REF!&lt;&gt;"",Produit_Tarif_Stock!#REF!,"")</f>
        <v>#REF!</v>
      </c>
      <c r="C637" s="502" t="e">
        <f>IF(Produit_Tarif_Stock!#REF!&lt;&gt;"",Produit_Tarif_Stock!#REF!,"")</f>
        <v>#REF!</v>
      </c>
      <c r="D637" s="505" t="e">
        <f>IF(Produit_Tarif_Stock!#REF!&lt;&gt;"",Produit_Tarif_Stock!#REF!,"")</f>
        <v>#REF!</v>
      </c>
      <c r="E637" s="514" t="e">
        <f>IF(Produit_Tarif_Stock!#REF!&lt;&gt;0,Produit_Tarif_Stock!#REF!,"")</f>
        <v>#REF!</v>
      </c>
      <c r="F637" s="2" t="e">
        <f>IF(Produit_Tarif_Stock!#REF!&lt;&gt;"",Produit_Tarif_Stock!#REF!,"")</f>
        <v>#REF!</v>
      </c>
      <c r="G637" s="506" t="e">
        <f>IF(Produit_Tarif_Stock!#REF!&lt;&gt;0,Produit_Tarif_Stock!#REF!,"")</f>
        <v>#REF!</v>
      </c>
      <c r="I637" s="506" t="str">
        <f t="shared" si="18"/>
        <v/>
      </c>
      <c r="J637" s="2" t="e">
        <f>IF(Produit_Tarif_Stock!#REF!&lt;&gt;0,Produit_Tarif_Stock!#REF!,"")</f>
        <v>#REF!</v>
      </c>
      <c r="K637" s="2" t="e">
        <f>IF(Produit_Tarif_Stock!#REF!&lt;&gt;0,Produit_Tarif_Stock!#REF!,"")</f>
        <v>#REF!</v>
      </c>
      <c r="L637" s="114" t="e">
        <f>IF(Produit_Tarif_Stock!#REF!&lt;&gt;0,Produit_Tarif_Stock!#REF!,"")</f>
        <v>#REF!</v>
      </c>
      <c r="M637" s="114" t="e">
        <f>IF(Produit_Tarif_Stock!#REF!&lt;&gt;0,Produit_Tarif_Stock!#REF!,"")</f>
        <v>#REF!</v>
      </c>
      <c r="N637" s="454"/>
      <c r="P637" s="2" t="e">
        <f>IF(Produit_Tarif_Stock!#REF!&lt;&gt;0,Produit_Tarif_Stock!#REF!,"")</f>
        <v>#REF!</v>
      </c>
      <c r="Q637" s="518" t="e">
        <f>IF(Produit_Tarif_Stock!#REF!&lt;&gt;0,(E637-(E637*H637)-Produit_Tarif_Stock!#REF!)/Produit_Tarif_Stock!#REF!*100,(E637-(E637*H637)-Produit_Tarif_Stock!#REF!)/Produit_Tarif_Stock!#REF!*100)</f>
        <v>#REF!</v>
      </c>
      <c r="R637" s="523">
        <f t="shared" si="19"/>
        <v>0</v>
      </c>
      <c r="S637" s="524" t="e">
        <f>Produit_Tarif_Stock!#REF!</f>
        <v>#REF!</v>
      </c>
    </row>
    <row r="638" spans="1:19" ht="24.75" customHeight="1">
      <c r="A638" s="228" t="e">
        <f>Produit_Tarif_Stock!#REF!</f>
        <v>#REF!</v>
      </c>
      <c r="B638" s="118" t="e">
        <f>IF(Produit_Tarif_Stock!#REF!&lt;&gt;"",Produit_Tarif_Stock!#REF!,"")</f>
        <v>#REF!</v>
      </c>
      <c r="C638" s="502" t="e">
        <f>IF(Produit_Tarif_Stock!#REF!&lt;&gt;"",Produit_Tarif_Stock!#REF!,"")</f>
        <v>#REF!</v>
      </c>
      <c r="D638" s="505" t="e">
        <f>IF(Produit_Tarif_Stock!#REF!&lt;&gt;"",Produit_Tarif_Stock!#REF!,"")</f>
        <v>#REF!</v>
      </c>
      <c r="E638" s="514" t="e">
        <f>IF(Produit_Tarif_Stock!#REF!&lt;&gt;0,Produit_Tarif_Stock!#REF!,"")</f>
        <v>#REF!</v>
      </c>
      <c r="F638" s="2" t="e">
        <f>IF(Produit_Tarif_Stock!#REF!&lt;&gt;"",Produit_Tarif_Stock!#REF!,"")</f>
        <v>#REF!</v>
      </c>
      <c r="G638" s="506" t="e">
        <f>IF(Produit_Tarif_Stock!#REF!&lt;&gt;0,Produit_Tarif_Stock!#REF!,"")</f>
        <v>#REF!</v>
      </c>
      <c r="I638" s="506" t="str">
        <f t="shared" si="18"/>
        <v/>
      </c>
      <c r="J638" s="2" t="e">
        <f>IF(Produit_Tarif_Stock!#REF!&lt;&gt;0,Produit_Tarif_Stock!#REF!,"")</f>
        <v>#REF!</v>
      </c>
      <c r="K638" s="2" t="e">
        <f>IF(Produit_Tarif_Stock!#REF!&lt;&gt;0,Produit_Tarif_Stock!#REF!,"")</f>
        <v>#REF!</v>
      </c>
      <c r="L638" s="114" t="e">
        <f>IF(Produit_Tarif_Stock!#REF!&lt;&gt;0,Produit_Tarif_Stock!#REF!,"")</f>
        <v>#REF!</v>
      </c>
      <c r="M638" s="114" t="e">
        <f>IF(Produit_Tarif_Stock!#REF!&lt;&gt;0,Produit_Tarif_Stock!#REF!,"")</f>
        <v>#REF!</v>
      </c>
      <c r="N638" s="454"/>
      <c r="P638" s="2" t="e">
        <f>IF(Produit_Tarif_Stock!#REF!&lt;&gt;0,Produit_Tarif_Stock!#REF!,"")</f>
        <v>#REF!</v>
      </c>
      <c r="Q638" s="518" t="e">
        <f>IF(Produit_Tarif_Stock!#REF!&lt;&gt;0,(E638-(E638*H638)-Produit_Tarif_Stock!#REF!)/Produit_Tarif_Stock!#REF!*100,(E638-(E638*H638)-Produit_Tarif_Stock!#REF!)/Produit_Tarif_Stock!#REF!*100)</f>
        <v>#REF!</v>
      </c>
      <c r="R638" s="523">
        <f t="shared" si="19"/>
        <v>0</v>
      </c>
      <c r="S638" s="524" t="e">
        <f>Produit_Tarif_Stock!#REF!</f>
        <v>#REF!</v>
      </c>
    </row>
    <row r="639" spans="1:19" ht="24.75" customHeight="1">
      <c r="A639" s="228" t="e">
        <f>Produit_Tarif_Stock!#REF!</f>
        <v>#REF!</v>
      </c>
      <c r="B639" s="118" t="e">
        <f>IF(Produit_Tarif_Stock!#REF!&lt;&gt;"",Produit_Tarif_Stock!#REF!,"")</f>
        <v>#REF!</v>
      </c>
      <c r="C639" s="502" t="e">
        <f>IF(Produit_Tarif_Stock!#REF!&lt;&gt;"",Produit_Tarif_Stock!#REF!,"")</f>
        <v>#REF!</v>
      </c>
      <c r="D639" s="505" t="e">
        <f>IF(Produit_Tarif_Stock!#REF!&lt;&gt;"",Produit_Tarif_Stock!#REF!,"")</f>
        <v>#REF!</v>
      </c>
      <c r="E639" s="514" t="e">
        <f>IF(Produit_Tarif_Stock!#REF!&lt;&gt;0,Produit_Tarif_Stock!#REF!,"")</f>
        <v>#REF!</v>
      </c>
      <c r="F639" s="2" t="e">
        <f>IF(Produit_Tarif_Stock!#REF!&lt;&gt;"",Produit_Tarif_Stock!#REF!,"")</f>
        <v>#REF!</v>
      </c>
      <c r="G639" s="506" t="e">
        <f>IF(Produit_Tarif_Stock!#REF!&lt;&gt;0,Produit_Tarif_Stock!#REF!,"")</f>
        <v>#REF!</v>
      </c>
      <c r="I639" s="506" t="str">
        <f t="shared" si="18"/>
        <v/>
      </c>
      <c r="J639" s="2" t="e">
        <f>IF(Produit_Tarif_Stock!#REF!&lt;&gt;0,Produit_Tarif_Stock!#REF!,"")</f>
        <v>#REF!</v>
      </c>
      <c r="K639" s="2" t="e">
        <f>IF(Produit_Tarif_Stock!#REF!&lt;&gt;0,Produit_Tarif_Stock!#REF!,"")</f>
        <v>#REF!</v>
      </c>
      <c r="L639" s="114" t="e">
        <f>IF(Produit_Tarif_Stock!#REF!&lt;&gt;0,Produit_Tarif_Stock!#REF!,"")</f>
        <v>#REF!</v>
      </c>
      <c r="M639" s="114" t="e">
        <f>IF(Produit_Tarif_Stock!#REF!&lt;&gt;0,Produit_Tarif_Stock!#REF!,"")</f>
        <v>#REF!</v>
      </c>
      <c r="N639" s="454"/>
      <c r="P639" s="2" t="e">
        <f>IF(Produit_Tarif_Stock!#REF!&lt;&gt;0,Produit_Tarif_Stock!#REF!,"")</f>
        <v>#REF!</v>
      </c>
      <c r="Q639" s="518" t="e">
        <f>IF(Produit_Tarif_Stock!#REF!&lt;&gt;0,(E639-(E639*H639)-Produit_Tarif_Stock!#REF!)/Produit_Tarif_Stock!#REF!*100,(E639-(E639*H639)-Produit_Tarif_Stock!#REF!)/Produit_Tarif_Stock!#REF!*100)</f>
        <v>#REF!</v>
      </c>
      <c r="R639" s="523">
        <f t="shared" si="19"/>
        <v>0</v>
      </c>
      <c r="S639" s="524" t="e">
        <f>Produit_Tarif_Stock!#REF!</f>
        <v>#REF!</v>
      </c>
    </row>
    <row r="640" spans="1:19" ht="24.75" customHeight="1">
      <c r="A640" s="228" t="e">
        <f>Produit_Tarif_Stock!#REF!</f>
        <v>#REF!</v>
      </c>
      <c r="B640" s="118" t="e">
        <f>IF(Produit_Tarif_Stock!#REF!&lt;&gt;"",Produit_Tarif_Stock!#REF!,"")</f>
        <v>#REF!</v>
      </c>
      <c r="C640" s="502" t="e">
        <f>IF(Produit_Tarif_Stock!#REF!&lt;&gt;"",Produit_Tarif_Stock!#REF!,"")</f>
        <v>#REF!</v>
      </c>
      <c r="D640" s="505" t="e">
        <f>IF(Produit_Tarif_Stock!#REF!&lt;&gt;"",Produit_Tarif_Stock!#REF!,"")</f>
        <v>#REF!</v>
      </c>
      <c r="E640" s="514" t="e">
        <f>IF(Produit_Tarif_Stock!#REF!&lt;&gt;0,Produit_Tarif_Stock!#REF!,"")</f>
        <v>#REF!</v>
      </c>
      <c r="F640" s="2" t="e">
        <f>IF(Produit_Tarif_Stock!#REF!&lt;&gt;"",Produit_Tarif_Stock!#REF!,"")</f>
        <v>#REF!</v>
      </c>
      <c r="G640" s="506" t="e">
        <f>IF(Produit_Tarif_Stock!#REF!&lt;&gt;0,Produit_Tarif_Stock!#REF!,"")</f>
        <v>#REF!</v>
      </c>
      <c r="I640" s="506" t="str">
        <f t="shared" si="18"/>
        <v/>
      </c>
      <c r="J640" s="2" t="e">
        <f>IF(Produit_Tarif_Stock!#REF!&lt;&gt;0,Produit_Tarif_Stock!#REF!,"")</f>
        <v>#REF!</v>
      </c>
      <c r="K640" s="2" t="e">
        <f>IF(Produit_Tarif_Stock!#REF!&lt;&gt;0,Produit_Tarif_Stock!#REF!,"")</f>
        <v>#REF!</v>
      </c>
      <c r="L640" s="114" t="e">
        <f>IF(Produit_Tarif_Stock!#REF!&lt;&gt;0,Produit_Tarif_Stock!#REF!,"")</f>
        <v>#REF!</v>
      </c>
      <c r="M640" s="114" t="e">
        <f>IF(Produit_Tarif_Stock!#REF!&lt;&gt;0,Produit_Tarif_Stock!#REF!,"")</f>
        <v>#REF!</v>
      </c>
      <c r="N640" s="454"/>
      <c r="P640" s="2" t="e">
        <f>IF(Produit_Tarif_Stock!#REF!&lt;&gt;0,Produit_Tarif_Stock!#REF!,"")</f>
        <v>#REF!</v>
      </c>
      <c r="Q640" s="518" t="e">
        <f>IF(Produit_Tarif_Stock!#REF!&lt;&gt;0,(E640-(E640*H640)-Produit_Tarif_Stock!#REF!)/Produit_Tarif_Stock!#REF!*100,(E640-(E640*H640)-Produit_Tarif_Stock!#REF!)/Produit_Tarif_Stock!#REF!*100)</f>
        <v>#REF!</v>
      </c>
      <c r="R640" s="523">
        <f t="shared" si="19"/>
        <v>0</v>
      </c>
      <c r="S640" s="524" t="e">
        <f>Produit_Tarif_Stock!#REF!</f>
        <v>#REF!</v>
      </c>
    </row>
    <row r="641" spans="1:19" ht="24.75" customHeight="1">
      <c r="A641" s="228" t="e">
        <f>Produit_Tarif_Stock!#REF!</f>
        <v>#REF!</v>
      </c>
      <c r="B641" s="118" t="e">
        <f>IF(Produit_Tarif_Stock!#REF!&lt;&gt;"",Produit_Tarif_Stock!#REF!,"")</f>
        <v>#REF!</v>
      </c>
      <c r="C641" s="502" t="e">
        <f>IF(Produit_Tarif_Stock!#REF!&lt;&gt;"",Produit_Tarif_Stock!#REF!,"")</f>
        <v>#REF!</v>
      </c>
      <c r="D641" s="505" t="e">
        <f>IF(Produit_Tarif_Stock!#REF!&lt;&gt;"",Produit_Tarif_Stock!#REF!,"")</f>
        <v>#REF!</v>
      </c>
      <c r="E641" s="514" t="e">
        <f>IF(Produit_Tarif_Stock!#REF!&lt;&gt;0,Produit_Tarif_Stock!#REF!,"")</f>
        <v>#REF!</v>
      </c>
      <c r="F641" s="2" t="e">
        <f>IF(Produit_Tarif_Stock!#REF!&lt;&gt;"",Produit_Tarif_Stock!#REF!,"")</f>
        <v>#REF!</v>
      </c>
      <c r="G641" s="506" t="e">
        <f>IF(Produit_Tarif_Stock!#REF!&lt;&gt;0,Produit_Tarif_Stock!#REF!,"")</f>
        <v>#REF!</v>
      </c>
      <c r="I641" s="506" t="str">
        <f t="shared" si="18"/>
        <v/>
      </c>
      <c r="J641" s="2" t="e">
        <f>IF(Produit_Tarif_Stock!#REF!&lt;&gt;0,Produit_Tarif_Stock!#REF!,"")</f>
        <v>#REF!</v>
      </c>
      <c r="K641" s="2" t="e">
        <f>IF(Produit_Tarif_Stock!#REF!&lt;&gt;0,Produit_Tarif_Stock!#REF!,"")</f>
        <v>#REF!</v>
      </c>
      <c r="L641" s="114" t="e">
        <f>IF(Produit_Tarif_Stock!#REF!&lt;&gt;0,Produit_Tarif_Stock!#REF!,"")</f>
        <v>#REF!</v>
      </c>
      <c r="M641" s="114" t="e">
        <f>IF(Produit_Tarif_Stock!#REF!&lt;&gt;0,Produit_Tarif_Stock!#REF!,"")</f>
        <v>#REF!</v>
      </c>
      <c r="N641" s="454"/>
      <c r="P641" s="2" t="e">
        <f>IF(Produit_Tarif_Stock!#REF!&lt;&gt;0,Produit_Tarif_Stock!#REF!,"")</f>
        <v>#REF!</v>
      </c>
      <c r="Q641" s="518" t="e">
        <f>IF(Produit_Tarif_Stock!#REF!&lt;&gt;0,(E641-(E641*H641)-Produit_Tarif_Stock!#REF!)/Produit_Tarif_Stock!#REF!*100,(E641-(E641*H641)-Produit_Tarif_Stock!#REF!)/Produit_Tarif_Stock!#REF!*100)</f>
        <v>#REF!</v>
      </c>
      <c r="R641" s="523">
        <f t="shared" si="19"/>
        <v>0</v>
      </c>
      <c r="S641" s="524" t="e">
        <f>Produit_Tarif_Stock!#REF!</f>
        <v>#REF!</v>
      </c>
    </row>
    <row r="642" spans="1:19" ht="24.75" customHeight="1">
      <c r="A642" s="228" t="e">
        <f>Produit_Tarif_Stock!#REF!</f>
        <v>#REF!</v>
      </c>
      <c r="B642" s="118" t="e">
        <f>IF(Produit_Tarif_Stock!#REF!&lt;&gt;"",Produit_Tarif_Stock!#REF!,"")</f>
        <v>#REF!</v>
      </c>
      <c r="C642" s="502" t="e">
        <f>IF(Produit_Tarif_Stock!#REF!&lt;&gt;"",Produit_Tarif_Stock!#REF!,"")</f>
        <v>#REF!</v>
      </c>
      <c r="D642" s="505" t="e">
        <f>IF(Produit_Tarif_Stock!#REF!&lt;&gt;"",Produit_Tarif_Stock!#REF!,"")</f>
        <v>#REF!</v>
      </c>
      <c r="E642" s="514" t="e">
        <f>IF(Produit_Tarif_Stock!#REF!&lt;&gt;0,Produit_Tarif_Stock!#REF!,"")</f>
        <v>#REF!</v>
      </c>
      <c r="F642" s="2" t="e">
        <f>IF(Produit_Tarif_Stock!#REF!&lt;&gt;"",Produit_Tarif_Stock!#REF!,"")</f>
        <v>#REF!</v>
      </c>
      <c r="G642" s="506" t="e">
        <f>IF(Produit_Tarif_Stock!#REF!&lt;&gt;0,Produit_Tarif_Stock!#REF!,"")</f>
        <v>#REF!</v>
      </c>
      <c r="I642" s="506" t="str">
        <f t="shared" si="18"/>
        <v/>
      </c>
      <c r="J642" s="2" t="e">
        <f>IF(Produit_Tarif_Stock!#REF!&lt;&gt;0,Produit_Tarif_Stock!#REF!,"")</f>
        <v>#REF!</v>
      </c>
      <c r="K642" s="2" t="e">
        <f>IF(Produit_Tarif_Stock!#REF!&lt;&gt;0,Produit_Tarif_Stock!#REF!,"")</f>
        <v>#REF!</v>
      </c>
      <c r="L642" s="114" t="e">
        <f>IF(Produit_Tarif_Stock!#REF!&lt;&gt;0,Produit_Tarif_Stock!#REF!,"")</f>
        <v>#REF!</v>
      </c>
      <c r="M642" s="114" t="e">
        <f>IF(Produit_Tarif_Stock!#REF!&lt;&gt;0,Produit_Tarif_Stock!#REF!,"")</f>
        <v>#REF!</v>
      </c>
      <c r="N642" s="454"/>
      <c r="P642" s="2" t="e">
        <f>IF(Produit_Tarif_Stock!#REF!&lt;&gt;0,Produit_Tarif_Stock!#REF!,"")</f>
        <v>#REF!</v>
      </c>
      <c r="Q642" s="518" t="e">
        <f>IF(Produit_Tarif_Stock!#REF!&lt;&gt;0,(E642-(E642*H642)-Produit_Tarif_Stock!#REF!)/Produit_Tarif_Stock!#REF!*100,(E642-(E642*H642)-Produit_Tarif_Stock!#REF!)/Produit_Tarif_Stock!#REF!*100)</f>
        <v>#REF!</v>
      </c>
      <c r="R642" s="523">
        <f t="shared" si="19"/>
        <v>0</v>
      </c>
      <c r="S642" s="524" t="e">
        <f>Produit_Tarif_Stock!#REF!</f>
        <v>#REF!</v>
      </c>
    </row>
    <row r="643" spans="1:19" ht="24.75" customHeight="1">
      <c r="A643" s="228" t="e">
        <f>Produit_Tarif_Stock!#REF!</f>
        <v>#REF!</v>
      </c>
      <c r="B643" s="118" t="e">
        <f>IF(Produit_Tarif_Stock!#REF!&lt;&gt;"",Produit_Tarif_Stock!#REF!,"")</f>
        <v>#REF!</v>
      </c>
      <c r="C643" s="502" t="e">
        <f>IF(Produit_Tarif_Stock!#REF!&lt;&gt;"",Produit_Tarif_Stock!#REF!,"")</f>
        <v>#REF!</v>
      </c>
      <c r="D643" s="505" t="e">
        <f>IF(Produit_Tarif_Stock!#REF!&lt;&gt;"",Produit_Tarif_Stock!#REF!,"")</f>
        <v>#REF!</v>
      </c>
      <c r="E643" s="514" t="e">
        <f>IF(Produit_Tarif_Stock!#REF!&lt;&gt;0,Produit_Tarif_Stock!#REF!,"")</f>
        <v>#REF!</v>
      </c>
      <c r="F643" s="2" t="e">
        <f>IF(Produit_Tarif_Stock!#REF!&lt;&gt;"",Produit_Tarif_Stock!#REF!,"")</f>
        <v>#REF!</v>
      </c>
      <c r="G643" s="506" t="e">
        <f>IF(Produit_Tarif_Stock!#REF!&lt;&gt;0,Produit_Tarif_Stock!#REF!,"")</f>
        <v>#REF!</v>
      </c>
      <c r="I643" s="506" t="str">
        <f t="shared" si="18"/>
        <v/>
      </c>
      <c r="J643" s="2" t="e">
        <f>IF(Produit_Tarif_Stock!#REF!&lt;&gt;0,Produit_Tarif_Stock!#REF!,"")</f>
        <v>#REF!</v>
      </c>
      <c r="K643" s="2" t="e">
        <f>IF(Produit_Tarif_Stock!#REF!&lt;&gt;0,Produit_Tarif_Stock!#REF!,"")</f>
        <v>#REF!</v>
      </c>
      <c r="L643" s="114" t="e">
        <f>IF(Produit_Tarif_Stock!#REF!&lt;&gt;0,Produit_Tarif_Stock!#REF!,"")</f>
        <v>#REF!</v>
      </c>
      <c r="M643" s="114" t="e">
        <f>IF(Produit_Tarif_Stock!#REF!&lt;&gt;0,Produit_Tarif_Stock!#REF!,"")</f>
        <v>#REF!</v>
      </c>
      <c r="N643" s="454"/>
      <c r="P643" s="2" t="e">
        <f>IF(Produit_Tarif_Stock!#REF!&lt;&gt;0,Produit_Tarif_Stock!#REF!,"")</f>
        <v>#REF!</v>
      </c>
      <c r="Q643" s="518" t="e">
        <f>IF(Produit_Tarif_Stock!#REF!&lt;&gt;0,(E643-(E643*H643)-Produit_Tarif_Stock!#REF!)/Produit_Tarif_Stock!#REF!*100,(E643-(E643*H643)-Produit_Tarif_Stock!#REF!)/Produit_Tarif_Stock!#REF!*100)</f>
        <v>#REF!</v>
      </c>
      <c r="R643" s="523">
        <f t="shared" si="19"/>
        <v>0</v>
      </c>
      <c r="S643" s="524" t="e">
        <f>Produit_Tarif_Stock!#REF!</f>
        <v>#REF!</v>
      </c>
    </row>
    <row r="644" spans="1:19" ht="24.75" customHeight="1">
      <c r="A644" s="228" t="e">
        <f>Produit_Tarif_Stock!#REF!</f>
        <v>#REF!</v>
      </c>
      <c r="B644" s="118" t="e">
        <f>IF(Produit_Tarif_Stock!#REF!&lt;&gt;"",Produit_Tarif_Stock!#REF!,"")</f>
        <v>#REF!</v>
      </c>
      <c r="C644" s="502" t="e">
        <f>IF(Produit_Tarif_Stock!#REF!&lt;&gt;"",Produit_Tarif_Stock!#REF!,"")</f>
        <v>#REF!</v>
      </c>
      <c r="D644" s="505" t="e">
        <f>IF(Produit_Tarif_Stock!#REF!&lt;&gt;"",Produit_Tarif_Stock!#REF!,"")</f>
        <v>#REF!</v>
      </c>
      <c r="E644" s="514" t="e">
        <f>IF(Produit_Tarif_Stock!#REF!&lt;&gt;0,Produit_Tarif_Stock!#REF!,"")</f>
        <v>#REF!</v>
      </c>
      <c r="F644" s="2" t="e">
        <f>IF(Produit_Tarif_Stock!#REF!&lt;&gt;"",Produit_Tarif_Stock!#REF!,"")</f>
        <v>#REF!</v>
      </c>
      <c r="G644" s="506" t="e">
        <f>IF(Produit_Tarif_Stock!#REF!&lt;&gt;0,Produit_Tarif_Stock!#REF!,"")</f>
        <v>#REF!</v>
      </c>
      <c r="I644" s="506" t="str">
        <f t="shared" si="18"/>
        <v/>
      </c>
      <c r="J644" s="2" t="e">
        <f>IF(Produit_Tarif_Stock!#REF!&lt;&gt;0,Produit_Tarif_Stock!#REF!,"")</f>
        <v>#REF!</v>
      </c>
      <c r="K644" s="2" t="e">
        <f>IF(Produit_Tarif_Stock!#REF!&lt;&gt;0,Produit_Tarif_Stock!#REF!,"")</f>
        <v>#REF!</v>
      </c>
      <c r="L644" s="114" t="e">
        <f>IF(Produit_Tarif_Stock!#REF!&lt;&gt;0,Produit_Tarif_Stock!#REF!,"")</f>
        <v>#REF!</v>
      </c>
      <c r="M644" s="114" t="e">
        <f>IF(Produit_Tarif_Stock!#REF!&lt;&gt;0,Produit_Tarif_Stock!#REF!,"")</f>
        <v>#REF!</v>
      </c>
      <c r="N644" s="454"/>
      <c r="P644" s="2" t="e">
        <f>IF(Produit_Tarif_Stock!#REF!&lt;&gt;0,Produit_Tarif_Stock!#REF!,"")</f>
        <v>#REF!</v>
      </c>
      <c r="Q644" s="518" t="e">
        <f>IF(Produit_Tarif_Stock!#REF!&lt;&gt;0,(E644-(E644*H644)-Produit_Tarif_Stock!#REF!)/Produit_Tarif_Stock!#REF!*100,(E644-(E644*H644)-Produit_Tarif_Stock!#REF!)/Produit_Tarif_Stock!#REF!*100)</f>
        <v>#REF!</v>
      </c>
      <c r="R644" s="523">
        <f t="shared" si="19"/>
        <v>0</v>
      </c>
      <c r="S644" s="524" t="e">
        <f>Produit_Tarif_Stock!#REF!</f>
        <v>#REF!</v>
      </c>
    </row>
    <row r="645" spans="1:19" ht="24.75" customHeight="1">
      <c r="A645" s="228" t="e">
        <f>Produit_Tarif_Stock!#REF!</f>
        <v>#REF!</v>
      </c>
      <c r="B645" s="118" t="e">
        <f>IF(Produit_Tarif_Stock!#REF!&lt;&gt;"",Produit_Tarif_Stock!#REF!,"")</f>
        <v>#REF!</v>
      </c>
      <c r="C645" s="502" t="e">
        <f>IF(Produit_Tarif_Stock!#REF!&lt;&gt;"",Produit_Tarif_Stock!#REF!,"")</f>
        <v>#REF!</v>
      </c>
      <c r="D645" s="505" t="e">
        <f>IF(Produit_Tarif_Stock!#REF!&lt;&gt;"",Produit_Tarif_Stock!#REF!,"")</f>
        <v>#REF!</v>
      </c>
      <c r="E645" s="514" t="e">
        <f>IF(Produit_Tarif_Stock!#REF!&lt;&gt;0,Produit_Tarif_Stock!#REF!,"")</f>
        <v>#REF!</v>
      </c>
      <c r="F645" s="2" t="e">
        <f>IF(Produit_Tarif_Stock!#REF!&lt;&gt;"",Produit_Tarif_Stock!#REF!,"")</f>
        <v>#REF!</v>
      </c>
      <c r="G645" s="506" t="e">
        <f>IF(Produit_Tarif_Stock!#REF!&lt;&gt;0,Produit_Tarif_Stock!#REF!,"")</f>
        <v>#REF!</v>
      </c>
      <c r="I645" s="506" t="str">
        <f t="shared" si="18"/>
        <v/>
      </c>
      <c r="J645" s="2" t="e">
        <f>IF(Produit_Tarif_Stock!#REF!&lt;&gt;0,Produit_Tarif_Stock!#REF!,"")</f>
        <v>#REF!</v>
      </c>
      <c r="K645" s="2" t="e">
        <f>IF(Produit_Tarif_Stock!#REF!&lt;&gt;0,Produit_Tarif_Stock!#REF!,"")</f>
        <v>#REF!</v>
      </c>
      <c r="L645" s="114" t="e">
        <f>IF(Produit_Tarif_Stock!#REF!&lt;&gt;0,Produit_Tarif_Stock!#REF!,"")</f>
        <v>#REF!</v>
      </c>
      <c r="M645" s="114" t="e">
        <f>IF(Produit_Tarif_Stock!#REF!&lt;&gt;0,Produit_Tarif_Stock!#REF!,"")</f>
        <v>#REF!</v>
      </c>
      <c r="N645" s="454"/>
      <c r="P645" s="2" t="e">
        <f>IF(Produit_Tarif_Stock!#REF!&lt;&gt;0,Produit_Tarif_Stock!#REF!,"")</f>
        <v>#REF!</v>
      </c>
      <c r="Q645" s="518" t="e">
        <f>IF(Produit_Tarif_Stock!#REF!&lt;&gt;0,(E645-(E645*H645)-Produit_Tarif_Stock!#REF!)/Produit_Tarif_Stock!#REF!*100,(E645-(E645*H645)-Produit_Tarif_Stock!#REF!)/Produit_Tarif_Stock!#REF!*100)</f>
        <v>#REF!</v>
      </c>
      <c r="R645" s="523">
        <f t="shared" si="19"/>
        <v>0</v>
      </c>
      <c r="S645" s="524" t="e">
        <f>Produit_Tarif_Stock!#REF!</f>
        <v>#REF!</v>
      </c>
    </row>
    <row r="646" spans="1:19" ht="24.75" customHeight="1">
      <c r="A646" s="228" t="e">
        <f>Produit_Tarif_Stock!#REF!</f>
        <v>#REF!</v>
      </c>
      <c r="B646" s="118" t="e">
        <f>IF(Produit_Tarif_Stock!#REF!&lt;&gt;"",Produit_Tarif_Stock!#REF!,"")</f>
        <v>#REF!</v>
      </c>
      <c r="C646" s="502" t="e">
        <f>IF(Produit_Tarif_Stock!#REF!&lt;&gt;"",Produit_Tarif_Stock!#REF!,"")</f>
        <v>#REF!</v>
      </c>
      <c r="D646" s="505" t="e">
        <f>IF(Produit_Tarif_Stock!#REF!&lt;&gt;"",Produit_Tarif_Stock!#REF!,"")</f>
        <v>#REF!</v>
      </c>
      <c r="E646" s="514" t="e">
        <f>IF(Produit_Tarif_Stock!#REF!&lt;&gt;0,Produit_Tarif_Stock!#REF!,"")</f>
        <v>#REF!</v>
      </c>
      <c r="F646" s="2" t="e">
        <f>IF(Produit_Tarif_Stock!#REF!&lt;&gt;"",Produit_Tarif_Stock!#REF!,"")</f>
        <v>#REF!</v>
      </c>
      <c r="G646" s="506" t="e">
        <f>IF(Produit_Tarif_Stock!#REF!&lt;&gt;0,Produit_Tarif_Stock!#REF!,"")</f>
        <v>#REF!</v>
      </c>
      <c r="I646" s="506" t="str">
        <f t="shared" si="18"/>
        <v/>
      </c>
      <c r="J646" s="2" t="e">
        <f>IF(Produit_Tarif_Stock!#REF!&lt;&gt;0,Produit_Tarif_Stock!#REF!,"")</f>
        <v>#REF!</v>
      </c>
      <c r="K646" s="2" t="e">
        <f>IF(Produit_Tarif_Stock!#REF!&lt;&gt;0,Produit_Tarif_Stock!#REF!,"")</f>
        <v>#REF!</v>
      </c>
      <c r="L646" s="114" t="e">
        <f>IF(Produit_Tarif_Stock!#REF!&lt;&gt;0,Produit_Tarif_Stock!#REF!,"")</f>
        <v>#REF!</v>
      </c>
      <c r="M646" s="114" t="e">
        <f>IF(Produit_Tarif_Stock!#REF!&lt;&gt;0,Produit_Tarif_Stock!#REF!,"")</f>
        <v>#REF!</v>
      </c>
      <c r="N646" s="454"/>
      <c r="P646" s="2" t="e">
        <f>IF(Produit_Tarif_Stock!#REF!&lt;&gt;0,Produit_Tarif_Stock!#REF!,"")</f>
        <v>#REF!</v>
      </c>
      <c r="Q646" s="518" t="e">
        <f>IF(Produit_Tarif_Stock!#REF!&lt;&gt;0,(E646-(E646*H646)-Produit_Tarif_Stock!#REF!)/Produit_Tarif_Stock!#REF!*100,(E646-(E646*H646)-Produit_Tarif_Stock!#REF!)/Produit_Tarif_Stock!#REF!*100)</f>
        <v>#REF!</v>
      </c>
      <c r="R646" s="523">
        <f t="shared" si="19"/>
        <v>0</v>
      </c>
      <c r="S646" s="524" t="e">
        <f>Produit_Tarif_Stock!#REF!</f>
        <v>#REF!</v>
      </c>
    </row>
    <row r="647" spans="1:19" ht="24.75" customHeight="1">
      <c r="A647" s="228" t="e">
        <f>Produit_Tarif_Stock!#REF!</f>
        <v>#REF!</v>
      </c>
      <c r="B647" s="118" t="e">
        <f>IF(Produit_Tarif_Stock!#REF!&lt;&gt;"",Produit_Tarif_Stock!#REF!,"")</f>
        <v>#REF!</v>
      </c>
      <c r="C647" s="502" t="e">
        <f>IF(Produit_Tarif_Stock!#REF!&lt;&gt;"",Produit_Tarif_Stock!#REF!,"")</f>
        <v>#REF!</v>
      </c>
      <c r="D647" s="505" t="e">
        <f>IF(Produit_Tarif_Stock!#REF!&lt;&gt;"",Produit_Tarif_Stock!#REF!,"")</f>
        <v>#REF!</v>
      </c>
      <c r="E647" s="514" t="e">
        <f>IF(Produit_Tarif_Stock!#REF!&lt;&gt;0,Produit_Tarif_Stock!#REF!,"")</f>
        <v>#REF!</v>
      </c>
      <c r="F647" s="2" t="e">
        <f>IF(Produit_Tarif_Stock!#REF!&lt;&gt;"",Produit_Tarif_Stock!#REF!,"")</f>
        <v>#REF!</v>
      </c>
      <c r="G647" s="506" t="e">
        <f>IF(Produit_Tarif_Stock!#REF!&lt;&gt;0,Produit_Tarif_Stock!#REF!,"")</f>
        <v>#REF!</v>
      </c>
      <c r="I647" s="506" t="str">
        <f t="shared" ref="I647:I710" si="20">IF(H647&gt;0,E647-(E647*H647),"")</f>
        <v/>
      </c>
      <c r="J647" s="2" t="e">
        <f>IF(Produit_Tarif_Stock!#REF!&lt;&gt;0,Produit_Tarif_Stock!#REF!,"")</f>
        <v>#REF!</v>
      </c>
      <c r="K647" s="2" t="e">
        <f>IF(Produit_Tarif_Stock!#REF!&lt;&gt;0,Produit_Tarif_Stock!#REF!,"")</f>
        <v>#REF!</v>
      </c>
      <c r="L647" s="114" t="e">
        <f>IF(Produit_Tarif_Stock!#REF!&lt;&gt;0,Produit_Tarif_Stock!#REF!,"")</f>
        <v>#REF!</v>
      </c>
      <c r="M647" s="114" t="e">
        <f>IF(Produit_Tarif_Stock!#REF!&lt;&gt;0,Produit_Tarif_Stock!#REF!,"")</f>
        <v>#REF!</v>
      </c>
      <c r="N647" s="454"/>
      <c r="P647" s="2" t="e">
        <f>IF(Produit_Tarif_Stock!#REF!&lt;&gt;0,Produit_Tarif_Stock!#REF!,"")</f>
        <v>#REF!</v>
      </c>
      <c r="Q647" s="518" t="e">
        <f>IF(Produit_Tarif_Stock!#REF!&lt;&gt;0,(E647-(E647*H647)-Produit_Tarif_Stock!#REF!)/Produit_Tarif_Stock!#REF!*100,(E647-(E647*H647)-Produit_Tarif_Stock!#REF!)/Produit_Tarif_Stock!#REF!*100)</f>
        <v>#REF!</v>
      </c>
      <c r="R647" s="523">
        <f t="shared" ref="R647:R710" si="21">SUM(H647:H2640)</f>
        <v>0</v>
      </c>
      <c r="S647" s="524" t="e">
        <f>Produit_Tarif_Stock!#REF!</f>
        <v>#REF!</v>
      </c>
    </row>
    <row r="648" spans="1:19" ht="24.75" customHeight="1">
      <c r="A648" s="228" t="e">
        <f>Produit_Tarif_Stock!#REF!</f>
        <v>#REF!</v>
      </c>
      <c r="B648" s="118" t="e">
        <f>IF(Produit_Tarif_Stock!#REF!&lt;&gt;"",Produit_Tarif_Stock!#REF!,"")</f>
        <v>#REF!</v>
      </c>
      <c r="C648" s="502" t="e">
        <f>IF(Produit_Tarif_Stock!#REF!&lt;&gt;"",Produit_Tarif_Stock!#REF!,"")</f>
        <v>#REF!</v>
      </c>
      <c r="D648" s="505" t="e">
        <f>IF(Produit_Tarif_Stock!#REF!&lt;&gt;"",Produit_Tarif_Stock!#REF!,"")</f>
        <v>#REF!</v>
      </c>
      <c r="E648" s="514" t="e">
        <f>IF(Produit_Tarif_Stock!#REF!&lt;&gt;0,Produit_Tarif_Stock!#REF!,"")</f>
        <v>#REF!</v>
      </c>
      <c r="F648" s="2" t="e">
        <f>IF(Produit_Tarif_Stock!#REF!&lt;&gt;"",Produit_Tarif_Stock!#REF!,"")</f>
        <v>#REF!</v>
      </c>
      <c r="G648" s="506" t="e">
        <f>IF(Produit_Tarif_Stock!#REF!&lt;&gt;0,Produit_Tarif_Stock!#REF!,"")</f>
        <v>#REF!</v>
      </c>
      <c r="I648" s="506" t="str">
        <f t="shared" si="20"/>
        <v/>
      </c>
      <c r="J648" s="2" t="e">
        <f>IF(Produit_Tarif_Stock!#REF!&lt;&gt;0,Produit_Tarif_Stock!#REF!,"")</f>
        <v>#REF!</v>
      </c>
      <c r="K648" s="2" t="e">
        <f>IF(Produit_Tarif_Stock!#REF!&lt;&gt;0,Produit_Tarif_Stock!#REF!,"")</f>
        <v>#REF!</v>
      </c>
      <c r="L648" s="114" t="e">
        <f>IF(Produit_Tarif_Stock!#REF!&lt;&gt;0,Produit_Tarif_Stock!#REF!,"")</f>
        <v>#REF!</v>
      </c>
      <c r="M648" s="114" t="e">
        <f>IF(Produit_Tarif_Stock!#REF!&lt;&gt;0,Produit_Tarif_Stock!#REF!,"")</f>
        <v>#REF!</v>
      </c>
      <c r="N648" s="454"/>
      <c r="P648" s="2" t="e">
        <f>IF(Produit_Tarif_Stock!#REF!&lt;&gt;0,Produit_Tarif_Stock!#REF!,"")</f>
        <v>#REF!</v>
      </c>
      <c r="Q648" s="518" t="e">
        <f>IF(Produit_Tarif_Stock!#REF!&lt;&gt;0,(E648-(E648*H648)-Produit_Tarif_Stock!#REF!)/Produit_Tarif_Stock!#REF!*100,(E648-(E648*H648)-Produit_Tarif_Stock!#REF!)/Produit_Tarif_Stock!#REF!*100)</f>
        <v>#REF!</v>
      </c>
      <c r="R648" s="523">
        <f t="shared" si="21"/>
        <v>0</v>
      </c>
      <c r="S648" s="524" t="e">
        <f>Produit_Tarif_Stock!#REF!</f>
        <v>#REF!</v>
      </c>
    </row>
    <row r="649" spans="1:19" ht="24.75" customHeight="1">
      <c r="A649" s="228" t="e">
        <f>Produit_Tarif_Stock!#REF!</f>
        <v>#REF!</v>
      </c>
      <c r="B649" s="118" t="e">
        <f>IF(Produit_Tarif_Stock!#REF!&lt;&gt;"",Produit_Tarif_Stock!#REF!,"")</f>
        <v>#REF!</v>
      </c>
      <c r="C649" s="502" t="e">
        <f>IF(Produit_Tarif_Stock!#REF!&lt;&gt;"",Produit_Tarif_Stock!#REF!,"")</f>
        <v>#REF!</v>
      </c>
      <c r="D649" s="505" t="e">
        <f>IF(Produit_Tarif_Stock!#REF!&lt;&gt;"",Produit_Tarif_Stock!#REF!,"")</f>
        <v>#REF!</v>
      </c>
      <c r="E649" s="514" t="e">
        <f>IF(Produit_Tarif_Stock!#REF!&lt;&gt;0,Produit_Tarif_Stock!#REF!,"")</f>
        <v>#REF!</v>
      </c>
      <c r="F649" s="2" t="e">
        <f>IF(Produit_Tarif_Stock!#REF!&lt;&gt;"",Produit_Tarif_Stock!#REF!,"")</f>
        <v>#REF!</v>
      </c>
      <c r="G649" s="506" t="e">
        <f>IF(Produit_Tarif_Stock!#REF!&lt;&gt;0,Produit_Tarif_Stock!#REF!,"")</f>
        <v>#REF!</v>
      </c>
      <c r="I649" s="506" t="str">
        <f t="shared" si="20"/>
        <v/>
      </c>
      <c r="J649" s="2" t="e">
        <f>IF(Produit_Tarif_Stock!#REF!&lt;&gt;0,Produit_Tarif_Stock!#REF!,"")</f>
        <v>#REF!</v>
      </c>
      <c r="K649" s="2" t="e">
        <f>IF(Produit_Tarif_Stock!#REF!&lt;&gt;0,Produit_Tarif_Stock!#REF!,"")</f>
        <v>#REF!</v>
      </c>
      <c r="L649" s="114" t="e">
        <f>IF(Produit_Tarif_Stock!#REF!&lt;&gt;0,Produit_Tarif_Stock!#REF!,"")</f>
        <v>#REF!</v>
      </c>
      <c r="M649" s="114" t="e">
        <f>IF(Produit_Tarif_Stock!#REF!&lt;&gt;0,Produit_Tarif_Stock!#REF!,"")</f>
        <v>#REF!</v>
      </c>
      <c r="N649" s="454"/>
      <c r="P649" s="2" t="e">
        <f>IF(Produit_Tarif_Stock!#REF!&lt;&gt;0,Produit_Tarif_Stock!#REF!,"")</f>
        <v>#REF!</v>
      </c>
      <c r="Q649" s="518" t="e">
        <f>IF(Produit_Tarif_Stock!#REF!&lt;&gt;0,(E649-(E649*H649)-Produit_Tarif_Stock!#REF!)/Produit_Tarif_Stock!#REF!*100,(E649-(E649*H649)-Produit_Tarif_Stock!#REF!)/Produit_Tarif_Stock!#REF!*100)</f>
        <v>#REF!</v>
      </c>
      <c r="R649" s="523">
        <f t="shared" si="21"/>
        <v>0</v>
      </c>
      <c r="S649" s="524" t="e">
        <f>Produit_Tarif_Stock!#REF!</f>
        <v>#REF!</v>
      </c>
    </row>
    <row r="650" spans="1:19" ht="24.75" customHeight="1">
      <c r="A650" s="228" t="e">
        <f>Produit_Tarif_Stock!#REF!</f>
        <v>#REF!</v>
      </c>
      <c r="B650" s="118" t="e">
        <f>IF(Produit_Tarif_Stock!#REF!&lt;&gt;"",Produit_Tarif_Stock!#REF!,"")</f>
        <v>#REF!</v>
      </c>
      <c r="C650" s="502" t="e">
        <f>IF(Produit_Tarif_Stock!#REF!&lt;&gt;"",Produit_Tarif_Stock!#REF!,"")</f>
        <v>#REF!</v>
      </c>
      <c r="D650" s="505" t="e">
        <f>IF(Produit_Tarif_Stock!#REF!&lt;&gt;"",Produit_Tarif_Stock!#REF!,"")</f>
        <v>#REF!</v>
      </c>
      <c r="E650" s="514" t="e">
        <f>IF(Produit_Tarif_Stock!#REF!&lt;&gt;0,Produit_Tarif_Stock!#REF!,"")</f>
        <v>#REF!</v>
      </c>
      <c r="F650" s="2" t="e">
        <f>IF(Produit_Tarif_Stock!#REF!&lt;&gt;"",Produit_Tarif_Stock!#REF!,"")</f>
        <v>#REF!</v>
      </c>
      <c r="G650" s="506" t="e">
        <f>IF(Produit_Tarif_Stock!#REF!&lt;&gt;0,Produit_Tarif_Stock!#REF!,"")</f>
        <v>#REF!</v>
      </c>
      <c r="I650" s="506" t="str">
        <f t="shared" si="20"/>
        <v/>
      </c>
      <c r="J650" s="2" t="e">
        <f>IF(Produit_Tarif_Stock!#REF!&lt;&gt;0,Produit_Tarif_Stock!#REF!,"")</f>
        <v>#REF!</v>
      </c>
      <c r="K650" s="2" t="e">
        <f>IF(Produit_Tarif_Stock!#REF!&lt;&gt;0,Produit_Tarif_Stock!#REF!,"")</f>
        <v>#REF!</v>
      </c>
      <c r="L650" s="114" t="e">
        <f>IF(Produit_Tarif_Stock!#REF!&lt;&gt;0,Produit_Tarif_Stock!#REF!,"")</f>
        <v>#REF!</v>
      </c>
      <c r="M650" s="114" t="e">
        <f>IF(Produit_Tarif_Stock!#REF!&lt;&gt;0,Produit_Tarif_Stock!#REF!,"")</f>
        <v>#REF!</v>
      </c>
      <c r="N650" s="454"/>
      <c r="P650" s="2" t="e">
        <f>IF(Produit_Tarif_Stock!#REF!&lt;&gt;0,Produit_Tarif_Stock!#REF!,"")</f>
        <v>#REF!</v>
      </c>
      <c r="Q650" s="518" t="e">
        <f>IF(Produit_Tarif_Stock!#REF!&lt;&gt;0,(E650-(E650*H650)-Produit_Tarif_Stock!#REF!)/Produit_Tarif_Stock!#REF!*100,(E650-(E650*H650)-Produit_Tarif_Stock!#REF!)/Produit_Tarif_Stock!#REF!*100)</f>
        <v>#REF!</v>
      </c>
      <c r="R650" s="523">
        <f t="shared" si="21"/>
        <v>0</v>
      </c>
      <c r="S650" s="524" t="e">
        <f>Produit_Tarif_Stock!#REF!</f>
        <v>#REF!</v>
      </c>
    </row>
    <row r="651" spans="1:19" ht="24.75" customHeight="1">
      <c r="A651" s="228" t="e">
        <f>Produit_Tarif_Stock!#REF!</f>
        <v>#REF!</v>
      </c>
      <c r="B651" s="118" t="e">
        <f>IF(Produit_Tarif_Stock!#REF!&lt;&gt;"",Produit_Tarif_Stock!#REF!,"")</f>
        <v>#REF!</v>
      </c>
      <c r="C651" s="502" t="e">
        <f>IF(Produit_Tarif_Stock!#REF!&lt;&gt;"",Produit_Tarif_Stock!#REF!,"")</f>
        <v>#REF!</v>
      </c>
      <c r="D651" s="505" t="e">
        <f>IF(Produit_Tarif_Stock!#REF!&lt;&gt;"",Produit_Tarif_Stock!#REF!,"")</f>
        <v>#REF!</v>
      </c>
      <c r="E651" s="514" t="e">
        <f>IF(Produit_Tarif_Stock!#REF!&lt;&gt;0,Produit_Tarif_Stock!#REF!,"")</f>
        <v>#REF!</v>
      </c>
      <c r="F651" s="2" t="e">
        <f>IF(Produit_Tarif_Stock!#REF!&lt;&gt;"",Produit_Tarif_Stock!#REF!,"")</f>
        <v>#REF!</v>
      </c>
      <c r="G651" s="506" t="e">
        <f>IF(Produit_Tarif_Stock!#REF!&lt;&gt;0,Produit_Tarif_Stock!#REF!,"")</f>
        <v>#REF!</v>
      </c>
      <c r="I651" s="506" t="str">
        <f t="shared" si="20"/>
        <v/>
      </c>
      <c r="J651" s="2" t="e">
        <f>IF(Produit_Tarif_Stock!#REF!&lt;&gt;0,Produit_Tarif_Stock!#REF!,"")</f>
        <v>#REF!</v>
      </c>
      <c r="K651" s="2" t="e">
        <f>IF(Produit_Tarif_Stock!#REF!&lt;&gt;0,Produit_Tarif_Stock!#REF!,"")</f>
        <v>#REF!</v>
      </c>
      <c r="L651" s="114" t="e">
        <f>IF(Produit_Tarif_Stock!#REF!&lt;&gt;0,Produit_Tarif_Stock!#REF!,"")</f>
        <v>#REF!</v>
      </c>
      <c r="M651" s="114" t="e">
        <f>IF(Produit_Tarif_Stock!#REF!&lt;&gt;0,Produit_Tarif_Stock!#REF!,"")</f>
        <v>#REF!</v>
      </c>
      <c r="N651" s="454"/>
      <c r="P651" s="2" t="e">
        <f>IF(Produit_Tarif_Stock!#REF!&lt;&gt;0,Produit_Tarif_Stock!#REF!,"")</f>
        <v>#REF!</v>
      </c>
      <c r="Q651" s="518" t="e">
        <f>IF(Produit_Tarif_Stock!#REF!&lt;&gt;0,(E651-(E651*H651)-Produit_Tarif_Stock!#REF!)/Produit_Tarif_Stock!#REF!*100,(E651-(E651*H651)-Produit_Tarif_Stock!#REF!)/Produit_Tarif_Stock!#REF!*100)</f>
        <v>#REF!</v>
      </c>
      <c r="R651" s="523">
        <f t="shared" si="21"/>
        <v>0</v>
      </c>
      <c r="S651" s="524" t="e">
        <f>Produit_Tarif_Stock!#REF!</f>
        <v>#REF!</v>
      </c>
    </row>
    <row r="652" spans="1:19" ht="24.75" customHeight="1">
      <c r="A652" s="228" t="e">
        <f>Produit_Tarif_Stock!#REF!</f>
        <v>#REF!</v>
      </c>
      <c r="B652" s="118" t="e">
        <f>IF(Produit_Tarif_Stock!#REF!&lt;&gt;"",Produit_Tarif_Stock!#REF!,"")</f>
        <v>#REF!</v>
      </c>
      <c r="C652" s="502" t="e">
        <f>IF(Produit_Tarif_Stock!#REF!&lt;&gt;"",Produit_Tarif_Stock!#REF!,"")</f>
        <v>#REF!</v>
      </c>
      <c r="D652" s="505" t="e">
        <f>IF(Produit_Tarif_Stock!#REF!&lt;&gt;"",Produit_Tarif_Stock!#REF!,"")</f>
        <v>#REF!</v>
      </c>
      <c r="E652" s="514" t="e">
        <f>IF(Produit_Tarif_Stock!#REF!&lt;&gt;0,Produit_Tarif_Stock!#REF!,"")</f>
        <v>#REF!</v>
      </c>
      <c r="F652" s="2" t="e">
        <f>IF(Produit_Tarif_Stock!#REF!&lt;&gt;"",Produit_Tarif_Stock!#REF!,"")</f>
        <v>#REF!</v>
      </c>
      <c r="G652" s="506" t="e">
        <f>IF(Produit_Tarif_Stock!#REF!&lt;&gt;0,Produit_Tarif_Stock!#REF!,"")</f>
        <v>#REF!</v>
      </c>
      <c r="I652" s="506" t="str">
        <f t="shared" si="20"/>
        <v/>
      </c>
      <c r="J652" s="2" t="e">
        <f>IF(Produit_Tarif_Stock!#REF!&lt;&gt;0,Produit_Tarif_Stock!#REF!,"")</f>
        <v>#REF!</v>
      </c>
      <c r="K652" s="2" t="e">
        <f>IF(Produit_Tarif_Stock!#REF!&lt;&gt;0,Produit_Tarif_Stock!#REF!,"")</f>
        <v>#REF!</v>
      </c>
      <c r="L652" s="114" t="e">
        <f>IF(Produit_Tarif_Stock!#REF!&lt;&gt;0,Produit_Tarif_Stock!#REF!,"")</f>
        <v>#REF!</v>
      </c>
      <c r="M652" s="114" t="e">
        <f>IF(Produit_Tarif_Stock!#REF!&lt;&gt;0,Produit_Tarif_Stock!#REF!,"")</f>
        <v>#REF!</v>
      </c>
      <c r="N652" s="454"/>
      <c r="P652" s="2" t="e">
        <f>IF(Produit_Tarif_Stock!#REF!&lt;&gt;0,Produit_Tarif_Stock!#REF!,"")</f>
        <v>#REF!</v>
      </c>
      <c r="Q652" s="518" t="e">
        <f>IF(Produit_Tarif_Stock!#REF!&lt;&gt;0,(E652-(E652*H652)-Produit_Tarif_Stock!#REF!)/Produit_Tarif_Stock!#REF!*100,(E652-(E652*H652)-Produit_Tarif_Stock!#REF!)/Produit_Tarif_Stock!#REF!*100)</f>
        <v>#REF!</v>
      </c>
      <c r="R652" s="523">
        <f t="shared" si="21"/>
        <v>0</v>
      </c>
      <c r="S652" s="524" t="e">
        <f>Produit_Tarif_Stock!#REF!</f>
        <v>#REF!</v>
      </c>
    </row>
    <row r="653" spans="1:19" ht="24.75" customHeight="1">
      <c r="A653" s="228" t="e">
        <f>Produit_Tarif_Stock!#REF!</f>
        <v>#REF!</v>
      </c>
      <c r="B653" s="118" t="e">
        <f>IF(Produit_Tarif_Stock!#REF!&lt;&gt;"",Produit_Tarif_Stock!#REF!,"")</f>
        <v>#REF!</v>
      </c>
      <c r="C653" s="502" t="e">
        <f>IF(Produit_Tarif_Stock!#REF!&lt;&gt;"",Produit_Tarif_Stock!#REF!,"")</f>
        <v>#REF!</v>
      </c>
      <c r="D653" s="505" t="e">
        <f>IF(Produit_Tarif_Stock!#REF!&lt;&gt;"",Produit_Tarif_Stock!#REF!,"")</f>
        <v>#REF!</v>
      </c>
      <c r="E653" s="514" t="e">
        <f>IF(Produit_Tarif_Stock!#REF!&lt;&gt;0,Produit_Tarif_Stock!#REF!,"")</f>
        <v>#REF!</v>
      </c>
      <c r="F653" s="2" t="e">
        <f>IF(Produit_Tarif_Stock!#REF!&lt;&gt;"",Produit_Tarif_Stock!#REF!,"")</f>
        <v>#REF!</v>
      </c>
      <c r="G653" s="506" t="e">
        <f>IF(Produit_Tarif_Stock!#REF!&lt;&gt;0,Produit_Tarif_Stock!#REF!,"")</f>
        <v>#REF!</v>
      </c>
      <c r="I653" s="506" t="str">
        <f t="shared" si="20"/>
        <v/>
      </c>
      <c r="J653" s="2" t="e">
        <f>IF(Produit_Tarif_Stock!#REF!&lt;&gt;0,Produit_Tarif_Stock!#REF!,"")</f>
        <v>#REF!</v>
      </c>
      <c r="K653" s="2" t="e">
        <f>IF(Produit_Tarif_Stock!#REF!&lt;&gt;0,Produit_Tarif_Stock!#REF!,"")</f>
        <v>#REF!</v>
      </c>
      <c r="L653" s="114" t="e">
        <f>IF(Produit_Tarif_Stock!#REF!&lt;&gt;0,Produit_Tarif_Stock!#REF!,"")</f>
        <v>#REF!</v>
      </c>
      <c r="M653" s="114" t="e">
        <f>IF(Produit_Tarif_Stock!#REF!&lt;&gt;0,Produit_Tarif_Stock!#REF!,"")</f>
        <v>#REF!</v>
      </c>
      <c r="N653" s="454"/>
      <c r="P653" s="2" t="e">
        <f>IF(Produit_Tarif_Stock!#REF!&lt;&gt;0,Produit_Tarif_Stock!#REF!,"")</f>
        <v>#REF!</v>
      </c>
      <c r="Q653" s="518" t="e">
        <f>IF(Produit_Tarif_Stock!#REF!&lt;&gt;0,(E653-(E653*H653)-Produit_Tarif_Stock!#REF!)/Produit_Tarif_Stock!#REF!*100,(E653-(E653*H653)-Produit_Tarif_Stock!#REF!)/Produit_Tarif_Stock!#REF!*100)</f>
        <v>#REF!</v>
      </c>
      <c r="R653" s="523">
        <f t="shared" si="21"/>
        <v>0</v>
      </c>
      <c r="S653" s="524" t="e">
        <f>Produit_Tarif_Stock!#REF!</f>
        <v>#REF!</v>
      </c>
    </row>
    <row r="654" spans="1:19" ht="24.75" customHeight="1">
      <c r="A654" s="228" t="e">
        <f>Produit_Tarif_Stock!#REF!</f>
        <v>#REF!</v>
      </c>
      <c r="B654" s="118" t="e">
        <f>IF(Produit_Tarif_Stock!#REF!&lt;&gt;"",Produit_Tarif_Stock!#REF!,"")</f>
        <v>#REF!</v>
      </c>
      <c r="C654" s="502" t="e">
        <f>IF(Produit_Tarif_Stock!#REF!&lt;&gt;"",Produit_Tarif_Stock!#REF!,"")</f>
        <v>#REF!</v>
      </c>
      <c r="D654" s="505" t="e">
        <f>IF(Produit_Tarif_Stock!#REF!&lt;&gt;"",Produit_Tarif_Stock!#REF!,"")</f>
        <v>#REF!</v>
      </c>
      <c r="E654" s="514" t="e">
        <f>IF(Produit_Tarif_Stock!#REF!&lt;&gt;0,Produit_Tarif_Stock!#REF!,"")</f>
        <v>#REF!</v>
      </c>
      <c r="F654" s="2" t="e">
        <f>IF(Produit_Tarif_Stock!#REF!&lt;&gt;"",Produit_Tarif_Stock!#REF!,"")</f>
        <v>#REF!</v>
      </c>
      <c r="G654" s="506" t="e">
        <f>IF(Produit_Tarif_Stock!#REF!&lt;&gt;0,Produit_Tarif_Stock!#REF!,"")</f>
        <v>#REF!</v>
      </c>
      <c r="I654" s="506" t="str">
        <f t="shared" si="20"/>
        <v/>
      </c>
      <c r="J654" s="2" t="e">
        <f>IF(Produit_Tarif_Stock!#REF!&lt;&gt;0,Produit_Tarif_Stock!#REF!,"")</f>
        <v>#REF!</v>
      </c>
      <c r="K654" s="2" t="e">
        <f>IF(Produit_Tarif_Stock!#REF!&lt;&gt;0,Produit_Tarif_Stock!#REF!,"")</f>
        <v>#REF!</v>
      </c>
      <c r="L654" s="114" t="e">
        <f>IF(Produit_Tarif_Stock!#REF!&lt;&gt;0,Produit_Tarif_Stock!#REF!,"")</f>
        <v>#REF!</v>
      </c>
      <c r="M654" s="114" t="e">
        <f>IF(Produit_Tarif_Stock!#REF!&lt;&gt;0,Produit_Tarif_Stock!#REF!,"")</f>
        <v>#REF!</v>
      </c>
      <c r="N654" s="454"/>
      <c r="P654" s="2" t="e">
        <f>IF(Produit_Tarif_Stock!#REF!&lt;&gt;0,Produit_Tarif_Stock!#REF!,"")</f>
        <v>#REF!</v>
      </c>
      <c r="Q654" s="518" t="e">
        <f>IF(Produit_Tarif_Stock!#REF!&lt;&gt;0,(E654-(E654*H654)-Produit_Tarif_Stock!#REF!)/Produit_Tarif_Stock!#REF!*100,(E654-(E654*H654)-Produit_Tarif_Stock!#REF!)/Produit_Tarif_Stock!#REF!*100)</f>
        <v>#REF!</v>
      </c>
      <c r="R654" s="523">
        <f t="shared" si="21"/>
        <v>0</v>
      </c>
      <c r="S654" s="524" t="e">
        <f>Produit_Tarif_Stock!#REF!</f>
        <v>#REF!</v>
      </c>
    </row>
    <row r="655" spans="1:19" ht="24.75" customHeight="1">
      <c r="A655" s="228" t="e">
        <f>Produit_Tarif_Stock!#REF!</f>
        <v>#REF!</v>
      </c>
      <c r="B655" s="118" t="e">
        <f>IF(Produit_Tarif_Stock!#REF!&lt;&gt;"",Produit_Tarif_Stock!#REF!,"")</f>
        <v>#REF!</v>
      </c>
      <c r="C655" s="502" t="e">
        <f>IF(Produit_Tarif_Stock!#REF!&lt;&gt;"",Produit_Tarif_Stock!#REF!,"")</f>
        <v>#REF!</v>
      </c>
      <c r="D655" s="505" t="e">
        <f>IF(Produit_Tarif_Stock!#REF!&lt;&gt;"",Produit_Tarif_Stock!#REF!,"")</f>
        <v>#REF!</v>
      </c>
      <c r="E655" s="514" t="e">
        <f>IF(Produit_Tarif_Stock!#REF!&lt;&gt;0,Produit_Tarif_Stock!#REF!,"")</f>
        <v>#REF!</v>
      </c>
      <c r="F655" s="2" t="e">
        <f>IF(Produit_Tarif_Stock!#REF!&lt;&gt;"",Produit_Tarif_Stock!#REF!,"")</f>
        <v>#REF!</v>
      </c>
      <c r="G655" s="506" t="e">
        <f>IF(Produit_Tarif_Stock!#REF!&lt;&gt;0,Produit_Tarif_Stock!#REF!,"")</f>
        <v>#REF!</v>
      </c>
      <c r="I655" s="506" t="str">
        <f t="shared" si="20"/>
        <v/>
      </c>
      <c r="J655" s="2" t="e">
        <f>IF(Produit_Tarif_Stock!#REF!&lt;&gt;0,Produit_Tarif_Stock!#REF!,"")</f>
        <v>#REF!</v>
      </c>
      <c r="K655" s="2" t="e">
        <f>IF(Produit_Tarif_Stock!#REF!&lt;&gt;0,Produit_Tarif_Stock!#REF!,"")</f>
        <v>#REF!</v>
      </c>
      <c r="L655" s="114" t="e">
        <f>IF(Produit_Tarif_Stock!#REF!&lt;&gt;0,Produit_Tarif_Stock!#REF!,"")</f>
        <v>#REF!</v>
      </c>
      <c r="M655" s="114" t="e">
        <f>IF(Produit_Tarif_Stock!#REF!&lt;&gt;0,Produit_Tarif_Stock!#REF!,"")</f>
        <v>#REF!</v>
      </c>
      <c r="N655" s="454"/>
      <c r="P655" s="2" t="e">
        <f>IF(Produit_Tarif_Stock!#REF!&lt;&gt;0,Produit_Tarif_Stock!#REF!,"")</f>
        <v>#REF!</v>
      </c>
      <c r="Q655" s="518" t="e">
        <f>IF(Produit_Tarif_Stock!#REF!&lt;&gt;0,(E655-(E655*H655)-Produit_Tarif_Stock!#REF!)/Produit_Tarif_Stock!#REF!*100,(E655-(E655*H655)-Produit_Tarif_Stock!#REF!)/Produit_Tarif_Stock!#REF!*100)</f>
        <v>#REF!</v>
      </c>
      <c r="R655" s="523">
        <f t="shared" si="21"/>
        <v>0</v>
      </c>
      <c r="S655" s="524" t="e">
        <f>Produit_Tarif_Stock!#REF!</f>
        <v>#REF!</v>
      </c>
    </row>
    <row r="656" spans="1:19" ht="24.75" customHeight="1">
      <c r="A656" s="228" t="e">
        <f>Produit_Tarif_Stock!#REF!</f>
        <v>#REF!</v>
      </c>
      <c r="B656" s="118" t="e">
        <f>IF(Produit_Tarif_Stock!#REF!&lt;&gt;"",Produit_Tarif_Stock!#REF!,"")</f>
        <v>#REF!</v>
      </c>
      <c r="C656" s="502" t="e">
        <f>IF(Produit_Tarif_Stock!#REF!&lt;&gt;"",Produit_Tarif_Stock!#REF!,"")</f>
        <v>#REF!</v>
      </c>
      <c r="D656" s="505" t="e">
        <f>IF(Produit_Tarif_Stock!#REF!&lt;&gt;"",Produit_Tarif_Stock!#REF!,"")</f>
        <v>#REF!</v>
      </c>
      <c r="E656" s="514" t="e">
        <f>IF(Produit_Tarif_Stock!#REF!&lt;&gt;0,Produit_Tarif_Stock!#REF!,"")</f>
        <v>#REF!</v>
      </c>
      <c r="F656" s="2" t="e">
        <f>IF(Produit_Tarif_Stock!#REF!&lt;&gt;"",Produit_Tarif_Stock!#REF!,"")</f>
        <v>#REF!</v>
      </c>
      <c r="G656" s="506" t="e">
        <f>IF(Produit_Tarif_Stock!#REF!&lt;&gt;0,Produit_Tarif_Stock!#REF!,"")</f>
        <v>#REF!</v>
      </c>
      <c r="I656" s="506" t="str">
        <f t="shared" si="20"/>
        <v/>
      </c>
      <c r="J656" s="2" t="e">
        <f>IF(Produit_Tarif_Stock!#REF!&lt;&gt;0,Produit_Tarif_Stock!#REF!,"")</f>
        <v>#REF!</v>
      </c>
      <c r="K656" s="2" t="e">
        <f>IF(Produit_Tarif_Stock!#REF!&lt;&gt;0,Produit_Tarif_Stock!#REF!,"")</f>
        <v>#REF!</v>
      </c>
      <c r="L656" s="114" t="e">
        <f>IF(Produit_Tarif_Stock!#REF!&lt;&gt;0,Produit_Tarif_Stock!#REF!,"")</f>
        <v>#REF!</v>
      </c>
      <c r="M656" s="114" t="e">
        <f>IF(Produit_Tarif_Stock!#REF!&lt;&gt;0,Produit_Tarif_Stock!#REF!,"")</f>
        <v>#REF!</v>
      </c>
      <c r="N656" s="454"/>
      <c r="P656" s="2" t="e">
        <f>IF(Produit_Tarif_Stock!#REF!&lt;&gt;0,Produit_Tarif_Stock!#REF!,"")</f>
        <v>#REF!</v>
      </c>
      <c r="Q656" s="518" t="e">
        <f>IF(Produit_Tarif_Stock!#REF!&lt;&gt;0,(E656-(E656*H656)-Produit_Tarif_Stock!#REF!)/Produit_Tarif_Stock!#REF!*100,(E656-(E656*H656)-Produit_Tarif_Stock!#REF!)/Produit_Tarif_Stock!#REF!*100)</f>
        <v>#REF!</v>
      </c>
      <c r="R656" s="523">
        <f t="shared" si="21"/>
        <v>0</v>
      </c>
      <c r="S656" s="524" t="e">
        <f>Produit_Tarif_Stock!#REF!</f>
        <v>#REF!</v>
      </c>
    </row>
    <row r="657" spans="1:19" ht="24.75" customHeight="1">
      <c r="A657" s="228" t="e">
        <f>Produit_Tarif_Stock!#REF!</f>
        <v>#REF!</v>
      </c>
      <c r="B657" s="118" t="e">
        <f>IF(Produit_Tarif_Stock!#REF!&lt;&gt;"",Produit_Tarif_Stock!#REF!,"")</f>
        <v>#REF!</v>
      </c>
      <c r="C657" s="502" t="e">
        <f>IF(Produit_Tarif_Stock!#REF!&lt;&gt;"",Produit_Tarif_Stock!#REF!,"")</f>
        <v>#REF!</v>
      </c>
      <c r="D657" s="505" t="e">
        <f>IF(Produit_Tarif_Stock!#REF!&lt;&gt;"",Produit_Tarif_Stock!#REF!,"")</f>
        <v>#REF!</v>
      </c>
      <c r="E657" s="514" t="e">
        <f>IF(Produit_Tarif_Stock!#REF!&lt;&gt;0,Produit_Tarif_Stock!#REF!,"")</f>
        <v>#REF!</v>
      </c>
      <c r="F657" s="2" t="e">
        <f>IF(Produit_Tarif_Stock!#REF!&lt;&gt;"",Produit_Tarif_Stock!#REF!,"")</f>
        <v>#REF!</v>
      </c>
      <c r="G657" s="506" t="e">
        <f>IF(Produit_Tarif_Stock!#REF!&lt;&gt;0,Produit_Tarif_Stock!#REF!,"")</f>
        <v>#REF!</v>
      </c>
      <c r="I657" s="506" t="str">
        <f t="shared" si="20"/>
        <v/>
      </c>
      <c r="J657" s="2" t="e">
        <f>IF(Produit_Tarif_Stock!#REF!&lt;&gt;0,Produit_Tarif_Stock!#REF!,"")</f>
        <v>#REF!</v>
      </c>
      <c r="K657" s="2" t="e">
        <f>IF(Produit_Tarif_Stock!#REF!&lt;&gt;0,Produit_Tarif_Stock!#REF!,"")</f>
        <v>#REF!</v>
      </c>
      <c r="L657" s="114" t="e">
        <f>IF(Produit_Tarif_Stock!#REF!&lt;&gt;0,Produit_Tarif_Stock!#REF!,"")</f>
        <v>#REF!</v>
      </c>
      <c r="M657" s="114" t="e">
        <f>IF(Produit_Tarif_Stock!#REF!&lt;&gt;0,Produit_Tarif_Stock!#REF!,"")</f>
        <v>#REF!</v>
      </c>
      <c r="N657" s="454"/>
      <c r="P657" s="2" t="e">
        <f>IF(Produit_Tarif_Stock!#REF!&lt;&gt;0,Produit_Tarif_Stock!#REF!,"")</f>
        <v>#REF!</v>
      </c>
      <c r="Q657" s="518" t="e">
        <f>IF(Produit_Tarif_Stock!#REF!&lt;&gt;0,(E657-(E657*H657)-Produit_Tarif_Stock!#REF!)/Produit_Tarif_Stock!#REF!*100,(E657-(E657*H657)-Produit_Tarif_Stock!#REF!)/Produit_Tarif_Stock!#REF!*100)</f>
        <v>#REF!</v>
      </c>
      <c r="R657" s="523">
        <f t="shared" si="21"/>
        <v>0</v>
      </c>
      <c r="S657" s="524" t="e">
        <f>Produit_Tarif_Stock!#REF!</f>
        <v>#REF!</v>
      </c>
    </row>
    <row r="658" spans="1:19" ht="24.75" customHeight="1">
      <c r="A658" s="228" t="e">
        <f>Produit_Tarif_Stock!#REF!</f>
        <v>#REF!</v>
      </c>
      <c r="B658" s="118" t="e">
        <f>IF(Produit_Tarif_Stock!#REF!&lt;&gt;"",Produit_Tarif_Stock!#REF!,"")</f>
        <v>#REF!</v>
      </c>
      <c r="C658" s="502" t="e">
        <f>IF(Produit_Tarif_Stock!#REF!&lt;&gt;"",Produit_Tarif_Stock!#REF!,"")</f>
        <v>#REF!</v>
      </c>
      <c r="D658" s="505" t="e">
        <f>IF(Produit_Tarif_Stock!#REF!&lt;&gt;"",Produit_Tarif_Stock!#REF!,"")</f>
        <v>#REF!</v>
      </c>
      <c r="E658" s="514" t="e">
        <f>IF(Produit_Tarif_Stock!#REF!&lt;&gt;0,Produit_Tarif_Stock!#REF!,"")</f>
        <v>#REF!</v>
      </c>
      <c r="F658" s="2" t="e">
        <f>IF(Produit_Tarif_Stock!#REF!&lt;&gt;"",Produit_Tarif_Stock!#REF!,"")</f>
        <v>#REF!</v>
      </c>
      <c r="G658" s="506" t="e">
        <f>IF(Produit_Tarif_Stock!#REF!&lt;&gt;0,Produit_Tarif_Stock!#REF!,"")</f>
        <v>#REF!</v>
      </c>
      <c r="I658" s="506" t="str">
        <f t="shared" si="20"/>
        <v/>
      </c>
      <c r="J658" s="2" t="e">
        <f>IF(Produit_Tarif_Stock!#REF!&lt;&gt;0,Produit_Tarif_Stock!#REF!,"")</f>
        <v>#REF!</v>
      </c>
      <c r="K658" s="2" t="e">
        <f>IF(Produit_Tarif_Stock!#REF!&lt;&gt;0,Produit_Tarif_Stock!#REF!,"")</f>
        <v>#REF!</v>
      </c>
      <c r="L658" s="114" t="e">
        <f>IF(Produit_Tarif_Stock!#REF!&lt;&gt;0,Produit_Tarif_Stock!#REF!,"")</f>
        <v>#REF!</v>
      </c>
      <c r="M658" s="114" t="e">
        <f>IF(Produit_Tarif_Stock!#REF!&lt;&gt;0,Produit_Tarif_Stock!#REF!,"")</f>
        <v>#REF!</v>
      </c>
      <c r="N658" s="454"/>
      <c r="P658" s="2" t="e">
        <f>IF(Produit_Tarif_Stock!#REF!&lt;&gt;0,Produit_Tarif_Stock!#REF!,"")</f>
        <v>#REF!</v>
      </c>
      <c r="Q658" s="518" t="e">
        <f>IF(Produit_Tarif_Stock!#REF!&lt;&gt;0,(E658-(E658*H658)-Produit_Tarif_Stock!#REF!)/Produit_Tarif_Stock!#REF!*100,(E658-(E658*H658)-Produit_Tarif_Stock!#REF!)/Produit_Tarif_Stock!#REF!*100)</f>
        <v>#REF!</v>
      </c>
      <c r="R658" s="523">
        <f t="shared" si="21"/>
        <v>0</v>
      </c>
      <c r="S658" s="524" t="e">
        <f>Produit_Tarif_Stock!#REF!</f>
        <v>#REF!</v>
      </c>
    </row>
    <row r="659" spans="1:19" ht="24.75" customHeight="1">
      <c r="A659" s="228" t="e">
        <f>Produit_Tarif_Stock!#REF!</f>
        <v>#REF!</v>
      </c>
      <c r="B659" s="118" t="e">
        <f>IF(Produit_Tarif_Stock!#REF!&lt;&gt;"",Produit_Tarif_Stock!#REF!,"")</f>
        <v>#REF!</v>
      </c>
      <c r="C659" s="502" t="e">
        <f>IF(Produit_Tarif_Stock!#REF!&lt;&gt;"",Produit_Tarif_Stock!#REF!,"")</f>
        <v>#REF!</v>
      </c>
      <c r="D659" s="505" t="e">
        <f>IF(Produit_Tarif_Stock!#REF!&lt;&gt;"",Produit_Tarif_Stock!#REF!,"")</f>
        <v>#REF!</v>
      </c>
      <c r="E659" s="514" t="e">
        <f>IF(Produit_Tarif_Stock!#REF!&lt;&gt;0,Produit_Tarif_Stock!#REF!,"")</f>
        <v>#REF!</v>
      </c>
      <c r="F659" s="2" t="e">
        <f>IF(Produit_Tarif_Stock!#REF!&lt;&gt;"",Produit_Tarif_Stock!#REF!,"")</f>
        <v>#REF!</v>
      </c>
      <c r="G659" s="506" t="e">
        <f>IF(Produit_Tarif_Stock!#REF!&lt;&gt;0,Produit_Tarif_Stock!#REF!,"")</f>
        <v>#REF!</v>
      </c>
      <c r="I659" s="506" t="str">
        <f t="shared" si="20"/>
        <v/>
      </c>
      <c r="J659" s="2" t="e">
        <f>IF(Produit_Tarif_Stock!#REF!&lt;&gt;0,Produit_Tarif_Stock!#REF!,"")</f>
        <v>#REF!</v>
      </c>
      <c r="K659" s="2" t="e">
        <f>IF(Produit_Tarif_Stock!#REF!&lt;&gt;0,Produit_Tarif_Stock!#REF!,"")</f>
        <v>#REF!</v>
      </c>
      <c r="L659" s="114" t="e">
        <f>IF(Produit_Tarif_Stock!#REF!&lt;&gt;0,Produit_Tarif_Stock!#REF!,"")</f>
        <v>#REF!</v>
      </c>
      <c r="M659" s="114" t="e">
        <f>IF(Produit_Tarif_Stock!#REF!&lt;&gt;0,Produit_Tarif_Stock!#REF!,"")</f>
        <v>#REF!</v>
      </c>
      <c r="N659" s="454"/>
      <c r="P659" s="2" t="e">
        <f>IF(Produit_Tarif_Stock!#REF!&lt;&gt;0,Produit_Tarif_Stock!#REF!,"")</f>
        <v>#REF!</v>
      </c>
      <c r="Q659" s="518" t="e">
        <f>IF(Produit_Tarif_Stock!#REF!&lt;&gt;0,(E659-(E659*H659)-Produit_Tarif_Stock!#REF!)/Produit_Tarif_Stock!#REF!*100,(E659-(E659*H659)-Produit_Tarif_Stock!#REF!)/Produit_Tarif_Stock!#REF!*100)</f>
        <v>#REF!</v>
      </c>
      <c r="R659" s="523">
        <f t="shared" si="21"/>
        <v>0</v>
      </c>
      <c r="S659" s="524" t="e">
        <f>Produit_Tarif_Stock!#REF!</f>
        <v>#REF!</v>
      </c>
    </row>
    <row r="660" spans="1:19" ht="24.75" customHeight="1">
      <c r="A660" s="228" t="e">
        <f>Produit_Tarif_Stock!#REF!</f>
        <v>#REF!</v>
      </c>
      <c r="B660" s="118" t="e">
        <f>IF(Produit_Tarif_Stock!#REF!&lt;&gt;"",Produit_Tarif_Stock!#REF!,"")</f>
        <v>#REF!</v>
      </c>
      <c r="C660" s="502" t="e">
        <f>IF(Produit_Tarif_Stock!#REF!&lt;&gt;"",Produit_Tarif_Stock!#REF!,"")</f>
        <v>#REF!</v>
      </c>
      <c r="D660" s="505" t="e">
        <f>IF(Produit_Tarif_Stock!#REF!&lt;&gt;"",Produit_Tarif_Stock!#REF!,"")</f>
        <v>#REF!</v>
      </c>
      <c r="E660" s="514" t="e">
        <f>IF(Produit_Tarif_Stock!#REF!&lt;&gt;0,Produit_Tarif_Stock!#REF!,"")</f>
        <v>#REF!</v>
      </c>
      <c r="F660" s="2" t="e">
        <f>IF(Produit_Tarif_Stock!#REF!&lt;&gt;"",Produit_Tarif_Stock!#REF!,"")</f>
        <v>#REF!</v>
      </c>
      <c r="G660" s="506" t="e">
        <f>IF(Produit_Tarif_Stock!#REF!&lt;&gt;0,Produit_Tarif_Stock!#REF!,"")</f>
        <v>#REF!</v>
      </c>
      <c r="I660" s="506" t="str">
        <f t="shared" si="20"/>
        <v/>
      </c>
      <c r="J660" s="2" t="e">
        <f>IF(Produit_Tarif_Stock!#REF!&lt;&gt;0,Produit_Tarif_Stock!#REF!,"")</f>
        <v>#REF!</v>
      </c>
      <c r="K660" s="2" t="e">
        <f>IF(Produit_Tarif_Stock!#REF!&lt;&gt;0,Produit_Tarif_Stock!#REF!,"")</f>
        <v>#REF!</v>
      </c>
      <c r="L660" s="114" t="e">
        <f>IF(Produit_Tarif_Stock!#REF!&lt;&gt;0,Produit_Tarif_Stock!#REF!,"")</f>
        <v>#REF!</v>
      </c>
      <c r="M660" s="114" t="e">
        <f>IF(Produit_Tarif_Stock!#REF!&lt;&gt;0,Produit_Tarif_Stock!#REF!,"")</f>
        <v>#REF!</v>
      </c>
      <c r="N660" s="454"/>
      <c r="P660" s="2" t="e">
        <f>IF(Produit_Tarif_Stock!#REF!&lt;&gt;0,Produit_Tarif_Stock!#REF!,"")</f>
        <v>#REF!</v>
      </c>
      <c r="Q660" s="518" t="e">
        <f>IF(Produit_Tarif_Stock!#REF!&lt;&gt;0,(E660-(E660*H660)-Produit_Tarif_Stock!#REF!)/Produit_Tarif_Stock!#REF!*100,(E660-(E660*H660)-Produit_Tarif_Stock!#REF!)/Produit_Tarif_Stock!#REF!*100)</f>
        <v>#REF!</v>
      </c>
      <c r="R660" s="523">
        <f t="shared" si="21"/>
        <v>0</v>
      </c>
      <c r="S660" s="524" t="e">
        <f>Produit_Tarif_Stock!#REF!</f>
        <v>#REF!</v>
      </c>
    </row>
    <row r="661" spans="1:19" ht="24.75" customHeight="1">
      <c r="A661" s="228" t="e">
        <f>Produit_Tarif_Stock!#REF!</f>
        <v>#REF!</v>
      </c>
      <c r="B661" s="118" t="e">
        <f>IF(Produit_Tarif_Stock!#REF!&lt;&gt;"",Produit_Tarif_Stock!#REF!,"")</f>
        <v>#REF!</v>
      </c>
      <c r="C661" s="502" t="e">
        <f>IF(Produit_Tarif_Stock!#REF!&lt;&gt;"",Produit_Tarif_Stock!#REF!,"")</f>
        <v>#REF!</v>
      </c>
      <c r="D661" s="505" t="e">
        <f>IF(Produit_Tarif_Stock!#REF!&lt;&gt;"",Produit_Tarif_Stock!#REF!,"")</f>
        <v>#REF!</v>
      </c>
      <c r="E661" s="514" t="e">
        <f>IF(Produit_Tarif_Stock!#REF!&lt;&gt;0,Produit_Tarif_Stock!#REF!,"")</f>
        <v>#REF!</v>
      </c>
      <c r="F661" s="2" t="e">
        <f>IF(Produit_Tarif_Stock!#REF!&lt;&gt;"",Produit_Tarif_Stock!#REF!,"")</f>
        <v>#REF!</v>
      </c>
      <c r="G661" s="506" t="e">
        <f>IF(Produit_Tarif_Stock!#REF!&lt;&gt;0,Produit_Tarif_Stock!#REF!,"")</f>
        <v>#REF!</v>
      </c>
      <c r="I661" s="506" t="str">
        <f t="shared" si="20"/>
        <v/>
      </c>
      <c r="J661" s="2" t="e">
        <f>IF(Produit_Tarif_Stock!#REF!&lt;&gt;0,Produit_Tarif_Stock!#REF!,"")</f>
        <v>#REF!</v>
      </c>
      <c r="K661" s="2" t="e">
        <f>IF(Produit_Tarif_Stock!#REF!&lt;&gt;0,Produit_Tarif_Stock!#REF!,"")</f>
        <v>#REF!</v>
      </c>
      <c r="L661" s="114" t="e">
        <f>IF(Produit_Tarif_Stock!#REF!&lt;&gt;0,Produit_Tarif_Stock!#REF!,"")</f>
        <v>#REF!</v>
      </c>
      <c r="M661" s="114" t="e">
        <f>IF(Produit_Tarif_Stock!#REF!&lt;&gt;0,Produit_Tarif_Stock!#REF!,"")</f>
        <v>#REF!</v>
      </c>
      <c r="N661" s="454"/>
      <c r="P661" s="2" t="e">
        <f>IF(Produit_Tarif_Stock!#REF!&lt;&gt;0,Produit_Tarif_Stock!#REF!,"")</f>
        <v>#REF!</v>
      </c>
      <c r="Q661" s="518" t="e">
        <f>IF(Produit_Tarif_Stock!#REF!&lt;&gt;0,(E661-(E661*H661)-Produit_Tarif_Stock!#REF!)/Produit_Tarif_Stock!#REF!*100,(E661-(E661*H661)-Produit_Tarif_Stock!#REF!)/Produit_Tarif_Stock!#REF!*100)</f>
        <v>#REF!</v>
      </c>
      <c r="R661" s="523">
        <f t="shared" si="21"/>
        <v>0</v>
      </c>
      <c r="S661" s="524" t="e">
        <f>Produit_Tarif_Stock!#REF!</f>
        <v>#REF!</v>
      </c>
    </row>
    <row r="662" spans="1:19" ht="24.75" customHeight="1">
      <c r="A662" s="228" t="e">
        <f>Produit_Tarif_Stock!#REF!</f>
        <v>#REF!</v>
      </c>
      <c r="B662" s="118" t="e">
        <f>IF(Produit_Tarif_Stock!#REF!&lt;&gt;"",Produit_Tarif_Stock!#REF!,"")</f>
        <v>#REF!</v>
      </c>
      <c r="C662" s="502" t="e">
        <f>IF(Produit_Tarif_Stock!#REF!&lt;&gt;"",Produit_Tarif_Stock!#REF!,"")</f>
        <v>#REF!</v>
      </c>
      <c r="D662" s="505" t="e">
        <f>IF(Produit_Tarif_Stock!#REF!&lt;&gt;"",Produit_Tarif_Stock!#REF!,"")</f>
        <v>#REF!</v>
      </c>
      <c r="E662" s="514" t="e">
        <f>IF(Produit_Tarif_Stock!#REF!&lt;&gt;0,Produit_Tarif_Stock!#REF!,"")</f>
        <v>#REF!</v>
      </c>
      <c r="F662" s="2" t="e">
        <f>IF(Produit_Tarif_Stock!#REF!&lt;&gt;"",Produit_Tarif_Stock!#REF!,"")</f>
        <v>#REF!</v>
      </c>
      <c r="G662" s="506" t="e">
        <f>IF(Produit_Tarif_Stock!#REF!&lt;&gt;0,Produit_Tarif_Stock!#REF!,"")</f>
        <v>#REF!</v>
      </c>
      <c r="I662" s="506" t="str">
        <f t="shared" si="20"/>
        <v/>
      </c>
      <c r="J662" s="2" t="e">
        <f>IF(Produit_Tarif_Stock!#REF!&lt;&gt;0,Produit_Tarif_Stock!#REF!,"")</f>
        <v>#REF!</v>
      </c>
      <c r="K662" s="2" t="e">
        <f>IF(Produit_Tarif_Stock!#REF!&lt;&gt;0,Produit_Tarif_Stock!#REF!,"")</f>
        <v>#REF!</v>
      </c>
      <c r="L662" s="114" t="e">
        <f>IF(Produit_Tarif_Stock!#REF!&lt;&gt;0,Produit_Tarif_Stock!#REF!,"")</f>
        <v>#REF!</v>
      </c>
      <c r="M662" s="114" t="e">
        <f>IF(Produit_Tarif_Stock!#REF!&lt;&gt;0,Produit_Tarif_Stock!#REF!,"")</f>
        <v>#REF!</v>
      </c>
      <c r="N662" s="454"/>
      <c r="P662" s="2" t="e">
        <f>IF(Produit_Tarif_Stock!#REF!&lt;&gt;0,Produit_Tarif_Stock!#REF!,"")</f>
        <v>#REF!</v>
      </c>
      <c r="Q662" s="518" t="e">
        <f>IF(Produit_Tarif_Stock!#REF!&lt;&gt;0,(E662-(E662*H662)-Produit_Tarif_Stock!#REF!)/Produit_Tarif_Stock!#REF!*100,(E662-(E662*H662)-Produit_Tarif_Stock!#REF!)/Produit_Tarif_Stock!#REF!*100)</f>
        <v>#REF!</v>
      </c>
      <c r="R662" s="523">
        <f t="shared" si="21"/>
        <v>0</v>
      </c>
      <c r="S662" s="524" t="e">
        <f>Produit_Tarif_Stock!#REF!</f>
        <v>#REF!</v>
      </c>
    </row>
    <row r="663" spans="1:19" ht="24.75" customHeight="1">
      <c r="A663" s="228" t="e">
        <f>Produit_Tarif_Stock!#REF!</f>
        <v>#REF!</v>
      </c>
      <c r="B663" s="118" t="e">
        <f>IF(Produit_Tarif_Stock!#REF!&lt;&gt;"",Produit_Tarif_Stock!#REF!,"")</f>
        <v>#REF!</v>
      </c>
      <c r="C663" s="502" t="e">
        <f>IF(Produit_Tarif_Stock!#REF!&lt;&gt;"",Produit_Tarif_Stock!#REF!,"")</f>
        <v>#REF!</v>
      </c>
      <c r="D663" s="505" t="e">
        <f>IF(Produit_Tarif_Stock!#REF!&lt;&gt;"",Produit_Tarif_Stock!#REF!,"")</f>
        <v>#REF!</v>
      </c>
      <c r="E663" s="514" t="e">
        <f>IF(Produit_Tarif_Stock!#REF!&lt;&gt;0,Produit_Tarif_Stock!#REF!,"")</f>
        <v>#REF!</v>
      </c>
      <c r="F663" s="2" t="e">
        <f>IF(Produit_Tarif_Stock!#REF!&lt;&gt;"",Produit_Tarif_Stock!#REF!,"")</f>
        <v>#REF!</v>
      </c>
      <c r="G663" s="506" t="e">
        <f>IF(Produit_Tarif_Stock!#REF!&lt;&gt;0,Produit_Tarif_Stock!#REF!,"")</f>
        <v>#REF!</v>
      </c>
      <c r="I663" s="506" t="str">
        <f t="shared" si="20"/>
        <v/>
      </c>
      <c r="J663" s="2" t="e">
        <f>IF(Produit_Tarif_Stock!#REF!&lt;&gt;0,Produit_Tarif_Stock!#REF!,"")</f>
        <v>#REF!</v>
      </c>
      <c r="K663" s="2" t="e">
        <f>IF(Produit_Tarif_Stock!#REF!&lt;&gt;0,Produit_Tarif_Stock!#REF!,"")</f>
        <v>#REF!</v>
      </c>
      <c r="L663" s="114" t="e">
        <f>IF(Produit_Tarif_Stock!#REF!&lt;&gt;0,Produit_Tarif_Stock!#REF!,"")</f>
        <v>#REF!</v>
      </c>
      <c r="M663" s="114" t="e">
        <f>IF(Produit_Tarif_Stock!#REF!&lt;&gt;0,Produit_Tarif_Stock!#REF!,"")</f>
        <v>#REF!</v>
      </c>
      <c r="N663" s="454"/>
      <c r="P663" s="2" t="e">
        <f>IF(Produit_Tarif_Stock!#REF!&lt;&gt;0,Produit_Tarif_Stock!#REF!,"")</f>
        <v>#REF!</v>
      </c>
      <c r="Q663" s="518" t="e">
        <f>IF(Produit_Tarif_Stock!#REF!&lt;&gt;0,(E663-(E663*H663)-Produit_Tarif_Stock!#REF!)/Produit_Tarif_Stock!#REF!*100,(E663-(E663*H663)-Produit_Tarif_Stock!#REF!)/Produit_Tarif_Stock!#REF!*100)</f>
        <v>#REF!</v>
      </c>
      <c r="R663" s="523">
        <f t="shared" si="21"/>
        <v>0</v>
      </c>
      <c r="S663" s="524" t="e">
        <f>Produit_Tarif_Stock!#REF!</f>
        <v>#REF!</v>
      </c>
    </row>
    <row r="664" spans="1:19" ht="24.75" customHeight="1">
      <c r="A664" s="228" t="e">
        <f>Produit_Tarif_Stock!#REF!</f>
        <v>#REF!</v>
      </c>
      <c r="B664" s="118" t="e">
        <f>IF(Produit_Tarif_Stock!#REF!&lt;&gt;"",Produit_Tarif_Stock!#REF!,"")</f>
        <v>#REF!</v>
      </c>
      <c r="C664" s="502" t="e">
        <f>IF(Produit_Tarif_Stock!#REF!&lt;&gt;"",Produit_Tarif_Stock!#REF!,"")</f>
        <v>#REF!</v>
      </c>
      <c r="D664" s="505" t="e">
        <f>IF(Produit_Tarif_Stock!#REF!&lt;&gt;"",Produit_Tarif_Stock!#REF!,"")</f>
        <v>#REF!</v>
      </c>
      <c r="E664" s="514" t="e">
        <f>IF(Produit_Tarif_Stock!#REF!&lt;&gt;0,Produit_Tarif_Stock!#REF!,"")</f>
        <v>#REF!</v>
      </c>
      <c r="F664" s="2" t="e">
        <f>IF(Produit_Tarif_Stock!#REF!&lt;&gt;"",Produit_Tarif_Stock!#REF!,"")</f>
        <v>#REF!</v>
      </c>
      <c r="G664" s="506" t="e">
        <f>IF(Produit_Tarif_Stock!#REF!&lt;&gt;0,Produit_Tarif_Stock!#REF!,"")</f>
        <v>#REF!</v>
      </c>
      <c r="I664" s="506" t="str">
        <f t="shared" si="20"/>
        <v/>
      </c>
      <c r="J664" s="2" t="e">
        <f>IF(Produit_Tarif_Stock!#REF!&lt;&gt;0,Produit_Tarif_Stock!#REF!,"")</f>
        <v>#REF!</v>
      </c>
      <c r="K664" s="2" t="e">
        <f>IF(Produit_Tarif_Stock!#REF!&lt;&gt;0,Produit_Tarif_Stock!#REF!,"")</f>
        <v>#REF!</v>
      </c>
      <c r="L664" s="114" t="e">
        <f>IF(Produit_Tarif_Stock!#REF!&lt;&gt;0,Produit_Tarif_Stock!#REF!,"")</f>
        <v>#REF!</v>
      </c>
      <c r="M664" s="114" t="e">
        <f>IF(Produit_Tarif_Stock!#REF!&lt;&gt;0,Produit_Tarif_Stock!#REF!,"")</f>
        <v>#REF!</v>
      </c>
      <c r="N664" s="454"/>
      <c r="P664" s="2" t="e">
        <f>IF(Produit_Tarif_Stock!#REF!&lt;&gt;0,Produit_Tarif_Stock!#REF!,"")</f>
        <v>#REF!</v>
      </c>
      <c r="Q664" s="518" t="e">
        <f>IF(Produit_Tarif_Stock!#REF!&lt;&gt;0,(E664-(E664*H664)-Produit_Tarif_Stock!#REF!)/Produit_Tarif_Stock!#REF!*100,(E664-(E664*H664)-Produit_Tarif_Stock!#REF!)/Produit_Tarif_Stock!#REF!*100)</f>
        <v>#REF!</v>
      </c>
      <c r="R664" s="523">
        <f t="shared" si="21"/>
        <v>0</v>
      </c>
      <c r="S664" s="524" t="e">
        <f>Produit_Tarif_Stock!#REF!</f>
        <v>#REF!</v>
      </c>
    </row>
    <row r="665" spans="1:19" ht="24.75" customHeight="1">
      <c r="A665" s="228" t="e">
        <f>Produit_Tarif_Stock!#REF!</f>
        <v>#REF!</v>
      </c>
      <c r="B665" s="118" t="e">
        <f>IF(Produit_Tarif_Stock!#REF!&lt;&gt;"",Produit_Tarif_Stock!#REF!,"")</f>
        <v>#REF!</v>
      </c>
      <c r="C665" s="502" t="e">
        <f>IF(Produit_Tarif_Stock!#REF!&lt;&gt;"",Produit_Tarif_Stock!#REF!,"")</f>
        <v>#REF!</v>
      </c>
      <c r="D665" s="505" t="e">
        <f>IF(Produit_Tarif_Stock!#REF!&lt;&gt;"",Produit_Tarif_Stock!#REF!,"")</f>
        <v>#REF!</v>
      </c>
      <c r="E665" s="514" t="e">
        <f>IF(Produit_Tarif_Stock!#REF!&lt;&gt;0,Produit_Tarif_Stock!#REF!,"")</f>
        <v>#REF!</v>
      </c>
      <c r="F665" s="2" t="e">
        <f>IF(Produit_Tarif_Stock!#REF!&lt;&gt;"",Produit_Tarif_Stock!#REF!,"")</f>
        <v>#REF!</v>
      </c>
      <c r="G665" s="506" t="e">
        <f>IF(Produit_Tarif_Stock!#REF!&lt;&gt;0,Produit_Tarif_Stock!#REF!,"")</f>
        <v>#REF!</v>
      </c>
      <c r="I665" s="506" t="str">
        <f t="shared" si="20"/>
        <v/>
      </c>
      <c r="J665" s="2" t="e">
        <f>IF(Produit_Tarif_Stock!#REF!&lt;&gt;0,Produit_Tarif_Stock!#REF!,"")</f>
        <v>#REF!</v>
      </c>
      <c r="K665" s="2" t="e">
        <f>IF(Produit_Tarif_Stock!#REF!&lt;&gt;0,Produit_Tarif_Stock!#REF!,"")</f>
        <v>#REF!</v>
      </c>
      <c r="L665" s="114" t="e">
        <f>IF(Produit_Tarif_Stock!#REF!&lt;&gt;0,Produit_Tarif_Stock!#REF!,"")</f>
        <v>#REF!</v>
      </c>
      <c r="M665" s="114" t="e">
        <f>IF(Produit_Tarif_Stock!#REF!&lt;&gt;0,Produit_Tarif_Stock!#REF!,"")</f>
        <v>#REF!</v>
      </c>
      <c r="N665" s="454"/>
      <c r="P665" s="2" t="e">
        <f>IF(Produit_Tarif_Stock!#REF!&lt;&gt;0,Produit_Tarif_Stock!#REF!,"")</f>
        <v>#REF!</v>
      </c>
      <c r="Q665" s="518" t="e">
        <f>IF(Produit_Tarif_Stock!#REF!&lt;&gt;0,(E665-(E665*H665)-Produit_Tarif_Stock!#REF!)/Produit_Tarif_Stock!#REF!*100,(E665-(E665*H665)-Produit_Tarif_Stock!#REF!)/Produit_Tarif_Stock!#REF!*100)</f>
        <v>#REF!</v>
      </c>
      <c r="R665" s="523">
        <f t="shared" si="21"/>
        <v>0</v>
      </c>
      <c r="S665" s="524" t="e">
        <f>Produit_Tarif_Stock!#REF!</f>
        <v>#REF!</v>
      </c>
    </row>
    <row r="666" spans="1:19" ht="24.75" customHeight="1">
      <c r="A666" s="228" t="e">
        <f>Produit_Tarif_Stock!#REF!</f>
        <v>#REF!</v>
      </c>
      <c r="B666" s="118" t="e">
        <f>IF(Produit_Tarif_Stock!#REF!&lt;&gt;"",Produit_Tarif_Stock!#REF!,"")</f>
        <v>#REF!</v>
      </c>
      <c r="C666" s="502" t="e">
        <f>IF(Produit_Tarif_Stock!#REF!&lt;&gt;"",Produit_Tarif_Stock!#REF!,"")</f>
        <v>#REF!</v>
      </c>
      <c r="D666" s="505" t="e">
        <f>IF(Produit_Tarif_Stock!#REF!&lt;&gt;"",Produit_Tarif_Stock!#REF!,"")</f>
        <v>#REF!</v>
      </c>
      <c r="E666" s="514" t="e">
        <f>IF(Produit_Tarif_Stock!#REF!&lt;&gt;0,Produit_Tarif_Stock!#REF!,"")</f>
        <v>#REF!</v>
      </c>
      <c r="F666" s="2" t="e">
        <f>IF(Produit_Tarif_Stock!#REF!&lt;&gt;"",Produit_Tarif_Stock!#REF!,"")</f>
        <v>#REF!</v>
      </c>
      <c r="G666" s="506" t="e">
        <f>IF(Produit_Tarif_Stock!#REF!&lt;&gt;0,Produit_Tarif_Stock!#REF!,"")</f>
        <v>#REF!</v>
      </c>
      <c r="I666" s="506" t="str">
        <f t="shared" si="20"/>
        <v/>
      </c>
      <c r="J666" s="2" t="e">
        <f>IF(Produit_Tarif_Stock!#REF!&lt;&gt;0,Produit_Tarif_Stock!#REF!,"")</f>
        <v>#REF!</v>
      </c>
      <c r="K666" s="2" t="e">
        <f>IF(Produit_Tarif_Stock!#REF!&lt;&gt;0,Produit_Tarif_Stock!#REF!,"")</f>
        <v>#REF!</v>
      </c>
      <c r="L666" s="114" t="e">
        <f>IF(Produit_Tarif_Stock!#REF!&lt;&gt;0,Produit_Tarif_Stock!#REF!,"")</f>
        <v>#REF!</v>
      </c>
      <c r="M666" s="114" t="e">
        <f>IF(Produit_Tarif_Stock!#REF!&lt;&gt;0,Produit_Tarif_Stock!#REF!,"")</f>
        <v>#REF!</v>
      </c>
      <c r="N666" s="454"/>
      <c r="P666" s="2" t="e">
        <f>IF(Produit_Tarif_Stock!#REF!&lt;&gt;0,Produit_Tarif_Stock!#REF!,"")</f>
        <v>#REF!</v>
      </c>
      <c r="Q666" s="518" t="e">
        <f>IF(Produit_Tarif_Stock!#REF!&lt;&gt;0,(E666-(E666*H666)-Produit_Tarif_Stock!#REF!)/Produit_Tarif_Stock!#REF!*100,(E666-(E666*H666)-Produit_Tarif_Stock!#REF!)/Produit_Tarif_Stock!#REF!*100)</f>
        <v>#REF!</v>
      </c>
      <c r="R666" s="523">
        <f t="shared" si="21"/>
        <v>0</v>
      </c>
      <c r="S666" s="524" t="e">
        <f>Produit_Tarif_Stock!#REF!</f>
        <v>#REF!</v>
      </c>
    </row>
    <row r="667" spans="1:19" ht="24.75" customHeight="1">
      <c r="A667" s="228" t="e">
        <f>Produit_Tarif_Stock!#REF!</f>
        <v>#REF!</v>
      </c>
      <c r="B667" s="118" t="e">
        <f>IF(Produit_Tarif_Stock!#REF!&lt;&gt;"",Produit_Tarif_Stock!#REF!,"")</f>
        <v>#REF!</v>
      </c>
      <c r="C667" s="502" t="e">
        <f>IF(Produit_Tarif_Stock!#REF!&lt;&gt;"",Produit_Tarif_Stock!#REF!,"")</f>
        <v>#REF!</v>
      </c>
      <c r="D667" s="505" t="e">
        <f>IF(Produit_Tarif_Stock!#REF!&lt;&gt;"",Produit_Tarif_Stock!#REF!,"")</f>
        <v>#REF!</v>
      </c>
      <c r="E667" s="514" t="e">
        <f>IF(Produit_Tarif_Stock!#REF!&lt;&gt;0,Produit_Tarif_Stock!#REF!,"")</f>
        <v>#REF!</v>
      </c>
      <c r="F667" s="2" t="e">
        <f>IF(Produit_Tarif_Stock!#REF!&lt;&gt;"",Produit_Tarif_Stock!#REF!,"")</f>
        <v>#REF!</v>
      </c>
      <c r="G667" s="506" t="e">
        <f>IF(Produit_Tarif_Stock!#REF!&lt;&gt;0,Produit_Tarif_Stock!#REF!,"")</f>
        <v>#REF!</v>
      </c>
      <c r="I667" s="506" t="str">
        <f t="shared" si="20"/>
        <v/>
      </c>
      <c r="J667" s="2" t="e">
        <f>IF(Produit_Tarif_Stock!#REF!&lt;&gt;0,Produit_Tarif_Stock!#REF!,"")</f>
        <v>#REF!</v>
      </c>
      <c r="K667" s="2" t="e">
        <f>IF(Produit_Tarif_Stock!#REF!&lt;&gt;0,Produit_Tarif_Stock!#REF!,"")</f>
        <v>#REF!</v>
      </c>
      <c r="L667" s="114" t="e">
        <f>IF(Produit_Tarif_Stock!#REF!&lt;&gt;0,Produit_Tarif_Stock!#REF!,"")</f>
        <v>#REF!</v>
      </c>
      <c r="M667" s="114" t="e">
        <f>IF(Produit_Tarif_Stock!#REF!&lt;&gt;0,Produit_Tarif_Stock!#REF!,"")</f>
        <v>#REF!</v>
      </c>
      <c r="N667" s="454"/>
      <c r="P667" s="2" t="e">
        <f>IF(Produit_Tarif_Stock!#REF!&lt;&gt;0,Produit_Tarif_Stock!#REF!,"")</f>
        <v>#REF!</v>
      </c>
      <c r="Q667" s="518" t="e">
        <f>IF(Produit_Tarif_Stock!#REF!&lt;&gt;0,(E667-(E667*H667)-Produit_Tarif_Stock!#REF!)/Produit_Tarif_Stock!#REF!*100,(E667-(E667*H667)-Produit_Tarif_Stock!#REF!)/Produit_Tarif_Stock!#REF!*100)</f>
        <v>#REF!</v>
      </c>
      <c r="R667" s="523">
        <f t="shared" si="21"/>
        <v>0</v>
      </c>
      <c r="S667" s="524" t="e">
        <f>Produit_Tarif_Stock!#REF!</f>
        <v>#REF!</v>
      </c>
    </row>
    <row r="668" spans="1:19" ht="24.75" customHeight="1">
      <c r="A668" s="228" t="e">
        <f>Produit_Tarif_Stock!#REF!</f>
        <v>#REF!</v>
      </c>
      <c r="B668" s="118" t="e">
        <f>IF(Produit_Tarif_Stock!#REF!&lt;&gt;"",Produit_Tarif_Stock!#REF!,"")</f>
        <v>#REF!</v>
      </c>
      <c r="C668" s="502" t="e">
        <f>IF(Produit_Tarif_Stock!#REF!&lt;&gt;"",Produit_Tarif_Stock!#REF!,"")</f>
        <v>#REF!</v>
      </c>
      <c r="D668" s="505" t="e">
        <f>IF(Produit_Tarif_Stock!#REF!&lt;&gt;"",Produit_Tarif_Stock!#REF!,"")</f>
        <v>#REF!</v>
      </c>
      <c r="E668" s="514" t="e">
        <f>IF(Produit_Tarif_Stock!#REF!&lt;&gt;0,Produit_Tarif_Stock!#REF!,"")</f>
        <v>#REF!</v>
      </c>
      <c r="F668" s="2" t="e">
        <f>IF(Produit_Tarif_Stock!#REF!&lt;&gt;"",Produit_Tarif_Stock!#REF!,"")</f>
        <v>#REF!</v>
      </c>
      <c r="G668" s="506" t="e">
        <f>IF(Produit_Tarif_Stock!#REF!&lt;&gt;0,Produit_Tarif_Stock!#REF!,"")</f>
        <v>#REF!</v>
      </c>
      <c r="I668" s="506" t="str">
        <f t="shared" si="20"/>
        <v/>
      </c>
      <c r="J668" s="2" t="e">
        <f>IF(Produit_Tarif_Stock!#REF!&lt;&gt;0,Produit_Tarif_Stock!#REF!,"")</f>
        <v>#REF!</v>
      </c>
      <c r="K668" s="2" t="e">
        <f>IF(Produit_Tarif_Stock!#REF!&lt;&gt;0,Produit_Tarif_Stock!#REF!,"")</f>
        <v>#REF!</v>
      </c>
      <c r="L668" s="114" t="e">
        <f>IF(Produit_Tarif_Stock!#REF!&lt;&gt;0,Produit_Tarif_Stock!#REF!,"")</f>
        <v>#REF!</v>
      </c>
      <c r="M668" s="114" t="e">
        <f>IF(Produit_Tarif_Stock!#REF!&lt;&gt;0,Produit_Tarif_Stock!#REF!,"")</f>
        <v>#REF!</v>
      </c>
      <c r="N668" s="454"/>
      <c r="P668" s="2" t="e">
        <f>IF(Produit_Tarif_Stock!#REF!&lt;&gt;0,Produit_Tarif_Stock!#REF!,"")</f>
        <v>#REF!</v>
      </c>
      <c r="Q668" s="518" t="e">
        <f>IF(Produit_Tarif_Stock!#REF!&lt;&gt;0,(E668-(E668*H668)-Produit_Tarif_Stock!#REF!)/Produit_Tarif_Stock!#REF!*100,(E668-(E668*H668)-Produit_Tarif_Stock!#REF!)/Produit_Tarif_Stock!#REF!*100)</f>
        <v>#REF!</v>
      </c>
      <c r="R668" s="523">
        <f t="shared" si="21"/>
        <v>0</v>
      </c>
      <c r="S668" s="524" t="e">
        <f>Produit_Tarif_Stock!#REF!</f>
        <v>#REF!</v>
      </c>
    </row>
    <row r="669" spans="1:19" ht="24.75" customHeight="1">
      <c r="A669" s="228" t="e">
        <f>Produit_Tarif_Stock!#REF!</f>
        <v>#REF!</v>
      </c>
      <c r="B669" s="118" t="e">
        <f>IF(Produit_Tarif_Stock!#REF!&lt;&gt;"",Produit_Tarif_Stock!#REF!,"")</f>
        <v>#REF!</v>
      </c>
      <c r="C669" s="502" t="e">
        <f>IF(Produit_Tarif_Stock!#REF!&lt;&gt;"",Produit_Tarif_Stock!#REF!,"")</f>
        <v>#REF!</v>
      </c>
      <c r="D669" s="505" t="e">
        <f>IF(Produit_Tarif_Stock!#REF!&lt;&gt;"",Produit_Tarif_Stock!#REF!,"")</f>
        <v>#REF!</v>
      </c>
      <c r="E669" s="514" t="e">
        <f>IF(Produit_Tarif_Stock!#REF!&lt;&gt;0,Produit_Tarif_Stock!#REF!,"")</f>
        <v>#REF!</v>
      </c>
      <c r="F669" s="2" t="e">
        <f>IF(Produit_Tarif_Stock!#REF!&lt;&gt;"",Produit_Tarif_Stock!#REF!,"")</f>
        <v>#REF!</v>
      </c>
      <c r="G669" s="506" t="e">
        <f>IF(Produit_Tarif_Stock!#REF!&lt;&gt;0,Produit_Tarif_Stock!#REF!,"")</f>
        <v>#REF!</v>
      </c>
      <c r="I669" s="506" t="str">
        <f t="shared" si="20"/>
        <v/>
      </c>
      <c r="J669" s="2" t="e">
        <f>IF(Produit_Tarif_Stock!#REF!&lt;&gt;0,Produit_Tarif_Stock!#REF!,"")</f>
        <v>#REF!</v>
      </c>
      <c r="K669" s="2" t="e">
        <f>IF(Produit_Tarif_Stock!#REF!&lt;&gt;0,Produit_Tarif_Stock!#REF!,"")</f>
        <v>#REF!</v>
      </c>
      <c r="L669" s="114" t="e">
        <f>IF(Produit_Tarif_Stock!#REF!&lt;&gt;0,Produit_Tarif_Stock!#REF!,"")</f>
        <v>#REF!</v>
      </c>
      <c r="M669" s="114" t="e">
        <f>IF(Produit_Tarif_Stock!#REF!&lt;&gt;0,Produit_Tarif_Stock!#REF!,"")</f>
        <v>#REF!</v>
      </c>
      <c r="N669" s="454"/>
      <c r="P669" s="2" t="e">
        <f>IF(Produit_Tarif_Stock!#REF!&lt;&gt;0,Produit_Tarif_Stock!#REF!,"")</f>
        <v>#REF!</v>
      </c>
      <c r="Q669" s="518" t="e">
        <f>IF(Produit_Tarif_Stock!#REF!&lt;&gt;0,(E669-(E669*H669)-Produit_Tarif_Stock!#REF!)/Produit_Tarif_Stock!#REF!*100,(E669-(E669*H669)-Produit_Tarif_Stock!#REF!)/Produit_Tarif_Stock!#REF!*100)</f>
        <v>#REF!</v>
      </c>
      <c r="R669" s="523">
        <f t="shared" si="21"/>
        <v>0</v>
      </c>
      <c r="S669" s="524" t="e">
        <f>Produit_Tarif_Stock!#REF!</f>
        <v>#REF!</v>
      </c>
    </row>
    <row r="670" spans="1:19" ht="24.75" customHeight="1">
      <c r="A670" s="228" t="e">
        <f>Produit_Tarif_Stock!#REF!</f>
        <v>#REF!</v>
      </c>
      <c r="B670" s="118" t="e">
        <f>IF(Produit_Tarif_Stock!#REF!&lt;&gt;"",Produit_Tarif_Stock!#REF!,"")</f>
        <v>#REF!</v>
      </c>
      <c r="C670" s="502" t="e">
        <f>IF(Produit_Tarif_Stock!#REF!&lt;&gt;"",Produit_Tarif_Stock!#REF!,"")</f>
        <v>#REF!</v>
      </c>
      <c r="D670" s="505" t="e">
        <f>IF(Produit_Tarif_Stock!#REF!&lt;&gt;"",Produit_Tarif_Stock!#REF!,"")</f>
        <v>#REF!</v>
      </c>
      <c r="E670" s="514" t="e">
        <f>IF(Produit_Tarif_Stock!#REF!&lt;&gt;0,Produit_Tarif_Stock!#REF!,"")</f>
        <v>#REF!</v>
      </c>
      <c r="F670" s="2" t="e">
        <f>IF(Produit_Tarif_Stock!#REF!&lt;&gt;"",Produit_Tarif_Stock!#REF!,"")</f>
        <v>#REF!</v>
      </c>
      <c r="G670" s="506" t="e">
        <f>IF(Produit_Tarif_Stock!#REF!&lt;&gt;0,Produit_Tarif_Stock!#REF!,"")</f>
        <v>#REF!</v>
      </c>
      <c r="I670" s="506" t="str">
        <f t="shared" si="20"/>
        <v/>
      </c>
      <c r="J670" s="2" t="e">
        <f>IF(Produit_Tarif_Stock!#REF!&lt;&gt;0,Produit_Tarif_Stock!#REF!,"")</f>
        <v>#REF!</v>
      </c>
      <c r="K670" s="2" t="e">
        <f>IF(Produit_Tarif_Stock!#REF!&lt;&gt;0,Produit_Tarif_Stock!#REF!,"")</f>
        <v>#REF!</v>
      </c>
      <c r="L670" s="114" t="e">
        <f>IF(Produit_Tarif_Stock!#REF!&lt;&gt;0,Produit_Tarif_Stock!#REF!,"")</f>
        <v>#REF!</v>
      </c>
      <c r="M670" s="114" t="e">
        <f>IF(Produit_Tarif_Stock!#REF!&lt;&gt;0,Produit_Tarif_Stock!#REF!,"")</f>
        <v>#REF!</v>
      </c>
      <c r="N670" s="454"/>
      <c r="P670" s="2" t="e">
        <f>IF(Produit_Tarif_Stock!#REF!&lt;&gt;0,Produit_Tarif_Stock!#REF!,"")</f>
        <v>#REF!</v>
      </c>
      <c r="Q670" s="518" t="e">
        <f>IF(Produit_Tarif_Stock!#REF!&lt;&gt;0,(E670-(E670*H670)-Produit_Tarif_Stock!#REF!)/Produit_Tarif_Stock!#REF!*100,(E670-(E670*H670)-Produit_Tarif_Stock!#REF!)/Produit_Tarif_Stock!#REF!*100)</f>
        <v>#REF!</v>
      </c>
      <c r="R670" s="523">
        <f t="shared" si="21"/>
        <v>0</v>
      </c>
      <c r="S670" s="524" t="e">
        <f>Produit_Tarif_Stock!#REF!</f>
        <v>#REF!</v>
      </c>
    </row>
    <row r="671" spans="1:19" ht="24.75" customHeight="1">
      <c r="A671" s="228" t="e">
        <f>Produit_Tarif_Stock!#REF!</f>
        <v>#REF!</v>
      </c>
      <c r="B671" s="118" t="e">
        <f>IF(Produit_Tarif_Stock!#REF!&lt;&gt;"",Produit_Tarif_Stock!#REF!,"")</f>
        <v>#REF!</v>
      </c>
      <c r="C671" s="502" t="e">
        <f>IF(Produit_Tarif_Stock!#REF!&lt;&gt;"",Produit_Tarif_Stock!#REF!,"")</f>
        <v>#REF!</v>
      </c>
      <c r="D671" s="505" t="e">
        <f>IF(Produit_Tarif_Stock!#REF!&lt;&gt;"",Produit_Tarif_Stock!#REF!,"")</f>
        <v>#REF!</v>
      </c>
      <c r="E671" s="514" t="e">
        <f>IF(Produit_Tarif_Stock!#REF!&lt;&gt;0,Produit_Tarif_Stock!#REF!,"")</f>
        <v>#REF!</v>
      </c>
      <c r="F671" s="2" t="e">
        <f>IF(Produit_Tarif_Stock!#REF!&lt;&gt;"",Produit_Tarif_Stock!#REF!,"")</f>
        <v>#REF!</v>
      </c>
      <c r="G671" s="506" t="e">
        <f>IF(Produit_Tarif_Stock!#REF!&lt;&gt;0,Produit_Tarif_Stock!#REF!,"")</f>
        <v>#REF!</v>
      </c>
      <c r="I671" s="506" t="str">
        <f t="shared" si="20"/>
        <v/>
      </c>
      <c r="J671" s="2" t="e">
        <f>IF(Produit_Tarif_Stock!#REF!&lt;&gt;0,Produit_Tarif_Stock!#REF!,"")</f>
        <v>#REF!</v>
      </c>
      <c r="K671" s="2" t="e">
        <f>IF(Produit_Tarif_Stock!#REF!&lt;&gt;0,Produit_Tarif_Stock!#REF!,"")</f>
        <v>#REF!</v>
      </c>
      <c r="L671" s="114" t="e">
        <f>IF(Produit_Tarif_Stock!#REF!&lt;&gt;0,Produit_Tarif_Stock!#REF!,"")</f>
        <v>#REF!</v>
      </c>
      <c r="M671" s="114" t="e">
        <f>IF(Produit_Tarif_Stock!#REF!&lt;&gt;0,Produit_Tarif_Stock!#REF!,"")</f>
        <v>#REF!</v>
      </c>
      <c r="N671" s="454"/>
      <c r="P671" s="2" t="e">
        <f>IF(Produit_Tarif_Stock!#REF!&lt;&gt;0,Produit_Tarif_Stock!#REF!,"")</f>
        <v>#REF!</v>
      </c>
      <c r="Q671" s="518" t="e">
        <f>IF(Produit_Tarif_Stock!#REF!&lt;&gt;0,(E671-(E671*H671)-Produit_Tarif_Stock!#REF!)/Produit_Tarif_Stock!#REF!*100,(E671-(E671*H671)-Produit_Tarif_Stock!#REF!)/Produit_Tarif_Stock!#REF!*100)</f>
        <v>#REF!</v>
      </c>
      <c r="R671" s="523">
        <f t="shared" si="21"/>
        <v>0</v>
      </c>
      <c r="S671" s="524" t="e">
        <f>Produit_Tarif_Stock!#REF!</f>
        <v>#REF!</v>
      </c>
    </row>
    <row r="672" spans="1:19" ht="24.75" customHeight="1">
      <c r="A672" s="228" t="e">
        <f>Produit_Tarif_Stock!#REF!</f>
        <v>#REF!</v>
      </c>
      <c r="B672" s="118" t="e">
        <f>IF(Produit_Tarif_Stock!#REF!&lt;&gt;"",Produit_Tarif_Stock!#REF!,"")</f>
        <v>#REF!</v>
      </c>
      <c r="C672" s="502" t="e">
        <f>IF(Produit_Tarif_Stock!#REF!&lt;&gt;"",Produit_Tarif_Stock!#REF!,"")</f>
        <v>#REF!</v>
      </c>
      <c r="D672" s="505" t="e">
        <f>IF(Produit_Tarif_Stock!#REF!&lt;&gt;"",Produit_Tarif_Stock!#REF!,"")</f>
        <v>#REF!</v>
      </c>
      <c r="E672" s="514" t="e">
        <f>IF(Produit_Tarif_Stock!#REF!&lt;&gt;0,Produit_Tarif_Stock!#REF!,"")</f>
        <v>#REF!</v>
      </c>
      <c r="F672" s="2" t="e">
        <f>IF(Produit_Tarif_Stock!#REF!&lt;&gt;"",Produit_Tarif_Stock!#REF!,"")</f>
        <v>#REF!</v>
      </c>
      <c r="G672" s="506" t="e">
        <f>IF(Produit_Tarif_Stock!#REF!&lt;&gt;0,Produit_Tarif_Stock!#REF!,"")</f>
        <v>#REF!</v>
      </c>
      <c r="I672" s="506" t="str">
        <f t="shared" si="20"/>
        <v/>
      </c>
      <c r="J672" s="2" t="e">
        <f>IF(Produit_Tarif_Stock!#REF!&lt;&gt;0,Produit_Tarif_Stock!#REF!,"")</f>
        <v>#REF!</v>
      </c>
      <c r="K672" s="2" t="e">
        <f>IF(Produit_Tarif_Stock!#REF!&lt;&gt;0,Produit_Tarif_Stock!#REF!,"")</f>
        <v>#REF!</v>
      </c>
      <c r="L672" s="114" t="e">
        <f>IF(Produit_Tarif_Stock!#REF!&lt;&gt;0,Produit_Tarif_Stock!#REF!,"")</f>
        <v>#REF!</v>
      </c>
      <c r="M672" s="114" t="e">
        <f>IF(Produit_Tarif_Stock!#REF!&lt;&gt;0,Produit_Tarif_Stock!#REF!,"")</f>
        <v>#REF!</v>
      </c>
      <c r="N672" s="454"/>
      <c r="P672" s="2" t="e">
        <f>IF(Produit_Tarif_Stock!#REF!&lt;&gt;0,Produit_Tarif_Stock!#REF!,"")</f>
        <v>#REF!</v>
      </c>
      <c r="Q672" s="518" t="e">
        <f>IF(Produit_Tarif_Stock!#REF!&lt;&gt;0,(E672-(E672*H672)-Produit_Tarif_Stock!#REF!)/Produit_Tarif_Stock!#REF!*100,(E672-(E672*H672)-Produit_Tarif_Stock!#REF!)/Produit_Tarif_Stock!#REF!*100)</f>
        <v>#REF!</v>
      </c>
      <c r="R672" s="523">
        <f t="shared" si="21"/>
        <v>0</v>
      </c>
      <c r="S672" s="524" t="e">
        <f>Produit_Tarif_Stock!#REF!</f>
        <v>#REF!</v>
      </c>
    </row>
    <row r="673" spans="1:19" ht="24.75" customHeight="1">
      <c r="A673" s="228" t="e">
        <f>Produit_Tarif_Stock!#REF!</f>
        <v>#REF!</v>
      </c>
      <c r="B673" s="118" t="e">
        <f>IF(Produit_Tarif_Stock!#REF!&lt;&gt;"",Produit_Tarif_Stock!#REF!,"")</f>
        <v>#REF!</v>
      </c>
      <c r="C673" s="502" t="e">
        <f>IF(Produit_Tarif_Stock!#REF!&lt;&gt;"",Produit_Tarif_Stock!#REF!,"")</f>
        <v>#REF!</v>
      </c>
      <c r="D673" s="505" t="e">
        <f>IF(Produit_Tarif_Stock!#REF!&lt;&gt;"",Produit_Tarif_Stock!#REF!,"")</f>
        <v>#REF!</v>
      </c>
      <c r="E673" s="514" t="e">
        <f>IF(Produit_Tarif_Stock!#REF!&lt;&gt;0,Produit_Tarif_Stock!#REF!,"")</f>
        <v>#REF!</v>
      </c>
      <c r="F673" s="2" t="e">
        <f>IF(Produit_Tarif_Stock!#REF!&lt;&gt;"",Produit_Tarif_Stock!#REF!,"")</f>
        <v>#REF!</v>
      </c>
      <c r="G673" s="506" t="e">
        <f>IF(Produit_Tarif_Stock!#REF!&lt;&gt;0,Produit_Tarif_Stock!#REF!,"")</f>
        <v>#REF!</v>
      </c>
      <c r="I673" s="506" t="str">
        <f t="shared" si="20"/>
        <v/>
      </c>
      <c r="J673" s="2" t="e">
        <f>IF(Produit_Tarif_Stock!#REF!&lt;&gt;0,Produit_Tarif_Stock!#REF!,"")</f>
        <v>#REF!</v>
      </c>
      <c r="K673" s="2" t="e">
        <f>IF(Produit_Tarif_Stock!#REF!&lt;&gt;0,Produit_Tarif_Stock!#REF!,"")</f>
        <v>#REF!</v>
      </c>
      <c r="L673" s="114" t="e">
        <f>IF(Produit_Tarif_Stock!#REF!&lt;&gt;0,Produit_Tarif_Stock!#REF!,"")</f>
        <v>#REF!</v>
      </c>
      <c r="M673" s="114" t="e">
        <f>IF(Produit_Tarif_Stock!#REF!&lt;&gt;0,Produit_Tarif_Stock!#REF!,"")</f>
        <v>#REF!</v>
      </c>
      <c r="N673" s="454"/>
      <c r="P673" s="2" t="e">
        <f>IF(Produit_Tarif_Stock!#REF!&lt;&gt;0,Produit_Tarif_Stock!#REF!,"")</f>
        <v>#REF!</v>
      </c>
      <c r="Q673" s="518" t="e">
        <f>IF(Produit_Tarif_Stock!#REF!&lt;&gt;0,(E673-(E673*H673)-Produit_Tarif_Stock!#REF!)/Produit_Tarif_Stock!#REF!*100,(E673-(E673*H673)-Produit_Tarif_Stock!#REF!)/Produit_Tarif_Stock!#REF!*100)</f>
        <v>#REF!</v>
      </c>
      <c r="R673" s="523">
        <f t="shared" si="21"/>
        <v>0</v>
      </c>
      <c r="S673" s="524" t="e">
        <f>Produit_Tarif_Stock!#REF!</f>
        <v>#REF!</v>
      </c>
    </row>
    <row r="674" spans="1:19" ht="24.75" customHeight="1">
      <c r="A674" s="228" t="e">
        <f>Produit_Tarif_Stock!#REF!</f>
        <v>#REF!</v>
      </c>
      <c r="B674" s="118" t="e">
        <f>IF(Produit_Tarif_Stock!#REF!&lt;&gt;"",Produit_Tarif_Stock!#REF!,"")</f>
        <v>#REF!</v>
      </c>
      <c r="C674" s="502" t="e">
        <f>IF(Produit_Tarif_Stock!#REF!&lt;&gt;"",Produit_Tarif_Stock!#REF!,"")</f>
        <v>#REF!</v>
      </c>
      <c r="D674" s="505" t="e">
        <f>IF(Produit_Tarif_Stock!#REF!&lt;&gt;"",Produit_Tarif_Stock!#REF!,"")</f>
        <v>#REF!</v>
      </c>
      <c r="E674" s="514" t="e">
        <f>IF(Produit_Tarif_Stock!#REF!&lt;&gt;0,Produit_Tarif_Stock!#REF!,"")</f>
        <v>#REF!</v>
      </c>
      <c r="F674" s="2" t="e">
        <f>IF(Produit_Tarif_Stock!#REF!&lt;&gt;"",Produit_Tarif_Stock!#REF!,"")</f>
        <v>#REF!</v>
      </c>
      <c r="G674" s="506" t="e">
        <f>IF(Produit_Tarif_Stock!#REF!&lt;&gt;0,Produit_Tarif_Stock!#REF!,"")</f>
        <v>#REF!</v>
      </c>
      <c r="I674" s="506" t="str">
        <f t="shared" si="20"/>
        <v/>
      </c>
      <c r="J674" s="2" t="e">
        <f>IF(Produit_Tarif_Stock!#REF!&lt;&gt;0,Produit_Tarif_Stock!#REF!,"")</f>
        <v>#REF!</v>
      </c>
      <c r="K674" s="2" t="e">
        <f>IF(Produit_Tarif_Stock!#REF!&lt;&gt;0,Produit_Tarif_Stock!#REF!,"")</f>
        <v>#REF!</v>
      </c>
      <c r="L674" s="114" t="e">
        <f>IF(Produit_Tarif_Stock!#REF!&lt;&gt;0,Produit_Tarif_Stock!#REF!,"")</f>
        <v>#REF!</v>
      </c>
      <c r="M674" s="114" t="e">
        <f>IF(Produit_Tarif_Stock!#REF!&lt;&gt;0,Produit_Tarif_Stock!#REF!,"")</f>
        <v>#REF!</v>
      </c>
      <c r="N674" s="454"/>
      <c r="P674" s="2" t="e">
        <f>IF(Produit_Tarif_Stock!#REF!&lt;&gt;0,Produit_Tarif_Stock!#REF!,"")</f>
        <v>#REF!</v>
      </c>
      <c r="Q674" s="518" t="e">
        <f>IF(Produit_Tarif_Stock!#REF!&lt;&gt;0,(E674-(E674*H674)-Produit_Tarif_Stock!#REF!)/Produit_Tarif_Stock!#REF!*100,(E674-(E674*H674)-Produit_Tarif_Stock!#REF!)/Produit_Tarif_Stock!#REF!*100)</f>
        <v>#REF!</v>
      </c>
      <c r="R674" s="523">
        <f t="shared" si="21"/>
        <v>0</v>
      </c>
      <c r="S674" s="524" t="e">
        <f>Produit_Tarif_Stock!#REF!</f>
        <v>#REF!</v>
      </c>
    </row>
    <row r="675" spans="1:19" ht="24.75" customHeight="1">
      <c r="A675" s="228" t="e">
        <f>Produit_Tarif_Stock!#REF!</f>
        <v>#REF!</v>
      </c>
      <c r="B675" s="118" t="e">
        <f>IF(Produit_Tarif_Stock!#REF!&lt;&gt;"",Produit_Tarif_Stock!#REF!,"")</f>
        <v>#REF!</v>
      </c>
      <c r="C675" s="502" t="e">
        <f>IF(Produit_Tarif_Stock!#REF!&lt;&gt;"",Produit_Tarif_Stock!#REF!,"")</f>
        <v>#REF!</v>
      </c>
      <c r="D675" s="505" t="e">
        <f>IF(Produit_Tarif_Stock!#REF!&lt;&gt;"",Produit_Tarif_Stock!#REF!,"")</f>
        <v>#REF!</v>
      </c>
      <c r="E675" s="514" t="e">
        <f>IF(Produit_Tarif_Stock!#REF!&lt;&gt;0,Produit_Tarif_Stock!#REF!,"")</f>
        <v>#REF!</v>
      </c>
      <c r="F675" s="2" t="e">
        <f>IF(Produit_Tarif_Stock!#REF!&lt;&gt;"",Produit_Tarif_Stock!#REF!,"")</f>
        <v>#REF!</v>
      </c>
      <c r="G675" s="506" t="e">
        <f>IF(Produit_Tarif_Stock!#REF!&lt;&gt;0,Produit_Tarif_Stock!#REF!,"")</f>
        <v>#REF!</v>
      </c>
      <c r="I675" s="506" t="str">
        <f t="shared" si="20"/>
        <v/>
      </c>
      <c r="J675" s="2" t="e">
        <f>IF(Produit_Tarif_Stock!#REF!&lt;&gt;0,Produit_Tarif_Stock!#REF!,"")</f>
        <v>#REF!</v>
      </c>
      <c r="K675" s="2" t="e">
        <f>IF(Produit_Tarif_Stock!#REF!&lt;&gt;0,Produit_Tarif_Stock!#REF!,"")</f>
        <v>#REF!</v>
      </c>
      <c r="L675" s="114" t="e">
        <f>IF(Produit_Tarif_Stock!#REF!&lt;&gt;0,Produit_Tarif_Stock!#REF!,"")</f>
        <v>#REF!</v>
      </c>
      <c r="M675" s="114" t="e">
        <f>IF(Produit_Tarif_Stock!#REF!&lt;&gt;0,Produit_Tarif_Stock!#REF!,"")</f>
        <v>#REF!</v>
      </c>
      <c r="N675" s="454"/>
      <c r="P675" s="2" t="e">
        <f>IF(Produit_Tarif_Stock!#REF!&lt;&gt;0,Produit_Tarif_Stock!#REF!,"")</f>
        <v>#REF!</v>
      </c>
      <c r="Q675" s="518" t="e">
        <f>IF(Produit_Tarif_Stock!#REF!&lt;&gt;0,(E675-(E675*H675)-Produit_Tarif_Stock!#REF!)/Produit_Tarif_Stock!#REF!*100,(E675-(E675*H675)-Produit_Tarif_Stock!#REF!)/Produit_Tarif_Stock!#REF!*100)</f>
        <v>#REF!</v>
      </c>
      <c r="R675" s="523">
        <f t="shared" si="21"/>
        <v>0</v>
      </c>
      <c r="S675" s="524" t="e">
        <f>Produit_Tarif_Stock!#REF!</f>
        <v>#REF!</v>
      </c>
    </row>
    <row r="676" spans="1:19" ht="24.75" customHeight="1">
      <c r="A676" s="228" t="e">
        <f>Produit_Tarif_Stock!#REF!</f>
        <v>#REF!</v>
      </c>
      <c r="B676" s="118" t="e">
        <f>IF(Produit_Tarif_Stock!#REF!&lt;&gt;"",Produit_Tarif_Stock!#REF!,"")</f>
        <v>#REF!</v>
      </c>
      <c r="C676" s="502" t="e">
        <f>IF(Produit_Tarif_Stock!#REF!&lt;&gt;"",Produit_Tarif_Stock!#REF!,"")</f>
        <v>#REF!</v>
      </c>
      <c r="D676" s="505" t="e">
        <f>IF(Produit_Tarif_Stock!#REF!&lt;&gt;"",Produit_Tarif_Stock!#REF!,"")</f>
        <v>#REF!</v>
      </c>
      <c r="E676" s="514" t="e">
        <f>IF(Produit_Tarif_Stock!#REF!&lt;&gt;0,Produit_Tarif_Stock!#REF!,"")</f>
        <v>#REF!</v>
      </c>
      <c r="F676" s="2" t="e">
        <f>IF(Produit_Tarif_Stock!#REF!&lt;&gt;"",Produit_Tarif_Stock!#REF!,"")</f>
        <v>#REF!</v>
      </c>
      <c r="G676" s="506" t="e">
        <f>IF(Produit_Tarif_Stock!#REF!&lt;&gt;0,Produit_Tarif_Stock!#REF!,"")</f>
        <v>#REF!</v>
      </c>
      <c r="I676" s="506" t="str">
        <f t="shared" si="20"/>
        <v/>
      </c>
      <c r="J676" s="2" t="e">
        <f>IF(Produit_Tarif_Stock!#REF!&lt;&gt;0,Produit_Tarif_Stock!#REF!,"")</f>
        <v>#REF!</v>
      </c>
      <c r="K676" s="2" t="e">
        <f>IF(Produit_Tarif_Stock!#REF!&lt;&gt;0,Produit_Tarif_Stock!#REF!,"")</f>
        <v>#REF!</v>
      </c>
      <c r="L676" s="114" t="e">
        <f>IF(Produit_Tarif_Stock!#REF!&lt;&gt;0,Produit_Tarif_Stock!#REF!,"")</f>
        <v>#REF!</v>
      </c>
      <c r="M676" s="114" t="e">
        <f>IF(Produit_Tarif_Stock!#REF!&lt;&gt;0,Produit_Tarif_Stock!#REF!,"")</f>
        <v>#REF!</v>
      </c>
      <c r="N676" s="454"/>
      <c r="P676" s="2" t="e">
        <f>IF(Produit_Tarif_Stock!#REF!&lt;&gt;0,Produit_Tarif_Stock!#REF!,"")</f>
        <v>#REF!</v>
      </c>
      <c r="Q676" s="518" t="e">
        <f>IF(Produit_Tarif_Stock!#REF!&lt;&gt;0,(E676-(E676*H676)-Produit_Tarif_Stock!#REF!)/Produit_Tarif_Stock!#REF!*100,(E676-(E676*H676)-Produit_Tarif_Stock!#REF!)/Produit_Tarif_Stock!#REF!*100)</f>
        <v>#REF!</v>
      </c>
      <c r="R676" s="523">
        <f t="shared" si="21"/>
        <v>0</v>
      </c>
      <c r="S676" s="524" t="e">
        <f>Produit_Tarif_Stock!#REF!</f>
        <v>#REF!</v>
      </c>
    </row>
    <row r="677" spans="1:19" ht="24.75" customHeight="1">
      <c r="A677" s="228" t="e">
        <f>Produit_Tarif_Stock!#REF!</f>
        <v>#REF!</v>
      </c>
      <c r="B677" s="118" t="e">
        <f>IF(Produit_Tarif_Stock!#REF!&lt;&gt;"",Produit_Tarif_Stock!#REF!,"")</f>
        <v>#REF!</v>
      </c>
      <c r="C677" s="502" t="e">
        <f>IF(Produit_Tarif_Stock!#REF!&lt;&gt;"",Produit_Tarif_Stock!#REF!,"")</f>
        <v>#REF!</v>
      </c>
      <c r="D677" s="505" t="e">
        <f>IF(Produit_Tarif_Stock!#REF!&lt;&gt;"",Produit_Tarif_Stock!#REF!,"")</f>
        <v>#REF!</v>
      </c>
      <c r="E677" s="514" t="e">
        <f>IF(Produit_Tarif_Stock!#REF!&lt;&gt;0,Produit_Tarif_Stock!#REF!,"")</f>
        <v>#REF!</v>
      </c>
      <c r="F677" s="2" t="e">
        <f>IF(Produit_Tarif_Stock!#REF!&lt;&gt;"",Produit_Tarif_Stock!#REF!,"")</f>
        <v>#REF!</v>
      </c>
      <c r="G677" s="506" t="e">
        <f>IF(Produit_Tarif_Stock!#REF!&lt;&gt;0,Produit_Tarif_Stock!#REF!,"")</f>
        <v>#REF!</v>
      </c>
      <c r="I677" s="506" t="str">
        <f t="shared" si="20"/>
        <v/>
      </c>
      <c r="J677" s="2" t="e">
        <f>IF(Produit_Tarif_Stock!#REF!&lt;&gt;0,Produit_Tarif_Stock!#REF!,"")</f>
        <v>#REF!</v>
      </c>
      <c r="K677" s="2" t="e">
        <f>IF(Produit_Tarif_Stock!#REF!&lt;&gt;0,Produit_Tarif_Stock!#REF!,"")</f>
        <v>#REF!</v>
      </c>
      <c r="L677" s="114" t="e">
        <f>IF(Produit_Tarif_Stock!#REF!&lt;&gt;0,Produit_Tarif_Stock!#REF!,"")</f>
        <v>#REF!</v>
      </c>
      <c r="M677" s="114" t="e">
        <f>IF(Produit_Tarif_Stock!#REF!&lt;&gt;0,Produit_Tarif_Stock!#REF!,"")</f>
        <v>#REF!</v>
      </c>
      <c r="N677" s="454"/>
      <c r="P677" s="2" t="e">
        <f>IF(Produit_Tarif_Stock!#REF!&lt;&gt;0,Produit_Tarif_Stock!#REF!,"")</f>
        <v>#REF!</v>
      </c>
      <c r="Q677" s="518" t="e">
        <f>IF(Produit_Tarif_Stock!#REF!&lt;&gt;0,(E677-(E677*H677)-Produit_Tarif_Stock!#REF!)/Produit_Tarif_Stock!#REF!*100,(E677-(E677*H677)-Produit_Tarif_Stock!#REF!)/Produit_Tarif_Stock!#REF!*100)</f>
        <v>#REF!</v>
      </c>
      <c r="R677" s="523">
        <f t="shared" si="21"/>
        <v>0</v>
      </c>
      <c r="S677" s="524" t="e">
        <f>Produit_Tarif_Stock!#REF!</f>
        <v>#REF!</v>
      </c>
    </row>
    <row r="678" spans="1:19" ht="24.75" customHeight="1">
      <c r="A678" s="228" t="e">
        <f>Produit_Tarif_Stock!#REF!</f>
        <v>#REF!</v>
      </c>
      <c r="B678" s="118" t="e">
        <f>IF(Produit_Tarif_Stock!#REF!&lt;&gt;"",Produit_Tarif_Stock!#REF!,"")</f>
        <v>#REF!</v>
      </c>
      <c r="C678" s="502" t="e">
        <f>IF(Produit_Tarif_Stock!#REF!&lt;&gt;"",Produit_Tarif_Stock!#REF!,"")</f>
        <v>#REF!</v>
      </c>
      <c r="D678" s="505" t="e">
        <f>IF(Produit_Tarif_Stock!#REF!&lt;&gt;"",Produit_Tarif_Stock!#REF!,"")</f>
        <v>#REF!</v>
      </c>
      <c r="E678" s="514" t="e">
        <f>IF(Produit_Tarif_Stock!#REF!&lt;&gt;0,Produit_Tarif_Stock!#REF!,"")</f>
        <v>#REF!</v>
      </c>
      <c r="F678" s="2" t="e">
        <f>IF(Produit_Tarif_Stock!#REF!&lt;&gt;"",Produit_Tarif_Stock!#REF!,"")</f>
        <v>#REF!</v>
      </c>
      <c r="G678" s="506" t="e">
        <f>IF(Produit_Tarif_Stock!#REF!&lt;&gt;0,Produit_Tarif_Stock!#REF!,"")</f>
        <v>#REF!</v>
      </c>
      <c r="I678" s="506" t="str">
        <f t="shared" si="20"/>
        <v/>
      </c>
      <c r="J678" s="2" t="e">
        <f>IF(Produit_Tarif_Stock!#REF!&lt;&gt;0,Produit_Tarif_Stock!#REF!,"")</f>
        <v>#REF!</v>
      </c>
      <c r="K678" s="2" t="e">
        <f>IF(Produit_Tarif_Stock!#REF!&lt;&gt;0,Produit_Tarif_Stock!#REF!,"")</f>
        <v>#REF!</v>
      </c>
      <c r="L678" s="114" t="e">
        <f>IF(Produit_Tarif_Stock!#REF!&lt;&gt;0,Produit_Tarif_Stock!#REF!,"")</f>
        <v>#REF!</v>
      </c>
      <c r="M678" s="114" t="e">
        <f>IF(Produit_Tarif_Stock!#REF!&lt;&gt;0,Produit_Tarif_Stock!#REF!,"")</f>
        <v>#REF!</v>
      </c>
      <c r="N678" s="454"/>
      <c r="P678" s="2" t="e">
        <f>IF(Produit_Tarif_Stock!#REF!&lt;&gt;0,Produit_Tarif_Stock!#REF!,"")</f>
        <v>#REF!</v>
      </c>
      <c r="Q678" s="518" t="e">
        <f>IF(Produit_Tarif_Stock!#REF!&lt;&gt;0,(E678-(E678*H678)-Produit_Tarif_Stock!#REF!)/Produit_Tarif_Stock!#REF!*100,(E678-(E678*H678)-Produit_Tarif_Stock!#REF!)/Produit_Tarif_Stock!#REF!*100)</f>
        <v>#REF!</v>
      </c>
      <c r="R678" s="523">
        <f t="shared" si="21"/>
        <v>0</v>
      </c>
      <c r="S678" s="524" t="e">
        <f>Produit_Tarif_Stock!#REF!</f>
        <v>#REF!</v>
      </c>
    </row>
    <row r="679" spans="1:19" ht="24.75" customHeight="1">
      <c r="A679" s="228" t="e">
        <f>Produit_Tarif_Stock!#REF!</f>
        <v>#REF!</v>
      </c>
      <c r="B679" s="118" t="e">
        <f>IF(Produit_Tarif_Stock!#REF!&lt;&gt;"",Produit_Tarif_Stock!#REF!,"")</f>
        <v>#REF!</v>
      </c>
      <c r="C679" s="502" t="e">
        <f>IF(Produit_Tarif_Stock!#REF!&lt;&gt;"",Produit_Tarif_Stock!#REF!,"")</f>
        <v>#REF!</v>
      </c>
      <c r="D679" s="505" t="e">
        <f>IF(Produit_Tarif_Stock!#REF!&lt;&gt;"",Produit_Tarif_Stock!#REF!,"")</f>
        <v>#REF!</v>
      </c>
      <c r="E679" s="514" t="e">
        <f>IF(Produit_Tarif_Stock!#REF!&lt;&gt;0,Produit_Tarif_Stock!#REF!,"")</f>
        <v>#REF!</v>
      </c>
      <c r="F679" s="2" t="e">
        <f>IF(Produit_Tarif_Stock!#REF!&lt;&gt;"",Produit_Tarif_Stock!#REF!,"")</f>
        <v>#REF!</v>
      </c>
      <c r="G679" s="506" t="e">
        <f>IF(Produit_Tarif_Stock!#REF!&lt;&gt;0,Produit_Tarif_Stock!#REF!,"")</f>
        <v>#REF!</v>
      </c>
      <c r="I679" s="506" t="str">
        <f t="shared" si="20"/>
        <v/>
      </c>
      <c r="J679" s="2" t="e">
        <f>IF(Produit_Tarif_Stock!#REF!&lt;&gt;0,Produit_Tarif_Stock!#REF!,"")</f>
        <v>#REF!</v>
      </c>
      <c r="K679" s="2" t="e">
        <f>IF(Produit_Tarif_Stock!#REF!&lt;&gt;0,Produit_Tarif_Stock!#REF!,"")</f>
        <v>#REF!</v>
      </c>
      <c r="L679" s="114" t="e">
        <f>IF(Produit_Tarif_Stock!#REF!&lt;&gt;0,Produit_Tarif_Stock!#REF!,"")</f>
        <v>#REF!</v>
      </c>
      <c r="M679" s="114" t="e">
        <f>IF(Produit_Tarif_Stock!#REF!&lt;&gt;0,Produit_Tarif_Stock!#REF!,"")</f>
        <v>#REF!</v>
      </c>
      <c r="N679" s="454"/>
      <c r="P679" s="2" t="e">
        <f>IF(Produit_Tarif_Stock!#REF!&lt;&gt;0,Produit_Tarif_Stock!#REF!,"")</f>
        <v>#REF!</v>
      </c>
      <c r="Q679" s="518" t="e">
        <f>IF(Produit_Tarif_Stock!#REF!&lt;&gt;0,(E679-(E679*H679)-Produit_Tarif_Stock!#REF!)/Produit_Tarif_Stock!#REF!*100,(E679-(E679*H679)-Produit_Tarif_Stock!#REF!)/Produit_Tarif_Stock!#REF!*100)</f>
        <v>#REF!</v>
      </c>
      <c r="R679" s="523">
        <f t="shared" si="21"/>
        <v>0</v>
      </c>
      <c r="S679" s="524" t="e">
        <f>Produit_Tarif_Stock!#REF!</f>
        <v>#REF!</v>
      </c>
    </row>
    <row r="680" spans="1:19" ht="24.75" customHeight="1">
      <c r="A680" s="228" t="e">
        <f>Produit_Tarif_Stock!#REF!</f>
        <v>#REF!</v>
      </c>
      <c r="B680" s="118" t="e">
        <f>IF(Produit_Tarif_Stock!#REF!&lt;&gt;"",Produit_Tarif_Stock!#REF!,"")</f>
        <v>#REF!</v>
      </c>
      <c r="C680" s="502" t="e">
        <f>IF(Produit_Tarif_Stock!#REF!&lt;&gt;"",Produit_Tarif_Stock!#REF!,"")</f>
        <v>#REF!</v>
      </c>
      <c r="D680" s="505" t="e">
        <f>IF(Produit_Tarif_Stock!#REF!&lt;&gt;"",Produit_Tarif_Stock!#REF!,"")</f>
        <v>#REF!</v>
      </c>
      <c r="E680" s="514" t="e">
        <f>IF(Produit_Tarif_Stock!#REF!&lt;&gt;0,Produit_Tarif_Stock!#REF!,"")</f>
        <v>#REF!</v>
      </c>
      <c r="F680" s="2" t="e">
        <f>IF(Produit_Tarif_Stock!#REF!&lt;&gt;"",Produit_Tarif_Stock!#REF!,"")</f>
        <v>#REF!</v>
      </c>
      <c r="G680" s="506" t="e">
        <f>IF(Produit_Tarif_Stock!#REF!&lt;&gt;0,Produit_Tarif_Stock!#REF!,"")</f>
        <v>#REF!</v>
      </c>
      <c r="I680" s="506" t="str">
        <f t="shared" si="20"/>
        <v/>
      </c>
      <c r="J680" s="2" t="e">
        <f>IF(Produit_Tarif_Stock!#REF!&lt;&gt;0,Produit_Tarif_Stock!#REF!,"")</f>
        <v>#REF!</v>
      </c>
      <c r="K680" s="2" t="e">
        <f>IF(Produit_Tarif_Stock!#REF!&lt;&gt;0,Produit_Tarif_Stock!#REF!,"")</f>
        <v>#REF!</v>
      </c>
      <c r="L680" s="114" t="e">
        <f>IF(Produit_Tarif_Stock!#REF!&lt;&gt;0,Produit_Tarif_Stock!#REF!,"")</f>
        <v>#REF!</v>
      </c>
      <c r="M680" s="114" t="e">
        <f>IF(Produit_Tarif_Stock!#REF!&lt;&gt;0,Produit_Tarif_Stock!#REF!,"")</f>
        <v>#REF!</v>
      </c>
      <c r="N680" s="454"/>
      <c r="P680" s="2" t="e">
        <f>IF(Produit_Tarif_Stock!#REF!&lt;&gt;0,Produit_Tarif_Stock!#REF!,"")</f>
        <v>#REF!</v>
      </c>
      <c r="Q680" s="518" t="e">
        <f>IF(Produit_Tarif_Stock!#REF!&lt;&gt;0,(E680-(E680*H680)-Produit_Tarif_Stock!#REF!)/Produit_Tarif_Stock!#REF!*100,(E680-(E680*H680)-Produit_Tarif_Stock!#REF!)/Produit_Tarif_Stock!#REF!*100)</f>
        <v>#REF!</v>
      </c>
      <c r="R680" s="523">
        <f t="shared" si="21"/>
        <v>0</v>
      </c>
      <c r="S680" s="524" t="e">
        <f>Produit_Tarif_Stock!#REF!</f>
        <v>#REF!</v>
      </c>
    </row>
    <row r="681" spans="1:19" ht="24.75" customHeight="1">
      <c r="A681" s="228" t="e">
        <f>Produit_Tarif_Stock!#REF!</f>
        <v>#REF!</v>
      </c>
      <c r="B681" s="118" t="e">
        <f>IF(Produit_Tarif_Stock!#REF!&lt;&gt;"",Produit_Tarif_Stock!#REF!,"")</f>
        <v>#REF!</v>
      </c>
      <c r="C681" s="502" t="e">
        <f>IF(Produit_Tarif_Stock!#REF!&lt;&gt;"",Produit_Tarif_Stock!#REF!,"")</f>
        <v>#REF!</v>
      </c>
      <c r="D681" s="505" t="e">
        <f>IF(Produit_Tarif_Stock!#REF!&lt;&gt;"",Produit_Tarif_Stock!#REF!,"")</f>
        <v>#REF!</v>
      </c>
      <c r="E681" s="514" t="e">
        <f>IF(Produit_Tarif_Stock!#REF!&lt;&gt;0,Produit_Tarif_Stock!#REF!,"")</f>
        <v>#REF!</v>
      </c>
      <c r="F681" s="2" t="e">
        <f>IF(Produit_Tarif_Stock!#REF!&lt;&gt;"",Produit_Tarif_Stock!#REF!,"")</f>
        <v>#REF!</v>
      </c>
      <c r="G681" s="506" t="e">
        <f>IF(Produit_Tarif_Stock!#REF!&lt;&gt;0,Produit_Tarif_Stock!#REF!,"")</f>
        <v>#REF!</v>
      </c>
      <c r="I681" s="506" t="str">
        <f t="shared" si="20"/>
        <v/>
      </c>
      <c r="J681" s="2" t="e">
        <f>IF(Produit_Tarif_Stock!#REF!&lt;&gt;0,Produit_Tarif_Stock!#REF!,"")</f>
        <v>#REF!</v>
      </c>
      <c r="K681" s="2" t="e">
        <f>IF(Produit_Tarif_Stock!#REF!&lt;&gt;0,Produit_Tarif_Stock!#REF!,"")</f>
        <v>#REF!</v>
      </c>
      <c r="L681" s="114" t="e">
        <f>IF(Produit_Tarif_Stock!#REF!&lt;&gt;0,Produit_Tarif_Stock!#REF!,"")</f>
        <v>#REF!</v>
      </c>
      <c r="M681" s="114" t="e">
        <f>IF(Produit_Tarif_Stock!#REF!&lt;&gt;0,Produit_Tarif_Stock!#REF!,"")</f>
        <v>#REF!</v>
      </c>
      <c r="N681" s="454"/>
      <c r="P681" s="2" t="e">
        <f>IF(Produit_Tarif_Stock!#REF!&lt;&gt;0,Produit_Tarif_Stock!#REF!,"")</f>
        <v>#REF!</v>
      </c>
      <c r="Q681" s="518" t="e">
        <f>IF(Produit_Tarif_Stock!#REF!&lt;&gt;0,(E681-(E681*H681)-Produit_Tarif_Stock!#REF!)/Produit_Tarif_Stock!#REF!*100,(E681-(E681*H681)-Produit_Tarif_Stock!#REF!)/Produit_Tarif_Stock!#REF!*100)</f>
        <v>#REF!</v>
      </c>
      <c r="R681" s="523">
        <f t="shared" si="21"/>
        <v>0</v>
      </c>
      <c r="S681" s="524" t="e">
        <f>Produit_Tarif_Stock!#REF!</f>
        <v>#REF!</v>
      </c>
    </row>
    <row r="682" spans="1:19" ht="24.75" customHeight="1">
      <c r="A682" s="228" t="e">
        <f>Produit_Tarif_Stock!#REF!</f>
        <v>#REF!</v>
      </c>
      <c r="B682" s="118" t="e">
        <f>IF(Produit_Tarif_Stock!#REF!&lt;&gt;"",Produit_Tarif_Stock!#REF!,"")</f>
        <v>#REF!</v>
      </c>
      <c r="C682" s="502" t="e">
        <f>IF(Produit_Tarif_Stock!#REF!&lt;&gt;"",Produit_Tarif_Stock!#REF!,"")</f>
        <v>#REF!</v>
      </c>
      <c r="D682" s="505" t="e">
        <f>IF(Produit_Tarif_Stock!#REF!&lt;&gt;"",Produit_Tarif_Stock!#REF!,"")</f>
        <v>#REF!</v>
      </c>
      <c r="E682" s="514" t="e">
        <f>IF(Produit_Tarif_Stock!#REF!&lt;&gt;0,Produit_Tarif_Stock!#REF!,"")</f>
        <v>#REF!</v>
      </c>
      <c r="F682" s="2" t="e">
        <f>IF(Produit_Tarif_Stock!#REF!&lt;&gt;"",Produit_Tarif_Stock!#REF!,"")</f>
        <v>#REF!</v>
      </c>
      <c r="G682" s="506" t="e">
        <f>IF(Produit_Tarif_Stock!#REF!&lt;&gt;0,Produit_Tarif_Stock!#REF!,"")</f>
        <v>#REF!</v>
      </c>
      <c r="I682" s="506" t="str">
        <f t="shared" si="20"/>
        <v/>
      </c>
      <c r="J682" s="2" t="e">
        <f>IF(Produit_Tarif_Stock!#REF!&lt;&gt;0,Produit_Tarif_Stock!#REF!,"")</f>
        <v>#REF!</v>
      </c>
      <c r="K682" s="2" t="e">
        <f>IF(Produit_Tarif_Stock!#REF!&lt;&gt;0,Produit_Tarif_Stock!#REF!,"")</f>
        <v>#REF!</v>
      </c>
      <c r="L682" s="114" t="e">
        <f>IF(Produit_Tarif_Stock!#REF!&lt;&gt;0,Produit_Tarif_Stock!#REF!,"")</f>
        <v>#REF!</v>
      </c>
      <c r="M682" s="114" t="e">
        <f>IF(Produit_Tarif_Stock!#REF!&lt;&gt;0,Produit_Tarif_Stock!#REF!,"")</f>
        <v>#REF!</v>
      </c>
      <c r="N682" s="454"/>
      <c r="P682" s="2" t="e">
        <f>IF(Produit_Tarif_Stock!#REF!&lt;&gt;0,Produit_Tarif_Stock!#REF!,"")</f>
        <v>#REF!</v>
      </c>
      <c r="Q682" s="518" t="e">
        <f>IF(Produit_Tarif_Stock!#REF!&lt;&gt;0,(E682-(E682*H682)-Produit_Tarif_Stock!#REF!)/Produit_Tarif_Stock!#REF!*100,(E682-(E682*H682)-Produit_Tarif_Stock!#REF!)/Produit_Tarif_Stock!#REF!*100)</f>
        <v>#REF!</v>
      </c>
      <c r="R682" s="523">
        <f t="shared" si="21"/>
        <v>0</v>
      </c>
      <c r="S682" s="524" t="e">
        <f>Produit_Tarif_Stock!#REF!</f>
        <v>#REF!</v>
      </c>
    </row>
    <row r="683" spans="1:19" ht="24.75" customHeight="1">
      <c r="A683" s="228" t="e">
        <f>Produit_Tarif_Stock!#REF!</f>
        <v>#REF!</v>
      </c>
      <c r="B683" s="118" t="e">
        <f>IF(Produit_Tarif_Stock!#REF!&lt;&gt;"",Produit_Tarif_Stock!#REF!,"")</f>
        <v>#REF!</v>
      </c>
      <c r="C683" s="502" t="e">
        <f>IF(Produit_Tarif_Stock!#REF!&lt;&gt;"",Produit_Tarif_Stock!#REF!,"")</f>
        <v>#REF!</v>
      </c>
      <c r="D683" s="505" t="e">
        <f>IF(Produit_Tarif_Stock!#REF!&lt;&gt;"",Produit_Tarif_Stock!#REF!,"")</f>
        <v>#REF!</v>
      </c>
      <c r="E683" s="514" t="e">
        <f>IF(Produit_Tarif_Stock!#REF!&lt;&gt;0,Produit_Tarif_Stock!#REF!,"")</f>
        <v>#REF!</v>
      </c>
      <c r="F683" s="2" t="e">
        <f>IF(Produit_Tarif_Stock!#REF!&lt;&gt;"",Produit_Tarif_Stock!#REF!,"")</f>
        <v>#REF!</v>
      </c>
      <c r="G683" s="506" t="e">
        <f>IF(Produit_Tarif_Stock!#REF!&lt;&gt;0,Produit_Tarif_Stock!#REF!,"")</f>
        <v>#REF!</v>
      </c>
      <c r="I683" s="506" t="str">
        <f t="shared" si="20"/>
        <v/>
      </c>
      <c r="J683" s="2" t="e">
        <f>IF(Produit_Tarif_Stock!#REF!&lt;&gt;0,Produit_Tarif_Stock!#REF!,"")</f>
        <v>#REF!</v>
      </c>
      <c r="K683" s="2" t="e">
        <f>IF(Produit_Tarif_Stock!#REF!&lt;&gt;0,Produit_Tarif_Stock!#REF!,"")</f>
        <v>#REF!</v>
      </c>
      <c r="L683" s="114" t="e">
        <f>IF(Produit_Tarif_Stock!#REF!&lt;&gt;0,Produit_Tarif_Stock!#REF!,"")</f>
        <v>#REF!</v>
      </c>
      <c r="M683" s="114" t="e">
        <f>IF(Produit_Tarif_Stock!#REF!&lt;&gt;0,Produit_Tarif_Stock!#REF!,"")</f>
        <v>#REF!</v>
      </c>
      <c r="N683" s="454"/>
      <c r="P683" s="2" t="e">
        <f>IF(Produit_Tarif_Stock!#REF!&lt;&gt;0,Produit_Tarif_Stock!#REF!,"")</f>
        <v>#REF!</v>
      </c>
      <c r="Q683" s="518" t="e">
        <f>IF(Produit_Tarif_Stock!#REF!&lt;&gt;0,(E683-(E683*H683)-Produit_Tarif_Stock!#REF!)/Produit_Tarif_Stock!#REF!*100,(E683-(E683*H683)-Produit_Tarif_Stock!#REF!)/Produit_Tarif_Stock!#REF!*100)</f>
        <v>#REF!</v>
      </c>
      <c r="R683" s="523">
        <f t="shared" si="21"/>
        <v>0</v>
      </c>
      <c r="S683" s="524" t="e">
        <f>Produit_Tarif_Stock!#REF!</f>
        <v>#REF!</v>
      </c>
    </row>
    <row r="684" spans="1:19" ht="24.75" customHeight="1">
      <c r="A684" s="228" t="e">
        <f>Produit_Tarif_Stock!#REF!</f>
        <v>#REF!</v>
      </c>
      <c r="B684" s="118" t="e">
        <f>IF(Produit_Tarif_Stock!#REF!&lt;&gt;"",Produit_Tarif_Stock!#REF!,"")</f>
        <v>#REF!</v>
      </c>
      <c r="C684" s="502" t="e">
        <f>IF(Produit_Tarif_Stock!#REF!&lt;&gt;"",Produit_Tarif_Stock!#REF!,"")</f>
        <v>#REF!</v>
      </c>
      <c r="D684" s="505" t="e">
        <f>IF(Produit_Tarif_Stock!#REF!&lt;&gt;"",Produit_Tarif_Stock!#REF!,"")</f>
        <v>#REF!</v>
      </c>
      <c r="E684" s="514" t="e">
        <f>IF(Produit_Tarif_Stock!#REF!&lt;&gt;0,Produit_Tarif_Stock!#REF!,"")</f>
        <v>#REF!</v>
      </c>
      <c r="F684" s="2" t="e">
        <f>IF(Produit_Tarif_Stock!#REF!&lt;&gt;"",Produit_Tarif_Stock!#REF!,"")</f>
        <v>#REF!</v>
      </c>
      <c r="G684" s="506" t="e">
        <f>IF(Produit_Tarif_Stock!#REF!&lt;&gt;0,Produit_Tarif_Stock!#REF!,"")</f>
        <v>#REF!</v>
      </c>
      <c r="I684" s="506" t="str">
        <f t="shared" si="20"/>
        <v/>
      </c>
      <c r="J684" s="2" t="e">
        <f>IF(Produit_Tarif_Stock!#REF!&lt;&gt;0,Produit_Tarif_Stock!#REF!,"")</f>
        <v>#REF!</v>
      </c>
      <c r="K684" s="2" t="e">
        <f>IF(Produit_Tarif_Stock!#REF!&lt;&gt;0,Produit_Tarif_Stock!#REF!,"")</f>
        <v>#REF!</v>
      </c>
      <c r="L684" s="114" t="e">
        <f>IF(Produit_Tarif_Stock!#REF!&lt;&gt;0,Produit_Tarif_Stock!#REF!,"")</f>
        <v>#REF!</v>
      </c>
      <c r="M684" s="114" t="e">
        <f>IF(Produit_Tarif_Stock!#REF!&lt;&gt;0,Produit_Tarif_Stock!#REF!,"")</f>
        <v>#REF!</v>
      </c>
      <c r="N684" s="454"/>
      <c r="P684" s="2" t="e">
        <f>IF(Produit_Tarif_Stock!#REF!&lt;&gt;0,Produit_Tarif_Stock!#REF!,"")</f>
        <v>#REF!</v>
      </c>
      <c r="Q684" s="518" t="e">
        <f>IF(Produit_Tarif_Stock!#REF!&lt;&gt;0,(E684-(E684*H684)-Produit_Tarif_Stock!#REF!)/Produit_Tarif_Stock!#REF!*100,(E684-(E684*H684)-Produit_Tarif_Stock!#REF!)/Produit_Tarif_Stock!#REF!*100)</f>
        <v>#REF!</v>
      </c>
      <c r="R684" s="523">
        <f t="shared" si="21"/>
        <v>0</v>
      </c>
      <c r="S684" s="524" t="e">
        <f>Produit_Tarif_Stock!#REF!</f>
        <v>#REF!</v>
      </c>
    </row>
    <row r="685" spans="1:19" ht="24.75" customHeight="1">
      <c r="A685" s="228" t="e">
        <f>Produit_Tarif_Stock!#REF!</f>
        <v>#REF!</v>
      </c>
      <c r="B685" s="118" t="e">
        <f>IF(Produit_Tarif_Stock!#REF!&lt;&gt;"",Produit_Tarif_Stock!#REF!,"")</f>
        <v>#REF!</v>
      </c>
      <c r="C685" s="502" t="e">
        <f>IF(Produit_Tarif_Stock!#REF!&lt;&gt;"",Produit_Tarif_Stock!#REF!,"")</f>
        <v>#REF!</v>
      </c>
      <c r="D685" s="505" t="e">
        <f>IF(Produit_Tarif_Stock!#REF!&lt;&gt;"",Produit_Tarif_Stock!#REF!,"")</f>
        <v>#REF!</v>
      </c>
      <c r="E685" s="514" t="e">
        <f>IF(Produit_Tarif_Stock!#REF!&lt;&gt;0,Produit_Tarif_Stock!#REF!,"")</f>
        <v>#REF!</v>
      </c>
      <c r="F685" s="2" t="e">
        <f>IF(Produit_Tarif_Stock!#REF!&lt;&gt;"",Produit_Tarif_Stock!#REF!,"")</f>
        <v>#REF!</v>
      </c>
      <c r="G685" s="506" t="e">
        <f>IF(Produit_Tarif_Stock!#REF!&lt;&gt;0,Produit_Tarif_Stock!#REF!,"")</f>
        <v>#REF!</v>
      </c>
      <c r="I685" s="506" t="str">
        <f t="shared" si="20"/>
        <v/>
      </c>
      <c r="J685" s="2" t="e">
        <f>IF(Produit_Tarif_Stock!#REF!&lt;&gt;0,Produit_Tarif_Stock!#REF!,"")</f>
        <v>#REF!</v>
      </c>
      <c r="K685" s="2" t="e">
        <f>IF(Produit_Tarif_Stock!#REF!&lt;&gt;0,Produit_Tarif_Stock!#REF!,"")</f>
        <v>#REF!</v>
      </c>
      <c r="L685" s="114" t="e">
        <f>IF(Produit_Tarif_Stock!#REF!&lt;&gt;0,Produit_Tarif_Stock!#REF!,"")</f>
        <v>#REF!</v>
      </c>
      <c r="M685" s="114" t="e">
        <f>IF(Produit_Tarif_Stock!#REF!&lt;&gt;0,Produit_Tarif_Stock!#REF!,"")</f>
        <v>#REF!</v>
      </c>
      <c r="N685" s="454"/>
      <c r="P685" s="2" t="e">
        <f>IF(Produit_Tarif_Stock!#REF!&lt;&gt;0,Produit_Tarif_Stock!#REF!,"")</f>
        <v>#REF!</v>
      </c>
      <c r="Q685" s="518" t="e">
        <f>IF(Produit_Tarif_Stock!#REF!&lt;&gt;0,(E685-(E685*H685)-Produit_Tarif_Stock!#REF!)/Produit_Tarif_Stock!#REF!*100,(E685-(E685*H685)-Produit_Tarif_Stock!#REF!)/Produit_Tarif_Stock!#REF!*100)</f>
        <v>#REF!</v>
      </c>
      <c r="R685" s="523">
        <f t="shared" si="21"/>
        <v>0</v>
      </c>
      <c r="S685" s="524" t="e">
        <f>Produit_Tarif_Stock!#REF!</f>
        <v>#REF!</v>
      </c>
    </row>
    <row r="686" spans="1:19" ht="24.75" customHeight="1">
      <c r="A686" s="228" t="e">
        <f>Produit_Tarif_Stock!#REF!</f>
        <v>#REF!</v>
      </c>
      <c r="B686" s="118" t="e">
        <f>IF(Produit_Tarif_Stock!#REF!&lt;&gt;"",Produit_Tarif_Stock!#REF!,"")</f>
        <v>#REF!</v>
      </c>
      <c r="C686" s="502" t="e">
        <f>IF(Produit_Tarif_Stock!#REF!&lt;&gt;"",Produit_Tarif_Stock!#REF!,"")</f>
        <v>#REF!</v>
      </c>
      <c r="D686" s="505" t="e">
        <f>IF(Produit_Tarif_Stock!#REF!&lt;&gt;"",Produit_Tarif_Stock!#REF!,"")</f>
        <v>#REF!</v>
      </c>
      <c r="E686" s="514" t="e">
        <f>IF(Produit_Tarif_Stock!#REF!&lt;&gt;0,Produit_Tarif_Stock!#REF!,"")</f>
        <v>#REF!</v>
      </c>
      <c r="F686" s="2" t="e">
        <f>IF(Produit_Tarif_Stock!#REF!&lt;&gt;"",Produit_Tarif_Stock!#REF!,"")</f>
        <v>#REF!</v>
      </c>
      <c r="G686" s="506" t="e">
        <f>IF(Produit_Tarif_Stock!#REF!&lt;&gt;0,Produit_Tarif_Stock!#REF!,"")</f>
        <v>#REF!</v>
      </c>
      <c r="I686" s="506" t="str">
        <f t="shared" si="20"/>
        <v/>
      </c>
      <c r="J686" s="2" t="e">
        <f>IF(Produit_Tarif_Stock!#REF!&lt;&gt;0,Produit_Tarif_Stock!#REF!,"")</f>
        <v>#REF!</v>
      </c>
      <c r="K686" s="2" t="e">
        <f>IF(Produit_Tarif_Stock!#REF!&lt;&gt;0,Produit_Tarif_Stock!#REF!,"")</f>
        <v>#REF!</v>
      </c>
      <c r="L686" s="114" t="e">
        <f>IF(Produit_Tarif_Stock!#REF!&lt;&gt;0,Produit_Tarif_Stock!#REF!,"")</f>
        <v>#REF!</v>
      </c>
      <c r="M686" s="114" t="e">
        <f>IF(Produit_Tarif_Stock!#REF!&lt;&gt;0,Produit_Tarif_Stock!#REF!,"")</f>
        <v>#REF!</v>
      </c>
      <c r="N686" s="454"/>
      <c r="P686" s="2" t="e">
        <f>IF(Produit_Tarif_Stock!#REF!&lt;&gt;0,Produit_Tarif_Stock!#REF!,"")</f>
        <v>#REF!</v>
      </c>
      <c r="Q686" s="518" t="e">
        <f>IF(Produit_Tarif_Stock!#REF!&lt;&gt;0,(E686-(E686*H686)-Produit_Tarif_Stock!#REF!)/Produit_Tarif_Stock!#REF!*100,(E686-(E686*H686)-Produit_Tarif_Stock!#REF!)/Produit_Tarif_Stock!#REF!*100)</f>
        <v>#REF!</v>
      </c>
      <c r="R686" s="523">
        <f t="shared" si="21"/>
        <v>0</v>
      </c>
      <c r="S686" s="524" t="e">
        <f>Produit_Tarif_Stock!#REF!</f>
        <v>#REF!</v>
      </c>
    </row>
    <row r="687" spans="1:19" ht="24.75" customHeight="1">
      <c r="A687" s="228" t="e">
        <f>Produit_Tarif_Stock!#REF!</f>
        <v>#REF!</v>
      </c>
      <c r="B687" s="118" t="e">
        <f>IF(Produit_Tarif_Stock!#REF!&lt;&gt;"",Produit_Tarif_Stock!#REF!,"")</f>
        <v>#REF!</v>
      </c>
      <c r="C687" s="502" t="e">
        <f>IF(Produit_Tarif_Stock!#REF!&lt;&gt;"",Produit_Tarif_Stock!#REF!,"")</f>
        <v>#REF!</v>
      </c>
      <c r="D687" s="505" t="e">
        <f>IF(Produit_Tarif_Stock!#REF!&lt;&gt;"",Produit_Tarif_Stock!#REF!,"")</f>
        <v>#REF!</v>
      </c>
      <c r="E687" s="514" t="e">
        <f>IF(Produit_Tarif_Stock!#REF!&lt;&gt;0,Produit_Tarif_Stock!#REF!,"")</f>
        <v>#REF!</v>
      </c>
      <c r="F687" s="2" t="e">
        <f>IF(Produit_Tarif_Stock!#REF!&lt;&gt;"",Produit_Tarif_Stock!#REF!,"")</f>
        <v>#REF!</v>
      </c>
      <c r="G687" s="506" t="e">
        <f>IF(Produit_Tarif_Stock!#REF!&lt;&gt;0,Produit_Tarif_Stock!#REF!,"")</f>
        <v>#REF!</v>
      </c>
      <c r="I687" s="506" t="str">
        <f t="shared" si="20"/>
        <v/>
      </c>
      <c r="J687" s="2" t="e">
        <f>IF(Produit_Tarif_Stock!#REF!&lt;&gt;0,Produit_Tarif_Stock!#REF!,"")</f>
        <v>#REF!</v>
      </c>
      <c r="K687" s="2" t="e">
        <f>IF(Produit_Tarif_Stock!#REF!&lt;&gt;0,Produit_Tarif_Stock!#REF!,"")</f>
        <v>#REF!</v>
      </c>
      <c r="L687" s="114" t="e">
        <f>IF(Produit_Tarif_Stock!#REF!&lt;&gt;0,Produit_Tarif_Stock!#REF!,"")</f>
        <v>#REF!</v>
      </c>
      <c r="M687" s="114" t="e">
        <f>IF(Produit_Tarif_Stock!#REF!&lt;&gt;0,Produit_Tarif_Stock!#REF!,"")</f>
        <v>#REF!</v>
      </c>
      <c r="N687" s="454"/>
      <c r="P687" s="2" t="e">
        <f>IF(Produit_Tarif_Stock!#REF!&lt;&gt;0,Produit_Tarif_Stock!#REF!,"")</f>
        <v>#REF!</v>
      </c>
      <c r="Q687" s="518" t="e">
        <f>IF(Produit_Tarif_Stock!#REF!&lt;&gt;0,(E687-(E687*H687)-Produit_Tarif_Stock!#REF!)/Produit_Tarif_Stock!#REF!*100,(E687-(E687*H687)-Produit_Tarif_Stock!#REF!)/Produit_Tarif_Stock!#REF!*100)</f>
        <v>#REF!</v>
      </c>
      <c r="R687" s="523">
        <f t="shared" si="21"/>
        <v>0</v>
      </c>
      <c r="S687" s="524" t="e">
        <f>Produit_Tarif_Stock!#REF!</f>
        <v>#REF!</v>
      </c>
    </row>
    <row r="688" spans="1:19" ht="24.75" customHeight="1">
      <c r="A688" s="228" t="e">
        <f>Produit_Tarif_Stock!#REF!</f>
        <v>#REF!</v>
      </c>
      <c r="B688" s="118" t="e">
        <f>IF(Produit_Tarif_Stock!#REF!&lt;&gt;"",Produit_Tarif_Stock!#REF!,"")</f>
        <v>#REF!</v>
      </c>
      <c r="C688" s="502" t="e">
        <f>IF(Produit_Tarif_Stock!#REF!&lt;&gt;"",Produit_Tarif_Stock!#REF!,"")</f>
        <v>#REF!</v>
      </c>
      <c r="D688" s="505" t="e">
        <f>IF(Produit_Tarif_Stock!#REF!&lt;&gt;"",Produit_Tarif_Stock!#REF!,"")</f>
        <v>#REF!</v>
      </c>
      <c r="E688" s="514" t="e">
        <f>IF(Produit_Tarif_Stock!#REF!&lt;&gt;0,Produit_Tarif_Stock!#REF!,"")</f>
        <v>#REF!</v>
      </c>
      <c r="F688" s="2" t="e">
        <f>IF(Produit_Tarif_Stock!#REF!&lt;&gt;"",Produit_Tarif_Stock!#REF!,"")</f>
        <v>#REF!</v>
      </c>
      <c r="G688" s="506" t="e">
        <f>IF(Produit_Tarif_Stock!#REF!&lt;&gt;0,Produit_Tarif_Stock!#REF!,"")</f>
        <v>#REF!</v>
      </c>
      <c r="I688" s="506" t="str">
        <f t="shared" si="20"/>
        <v/>
      </c>
      <c r="J688" s="2" t="e">
        <f>IF(Produit_Tarif_Stock!#REF!&lt;&gt;0,Produit_Tarif_Stock!#REF!,"")</f>
        <v>#REF!</v>
      </c>
      <c r="K688" s="2" t="e">
        <f>IF(Produit_Tarif_Stock!#REF!&lt;&gt;0,Produit_Tarif_Stock!#REF!,"")</f>
        <v>#REF!</v>
      </c>
      <c r="L688" s="114" t="e">
        <f>IF(Produit_Tarif_Stock!#REF!&lt;&gt;0,Produit_Tarif_Stock!#REF!,"")</f>
        <v>#REF!</v>
      </c>
      <c r="M688" s="114" t="e">
        <f>IF(Produit_Tarif_Stock!#REF!&lt;&gt;0,Produit_Tarif_Stock!#REF!,"")</f>
        <v>#REF!</v>
      </c>
      <c r="N688" s="454"/>
      <c r="P688" s="2" t="e">
        <f>IF(Produit_Tarif_Stock!#REF!&lt;&gt;0,Produit_Tarif_Stock!#REF!,"")</f>
        <v>#REF!</v>
      </c>
      <c r="Q688" s="518" t="e">
        <f>IF(Produit_Tarif_Stock!#REF!&lt;&gt;0,(E688-(E688*H688)-Produit_Tarif_Stock!#REF!)/Produit_Tarif_Stock!#REF!*100,(E688-(E688*H688)-Produit_Tarif_Stock!#REF!)/Produit_Tarif_Stock!#REF!*100)</f>
        <v>#REF!</v>
      </c>
      <c r="R688" s="523">
        <f t="shared" si="21"/>
        <v>0</v>
      </c>
      <c r="S688" s="524" t="e">
        <f>Produit_Tarif_Stock!#REF!</f>
        <v>#REF!</v>
      </c>
    </row>
    <row r="689" spans="1:19" ht="24.75" customHeight="1">
      <c r="A689" s="228" t="e">
        <f>Produit_Tarif_Stock!#REF!</f>
        <v>#REF!</v>
      </c>
      <c r="B689" s="118" t="e">
        <f>IF(Produit_Tarif_Stock!#REF!&lt;&gt;"",Produit_Tarif_Stock!#REF!,"")</f>
        <v>#REF!</v>
      </c>
      <c r="C689" s="502" t="e">
        <f>IF(Produit_Tarif_Stock!#REF!&lt;&gt;"",Produit_Tarif_Stock!#REF!,"")</f>
        <v>#REF!</v>
      </c>
      <c r="D689" s="505" t="e">
        <f>IF(Produit_Tarif_Stock!#REF!&lt;&gt;"",Produit_Tarif_Stock!#REF!,"")</f>
        <v>#REF!</v>
      </c>
      <c r="E689" s="514" t="e">
        <f>IF(Produit_Tarif_Stock!#REF!&lt;&gt;0,Produit_Tarif_Stock!#REF!,"")</f>
        <v>#REF!</v>
      </c>
      <c r="F689" s="2" t="e">
        <f>IF(Produit_Tarif_Stock!#REF!&lt;&gt;"",Produit_Tarif_Stock!#REF!,"")</f>
        <v>#REF!</v>
      </c>
      <c r="G689" s="506" t="e">
        <f>IF(Produit_Tarif_Stock!#REF!&lt;&gt;0,Produit_Tarif_Stock!#REF!,"")</f>
        <v>#REF!</v>
      </c>
      <c r="I689" s="506" t="str">
        <f t="shared" si="20"/>
        <v/>
      </c>
      <c r="J689" s="2" t="e">
        <f>IF(Produit_Tarif_Stock!#REF!&lt;&gt;0,Produit_Tarif_Stock!#REF!,"")</f>
        <v>#REF!</v>
      </c>
      <c r="K689" s="2" t="e">
        <f>IF(Produit_Tarif_Stock!#REF!&lt;&gt;0,Produit_Tarif_Stock!#REF!,"")</f>
        <v>#REF!</v>
      </c>
      <c r="L689" s="114" t="e">
        <f>IF(Produit_Tarif_Stock!#REF!&lt;&gt;0,Produit_Tarif_Stock!#REF!,"")</f>
        <v>#REF!</v>
      </c>
      <c r="M689" s="114" t="e">
        <f>IF(Produit_Tarif_Stock!#REF!&lt;&gt;0,Produit_Tarif_Stock!#REF!,"")</f>
        <v>#REF!</v>
      </c>
      <c r="N689" s="454"/>
      <c r="P689" s="2" t="e">
        <f>IF(Produit_Tarif_Stock!#REF!&lt;&gt;0,Produit_Tarif_Stock!#REF!,"")</f>
        <v>#REF!</v>
      </c>
      <c r="Q689" s="518" t="e">
        <f>IF(Produit_Tarif_Stock!#REF!&lt;&gt;0,(E689-(E689*H689)-Produit_Tarif_Stock!#REF!)/Produit_Tarif_Stock!#REF!*100,(E689-(E689*H689)-Produit_Tarif_Stock!#REF!)/Produit_Tarif_Stock!#REF!*100)</f>
        <v>#REF!</v>
      </c>
      <c r="R689" s="523">
        <f t="shared" si="21"/>
        <v>0</v>
      </c>
      <c r="S689" s="524" t="e">
        <f>Produit_Tarif_Stock!#REF!</f>
        <v>#REF!</v>
      </c>
    </row>
    <row r="690" spans="1:19" ht="24.75" customHeight="1">
      <c r="A690" s="228" t="e">
        <f>Produit_Tarif_Stock!#REF!</f>
        <v>#REF!</v>
      </c>
      <c r="B690" s="118" t="e">
        <f>IF(Produit_Tarif_Stock!#REF!&lt;&gt;"",Produit_Tarif_Stock!#REF!,"")</f>
        <v>#REF!</v>
      </c>
      <c r="C690" s="502" t="e">
        <f>IF(Produit_Tarif_Stock!#REF!&lt;&gt;"",Produit_Tarif_Stock!#REF!,"")</f>
        <v>#REF!</v>
      </c>
      <c r="D690" s="505" t="e">
        <f>IF(Produit_Tarif_Stock!#REF!&lt;&gt;"",Produit_Tarif_Stock!#REF!,"")</f>
        <v>#REF!</v>
      </c>
      <c r="E690" s="514" t="e">
        <f>IF(Produit_Tarif_Stock!#REF!&lt;&gt;0,Produit_Tarif_Stock!#REF!,"")</f>
        <v>#REF!</v>
      </c>
      <c r="F690" s="2" t="e">
        <f>IF(Produit_Tarif_Stock!#REF!&lt;&gt;"",Produit_Tarif_Stock!#REF!,"")</f>
        <v>#REF!</v>
      </c>
      <c r="G690" s="506" t="e">
        <f>IF(Produit_Tarif_Stock!#REF!&lt;&gt;0,Produit_Tarif_Stock!#REF!,"")</f>
        <v>#REF!</v>
      </c>
      <c r="I690" s="506" t="str">
        <f t="shared" si="20"/>
        <v/>
      </c>
      <c r="J690" s="2" t="e">
        <f>IF(Produit_Tarif_Stock!#REF!&lt;&gt;0,Produit_Tarif_Stock!#REF!,"")</f>
        <v>#REF!</v>
      </c>
      <c r="K690" s="2" t="e">
        <f>IF(Produit_Tarif_Stock!#REF!&lt;&gt;0,Produit_Tarif_Stock!#REF!,"")</f>
        <v>#REF!</v>
      </c>
      <c r="L690" s="114" t="e">
        <f>IF(Produit_Tarif_Stock!#REF!&lt;&gt;0,Produit_Tarif_Stock!#REF!,"")</f>
        <v>#REF!</v>
      </c>
      <c r="M690" s="114" t="e">
        <f>IF(Produit_Tarif_Stock!#REF!&lt;&gt;0,Produit_Tarif_Stock!#REF!,"")</f>
        <v>#REF!</v>
      </c>
      <c r="N690" s="454"/>
      <c r="P690" s="2" t="e">
        <f>IF(Produit_Tarif_Stock!#REF!&lt;&gt;0,Produit_Tarif_Stock!#REF!,"")</f>
        <v>#REF!</v>
      </c>
      <c r="Q690" s="518" t="e">
        <f>IF(Produit_Tarif_Stock!#REF!&lt;&gt;0,(E690-(E690*H690)-Produit_Tarif_Stock!#REF!)/Produit_Tarif_Stock!#REF!*100,(E690-(E690*H690)-Produit_Tarif_Stock!#REF!)/Produit_Tarif_Stock!#REF!*100)</f>
        <v>#REF!</v>
      </c>
      <c r="R690" s="523">
        <f t="shared" si="21"/>
        <v>0</v>
      </c>
      <c r="S690" s="524" t="e">
        <f>Produit_Tarif_Stock!#REF!</f>
        <v>#REF!</v>
      </c>
    </row>
    <row r="691" spans="1:19" ht="24.75" customHeight="1">
      <c r="A691" s="228" t="e">
        <f>Produit_Tarif_Stock!#REF!</f>
        <v>#REF!</v>
      </c>
      <c r="B691" s="118" t="e">
        <f>IF(Produit_Tarif_Stock!#REF!&lt;&gt;"",Produit_Tarif_Stock!#REF!,"")</f>
        <v>#REF!</v>
      </c>
      <c r="C691" s="502" t="e">
        <f>IF(Produit_Tarif_Stock!#REF!&lt;&gt;"",Produit_Tarif_Stock!#REF!,"")</f>
        <v>#REF!</v>
      </c>
      <c r="D691" s="505" t="e">
        <f>IF(Produit_Tarif_Stock!#REF!&lt;&gt;"",Produit_Tarif_Stock!#REF!,"")</f>
        <v>#REF!</v>
      </c>
      <c r="E691" s="514" t="e">
        <f>IF(Produit_Tarif_Stock!#REF!&lt;&gt;0,Produit_Tarif_Stock!#REF!,"")</f>
        <v>#REF!</v>
      </c>
      <c r="F691" s="2" t="e">
        <f>IF(Produit_Tarif_Stock!#REF!&lt;&gt;"",Produit_Tarif_Stock!#REF!,"")</f>
        <v>#REF!</v>
      </c>
      <c r="G691" s="506" t="e">
        <f>IF(Produit_Tarif_Stock!#REF!&lt;&gt;0,Produit_Tarif_Stock!#REF!,"")</f>
        <v>#REF!</v>
      </c>
      <c r="I691" s="506" t="str">
        <f t="shared" si="20"/>
        <v/>
      </c>
      <c r="J691" s="2" t="e">
        <f>IF(Produit_Tarif_Stock!#REF!&lt;&gt;0,Produit_Tarif_Stock!#REF!,"")</f>
        <v>#REF!</v>
      </c>
      <c r="K691" s="2" t="e">
        <f>IF(Produit_Tarif_Stock!#REF!&lt;&gt;0,Produit_Tarif_Stock!#REF!,"")</f>
        <v>#REF!</v>
      </c>
      <c r="L691" s="114" t="e">
        <f>IF(Produit_Tarif_Stock!#REF!&lt;&gt;0,Produit_Tarif_Stock!#REF!,"")</f>
        <v>#REF!</v>
      </c>
      <c r="M691" s="114" t="e">
        <f>IF(Produit_Tarif_Stock!#REF!&lt;&gt;0,Produit_Tarif_Stock!#REF!,"")</f>
        <v>#REF!</v>
      </c>
      <c r="N691" s="454"/>
      <c r="P691" s="2" t="e">
        <f>IF(Produit_Tarif_Stock!#REF!&lt;&gt;0,Produit_Tarif_Stock!#REF!,"")</f>
        <v>#REF!</v>
      </c>
      <c r="Q691" s="518" t="e">
        <f>IF(Produit_Tarif_Stock!#REF!&lt;&gt;0,(E691-(E691*H691)-Produit_Tarif_Stock!#REF!)/Produit_Tarif_Stock!#REF!*100,(E691-(E691*H691)-Produit_Tarif_Stock!#REF!)/Produit_Tarif_Stock!#REF!*100)</f>
        <v>#REF!</v>
      </c>
      <c r="R691" s="523">
        <f t="shared" si="21"/>
        <v>0</v>
      </c>
      <c r="S691" s="524" t="e">
        <f>Produit_Tarif_Stock!#REF!</f>
        <v>#REF!</v>
      </c>
    </row>
    <row r="692" spans="1:19" ht="24.75" customHeight="1">
      <c r="A692" s="228" t="e">
        <f>Produit_Tarif_Stock!#REF!</f>
        <v>#REF!</v>
      </c>
      <c r="B692" s="118" t="e">
        <f>IF(Produit_Tarif_Stock!#REF!&lt;&gt;"",Produit_Tarif_Stock!#REF!,"")</f>
        <v>#REF!</v>
      </c>
      <c r="C692" s="502" t="e">
        <f>IF(Produit_Tarif_Stock!#REF!&lt;&gt;"",Produit_Tarif_Stock!#REF!,"")</f>
        <v>#REF!</v>
      </c>
      <c r="D692" s="505" t="e">
        <f>IF(Produit_Tarif_Stock!#REF!&lt;&gt;"",Produit_Tarif_Stock!#REF!,"")</f>
        <v>#REF!</v>
      </c>
      <c r="E692" s="514" t="e">
        <f>IF(Produit_Tarif_Stock!#REF!&lt;&gt;0,Produit_Tarif_Stock!#REF!,"")</f>
        <v>#REF!</v>
      </c>
      <c r="F692" s="2" t="e">
        <f>IF(Produit_Tarif_Stock!#REF!&lt;&gt;"",Produit_Tarif_Stock!#REF!,"")</f>
        <v>#REF!</v>
      </c>
      <c r="G692" s="506" t="e">
        <f>IF(Produit_Tarif_Stock!#REF!&lt;&gt;0,Produit_Tarif_Stock!#REF!,"")</f>
        <v>#REF!</v>
      </c>
      <c r="I692" s="506" t="str">
        <f t="shared" si="20"/>
        <v/>
      </c>
      <c r="J692" s="2" t="e">
        <f>IF(Produit_Tarif_Stock!#REF!&lt;&gt;0,Produit_Tarif_Stock!#REF!,"")</f>
        <v>#REF!</v>
      </c>
      <c r="K692" s="2" t="e">
        <f>IF(Produit_Tarif_Stock!#REF!&lt;&gt;0,Produit_Tarif_Stock!#REF!,"")</f>
        <v>#REF!</v>
      </c>
      <c r="L692" s="114" t="e">
        <f>IF(Produit_Tarif_Stock!#REF!&lt;&gt;0,Produit_Tarif_Stock!#REF!,"")</f>
        <v>#REF!</v>
      </c>
      <c r="M692" s="114" t="e">
        <f>IF(Produit_Tarif_Stock!#REF!&lt;&gt;0,Produit_Tarif_Stock!#REF!,"")</f>
        <v>#REF!</v>
      </c>
      <c r="N692" s="454"/>
      <c r="P692" s="2" t="e">
        <f>IF(Produit_Tarif_Stock!#REF!&lt;&gt;0,Produit_Tarif_Stock!#REF!,"")</f>
        <v>#REF!</v>
      </c>
      <c r="Q692" s="518" t="e">
        <f>IF(Produit_Tarif_Stock!#REF!&lt;&gt;0,(E692-(E692*H692)-Produit_Tarif_Stock!#REF!)/Produit_Tarif_Stock!#REF!*100,(E692-(E692*H692)-Produit_Tarif_Stock!#REF!)/Produit_Tarif_Stock!#REF!*100)</f>
        <v>#REF!</v>
      </c>
      <c r="R692" s="523">
        <f t="shared" si="21"/>
        <v>0</v>
      </c>
      <c r="S692" s="524" t="e">
        <f>Produit_Tarif_Stock!#REF!</f>
        <v>#REF!</v>
      </c>
    </row>
    <row r="693" spans="1:19" ht="24.75" customHeight="1">
      <c r="A693" s="228" t="e">
        <f>Produit_Tarif_Stock!#REF!</f>
        <v>#REF!</v>
      </c>
      <c r="B693" s="118" t="e">
        <f>IF(Produit_Tarif_Stock!#REF!&lt;&gt;"",Produit_Tarif_Stock!#REF!,"")</f>
        <v>#REF!</v>
      </c>
      <c r="C693" s="502" t="e">
        <f>IF(Produit_Tarif_Stock!#REF!&lt;&gt;"",Produit_Tarif_Stock!#REF!,"")</f>
        <v>#REF!</v>
      </c>
      <c r="D693" s="505" t="e">
        <f>IF(Produit_Tarif_Stock!#REF!&lt;&gt;"",Produit_Tarif_Stock!#REF!,"")</f>
        <v>#REF!</v>
      </c>
      <c r="E693" s="514" t="e">
        <f>IF(Produit_Tarif_Stock!#REF!&lt;&gt;0,Produit_Tarif_Stock!#REF!,"")</f>
        <v>#REF!</v>
      </c>
      <c r="F693" s="2" t="e">
        <f>IF(Produit_Tarif_Stock!#REF!&lt;&gt;"",Produit_Tarif_Stock!#REF!,"")</f>
        <v>#REF!</v>
      </c>
      <c r="G693" s="506" t="e">
        <f>IF(Produit_Tarif_Stock!#REF!&lt;&gt;0,Produit_Tarif_Stock!#REF!,"")</f>
        <v>#REF!</v>
      </c>
      <c r="I693" s="506" t="str">
        <f t="shared" si="20"/>
        <v/>
      </c>
      <c r="J693" s="2" t="e">
        <f>IF(Produit_Tarif_Stock!#REF!&lt;&gt;0,Produit_Tarif_Stock!#REF!,"")</f>
        <v>#REF!</v>
      </c>
      <c r="K693" s="2" t="e">
        <f>IF(Produit_Tarif_Stock!#REF!&lt;&gt;0,Produit_Tarif_Stock!#REF!,"")</f>
        <v>#REF!</v>
      </c>
      <c r="L693" s="114" t="e">
        <f>IF(Produit_Tarif_Stock!#REF!&lt;&gt;0,Produit_Tarif_Stock!#REF!,"")</f>
        <v>#REF!</v>
      </c>
      <c r="M693" s="114" t="e">
        <f>IF(Produit_Tarif_Stock!#REF!&lt;&gt;0,Produit_Tarif_Stock!#REF!,"")</f>
        <v>#REF!</v>
      </c>
      <c r="N693" s="454"/>
      <c r="P693" s="2" t="e">
        <f>IF(Produit_Tarif_Stock!#REF!&lt;&gt;0,Produit_Tarif_Stock!#REF!,"")</f>
        <v>#REF!</v>
      </c>
      <c r="Q693" s="518" t="e">
        <f>IF(Produit_Tarif_Stock!#REF!&lt;&gt;0,(E693-(E693*H693)-Produit_Tarif_Stock!#REF!)/Produit_Tarif_Stock!#REF!*100,(E693-(E693*H693)-Produit_Tarif_Stock!#REF!)/Produit_Tarif_Stock!#REF!*100)</f>
        <v>#REF!</v>
      </c>
      <c r="R693" s="523">
        <f t="shared" si="21"/>
        <v>0</v>
      </c>
      <c r="S693" s="524" t="e">
        <f>Produit_Tarif_Stock!#REF!</f>
        <v>#REF!</v>
      </c>
    </row>
    <row r="694" spans="1:19" ht="24.75" customHeight="1">
      <c r="A694" s="228" t="e">
        <f>Produit_Tarif_Stock!#REF!</f>
        <v>#REF!</v>
      </c>
      <c r="B694" s="118" t="e">
        <f>IF(Produit_Tarif_Stock!#REF!&lt;&gt;"",Produit_Tarif_Stock!#REF!,"")</f>
        <v>#REF!</v>
      </c>
      <c r="C694" s="502" t="e">
        <f>IF(Produit_Tarif_Stock!#REF!&lt;&gt;"",Produit_Tarif_Stock!#REF!,"")</f>
        <v>#REF!</v>
      </c>
      <c r="D694" s="505" t="e">
        <f>IF(Produit_Tarif_Stock!#REF!&lt;&gt;"",Produit_Tarif_Stock!#REF!,"")</f>
        <v>#REF!</v>
      </c>
      <c r="E694" s="514" t="e">
        <f>IF(Produit_Tarif_Stock!#REF!&lt;&gt;0,Produit_Tarif_Stock!#REF!,"")</f>
        <v>#REF!</v>
      </c>
      <c r="F694" s="2" t="e">
        <f>IF(Produit_Tarif_Stock!#REF!&lt;&gt;"",Produit_Tarif_Stock!#REF!,"")</f>
        <v>#REF!</v>
      </c>
      <c r="G694" s="506" t="e">
        <f>IF(Produit_Tarif_Stock!#REF!&lt;&gt;0,Produit_Tarif_Stock!#REF!,"")</f>
        <v>#REF!</v>
      </c>
      <c r="I694" s="506" t="str">
        <f t="shared" si="20"/>
        <v/>
      </c>
      <c r="J694" s="2" t="e">
        <f>IF(Produit_Tarif_Stock!#REF!&lt;&gt;0,Produit_Tarif_Stock!#REF!,"")</f>
        <v>#REF!</v>
      </c>
      <c r="K694" s="2" t="e">
        <f>IF(Produit_Tarif_Stock!#REF!&lt;&gt;0,Produit_Tarif_Stock!#REF!,"")</f>
        <v>#REF!</v>
      </c>
      <c r="L694" s="114" t="e">
        <f>IF(Produit_Tarif_Stock!#REF!&lt;&gt;0,Produit_Tarif_Stock!#REF!,"")</f>
        <v>#REF!</v>
      </c>
      <c r="M694" s="114" t="e">
        <f>IF(Produit_Tarif_Stock!#REF!&lt;&gt;0,Produit_Tarif_Stock!#REF!,"")</f>
        <v>#REF!</v>
      </c>
      <c r="N694" s="454"/>
      <c r="P694" s="2" t="e">
        <f>IF(Produit_Tarif_Stock!#REF!&lt;&gt;0,Produit_Tarif_Stock!#REF!,"")</f>
        <v>#REF!</v>
      </c>
      <c r="Q694" s="518" t="e">
        <f>IF(Produit_Tarif_Stock!#REF!&lt;&gt;0,(E694-(E694*H694)-Produit_Tarif_Stock!#REF!)/Produit_Tarif_Stock!#REF!*100,(E694-(E694*H694)-Produit_Tarif_Stock!#REF!)/Produit_Tarif_Stock!#REF!*100)</f>
        <v>#REF!</v>
      </c>
      <c r="R694" s="523">
        <f t="shared" si="21"/>
        <v>0</v>
      </c>
      <c r="S694" s="524" t="e">
        <f>Produit_Tarif_Stock!#REF!</f>
        <v>#REF!</v>
      </c>
    </row>
    <row r="695" spans="1:19" ht="24.75" customHeight="1">
      <c r="A695" s="228" t="e">
        <f>Produit_Tarif_Stock!#REF!</f>
        <v>#REF!</v>
      </c>
      <c r="B695" s="118" t="e">
        <f>IF(Produit_Tarif_Stock!#REF!&lt;&gt;"",Produit_Tarif_Stock!#REF!,"")</f>
        <v>#REF!</v>
      </c>
      <c r="C695" s="502" t="e">
        <f>IF(Produit_Tarif_Stock!#REF!&lt;&gt;"",Produit_Tarif_Stock!#REF!,"")</f>
        <v>#REF!</v>
      </c>
      <c r="D695" s="505" t="e">
        <f>IF(Produit_Tarif_Stock!#REF!&lt;&gt;"",Produit_Tarif_Stock!#REF!,"")</f>
        <v>#REF!</v>
      </c>
      <c r="E695" s="514" t="e">
        <f>IF(Produit_Tarif_Stock!#REF!&lt;&gt;0,Produit_Tarif_Stock!#REF!,"")</f>
        <v>#REF!</v>
      </c>
      <c r="F695" s="2" t="e">
        <f>IF(Produit_Tarif_Stock!#REF!&lt;&gt;"",Produit_Tarif_Stock!#REF!,"")</f>
        <v>#REF!</v>
      </c>
      <c r="G695" s="506" t="e">
        <f>IF(Produit_Tarif_Stock!#REF!&lt;&gt;0,Produit_Tarif_Stock!#REF!,"")</f>
        <v>#REF!</v>
      </c>
      <c r="I695" s="506" t="str">
        <f t="shared" si="20"/>
        <v/>
      </c>
      <c r="J695" s="2" t="e">
        <f>IF(Produit_Tarif_Stock!#REF!&lt;&gt;0,Produit_Tarif_Stock!#REF!,"")</f>
        <v>#REF!</v>
      </c>
      <c r="K695" s="2" t="e">
        <f>IF(Produit_Tarif_Stock!#REF!&lt;&gt;0,Produit_Tarif_Stock!#REF!,"")</f>
        <v>#REF!</v>
      </c>
      <c r="L695" s="114" t="e">
        <f>IF(Produit_Tarif_Stock!#REF!&lt;&gt;0,Produit_Tarif_Stock!#REF!,"")</f>
        <v>#REF!</v>
      </c>
      <c r="M695" s="114" t="e">
        <f>IF(Produit_Tarif_Stock!#REF!&lt;&gt;0,Produit_Tarif_Stock!#REF!,"")</f>
        <v>#REF!</v>
      </c>
      <c r="N695" s="454"/>
      <c r="P695" s="2" t="e">
        <f>IF(Produit_Tarif_Stock!#REF!&lt;&gt;0,Produit_Tarif_Stock!#REF!,"")</f>
        <v>#REF!</v>
      </c>
      <c r="Q695" s="518" t="e">
        <f>IF(Produit_Tarif_Stock!#REF!&lt;&gt;0,(E695-(E695*H695)-Produit_Tarif_Stock!#REF!)/Produit_Tarif_Stock!#REF!*100,(E695-(E695*H695)-Produit_Tarif_Stock!#REF!)/Produit_Tarif_Stock!#REF!*100)</f>
        <v>#REF!</v>
      </c>
      <c r="R695" s="523">
        <f t="shared" si="21"/>
        <v>0</v>
      </c>
      <c r="S695" s="524" t="e">
        <f>Produit_Tarif_Stock!#REF!</f>
        <v>#REF!</v>
      </c>
    </row>
    <row r="696" spans="1:19" ht="24.75" customHeight="1">
      <c r="A696" s="228" t="e">
        <f>Produit_Tarif_Stock!#REF!</f>
        <v>#REF!</v>
      </c>
      <c r="B696" s="118" t="e">
        <f>IF(Produit_Tarif_Stock!#REF!&lt;&gt;"",Produit_Tarif_Stock!#REF!,"")</f>
        <v>#REF!</v>
      </c>
      <c r="C696" s="502" t="e">
        <f>IF(Produit_Tarif_Stock!#REF!&lt;&gt;"",Produit_Tarif_Stock!#REF!,"")</f>
        <v>#REF!</v>
      </c>
      <c r="D696" s="505" t="e">
        <f>IF(Produit_Tarif_Stock!#REF!&lt;&gt;"",Produit_Tarif_Stock!#REF!,"")</f>
        <v>#REF!</v>
      </c>
      <c r="E696" s="514" t="e">
        <f>IF(Produit_Tarif_Stock!#REF!&lt;&gt;0,Produit_Tarif_Stock!#REF!,"")</f>
        <v>#REF!</v>
      </c>
      <c r="F696" s="2" t="e">
        <f>IF(Produit_Tarif_Stock!#REF!&lt;&gt;"",Produit_Tarif_Stock!#REF!,"")</f>
        <v>#REF!</v>
      </c>
      <c r="G696" s="506" t="e">
        <f>IF(Produit_Tarif_Stock!#REF!&lt;&gt;0,Produit_Tarif_Stock!#REF!,"")</f>
        <v>#REF!</v>
      </c>
      <c r="I696" s="506" t="str">
        <f t="shared" si="20"/>
        <v/>
      </c>
      <c r="J696" s="2" t="e">
        <f>IF(Produit_Tarif_Stock!#REF!&lt;&gt;0,Produit_Tarif_Stock!#REF!,"")</f>
        <v>#REF!</v>
      </c>
      <c r="K696" s="2" t="e">
        <f>IF(Produit_Tarif_Stock!#REF!&lt;&gt;0,Produit_Tarif_Stock!#REF!,"")</f>
        <v>#REF!</v>
      </c>
      <c r="L696" s="114" t="e">
        <f>IF(Produit_Tarif_Stock!#REF!&lt;&gt;0,Produit_Tarif_Stock!#REF!,"")</f>
        <v>#REF!</v>
      </c>
      <c r="M696" s="114" t="e">
        <f>IF(Produit_Tarif_Stock!#REF!&lt;&gt;0,Produit_Tarif_Stock!#REF!,"")</f>
        <v>#REF!</v>
      </c>
      <c r="N696" s="454"/>
      <c r="P696" s="2" t="e">
        <f>IF(Produit_Tarif_Stock!#REF!&lt;&gt;0,Produit_Tarif_Stock!#REF!,"")</f>
        <v>#REF!</v>
      </c>
      <c r="Q696" s="518" t="e">
        <f>IF(Produit_Tarif_Stock!#REF!&lt;&gt;0,(E696-(E696*H696)-Produit_Tarif_Stock!#REF!)/Produit_Tarif_Stock!#REF!*100,(E696-(E696*H696)-Produit_Tarif_Stock!#REF!)/Produit_Tarif_Stock!#REF!*100)</f>
        <v>#REF!</v>
      </c>
      <c r="R696" s="523">
        <f t="shared" si="21"/>
        <v>0</v>
      </c>
      <c r="S696" s="524" t="e">
        <f>Produit_Tarif_Stock!#REF!</f>
        <v>#REF!</v>
      </c>
    </row>
    <row r="697" spans="1:19" ht="24.75" customHeight="1">
      <c r="A697" s="228" t="e">
        <f>Produit_Tarif_Stock!#REF!</f>
        <v>#REF!</v>
      </c>
      <c r="B697" s="118" t="e">
        <f>IF(Produit_Tarif_Stock!#REF!&lt;&gt;"",Produit_Tarif_Stock!#REF!,"")</f>
        <v>#REF!</v>
      </c>
      <c r="C697" s="502" t="e">
        <f>IF(Produit_Tarif_Stock!#REF!&lt;&gt;"",Produit_Tarif_Stock!#REF!,"")</f>
        <v>#REF!</v>
      </c>
      <c r="D697" s="505" t="e">
        <f>IF(Produit_Tarif_Stock!#REF!&lt;&gt;"",Produit_Tarif_Stock!#REF!,"")</f>
        <v>#REF!</v>
      </c>
      <c r="E697" s="514" t="e">
        <f>IF(Produit_Tarif_Stock!#REF!&lt;&gt;0,Produit_Tarif_Stock!#REF!,"")</f>
        <v>#REF!</v>
      </c>
      <c r="F697" s="2" t="e">
        <f>IF(Produit_Tarif_Stock!#REF!&lt;&gt;"",Produit_Tarif_Stock!#REF!,"")</f>
        <v>#REF!</v>
      </c>
      <c r="G697" s="506" t="e">
        <f>IF(Produit_Tarif_Stock!#REF!&lt;&gt;0,Produit_Tarif_Stock!#REF!,"")</f>
        <v>#REF!</v>
      </c>
      <c r="I697" s="506" t="str">
        <f t="shared" si="20"/>
        <v/>
      </c>
      <c r="J697" s="2" t="e">
        <f>IF(Produit_Tarif_Stock!#REF!&lt;&gt;0,Produit_Tarif_Stock!#REF!,"")</f>
        <v>#REF!</v>
      </c>
      <c r="K697" s="2" t="e">
        <f>IF(Produit_Tarif_Stock!#REF!&lt;&gt;0,Produit_Tarif_Stock!#REF!,"")</f>
        <v>#REF!</v>
      </c>
      <c r="L697" s="114" t="e">
        <f>IF(Produit_Tarif_Stock!#REF!&lt;&gt;0,Produit_Tarif_Stock!#REF!,"")</f>
        <v>#REF!</v>
      </c>
      <c r="M697" s="114" t="e">
        <f>IF(Produit_Tarif_Stock!#REF!&lt;&gt;0,Produit_Tarif_Stock!#REF!,"")</f>
        <v>#REF!</v>
      </c>
      <c r="N697" s="454"/>
      <c r="P697" s="2" t="e">
        <f>IF(Produit_Tarif_Stock!#REF!&lt;&gt;0,Produit_Tarif_Stock!#REF!,"")</f>
        <v>#REF!</v>
      </c>
      <c r="Q697" s="518" t="e">
        <f>IF(Produit_Tarif_Stock!#REF!&lt;&gt;0,(E697-(E697*H697)-Produit_Tarif_Stock!#REF!)/Produit_Tarif_Stock!#REF!*100,(E697-(E697*H697)-Produit_Tarif_Stock!#REF!)/Produit_Tarif_Stock!#REF!*100)</f>
        <v>#REF!</v>
      </c>
      <c r="R697" s="523">
        <f t="shared" si="21"/>
        <v>0</v>
      </c>
      <c r="S697" s="524" t="e">
        <f>Produit_Tarif_Stock!#REF!</f>
        <v>#REF!</v>
      </c>
    </row>
    <row r="698" spans="1:19" ht="24.75" customHeight="1">
      <c r="A698" s="228" t="e">
        <f>Produit_Tarif_Stock!#REF!</f>
        <v>#REF!</v>
      </c>
      <c r="B698" s="118" t="e">
        <f>IF(Produit_Tarif_Stock!#REF!&lt;&gt;"",Produit_Tarif_Stock!#REF!,"")</f>
        <v>#REF!</v>
      </c>
      <c r="C698" s="502" t="e">
        <f>IF(Produit_Tarif_Stock!#REF!&lt;&gt;"",Produit_Tarif_Stock!#REF!,"")</f>
        <v>#REF!</v>
      </c>
      <c r="D698" s="505" t="e">
        <f>IF(Produit_Tarif_Stock!#REF!&lt;&gt;"",Produit_Tarif_Stock!#REF!,"")</f>
        <v>#REF!</v>
      </c>
      <c r="E698" s="514" t="e">
        <f>IF(Produit_Tarif_Stock!#REF!&lt;&gt;0,Produit_Tarif_Stock!#REF!,"")</f>
        <v>#REF!</v>
      </c>
      <c r="F698" s="2" t="e">
        <f>IF(Produit_Tarif_Stock!#REF!&lt;&gt;"",Produit_Tarif_Stock!#REF!,"")</f>
        <v>#REF!</v>
      </c>
      <c r="G698" s="506" t="e">
        <f>IF(Produit_Tarif_Stock!#REF!&lt;&gt;0,Produit_Tarif_Stock!#REF!,"")</f>
        <v>#REF!</v>
      </c>
      <c r="I698" s="506" t="str">
        <f t="shared" si="20"/>
        <v/>
      </c>
      <c r="J698" s="2" t="e">
        <f>IF(Produit_Tarif_Stock!#REF!&lt;&gt;0,Produit_Tarif_Stock!#REF!,"")</f>
        <v>#REF!</v>
      </c>
      <c r="K698" s="2" t="e">
        <f>IF(Produit_Tarif_Stock!#REF!&lt;&gt;0,Produit_Tarif_Stock!#REF!,"")</f>
        <v>#REF!</v>
      </c>
      <c r="L698" s="114" t="e">
        <f>IF(Produit_Tarif_Stock!#REF!&lt;&gt;0,Produit_Tarif_Stock!#REF!,"")</f>
        <v>#REF!</v>
      </c>
      <c r="M698" s="114" t="e">
        <f>IF(Produit_Tarif_Stock!#REF!&lt;&gt;0,Produit_Tarif_Stock!#REF!,"")</f>
        <v>#REF!</v>
      </c>
      <c r="N698" s="454"/>
      <c r="P698" s="2" t="e">
        <f>IF(Produit_Tarif_Stock!#REF!&lt;&gt;0,Produit_Tarif_Stock!#REF!,"")</f>
        <v>#REF!</v>
      </c>
      <c r="Q698" s="518" t="e">
        <f>IF(Produit_Tarif_Stock!#REF!&lt;&gt;0,(E698-(E698*H698)-Produit_Tarif_Stock!#REF!)/Produit_Tarif_Stock!#REF!*100,(E698-(E698*H698)-Produit_Tarif_Stock!#REF!)/Produit_Tarif_Stock!#REF!*100)</f>
        <v>#REF!</v>
      </c>
      <c r="R698" s="523">
        <f t="shared" si="21"/>
        <v>0</v>
      </c>
      <c r="S698" s="524" t="e">
        <f>Produit_Tarif_Stock!#REF!</f>
        <v>#REF!</v>
      </c>
    </row>
    <row r="699" spans="1:19" ht="24.75" customHeight="1">
      <c r="A699" s="228" t="e">
        <f>Produit_Tarif_Stock!#REF!</f>
        <v>#REF!</v>
      </c>
      <c r="B699" s="118" t="e">
        <f>IF(Produit_Tarif_Stock!#REF!&lt;&gt;"",Produit_Tarif_Stock!#REF!,"")</f>
        <v>#REF!</v>
      </c>
      <c r="C699" s="502" t="e">
        <f>IF(Produit_Tarif_Stock!#REF!&lt;&gt;"",Produit_Tarif_Stock!#REF!,"")</f>
        <v>#REF!</v>
      </c>
      <c r="D699" s="505" t="e">
        <f>IF(Produit_Tarif_Stock!#REF!&lt;&gt;"",Produit_Tarif_Stock!#REF!,"")</f>
        <v>#REF!</v>
      </c>
      <c r="E699" s="514" t="e">
        <f>IF(Produit_Tarif_Stock!#REF!&lt;&gt;0,Produit_Tarif_Stock!#REF!,"")</f>
        <v>#REF!</v>
      </c>
      <c r="F699" s="2" t="e">
        <f>IF(Produit_Tarif_Stock!#REF!&lt;&gt;"",Produit_Tarif_Stock!#REF!,"")</f>
        <v>#REF!</v>
      </c>
      <c r="G699" s="506" t="e">
        <f>IF(Produit_Tarif_Stock!#REF!&lt;&gt;0,Produit_Tarif_Stock!#REF!,"")</f>
        <v>#REF!</v>
      </c>
      <c r="I699" s="506" t="str">
        <f t="shared" si="20"/>
        <v/>
      </c>
      <c r="J699" s="2" t="e">
        <f>IF(Produit_Tarif_Stock!#REF!&lt;&gt;0,Produit_Tarif_Stock!#REF!,"")</f>
        <v>#REF!</v>
      </c>
      <c r="K699" s="2" t="e">
        <f>IF(Produit_Tarif_Stock!#REF!&lt;&gt;0,Produit_Tarif_Stock!#REF!,"")</f>
        <v>#REF!</v>
      </c>
      <c r="L699" s="114" t="e">
        <f>IF(Produit_Tarif_Stock!#REF!&lt;&gt;0,Produit_Tarif_Stock!#REF!,"")</f>
        <v>#REF!</v>
      </c>
      <c r="M699" s="114" t="e">
        <f>IF(Produit_Tarif_Stock!#REF!&lt;&gt;0,Produit_Tarif_Stock!#REF!,"")</f>
        <v>#REF!</v>
      </c>
      <c r="N699" s="454"/>
      <c r="P699" s="2" t="e">
        <f>IF(Produit_Tarif_Stock!#REF!&lt;&gt;0,Produit_Tarif_Stock!#REF!,"")</f>
        <v>#REF!</v>
      </c>
      <c r="Q699" s="518" t="e">
        <f>IF(Produit_Tarif_Stock!#REF!&lt;&gt;0,(E699-(E699*H699)-Produit_Tarif_Stock!#REF!)/Produit_Tarif_Stock!#REF!*100,(E699-(E699*H699)-Produit_Tarif_Stock!#REF!)/Produit_Tarif_Stock!#REF!*100)</f>
        <v>#REF!</v>
      </c>
      <c r="R699" s="523">
        <f t="shared" si="21"/>
        <v>0</v>
      </c>
      <c r="S699" s="524" t="e">
        <f>Produit_Tarif_Stock!#REF!</f>
        <v>#REF!</v>
      </c>
    </row>
    <row r="700" spans="1:19" ht="24.75" customHeight="1">
      <c r="A700" s="228" t="e">
        <f>Produit_Tarif_Stock!#REF!</f>
        <v>#REF!</v>
      </c>
      <c r="B700" s="118" t="e">
        <f>IF(Produit_Tarif_Stock!#REF!&lt;&gt;"",Produit_Tarif_Stock!#REF!,"")</f>
        <v>#REF!</v>
      </c>
      <c r="C700" s="502" t="e">
        <f>IF(Produit_Tarif_Stock!#REF!&lt;&gt;"",Produit_Tarif_Stock!#REF!,"")</f>
        <v>#REF!</v>
      </c>
      <c r="D700" s="505" t="e">
        <f>IF(Produit_Tarif_Stock!#REF!&lt;&gt;"",Produit_Tarif_Stock!#REF!,"")</f>
        <v>#REF!</v>
      </c>
      <c r="E700" s="514" t="e">
        <f>IF(Produit_Tarif_Stock!#REF!&lt;&gt;0,Produit_Tarif_Stock!#REF!,"")</f>
        <v>#REF!</v>
      </c>
      <c r="F700" s="2" t="e">
        <f>IF(Produit_Tarif_Stock!#REF!&lt;&gt;"",Produit_Tarif_Stock!#REF!,"")</f>
        <v>#REF!</v>
      </c>
      <c r="G700" s="506" t="e">
        <f>IF(Produit_Tarif_Stock!#REF!&lt;&gt;0,Produit_Tarif_Stock!#REF!,"")</f>
        <v>#REF!</v>
      </c>
      <c r="I700" s="506" t="str">
        <f t="shared" si="20"/>
        <v/>
      </c>
      <c r="J700" s="2" t="e">
        <f>IF(Produit_Tarif_Stock!#REF!&lt;&gt;0,Produit_Tarif_Stock!#REF!,"")</f>
        <v>#REF!</v>
      </c>
      <c r="K700" s="2" t="e">
        <f>IF(Produit_Tarif_Stock!#REF!&lt;&gt;0,Produit_Tarif_Stock!#REF!,"")</f>
        <v>#REF!</v>
      </c>
      <c r="L700" s="114" t="e">
        <f>IF(Produit_Tarif_Stock!#REF!&lt;&gt;0,Produit_Tarif_Stock!#REF!,"")</f>
        <v>#REF!</v>
      </c>
      <c r="M700" s="114" t="e">
        <f>IF(Produit_Tarif_Stock!#REF!&lt;&gt;0,Produit_Tarif_Stock!#REF!,"")</f>
        <v>#REF!</v>
      </c>
      <c r="N700" s="454"/>
      <c r="P700" s="2" t="e">
        <f>IF(Produit_Tarif_Stock!#REF!&lt;&gt;0,Produit_Tarif_Stock!#REF!,"")</f>
        <v>#REF!</v>
      </c>
      <c r="Q700" s="518" t="e">
        <f>IF(Produit_Tarif_Stock!#REF!&lt;&gt;0,(E700-(E700*H700)-Produit_Tarif_Stock!#REF!)/Produit_Tarif_Stock!#REF!*100,(E700-(E700*H700)-Produit_Tarif_Stock!#REF!)/Produit_Tarif_Stock!#REF!*100)</f>
        <v>#REF!</v>
      </c>
      <c r="R700" s="523">
        <f t="shared" si="21"/>
        <v>0</v>
      </c>
      <c r="S700" s="524" t="e">
        <f>Produit_Tarif_Stock!#REF!</f>
        <v>#REF!</v>
      </c>
    </row>
    <row r="701" spans="1:19" ht="24.75" customHeight="1">
      <c r="A701" s="228" t="e">
        <f>Produit_Tarif_Stock!#REF!</f>
        <v>#REF!</v>
      </c>
      <c r="B701" s="118" t="e">
        <f>IF(Produit_Tarif_Stock!#REF!&lt;&gt;"",Produit_Tarif_Stock!#REF!,"")</f>
        <v>#REF!</v>
      </c>
      <c r="C701" s="502" t="e">
        <f>IF(Produit_Tarif_Stock!#REF!&lt;&gt;"",Produit_Tarif_Stock!#REF!,"")</f>
        <v>#REF!</v>
      </c>
      <c r="D701" s="505" t="e">
        <f>IF(Produit_Tarif_Stock!#REF!&lt;&gt;"",Produit_Tarif_Stock!#REF!,"")</f>
        <v>#REF!</v>
      </c>
      <c r="E701" s="514" t="e">
        <f>IF(Produit_Tarif_Stock!#REF!&lt;&gt;0,Produit_Tarif_Stock!#REF!,"")</f>
        <v>#REF!</v>
      </c>
      <c r="F701" s="2" t="e">
        <f>IF(Produit_Tarif_Stock!#REF!&lt;&gt;"",Produit_Tarif_Stock!#REF!,"")</f>
        <v>#REF!</v>
      </c>
      <c r="G701" s="506" t="e">
        <f>IF(Produit_Tarif_Stock!#REF!&lt;&gt;0,Produit_Tarif_Stock!#REF!,"")</f>
        <v>#REF!</v>
      </c>
      <c r="I701" s="506" t="str">
        <f t="shared" si="20"/>
        <v/>
      </c>
      <c r="J701" s="2" t="e">
        <f>IF(Produit_Tarif_Stock!#REF!&lt;&gt;0,Produit_Tarif_Stock!#REF!,"")</f>
        <v>#REF!</v>
      </c>
      <c r="K701" s="2" t="e">
        <f>IF(Produit_Tarif_Stock!#REF!&lt;&gt;0,Produit_Tarif_Stock!#REF!,"")</f>
        <v>#REF!</v>
      </c>
      <c r="L701" s="114" t="e">
        <f>IF(Produit_Tarif_Stock!#REF!&lt;&gt;0,Produit_Tarif_Stock!#REF!,"")</f>
        <v>#REF!</v>
      </c>
      <c r="M701" s="114" t="e">
        <f>IF(Produit_Tarif_Stock!#REF!&lt;&gt;0,Produit_Tarif_Stock!#REF!,"")</f>
        <v>#REF!</v>
      </c>
      <c r="N701" s="454"/>
      <c r="P701" s="2" t="e">
        <f>IF(Produit_Tarif_Stock!#REF!&lt;&gt;0,Produit_Tarif_Stock!#REF!,"")</f>
        <v>#REF!</v>
      </c>
      <c r="Q701" s="518" t="e">
        <f>IF(Produit_Tarif_Stock!#REF!&lt;&gt;0,(E701-(E701*H701)-Produit_Tarif_Stock!#REF!)/Produit_Tarif_Stock!#REF!*100,(E701-(E701*H701)-Produit_Tarif_Stock!#REF!)/Produit_Tarif_Stock!#REF!*100)</f>
        <v>#REF!</v>
      </c>
      <c r="R701" s="523">
        <f t="shared" si="21"/>
        <v>0</v>
      </c>
      <c r="S701" s="524" t="e">
        <f>Produit_Tarif_Stock!#REF!</f>
        <v>#REF!</v>
      </c>
    </row>
    <row r="702" spans="1:19" ht="24.75" customHeight="1">
      <c r="A702" s="228" t="e">
        <f>Produit_Tarif_Stock!#REF!</f>
        <v>#REF!</v>
      </c>
      <c r="B702" s="118" t="e">
        <f>IF(Produit_Tarif_Stock!#REF!&lt;&gt;"",Produit_Tarif_Stock!#REF!,"")</f>
        <v>#REF!</v>
      </c>
      <c r="C702" s="502" t="e">
        <f>IF(Produit_Tarif_Stock!#REF!&lt;&gt;"",Produit_Tarif_Stock!#REF!,"")</f>
        <v>#REF!</v>
      </c>
      <c r="D702" s="505" t="e">
        <f>IF(Produit_Tarif_Stock!#REF!&lt;&gt;"",Produit_Tarif_Stock!#REF!,"")</f>
        <v>#REF!</v>
      </c>
      <c r="E702" s="514" t="e">
        <f>IF(Produit_Tarif_Stock!#REF!&lt;&gt;0,Produit_Tarif_Stock!#REF!,"")</f>
        <v>#REF!</v>
      </c>
      <c r="F702" s="2" t="e">
        <f>IF(Produit_Tarif_Stock!#REF!&lt;&gt;"",Produit_Tarif_Stock!#REF!,"")</f>
        <v>#REF!</v>
      </c>
      <c r="G702" s="506" t="e">
        <f>IF(Produit_Tarif_Stock!#REF!&lt;&gt;0,Produit_Tarif_Stock!#REF!,"")</f>
        <v>#REF!</v>
      </c>
      <c r="I702" s="506" t="str">
        <f t="shared" si="20"/>
        <v/>
      </c>
      <c r="J702" s="2" t="e">
        <f>IF(Produit_Tarif_Stock!#REF!&lt;&gt;0,Produit_Tarif_Stock!#REF!,"")</f>
        <v>#REF!</v>
      </c>
      <c r="K702" s="2" t="e">
        <f>IF(Produit_Tarif_Stock!#REF!&lt;&gt;0,Produit_Tarif_Stock!#REF!,"")</f>
        <v>#REF!</v>
      </c>
      <c r="L702" s="114" t="e">
        <f>IF(Produit_Tarif_Stock!#REF!&lt;&gt;0,Produit_Tarif_Stock!#REF!,"")</f>
        <v>#REF!</v>
      </c>
      <c r="M702" s="114" t="e">
        <f>IF(Produit_Tarif_Stock!#REF!&lt;&gt;0,Produit_Tarif_Stock!#REF!,"")</f>
        <v>#REF!</v>
      </c>
      <c r="N702" s="454"/>
      <c r="P702" s="2" t="e">
        <f>IF(Produit_Tarif_Stock!#REF!&lt;&gt;0,Produit_Tarif_Stock!#REF!,"")</f>
        <v>#REF!</v>
      </c>
      <c r="Q702" s="518" t="e">
        <f>IF(Produit_Tarif_Stock!#REF!&lt;&gt;0,(E702-(E702*H702)-Produit_Tarif_Stock!#REF!)/Produit_Tarif_Stock!#REF!*100,(E702-(E702*H702)-Produit_Tarif_Stock!#REF!)/Produit_Tarif_Stock!#REF!*100)</f>
        <v>#REF!</v>
      </c>
      <c r="R702" s="523">
        <f t="shared" si="21"/>
        <v>0</v>
      </c>
      <c r="S702" s="524" t="e">
        <f>Produit_Tarif_Stock!#REF!</f>
        <v>#REF!</v>
      </c>
    </row>
    <row r="703" spans="1:19" ht="24.75" customHeight="1">
      <c r="A703" s="228" t="e">
        <f>Produit_Tarif_Stock!#REF!</f>
        <v>#REF!</v>
      </c>
      <c r="B703" s="118" t="e">
        <f>IF(Produit_Tarif_Stock!#REF!&lt;&gt;"",Produit_Tarif_Stock!#REF!,"")</f>
        <v>#REF!</v>
      </c>
      <c r="C703" s="502" t="e">
        <f>IF(Produit_Tarif_Stock!#REF!&lt;&gt;"",Produit_Tarif_Stock!#REF!,"")</f>
        <v>#REF!</v>
      </c>
      <c r="D703" s="505" t="e">
        <f>IF(Produit_Tarif_Stock!#REF!&lt;&gt;"",Produit_Tarif_Stock!#REF!,"")</f>
        <v>#REF!</v>
      </c>
      <c r="E703" s="514" t="e">
        <f>IF(Produit_Tarif_Stock!#REF!&lt;&gt;0,Produit_Tarif_Stock!#REF!,"")</f>
        <v>#REF!</v>
      </c>
      <c r="F703" s="2" t="e">
        <f>IF(Produit_Tarif_Stock!#REF!&lt;&gt;"",Produit_Tarif_Stock!#REF!,"")</f>
        <v>#REF!</v>
      </c>
      <c r="G703" s="506" t="e">
        <f>IF(Produit_Tarif_Stock!#REF!&lt;&gt;0,Produit_Tarif_Stock!#REF!,"")</f>
        <v>#REF!</v>
      </c>
      <c r="I703" s="506" t="str">
        <f t="shared" si="20"/>
        <v/>
      </c>
      <c r="J703" s="2" t="e">
        <f>IF(Produit_Tarif_Stock!#REF!&lt;&gt;0,Produit_Tarif_Stock!#REF!,"")</f>
        <v>#REF!</v>
      </c>
      <c r="K703" s="2" t="e">
        <f>IF(Produit_Tarif_Stock!#REF!&lt;&gt;0,Produit_Tarif_Stock!#REF!,"")</f>
        <v>#REF!</v>
      </c>
      <c r="L703" s="114" t="e">
        <f>IF(Produit_Tarif_Stock!#REF!&lt;&gt;0,Produit_Tarif_Stock!#REF!,"")</f>
        <v>#REF!</v>
      </c>
      <c r="M703" s="114" t="e">
        <f>IF(Produit_Tarif_Stock!#REF!&lt;&gt;0,Produit_Tarif_Stock!#REF!,"")</f>
        <v>#REF!</v>
      </c>
      <c r="N703" s="454"/>
      <c r="P703" s="2" t="e">
        <f>IF(Produit_Tarif_Stock!#REF!&lt;&gt;0,Produit_Tarif_Stock!#REF!,"")</f>
        <v>#REF!</v>
      </c>
      <c r="Q703" s="518" t="e">
        <f>IF(Produit_Tarif_Stock!#REF!&lt;&gt;0,(E703-(E703*H703)-Produit_Tarif_Stock!#REF!)/Produit_Tarif_Stock!#REF!*100,(E703-(E703*H703)-Produit_Tarif_Stock!#REF!)/Produit_Tarif_Stock!#REF!*100)</f>
        <v>#REF!</v>
      </c>
      <c r="R703" s="523">
        <f t="shared" si="21"/>
        <v>0</v>
      </c>
      <c r="S703" s="524" t="e">
        <f>Produit_Tarif_Stock!#REF!</f>
        <v>#REF!</v>
      </c>
    </row>
    <row r="704" spans="1:19" ht="24.75" customHeight="1">
      <c r="A704" s="228" t="e">
        <f>Produit_Tarif_Stock!#REF!</f>
        <v>#REF!</v>
      </c>
      <c r="B704" s="118" t="e">
        <f>IF(Produit_Tarif_Stock!#REF!&lt;&gt;"",Produit_Tarif_Stock!#REF!,"")</f>
        <v>#REF!</v>
      </c>
      <c r="C704" s="502" t="e">
        <f>IF(Produit_Tarif_Stock!#REF!&lt;&gt;"",Produit_Tarif_Stock!#REF!,"")</f>
        <v>#REF!</v>
      </c>
      <c r="D704" s="505" t="e">
        <f>IF(Produit_Tarif_Stock!#REF!&lt;&gt;"",Produit_Tarif_Stock!#REF!,"")</f>
        <v>#REF!</v>
      </c>
      <c r="E704" s="514" t="e">
        <f>IF(Produit_Tarif_Stock!#REF!&lt;&gt;0,Produit_Tarif_Stock!#REF!,"")</f>
        <v>#REF!</v>
      </c>
      <c r="F704" s="2" t="e">
        <f>IF(Produit_Tarif_Stock!#REF!&lt;&gt;"",Produit_Tarif_Stock!#REF!,"")</f>
        <v>#REF!</v>
      </c>
      <c r="G704" s="506" t="e">
        <f>IF(Produit_Tarif_Stock!#REF!&lt;&gt;0,Produit_Tarif_Stock!#REF!,"")</f>
        <v>#REF!</v>
      </c>
      <c r="I704" s="506" t="str">
        <f t="shared" si="20"/>
        <v/>
      </c>
      <c r="J704" s="2" t="e">
        <f>IF(Produit_Tarif_Stock!#REF!&lt;&gt;0,Produit_Tarif_Stock!#REF!,"")</f>
        <v>#REF!</v>
      </c>
      <c r="K704" s="2" t="e">
        <f>IF(Produit_Tarif_Stock!#REF!&lt;&gt;0,Produit_Tarif_Stock!#REF!,"")</f>
        <v>#REF!</v>
      </c>
      <c r="L704" s="114" t="e">
        <f>IF(Produit_Tarif_Stock!#REF!&lt;&gt;0,Produit_Tarif_Stock!#REF!,"")</f>
        <v>#REF!</v>
      </c>
      <c r="M704" s="114" t="e">
        <f>IF(Produit_Tarif_Stock!#REF!&lt;&gt;0,Produit_Tarif_Stock!#REF!,"")</f>
        <v>#REF!</v>
      </c>
      <c r="N704" s="454"/>
      <c r="P704" s="2" t="e">
        <f>IF(Produit_Tarif_Stock!#REF!&lt;&gt;0,Produit_Tarif_Stock!#REF!,"")</f>
        <v>#REF!</v>
      </c>
      <c r="Q704" s="518" t="e">
        <f>IF(Produit_Tarif_Stock!#REF!&lt;&gt;0,(E704-(E704*H704)-Produit_Tarif_Stock!#REF!)/Produit_Tarif_Stock!#REF!*100,(E704-(E704*H704)-Produit_Tarif_Stock!#REF!)/Produit_Tarif_Stock!#REF!*100)</f>
        <v>#REF!</v>
      </c>
      <c r="R704" s="523">
        <f t="shared" si="21"/>
        <v>0</v>
      </c>
      <c r="S704" s="524" t="e">
        <f>Produit_Tarif_Stock!#REF!</f>
        <v>#REF!</v>
      </c>
    </row>
    <row r="705" spans="1:19" ht="24.75" customHeight="1">
      <c r="A705" s="228" t="e">
        <f>Produit_Tarif_Stock!#REF!</f>
        <v>#REF!</v>
      </c>
      <c r="B705" s="118" t="e">
        <f>IF(Produit_Tarif_Stock!#REF!&lt;&gt;"",Produit_Tarif_Stock!#REF!,"")</f>
        <v>#REF!</v>
      </c>
      <c r="C705" s="502" t="e">
        <f>IF(Produit_Tarif_Stock!#REF!&lt;&gt;"",Produit_Tarif_Stock!#REF!,"")</f>
        <v>#REF!</v>
      </c>
      <c r="D705" s="505" t="e">
        <f>IF(Produit_Tarif_Stock!#REF!&lt;&gt;"",Produit_Tarif_Stock!#REF!,"")</f>
        <v>#REF!</v>
      </c>
      <c r="E705" s="514" t="e">
        <f>IF(Produit_Tarif_Stock!#REF!&lt;&gt;0,Produit_Tarif_Stock!#REF!,"")</f>
        <v>#REF!</v>
      </c>
      <c r="F705" s="2" t="e">
        <f>IF(Produit_Tarif_Stock!#REF!&lt;&gt;"",Produit_Tarif_Stock!#REF!,"")</f>
        <v>#REF!</v>
      </c>
      <c r="G705" s="506" t="e">
        <f>IF(Produit_Tarif_Stock!#REF!&lt;&gt;0,Produit_Tarif_Stock!#REF!,"")</f>
        <v>#REF!</v>
      </c>
      <c r="I705" s="506" t="str">
        <f t="shared" si="20"/>
        <v/>
      </c>
      <c r="J705" s="2" t="e">
        <f>IF(Produit_Tarif_Stock!#REF!&lt;&gt;0,Produit_Tarif_Stock!#REF!,"")</f>
        <v>#REF!</v>
      </c>
      <c r="K705" s="2" t="e">
        <f>IF(Produit_Tarif_Stock!#REF!&lt;&gt;0,Produit_Tarif_Stock!#REF!,"")</f>
        <v>#REF!</v>
      </c>
      <c r="L705" s="114" t="e">
        <f>IF(Produit_Tarif_Stock!#REF!&lt;&gt;0,Produit_Tarif_Stock!#REF!,"")</f>
        <v>#REF!</v>
      </c>
      <c r="M705" s="114" t="e">
        <f>IF(Produit_Tarif_Stock!#REF!&lt;&gt;0,Produit_Tarif_Stock!#REF!,"")</f>
        <v>#REF!</v>
      </c>
      <c r="N705" s="454"/>
      <c r="P705" s="2" t="e">
        <f>IF(Produit_Tarif_Stock!#REF!&lt;&gt;0,Produit_Tarif_Stock!#REF!,"")</f>
        <v>#REF!</v>
      </c>
      <c r="Q705" s="518" t="e">
        <f>IF(Produit_Tarif_Stock!#REF!&lt;&gt;0,(E705-(E705*H705)-Produit_Tarif_Stock!#REF!)/Produit_Tarif_Stock!#REF!*100,(E705-(E705*H705)-Produit_Tarif_Stock!#REF!)/Produit_Tarif_Stock!#REF!*100)</f>
        <v>#REF!</v>
      </c>
      <c r="R705" s="523">
        <f t="shared" si="21"/>
        <v>0</v>
      </c>
      <c r="S705" s="524" t="e">
        <f>Produit_Tarif_Stock!#REF!</f>
        <v>#REF!</v>
      </c>
    </row>
    <row r="706" spans="1:19" ht="24.75" customHeight="1">
      <c r="A706" s="228" t="e">
        <f>Produit_Tarif_Stock!#REF!</f>
        <v>#REF!</v>
      </c>
      <c r="B706" s="118" t="e">
        <f>IF(Produit_Tarif_Stock!#REF!&lt;&gt;"",Produit_Tarif_Stock!#REF!,"")</f>
        <v>#REF!</v>
      </c>
      <c r="C706" s="502" t="e">
        <f>IF(Produit_Tarif_Stock!#REF!&lt;&gt;"",Produit_Tarif_Stock!#REF!,"")</f>
        <v>#REF!</v>
      </c>
      <c r="D706" s="505" t="e">
        <f>IF(Produit_Tarif_Stock!#REF!&lt;&gt;"",Produit_Tarif_Stock!#REF!,"")</f>
        <v>#REF!</v>
      </c>
      <c r="E706" s="514" t="e">
        <f>IF(Produit_Tarif_Stock!#REF!&lt;&gt;0,Produit_Tarif_Stock!#REF!,"")</f>
        <v>#REF!</v>
      </c>
      <c r="F706" s="2" t="e">
        <f>IF(Produit_Tarif_Stock!#REF!&lt;&gt;"",Produit_Tarif_Stock!#REF!,"")</f>
        <v>#REF!</v>
      </c>
      <c r="G706" s="506" t="e">
        <f>IF(Produit_Tarif_Stock!#REF!&lt;&gt;0,Produit_Tarif_Stock!#REF!,"")</f>
        <v>#REF!</v>
      </c>
      <c r="I706" s="506" t="str">
        <f t="shared" si="20"/>
        <v/>
      </c>
      <c r="J706" s="2" t="e">
        <f>IF(Produit_Tarif_Stock!#REF!&lt;&gt;0,Produit_Tarif_Stock!#REF!,"")</f>
        <v>#REF!</v>
      </c>
      <c r="K706" s="2" t="e">
        <f>IF(Produit_Tarif_Stock!#REF!&lt;&gt;0,Produit_Tarif_Stock!#REF!,"")</f>
        <v>#REF!</v>
      </c>
      <c r="L706" s="114" t="e">
        <f>IF(Produit_Tarif_Stock!#REF!&lt;&gt;0,Produit_Tarif_Stock!#REF!,"")</f>
        <v>#REF!</v>
      </c>
      <c r="M706" s="114" t="e">
        <f>IF(Produit_Tarif_Stock!#REF!&lt;&gt;0,Produit_Tarif_Stock!#REF!,"")</f>
        <v>#REF!</v>
      </c>
      <c r="N706" s="454"/>
      <c r="P706" s="2" t="e">
        <f>IF(Produit_Tarif_Stock!#REF!&lt;&gt;0,Produit_Tarif_Stock!#REF!,"")</f>
        <v>#REF!</v>
      </c>
      <c r="Q706" s="518" t="e">
        <f>IF(Produit_Tarif_Stock!#REF!&lt;&gt;0,(E706-(E706*H706)-Produit_Tarif_Stock!#REF!)/Produit_Tarif_Stock!#REF!*100,(E706-(E706*H706)-Produit_Tarif_Stock!#REF!)/Produit_Tarif_Stock!#REF!*100)</f>
        <v>#REF!</v>
      </c>
      <c r="R706" s="523">
        <f t="shared" si="21"/>
        <v>0</v>
      </c>
      <c r="S706" s="524" t="e">
        <f>Produit_Tarif_Stock!#REF!</f>
        <v>#REF!</v>
      </c>
    </row>
    <row r="707" spans="1:19" ht="24.75" customHeight="1">
      <c r="A707" s="228" t="e">
        <f>Produit_Tarif_Stock!#REF!</f>
        <v>#REF!</v>
      </c>
      <c r="B707" s="118" t="e">
        <f>IF(Produit_Tarif_Stock!#REF!&lt;&gt;"",Produit_Tarif_Stock!#REF!,"")</f>
        <v>#REF!</v>
      </c>
      <c r="C707" s="502" t="e">
        <f>IF(Produit_Tarif_Stock!#REF!&lt;&gt;"",Produit_Tarif_Stock!#REF!,"")</f>
        <v>#REF!</v>
      </c>
      <c r="D707" s="505" t="e">
        <f>IF(Produit_Tarif_Stock!#REF!&lt;&gt;"",Produit_Tarif_Stock!#REF!,"")</f>
        <v>#REF!</v>
      </c>
      <c r="E707" s="514" t="e">
        <f>IF(Produit_Tarif_Stock!#REF!&lt;&gt;0,Produit_Tarif_Stock!#REF!,"")</f>
        <v>#REF!</v>
      </c>
      <c r="F707" s="2" t="e">
        <f>IF(Produit_Tarif_Stock!#REF!&lt;&gt;"",Produit_Tarif_Stock!#REF!,"")</f>
        <v>#REF!</v>
      </c>
      <c r="G707" s="506" t="e">
        <f>IF(Produit_Tarif_Stock!#REF!&lt;&gt;0,Produit_Tarif_Stock!#REF!,"")</f>
        <v>#REF!</v>
      </c>
      <c r="I707" s="506" t="str">
        <f t="shared" si="20"/>
        <v/>
      </c>
      <c r="J707" s="2" t="e">
        <f>IF(Produit_Tarif_Stock!#REF!&lt;&gt;0,Produit_Tarif_Stock!#REF!,"")</f>
        <v>#REF!</v>
      </c>
      <c r="K707" s="2" t="e">
        <f>IF(Produit_Tarif_Stock!#REF!&lt;&gt;0,Produit_Tarif_Stock!#REF!,"")</f>
        <v>#REF!</v>
      </c>
      <c r="L707" s="114" t="e">
        <f>IF(Produit_Tarif_Stock!#REF!&lt;&gt;0,Produit_Tarif_Stock!#REF!,"")</f>
        <v>#REF!</v>
      </c>
      <c r="M707" s="114" t="e">
        <f>IF(Produit_Tarif_Stock!#REF!&lt;&gt;0,Produit_Tarif_Stock!#REF!,"")</f>
        <v>#REF!</v>
      </c>
      <c r="N707" s="454"/>
      <c r="P707" s="2" t="e">
        <f>IF(Produit_Tarif_Stock!#REF!&lt;&gt;0,Produit_Tarif_Stock!#REF!,"")</f>
        <v>#REF!</v>
      </c>
      <c r="Q707" s="518" t="e">
        <f>IF(Produit_Tarif_Stock!#REF!&lt;&gt;0,(E707-(E707*H707)-Produit_Tarif_Stock!#REF!)/Produit_Tarif_Stock!#REF!*100,(E707-(E707*H707)-Produit_Tarif_Stock!#REF!)/Produit_Tarif_Stock!#REF!*100)</f>
        <v>#REF!</v>
      </c>
      <c r="R707" s="523">
        <f t="shared" si="21"/>
        <v>0</v>
      </c>
      <c r="S707" s="524" t="e">
        <f>Produit_Tarif_Stock!#REF!</f>
        <v>#REF!</v>
      </c>
    </row>
    <row r="708" spans="1:19" ht="24.75" customHeight="1">
      <c r="A708" s="228" t="e">
        <f>Produit_Tarif_Stock!#REF!</f>
        <v>#REF!</v>
      </c>
      <c r="B708" s="118" t="e">
        <f>IF(Produit_Tarif_Stock!#REF!&lt;&gt;"",Produit_Tarif_Stock!#REF!,"")</f>
        <v>#REF!</v>
      </c>
      <c r="C708" s="502" t="e">
        <f>IF(Produit_Tarif_Stock!#REF!&lt;&gt;"",Produit_Tarif_Stock!#REF!,"")</f>
        <v>#REF!</v>
      </c>
      <c r="D708" s="505" t="e">
        <f>IF(Produit_Tarif_Stock!#REF!&lt;&gt;"",Produit_Tarif_Stock!#REF!,"")</f>
        <v>#REF!</v>
      </c>
      <c r="E708" s="514" t="e">
        <f>IF(Produit_Tarif_Stock!#REF!&lt;&gt;0,Produit_Tarif_Stock!#REF!,"")</f>
        <v>#REF!</v>
      </c>
      <c r="F708" s="2" t="e">
        <f>IF(Produit_Tarif_Stock!#REF!&lt;&gt;"",Produit_Tarif_Stock!#REF!,"")</f>
        <v>#REF!</v>
      </c>
      <c r="G708" s="506" t="e">
        <f>IF(Produit_Tarif_Stock!#REF!&lt;&gt;0,Produit_Tarif_Stock!#REF!,"")</f>
        <v>#REF!</v>
      </c>
      <c r="I708" s="506" t="str">
        <f t="shared" si="20"/>
        <v/>
      </c>
      <c r="J708" s="2" t="e">
        <f>IF(Produit_Tarif_Stock!#REF!&lt;&gt;0,Produit_Tarif_Stock!#REF!,"")</f>
        <v>#REF!</v>
      </c>
      <c r="K708" s="2" t="e">
        <f>IF(Produit_Tarif_Stock!#REF!&lt;&gt;0,Produit_Tarif_Stock!#REF!,"")</f>
        <v>#REF!</v>
      </c>
      <c r="L708" s="114" t="e">
        <f>IF(Produit_Tarif_Stock!#REF!&lt;&gt;0,Produit_Tarif_Stock!#REF!,"")</f>
        <v>#REF!</v>
      </c>
      <c r="M708" s="114" t="e">
        <f>IF(Produit_Tarif_Stock!#REF!&lt;&gt;0,Produit_Tarif_Stock!#REF!,"")</f>
        <v>#REF!</v>
      </c>
      <c r="N708" s="454"/>
      <c r="P708" s="2" t="e">
        <f>IF(Produit_Tarif_Stock!#REF!&lt;&gt;0,Produit_Tarif_Stock!#REF!,"")</f>
        <v>#REF!</v>
      </c>
      <c r="Q708" s="518" t="e">
        <f>IF(Produit_Tarif_Stock!#REF!&lt;&gt;0,(E708-(E708*H708)-Produit_Tarif_Stock!#REF!)/Produit_Tarif_Stock!#REF!*100,(E708-(E708*H708)-Produit_Tarif_Stock!#REF!)/Produit_Tarif_Stock!#REF!*100)</f>
        <v>#REF!</v>
      </c>
      <c r="R708" s="523">
        <f t="shared" si="21"/>
        <v>0</v>
      </c>
      <c r="S708" s="524" t="e">
        <f>Produit_Tarif_Stock!#REF!</f>
        <v>#REF!</v>
      </c>
    </row>
    <row r="709" spans="1:19" ht="24.75" customHeight="1">
      <c r="A709" s="228" t="e">
        <f>Produit_Tarif_Stock!#REF!</f>
        <v>#REF!</v>
      </c>
      <c r="B709" s="118" t="e">
        <f>IF(Produit_Tarif_Stock!#REF!&lt;&gt;"",Produit_Tarif_Stock!#REF!,"")</f>
        <v>#REF!</v>
      </c>
      <c r="C709" s="502" t="e">
        <f>IF(Produit_Tarif_Stock!#REF!&lt;&gt;"",Produit_Tarif_Stock!#REF!,"")</f>
        <v>#REF!</v>
      </c>
      <c r="D709" s="505" t="e">
        <f>IF(Produit_Tarif_Stock!#REF!&lt;&gt;"",Produit_Tarif_Stock!#REF!,"")</f>
        <v>#REF!</v>
      </c>
      <c r="E709" s="514" t="e">
        <f>IF(Produit_Tarif_Stock!#REF!&lt;&gt;0,Produit_Tarif_Stock!#REF!,"")</f>
        <v>#REF!</v>
      </c>
      <c r="F709" s="2" t="e">
        <f>IF(Produit_Tarif_Stock!#REF!&lt;&gt;"",Produit_Tarif_Stock!#REF!,"")</f>
        <v>#REF!</v>
      </c>
      <c r="G709" s="506" t="e">
        <f>IF(Produit_Tarif_Stock!#REF!&lt;&gt;0,Produit_Tarif_Stock!#REF!,"")</f>
        <v>#REF!</v>
      </c>
      <c r="I709" s="506" t="str">
        <f t="shared" si="20"/>
        <v/>
      </c>
      <c r="J709" s="2" t="e">
        <f>IF(Produit_Tarif_Stock!#REF!&lt;&gt;0,Produit_Tarif_Stock!#REF!,"")</f>
        <v>#REF!</v>
      </c>
      <c r="K709" s="2" t="e">
        <f>IF(Produit_Tarif_Stock!#REF!&lt;&gt;0,Produit_Tarif_Stock!#REF!,"")</f>
        <v>#REF!</v>
      </c>
      <c r="L709" s="114" t="e">
        <f>IF(Produit_Tarif_Stock!#REF!&lt;&gt;0,Produit_Tarif_Stock!#REF!,"")</f>
        <v>#REF!</v>
      </c>
      <c r="M709" s="114" t="e">
        <f>IF(Produit_Tarif_Stock!#REF!&lt;&gt;0,Produit_Tarif_Stock!#REF!,"")</f>
        <v>#REF!</v>
      </c>
      <c r="N709" s="454"/>
      <c r="P709" s="2" t="e">
        <f>IF(Produit_Tarif_Stock!#REF!&lt;&gt;0,Produit_Tarif_Stock!#REF!,"")</f>
        <v>#REF!</v>
      </c>
      <c r="Q709" s="518" t="e">
        <f>IF(Produit_Tarif_Stock!#REF!&lt;&gt;0,(E709-(E709*H709)-Produit_Tarif_Stock!#REF!)/Produit_Tarif_Stock!#REF!*100,(E709-(E709*H709)-Produit_Tarif_Stock!#REF!)/Produit_Tarif_Stock!#REF!*100)</f>
        <v>#REF!</v>
      </c>
      <c r="R709" s="523">
        <f t="shared" si="21"/>
        <v>0</v>
      </c>
      <c r="S709" s="524" t="e">
        <f>Produit_Tarif_Stock!#REF!</f>
        <v>#REF!</v>
      </c>
    </row>
    <row r="710" spans="1:19" ht="24.75" customHeight="1">
      <c r="A710" s="228" t="e">
        <f>Produit_Tarif_Stock!#REF!</f>
        <v>#REF!</v>
      </c>
      <c r="B710" s="118" t="e">
        <f>IF(Produit_Tarif_Stock!#REF!&lt;&gt;"",Produit_Tarif_Stock!#REF!,"")</f>
        <v>#REF!</v>
      </c>
      <c r="C710" s="502" t="e">
        <f>IF(Produit_Tarif_Stock!#REF!&lt;&gt;"",Produit_Tarif_Stock!#REF!,"")</f>
        <v>#REF!</v>
      </c>
      <c r="D710" s="505" t="e">
        <f>IF(Produit_Tarif_Stock!#REF!&lt;&gt;"",Produit_Tarif_Stock!#REF!,"")</f>
        <v>#REF!</v>
      </c>
      <c r="E710" s="514" t="e">
        <f>IF(Produit_Tarif_Stock!#REF!&lt;&gt;0,Produit_Tarif_Stock!#REF!,"")</f>
        <v>#REF!</v>
      </c>
      <c r="F710" s="2" t="e">
        <f>IF(Produit_Tarif_Stock!#REF!&lt;&gt;"",Produit_Tarif_Stock!#REF!,"")</f>
        <v>#REF!</v>
      </c>
      <c r="G710" s="506" t="e">
        <f>IF(Produit_Tarif_Stock!#REF!&lt;&gt;0,Produit_Tarif_Stock!#REF!,"")</f>
        <v>#REF!</v>
      </c>
      <c r="I710" s="506" t="str">
        <f t="shared" si="20"/>
        <v/>
      </c>
      <c r="J710" s="2" t="e">
        <f>IF(Produit_Tarif_Stock!#REF!&lt;&gt;0,Produit_Tarif_Stock!#REF!,"")</f>
        <v>#REF!</v>
      </c>
      <c r="K710" s="2" t="e">
        <f>IF(Produit_Tarif_Stock!#REF!&lt;&gt;0,Produit_Tarif_Stock!#REF!,"")</f>
        <v>#REF!</v>
      </c>
      <c r="L710" s="114" t="e">
        <f>IF(Produit_Tarif_Stock!#REF!&lt;&gt;0,Produit_Tarif_Stock!#REF!,"")</f>
        <v>#REF!</v>
      </c>
      <c r="M710" s="114" t="e">
        <f>IF(Produit_Tarif_Stock!#REF!&lt;&gt;0,Produit_Tarif_Stock!#REF!,"")</f>
        <v>#REF!</v>
      </c>
      <c r="N710" s="454"/>
      <c r="P710" s="2" t="e">
        <f>IF(Produit_Tarif_Stock!#REF!&lt;&gt;0,Produit_Tarif_Stock!#REF!,"")</f>
        <v>#REF!</v>
      </c>
      <c r="Q710" s="518" t="e">
        <f>IF(Produit_Tarif_Stock!#REF!&lt;&gt;0,(E710-(E710*H710)-Produit_Tarif_Stock!#REF!)/Produit_Tarif_Stock!#REF!*100,(E710-(E710*H710)-Produit_Tarif_Stock!#REF!)/Produit_Tarif_Stock!#REF!*100)</f>
        <v>#REF!</v>
      </c>
      <c r="R710" s="523">
        <f t="shared" si="21"/>
        <v>0</v>
      </c>
      <c r="S710" s="524" t="e">
        <f>Produit_Tarif_Stock!#REF!</f>
        <v>#REF!</v>
      </c>
    </row>
    <row r="711" spans="1:19" ht="24.75" customHeight="1">
      <c r="A711" s="228" t="e">
        <f>Produit_Tarif_Stock!#REF!</f>
        <v>#REF!</v>
      </c>
      <c r="B711" s="118" t="e">
        <f>IF(Produit_Tarif_Stock!#REF!&lt;&gt;"",Produit_Tarif_Stock!#REF!,"")</f>
        <v>#REF!</v>
      </c>
      <c r="C711" s="502" t="e">
        <f>IF(Produit_Tarif_Stock!#REF!&lt;&gt;"",Produit_Tarif_Stock!#REF!,"")</f>
        <v>#REF!</v>
      </c>
      <c r="D711" s="505" t="e">
        <f>IF(Produit_Tarif_Stock!#REF!&lt;&gt;"",Produit_Tarif_Stock!#REF!,"")</f>
        <v>#REF!</v>
      </c>
      <c r="E711" s="514" t="e">
        <f>IF(Produit_Tarif_Stock!#REF!&lt;&gt;0,Produit_Tarif_Stock!#REF!,"")</f>
        <v>#REF!</v>
      </c>
      <c r="F711" s="2" t="e">
        <f>IF(Produit_Tarif_Stock!#REF!&lt;&gt;"",Produit_Tarif_Stock!#REF!,"")</f>
        <v>#REF!</v>
      </c>
      <c r="G711" s="506" t="e">
        <f>IF(Produit_Tarif_Stock!#REF!&lt;&gt;0,Produit_Tarif_Stock!#REF!,"")</f>
        <v>#REF!</v>
      </c>
      <c r="I711" s="506" t="str">
        <f t="shared" ref="I711:I774" si="22">IF(H711&gt;0,E711-(E711*H711),"")</f>
        <v/>
      </c>
      <c r="J711" s="2" t="e">
        <f>IF(Produit_Tarif_Stock!#REF!&lt;&gt;0,Produit_Tarif_Stock!#REF!,"")</f>
        <v>#REF!</v>
      </c>
      <c r="K711" s="2" t="e">
        <f>IF(Produit_Tarif_Stock!#REF!&lt;&gt;0,Produit_Tarif_Stock!#REF!,"")</f>
        <v>#REF!</v>
      </c>
      <c r="L711" s="114" t="e">
        <f>IF(Produit_Tarif_Stock!#REF!&lt;&gt;0,Produit_Tarif_Stock!#REF!,"")</f>
        <v>#REF!</v>
      </c>
      <c r="M711" s="114" t="e">
        <f>IF(Produit_Tarif_Stock!#REF!&lt;&gt;0,Produit_Tarif_Stock!#REF!,"")</f>
        <v>#REF!</v>
      </c>
      <c r="N711" s="454"/>
      <c r="P711" s="2" t="e">
        <f>IF(Produit_Tarif_Stock!#REF!&lt;&gt;0,Produit_Tarif_Stock!#REF!,"")</f>
        <v>#REF!</v>
      </c>
      <c r="Q711" s="518" t="e">
        <f>IF(Produit_Tarif_Stock!#REF!&lt;&gt;0,(E711-(E711*H711)-Produit_Tarif_Stock!#REF!)/Produit_Tarif_Stock!#REF!*100,(E711-(E711*H711)-Produit_Tarif_Stock!#REF!)/Produit_Tarif_Stock!#REF!*100)</f>
        <v>#REF!</v>
      </c>
      <c r="R711" s="523">
        <f t="shared" ref="R711:R774" si="23">SUM(H711:H2704)</f>
        <v>0</v>
      </c>
      <c r="S711" s="524" t="e">
        <f>Produit_Tarif_Stock!#REF!</f>
        <v>#REF!</v>
      </c>
    </row>
    <row r="712" spans="1:19" ht="24.75" customHeight="1">
      <c r="A712" s="228" t="e">
        <f>Produit_Tarif_Stock!#REF!</f>
        <v>#REF!</v>
      </c>
      <c r="B712" s="118" t="e">
        <f>IF(Produit_Tarif_Stock!#REF!&lt;&gt;"",Produit_Tarif_Stock!#REF!,"")</f>
        <v>#REF!</v>
      </c>
      <c r="C712" s="502" t="e">
        <f>IF(Produit_Tarif_Stock!#REF!&lt;&gt;"",Produit_Tarif_Stock!#REF!,"")</f>
        <v>#REF!</v>
      </c>
      <c r="D712" s="505" t="e">
        <f>IF(Produit_Tarif_Stock!#REF!&lt;&gt;"",Produit_Tarif_Stock!#REF!,"")</f>
        <v>#REF!</v>
      </c>
      <c r="E712" s="514" t="e">
        <f>IF(Produit_Tarif_Stock!#REF!&lt;&gt;0,Produit_Tarif_Stock!#REF!,"")</f>
        <v>#REF!</v>
      </c>
      <c r="F712" s="2" t="e">
        <f>IF(Produit_Tarif_Stock!#REF!&lt;&gt;"",Produit_Tarif_Stock!#REF!,"")</f>
        <v>#REF!</v>
      </c>
      <c r="G712" s="506" t="e">
        <f>IF(Produit_Tarif_Stock!#REF!&lt;&gt;0,Produit_Tarif_Stock!#REF!,"")</f>
        <v>#REF!</v>
      </c>
      <c r="I712" s="506" t="str">
        <f t="shared" si="22"/>
        <v/>
      </c>
      <c r="J712" s="2" t="e">
        <f>IF(Produit_Tarif_Stock!#REF!&lt;&gt;0,Produit_Tarif_Stock!#REF!,"")</f>
        <v>#REF!</v>
      </c>
      <c r="K712" s="2" t="e">
        <f>IF(Produit_Tarif_Stock!#REF!&lt;&gt;0,Produit_Tarif_Stock!#REF!,"")</f>
        <v>#REF!</v>
      </c>
      <c r="L712" s="114" t="e">
        <f>IF(Produit_Tarif_Stock!#REF!&lt;&gt;0,Produit_Tarif_Stock!#REF!,"")</f>
        <v>#REF!</v>
      </c>
      <c r="M712" s="114" t="e">
        <f>IF(Produit_Tarif_Stock!#REF!&lt;&gt;0,Produit_Tarif_Stock!#REF!,"")</f>
        <v>#REF!</v>
      </c>
      <c r="N712" s="454"/>
      <c r="P712" s="2" t="e">
        <f>IF(Produit_Tarif_Stock!#REF!&lt;&gt;0,Produit_Tarif_Stock!#REF!,"")</f>
        <v>#REF!</v>
      </c>
      <c r="Q712" s="518" t="e">
        <f>IF(Produit_Tarif_Stock!#REF!&lt;&gt;0,(E712-(E712*H712)-Produit_Tarif_Stock!#REF!)/Produit_Tarif_Stock!#REF!*100,(E712-(E712*H712)-Produit_Tarif_Stock!#REF!)/Produit_Tarif_Stock!#REF!*100)</f>
        <v>#REF!</v>
      </c>
      <c r="R712" s="523">
        <f t="shared" si="23"/>
        <v>0</v>
      </c>
      <c r="S712" s="524" t="e">
        <f>Produit_Tarif_Stock!#REF!</f>
        <v>#REF!</v>
      </c>
    </row>
    <row r="713" spans="1:19" ht="24.75" customHeight="1">
      <c r="A713" s="228" t="e">
        <f>Produit_Tarif_Stock!#REF!</f>
        <v>#REF!</v>
      </c>
      <c r="B713" s="118" t="e">
        <f>IF(Produit_Tarif_Stock!#REF!&lt;&gt;"",Produit_Tarif_Stock!#REF!,"")</f>
        <v>#REF!</v>
      </c>
      <c r="C713" s="502" t="e">
        <f>IF(Produit_Tarif_Stock!#REF!&lt;&gt;"",Produit_Tarif_Stock!#REF!,"")</f>
        <v>#REF!</v>
      </c>
      <c r="D713" s="505" t="e">
        <f>IF(Produit_Tarif_Stock!#REF!&lt;&gt;"",Produit_Tarif_Stock!#REF!,"")</f>
        <v>#REF!</v>
      </c>
      <c r="E713" s="514" t="e">
        <f>IF(Produit_Tarif_Stock!#REF!&lt;&gt;0,Produit_Tarif_Stock!#REF!,"")</f>
        <v>#REF!</v>
      </c>
      <c r="F713" s="2" t="e">
        <f>IF(Produit_Tarif_Stock!#REF!&lt;&gt;"",Produit_Tarif_Stock!#REF!,"")</f>
        <v>#REF!</v>
      </c>
      <c r="G713" s="506" t="e">
        <f>IF(Produit_Tarif_Stock!#REF!&lt;&gt;0,Produit_Tarif_Stock!#REF!,"")</f>
        <v>#REF!</v>
      </c>
      <c r="I713" s="506" t="str">
        <f t="shared" si="22"/>
        <v/>
      </c>
      <c r="J713" s="2" t="e">
        <f>IF(Produit_Tarif_Stock!#REF!&lt;&gt;0,Produit_Tarif_Stock!#REF!,"")</f>
        <v>#REF!</v>
      </c>
      <c r="K713" s="2" t="e">
        <f>IF(Produit_Tarif_Stock!#REF!&lt;&gt;0,Produit_Tarif_Stock!#REF!,"")</f>
        <v>#REF!</v>
      </c>
      <c r="L713" s="114" t="e">
        <f>IF(Produit_Tarif_Stock!#REF!&lt;&gt;0,Produit_Tarif_Stock!#REF!,"")</f>
        <v>#REF!</v>
      </c>
      <c r="M713" s="114" t="e">
        <f>IF(Produit_Tarif_Stock!#REF!&lt;&gt;0,Produit_Tarif_Stock!#REF!,"")</f>
        <v>#REF!</v>
      </c>
      <c r="N713" s="454"/>
      <c r="P713" s="2" t="e">
        <f>IF(Produit_Tarif_Stock!#REF!&lt;&gt;0,Produit_Tarif_Stock!#REF!,"")</f>
        <v>#REF!</v>
      </c>
      <c r="Q713" s="518" t="e">
        <f>IF(Produit_Tarif_Stock!#REF!&lt;&gt;0,(E713-(E713*H713)-Produit_Tarif_Stock!#REF!)/Produit_Tarif_Stock!#REF!*100,(E713-(E713*H713)-Produit_Tarif_Stock!#REF!)/Produit_Tarif_Stock!#REF!*100)</f>
        <v>#REF!</v>
      </c>
      <c r="R713" s="523">
        <f t="shared" si="23"/>
        <v>0</v>
      </c>
      <c r="S713" s="524" t="e">
        <f>Produit_Tarif_Stock!#REF!</f>
        <v>#REF!</v>
      </c>
    </row>
    <row r="714" spans="1:19" ht="24.75" customHeight="1">
      <c r="A714" s="228" t="e">
        <f>Produit_Tarif_Stock!#REF!</f>
        <v>#REF!</v>
      </c>
      <c r="B714" s="118" t="e">
        <f>IF(Produit_Tarif_Stock!#REF!&lt;&gt;"",Produit_Tarif_Stock!#REF!,"")</f>
        <v>#REF!</v>
      </c>
      <c r="C714" s="502" t="e">
        <f>IF(Produit_Tarif_Stock!#REF!&lt;&gt;"",Produit_Tarif_Stock!#REF!,"")</f>
        <v>#REF!</v>
      </c>
      <c r="D714" s="505" t="e">
        <f>IF(Produit_Tarif_Stock!#REF!&lt;&gt;"",Produit_Tarif_Stock!#REF!,"")</f>
        <v>#REF!</v>
      </c>
      <c r="E714" s="514" t="e">
        <f>IF(Produit_Tarif_Stock!#REF!&lt;&gt;0,Produit_Tarif_Stock!#REF!,"")</f>
        <v>#REF!</v>
      </c>
      <c r="F714" s="2" t="e">
        <f>IF(Produit_Tarif_Stock!#REF!&lt;&gt;"",Produit_Tarif_Stock!#REF!,"")</f>
        <v>#REF!</v>
      </c>
      <c r="G714" s="506" t="e">
        <f>IF(Produit_Tarif_Stock!#REF!&lt;&gt;0,Produit_Tarif_Stock!#REF!,"")</f>
        <v>#REF!</v>
      </c>
      <c r="I714" s="506" t="str">
        <f t="shared" si="22"/>
        <v/>
      </c>
      <c r="J714" s="2" t="e">
        <f>IF(Produit_Tarif_Stock!#REF!&lt;&gt;0,Produit_Tarif_Stock!#REF!,"")</f>
        <v>#REF!</v>
      </c>
      <c r="K714" s="2" t="e">
        <f>IF(Produit_Tarif_Stock!#REF!&lt;&gt;0,Produit_Tarif_Stock!#REF!,"")</f>
        <v>#REF!</v>
      </c>
      <c r="L714" s="114" t="e">
        <f>IF(Produit_Tarif_Stock!#REF!&lt;&gt;0,Produit_Tarif_Stock!#REF!,"")</f>
        <v>#REF!</v>
      </c>
      <c r="M714" s="114" t="e">
        <f>IF(Produit_Tarif_Stock!#REF!&lt;&gt;0,Produit_Tarif_Stock!#REF!,"")</f>
        <v>#REF!</v>
      </c>
      <c r="N714" s="454"/>
      <c r="P714" s="2" t="e">
        <f>IF(Produit_Tarif_Stock!#REF!&lt;&gt;0,Produit_Tarif_Stock!#REF!,"")</f>
        <v>#REF!</v>
      </c>
      <c r="Q714" s="518" t="e">
        <f>IF(Produit_Tarif_Stock!#REF!&lt;&gt;0,(E714-(E714*H714)-Produit_Tarif_Stock!#REF!)/Produit_Tarif_Stock!#REF!*100,(E714-(E714*H714)-Produit_Tarif_Stock!#REF!)/Produit_Tarif_Stock!#REF!*100)</f>
        <v>#REF!</v>
      </c>
      <c r="R714" s="523">
        <f t="shared" si="23"/>
        <v>0</v>
      </c>
      <c r="S714" s="524" t="e">
        <f>Produit_Tarif_Stock!#REF!</f>
        <v>#REF!</v>
      </c>
    </row>
    <row r="715" spans="1:19" ht="24.75" customHeight="1">
      <c r="A715" s="228" t="e">
        <f>Produit_Tarif_Stock!#REF!</f>
        <v>#REF!</v>
      </c>
      <c r="B715" s="118" t="e">
        <f>IF(Produit_Tarif_Stock!#REF!&lt;&gt;"",Produit_Tarif_Stock!#REF!,"")</f>
        <v>#REF!</v>
      </c>
      <c r="C715" s="502" t="e">
        <f>IF(Produit_Tarif_Stock!#REF!&lt;&gt;"",Produit_Tarif_Stock!#REF!,"")</f>
        <v>#REF!</v>
      </c>
      <c r="D715" s="505" t="e">
        <f>IF(Produit_Tarif_Stock!#REF!&lt;&gt;"",Produit_Tarif_Stock!#REF!,"")</f>
        <v>#REF!</v>
      </c>
      <c r="E715" s="514" t="e">
        <f>IF(Produit_Tarif_Stock!#REF!&lt;&gt;0,Produit_Tarif_Stock!#REF!,"")</f>
        <v>#REF!</v>
      </c>
      <c r="F715" s="2" t="e">
        <f>IF(Produit_Tarif_Stock!#REF!&lt;&gt;"",Produit_Tarif_Stock!#REF!,"")</f>
        <v>#REF!</v>
      </c>
      <c r="G715" s="506" t="e">
        <f>IF(Produit_Tarif_Stock!#REF!&lt;&gt;0,Produit_Tarif_Stock!#REF!,"")</f>
        <v>#REF!</v>
      </c>
      <c r="I715" s="506" t="str">
        <f t="shared" si="22"/>
        <v/>
      </c>
      <c r="J715" s="2" t="e">
        <f>IF(Produit_Tarif_Stock!#REF!&lt;&gt;0,Produit_Tarif_Stock!#REF!,"")</f>
        <v>#REF!</v>
      </c>
      <c r="K715" s="2" t="e">
        <f>IF(Produit_Tarif_Stock!#REF!&lt;&gt;0,Produit_Tarif_Stock!#REF!,"")</f>
        <v>#REF!</v>
      </c>
      <c r="L715" s="114" t="e">
        <f>IF(Produit_Tarif_Stock!#REF!&lt;&gt;0,Produit_Tarif_Stock!#REF!,"")</f>
        <v>#REF!</v>
      </c>
      <c r="M715" s="114" t="e">
        <f>IF(Produit_Tarif_Stock!#REF!&lt;&gt;0,Produit_Tarif_Stock!#REF!,"")</f>
        <v>#REF!</v>
      </c>
      <c r="N715" s="454"/>
      <c r="P715" s="2" t="e">
        <f>IF(Produit_Tarif_Stock!#REF!&lt;&gt;0,Produit_Tarif_Stock!#REF!,"")</f>
        <v>#REF!</v>
      </c>
      <c r="Q715" s="518" t="e">
        <f>IF(Produit_Tarif_Stock!#REF!&lt;&gt;0,(E715-(E715*H715)-Produit_Tarif_Stock!#REF!)/Produit_Tarif_Stock!#REF!*100,(E715-(E715*H715)-Produit_Tarif_Stock!#REF!)/Produit_Tarif_Stock!#REF!*100)</f>
        <v>#REF!</v>
      </c>
      <c r="R715" s="523">
        <f t="shared" si="23"/>
        <v>0</v>
      </c>
      <c r="S715" s="524" t="e">
        <f>Produit_Tarif_Stock!#REF!</f>
        <v>#REF!</v>
      </c>
    </row>
    <row r="716" spans="1:19" ht="24.75" customHeight="1">
      <c r="A716" s="228" t="e">
        <f>Produit_Tarif_Stock!#REF!</f>
        <v>#REF!</v>
      </c>
      <c r="B716" s="118" t="e">
        <f>IF(Produit_Tarif_Stock!#REF!&lt;&gt;"",Produit_Tarif_Stock!#REF!,"")</f>
        <v>#REF!</v>
      </c>
      <c r="C716" s="502" t="e">
        <f>IF(Produit_Tarif_Stock!#REF!&lt;&gt;"",Produit_Tarif_Stock!#REF!,"")</f>
        <v>#REF!</v>
      </c>
      <c r="D716" s="505" t="e">
        <f>IF(Produit_Tarif_Stock!#REF!&lt;&gt;"",Produit_Tarif_Stock!#REF!,"")</f>
        <v>#REF!</v>
      </c>
      <c r="E716" s="514" t="e">
        <f>IF(Produit_Tarif_Stock!#REF!&lt;&gt;0,Produit_Tarif_Stock!#REF!,"")</f>
        <v>#REF!</v>
      </c>
      <c r="F716" s="2" t="e">
        <f>IF(Produit_Tarif_Stock!#REF!&lt;&gt;"",Produit_Tarif_Stock!#REF!,"")</f>
        <v>#REF!</v>
      </c>
      <c r="G716" s="506" t="e">
        <f>IF(Produit_Tarif_Stock!#REF!&lt;&gt;0,Produit_Tarif_Stock!#REF!,"")</f>
        <v>#REF!</v>
      </c>
      <c r="I716" s="506" t="str">
        <f t="shared" si="22"/>
        <v/>
      </c>
      <c r="J716" s="2" t="e">
        <f>IF(Produit_Tarif_Stock!#REF!&lt;&gt;0,Produit_Tarif_Stock!#REF!,"")</f>
        <v>#REF!</v>
      </c>
      <c r="K716" s="2" t="e">
        <f>IF(Produit_Tarif_Stock!#REF!&lt;&gt;0,Produit_Tarif_Stock!#REF!,"")</f>
        <v>#REF!</v>
      </c>
      <c r="L716" s="114" t="e">
        <f>IF(Produit_Tarif_Stock!#REF!&lt;&gt;0,Produit_Tarif_Stock!#REF!,"")</f>
        <v>#REF!</v>
      </c>
      <c r="M716" s="114" t="e">
        <f>IF(Produit_Tarif_Stock!#REF!&lt;&gt;0,Produit_Tarif_Stock!#REF!,"")</f>
        <v>#REF!</v>
      </c>
      <c r="N716" s="454"/>
      <c r="P716" s="2" t="e">
        <f>IF(Produit_Tarif_Stock!#REF!&lt;&gt;0,Produit_Tarif_Stock!#REF!,"")</f>
        <v>#REF!</v>
      </c>
      <c r="Q716" s="518" t="e">
        <f>IF(Produit_Tarif_Stock!#REF!&lt;&gt;0,(E716-(E716*H716)-Produit_Tarif_Stock!#REF!)/Produit_Tarif_Stock!#REF!*100,(E716-(E716*H716)-Produit_Tarif_Stock!#REF!)/Produit_Tarif_Stock!#REF!*100)</f>
        <v>#REF!</v>
      </c>
      <c r="R716" s="523">
        <f t="shared" si="23"/>
        <v>0</v>
      </c>
      <c r="S716" s="524" t="e">
        <f>Produit_Tarif_Stock!#REF!</f>
        <v>#REF!</v>
      </c>
    </row>
    <row r="717" spans="1:19" ht="24.75" customHeight="1">
      <c r="A717" s="228" t="e">
        <f>Produit_Tarif_Stock!#REF!</f>
        <v>#REF!</v>
      </c>
      <c r="B717" s="118" t="e">
        <f>IF(Produit_Tarif_Stock!#REF!&lt;&gt;"",Produit_Tarif_Stock!#REF!,"")</f>
        <v>#REF!</v>
      </c>
      <c r="C717" s="502" t="e">
        <f>IF(Produit_Tarif_Stock!#REF!&lt;&gt;"",Produit_Tarif_Stock!#REF!,"")</f>
        <v>#REF!</v>
      </c>
      <c r="D717" s="505" t="e">
        <f>IF(Produit_Tarif_Stock!#REF!&lt;&gt;"",Produit_Tarif_Stock!#REF!,"")</f>
        <v>#REF!</v>
      </c>
      <c r="E717" s="514" t="e">
        <f>IF(Produit_Tarif_Stock!#REF!&lt;&gt;0,Produit_Tarif_Stock!#REF!,"")</f>
        <v>#REF!</v>
      </c>
      <c r="F717" s="2" t="e">
        <f>IF(Produit_Tarif_Stock!#REF!&lt;&gt;"",Produit_Tarif_Stock!#REF!,"")</f>
        <v>#REF!</v>
      </c>
      <c r="G717" s="506" t="e">
        <f>IF(Produit_Tarif_Stock!#REF!&lt;&gt;0,Produit_Tarif_Stock!#REF!,"")</f>
        <v>#REF!</v>
      </c>
      <c r="I717" s="506" t="str">
        <f t="shared" si="22"/>
        <v/>
      </c>
      <c r="J717" s="2" t="e">
        <f>IF(Produit_Tarif_Stock!#REF!&lt;&gt;0,Produit_Tarif_Stock!#REF!,"")</f>
        <v>#REF!</v>
      </c>
      <c r="K717" s="2" t="e">
        <f>IF(Produit_Tarif_Stock!#REF!&lt;&gt;0,Produit_Tarif_Stock!#REF!,"")</f>
        <v>#REF!</v>
      </c>
      <c r="L717" s="114" t="e">
        <f>IF(Produit_Tarif_Stock!#REF!&lt;&gt;0,Produit_Tarif_Stock!#REF!,"")</f>
        <v>#REF!</v>
      </c>
      <c r="M717" s="114" t="e">
        <f>IF(Produit_Tarif_Stock!#REF!&lt;&gt;0,Produit_Tarif_Stock!#REF!,"")</f>
        <v>#REF!</v>
      </c>
      <c r="N717" s="454"/>
      <c r="P717" s="2" t="e">
        <f>IF(Produit_Tarif_Stock!#REF!&lt;&gt;0,Produit_Tarif_Stock!#REF!,"")</f>
        <v>#REF!</v>
      </c>
      <c r="Q717" s="518" t="e">
        <f>IF(Produit_Tarif_Stock!#REF!&lt;&gt;0,(E717-(E717*H717)-Produit_Tarif_Stock!#REF!)/Produit_Tarif_Stock!#REF!*100,(E717-(E717*H717)-Produit_Tarif_Stock!#REF!)/Produit_Tarif_Stock!#REF!*100)</f>
        <v>#REF!</v>
      </c>
      <c r="R717" s="523">
        <f t="shared" si="23"/>
        <v>0</v>
      </c>
      <c r="S717" s="524" t="e">
        <f>Produit_Tarif_Stock!#REF!</f>
        <v>#REF!</v>
      </c>
    </row>
    <row r="718" spans="1:19" ht="24.75" customHeight="1">
      <c r="A718" s="228" t="e">
        <f>Produit_Tarif_Stock!#REF!</f>
        <v>#REF!</v>
      </c>
      <c r="B718" s="118" t="e">
        <f>IF(Produit_Tarif_Stock!#REF!&lt;&gt;"",Produit_Tarif_Stock!#REF!,"")</f>
        <v>#REF!</v>
      </c>
      <c r="C718" s="502" t="e">
        <f>IF(Produit_Tarif_Stock!#REF!&lt;&gt;"",Produit_Tarif_Stock!#REF!,"")</f>
        <v>#REF!</v>
      </c>
      <c r="D718" s="505" t="e">
        <f>IF(Produit_Tarif_Stock!#REF!&lt;&gt;"",Produit_Tarif_Stock!#REF!,"")</f>
        <v>#REF!</v>
      </c>
      <c r="E718" s="514" t="e">
        <f>IF(Produit_Tarif_Stock!#REF!&lt;&gt;0,Produit_Tarif_Stock!#REF!,"")</f>
        <v>#REF!</v>
      </c>
      <c r="F718" s="2" t="e">
        <f>IF(Produit_Tarif_Stock!#REF!&lt;&gt;"",Produit_Tarif_Stock!#REF!,"")</f>
        <v>#REF!</v>
      </c>
      <c r="G718" s="506" t="e">
        <f>IF(Produit_Tarif_Stock!#REF!&lt;&gt;0,Produit_Tarif_Stock!#REF!,"")</f>
        <v>#REF!</v>
      </c>
      <c r="I718" s="506" t="str">
        <f t="shared" si="22"/>
        <v/>
      </c>
      <c r="J718" s="2" t="e">
        <f>IF(Produit_Tarif_Stock!#REF!&lt;&gt;0,Produit_Tarif_Stock!#REF!,"")</f>
        <v>#REF!</v>
      </c>
      <c r="K718" s="2" t="e">
        <f>IF(Produit_Tarif_Stock!#REF!&lt;&gt;0,Produit_Tarif_Stock!#REF!,"")</f>
        <v>#REF!</v>
      </c>
      <c r="L718" s="114" t="e">
        <f>IF(Produit_Tarif_Stock!#REF!&lt;&gt;0,Produit_Tarif_Stock!#REF!,"")</f>
        <v>#REF!</v>
      </c>
      <c r="M718" s="114" t="e">
        <f>IF(Produit_Tarif_Stock!#REF!&lt;&gt;0,Produit_Tarif_Stock!#REF!,"")</f>
        <v>#REF!</v>
      </c>
      <c r="N718" s="454"/>
      <c r="P718" s="2" t="e">
        <f>IF(Produit_Tarif_Stock!#REF!&lt;&gt;0,Produit_Tarif_Stock!#REF!,"")</f>
        <v>#REF!</v>
      </c>
      <c r="Q718" s="518" t="e">
        <f>IF(Produit_Tarif_Stock!#REF!&lt;&gt;0,(E718-(E718*H718)-Produit_Tarif_Stock!#REF!)/Produit_Tarif_Stock!#REF!*100,(E718-(E718*H718)-Produit_Tarif_Stock!#REF!)/Produit_Tarif_Stock!#REF!*100)</f>
        <v>#REF!</v>
      </c>
      <c r="R718" s="523">
        <f t="shared" si="23"/>
        <v>0</v>
      </c>
      <c r="S718" s="524" t="e">
        <f>Produit_Tarif_Stock!#REF!</f>
        <v>#REF!</v>
      </c>
    </row>
    <row r="719" spans="1:19" ht="24.75" customHeight="1">
      <c r="A719" s="228" t="e">
        <f>Produit_Tarif_Stock!#REF!</f>
        <v>#REF!</v>
      </c>
      <c r="B719" s="118" t="e">
        <f>IF(Produit_Tarif_Stock!#REF!&lt;&gt;"",Produit_Tarif_Stock!#REF!,"")</f>
        <v>#REF!</v>
      </c>
      <c r="C719" s="502" t="e">
        <f>IF(Produit_Tarif_Stock!#REF!&lt;&gt;"",Produit_Tarif_Stock!#REF!,"")</f>
        <v>#REF!</v>
      </c>
      <c r="D719" s="505" t="e">
        <f>IF(Produit_Tarif_Stock!#REF!&lt;&gt;"",Produit_Tarif_Stock!#REF!,"")</f>
        <v>#REF!</v>
      </c>
      <c r="E719" s="514" t="e">
        <f>IF(Produit_Tarif_Stock!#REF!&lt;&gt;0,Produit_Tarif_Stock!#REF!,"")</f>
        <v>#REF!</v>
      </c>
      <c r="F719" s="2" t="e">
        <f>IF(Produit_Tarif_Stock!#REF!&lt;&gt;"",Produit_Tarif_Stock!#REF!,"")</f>
        <v>#REF!</v>
      </c>
      <c r="G719" s="506" t="e">
        <f>IF(Produit_Tarif_Stock!#REF!&lt;&gt;0,Produit_Tarif_Stock!#REF!,"")</f>
        <v>#REF!</v>
      </c>
      <c r="I719" s="506" t="str">
        <f t="shared" si="22"/>
        <v/>
      </c>
      <c r="J719" s="2" t="e">
        <f>IF(Produit_Tarif_Stock!#REF!&lt;&gt;0,Produit_Tarif_Stock!#REF!,"")</f>
        <v>#REF!</v>
      </c>
      <c r="K719" s="2" t="e">
        <f>IF(Produit_Tarif_Stock!#REF!&lt;&gt;0,Produit_Tarif_Stock!#REF!,"")</f>
        <v>#REF!</v>
      </c>
      <c r="L719" s="114" t="e">
        <f>IF(Produit_Tarif_Stock!#REF!&lt;&gt;0,Produit_Tarif_Stock!#REF!,"")</f>
        <v>#REF!</v>
      </c>
      <c r="M719" s="114" t="e">
        <f>IF(Produit_Tarif_Stock!#REF!&lt;&gt;0,Produit_Tarif_Stock!#REF!,"")</f>
        <v>#REF!</v>
      </c>
      <c r="N719" s="454"/>
      <c r="P719" s="2" t="e">
        <f>IF(Produit_Tarif_Stock!#REF!&lt;&gt;0,Produit_Tarif_Stock!#REF!,"")</f>
        <v>#REF!</v>
      </c>
      <c r="Q719" s="518" t="e">
        <f>IF(Produit_Tarif_Stock!#REF!&lt;&gt;0,(E719-(E719*H719)-Produit_Tarif_Stock!#REF!)/Produit_Tarif_Stock!#REF!*100,(E719-(E719*H719)-Produit_Tarif_Stock!#REF!)/Produit_Tarif_Stock!#REF!*100)</f>
        <v>#REF!</v>
      </c>
      <c r="R719" s="523">
        <f t="shared" si="23"/>
        <v>0</v>
      </c>
      <c r="S719" s="524" t="e">
        <f>Produit_Tarif_Stock!#REF!</f>
        <v>#REF!</v>
      </c>
    </row>
    <row r="720" spans="1:19" ht="24.75" customHeight="1">
      <c r="A720" s="228" t="e">
        <f>Produit_Tarif_Stock!#REF!</f>
        <v>#REF!</v>
      </c>
      <c r="B720" s="118" t="e">
        <f>IF(Produit_Tarif_Stock!#REF!&lt;&gt;"",Produit_Tarif_Stock!#REF!,"")</f>
        <v>#REF!</v>
      </c>
      <c r="C720" s="502" t="e">
        <f>IF(Produit_Tarif_Stock!#REF!&lt;&gt;"",Produit_Tarif_Stock!#REF!,"")</f>
        <v>#REF!</v>
      </c>
      <c r="D720" s="505" t="e">
        <f>IF(Produit_Tarif_Stock!#REF!&lt;&gt;"",Produit_Tarif_Stock!#REF!,"")</f>
        <v>#REF!</v>
      </c>
      <c r="E720" s="514" t="e">
        <f>IF(Produit_Tarif_Stock!#REF!&lt;&gt;0,Produit_Tarif_Stock!#REF!,"")</f>
        <v>#REF!</v>
      </c>
      <c r="F720" s="2" t="e">
        <f>IF(Produit_Tarif_Stock!#REF!&lt;&gt;"",Produit_Tarif_Stock!#REF!,"")</f>
        <v>#REF!</v>
      </c>
      <c r="G720" s="506" t="e">
        <f>IF(Produit_Tarif_Stock!#REF!&lt;&gt;0,Produit_Tarif_Stock!#REF!,"")</f>
        <v>#REF!</v>
      </c>
      <c r="I720" s="506" t="str">
        <f t="shared" si="22"/>
        <v/>
      </c>
      <c r="J720" s="2" t="e">
        <f>IF(Produit_Tarif_Stock!#REF!&lt;&gt;0,Produit_Tarif_Stock!#REF!,"")</f>
        <v>#REF!</v>
      </c>
      <c r="K720" s="2" t="e">
        <f>IF(Produit_Tarif_Stock!#REF!&lt;&gt;0,Produit_Tarif_Stock!#REF!,"")</f>
        <v>#REF!</v>
      </c>
      <c r="L720" s="114" t="e">
        <f>IF(Produit_Tarif_Stock!#REF!&lt;&gt;0,Produit_Tarif_Stock!#REF!,"")</f>
        <v>#REF!</v>
      </c>
      <c r="M720" s="114" t="e">
        <f>IF(Produit_Tarif_Stock!#REF!&lt;&gt;0,Produit_Tarif_Stock!#REF!,"")</f>
        <v>#REF!</v>
      </c>
      <c r="N720" s="454"/>
      <c r="P720" s="2" t="e">
        <f>IF(Produit_Tarif_Stock!#REF!&lt;&gt;0,Produit_Tarif_Stock!#REF!,"")</f>
        <v>#REF!</v>
      </c>
      <c r="Q720" s="518" t="e">
        <f>IF(Produit_Tarif_Stock!#REF!&lt;&gt;0,(E720-(E720*H720)-Produit_Tarif_Stock!#REF!)/Produit_Tarif_Stock!#REF!*100,(E720-(E720*H720)-Produit_Tarif_Stock!#REF!)/Produit_Tarif_Stock!#REF!*100)</f>
        <v>#REF!</v>
      </c>
      <c r="R720" s="523">
        <f t="shared" si="23"/>
        <v>0</v>
      </c>
      <c r="S720" s="524" t="e">
        <f>Produit_Tarif_Stock!#REF!</f>
        <v>#REF!</v>
      </c>
    </row>
    <row r="721" spans="1:19" ht="24.75" customHeight="1">
      <c r="A721" s="228" t="e">
        <f>Produit_Tarif_Stock!#REF!</f>
        <v>#REF!</v>
      </c>
      <c r="B721" s="118" t="e">
        <f>IF(Produit_Tarif_Stock!#REF!&lt;&gt;"",Produit_Tarif_Stock!#REF!,"")</f>
        <v>#REF!</v>
      </c>
      <c r="C721" s="502" t="e">
        <f>IF(Produit_Tarif_Stock!#REF!&lt;&gt;"",Produit_Tarif_Stock!#REF!,"")</f>
        <v>#REF!</v>
      </c>
      <c r="D721" s="505" t="e">
        <f>IF(Produit_Tarif_Stock!#REF!&lt;&gt;"",Produit_Tarif_Stock!#REF!,"")</f>
        <v>#REF!</v>
      </c>
      <c r="E721" s="514" t="e">
        <f>IF(Produit_Tarif_Stock!#REF!&lt;&gt;0,Produit_Tarif_Stock!#REF!,"")</f>
        <v>#REF!</v>
      </c>
      <c r="F721" s="2" t="e">
        <f>IF(Produit_Tarif_Stock!#REF!&lt;&gt;"",Produit_Tarif_Stock!#REF!,"")</f>
        <v>#REF!</v>
      </c>
      <c r="G721" s="506" t="e">
        <f>IF(Produit_Tarif_Stock!#REF!&lt;&gt;0,Produit_Tarif_Stock!#REF!,"")</f>
        <v>#REF!</v>
      </c>
      <c r="I721" s="506" t="str">
        <f t="shared" si="22"/>
        <v/>
      </c>
      <c r="J721" s="2" t="e">
        <f>IF(Produit_Tarif_Stock!#REF!&lt;&gt;0,Produit_Tarif_Stock!#REF!,"")</f>
        <v>#REF!</v>
      </c>
      <c r="K721" s="2" t="e">
        <f>IF(Produit_Tarif_Stock!#REF!&lt;&gt;0,Produit_Tarif_Stock!#REF!,"")</f>
        <v>#REF!</v>
      </c>
      <c r="L721" s="114" t="e">
        <f>IF(Produit_Tarif_Stock!#REF!&lt;&gt;0,Produit_Tarif_Stock!#REF!,"")</f>
        <v>#REF!</v>
      </c>
      <c r="M721" s="114" t="e">
        <f>IF(Produit_Tarif_Stock!#REF!&lt;&gt;0,Produit_Tarif_Stock!#REF!,"")</f>
        <v>#REF!</v>
      </c>
      <c r="N721" s="454"/>
      <c r="P721" s="2" t="e">
        <f>IF(Produit_Tarif_Stock!#REF!&lt;&gt;0,Produit_Tarif_Stock!#REF!,"")</f>
        <v>#REF!</v>
      </c>
      <c r="Q721" s="518" t="e">
        <f>IF(Produit_Tarif_Stock!#REF!&lt;&gt;0,(E721-(E721*H721)-Produit_Tarif_Stock!#REF!)/Produit_Tarif_Stock!#REF!*100,(E721-(E721*H721)-Produit_Tarif_Stock!#REF!)/Produit_Tarif_Stock!#REF!*100)</f>
        <v>#REF!</v>
      </c>
      <c r="R721" s="523">
        <f t="shared" si="23"/>
        <v>0</v>
      </c>
      <c r="S721" s="524" t="e">
        <f>Produit_Tarif_Stock!#REF!</f>
        <v>#REF!</v>
      </c>
    </row>
    <row r="722" spans="1:19" ht="24.75" customHeight="1">
      <c r="A722" s="228" t="e">
        <f>Produit_Tarif_Stock!#REF!</f>
        <v>#REF!</v>
      </c>
      <c r="B722" s="118" t="e">
        <f>IF(Produit_Tarif_Stock!#REF!&lt;&gt;"",Produit_Tarif_Stock!#REF!,"")</f>
        <v>#REF!</v>
      </c>
      <c r="C722" s="502" t="e">
        <f>IF(Produit_Tarif_Stock!#REF!&lt;&gt;"",Produit_Tarif_Stock!#REF!,"")</f>
        <v>#REF!</v>
      </c>
      <c r="D722" s="505" t="e">
        <f>IF(Produit_Tarif_Stock!#REF!&lt;&gt;"",Produit_Tarif_Stock!#REF!,"")</f>
        <v>#REF!</v>
      </c>
      <c r="E722" s="514" t="e">
        <f>IF(Produit_Tarif_Stock!#REF!&lt;&gt;0,Produit_Tarif_Stock!#REF!,"")</f>
        <v>#REF!</v>
      </c>
      <c r="F722" s="2" t="e">
        <f>IF(Produit_Tarif_Stock!#REF!&lt;&gt;"",Produit_Tarif_Stock!#REF!,"")</f>
        <v>#REF!</v>
      </c>
      <c r="G722" s="506" t="e">
        <f>IF(Produit_Tarif_Stock!#REF!&lt;&gt;0,Produit_Tarif_Stock!#REF!,"")</f>
        <v>#REF!</v>
      </c>
      <c r="I722" s="506" t="str">
        <f t="shared" si="22"/>
        <v/>
      </c>
      <c r="J722" s="2" t="e">
        <f>IF(Produit_Tarif_Stock!#REF!&lt;&gt;0,Produit_Tarif_Stock!#REF!,"")</f>
        <v>#REF!</v>
      </c>
      <c r="K722" s="2" t="e">
        <f>IF(Produit_Tarif_Stock!#REF!&lt;&gt;0,Produit_Tarif_Stock!#REF!,"")</f>
        <v>#REF!</v>
      </c>
      <c r="L722" s="114" t="e">
        <f>IF(Produit_Tarif_Stock!#REF!&lt;&gt;0,Produit_Tarif_Stock!#REF!,"")</f>
        <v>#REF!</v>
      </c>
      <c r="M722" s="114" t="e">
        <f>IF(Produit_Tarif_Stock!#REF!&lt;&gt;0,Produit_Tarif_Stock!#REF!,"")</f>
        <v>#REF!</v>
      </c>
      <c r="N722" s="454"/>
      <c r="P722" s="2" t="e">
        <f>IF(Produit_Tarif_Stock!#REF!&lt;&gt;0,Produit_Tarif_Stock!#REF!,"")</f>
        <v>#REF!</v>
      </c>
      <c r="Q722" s="518" t="e">
        <f>IF(Produit_Tarif_Stock!#REF!&lt;&gt;0,(E722-(E722*H722)-Produit_Tarif_Stock!#REF!)/Produit_Tarif_Stock!#REF!*100,(E722-(E722*H722)-Produit_Tarif_Stock!#REF!)/Produit_Tarif_Stock!#REF!*100)</f>
        <v>#REF!</v>
      </c>
      <c r="R722" s="523">
        <f t="shared" si="23"/>
        <v>0</v>
      </c>
      <c r="S722" s="524" t="e">
        <f>Produit_Tarif_Stock!#REF!</f>
        <v>#REF!</v>
      </c>
    </row>
    <row r="723" spans="1:19" ht="24.75" customHeight="1">
      <c r="A723" s="228" t="e">
        <f>Produit_Tarif_Stock!#REF!</f>
        <v>#REF!</v>
      </c>
      <c r="B723" s="118" t="e">
        <f>IF(Produit_Tarif_Stock!#REF!&lt;&gt;"",Produit_Tarif_Stock!#REF!,"")</f>
        <v>#REF!</v>
      </c>
      <c r="C723" s="502" t="e">
        <f>IF(Produit_Tarif_Stock!#REF!&lt;&gt;"",Produit_Tarif_Stock!#REF!,"")</f>
        <v>#REF!</v>
      </c>
      <c r="D723" s="505" t="e">
        <f>IF(Produit_Tarif_Stock!#REF!&lt;&gt;"",Produit_Tarif_Stock!#REF!,"")</f>
        <v>#REF!</v>
      </c>
      <c r="E723" s="514" t="e">
        <f>IF(Produit_Tarif_Stock!#REF!&lt;&gt;0,Produit_Tarif_Stock!#REF!,"")</f>
        <v>#REF!</v>
      </c>
      <c r="F723" s="2" t="e">
        <f>IF(Produit_Tarif_Stock!#REF!&lt;&gt;"",Produit_Tarif_Stock!#REF!,"")</f>
        <v>#REF!</v>
      </c>
      <c r="G723" s="506" t="e">
        <f>IF(Produit_Tarif_Stock!#REF!&lt;&gt;0,Produit_Tarif_Stock!#REF!,"")</f>
        <v>#REF!</v>
      </c>
      <c r="I723" s="506" t="str">
        <f t="shared" si="22"/>
        <v/>
      </c>
      <c r="J723" s="2" t="e">
        <f>IF(Produit_Tarif_Stock!#REF!&lt;&gt;0,Produit_Tarif_Stock!#REF!,"")</f>
        <v>#REF!</v>
      </c>
      <c r="K723" s="2" t="e">
        <f>IF(Produit_Tarif_Stock!#REF!&lt;&gt;0,Produit_Tarif_Stock!#REF!,"")</f>
        <v>#REF!</v>
      </c>
      <c r="L723" s="114" t="e">
        <f>IF(Produit_Tarif_Stock!#REF!&lt;&gt;0,Produit_Tarif_Stock!#REF!,"")</f>
        <v>#REF!</v>
      </c>
      <c r="M723" s="114" t="e">
        <f>IF(Produit_Tarif_Stock!#REF!&lt;&gt;0,Produit_Tarif_Stock!#REF!,"")</f>
        <v>#REF!</v>
      </c>
      <c r="N723" s="454"/>
      <c r="P723" s="2" t="e">
        <f>IF(Produit_Tarif_Stock!#REF!&lt;&gt;0,Produit_Tarif_Stock!#REF!,"")</f>
        <v>#REF!</v>
      </c>
      <c r="Q723" s="518" t="e">
        <f>IF(Produit_Tarif_Stock!#REF!&lt;&gt;0,(E723-(E723*H723)-Produit_Tarif_Stock!#REF!)/Produit_Tarif_Stock!#REF!*100,(E723-(E723*H723)-Produit_Tarif_Stock!#REF!)/Produit_Tarif_Stock!#REF!*100)</f>
        <v>#REF!</v>
      </c>
      <c r="R723" s="523">
        <f t="shared" si="23"/>
        <v>0</v>
      </c>
      <c r="S723" s="524" t="e">
        <f>Produit_Tarif_Stock!#REF!</f>
        <v>#REF!</v>
      </c>
    </row>
    <row r="724" spans="1:19" ht="24.75" customHeight="1">
      <c r="A724" s="228" t="e">
        <f>Produit_Tarif_Stock!#REF!</f>
        <v>#REF!</v>
      </c>
      <c r="B724" s="118" t="e">
        <f>IF(Produit_Tarif_Stock!#REF!&lt;&gt;"",Produit_Tarif_Stock!#REF!,"")</f>
        <v>#REF!</v>
      </c>
      <c r="C724" s="502" t="e">
        <f>IF(Produit_Tarif_Stock!#REF!&lt;&gt;"",Produit_Tarif_Stock!#REF!,"")</f>
        <v>#REF!</v>
      </c>
      <c r="D724" s="505" t="e">
        <f>IF(Produit_Tarif_Stock!#REF!&lt;&gt;"",Produit_Tarif_Stock!#REF!,"")</f>
        <v>#REF!</v>
      </c>
      <c r="E724" s="514" t="e">
        <f>IF(Produit_Tarif_Stock!#REF!&lt;&gt;0,Produit_Tarif_Stock!#REF!,"")</f>
        <v>#REF!</v>
      </c>
      <c r="F724" s="2" t="e">
        <f>IF(Produit_Tarif_Stock!#REF!&lt;&gt;"",Produit_Tarif_Stock!#REF!,"")</f>
        <v>#REF!</v>
      </c>
      <c r="G724" s="506" t="e">
        <f>IF(Produit_Tarif_Stock!#REF!&lt;&gt;0,Produit_Tarif_Stock!#REF!,"")</f>
        <v>#REF!</v>
      </c>
      <c r="I724" s="506" t="str">
        <f t="shared" si="22"/>
        <v/>
      </c>
      <c r="J724" s="2" t="e">
        <f>IF(Produit_Tarif_Stock!#REF!&lt;&gt;0,Produit_Tarif_Stock!#REF!,"")</f>
        <v>#REF!</v>
      </c>
      <c r="K724" s="2" t="e">
        <f>IF(Produit_Tarif_Stock!#REF!&lt;&gt;0,Produit_Tarif_Stock!#REF!,"")</f>
        <v>#REF!</v>
      </c>
      <c r="L724" s="114" t="e">
        <f>IF(Produit_Tarif_Stock!#REF!&lt;&gt;0,Produit_Tarif_Stock!#REF!,"")</f>
        <v>#REF!</v>
      </c>
      <c r="M724" s="114" t="e">
        <f>IF(Produit_Tarif_Stock!#REF!&lt;&gt;0,Produit_Tarif_Stock!#REF!,"")</f>
        <v>#REF!</v>
      </c>
      <c r="N724" s="454"/>
      <c r="P724" s="2" t="e">
        <f>IF(Produit_Tarif_Stock!#REF!&lt;&gt;0,Produit_Tarif_Stock!#REF!,"")</f>
        <v>#REF!</v>
      </c>
      <c r="Q724" s="518" t="e">
        <f>IF(Produit_Tarif_Stock!#REF!&lt;&gt;0,(E724-(E724*H724)-Produit_Tarif_Stock!#REF!)/Produit_Tarif_Stock!#REF!*100,(E724-(E724*H724)-Produit_Tarif_Stock!#REF!)/Produit_Tarif_Stock!#REF!*100)</f>
        <v>#REF!</v>
      </c>
      <c r="R724" s="523">
        <f t="shared" si="23"/>
        <v>0</v>
      </c>
      <c r="S724" s="524" t="e">
        <f>Produit_Tarif_Stock!#REF!</f>
        <v>#REF!</v>
      </c>
    </row>
    <row r="725" spans="1:19" ht="24.75" customHeight="1">
      <c r="A725" s="228" t="e">
        <f>Produit_Tarif_Stock!#REF!</f>
        <v>#REF!</v>
      </c>
      <c r="B725" s="118" t="e">
        <f>IF(Produit_Tarif_Stock!#REF!&lt;&gt;"",Produit_Tarif_Stock!#REF!,"")</f>
        <v>#REF!</v>
      </c>
      <c r="C725" s="502" t="e">
        <f>IF(Produit_Tarif_Stock!#REF!&lt;&gt;"",Produit_Tarif_Stock!#REF!,"")</f>
        <v>#REF!</v>
      </c>
      <c r="D725" s="505" t="e">
        <f>IF(Produit_Tarif_Stock!#REF!&lt;&gt;"",Produit_Tarif_Stock!#REF!,"")</f>
        <v>#REF!</v>
      </c>
      <c r="E725" s="514" t="e">
        <f>IF(Produit_Tarif_Stock!#REF!&lt;&gt;0,Produit_Tarif_Stock!#REF!,"")</f>
        <v>#REF!</v>
      </c>
      <c r="F725" s="2" t="e">
        <f>IF(Produit_Tarif_Stock!#REF!&lt;&gt;"",Produit_Tarif_Stock!#REF!,"")</f>
        <v>#REF!</v>
      </c>
      <c r="G725" s="506" t="e">
        <f>IF(Produit_Tarif_Stock!#REF!&lt;&gt;0,Produit_Tarif_Stock!#REF!,"")</f>
        <v>#REF!</v>
      </c>
      <c r="I725" s="506" t="str">
        <f t="shared" si="22"/>
        <v/>
      </c>
      <c r="J725" s="2" t="e">
        <f>IF(Produit_Tarif_Stock!#REF!&lt;&gt;0,Produit_Tarif_Stock!#REF!,"")</f>
        <v>#REF!</v>
      </c>
      <c r="K725" s="2" t="e">
        <f>IF(Produit_Tarif_Stock!#REF!&lt;&gt;0,Produit_Tarif_Stock!#REF!,"")</f>
        <v>#REF!</v>
      </c>
      <c r="L725" s="114" t="e">
        <f>IF(Produit_Tarif_Stock!#REF!&lt;&gt;0,Produit_Tarif_Stock!#REF!,"")</f>
        <v>#REF!</v>
      </c>
      <c r="M725" s="114" t="e">
        <f>IF(Produit_Tarif_Stock!#REF!&lt;&gt;0,Produit_Tarif_Stock!#REF!,"")</f>
        <v>#REF!</v>
      </c>
      <c r="N725" s="454"/>
      <c r="P725" s="2" t="e">
        <f>IF(Produit_Tarif_Stock!#REF!&lt;&gt;0,Produit_Tarif_Stock!#REF!,"")</f>
        <v>#REF!</v>
      </c>
      <c r="Q725" s="518" t="e">
        <f>IF(Produit_Tarif_Stock!#REF!&lt;&gt;0,(E725-(E725*H725)-Produit_Tarif_Stock!#REF!)/Produit_Tarif_Stock!#REF!*100,(E725-(E725*H725)-Produit_Tarif_Stock!#REF!)/Produit_Tarif_Stock!#REF!*100)</f>
        <v>#REF!</v>
      </c>
      <c r="R725" s="523">
        <f t="shared" si="23"/>
        <v>0</v>
      </c>
      <c r="S725" s="524" t="e">
        <f>Produit_Tarif_Stock!#REF!</f>
        <v>#REF!</v>
      </c>
    </row>
    <row r="726" spans="1:19" ht="24.75" customHeight="1">
      <c r="A726" s="228" t="e">
        <f>Produit_Tarif_Stock!#REF!</f>
        <v>#REF!</v>
      </c>
      <c r="B726" s="118" t="e">
        <f>IF(Produit_Tarif_Stock!#REF!&lt;&gt;"",Produit_Tarif_Stock!#REF!,"")</f>
        <v>#REF!</v>
      </c>
      <c r="C726" s="502" t="e">
        <f>IF(Produit_Tarif_Stock!#REF!&lt;&gt;"",Produit_Tarif_Stock!#REF!,"")</f>
        <v>#REF!</v>
      </c>
      <c r="D726" s="505" t="e">
        <f>IF(Produit_Tarif_Stock!#REF!&lt;&gt;"",Produit_Tarif_Stock!#REF!,"")</f>
        <v>#REF!</v>
      </c>
      <c r="E726" s="514" t="e">
        <f>IF(Produit_Tarif_Stock!#REF!&lt;&gt;0,Produit_Tarif_Stock!#REF!,"")</f>
        <v>#REF!</v>
      </c>
      <c r="F726" s="2" t="e">
        <f>IF(Produit_Tarif_Stock!#REF!&lt;&gt;"",Produit_Tarif_Stock!#REF!,"")</f>
        <v>#REF!</v>
      </c>
      <c r="G726" s="506" t="e">
        <f>IF(Produit_Tarif_Stock!#REF!&lt;&gt;0,Produit_Tarif_Stock!#REF!,"")</f>
        <v>#REF!</v>
      </c>
      <c r="I726" s="506" t="str">
        <f t="shared" si="22"/>
        <v/>
      </c>
      <c r="J726" s="2" t="e">
        <f>IF(Produit_Tarif_Stock!#REF!&lt;&gt;0,Produit_Tarif_Stock!#REF!,"")</f>
        <v>#REF!</v>
      </c>
      <c r="K726" s="2" t="e">
        <f>IF(Produit_Tarif_Stock!#REF!&lt;&gt;0,Produit_Tarif_Stock!#REF!,"")</f>
        <v>#REF!</v>
      </c>
      <c r="L726" s="114" t="e">
        <f>IF(Produit_Tarif_Stock!#REF!&lt;&gt;0,Produit_Tarif_Stock!#REF!,"")</f>
        <v>#REF!</v>
      </c>
      <c r="M726" s="114" t="e">
        <f>IF(Produit_Tarif_Stock!#REF!&lt;&gt;0,Produit_Tarif_Stock!#REF!,"")</f>
        <v>#REF!</v>
      </c>
      <c r="N726" s="454"/>
      <c r="P726" s="2" t="e">
        <f>IF(Produit_Tarif_Stock!#REF!&lt;&gt;0,Produit_Tarif_Stock!#REF!,"")</f>
        <v>#REF!</v>
      </c>
      <c r="Q726" s="518" t="e">
        <f>IF(Produit_Tarif_Stock!#REF!&lt;&gt;0,(E726-(E726*H726)-Produit_Tarif_Stock!#REF!)/Produit_Tarif_Stock!#REF!*100,(E726-(E726*H726)-Produit_Tarif_Stock!#REF!)/Produit_Tarif_Stock!#REF!*100)</f>
        <v>#REF!</v>
      </c>
      <c r="R726" s="523">
        <f t="shared" si="23"/>
        <v>0</v>
      </c>
      <c r="S726" s="524" t="e">
        <f>Produit_Tarif_Stock!#REF!</f>
        <v>#REF!</v>
      </c>
    </row>
    <row r="727" spans="1:19" ht="24.75" customHeight="1">
      <c r="A727" s="228" t="e">
        <f>Produit_Tarif_Stock!#REF!</f>
        <v>#REF!</v>
      </c>
      <c r="B727" s="118" t="e">
        <f>IF(Produit_Tarif_Stock!#REF!&lt;&gt;"",Produit_Tarif_Stock!#REF!,"")</f>
        <v>#REF!</v>
      </c>
      <c r="C727" s="502" t="e">
        <f>IF(Produit_Tarif_Stock!#REF!&lt;&gt;"",Produit_Tarif_Stock!#REF!,"")</f>
        <v>#REF!</v>
      </c>
      <c r="D727" s="505" t="e">
        <f>IF(Produit_Tarif_Stock!#REF!&lt;&gt;"",Produit_Tarif_Stock!#REF!,"")</f>
        <v>#REF!</v>
      </c>
      <c r="E727" s="514" t="e">
        <f>IF(Produit_Tarif_Stock!#REF!&lt;&gt;0,Produit_Tarif_Stock!#REF!,"")</f>
        <v>#REF!</v>
      </c>
      <c r="F727" s="2" t="e">
        <f>IF(Produit_Tarif_Stock!#REF!&lt;&gt;"",Produit_Tarif_Stock!#REF!,"")</f>
        <v>#REF!</v>
      </c>
      <c r="G727" s="506" t="e">
        <f>IF(Produit_Tarif_Stock!#REF!&lt;&gt;0,Produit_Tarif_Stock!#REF!,"")</f>
        <v>#REF!</v>
      </c>
      <c r="I727" s="506" t="str">
        <f t="shared" si="22"/>
        <v/>
      </c>
      <c r="J727" s="2" t="e">
        <f>IF(Produit_Tarif_Stock!#REF!&lt;&gt;0,Produit_Tarif_Stock!#REF!,"")</f>
        <v>#REF!</v>
      </c>
      <c r="K727" s="2" t="e">
        <f>IF(Produit_Tarif_Stock!#REF!&lt;&gt;0,Produit_Tarif_Stock!#REF!,"")</f>
        <v>#REF!</v>
      </c>
      <c r="L727" s="114" t="e">
        <f>IF(Produit_Tarif_Stock!#REF!&lt;&gt;0,Produit_Tarif_Stock!#REF!,"")</f>
        <v>#REF!</v>
      </c>
      <c r="M727" s="114" t="e">
        <f>IF(Produit_Tarif_Stock!#REF!&lt;&gt;0,Produit_Tarif_Stock!#REF!,"")</f>
        <v>#REF!</v>
      </c>
      <c r="N727" s="454"/>
      <c r="P727" s="2" t="e">
        <f>IF(Produit_Tarif_Stock!#REF!&lt;&gt;0,Produit_Tarif_Stock!#REF!,"")</f>
        <v>#REF!</v>
      </c>
      <c r="Q727" s="518" t="e">
        <f>IF(Produit_Tarif_Stock!#REF!&lt;&gt;0,(E727-(E727*H727)-Produit_Tarif_Stock!#REF!)/Produit_Tarif_Stock!#REF!*100,(E727-(E727*H727)-Produit_Tarif_Stock!#REF!)/Produit_Tarif_Stock!#REF!*100)</f>
        <v>#REF!</v>
      </c>
      <c r="R727" s="523">
        <f t="shared" si="23"/>
        <v>0</v>
      </c>
      <c r="S727" s="524" t="e">
        <f>Produit_Tarif_Stock!#REF!</f>
        <v>#REF!</v>
      </c>
    </row>
    <row r="728" spans="1:19" ht="24.75" customHeight="1">
      <c r="A728" s="228" t="e">
        <f>Produit_Tarif_Stock!#REF!</f>
        <v>#REF!</v>
      </c>
      <c r="B728" s="118" t="e">
        <f>IF(Produit_Tarif_Stock!#REF!&lt;&gt;"",Produit_Tarif_Stock!#REF!,"")</f>
        <v>#REF!</v>
      </c>
      <c r="C728" s="502" t="e">
        <f>IF(Produit_Tarif_Stock!#REF!&lt;&gt;"",Produit_Tarif_Stock!#REF!,"")</f>
        <v>#REF!</v>
      </c>
      <c r="D728" s="505" t="e">
        <f>IF(Produit_Tarif_Stock!#REF!&lt;&gt;"",Produit_Tarif_Stock!#REF!,"")</f>
        <v>#REF!</v>
      </c>
      <c r="E728" s="514" t="e">
        <f>IF(Produit_Tarif_Stock!#REF!&lt;&gt;0,Produit_Tarif_Stock!#REF!,"")</f>
        <v>#REF!</v>
      </c>
      <c r="F728" s="2" t="e">
        <f>IF(Produit_Tarif_Stock!#REF!&lt;&gt;"",Produit_Tarif_Stock!#REF!,"")</f>
        <v>#REF!</v>
      </c>
      <c r="G728" s="506" t="e">
        <f>IF(Produit_Tarif_Stock!#REF!&lt;&gt;0,Produit_Tarif_Stock!#REF!,"")</f>
        <v>#REF!</v>
      </c>
      <c r="I728" s="506" t="str">
        <f t="shared" si="22"/>
        <v/>
      </c>
      <c r="J728" s="2" t="e">
        <f>IF(Produit_Tarif_Stock!#REF!&lt;&gt;0,Produit_Tarif_Stock!#REF!,"")</f>
        <v>#REF!</v>
      </c>
      <c r="K728" s="2" t="e">
        <f>IF(Produit_Tarif_Stock!#REF!&lt;&gt;0,Produit_Tarif_Stock!#REF!,"")</f>
        <v>#REF!</v>
      </c>
      <c r="L728" s="114" t="e">
        <f>IF(Produit_Tarif_Stock!#REF!&lt;&gt;0,Produit_Tarif_Stock!#REF!,"")</f>
        <v>#REF!</v>
      </c>
      <c r="M728" s="114" t="e">
        <f>IF(Produit_Tarif_Stock!#REF!&lt;&gt;0,Produit_Tarif_Stock!#REF!,"")</f>
        <v>#REF!</v>
      </c>
      <c r="N728" s="454"/>
      <c r="P728" s="2" t="e">
        <f>IF(Produit_Tarif_Stock!#REF!&lt;&gt;0,Produit_Tarif_Stock!#REF!,"")</f>
        <v>#REF!</v>
      </c>
      <c r="Q728" s="518" t="e">
        <f>IF(Produit_Tarif_Stock!#REF!&lt;&gt;0,(E728-(E728*H728)-Produit_Tarif_Stock!#REF!)/Produit_Tarif_Stock!#REF!*100,(E728-(E728*H728)-Produit_Tarif_Stock!#REF!)/Produit_Tarif_Stock!#REF!*100)</f>
        <v>#REF!</v>
      </c>
      <c r="R728" s="523">
        <f t="shared" si="23"/>
        <v>0</v>
      </c>
      <c r="S728" s="524" t="e">
        <f>Produit_Tarif_Stock!#REF!</f>
        <v>#REF!</v>
      </c>
    </row>
    <row r="729" spans="1:19" ht="24.75" customHeight="1">
      <c r="A729" s="228" t="e">
        <f>Produit_Tarif_Stock!#REF!</f>
        <v>#REF!</v>
      </c>
      <c r="B729" s="118" t="e">
        <f>IF(Produit_Tarif_Stock!#REF!&lt;&gt;"",Produit_Tarif_Stock!#REF!,"")</f>
        <v>#REF!</v>
      </c>
      <c r="C729" s="502" t="e">
        <f>IF(Produit_Tarif_Stock!#REF!&lt;&gt;"",Produit_Tarif_Stock!#REF!,"")</f>
        <v>#REF!</v>
      </c>
      <c r="D729" s="505" t="e">
        <f>IF(Produit_Tarif_Stock!#REF!&lt;&gt;"",Produit_Tarif_Stock!#REF!,"")</f>
        <v>#REF!</v>
      </c>
      <c r="E729" s="514" t="e">
        <f>IF(Produit_Tarif_Stock!#REF!&lt;&gt;0,Produit_Tarif_Stock!#REF!,"")</f>
        <v>#REF!</v>
      </c>
      <c r="F729" s="2" t="e">
        <f>IF(Produit_Tarif_Stock!#REF!&lt;&gt;"",Produit_Tarif_Stock!#REF!,"")</f>
        <v>#REF!</v>
      </c>
      <c r="G729" s="506" t="e">
        <f>IF(Produit_Tarif_Stock!#REF!&lt;&gt;0,Produit_Tarif_Stock!#REF!,"")</f>
        <v>#REF!</v>
      </c>
      <c r="I729" s="506" t="str">
        <f t="shared" si="22"/>
        <v/>
      </c>
      <c r="J729" s="2" t="e">
        <f>IF(Produit_Tarif_Stock!#REF!&lt;&gt;0,Produit_Tarif_Stock!#REF!,"")</f>
        <v>#REF!</v>
      </c>
      <c r="K729" s="2" t="e">
        <f>IF(Produit_Tarif_Stock!#REF!&lt;&gt;0,Produit_Tarif_Stock!#REF!,"")</f>
        <v>#REF!</v>
      </c>
      <c r="L729" s="114" t="e">
        <f>IF(Produit_Tarif_Stock!#REF!&lt;&gt;0,Produit_Tarif_Stock!#REF!,"")</f>
        <v>#REF!</v>
      </c>
      <c r="M729" s="114" t="e">
        <f>IF(Produit_Tarif_Stock!#REF!&lt;&gt;0,Produit_Tarif_Stock!#REF!,"")</f>
        <v>#REF!</v>
      </c>
      <c r="N729" s="454"/>
      <c r="P729" s="2" t="e">
        <f>IF(Produit_Tarif_Stock!#REF!&lt;&gt;0,Produit_Tarif_Stock!#REF!,"")</f>
        <v>#REF!</v>
      </c>
      <c r="Q729" s="518" t="e">
        <f>IF(Produit_Tarif_Stock!#REF!&lt;&gt;0,(E729-(E729*H729)-Produit_Tarif_Stock!#REF!)/Produit_Tarif_Stock!#REF!*100,(E729-(E729*H729)-Produit_Tarif_Stock!#REF!)/Produit_Tarif_Stock!#REF!*100)</f>
        <v>#REF!</v>
      </c>
      <c r="R729" s="523">
        <f t="shared" si="23"/>
        <v>0</v>
      </c>
      <c r="S729" s="524" t="e">
        <f>Produit_Tarif_Stock!#REF!</f>
        <v>#REF!</v>
      </c>
    </row>
    <row r="730" spans="1:19" ht="24.75" customHeight="1">
      <c r="A730" s="228" t="e">
        <f>Produit_Tarif_Stock!#REF!</f>
        <v>#REF!</v>
      </c>
      <c r="B730" s="118" t="e">
        <f>IF(Produit_Tarif_Stock!#REF!&lt;&gt;"",Produit_Tarif_Stock!#REF!,"")</f>
        <v>#REF!</v>
      </c>
      <c r="C730" s="502" t="e">
        <f>IF(Produit_Tarif_Stock!#REF!&lt;&gt;"",Produit_Tarif_Stock!#REF!,"")</f>
        <v>#REF!</v>
      </c>
      <c r="D730" s="505" t="e">
        <f>IF(Produit_Tarif_Stock!#REF!&lt;&gt;"",Produit_Tarif_Stock!#REF!,"")</f>
        <v>#REF!</v>
      </c>
      <c r="E730" s="514" t="e">
        <f>IF(Produit_Tarif_Stock!#REF!&lt;&gt;0,Produit_Tarif_Stock!#REF!,"")</f>
        <v>#REF!</v>
      </c>
      <c r="F730" s="2" t="e">
        <f>IF(Produit_Tarif_Stock!#REF!&lt;&gt;"",Produit_Tarif_Stock!#REF!,"")</f>
        <v>#REF!</v>
      </c>
      <c r="G730" s="506" t="e">
        <f>IF(Produit_Tarif_Stock!#REF!&lt;&gt;0,Produit_Tarif_Stock!#REF!,"")</f>
        <v>#REF!</v>
      </c>
      <c r="I730" s="506" t="str">
        <f t="shared" si="22"/>
        <v/>
      </c>
      <c r="J730" s="2" t="e">
        <f>IF(Produit_Tarif_Stock!#REF!&lt;&gt;0,Produit_Tarif_Stock!#REF!,"")</f>
        <v>#REF!</v>
      </c>
      <c r="K730" s="2" t="e">
        <f>IF(Produit_Tarif_Stock!#REF!&lt;&gt;0,Produit_Tarif_Stock!#REF!,"")</f>
        <v>#REF!</v>
      </c>
      <c r="L730" s="114" t="e">
        <f>IF(Produit_Tarif_Stock!#REF!&lt;&gt;0,Produit_Tarif_Stock!#REF!,"")</f>
        <v>#REF!</v>
      </c>
      <c r="M730" s="114" t="e">
        <f>IF(Produit_Tarif_Stock!#REF!&lt;&gt;0,Produit_Tarif_Stock!#REF!,"")</f>
        <v>#REF!</v>
      </c>
      <c r="N730" s="454"/>
      <c r="P730" s="2" t="e">
        <f>IF(Produit_Tarif_Stock!#REF!&lt;&gt;0,Produit_Tarif_Stock!#REF!,"")</f>
        <v>#REF!</v>
      </c>
      <c r="Q730" s="518" t="e">
        <f>IF(Produit_Tarif_Stock!#REF!&lt;&gt;0,(E730-(E730*H730)-Produit_Tarif_Stock!#REF!)/Produit_Tarif_Stock!#REF!*100,(E730-(E730*H730)-Produit_Tarif_Stock!#REF!)/Produit_Tarif_Stock!#REF!*100)</f>
        <v>#REF!</v>
      </c>
      <c r="R730" s="523">
        <f t="shared" si="23"/>
        <v>0</v>
      </c>
      <c r="S730" s="524" t="e">
        <f>Produit_Tarif_Stock!#REF!</f>
        <v>#REF!</v>
      </c>
    </row>
    <row r="731" spans="1:19" ht="24.75" customHeight="1">
      <c r="A731" s="228" t="e">
        <f>Produit_Tarif_Stock!#REF!</f>
        <v>#REF!</v>
      </c>
      <c r="B731" s="118" t="e">
        <f>IF(Produit_Tarif_Stock!#REF!&lt;&gt;"",Produit_Tarif_Stock!#REF!,"")</f>
        <v>#REF!</v>
      </c>
      <c r="C731" s="502" t="e">
        <f>IF(Produit_Tarif_Stock!#REF!&lt;&gt;"",Produit_Tarif_Stock!#REF!,"")</f>
        <v>#REF!</v>
      </c>
      <c r="D731" s="505" t="e">
        <f>IF(Produit_Tarif_Stock!#REF!&lt;&gt;"",Produit_Tarif_Stock!#REF!,"")</f>
        <v>#REF!</v>
      </c>
      <c r="E731" s="514" t="e">
        <f>IF(Produit_Tarif_Stock!#REF!&lt;&gt;0,Produit_Tarif_Stock!#REF!,"")</f>
        <v>#REF!</v>
      </c>
      <c r="F731" s="2" t="e">
        <f>IF(Produit_Tarif_Stock!#REF!&lt;&gt;"",Produit_Tarif_Stock!#REF!,"")</f>
        <v>#REF!</v>
      </c>
      <c r="G731" s="506" t="e">
        <f>IF(Produit_Tarif_Stock!#REF!&lt;&gt;0,Produit_Tarif_Stock!#REF!,"")</f>
        <v>#REF!</v>
      </c>
      <c r="I731" s="506" t="str">
        <f t="shared" si="22"/>
        <v/>
      </c>
      <c r="J731" s="2" t="e">
        <f>IF(Produit_Tarif_Stock!#REF!&lt;&gt;0,Produit_Tarif_Stock!#REF!,"")</f>
        <v>#REF!</v>
      </c>
      <c r="K731" s="2" t="e">
        <f>IF(Produit_Tarif_Stock!#REF!&lt;&gt;0,Produit_Tarif_Stock!#REF!,"")</f>
        <v>#REF!</v>
      </c>
      <c r="L731" s="114" t="e">
        <f>IF(Produit_Tarif_Stock!#REF!&lt;&gt;0,Produit_Tarif_Stock!#REF!,"")</f>
        <v>#REF!</v>
      </c>
      <c r="M731" s="114" t="e">
        <f>IF(Produit_Tarif_Stock!#REF!&lt;&gt;0,Produit_Tarif_Stock!#REF!,"")</f>
        <v>#REF!</v>
      </c>
      <c r="N731" s="454"/>
      <c r="P731" s="2" t="e">
        <f>IF(Produit_Tarif_Stock!#REF!&lt;&gt;0,Produit_Tarif_Stock!#REF!,"")</f>
        <v>#REF!</v>
      </c>
      <c r="Q731" s="518" t="e">
        <f>IF(Produit_Tarif_Stock!#REF!&lt;&gt;0,(E731-(E731*H731)-Produit_Tarif_Stock!#REF!)/Produit_Tarif_Stock!#REF!*100,(E731-(E731*H731)-Produit_Tarif_Stock!#REF!)/Produit_Tarif_Stock!#REF!*100)</f>
        <v>#REF!</v>
      </c>
      <c r="R731" s="523">
        <f t="shared" si="23"/>
        <v>0</v>
      </c>
      <c r="S731" s="524" t="e">
        <f>Produit_Tarif_Stock!#REF!</f>
        <v>#REF!</v>
      </c>
    </row>
    <row r="732" spans="1:19" ht="24.75" customHeight="1">
      <c r="A732" s="228" t="e">
        <f>Produit_Tarif_Stock!#REF!</f>
        <v>#REF!</v>
      </c>
      <c r="B732" s="118" t="e">
        <f>IF(Produit_Tarif_Stock!#REF!&lt;&gt;"",Produit_Tarif_Stock!#REF!,"")</f>
        <v>#REF!</v>
      </c>
      <c r="C732" s="502" t="e">
        <f>IF(Produit_Tarif_Stock!#REF!&lt;&gt;"",Produit_Tarif_Stock!#REF!,"")</f>
        <v>#REF!</v>
      </c>
      <c r="D732" s="505" t="e">
        <f>IF(Produit_Tarif_Stock!#REF!&lt;&gt;"",Produit_Tarif_Stock!#REF!,"")</f>
        <v>#REF!</v>
      </c>
      <c r="E732" s="514" t="e">
        <f>IF(Produit_Tarif_Stock!#REF!&lt;&gt;0,Produit_Tarif_Stock!#REF!,"")</f>
        <v>#REF!</v>
      </c>
      <c r="F732" s="2" t="e">
        <f>IF(Produit_Tarif_Stock!#REF!&lt;&gt;"",Produit_Tarif_Stock!#REF!,"")</f>
        <v>#REF!</v>
      </c>
      <c r="G732" s="506" t="e">
        <f>IF(Produit_Tarif_Stock!#REF!&lt;&gt;0,Produit_Tarif_Stock!#REF!,"")</f>
        <v>#REF!</v>
      </c>
      <c r="I732" s="506" t="str">
        <f t="shared" si="22"/>
        <v/>
      </c>
      <c r="J732" s="2" t="e">
        <f>IF(Produit_Tarif_Stock!#REF!&lt;&gt;0,Produit_Tarif_Stock!#REF!,"")</f>
        <v>#REF!</v>
      </c>
      <c r="K732" s="2" t="e">
        <f>IF(Produit_Tarif_Stock!#REF!&lt;&gt;0,Produit_Tarif_Stock!#REF!,"")</f>
        <v>#REF!</v>
      </c>
      <c r="L732" s="114" t="e">
        <f>IF(Produit_Tarif_Stock!#REF!&lt;&gt;0,Produit_Tarif_Stock!#REF!,"")</f>
        <v>#REF!</v>
      </c>
      <c r="M732" s="114" t="e">
        <f>IF(Produit_Tarif_Stock!#REF!&lt;&gt;0,Produit_Tarif_Stock!#REF!,"")</f>
        <v>#REF!</v>
      </c>
      <c r="N732" s="454"/>
      <c r="P732" s="2" t="e">
        <f>IF(Produit_Tarif_Stock!#REF!&lt;&gt;0,Produit_Tarif_Stock!#REF!,"")</f>
        <v>#REF!</v>
      </c>
      <c r="Q732" s="518" t="e">
        <f>IF(Produit_Tarif_Stock!#REF!&lt;&gt;0,(E732-(E732*H732)-Produit_Tarif_Stock!#REF!)/Produit_Tarif_Stock!#REF!*100,(E732-(E732*H732)-Produit_Tarif_Stock!#REF!)/Produit_Tarif_Stock!#REF!*100)</f>
        <v>#REF!</v>
      </c>
      <c r="R732" s="523">
        <f t="shared" si="23"/>
        <v>0</v>
      </c>
      <c r="S732" s="524" t="e">
        <f>Produit_Tarif_Stock!#REF!</f>
        <v>#REF!</v>
      </c>
    </row>
    <row r="733" spans="1:19" ht="24.75" customHeight="1">
      <c r="A733" s="228" t="e">
        <f>Produit_Tarif_Stock!#REF!</f>
        <v>#REF!</v>
      </c>
      <c r="B733" s="118" t="e">
        <f>IF(Produit_Tarif_Stock!#REF!&lt;&gt;"",Produit_Tarif_Stock!#REF!,"")</f>
        <v>#REF!</v>
      </c>
      <c r="C733" s="502" t="e">
        <f>IF(Produit_Tarif_Stock!#REF!&lt;&gt;"",Produit_Tarif_Stock!#REF!,"")</f>
        <v>#REF!</v>
      </c>
      <c r="D733" s="505" t="e">
        <f>IF(Produit_Tarif_Stock!#REF!&lt;&gt;"",Produit_Tarif_Stock!#REF!,"")</f>
        <v>#REF!</v>
      </c>
      <c r="E733" s="514" t="e">
        <f>IF(Produit_Tarif_Stock!#REF!&lt;&gt;0,Produit_Tarif_Stock!#REF!,"")</f>
        <v>#REF!</v>
      </c>
      <c r="F733" s="2" t="e">
        <f>IF(Produit_Tarif_Stock!#REF!&lt;&gt;"",Produit_Tarif_Stock!#REF!,"")</f>
        <v>#REF!</v>
      </c>
      <c r="G733" s="506" t="e">
        <f>IF(Produit_Tarif_Stock!#REF!&lt;&gt;0,Produit_Tarif_Stock!#REF!,"")</f>
        <v>#REF!</v>
      </c>
      <c r="I733" s="506" t="str">
        <f t="shared" si="22"/>
        <v/>
      </c>
      <c r="J733" s="2" t="e">
        <f>IF(Produit_Tarif_Stock!#REF!&lt;&gt;0,Produit_Tarif_Stock!#REF!,"")</f>
        <v>#REF!</v>
      </c>
      <c r="K733" s="2" t="e">
        <f>IF(Produit_Tarif_Stock!#REF!&lt;&gt;0,Produit_Tarif_Stock!#REF!,"")</f>
        <v>#REF!</v>
      </c>
      <c r="L733" s="114" t="e">
        <f>IF(Produit_Tarif_Stock!#REF!&lt;&gt;0,Produit_Tarif_Stock!#REF!,"")</f>
        <v>#REF!</v>
      </c>
      <c r="M733" s="114" t="e">
        <f>IF(Produit_Tarif_Stock!#REF!&lt;&gt;0,Produit_Tarif_Stock!#REF!,"")</f>
        <v>#REF!</v>
      </c>
      <c r="N733" s="454"/>
      <c r="P733" s="2" t="e">
        <f>IF(Produit_Tarif_Stock!#REF!&lt;&gt;0,Produit_Tarif_Stock!#REF!,"")</f>
        <v>#REF!</v>
      </c>
      <c r="Q733" s="518" t="e">
        <f>IF(Produit_Tarif_Stock!#REF!&lt;&gt;0,(E733-(E733*H733)-Produit_Tarif_Stock!#REF!)/Produit_Tarif_Stock!#REF!*100,(E733-(E733*H733)-Produit_Tarif_Stock!#REF!)/Produit_Tarif_Stock!#REF!*100)</f>
        <v>#REF!</v>
      </c>
      <c r="R733" s="523">
        <f t="shared" si="23"/>
        <v>0</v>
      </c>
      <c r="S733" s="524" t="e">
        <f>Produit_Tarif_Stock!#REF!</f>
        <v>#REF!</v>
      </c>
    </row>
    <row r="734" spans="1:19" ht="24.75" customHeight="1">
      <c r="A734" s="228" t="e">
        <f>Produit_Tarif_Stock!#REF!</f>
        <v>#REF!</v>
      </c>
      <c r="B734" s="118" t="e">
        <f>IF(Produit_Tarif_Stock!#REF!&lt;&gt;"",Produit_Tarif_Stock!#REF!,"")</f>
        <v>#REF!</v>
      </c>
      <c r="C734" s="502" t="e">
        <f>IF(Produit_Tarif_Stock!#REF!&lt;&gt;"",Produit_Tarif_Stock!#REF!,"")</f>
        <v>#REF!</v>
      </c>
      <c r="D734" s="505" t="e">
        <f>IF(Produit_Tarif_Stock!#REF!&lt;&gt;"",Produit_Tarif_Stock!#REF!,"")</f>
        <v>#REF!</v>
      </c>
      <c r="E734" s="514" t="e">
        <f>IF(Produit_Tarif_Stock!#REF!&lt;&gt;0,Produit_Tarif_Stock!#REF!,"")</f>
        <v>#REF!</v>
      </c>
      <c r="F734" s="2" t="e">
        <f>IF(Produit_Tarif_Stock!#REF!&lt;&gt;"",Produit_Tarif_Stock!#REF!,"")</f>
        <v>#REF!</v>
      </c>
      <c r="G734" s="506" t="e">
        <f>IF(Produit_Tarif_Stock!#REF!&lt;&gt;0,Produit_Tarif_Stock!#REF!,"")</f>
        <v>#REF!</v>
      </c>
      <c r="I734" s="506" t="str">
        <f t="shared" si="22"/>
        <v/>
      </c>
      <c r="J734" s="2" t="e">
        <f>IF(Produit_Tarif_Stock!#REF!&lt;&gt;0,Produit_Tarif_Stock!#REF!,"")</f>
        <v>#REF!</v>
      </c>
      <c r="K734" s="2" t="e">
        <f>IF(Produit_Tarif_Stock!#REF!&lt;&gt;0,Produit_Tarif_Stock!#REF!,"")</f>
        <v>#REF!</v>
      </c>
      <c r="L734" s="114" t="e">
        <f>IF(Produit_Tarif_Stock!#REF!&lt;&gt;0,Produit_Tarif_Stock!#REF!,"")</f>
        <v>#REF!</v>
      </c>
      <c r="M734" s="114" t="e">
        <f>IF(Produit_Tarif_Stock!#REF!&lt;&gt;0,Produit_Tarif_Stock!#REF!,"")</f>
        <v>#REF!</v>
      </c>
      <c r="N734" s="454"/>
      <c r="P734" s="2" t="e">
        <f>IF(Produit_Tarif_Stock!#REF!&lt;&gt;0,Produit_Tarif_Stock!#REF!,"")</f>
        <v>#REF!</v>
      </c>
      <c r="Q734" s="518" t="e">
        <f>IF(Produit_Tarif_Stock!#REF!&lt;&gt;0,(E734-(E734*H734)-Produit_Tarif_Stock!#REF!)/Produit_Tarif_Stock!#REF!*100,(E734-(E734*H734)-Produit_Tarif_Stock!#REF!)/Produit_Tarif_Stock!#REF!*100)</f>
        <v>#REF!</v>
      </c>
      <c r="R734" s="523">
        <f t="shared" si="23"/>
        <v>0</v>
      </c>
      <c r="S734" s="524" t="e">
        <f>Produit_Tarif_Stock!#REF!</f>
        <v>#REF!</v>
      </c>
    </row>
    <row r="735" spans="1:19" ht="24.75" customHeight="1">
      <c r="A735" s="228" t="e">
        <f>Produit_Tarif_Stock!#REF!</f>
        <v>#REF!</v>
      </c>
      <c r="B735" s="118" t="e">
        <f>IF(Produit_Tarif_Stock!#REF!&lt;&gt;"",Produit_Tarif_Stock!#REF!,"")</f>
        <v>#REF!</v>
      </c>
      <c r="C735" s="502" t="e">
        <f>IF(Produit_Tarif_Stock!#REF!&lt;&gt;"",Produit_Tarif_Stock!#REF!,"")</f>
        <v>#REF!</v>
      </c>
      <c r="D735" s="505" t="e">
        <f>IF(Produit_Tarif_Stock!#REF!&lt;&gt;"",Produit_Tarif_Stock!#REF!,"")</f>
        <v>#REF!</v>
      </c>
      <c r="E735" s="514" t="e">
        <f>IF(Produit_Tarif_Stock!#REF!&lt;&gt;0,Produit_Tarif_Stock!#REF!,"")</f>
        <v>#REF!</v>
      </c>
      <c r="F735" s="2" t="e">
        <f>IF(Produit_Tarif_Stock!#REF!&lt;&gt;"",Produit_Tarif_Stock!#REF!,"")</f>
        <v>#REF!</v>
      </c>
      <c r="G735" s="506" t="e">
        <f>IF(Produit_Tarif_Stock!#REF!&lt;&gt;0,Produit_Tarif_Stock!#REF!,"")</f>
        <v>#REF!</v>
      </c>
      <c r="I735" s="506" t="str">
        <f t="shared" si="22"/>
        <v/>
      </c>
      <c r="J735" s="2" t="e">
        <f>IF(Produit_Tarif_Stock!#REF!&lt;&gt;0,Produit_Tarif_Stock!#REF!,"")</f>
        <v>#REF!</v>
      </c>
      <c r="K735" s="2" t="e">
        <f>IF(Produit_Tarif_Stock!#REF!&lt;&gt;0,Produit_Tarif_Stock!#REF!,"")</f>
        <v>#REF!</v>
      </c>
      <c r="L735" s="114" t="e">
        <f>IF(Produit_Tarif_Stock!#REF!&lt;&gt;0,Produit_Tarif_Stock!#REF!,"")</f>
        <v>#REF!</v>
      </c>
      <c r="M735" s="114" t="e">
        <f>IF(Produit_Tarif_Stock!#REF!&lt;&gt;0,Produit_Tarif_Stock!#REF!,"")</f>
        <v>#REF!</v>
      </c>
      <c r="N735" s="454"/>
      <c r="P735" s="2" t="e">
        <f>IF(Produit_Tarif_Stock!#REF!&lt;&gt;0,Produit_Tarif_Stock!#REF!,"")</f>
        <v>#REF!</v>
      </c>
      <c r="Q735" s="518" t="e">
        <f>IF(Produit_Tarif_Stock!#REF!&lt;&gt;0,(E735-(E735*H735)-Produit_Tarif_Stock!#REF!)/Produit_Tarif_Stock!#REF!*100,(E735-(E735*H735)-Produit_Tarif_Stock!#REF!)/Produit_Tarif_Stock!#REF!*100)</f>
        <v>#REF!</v>
      </c>
      <c r="R735" s="523">
        <f t="shared" si="23"/>
        <v>0</v>
      </c>
      <c r="S735" s="524" t="e">
        <f>Produit_Tarif_Stock!#REF!</f>
        <v>#REF!</v>
      </c>
    </row>
    <row r="736" spans="1:19" ht="24.75" customHeight="1">
      <c r="A736" s="228" t="e">
        <f>Produit_Tarif_Stock!#REF!</f>
        <v>#REF!</v>
      </c>
      <c r="B736" s="118" t="e">
        <f>IF(Produit_Tarif_Stock!#REF!&lt;&gt;"",Produit_Tarif_Stock!#REF!,"")</f>
        <v>#REF!</v>
      </c>
      <c r="C736" s="502" t="e">
        <f>IF(Produit_Tarif_Stock!#REF!&lt;&gt;"",Produit_Tarif_Stock!#REF!,"")</f>
        <v>#REF!</v>
      </c>
      <c r="D736" s="505" t="e">
        <f>IF(Produit_Tarif_Stock!#REF!&lt;&gt;"",Produit_Tarif_Stock!#REF!,"")</f>
        <v>#REF!</v>
      </c>
      <c r="E736" s="514" t="e">
        <f>IF(Produit_Tarif_Stock!#REF!&lt;&gt;0,Produit_Tarif_Stock!#REF!,"")</f>
        <v>#REF!</v>
      </c>
      <c r="F736" s="2" t="e">
        <f>IF(Produit_Tarif_Stock!#REF!&lt;&gt;"",Produit_Tarif_Stock!#REF!,"")</f>
        <v>#REF!</v>
      </c>
      <c r="G736" s="506" t="e">
        <f>IF(Produit_Tarif_Stock!#REF!&lt;&gt;0,Produit_Tarif_Stock!#REF!,"")</f>
        <v>#REF!</v>
      </c>
      <c r="I736" s="506" t="str">
        <f t="shared" si="22"/>
        <v/>
      </c>
      <c r="J736" s="2" t="e">
        <f>IF(Produit_Tarif_Stock!#REF!&lt;&gt;0,Produit_Tarif_Stock!#REF!,"")</f>
        <v>#REF!</v>
      </c>
      <c r="K736" s="2" t="e">
        <f>IF(Produit_Tarif_Stock!#REF!&lt;&gt;0,Produit_Tarif_Stock!#REF!,"")</f>
        <v>#REF!</v>
      </c>
      <c r="L736" s="114" t="e">
        <f>IF(Produit_Tarif_Stock!#REF!&lt;&gt;0,Produit_Tarif_Stock!#REF!,"")</f>
        <v>#REF!</v>
      </c>
      <c r="M736" s="114" t="e">
        <f>IF(Produit_Tarif_Stock!#REF!&lt;&gt;0,Produit_Tarif_Stock!#REF!,"")</f>
        <v>#REF!</v>
      </c>
      <c r="N736" s="454"/>
      <c r="P736" s="2" t="e">
        <f>IF(Produit_Tarif_Stock!#REF!&lt;&gt;0,Produit_Tarif_Stock!#REF!,"")</f>
        <v>#REF!</v>
      </c>
      <c r="Q736" s="518" t="e">
        <f>IF(Produit_Tarif_Stock!#REF!&lt;&gt;0,(E736-(E736*H736)-Produit_Tarif_Stock!#REF!)/Produit_Tarif_Stock!#REF!*100,(E736-(E736*H736)-Produit_Tarif_Stock!#REF!)/Produit_Tarif_Stock!#REF!*100)</f>
        <v>#REF!</v>
      </c>
      <c r="R736" s="523">
        <f t="shared" si="23"/>
        <v>0</v>
      </c>
      <c r="S736" s="524" t="e">
        <f>Produit_Tarif_Stock!#REF!</f>
        <v>#REF!</v>
      </c>
    </row>
    <row r="737" spans="1:19" ht="24.75" customHeight="1">
      <c r="A737" s="228" t="e">
        <f>Produit_Tarif_Stock!#REF!</f>
        <v>#REF!</v>
      </c>
      <c r="B737" s="118" t="e">
        <f>IF(Produit_Tarif_Stock!#REF!&lt;&gt;"",Produit_Tarif_Stock!#REF!,"")</f>
        <v>#REF!</v>
      </c>
      <c r="C737" s="502" t="e">
        <f>IF(Produit_Tarif_Stock!#REF!&lt;&gt;"",Produit_Tarif_Stock!#REF!,"")</f>
        <v>#REF!</v>
      </c>
      <c r="D737" s="505" t="e">
        <f>IF(Produit_Tarif_Stock!#REF!&lt;&gt;"",Produit_Tarif_Stock!#REF!,"")</f>
        <v>#REF!</v>
      </c>
      <c r="E737" s="514" t="e">
        <f>IF(Produit_Tarif_Stock!#REF!&lt;&gt;0,Produit_Tarif_Stock!#REF!,"")</f>
        <v>#REF!</v>
      </c>
      <c r="F737" s="2" t="e">
        <f>IF(Produit_Tarif_Stock!#REF!&lt;&gt;"",Produit_Tarif_Stock!#REF!,"")</f>
        <v>#REF!</v>
      </c>
      <c r="G737" s="506" t="e">
        <f>IF(Produit_Tarif_Stock!#REF!&lt;&gt;0,Produit_Tarif_Stock!#REF!,"")</f>
        <v>#REF!</v>
      </c>
      <c r="I737" s="506" t="str">
        <f t="shared" si="22"/>
        <v/>
      </c>
      <c r="J737" s="2" t="e">
        <f>IF(Produit_Tarif_Stock!#REF!&lt;&gt;0,Produit_Tarif_Stock!#REF!,"")</f>
        <v>#REF!</v>
      </c>
      <c r="K737" s="2" t="e">
        <f>IF(Produit_Tarif_Stock!#REF!&lt;&gt;0,Produit_Tarif_Stock!#REF!,"")</f>
        <v>#REF!</v>
      </c>
      <c r="L737" s="114" t="e">
        <f>IF(Produit_Tarif_Stock!#REF!&lt;&gt;0,Produit_Tarif_Stock!#REF!,"")</f>
        <v>#REF!</v>
      </c>
      <c r="M737" s="114" t="e">
        <f>IF(Produit_Tarif_Stock!#REF!&lt;&gt;0,Produit_Tarif_Stock!#REF!,"")</f>
        <v>#REF!</v>
      </c>
      <c r="N737" s="454"/>
      <c r="P737" s="2" t="e">
        <f>IF(Produit_Tarif_Stock!#REF!&lt;&gt;0,Produit_Tarif_Stock!#REF!,"")</f>
        <v>#REF!</v>
      </c>
      <c r="Q737" s="518" t="e">
        <f>IF(Produit_Tarif_Stock!#REF!&lt;&gt;0,(E737-(E737*H737)-Produit_Tarif_Stock!#REF!)/Produit_Tarif_Stock!#REF!*100,(E737-(E737*H737)-Produit_Tarif_Stock!#REF!)/Produit_Tarif_Stock!#REF!*100)</f>
        <v>#REF!</v>
      </c>
      <c r="R737" s="523">
        <f t="shared" si="23"/>
        <v>0</v>
      </c>
      <c r="S737" s="524" t="e">
        <f>Produit_Tarif_Stock!#REF!</f>
        <v>#REF!</v>
      </c>
    </row>
    <row r="738" spans="1:19" ht="24.75" customHeight="1">
      <c r="A738" s="228" t="e">
        <f>Produit_Tarif_Stock!#REF!</f>
        <v>#REF!</v>
      </c>
      <c r="B738" s="118" t="e">
        <f>IF(Produit_Tarif_Stock!#REF!&lt;&gt;"",Produit_Tarif_Stock!#REF!,"")</f>
        <v>#REF!</v>
      </c>
      <c r="C738" s="502" t="e">
        <f>IF(Produit_Tarif_Stock!#REF!&lt;&gt;"",Produit_Tarif_Stock!#REF!,"")</f>
        <v>#REF!</v>
      </c>
      <c r="D738" s="505" t="e">
        <f>IF(Produit_Tarif_Stock!#REF!&lt;&gt;"",Produit_Tarif_Stock!#REF!,"")</f>
        <v>#REF!</v>
      </c>
      <c r="E738" s="514" t="e">
        <f>IF(Produit_Tarif_Stock!#REF!&lt;&gt;0,Produit_Tarif_Stock!#REF!,"")</f>
        <v>#REF!</v>
      </c>
      <c r="F738" s="2" t="e">
        <f>IF(Produit_Tarif_Stock!#REF!&lt;&gt;"",Produit_Tarif_Stock!#REF!,"")</f>
        <v>#REF!</v>
      </c>
      <c r="G738" s="506" t="e">
        <f>IF(Produit_Tarif_Stock!#REF!&lt;&gt;0,Produit_Tarif_Stock!#REF!,"")</f>
        <v>#REF!</v>
      </c>
      <c r="I738" s="506" t="str">
        <f t="shared" si="22"/>
        <v/>
      </c>
      <c r="J738" s="2" t="e">
        <f>IF(Produit_Tarif_Stock!#REF!&lt;&gt;0,Produit_Tarif_Stock!#REF!,"")</f>
        <v>#REF!</v>
      </c>
      <c r="K738" s="2" t="e">
        <f>IF(Produit_Tarif_Stock!#REF!&lt;&gt;0,Produit_Tarif_Stock!#REF!,"")</f>
        <v>#REF!</v>
      </c>
      <c r="L738" s="114" t="e">
        <f>IF(Produit_Tarif_Stock!#REF!&lt;&gt;0,Produit_Tarif_Stock!#REF!,"")</f>
        <v>#REF!</v>
      </c>
      <c r="M738" s="114" t="e">
        <f>IF(Produit_Tarif_Stock!#REF!&lt;&gt;0,Produit_Tarif_Stock!#REF!,"")</f>
        <v>#REF!</v>
      </c>
      <c r="N738" s="454"/>
      <c r="P738" s="2" t="e">
        <f>IF(Produit_Tarif_Stock!#REF!&lt;&gt;0,Produit_Tarif_Stock!#REF!,"")</f>
        <v>#REF!</v>
      </c>
      <c r="Q738" s="518" t="e">
        <f>IF(Produit_Tarif_Stock!#REF!&lt;&gt;0,(E738-(E738*H738)-Produit_Tarif_Stock!#REF!)/Produit_Tarif_Stock!#REF!*100,(E738-(E738*H738)-Produit_Tarif_Stock!#REF!)/Produit_Tarif_Stock!#REF!*100)</f>
        <v>#REF!</v>
      </c>
      <c r="R738" s="523">
        <f t="shared" si="23"/>
        <v>0</v>
      </c>
      <c r="S738" s="524" t="e">
        <f>Produit_Tarif_Stock!#REF!</f>
        <v>#REF!</v>
      </c>
    </row>
    <row r="739" spans="1:19" ht="24.75" customHeight="1">
      <c r="A739" s="228" t="e">
        <f>Produit_Tarif_Stock!#REF!</f>
        <v>#REF!</v>
      </c>
      <c r="B739" s="118" t="e">
        <f>IF(Produit_Tarif_Stock!#REF!&lt;&gt;"",Produit_Tarif_Stock!#REF!,"")</f>
        <v>#REF!</v>
      </c>
      <c r="C739" s="502" t="e">
        <f>IF(Produit_Tarif_Stock!#REF!&lt;&gt;"",Produit_Tarif_Stock!#REF!,"")</f>
        <v>#REF!</v>
      </c>
      <c r="D739" s="505" t="e">
        <f>IF(Produit_Tarif_Stock!#REF!&lt;&gt;"",Produit_Tarif_Stock!#REF!,"")</f>
        <v>#REF!</v>
      </c>
      <c r="E739" s="514" t="e">
        <f>IF(Produit_Tarif_Stock!#REF!&lt;&gt;0,Produit_Tarif_Stock!#REF!,"")</f>
        <v>#REF!</v>
      </c>
      <c r="F739" s="2" t="e">
        <f>IF(Produit_Tarif_Stock!#REF!&lt;&gt;"",Produit_Tarif_Stock!#REF!,"")</f>
        <v>#REF!</v>
      </c>
      <c r="G739" s="506" t="e">
        <f>IF(Produit_Tarif_Stock!#REF!&lt;&gt;0,Produit_Tarif_Stock!#REF!,"")</f>
        <v>#REF!</v>
      </c>
      <c r="I739" s="506" t="str">
        <f t="shared" si="22"/>
        <v/>
      </c>
      <c r="J739" s="2" t="e">
        <f>IF(Produit_Tarif_Stock!#REF!&lt;&gt;0,Produit_Tarif_Stock!#REF!,"")</f>
        <v>#REF!</v>
      </c>
      <c r="K739" s="2" t="e">
        <f>IF(Produit_Tarif_Stock!#REF!&lt;&gt;0,Produit_Tarif_Stock!#REF!,"")</f>
        <v>#REF!</v>
      </c>
      <c r="L739" s="114" t="e">
        <f>IF(Produit_Tarif_Stock!#REF!&lt;&gt;0,Produit_Tarif_Stock!#REF!,"")</f>
        <v>#REF!</v>
      </c>
      <c r="M739" s="114" t="e">
        <f>IF(Produit_Tarif_Stock!#REF!&lt;&gt;0,Produit_Tarif_Stock!#REF!,"")</f>
        <v>#REF!</v>
      </c>
      <c r="N739" s="454"/>
      <c r="P739" s="2" t="e">
        <f>IF(Produit_Tarif_Stock!#REF!&lt;&gt;0,Produit_Tarif_Stock!#REF!,"")</f>
        <v>#REF!</v>
      </c>
      <c r="Q739" s="518" t="e">
        <f>IF(Produit_Tarif_Stock!#REF!&lt;&gt;0,(E739-(E739*H739)-Produit_Tarif_Stock!#REF!)/Produit_Tarif_Stock!#REF!*100,(E739-(E739*H739)-Produit_Tarif_Stock!#REF!)/Produit_Tarif_Stock!#REF!*100)</f>
        <v>#REF!</v>
      </c>
      <c r="R739" s="523">
        <f t="shared" si="23"/>
        <v>0</v>
      </c>
      <c r="S739" s="524" t="e">
        <f>Produit_Tarif_Stock!#REF!</f>
        <v>#REF!</v>
      </c>
    </row>
    <row r="740" spans="1:19" ht="24.75" customHeight="1">
      <c r="A740" s="228" t="e">
        <f>Produit_Tarif_Stock!#REF!</f>
        <v>#REF!</v>
      </c>
      <c r="B740" s="118" t="e">
        <f>IF(Produit_Tarif_Stock!#REF!&lt;&gt;"",Produit_Tarif_Stock!#REF!,"")</f>
        <v>#REF!</v>
      </c>
      <c r="C740" s="502" t="e">
        <f>IF(Produit_Tarif_Stock!#REF!&lt;&gt;"",Produit_Tarif_Stock!#REF!,"")</f>
        <v>#REF!</v>
      </c>
      <c r="D740" s="505" t="e">
        <f>IF(Produit_Tarif_Stock!#REF!&lt;&gt;"",Produit_Tarif_Stock!#REF!,"")</f>
        <v>#REF!</v>
      </c>
      <c r="E740" s="514" t="e">
        <f>IF(Produit_Tarif_Stock!#REF!&lt;&gt;0,Produit_Tarif_Stock!#REF!,"")</f>
        <v>#REF!</v>
      </c>
      <c r="F740" s="2" t="e">
        <f>IF(Produit_Tarif_Stock!#REF!&lt;&gt;"",Produit_Tarif_Stock!#REF!,"")</f>
        <v>#REF!</v>
      </c>
      <c r="G740" s="506" t="e">
        <f>IF(Produit_Tarif_Stock!#REF!&lt;&gt;0,Produit_Tarif_Stock!#REF!,"")</f>
        <v>#REF!</v>
      </c>
      <c r="I740" s="506" t="str">
        <f t="shared" si="22"/>
        <v/>
      </c>
      <c r="J740" s="2" t="e">
        <f>IF(Produit_Tarif_Stock!#REF!&lt;&gt;0,Produit_Tarif_Stock!#REF!,"")</f>
        <v>#REF!</v>
      </c>
      <c r="K740" s="2" t="e">
        <f>IF(Produit_Tarif_Stock!#REF!&lt;&gt;0,Produit_Tarif_Stock!#REF!,"")</f>
        <v>#REF!</v>
      </c>
      <c r="L740" s="114" t="e">
        <f>IF(Produit_Tarif_Stock!#REF!&lt;&gt;0,Produit_Tarif_Stock!#REF!,"")</f>
        <v>#REF!</v>
      </c>
      <c r="M740" s="114" t="e">
        <f>IF(Produit_Tarif_Stock!#REF!&lt;&gt;0,Produit_Tarif_Stock!#REF!,"")</f>
        <v>#REF!</v>
      </c>
      <c r="N740" s="454"/>
      <c r="P740" s="2" t="e">
        <f>IF(Produit_Tarif_Stock!#REF!&lt;&gt;0,Produit_Tarif_Stock!#REF!,"")</f>
        <v>#REF!</v>
      </c>
      <c r="Q740" s="518" t="e">
        <f>IF(Produit_Tarif_Stock!#REF!&lt;&gt;0,(E740-(E740*H740)-Produit_Tarif_Stock!#REF!)/Produit_Tarif_Stock!#REF!*100,(E740-(E740*H740)-Produit_Tarif_Stock!#REF!)/Produit_Tarif_Stock!#REF!*100)</f>
        <v>#REF!</v>
      </c>
      <c r="R740" s="523">
        <f t="shared" si="23"/>
        <v>0</v>
      </c>
      <c r="S740" s="524" t="e">
        <f>Produit_Tarif_Stock!#REF!</f>
        <v>#REF!</v>
      </c>
    </row>
    <row r="741" spans="1:19" ht="24.75" customHeight="1">
      <c r="A741" s="228" t="e">
        <f>Produit_Tarif_Stock!#REF!</f>
        <v>#REF!</v>
      </c>
      <c r="B741" s="118" t="e">
        <f>IF(Produit_Tarif_Stock!#REF!&lt;&gt;"",Produit_Tarif_Stock!#REF!,"")</f>
        <v>#REF!</v>
      </c>
      <c r="C741" s="502" t="e">
        <f>IF(Produit_Tarif_Stock!#REF!&lt;&gt;"",Produit_Tarif_Stock!#REF!,"")</f>
        <v>#REF!</v>
      </c>
      <c r="D741" s="505" t="e">
        <f>IF(Produit_Tarif_Stock!#REF!&lt;&gt;"",Produit_Tarif_Stock!#REF!,"")</f>
        <v>#REF!</v>
      </c>
      <c r="E741" s="514" t="e">
        <f>IF(Produit_Tarif_Stock!#REF!&lt;&gt;0,Produit_Tarif_Stock!#REF!,"")</f>
        <v>#REF!</v>
      </c>
      <c r="F741" s="2" t="e">
        <f>IF(Produit_Tarif_Stock!#REF!&lt;&gt;"",Produit_Tarif_Stock!#REF!,"")</f>
        <v>#REF!</v>
      </c>
      <c r="G741" s="506" t="e">
        <f>IF(Produit_Tarif_Stock!#REF!&lt;&gt;0,Produit_Tarif_Stock!#REF!,"")</f>
        <v>#REF!</v>
      </c>
      <c r="I741" s="506" t="str">
        <f t="shared" si="22"/>
        <v/>
      </c>
      <c r="J741" s="2" t="e">
        <f>IF(Produit_Tarif_Stock!#REF!&lt;&gt;0,Produit_Tarif_Stock!#REF!,"")</f>
        <v>#REF!</v>
      </c>
      <c r="K741" s="2" t="e">
        <f>IF(Produit_Tarif_Stock!#REF!&lt;&gt;0,Produit_Tarif_Stock!#REF!,"")</f>
        <v>#REF!</v>
      </c>
      <c r="L741" s="114" t="e">
        <f>IF(Produit_Tarif_Stock!#REF!&lt;&gt;0,Produit_Tarif_Stock!#REF!,"")</f>
        <v>#REF!</v>
      </c>
      <c r="M741" s="114" t="e">
        <f>IF(Produit_Tarif_Stock!#REF!&lt;&gt;0,Produit_Tarif_Stock!#REF!,"")</f>
        <v>#REF!</v>
      </c>
      <c r="N741" s="454"/>
      <c r="P741" s="2" t="e">
        <f>IF(Produit_Tarif_Stock!#REF!&lt;&gt;0,Produit_Tarif_Stock!#REF!,"")</f>
        <v>#REF!</v>
      </c>
      <c r="Q741" s="518" t="e">
        <f>IF(Produit_Tarif_Stock!#REF!&lt;&gt;0,(E741-(E741*H741)-Produit_Tarif_Stock!#REF!)/Produit_Tarif_Stock!#REF!*100,(E741-(E741*H741)-Produit_Tarif_Stock!#REF!)/Produit_Tarif_Stock!#REF!*100)</f>
        <v>#REF!</v>
      </c>
      <c r="R741" s="523">
        <f t="shared" si="23"/>
        <v>0</v>
      </c>
      <c r="S741" s="524" t="e">
        <f>Produit_Tarif_Stock!#REF!</f>
        <v>#REF!</v>
      </c>
    </row>
    <row r="742" spans="1:19" ht="24.75" customHeight="1">
      <c r="A742" s="228" t="e">
        <f>Produit_Tarif_Stock!#REF!</f>
        <v>#REF!</v>
      </c>
      <c r="B742" s="118" t="e">
        <f>IF(Produit_Tarif_Stock!#REF!&lt;&gt;"",Produit_Tarif_Stock!#REF!,"")</f>
        <v>#REF!</v>
      </c>
      <c r="C742" s="502" t="e">
        <f>IF(Produit_Tarif_Stock!#REF!&lt;&gt;"",Produit_Tarif_Stock!#REF!,"")</f>
        <v>#REF!</v>
      </c>
      <c r="D742" s="505" t="e">
        <f>IF(Produit_Tarif_Stock!#REF!&lt;&gt;"",Produit_Tarif_Stock!#REF!,"")</f>
        <v>#REF!</v>
      </c>
      <c r="E742" s="514" t="e">
        <f>IF(Produit_Tarif_Stock!#REF!&lt;&gt;0,Produit_Tarif_Stock!#REF!,"")</f>
        <v>#REF!</v>
      </c>
      <c r="F742" s="2" t="e">
        <f>IF(Produit_Tarif_Stock!#REF!&lt;&gt;"",Produit_Tarif_Stock!#REF!,"")</f>
        <v>#REF!</v>
      </c>
      <c r="G742" s="506" t="e">
        <f>IF(Produit_Tarif_Stock!#REF!&lt;&gt;0,Produit_Tarif_Stock!#REF!,"")</f>
        <v>#REF!</v>
      </c>
      <c r="I742" s="506" t="str">
        <f t="shared" si="22"/>
        <v/>
      </c>
      <c r="J742" s="2" t="e">
        <f>IF(Produit_Tarif_Stock!#REF!&lt;&gt;0,Produit_Tarif_Stock!#REF!,"")</f>
        <v>#REF!</v>
      </c>
      <c r="K742" s="2" t="e">
        <f>IF(Produit_Tarif_Stock!#REF!&lt;&gt;0,Produit_Tarif_Stock!#REF!,"")</f>
        <v>#REF!</v>
      </c>
      <c r="L742" s="114" t="e">
        <f>IF(Produit_Tarif_Stock!#REF!&lt;&gt;0,Produit_Tarif_Stock!#REF!,"")</f>
        <v>#REF!</v>
      </c>
      <c r="M742" s="114" t="e">
        <f>IF(Produit_Tarif_Stock!#REF!&lt;&gt;0,Produit_Tarif_Stock!#REF!,"")</f>
        <v>#REF!</v>
      </c>
      <c r="N742" s="454"/>
      <c r="P742" s="2" t="e">
        <f>IF(Produit_Tarif_Stock!#REF!&lt;&gt;0,Produit_Tarif_Stock!#REF!,"")</f>
        <v>#REF!</v>
      </c>
      <c r="Q742" s="518" t="e">
        <f>IF(Produit_Tarif_Stock!#REF!&lt;&gt;0,(E742-(E742*H742)-Produit_Tarif_Stock!#REF!)/Produit_Tarif_Stock!#REF!*100,(E742-(E742*H742)-Produit_Tarif_Stock!#REF!)/Produit_Tarif_Stock!#REF!*100)</f>
        <v>#REF!</v>
      </c>
      <c r="R742" s="523">
        <f t="shared" si="23"/>
        <v>0</v>
      </c>
      <c r="S742" s="524" t="e">
        <f>Produit_Tarif_Stock!#REF!</f>
        <v>#REF!</v>
      </c>
    </row>
    <row r="743" spans="1:19" ht="24.75" customHeight="1">
      <c r="A743" s="228" t="e">
        <f>Produit_Tarif_Stock!#REF!</f>
        <v>#REF!</v>
      </c>
      <c r="B743" s="118" t="e">
        <f>IF(Produit_Tarif_Stock!#REF!&lt;&gt;"",Produit_Tarif_Stock!#REF!,"")</f>
        <v>#REF!</v>
      </c>
      <c r="C743" s="502" t="e">
        <f>IF(Produit_Tarif_Stock!#REF!&lt;&gt;"",Produit_Tarif_Stock!#REF!,"")</f>
        <v>#REF!</v>
      </c>
      <c r="D743" s="505" t="e">
        <f>IF(Produit_Tarif_Stock!#REF!&lt;&gt;"",Produit_Tarif_Stock!#REF!,"")</f>
        <v>#REF!</v>
      </c>
      <c r="E743" s="514" t="e">
        <f>IF(Produit_Tarif_Stock!#REF!&lt;&gt;0,Produit_Tarif_Stock!#REF!,"")</f>
        <v>#REF!</v>
      </c>
      <c r="F743" s="2" t="e">
        <f>IF(Produit_Tarif_Stock!#REF!&lt;&gt;"",Produit_Tarif_Stock!#REF!,"")</f>
        <v>#REF!</v>
      </c>
      <c r="G743" s="506" t="e">
        <f>IF(Produit_Tarif_Stock!#REF!&lt;&gt;0,Produit_Tarif_Stock!#REF!,"")</f>
        <v>#REF!</v>
      </c>
      <c r="I743" s="506" t="str">
        <f t="shared" si="22"/>
        <v/>
      </c>
      <c r="J743" s="2" t="e">
        <f>IF(Produit_Tarif_Stock!#REF!&lt;&gt;0,Produit_Tarif_Stock!#REF!,"")</f>
        <v>#REF!</v>
      </c>
      <c r="K743" s="2" t="e">
        <f>IF(Produit_Tarif_Stock!#REF!&lt;&gt;0,Produit_Tarif_Stock!#REF!,"")</f>
        <v>#REF!</v>
      </c>
      <c r="L743" s="114" t="e">
        <f>IF(Produit_Tarif_Stock!#REF!&lt;&gt;0,Produit_Tarif_Stock!#REF!,"")</f>
        <v>#REF!</v>
      </c>
      <c r="M743" s="114" t="e">
        <f>IF(Produit_Tarif_Stock!#REF!&lt;&gt;0,Produit_Tarif_Stock!#REF!,"")</f>
        <v>#REF!</v>
      </c>
      <c r="N743" s="454"/>
      <c r="P743" s="2" t="e">
        <f>IF(Produit_Tarif_Stock!#REF!&lt;&gt;0,Produit_Tarif_Stock!#REF!,"")</f>
        <v>#REF!</v>
      </c>
      <c r="Q743" s="518" t="e">
        <f>IF(Produit_Tarif_Stock!#REF!&lt;&gt;0,(E743-(E743*H743)-Produit_Tarif_Stock!#REF!)/Produit_Tarif_Stock!#REF!*100,(E743-(E743*H743)-Produit_Tarif_Stock!#REF!)/Produit_Tarif_Stock!#REF!*100)</f>
        <v>#REF!</v>
      </c>
      <c r="R743" s="523">
        <f t="shared" si="23"/>
        <v>0</v>
      </c>
      <c r="S743" s="524" t="e">
        <f>Produit_Tarif_Stock!#REF!</f>
        <v>#REF!</v>
      </c>
    </row>
    <row r="744" spans="1:19" ht="24.75" customHeight="1">
      <c r="A744" s="228" t="e">
        <f>Produit_Tarif_Stock!#REF!</f>
        <v>#REF!</v>
      </c>
      <c r="B744" s="118" t="e">
        <f>IF(Produit_Tarif_Stock!#REF!&lt;&gt;"",Produit_Tarif_Stock!#REF!,"")</f>
        <v>#REF!</v>
      </c>
      <c r="C744" s="502" t="e">
        <f>IF(Produit_Tarif_Stock!#REF!&lt;&gt;"",Produit_Tarif_Stock!#REF!,"")</f>
        <v>#REF!</v>
      </c>
      <c r="D744" s="505" t="e">
        <f>IF(Produit_Tarif_Stock!#REF!&lt;&gt;"",Produit_Tarif_Stock!#REF!,"")</f>
        <v>#REF!</v>
      </c>
      <c r="E744" s="514" t="e">
        <f>IF(Produit_Tarif_Stock!#REF!&lt;&gt;0,Produit_Tarif_Stock!#REF!,"")</f>
        <v>#REF!</v>
      </c>
      <c r="F744" s="2" t="e">
        <f>IF(Produit_Tarif_Stock!#REF!&lt;&gt;"",Produit_Tarif_Stock!#REF!,"")</f>
        <v>#REF!</v>
      </c>
      <c r="G744" s="506" t="e">
        <f>IF(Produit_Tarif_Stock!#REF!&lt;&gt;0,Produit_Tarif_Stock!#REF!,"")</f>
        <v>#REF!</v>
      </c>
      <c r="I744" s="506" t="str">
        <f t="shared" si="22"/>
        <v/>
      </c>
      <c r="J744" s="2" t="e">
        <f>IF(Produit_Tarif_Stock!#REF!&lt;&gt;0,Produit_Tarif_Stock!#REF!,"")</f>
        <v>#REF!</v>
      </c>
      <c r="K744" s="2" t="e">
        <f>IF(Produit_Tarif_Stock!#REF!&lt;&gt;0,Produit_Tarif_Stock!#REF!,"")</f>
        <v>#REF!</v>
      </c>
      <c r="L744" s="114" t="e">
        <f>IF(Produit_Tarif_Stock!#REF!&lt;&gt;0,Produit_Tarif_Stock!#REF!,"")</f>
        <v>#REF!</v>
      </c>
      <c r="M744" s="114" t="e">
        <f>IF(Produit_Tarif_Stock!#REF!&lt;&gt;0,Produit_Tarif_Stock!#REF!,"")</f>
        <v>#REF!</v>
      </c>
      <c r="N744" s="454"/>
      <c r="P744" s="2" t="e">
        <f>IF(Produit_Tarif_Stock!#REF!&lt;&gt;0,Produit_Tarif_Stock!#REF!,"")</f>
        <v>#REF!</v>
      </c>
      <c r="Q744" s="518" t="e">
        <f>IF(Produit_Tarif_Stock!#REF!&lt;&gt;0,(E744-(E744*H744)-Produit_Tarif_Stock!#REF!)/Produit_Tarif_Stock!#REF!*100,(E744-(E744*H744)-Produit_Tarif_Stock!#REF!)/Produit_Tarif_Stock!#REF!*100)</f>
        <v>#REF!</v>
      </c>
      <c r="R744" s="523">
        <f t="shared" si="23"/>
        <v>0</v>
      </c>
      <c r="S744" s="524" t="e">
        <f>Produit_Tarif_Stock!#REF!</f>
        <v>#REF!</v>
      </c>
    </row>
    <row r="745" spans="1:19" ht="24.75" customHeight="1">
      <c r="A745" s="228" t="e">
        <f>Produit_Tarif_Stock!#REF!</f>
        <v>#REF!</v>
      </c>
      <c r="B745" s="118" t="e">
        <f>IF(Produit_Tarif_Stock!#REF!&lt;&gt;"",Produit_Tarif_Stock!#REF!,"")</f>
        <v>#REF!</v>
      </c>
      <c r="C745" s="502" t="e">
        <f>IF(Produit_Tarif_Stock!#REF!&lt;&gt;"",Produit_Tarif_Stock!#REF!,"")</f>
        <v>#REF!</v>
      </c>
      <c r="D745" s="505" t="e">
        <f>IF(Produit_Tarif_Stock!#REF!&lt;&gt;"",Produit_Tarif_Stock!#REF!,"")</f>
        <v>#REF!</v>
      </c>
      <c r="E745" s="514" t="e">
        <f>IF(Produit_Tarif_Stock!#REF!&lt;&gt;0,Produit_Tarif_Stock!#REF!,"")</f>
        <v>#REF!</v>
      </c>
      <c r="F745" s="2" t="e">
        <f>IF(Produit_Tarif_Stock!#REF!&lt;&gt;"",Produit_Tarif_Stock!#REF!,"")</f>
        <v>#REF!</v>
      </c>
      <c r="G745" s="506" t="e">
        <f>IF(Produit_Tarif_Stock!#REF!&lt;&gt;0,Produit_Tarif_Stock!#REF!,"")</f>
        <v>#REF!</v>
      </c>
      <c r="I745" s="506" t="str">
        <f t="shared" si="22"/>
        <v/>
      </c>
      <c r="J745" s="2" t="e">
        <f>IF(Produit_Tarif_Stock!#REF!&lt;&gt;0,Produit_Tarif_Stock!#REF!,"")</f>
        <v>#REF!</v>
      </c>
      <c r="K745" s="2" t="e">
        <f>IF(Produit_Tarif_Stock!#REF!&lt;&gt;0,Produit_Tarif_Stock!#REF!,"")</f>
        <v>#REF!</v>
      </c>
      <c r="L745" s="114" t="e">
        <f>IF(Produit_Tarif_Stock!#REF!&lt;&gt;0,Produit_Tarif_Stock!#REF!,"")</f>
        <v>#REF!</v>
      </c>
      <c r="M745" s="114" t="e">
        <f>IF(Produit_Tarif_Stock!#REF!&lt;&gt;0,Produit_Tarif_Stock!#REF!,"")</f>
        <v>#REF!</v>
      </c>
      <c r="N745" s="454"/>
      <c r="P745" s="2" t="e">
        <f>IF(Produit_Tarif_Stock!#REF!&lt;&gt;0,Produit_Tarif_Stock!#REF!,"")</f>
        <v>#REF!</v>
      </c>
      <c r="Q745" s="518" t="e">
        <f>IF(Produit_Tarif_Stock!#REF!&lt;&gt;0,(E745-(E745*H745)-Produit_Tarif_Stock!#REF!)/Produit_Tarif_Stock!#REF!*100,(E745-(E745*H745)-Produit_Tarif_Stock!#REF!)/Produit_Tarif_Stock!#REF!*100)</f>
        <v>#REF!</v>
      </c>
      <c r="R745" s="523">
        <f t="shared" si="23"/>
        <v>0</v>
      </c>
      <c r="S745" s="524" t="e">
        <f>Produit_Tarif_Stock!#REF!</f>
        <v>#REF!</v>
      </c>
    </row>
    <row r="746" spans="1:19" ht="24.75" customHeight="1">
      <c r="A746" s="228" t="e">
        <f>Produit_Tarif_Stock!#REF!</f>
        <v>#REF!</v>
      </c>
      <c r="B746" s="118" t="e">
        <f>IF(Produit_Tarif_Stock!#REF!&lt;&gt;"",Produit_Tarif_Stock!#REF!,"")</f>
        <v>#REF!</v>
      </c>
      <c r="C746" s="502" t="e">
        <f>IF(Produit_Tarif_Stock!#REF!&lt;&gt;"",Produit_Tarif_Stock!#REF!,"")</f>
        <v>#REF!</v>
      </c>
      <c r="D746" s="505" t="e">
        <f>IF(Produit_Tarif_Stock!#REF!&lt;&gt;"",Produit_Tarif_Stock!#REF!,"")</f>
        <v>#REF!</v>
      </c>
      <c r="E746" s="514" t="e">
        <f>IF(Produit_Tarif_Stock!#REF!&lt;&gt;0,Produit_Tarif_Stock!#REF!,"")</f>
        <v>#REF!</v>
      </c>
      <c r="F746" s="2" t="e">
        <f>IF(Produit_Tarif_Stock!#REF!&lt;&gt;"",Produit_Tarif_Stock!#REF!,"")</f>
        <v>#REF!</v>
      </c>
      <c r="G746" s="506" t="e">
        <f>IF(Produit_Tarif_Stock!#REF!&lt;&gt;0,Produit_Tarif_Stock!#REF!,"")</f>
        <v>#REF!</v>
      </c>
      <c r="I746" s="506" t="str">
        <f t="shared" si="22"/>
        <v/>
      </c>
      <c r="J746" s="2" t="e">
        <f>IF(Produit_Tarif_Stock!#REF!&lt;&gt;0,Produit_Tarif_Stock!#REF!,"")</f>
        <v>#REF!</v>
      </c>
      <c r="K746" s="2" t="e">
        <f>IF(Produit_Tarif_Stock!#REF!&lt;&gt;0,Produit_Tarif_Stock!#REF!,"")</f>
        <v>#REF!</v>
      </c>
      <c r="L746" s="114" t="e">
        <f>IF(Produit_Tarif_Stock!#REF!&lt;&gt;0,Produit_Tarif_Stock!#REF!,"")</f>
        <v>#REF!</v>
      </c>
      <c r="M746" s="114" t="e">
        <f>IF(Produit_Tarif_Stock!#REF!&lt;&gt;0,Produit_Tarif_Stock!#REF!,"")</f>
        <v>#REF!</v>
      </c>
      <c r="N746" s="454"/>
      <c r="P746" s="2" t="e">
        <f>IF(Produit_Tarif_Stock!#REF!&lt;&gt;0,Produit_Tarif_Stock!#REF!,"")</f>
        <v>#REF!</v>
      </c>
      <c r="Q746" s="518" t="e">
        <f>IF(Produit_Tarif_Stock!#REF!&lt;&gt;0,(E746-(E746*H746)-Produit_Tarif_Stock!#REF!)/Produit_Tarif_Stock!#REF!*100,(E746-(E746*H746)-Produit_Tarif_Stock!#REF!)/Produit_Tarif_Stock!#REF!*100)</f>
        <v>#REF!</v>
      </c>
      <c r="R746" s="523">
        <f t="shared" si="23"/>
        <v>0</v>
      </c>
      <c r="S746" s="524" t="e">
        <f>Produit_Tarif_Stock!#REF!</f>
        <v>#REF!</v>
      </c>
    </row>
    <row r="747" spans="1:19" ht="24.75" customHeight="1">
      <c r="A747" s="228" t="e">
        <f>Produit_Tarif_Stock!#REF!</f>
        <v>#REF!</v>
      </c>
      <c r="B747" s="118" t="e">
        <f>IF(Produit_Tarif_Stock!#REF!&lt;&gt;"",Produit_Tarif_Stock!#REF!,"")</f>
        <v>#REF!</v>
      </c>
      <c r="C747" s="502" t="e">
        <f>IF(Produit_Tarif_Stock!#REF!&lt;&gt;"",Produit_Tarif_Stock!#REF!,"")</f>
        <v>#REF!</v>
      </c>
      <c r="D747" s="505" t="e">
        <f>IF(Produit_Tarif_Stock!#REF!&lt;&gt;"",Produit_Tarif_Stock!#REF!,"")</f>
        <v>#REF!</v>
      </c>
      <c r="E747" s="514" t="e">
        <f>IF(Produit_Tarif_Stock!#REF!&lt;&gt;0,Produit_Tarif_Stock!#REF!,"")</f>
        <v>#REF!</v>
      </c>
      <c r="F747" s="2" t="e">
        <f>IF(Produit_Tarif_Stock!#REF!&lt;&gt;"",Produit_Tarif_Stock!#REF!,"")</f>
        <v>#REF!</v>
      </c>
      <c r="G747" s="506" t="e">
        <f>IF(Produit_Tarif_Stock!#REF!&lt;&gt;0,Produit_Tarif_Stock!#REF!,"")</f>
        <v>#REF!</v>
      </c>
      <c r="I747" s="506" t="str">
        <f t="shared" si="22"/>
        <v/>
      </c>
      <c r="J747" s="2" t="e">
        <f>IF(Produit_Tarif_Stock!#REF!&lt;&gt;0,Produit_Tarif_Stock!#REF!,"")</f>
        <v>#REF!</v>
      </c>
      <c r="K747" s="2" t="e">
        <f>IF(Produit_Tarif_Stock!#REF!&lt;&gt;0,Produit_Tarif_Stock!#REF!,"")</f>
        <v>#REF!</v>
      </c>
      <c r="L747" s="114" t="e">
        <f>IF(Produit_Tarif_Stock!#REF!&lt;&gt;0,Produit_Tarif_Stock!#REF!,"")</f>
        <v>#REF!</v>
      </c>
      <c r="M747" s="114" t="e">
        <f>IF(Produit_Tarif_Stock!#REF!&lt;&gt;0,Produit_Tarif_Stock!#REF!,"")</f>
        <v>#REF!</v>
      </c>
      <c r="N747" s="454"/>
      <c r="P747" s="2" t="e">
        <f>IF(Produit_Tarif_Stock!#REF!&lt;&gt;0,Produit_Tarif_Stock!#REF!,"")</f>
        <v>#REF!</v>
      </c>
      <c r="Q747" s="518" t="e">
        <f>IF(Produit_Tarif_Stock!#REF!&lt;&gt;0,(E747-(E747*H747)-Produit_Tarif_Stock!#REF!)/Produit_Tarif_Stock!#REF!*100,(E747-(E747*H747)-Produit_Tarif_Stock!#REF!)/Produit_Tarif_Stock!#REF!*100)</f>
        <v>#REF!</v>
      </c>
      <c r="R747" s="523">
        <f t="shared" si="23"/>
        <v>0</v>
      </c>
      <c r="S747" s="524" t="e">
        <f>Produit_Tarif_Stock!#REF!</f>
        <v>#REF!</v>
      </c>
    </row>
    <row r="748" spans="1:19" ht="24.75" customHeight="1">
      <c r="A748" s="228" t="e">
        <f>Produit_Tarif_Stock!#REF!</f>
        <v>#REF!</v>
      </c>
      <c r="B748" s="118" t="e">
        <f>IF(Produit_Tarif_Stock!#REF!&lt;&gt;"",Produit_Tarif_Stock!#REF!,"")</f>
        <v>#REF!</v>
      </c>
      <c r="C748" s="502" t="e">
        <f>IF(Produit_Tarif_Stock!#REF!&lt;&gt;"",Produit_Tarif_Stock!#REF!,"")</f>
        <v>#REF!</v>
      </c>
      <c r="D748" s="505" t="e">
        <f>IF(Produit_Tarif_Stock!#REF!&lt;&gt;"",Produit_Tarif_Stock!#REF!,"")</f>
        <v>#REF!</v>
      </c>
      <c r="E748" s="514" t="e">
        <f>IF(Produit_Tarif_Stock!#REF!&lt;&gt;0,Produit_Tarif_Stock!#REF!,"")</f>
        <v>#REF!</v>
      </c>
      <c r="F748" s="2" t="e">
        <f>IF(Produit_Tarif_Stock!#REF!&lt;&gt;"",Produit_Tarif_Stock!#REF!,"")</f>
        <v>#REF!</v>
      </c>
      <c r="G748" s="506" t="e">
        <f>IF(Produit_Tarif_Stock!#REF!&lt;&gt;0,Produit_Tarif_Stock!#REF!,"")</f>
        <v>#REF!</v>
      </c>
      <c r="I748" s="506" t="str">
        <f t="shared" si="22"/>
        <v/>
      </c>
      <c r="J748" s="2" t="e">
        <f>IF(Produit_Tarif_Stock!#REF!&lt;&gt;0,Produit_Tarif_Stock!#REF!,"")</f>
        <v>#REF!</v>
      </c>
      <c r="K748" s="2" t="e">
        <f>IF(Produit_Tarif_Stock!#REF!&lt;&gt;0,Produit_Tarif_Stock!#REF!,"")</f>
        <v>#REF!</v>
      </c>
      <c r="L748" s="114" t="e">
        <f>IF(Produit_Tarif_Stock!#REF!&lt;&gt;0,Produit_Tarif_Stock!#REF!,"")</f>
        <v>#REF!</v>
      </c>
      <c r="M748" s="114" t="e">
        <f>IF(Produit_Tarif_Stock!#REF!&lt;&gt;0,Produit_Tarif_Stock!#REF!,"")</f>
        <v>#REF!</v>
      </c>
      <c r="N748" s="454"/>
      <c r="P748" s="2" t="e">
        <f>IF(Produit_Tarif_Stock!#REF!&lt;&gt;0,Produit_Tarif_Stock!#REF!,"")</f>
        <v>#REF!</v>
      </c>
      <c r="Q748" s="518" t="e">
        <f>IF(Produit_Tarif_Stock!#REF!&lt;&gt;0,(E748-(E748*H748)-Produit_Tarif_Stock!#REF!)/Produit_Tarif_Stock!#REF!*100,(E748-(E748*H748)-Produit_Tarif_Stock!#REF!)/Produit_Tarif_Stock!#REF!*100)</f>
        <v>#REF!</v>
      </c>
      <c r="R748" s="523">
        <f t="shared" si="23"/>
        <v>0</v>
      </c>
      <c r="S748" s="524" t="e">
        <f>Produit_Tarif_Stock!#REF!</f>
        <v>#REF!</v>
      </c>
    </row>
    <row r="749" spans="1:19" ht="24.75" customHeight="1">
      <c r="A749" s="228" t="e">
        <f>Produit_Tarif_Stock!#REF!</f>
        <v>#REF!</v>
      </c>
      <c r="B749" s="118" t="e">
        <f>IF(Produit_Tarif_Stock!#REF!&lt;&gt;"",Produit_Tarif_Stock!#REF!,"")</f>
        <v>#REF!</v>
      </c>
      <c r="C749" s="502" t="e">
        <f>IF(Produit_Tarif_Stock!#REF!&lt;&gt;"",Produit_Tarif_Stock!#REF!,"")</f>
        <v>#REF!</v>
      </c>
      <c r="D749" s="505" t="e">
        <f>IF(Produit_Tarif_Stock!#REF!&lt;&gt;"",Produit_Tarif_Stock!#REF!,"")</f>
        <v>#REF!</v>
      </c>
      <c r="E749" s="514" t="e">
        <f>IF(Produit_Tarif_Stock!#REF!&lt;&gt;0,Produit_Tarif_Stock!#REF!,"")</f>
        <v>#REF!</v>
      </c>
      <c r="F749" s="2" t="e">
        <f>IF(Produit_Tarif_Stock!#REF!&lt;&gt;"",Produit_Tarif_Stock!#REF!,"")</f>
        <v>#REF!</v>
      </c>
      <c r="G749" s="506" t="e">
        <f>IF(Produit_Tarif_Stock!#REF!&lt;&gt;0,Produit_Tarif_Stock!#REF!,"")</f>
        <v>#REF!</v>
      </c>
      <c r="I749" s="506" t="str">
        <f t="shared" si="22"/>
        <v/>
      </c>
      <c r="J749" s="2" t="e">
        <f>IF(Produit_Tarif_Stock!#REF!&lt;&gt;0,Produit_Tarif_Stock!#REF!,"")</f>
        <v>#REF!</v>
      </c>
      <c r="K749" s="2" t="e">
        <f>IF(Produit_Tarif_Stock!#REF!&lt;&gt;0,Produit_Tarif_Stock!#REF!,"")</f>
        <v>#REF!</v>
      </c>
      <c r="L749" s="114" t="e">
        <f>IF(Produit_Tarif_Stock!#REF!&lt;&gt;0,Produit_Tarif_Stock!#REF!,"")</f>
        <v>#REF!</v>
      </c>
      <c r="M749" s="114" t="e">
        <f>IF(Produit_Tarif_Stock!#REF!&lt;&gt;0,Produit_Tarif_Stock!#REF!,"")</f>
        <v>#REF!</v>
      </c>
      <c r="N749" s="454"/>
      <c r="P749" s="2" t="e">
        <f>IF(Produit_Tarif_Stock!#REF!&lt;&gt;0,Produit_Tarif_Stock!#REF!,"")</f>
        <v>#REF!</v>
      </c>
      <c r="Q749" s="518" t="e">
        <f>IF(Produit_Tarif_Stock!#REF!&lt;&gt;0,(E749-(E749*H749)-Produit_Tarif_Stock!#REF!)/Produit_Tarif_Stock!#REF!*100,(E749-(E749*H749)-Produit_Tarif_Stock!#REF!)/Produit_Tarif_Stock!#REF!*100)</f>
        <v>#REF!</v>
      </c>
      <c r="R749" s="523">
        <f t="shared" si="23"/>
        <v>0</v>
      </c>
      <c r="S749" s="524" t="e">
        <f>Produit_Tarif_Stock!#REF!</f>
        <v>#REF!</v>
      </c>
    </row>
    <row r="750" spans="1:19" ht="24.75" customHeight="1">
      <c r="A750" s="228" t="e">
        <f>Produit_Tarif_Stock!#REF!</f>
        <v>#REF!</v>
      </c>
      <c r="B750" s="118" t="e">
        <f>IF(Produit_Tarif_Stock!#REF!&lt;&gt;"",Produit_Tarif_Stock!#REF!,"")</f>
        <v>#REF!</v>
      </c>
      <c r="C750" s="502" t="e">
        <f>IF(Produit_Tarif_Stock!#REF!&lt;&gt;"",Produit_Tarif_Stock!#REF!,"")</f>
        <v>#REF!</v>
      </c>
      <c r="D750" s="505" t="e">
        <f>IF(Produit_Tarif_Stock!#REF!&lt;&gt;"",Produit_Tarif_Stock!#REF!,"")</f>
        <v>#REF!</v>
      </c>
      <c r="E750" s="514" t="e">
        <f>IF(Produit_Tarif_Stock!#REF!&lt;&gt;0,Produit_Tarif_Stock!#REF!,"")</f>
        <v>#REF!</v>
      </c>
      <c r="F750" s="2" t="e">
        <f>IF(Produit_Tarif_Stock!#REF!&lt;&gt;"",Produit_Tarif_Stock!#REF!,"")</f>
        <v>#REF!</v>
      </c>
      <c r="G750" s="506" t="e">
        <f>IF(Produit_Tarif_Stock!#REF!&lt;&gt;0,Produit_Tarif_Stock!#REF!,"")</f>
        <v>#REF!</v>
      </c>
      <c r="I750" s="506" t="str">
        <f t="shared" si="22"/>
        <v/>
      </c>
      <c r="J750" s="2" t="e">
        <f>IF(Produit_Tarif_Stock!#REF!&lt;&gt;0,Produit_Tarif_Stock!#REF!,"")</f>
        <v>#REF!</v>
      </c>
      <c r="K750" s="2" t="e">
        <f>IF(Produit_Tarif_Stock!#REF!&lt;&gt;0,Produit_Tarif_Stock!#REF!,"")</f>
        <v>#REF!</v>
      </c>
      <c r="L750" s="114" t="e">
        <f>IF(Produit_Tarif_Stock!#REF!&lt;&gt;0,Produit_Tarif_Stock!#REF!,"")</f>
        <v>#REF!</v>
      </c>
      <c r="M750" s="114" t="e">
        <f>IF(Produit_Tarif_Stock!#REF!&lt;&gt;0,Produit_Tarif_Stock!#REF!,"")</f>
        <v>#REF!</v>
      </c>
      <c r="N750" s="454"/>
      <c r="P750" s="2" t="e">
        <f>IF(Produit_Tarif_Stock!#REF!&lt;&gt;0,Produit_Tarif_Stock!#REF!,"")</f>
        <v>#REF!</v>
      </c>
      <c r="Q750" s="518" t="e">
        <f>IF(Produit_Tarif_Stock!#REF!&lt;&gt;0,(E750-(E750*H750)-Produit_Tarif_Stock!#REF!)/Produit_Tarif_Stock!#REF!*100,(E750-(E750*H750)-Produit_Tarif_Stock!#REF!)/Produit_Tarif_Stock!#REF!*100)</f>
        <v>#REF!</v>
      </c>
      <c r="R750" s="523">
        <f t="shared" si="23"/>
        <v>0</v>
      </c>
      <c r="S750" s="524" t="e">
        <f>Produit_Tarif_Stock!#REF!</f>
        <v>#REF!</v>
      </c>
    </row>
    <row r="751" spans="1:19" ht="24.75" customHeight="1">
      <c r="A751" s="228" t="e">
        <f>Produit_Tarif_Stock!#REF!</f>
        <v>#REF!</v>
      </c>
      <c r="B751" s="118" t="e">
        <f>IF(Produit_Tarif_Stock!#REF!&lt;&gt;"",Produit_Tarif_Stock!#REF!,"")</f>
        <v>#REF!</v>
      </c>
      <c r="C751" s="502" t="e">
        <f>IF(Produit_Tarif_Stock!#REF!&lt;&gt;"",Produit_Tarif_Stock!#REF!,"")</f>
        <v>#REF!</v>
      </c>
      <c r="D751" s="505" t="e">
        <f>IF(Produit_Tarif_Stock!#REF!&lt;&gt;"",Produit_Tarif_Stock!#REF!,"")</f>
        <v>#REF!</v>
      </c>
      <c r="E751" s="514" t="e">
        <f>IF(Produit_Tarif_Stock!#REF!&lt;&gt;0,Produit_Tarif_Stock!#REF!,"")</f>
        <v>#REF!</v>
      </c>
      <c r="F751" s="2" t="e">
        <f>IF(Produit_Tarif_Stock!#REF!&lt;&gt;"",Produit_Tarif_Stock!#REF!,"")</f>
        <v>#REF!</v>
      </c>
      <c r="G751" s="506" t="e">
        <f>IF(Produit_Tarif_Stock!#REF!&lt;&gt;0,Produit_Tarif_Stock!#REF!,"")</f>
        <v>#REF!</v>
      </c>
      <c r="I751" s="506" t="str">
        <f t="shared" si="22"/>
        <v/>
      </c>
      <c r="J751" s="2" t="e">
        <f>IF(Produit_Tarif_Stock!#REF!&lt;&gt;0,Produit_Tarif_Stock!#REF!,"")</f>
        <v>#REF!</v>
      </c>
      <c r="K751" s="2" t="e">
        <f>IF(Produit_Tarif_Stock!#REF!&lt;&gt;0,Produit_Tarif_Stock!#REF!,"")</f>
        <v>#REF!</v>
      </c>
      <c r="L751" s="114" t="e">
        <f>IF(Produit_Tarif_Stock!#REF!&lt;&gt;0,Produit_Tarif_Stock!#REF!,"")</f>
        <v>#REF!</v>
      </c>
      <c r="M751" s="114" t="e">
        <f>IF(Produit_Tarif_Stock!#REF!&lt;&gt;0,Produit_Tarif_Stock!#REF!,"")</f>
        <v>#REF!</v>
      </c>
      <c r="N751" s="454"/>
      <c r="P751" s="2" t="e">
        <f>IF(Produit_Tarif_Stock!#REF!&lt;&gt;0,Produit_Tarif_Stock!#REF!,"")</f>
        <v>#REF!</v>
      </c>
      <c r="Q751" s="518" t="e">
        <f>IF(Produit_Tarif_Stock!#REF!&lt;&gt;0,(E751-(E751*H751)-Produit_Tarif_Stock!#REF!)/Produit_Tarif_Stock!#REF!*100,(E751-(E751*H751)-Produit_Tarif_Stock!#REF!)/Produit_Tarif_Stock!#REF!*100)</f>
        <v>#REF!</v>
      </c>
      <c r="R751" s="523">
        <f t="shared" si="23"/>
        <v>0</v>
      </c>
      <c r="S751" s="524" t="e">
        <f>Produit_Tarif_Stock!#REF!</f>
        <v>#REF!</v>
      </c>
    </row>
    <row r="752" spans="1:19" ht="24.75" customHeight="1">
      <c r="A752" s="228" t="e">
        <f>Produit_Tarif_Stock!#REF!</f>
        <v>#REF!</v>
      </c>
      <c r="B752" s="118" t="e">
        <f>IF(Produit_Tarif_Stock!#REF!&lt;&gt;"",Produit_Tarif_Stock!#REF!,"")</f>
        <v>#REF!</v>
      </c>
      <c r="C752" s="502" t="e">
        <f>IF(Produit_Tarif_Stock!#REF!&lt;&gt;"",Produit_Tarif_Stock!#REF!,"")</f>
        <v>#REF!</v>
      </c>
      <c r="D752" s="505" t="e">
        <f>IF(Produit_Tarif_Stock!#REF!&lt;&gt;"",Produit_Tarif_Stock!#REF!,"")</f>
        <v>#REF!</v>
      </c>
      <c r="E752" s="514" t="e">
        <f>IF(Produit_Tarif_Stock!#REF!&lt;&gt;0,Produit_Tarif_Stock!#REF!,"")</f>
        <v>#REF!</v>
      </c>
      <c r="F752" s="2" t="e">
        <f>IF(Produit_Tarif_Stock!#REF!&lt;&gt;"",Produit_Tarif_Stock!#REF!,"")</f>
        <v>#REF!</v>
      </c>
      <c r="G752" s="506" t="e">
        <f>IF(Produit_Tarif_Stock!#REF!&lt;&gt;0,Produit_Tarif_Stock!#REF!,"")</f>
        <v>#REF!</v>
      </c>
      <c r="I752" s="506" t="str">
        <f t="shared" si="22"/>
        <v/>
      </c>
      <c r="J752" s="2" t="e">
        <f>IF(Produit_Tarif_Stock!#REF!&lt;&gt;0,Produit_Tarif_Stock!#REF!,"")</f>
        <v>#REF!</v>
      </c>
      <c r="K752" s="2" t="e">
        <f>IF(Produit_Tarif_Stock!#REF!&lt;&gt;0,Produit_Tarif_Stock!#REF!,"")</f>
        <v>#REF!</v>
      </c>
      <c r="L752" s="114" t="e">
        <f>IF(Produit_Tarif_Stock!#REF!&lt;&gt;0,Produit_Tarif_Stock!#REF!,"")</f>
        <v>#REF!</v>
      </c>
      <c r="M752" s="114" t="e">
        <f>IF(Produit_Tarif_Stock!#REF!&lt;&gt;0,Produit_Tarif_Stock!#REF!,"")</f>
        <v>#REF!</v>
      </c>
      <c r="N752" s="454"/>
      <c r="P752" s="2" t="e">
        <f>IF(Produit_Tarif_Stock!#REF!&lt;&gt;0,Produit_Tarif_Stock!#REF!,"")</f>
        <v>#REF!</v>
      </c>
      <c r="Q752" s="518" t="e">
        <f>IF(Produit_Tarif_Stock!#REF!&lt;&gt;0,(E752-(E752*H752)-Produit_Tarif_Stock!#REF!)/Produit_Tarif_Stock!#REF!*100,(E752-(E752*H752)-Produit_Tarif_Stock!#REF!)/Produit_Tarif_Stock!#REF!*100)</f>
        <v>#REF!</v>
      </c>
      <c r="R752" s="523">
        <f t="shared" si="23"/>
        <v>0</v>
      </c>
      <c r="S752" s="524" t="e">
        <f>Produit_Tarif_Stock!#REF!</f>
        <v>#REF!</v>
      </c>
    </row>
    <row r="753" spans="1:19" ht="24.75" customHeight="1">
      <c r="A753" s="228" t="e">
        <f>Produit_Tarif_Stock!#REF!</f>
        <v>#REF!</v>
      </c>
      <c r="B753" s="118" t="e">
        <f>IF(Produit_Tarif_Stock!#REF!&lt;&gt;"",Produit_Tarif_Stock!#REF!,"")</f>
        <v>#REF!</v>
      </c>
      <c r="C753" s="502" t="e">
        <f>IF(Produit_Tarif_Stock!#REF!&lt;&gt;"",Produit_Tarif_Stock!#REF!,"")</f>
        <v>#REF!</v>
      </c>
      <c r="D753" s="505" t="e">
        <f>IF(Produit_Tarif_Stock!#REF!&lt;&gt;"",Produit_Tarif_Stock!#REF!,"")</f>
        <v>#REF!</v>
      </c>
      <c r="E753" s="514" t="e">
        <f>IF(Produit_Tarif_Stock!#REF!&lt;&gt;0,Produit_Tarif_Stock!#REF!,"")</f>
        <v>#REF!</v>
      </c>
      <c r="F753" s="2" t="e">
        <f>IF(Produit_Tarif_Stock!#REF!&lt;&gt;"",Produit_Tarif_Stock!#REF!,"")</f>
        <v>#REF!</v>
      </c>
      <c r="G753" s="506" t="e">
        <f>IF(Produit_Tarif_Stock!#REF!&lt;&gt;0,Produit_Tarif_Stock!#REF!,"")</f>
        <v>#REF!</v>
      </c>
      <c r="I753" s="506" t="str">
        <f t="shared" si="22"/>
        <v/>
      </c>
      <c r="J753" s="2" t="e">
        <f>IF(Produit_Tarif_Stock!#REF!&lt;&gt;0,Produit_Tarif_Stock!#REF!,"")</f>
        <v>#REF!</v>
      </c>
      <c r="K753" s="2" t="e">
        <f>IF(Produit_Tarif_Stock!#REF!&lt;&gt;0,Produit_Tarif_Stock!#REF!,"")</f>
        <v>#REF!</v>
      </c>
      <c r="L753" s="114" t="e">
        <f>IF(Produit_Tarif_Stock!#REF!&lt;&gt;0,Produit_Tarif_Stock!#REF!,"")</f>
        <v>#REF!</v>
      </c>
      <c r="M753" s="114" t="e">
        <f>IF(Produit_Tarif_Stock!#REF!&lt;&gt;0,Produit_Tarif_Stock!#REF!,"")</f>
        <v>#REF!</v>
      </c>
      <c r="N753" s="454"/>
      <c r="P753" s="2" t="e">
        <f>IF(Produit_Tarif_Stock!#REF!&lt;&gt;0,Produit_Tarif_Stock!#REF!,"")</f>
        <v>#REF!</v>
      </c>
      <c r="Q753" s="518" t="e">
        <f>IF(Produit_Tarif_Stock!#REF!&lt;&gt;0,(E753-(E753*H753)-Produit_Tarif_Stock!#REF!)/Produit_Tarif_Stock!#REF!*100,(E753-(E753*H753)-Produit_Tarif_Stock!#REF!)/Produit_Tarif_Stock!#REF!*100)</f>
        <v>#REF!</v>
      </c>
      <c r="R753" s="523">
        <f t="shared" si="23"/>
        <v>0</v>
      </c>
      <c r="S753" s="524" t="e">
        <f>Produit_Tarif_Stock!#REF!</f>
        <v>#REF!</v>
      </c>
    </row>
    <row r="754" spans="1:19" ht="24.75" customHeight="1">
      <c r="A754" s="228" t="e">
        <f>Produit_Tarif_Stock!#REF!</f>
        <v>#REF!</v>
      </c>
      <c r="B754" s="118" t="e">
        <f>IF(Produit_Tarif_Stock!#REF!&lt;&gt;"",Produit_Tarif_Stock!#REF!,"")</f>
        <v>#REF!</v>
      </c>
      <c r="C754" s="502" t="e">
        <f>IF(Produit_Tarif_Stock!#REF!&lt;&gt;"",Produit_Tarif_Stock!#REF!,"")</f>
        <v>#REF!</v>
      </c>
      <c r="D754" s="505" t="e">
        <f>IF(Produit_Tarif_Stock!#REF!&lt;&gt;"",Produit_Tarif_Stock!#REF!,"")</f>
        <v>#REF!</v>
      </c>
      <c r="E754" s="514" t="e">
        <f>IF(Produit_Tarif_Stock!#REF!&lt;&gt;0,Produit_Tarif_Stock!#REF!,"")</f>
        <v>#REF!</v>
      </c>
      <c r="F754" s="2" t="e">
        <f>IF(Produit_Tarif_Stock!#REF!&lt;&gt;"",Produit_Tarif_Stock!#REF!,"")</f>
        <v>#REF!</v>
      </c>
      <c r="G754" s="506" t="e">
        <f>IF(Produit_Tarif_Stock!#REF!&lt;&gt;0,Produit_Tarif_Stock!#REF!,"")</f>
        <v>#REF!</v>
      </c>
      <c r="I754" s="506" t="str">
        <f t="shared" si="22"/>
        <v/>
      </c>
      <c r="J754" s="2" t="e">
        <f>IF(Produit_Tarif_Stock!#REF!&lt;&gt;0,Produit_Tarif_Stock!#REF!,"")</f>
        <v>#REF!</v>
      </c>
      <c r="K754" s="2" t="e">
        <f>IF(Produit_Tarif_Stock!#REF!&lt;&gt;0,Produit_Tarif_Stock!#REF!,"")</f>
        <v>#REF!</v>
      </c>
      <c r="L754" s="114" t="e">
        <f>IF(Produit_Tarif_Stock!#REF!&lt;&gt;0,Produit_Tarif_Stock!#REF!,"")</f>
        <v>#REF!</v>
      </c>
      <c r="M754" s="114" t="e">
        <f>IF(Produit_Tarif_Stock!#REF!&lt;&gt;0,Produit_Tarif_Stock!#REF!,"")</f>
        <v>#REF!</v>
      </c>
      <c r="N754" s="454"/>
      <c r="P754" s="2" t="e">
        <f>IF(Produit_Tarif_Stock!#REF!&lt;&gt;0,Produit_Tarif_Stock!#REF!,"")</f>
        <v>#REF!</v>
      </c>
      <c r="Q754" s="518" t="e">
        <f>IF(Produit_Tarif_Stock!#REF!&lt;&gt;0,(E754-(E754*H754)-Produit_Tarif_Stock!#REF!)/Produit_Tarif_Stock!#REF!*100,(E754-(E754*H754)-Produit_Tarif_Stock!#REF!)/Produit_Tarif_Stock!#REF!*100)</f>
        <v>#REF!</v>
      </c>
      <c r="R754" s="523">
        <f t="shared" si="23"/>
        <v>0</v>
      </c>
      <c r="S754" s="524" t="e">
        <f>Produit_Tarif_Stock!#REF!</f>
        <v>#REF!</v>
      </c>
    </row>
    <row r="755" spans="1:19" ht="24.75" customHeight="1">
      <c r="A755" s="228" t="e">
        <f>Produit_Tarif_Stock!#REF!</f>
        <v>#REF!</v>
      </c>
      <c r="B755" s="118" t="e">
        <f>IF(Produit_Tarif_Stock!#REF!&lt;&gt;"",Produit_Tarif_Stock!#REF!,"")</f>
        <v>#REF!</v>
      </c>
      <c r="C755" s="502" t="e">
        <f>IF(Produit_Tarif_Stock!#REF!&lt;&gt;"",Produit_Tarif_Stock!#REF!,"")</f>
        <v>#REF!</v>
      </c>
      <c r="D755" s="505" t="e">
        <f>IF(Produit_Tarif_Stock!#REF!&lt;&gt;"",Produit_Tarif_Stock!#REF!,"")</f>
        <v>#REF!</v>
      </c>
      <c r="E755" s="514" t="e">
        <f>IF(Produit_Tarif_Stock!#REF!&lt;&gt;0,Produit_Tarif_Stock!#REF!,"")</f>
        <v>#REF!</v>
      </c>
      <c r="F755" s="2" t="e">
        <f>IF(Produit_Tarif_Stock!#REF!&lt;&gt;"",Produit_Tarif_Stock!#REF!,"")</f>
        <v>#REF!</v>
      </c>
      <c r="G755" s="506" t="e">
        <f>IF(Produit_Tarif_Stock!#REF!&lt;&gt;0,Produit_Tarif_Stock!#REF!,"")</f>
        <v>#REF!</v>
      </c>
      <c r="I755" s="506" t="str">
        <f t="shared" si="22"/>
        <v/>
      </c>
      <c r="J755" s="2" t="e">
        <f>IF(Produit_Tarif_Stock!#REF!&lt;&gt;0,Produit_Tarif_Stock!#REF!,"")</f>
        <v>#REF!</v>
      </c>
      <c r="K755" s="2" t="e">
        <f>IF(Produit_Tarif_Stock!#REF!&lt;&gt;0,Produit_Tarif_Stock!#REF!,"")</f>
        <v>#REF!</v>
      </c>
      <c r="L755" s="114" t="e">
        <f>IF(Produit_Tarif_Stock!#REF!&lt;&gt;0,Produit_Tarif_Stock!#REF!,"")</f>
        <v>#REF!</v>
      </c>
      <c r="M755" s="114" t="e">
        <f>IF(Produit_Tarif_Stock!#REF!&lt;&gt;0,Produit_Tarif_Stock!#REF!,"")</f>
        <v>#REF!</v>
      </c>
      <c r="N755" s="454"/>
      <c r="P755" s="2" t="e">
        <f>IF(Produit_Tarif_Stock!#REF!&lt;&gt;0,Produit_Tarif_Stock!#REF!,"")</f>
        <v>#REF!</v>
      </c>
      <c r="Q755" s="518" t="e">
        <f>IF(Produit_Tarif_Stock!#REF!&lt;&gt;0,(E755-(E755*H755)-Produit_Tarif_Stock!#REF!)/Produit_Tarif_Stock!#REF!*100,(E755-(E755*H755)-Produit_Tarif_Stock!#REF!)/Produit_Tarif_Stock!#REF!*100)</f>
        <v>#REF!</v>
      </c>
      <c r="R755" s="523">
        <f t="shared" si="23"/>
        <v>0</v>
      </c>
      <c r="S755" s="524" t="e">
        <f>Produit_Tarif_Stock!#REF!</f>
        <v>#REF!</v>
      </c>
    </row>
    <row r="756" spans="1:19" ht="24.75" customHeight="1">
      <c r="A756" s="228" t="e">
        <f>Produit_Tarif_Stock!#REF!</f>
        <v>#REF!</v>
      </c>
      <c r="B756" s="118" t="e">
        <f>IF(Produit_Tarif_Stock!#REF!&lt;&gt;"",Produit_Tarif_Stock!#REF!,"")</f>
        <v>#REF!</v>
      </c>
      <c r="C756" s="502" t="e">
        <f>IF(Produit_Tarif_Stock!#REF!&lt;&gt;"",Produit_Tarif_Stock!#REF!,"")</f>
        <v>#REF!</v>
      </c>
      <c r="D756" s="505" t="e">
        <f>IF(Produit_Tarif_Stock!#REF!&lt;&gt;"",Produit_Tarif_Stock!#REF!,"")</f>
        <v>#REF!</v>
      </c>
      <c r="E756" s="514" t="e">
        <f>IF(Produit_Tarif_Stock!#REF!&lt;&gt;0,Produit_Tarif_Stock!#REF!,"")</f>
        <v>#REF!</v>
      </c>
      <c r="F756" s="2" t="e">
        <f>IF(Produit_Tarif_Stock!#REF!&lt;&gt;"",Produit_Tarif_Stock!#REF!,"")</f>
        <v>#REF!</v>
      </c>
      <c r="G756" s="506" t="e">
        <f>IF(Produit_Tarif_Stock!#REF!&lt;&gt;0,Produit_Tarif_Stock!#REF!,"")</f>
        <v>#REF!</v>
      </c>
      <c r="I756" s="506" t="str">
        <f t="shared" si="22"/>
        <v/>
      </c>
      <c r="J756" s="2" t="e">
        <f>IF(Produit_Tarif_Stock!#REF!&lt;&gt;0,Produit_Tarif_Stock!#REF!,"")</f>
        <v>#REF!</v>
      </c>
      <c r="K756" s="2" t="e">
        <f>IF(Produit_Tarif_Stock!#REF!&lt;&gt;0,Produit_Tarif_Stock!#REF!,"")</f>
        <v>#REF!</v>
      </c>
      <c r="L756" s="114" t="e">
        <f>IF(Produit_Tarif_Stock!#REF!&lt;&gt;0,Produit_Tarif_Stock!#REF!,"")</f>
        <v>#REF!</v>
      </c>
      <c r="M756" s="114" t="e">
        <f>IF(Produit_Tarif_Stock!#REF!&lt;&gt;0,Produit_Tarif_Stock!#REF!,"")</f>
        <v>#REF!</v>
      </c>
      <c r="N756" s="454"/>
      <c r="P756" s="2" t="e">
        <f>IF(Produit_Tarif_Stock!#REF!&lt;&gt;0,Produit_Tarif_Stock!#REF!,"")</f>
        <v>#REF!</v>
      </c>
      <c r="Q756" s="518" t="e">
        <f>IF(Produit_Tarif_Stock!#REF!&lt;&gt;0,(E756-(E756*H756)-Produit_Tarif_Stock!#REF!)/Produit_Tarif_Stock!#REF!*100,(E756-(E756*H756)-Produit_Tarif_Stock!#REF!)/Produit_Tarif_Stock!#REF!*100)</f>
        <v>#REF!</v>
      </c>
      <c r="R756" s="523">
        <f t="shared" si="23"/>
        <v>0</v>
      </c>
      <c r="S756" s="524" t="e">
        <f>Produit_Tarif_Stock!#REF!</f>
        <v>#REF!</v>
      </c>
    </row>
    <row r="757" spans="1:19" ht="24.75" customHeight="1">
      <c r="A757" s="228" t="e">
        <f>Produit_Tarif_Stock!#REF!</f>
        <v>#REF!</v>
      </c>
      <c r="B757" s="118" t="e">
        <f>IF(Produit_Tarif_Stock!#REF!&lt;&gt;"",Produit_Tarif_Stock!#REF!,"")</f>
        <v>#REF!</v>
      </c>
      <c r="C757" s="502" t="e">
        <f>IF(Produit_Tarif_Stock!#REF!&lt;&gt;"",Produit_Tarif_Stock!#REF!,"")</f>
        <v>#REF!</v>
      </c>
      <c r="D757" s="505" t="e">
        <f>IF(Produit_Tarif_Stock!#REF!&lt;&gt;"",Produit_Tarif_Stock!#REF!,"")</f>
        <v>#REF!</v>
      </c>
      <c r="E757" s="514" t="e">
        <f>IF(Produit_Tarif_Stock!#REF!&lt;&gt;0,Produit_Tarif_Stock!#REF!,"")</f>
        <v>#REF!</v>
      </c>
      <c r="F757" s="2" t="e">
        <f>IF(Produit_Tarif_Stock!#REF!&lt;&gt;"",Produit_Tarif_Stock!#REF!,"")</f>
        <v>#REF!</v>
      </c>
      <c r="G757" s="506" t="e">
        <f>IF(Produit_Tarif_Stock!#REF!&lt;&gt;0,Produit_Tarif_Stock!#REF!,"")</f>
        <v>#REF!</v>
      </c>
      <c r="I757" s="506" t="str">
        <f t="shared" si="22"/>
        <v/>
      </c>
      <c r="J757" s="2" t="e">
        <f>IF(Produit_Tarif_Stock!#REF!&lt;&gt;0,Produit_Tarif_Stock!#REF!,"")</f>
        <v>#REF!</v>
      </c>
      <c r="K757" s="2" t="e">
        <f>IF(Produit_Tarif_Stock!#REF!&lt;&gt;0,Produit_Tarif_Stock!#REF!,"")</f>
        <v>#REF!</v>
      </c>
      <c r="L757" s="114" t="e">
        <f>IF(Produit_Tarif_Stock!#REF!&lt;&gt;0,Produit_Tarif_Stock!#REF!,"")</f>
        <v>#REF!</v>
      </c>
      <c r="M757" s="114" t="e">
        <f>IF(Produit_Tarif_Stock!#REF!&lt;&gt;0,Produit_Tarif_Stock!#REF!,"")</f>
        <v>#REF!</v>
      </c>
      <c r="N757" s="454"/>
      <c r="P757" s="2" t="e">
        <f>IF(Produit_Tarif_Stock!#REF!&lt;&gt;0,Produit_Tarif_Stock!#REF!,"")</f>
        <v>#REF!</v>
      </c>
      <c r="Q757" s="518" t="e">
        <f>IF(Produit_Tarif_Stock!#REF!&lt;&gt;0,(E757-(E757*H757)-Produit_Tarif_Stock!#REF!)/Produit_Tarif_Stock!#REF!*100,(E757-(E757*H757)-Produit_Tarif_Stock!#REF!)/Produit_Tarif_Stock!#REF!*100)</f>
        <v>#REF!</v>
      </c>
      <c r="R757" s="523">
        <f t="shared" si="23"/>
        <v>0</v>
      </c>
      <c r="S757" s="524" t="e">
        <f>Produit_Tarif_Stock!#REF!</f>
        <v>#REF!</v>
      </c>
    </row>
    <row r="758" spans="1:19" ht="24.75" customHeight="1">
      <c r="A758" s="228" t="e">
        <f>Produit_Tarif_Stock!#REF!</f>
        <v>#REF!</v>
      </c>
      <c r="B758" s="118" t="e">
        <f>IF(Produit_Tarif_Stock!#REF!&lt;&gt;"",Produit_Tarif_Stock!#REF!,"")</f>
        <v>#REF!</v>
      </c>
      <c r="C758" s="502" t="e">
        <f>IF(Produit_Tarif_Stock!#REF!&lt;&gt;"",Produit_Tarif_Stock!#REF!,"")</f>
        <v>#REF!</v>
      </c>
      <c r="D758" s="505" t="e">
        <f>IF(Produit_Tarif_Stock!#REF!&lt;&gt;"",Produit_Tarif_Stock!#REF!,"")</f>
        <v>#REF!</v>
      </c>
      <c r="E758" s="514" t="e">
        <f>IF(Produit_Tarif_Stock!#REF!&lt;&gt;0,Produit_Tarif_Stock!#REF!,"")</f>
        <v>#REF!</v>
      </c>
      <c r="F758" s="2" t="e">
        <f>IF(Produit_Tarif_Stock!#REF!&lt;&gt;"",Produit_Tarif_Stock!#REF!,"")</f>
        <v>#REF!</v>
      </c>
      <c r="G758" s="506" t="e">
        <f>IF(Produit_Tarif_Stock!#REF!&lt;&gt;0,Produit_Tarif_Stock!#REF!,"")</f>
        <v>#REF!</v>
      </c>
      <c r="I758" s="506" t="str">
        <f t="shared" si="22"/>
        <v/>
      </c>
      <c r="J758" s="2" t="e">
        <f>IF(Produit_Tarif_Stock!#REF!&lt;&gt;0,Produit_Tarif_Stock!#REF!,"")</f>
        <v>#REF!</v>
      </c>
      <c r="K758" s="2" t="e">
        <f>IF(Produit_Tarif_Stock!#REF!&lt;&gt;0,Produit_Tarif_Stock!#REF!,"")</f>
        <v>#REF!</v>
      </c>
      <c r="L758" s="114" t="e">
        <f>IF(Produit_Tarif_Stock!#REF!&lt;&gt;0,Produit_Tarif_Stock!#REF!,"")</f>
        <v>#REF!</v>
      </c>
      <c r="M758" s="114" t="e">
        <f>IF(Produit_Tarif_Stock!#REF!&lt;&gt;0,Produit_Tarif_Stock!#REF!,"")</f>
        <v>#REF!</v>
      </c>
      <c r="N758" s="454"/>
      <c r="P758" s="2" t="e">
        <f>IF(Produit_Tarif_Stock!#REF!&lt;&gt;0,Produit_Tarif_Stock!#REF!,"")</f>
        <v>#REF!</v>
      </c>
      <c r="Q758" s="518" t="e">
        <f>IF(Produit_Tarif_Stock!#REF!&lt;&gt;0,(E758-(E758*H758)-Produit_Tarif_Stock!#REF!)/Produit_Tarif_Stock!#REF!*100,(E758-(E758*H758)-Produit_Tarif_Stock!#REF!)/Produit_Tarif_Stock!#REF!*100)</f>
        <v>#REF!</v>
      </c>
      <c r="R758" s="523">
        <f t="shared" si="23"/>
        <v>0</v>
      </c>
      <c r="S758" s="524" t="e">
        <f>Produit_Tarif_Stock!#REF!</f>
        <v>#REF!</v>
      </c>
    </row>
    <row r="759" spans="1:19" ht="24.75" customHeight="1">
      <c r="A759" s="228" t="e">
        <f>Produit_Tarif_Stock!#REF!</f>
        <v>#REF!</v>
      </c>
      <c r="B759" s="118" t="e">
        <f>IF(Produit_Tarif_Stock!#REF!&lt;&gt;"",Produit_Tarif_Stock!#REF!,"")</f>
        <v>#REF!</v>
      </c>
      <c r="C759" s="502" t="e">
        <f>IF(Produit_Tarif_Stock!#REF!&lt;&gt;"",Produit_Tarif_Stock!#REF!,"")</f>
        <v>#REF!</v>
      </c>
      <c r="D759" s="505" t="e">
        <f>IF(Produit_Tarif_Stock!#REF!&lt;&gt;"",Produit_Tarif_Stock!#REF!,"")</f>
        <v>#REF!</v>
      </c>
      <c r="E759" s="514" t="e">
        <f>IF(Produit_Tarif_Stock!#REF!&lt;&gt;0,Produit_Tarif_Stock!#REF!,"")</f>
        <v>#REF!</v>
      </c>
      <c r="F759" s="2" t="e">
        <f>IF(Produit_Tarif_Stock!#REF!&lt;&gt;"",Produit_Tarif_Stock!#REF!,"")</f>
        <v>#REF!</v>
      </c>
      <c r="G759" s="506" t="e">
        <f>IF(Produit_Tarif_Stock!#REF!&lt;&gt;0,Produit_Tarif_Stock!#REF!,"")</f>
        <v>#REF!</v>
      </c>
      <c r="I759" s="506" t="str">
        <f t="shared" si="22"/>
        <v/>
      </c>
      <c r="J759" s="2" t="e">
        <f>IF(Produit_Tarif_Stock!#REF!&lt;&gt;0,Produit_Tarif_Stock!#REF!,"")</f>
        <v>#REF!</v>
      </c>
      <c r="K759" s="2" t="e">
        <f>IF(Produit_Tarif_Stock!#REF!&lt;&gt;0,Produit_Tarif_Stock!#REF!,"")</f>
        <v>#REF!</v>
      </c>
      <c r="L759" s="114" t="e">
        <f>IF(Produit_Tarif_Stock!#REF!&lt;&gt;0,Produit_Tarif_Stock!#REF!,"")</f>
        <v>#REF!</v>
      </c>
      <c r="M759" s="114" t="e">
        <f>IF(Produit_Tarif_Stock!#REF!&lt;&gt;0,Produit_Tarif_Stock!#REF!,"")</f>
        <v>#REF!</v>
      </c>
      <c r="N759" s="454"/>
      <c r="P759" s="2" t="e">
        <f>IF(Produit_Tarif_Stock!#REF!&lt;&gt;0,Produit_Tarif_Stock!#REF!,"")</f>
        <v>#REF!</v>
      </c>
      <c r="Q759" s="518" t="e">
        <f>IF(Produit_Tarif_Stock!#REF!&lt;&gt;0,(E759-(E759*H759)-Produit_Tarif_Stock!#REF!)/Produit_Tarif_Stock!#REF!*100,(E759-(E759*H759)-Produit_Tarif_Stock!#REF!)/Produit_Tarif_Stock!#REF!*100)</f>
        <v>#REF!</v>
      </c>
      <c r="R759" s="523">
        <f t="shared" si="23"/>
        <v>0</v>
      </c>
      <c r="S759" s="524" t="e">
        <f>Produit_Tarif_Stock!#REF!</f>
        <v>#REF!</v>
      </c>
    </row>
    <row r="760" spans="1:19" ht="24.75" customHeight="1">
      <c r="A760" s="228" t="e">
        <f>Produit_Tarif_Stock!#REF!</f>
        <v>#REF!</v>
      </c>
      <c r="B760" s="118" t="e">
        <f>IF(Produit_Tarif_Stock!#REF!&lt;&gt;"",Produit_Tarif_Stock!#REF!,"")</f>
        <v>#REF!</v>
      </c>
      <c r="C760" s="502" t="e">
        <f>IF(Produit_Tarif_Stock!#REF!&lt;&gt;"",Produit_Tarif_Stock!#REF!,"")</f>
        <v>#REF!</v>
      </c>
      <c r="D760" s="505" t="e">
        <f>IF(Produit_Tarif_Stock!#REF!&lt;&gt;"",Produit_Tarif_Stock!#REF!,"")</f>
        <v>#REF!</v>
      </c>
      <c r="E760" s="514" t="e">
        <f>IF(Produit_Tarif_Stock!#REF!&lt;&gt;0,Produit_Tarif_Stock!#REF!,"")</f>
        <v>#REF!</v>
      </c>
      <c r="F760" s="2" t="e">
        <f>IF(Produit_Tarif_Stock!#REF!&lt;&gt;"",Produit_Tarif_Stock!#REF!,"")</f>
        <v>#REF!</v>
      </c>
      <c r="G760" s="506" t="e">
        <f>IF(Produit_Tarif_Stock!#REF!&lt;&gt;0,Produit_Tarif_Stock!#REF!,"")</f>
        <v>#REF!</v>
      </c>
      <c r="I760" s="506" t="str">
        <f t="shared" si="22"/>
        <v/>
      </c>
      <c r="J760" s="2" t="e">
        <f>IF(Produit_Tarif_Stock!#REF!&lt;&gt;0,Produit_Tarif_Stock!#REF!,"")</f>
        <v>#REF!</v>
      </c>
      <c r="K760" s="2" t="e">
        <f>IF(Produit_Tarif_Stock!#REF!&lt;&gt;0,Produit_Tarif_Stock!#REF!,"")</f>
        <v>#REF!</v>
      </c>
      <c r="L760" s="114" t="e">
        <f>IF(Produit_Tarif_Stock!#REF!&lt;&gt;0,Produit_Tarif_Stock!#REF!,"")</f>
        <v>#REF!</v>
      </c>
      <c r="M760" s="114" t="e">
        <f>IF(Produit_Tarif_Stock!#REF!&lt;&gt;0,Produit_Tarif_Stock!#REF!,"")</f>
        <v>#REF!</v>
      </c>
      <c r="N760" s="454"/>
      <c r="P760" s="2" t="e">
        <f>IF(Produit_Tarif_Stock!#REF!&lt;&gt;0,Produit_Tarif_Stock!#REF!,"")</f>
        <v>#REF!</v>
      </c>
      <c r="Q760" s="518" t="e">
        <f>IF(Produit_Tarif_Stock!#REF!&lt;&gt;0,(E760-(E760*H760)-Produit_Tarif_Stock!#REF!)/Produit_Tarif_Stock!#REF!*100,(E760-(E760*H760)-Produit_Tarif_Stock!#REF!)/Produit_Tarif_Stock!#REF!*100)</f>
        <v>#REF!</v>
      </c>
      <c r="R760" s="523">
        <f t="shared" si="23"/>
        <v>0</v>
      </c>
      <c r="S760" s="524" t="e">
        <f>Produit_Tarif_Stock!#REF!</f>
        <v>#REF!</v>
      </c>
    </row>
    <row r="761" spans="1:19" ht="24.75" customHeight="1">
      <c r="A761" s="228" t="e">
        <f>Produit_Tarif_Stock!#REF!</f>
        <v>#REF!</v>
      </c>
      <c r="B761" s="118" t="e">
        <f>IF(Produit_Tarif_Stock!#REF!&lt;&gt;"",Produit_Tarif_Stock!#REF!,"")</f>
        <v>#REF!</v>
      </c>
      <c r="C761" s="502" t="e">
        <f>IF(Produit_Tarif_Stock!#REF!&lt;&gt;"",Produit_Tarif_Stock!#REF!,"")</f>
        <v>#REF!</v>
      </c>
      <c r="D761" s="505" t="e">
        <f>IF(Produit_Tarif_Stock!#REF!&lt;&gt;"",Produit_Tarif_Stock!#REF!,"")</f>
        <v>#REF!</v>
      </c>
      <c r="E761" s="514" t="e">
        <f>IF(Produit_Tarif_Stock!#REF!&lt;&gt;0,Produit_Tarif_Stock!#REF!,"")</f>
        <v>#REF!</v>
      </c>
      <c r="F761" s="2" t="e">
        <f>IF(Produit_Tarif_Stock!#REF!&lt;&gt;"",Produit_Tarif_Stock!#REF!,"")</f>
        <v>#REF!</v>
      </c>
      <c r="G761" s="506" t="e">
        <f>IF(Produit_Tarif_Stock!#REF!&lt;&gt;0,Produit_Tarif_Stock!#REF!,"")</f>
        <v>#REF!</v>
      </c>
      <c r="I761" s="506" t="str">
        <f t="shared" si="22"/>
        <v/>
      </c>
      <c r="J761" s="2" t="e">
        <f>IF(Produit_Tarif_Stock!#REF!&lt;&gt;0,Produit_Tarif_Stock!#REF!,"")</f>
        <v>#REF!</v>
      </c>
      <c r="K761" s="2" t="e">
        <f>IF(Produit_Tarif_Stock!#REF!&lt;&gt;0,Produit_Tarif_Stock!#REF!,"")</f>
        <v>#REF!</v>
      </c>
      <c r="L761" s="114" t="e">
        <f>IF(Produit_Tarif_Stock!#REF!&lt;&gt;0,Produit_Tarif_Stock!#REF!,"")</f>
        <v>#REF!</v>
      </c>
      <c r="M761" s="114" t="e">
        <f>IF(Produit_Tarif_Stock!#REF!&lt;&gt;0,Produit_Tarif_Stock!#REF!,"")</f>
        <v>#REF!</v>
      </c>
      <c r="N761" s="454"/>
      <c r="P761" s="2" t="e">
        <f>IF(Produit_Tarif_Stock!#REF!&lt;&gt;0,Produit_Tarif_Stock!#REF!,"")</f>
        <v>#REF!</v>
      </c>
      <c r="Q761" s="518" t="e">
        <f>IF(Produit_Tarif_Stock!#REF!&lt;&gt;0,(E761-(E761*H761)-Produit_Tarif_Stock!#REF!)/Produit_Tarif_Stock!#REF!*100,(E761-(E761*H761)-Produit_Tarif_Stock!#REF!)/Produit_Tarif_Stock!#REF!*100)</f>
        <v>#REF!</v>
      </c>
      <c r="R761" s="523">
        <f t="shared" si="23"/>
        <v>0</v>
      </c>
      <c r="S761" s="524" t="e">
        <f>Produit_Tarif_Stock!#REF!</f>
        <v>#REF!</v>
      </c>
    </row>
    <row r="762" spans="1:19" ht="24.75" customHeight="1">
      <c r="A762" s="228" t="e">
        <f>Produit_Tarif_Stock!#REF!</f>
        <v>#REF!</v>
      </c>
      <c r="B762" s="118" t="e">
        <f>IF(Produit_Tarif_Stock!#REF!&lt;&gt;"",Produit_Tarif_Stock!#REF!,"")</f>
        <v>#REF!</v>
      </c>
      <c r="C762" s="502" t="e">
        <f>IF(Produit_Tarif_Stock!#REF!&lt;&gt;"",Produit_Tarif_Stock!#REF!,"")</f>
        <v>#REF!</v>
      </c>
      <c r="D762" s="505" t="e">
        <f>IF(Produit_Tarif_Stock!#REF!&lt;&gt;"",Produit_Tarif_Stock!#REF!,"")</f>
        <v>#REF!</v>
      </c>
      <c r="E762" s="514" t="e">
        <f>IF(Produit_Tarif_Stock!#REF!&lt;&gt;0,Produit_Tarif_Stock!#REF!,"")</f>
        <v>#REF!</v>
      </c>
      <c r="F762" s="2" t="e">
        <f>IF(Produit_Tarif_Stock!#REF!&lt;&gt;"",Produit_Tarif_Stock!#REF!,"")</f>
        <v>#REF!</v>
      </c>
      <c r="G762" s="506" t="e">
        <f>IF(Produit_Tarif_Stock!#REF!&lt;&gt;0,Produit_Tarif_Stock!#REF!,"")</f>
        <v>#REF!</v>
      </c>
      <c r="I762" s="506" t="str">
        <f t="shared" si="22"/>
        <v/>
      </c>
      <c r="J762" s="2" t="e">
        <f>IF(Produit_Tarif_Stock!#REF!&lt;&gt;0,Produit_Tarif_Stock!#REF!,"")</f>
        <v>#REF!</v>
      </c>
      <c r="K762" s="2" t="e">
        <f>IF(Produit_Tarif_Stock!#REF!&lt;&gt;0,Produit_Tarif_Stock!#REF!,"")</f>
        <v>#REF!</v>
      </c>
      <c r="L762" s="114" t="e">
        <f>IF(Produit_Tarif_Stock!#REF!&lt;&gt;0,Produit_Tarif_Stock!#REF!,"")</f>
        <v>#REF!</v>
      </c>
      <c r="M762" s="114" t="e">
        <f>IF(Produit_Tarif_Stock!#REF!&lt;&gt;0,Produit_Tarif_Stock!#REF!,"")</f>
        <v>#REF!</v>
      </c>
      <c r="N762" s="454"/>
      <c r="P762" s="2" t="e">
        <f>IF(Produit_Tarif_Stock!#REF!&lt;&gt;0,Produit_Tarif_Stock!#REF!,"")</f>
        <v>#REF!</v>
      </c>
      <c r="Q762" s="518" t="e">
        <f>IF(Produit_Tarif_Stock!#REF!&lt;&gt;0,(E762-(E762*H762)-Produit_Tarif_Stock!#REF!)/Produit_Tarif_Stock!#REF!*100,(E762-(E762*H762)-Produit_Tarif_Stock!#REF!)/Produit_Tarif_Stock!#REF!*100)</f>
        <v>#REF!</v>
      </c>
      <c r="R762" s="523">
        <f t="shared" si="23"/>
        <v>0</v>
      </c>
      <c r="S762" s="524" t="e">
        <f>Produit_Tarif_Stock!#REF!</f>
        <v>#REF!</v>
      </c>
    </row>
    <row r="763" spans="1:19" ht="24.75" customHeight="1">
      <c r="A763" s="228" t="e">
        <f>Produit_Tarif_Stock!#REF!</f>
        <v>#REF!</v>
      </c>
      <c r="B763" s="118" t="e">
        <f>IF(Produit_Tarif_Stock!#REF!&lt;&gt;"",Produit_Tarif_Stock!#REF!,"")</f>
        <v>#REF!</v>
      </c>
      <c r="C763" s="502" t="e">
        <f>IF(Produit_Tarif_Stock!#REF!&lt;&gt;"",Produit_Tarif_Stock!#REF!,"")</f>
        <v>#REF!</v>
      </c>
      <c r="D763" s="505" t="e">
        <f>IF(Produit_Tarif_Stock!#REF!&lt;&gt;"",Produit_Tarif_Stock!#REF!,"")</f>
        <v>#REF!</v>
      </c>
      <c r="E763" s="514" t="e">
        <f>IF(Produit_Tarif_Stock!#REF!&lt;&gt;0,Produit_Tarif_Stock!#REF!,"")</f>
        <v>#REF!</v>
      </c>
      <c r="F763" s="2" t="e">
        <f>IF(Produit_Tarif_Stock!#REF!&lt;&gt;"",Produit_Tarif_Stock!#REF!,"")</f>
        <v>#REF!</v>
      </c>
      <c r="G763" s="506" t="e">
        <f>IF(Produit_Tarif_Stock!#REF!&lt;&gt;0,Produit_Tarif_Stock!#REF!,"")</f>
        <v>#REF!</v>
      </c>
      <c r="I763" s="506" t="str">
        <f t="shared" si="22"/>
        <v/>
      </c>
      <c r="J763" s="2" t="e">
        <f>IF(Produit_Tarif_Stock!#REF!&lt;&gt;0,Produit_Tarif_Stock!#REF!,"")</f>
        <v>#REF!</v>
      </c>
      <c r="K763" s="2" t="e">
        <f>IF(Produit_Tarif_Stock!#REF!&lt;&gt;0,Produit_Tarif_Stock!#REF!,"")</f>
        <v>#REF!</v>
      </c>
      <c r="L763" s="114" t="e">
        <f>IF(Produit_Tarif_Stock!#REF!&lt;&gt;0,Produit_Tarif_Stock!#REF!,"")</f>
        <v>#REF!</v>
      </c>
      <c r="M763" s="114" t="e">
        <f>IF(Produit_Tarif_Stock!#REF!&lt;&gt;0,Produit_Tarif_Stock!#REF!,"")</f>
        <v>#REF!</v>
      </c>
      <c r="N763" s="454"/>
      <c r="P763" s="2" t="e">
        <f>IF(Produit_Tarif_Stock!#REF!&lt;&gt;0,Produit_Tarif_Stock!#REF!,"")</f>
        <v>#REF!</v>
      </c>
      <c r="Q763" s="518" t="e">
        <f>IF(Produit_Tarif_Stock!#REF!&lt;&gt;0,(E763-(E763*H763)-Produit_Tarif_Stock!#REF!)/Produit_Tarif_Stock!#REF!*100,(E763-(E763*H763)-Produit_Tarif_Stock!#REF!)/Produit_Tarif_Stock!#REF!*100)</f>
        <v>#REF!</v>
      </c>
      <c r="R763" s="523">
        <f t="shared" si="23"/>
        <v>0</v>
      </c>
      <c r="S763" s="524" t="e">
        <f>Produit_Tarif_Stock!#REF!</f>
        <v>#REF!</v>
      </c>
    </row>
    <row r="764" spans="1:19" ht="24.75" customHeight="1">
      <c r="A764" s="228" t="e">
        <f>Produit_Tarif_Stock!#REF!</f>
        <v>#REF!</v>
      </c>
      <c r="B764" s="118" t="e">
        <f>IF(Produit_Tarif_Stock!#REF!&lt;&gt;"",Produit_Tarif_Stock!#REF!,"")</f>
        <v>#REF!</v>
      </c>
      <c r="C764" s="502" t="e">
        <f>IF(Produit_Tarif_Stock!#REF!&lt;&gt;"",Produit_Tarif_Stock!#REF!,"")</f>
        <v>#REF!</v>
      </c>
      <c r="D764" s="505" t="e">
        <f>IF(Produit_Tarif_Stock!#REF!&lt;&gt;"",Produit_Tarif_Stock!#REF!,"")</f>
        <v>#REF!</v>
      </c>
      <c r="E764" s="514" t="e">
        <f>IF(Produit_Tarif_Stock!#REF!&lt;&gt;0,Produit_Tarif_Stock!#REF!,"")</f>
        <v>#REF!</v>
      </c>
      <c r="F764" s="2" t="e">
        <f>IF(Produit_Tarif_Stock!#REF!&lt;&gt;"",Produit_Tarif_Stock!#REF!,"")</f>
        <v>#REF!</v>
      </c>
      <c r="G764" s="506" t="e">
        <f>IF(Produit_Tarif_Stock!#REF!&lt;&gt;0,Produit_Tarif_Stock!#REF!,"")</f>
        <v>#REF!</v>
      </c>
      <c r="I764" s="506" t="str">
        <f t="shared" si="22"/>
        <v/>
      </c>
      <c r="J764" s="2" t="e">
        <f>IF(Produit_Tarif_Stock!#REF!&lt;&gt;0,Produit_Tarif_Stock!#REF!,"")</f>
        <v>#REF!</v>
      </c>
      <c r="K764" s="2" t="e">
        <f>IF(Produit_Tarif_Stock!#REF!&lt;&gt;0,Produit_Tarif_Stock!#REF!,"")</f>
        <v>#REF!</v>
      </c>
      <c r="L764" s="114" t="e">
        <f>IF(Produit_Tarif_Stock!#REF!&lt;&gt;0,Produit_Tarif_Stock!#REF!,"")</f>
        <v>#REF!</v>
      </c>
      <c r="M764" s="114" t="e">
        <f>IF(Produit_Tarif_Stock!#REF!&lt;&gt;0,Produit_Tarif_Stock!#REF!,"")</f>
        <v>#REF!</v>
      </c>
      <c r="N764" s="454"/>
      <c r="P764" s="2" t="e">
        <f>IF(Produit_Tarif_Stock!#REF!&lt;&gt;0,Produit_Tarif_Stock!#REF!,"")</f>
        <v>#REF!</v>
      </c>
      <c r="Q764" s="518" t="e">
        <f>IF(Produit_Tarif_Stock!#REF!&lt;&gt;0,(E764-(E764*H764)-Produit_Tarif_Stock!#REF!)/Produit_Tarif_Stock!#REF!*100,(E764-(E764*H764)-Produit_Tarif_Stock!#REF!)/Produit_Tarif_Stock!#REF!*100)</f>
        <v>#REF!</v>
      </c>
      <c r="R764" s="523">
        <f t="shared" si="23"/>
        <v>0</v>
      </c>
      <c r="S764" s="524" t="e">
        <f>Produit_Tarif_Stock!#REF!</f>
        <v>#REF!</v>
      </c>
    </row>
    <row r="765" spans="1:19" ht="24.75" customHeight="1">
      <c r="A765" s="228" t="e">
        <f>Produit_Tarif_Stock!#REF!</f>
        <v>#REF!</v>
      </c>
      <c r="B765" s="118" t="e">
        <f>IF(Produit_Tarif_Stock!#REF!&lt;&gt;"",Produit_Tarif_Stock!#REF!,"")</f>
        <v>#REF!</v>
      </c>
      <c r="C765" s="502" t="e">
        <f>IF(Produit_Tarif_Stock!#REF!&lt;&gt;"",Produit_Tarif_Stock!#REF!,"")</f>
        <v>#REF!</v>
      </c>
      <c r="D765" s="505" t="e">
        <f>IF(Produit_Tarif_Stock!#REF!&lt;&gt;"",Produit_Tarif_Stock!#REF!,"")</f>
        <v>#REF!</v>
      </c>
      <c r="E765" s="514" t="e">
        <f>IF(Produit_Tarif_Stock!#REF!&lt;&gt;0,Produit_Tarif_Stock!#REF!,"")</f>
        <v>#REF!</v>
      </c>
      <c r="F765" s="2" t="e">
        <f>IF(Produit_Tarif_Stock!#REF!&lt;&gt;"",Produit_Tarif_Stock!#REF!,"")</f>
        <v>#REF!</v>
      </c>
      <c r="G765" s="506" t="e">
        <f>IF(Produit_Tarif_Stock!#REF!&lt;&gt;0,Produit_Tarif_Stock!#REF!,"")</f>
        <v>#REF!</v>
      </c>
      <c r="I765" s="506" t="str">
        <f t="shared" si="22"/>
        <v/>
      </c>
      <c r="J765" s="2" t="e">
        <f>IF(Produit_Tarif_Stock!#REF!&lt;&gt;0,Produit_Tarif_Stock!#REF!,"")</f>
        <v>#REF!</v>
      </c>
      <c r="K765" s="2" t="e">
        <f>IF(Produit_Tarif_Stock!#REF!&lt;&gt;0,Produit_Tarif_Stock!#REF!,"")</f>
        <v>#REF!</v>
      </c>
      <c r="L765" s="114" t="e">
        <f>IF(Produit_Tarif_Stock!#REF!&lt;&gt;0,Produit_Tarif_Stock!#REF!,"")</f>
        <v>#REF!</v>
      </c>
      <c r="M765" s="114" t="e">
        <f>IF(Produit_Tarif_Stock!#REF!&lt;&gt;0,Produit_Tarif_Stock!#REF!,"")</f>
        <v>#REF!</v>
      </c>
      <c r="N765" s="454"/>
      <c r="P765" s="2" t="e">
        <f>IF(Produit_Tarif_Stock!#REF!&lt;&gt;0,Produit_Tarif_Stock!#REF!,"")</f>
        <v>#REF!</v>
      </c>
      <c r="Q765" s="518" t="e">
        <f>IF(Produit_Tarif_Stock!#REF!&lt;&gt;0,(E765-(E765*H765)-Produit_Tarif_Stock!#REF!)/Produit_Tarif_Stock!#REF!*100,(E765-(E765*H765)-Produit_Tarif_Stock!#REF!)/Produit_Tarif_Stock!#REF!*100)</f>
        <v>#REF!</v>
      </c>
      <c r="R765" s="523">
        <f t="shared" si="23"/>
        <v>0</v>
      </c>
      <c r="S765" s="524" t="e">
        <f>Produit_Tarif_Stock!#REF!</f>
        <v>#REF!</v>
      </c>
    </row>
    <row r="766" spans="1:19" ht="24.75" customHeight="1">
      <c r="A766" s="228" t="e">
        <f>Produit_Tarif_Stock!#REF!</f>
        <v>#REF!</v>
      </c>
      <c r="B766" s="118" t="e">
        <f>IF(Produit_Tarif_Stock!#REF!&lt;&gt;"",Produit_Tarif_Stock!#REF!,"")</f>
        <v>#REF!</v>
      </c>
      <c r="C766" s="502" t="e">
        <f>IF(Produit_Tarif_Stock!#REF!&lt;&gt;"",Produit_Tarif_Stock!#REF!,"")</f>
        <v>#REF!</v>
      </c>
      <c r="D766" s="505" t="e">
        <f>IF(Produit_Tarif_Stock!#REF!&lt;&gt;"",Produit_Tarif_Stock!#REF!,"")</f>
        <v>#REF!</v>
      </c>
      <c r="E766" s="514" t="e">
        <f>IF(Produit_Tarif_Stock!#REF!&lt;&gt;0,Produit_Tarif_Stock!#REF!,"")</f>
        <v>#REF!</v>
      </c>
      <c r="F766" s="2" t="e">
        <f>IF(Produit_Tarif_Stock!#REF!&lt;&gt;"",Produit_Tarif_Stock!#REF!,"")</f>
        <v>#REF!</v>
      </c>
      <c r="G766" s="506" t="e">
        <f>IF(Produit_Tarif_Stock!#REF!&lt;&gt;0,Produit_Tarif_Stock!#REF!,"")</f>
        <v>#REF!</v>
      </c>
      <c r="I766" s="506" t="str">
        <f t="shared" si="22"/>
        <v/>
      </c>
      <c r="J766" s="2" t="e">
        <f>IF(Produit_Tarif_Stock!#REF!&lt;&gt;0,Produit_Tarif_Stock!#REF!,"")</f>
        <v>#REF!</v>
      </c>
      <c r="K766" s="2" t="e">
        <f>IF(Produit_Tarif_Stock!#REF!&lt;&gt;0,Produit_Tarif_Stock!#REF!,"")</f>
        <v>#REF!</v>
      </c>
      <c r="L766" s="114" t="e">
        <f>IF(Produit_Tarif_Stock!#REF!&lt;&gt;0,Produit_Tarif_Stock!#REF!,"")</f>
        <v>#REF!</v>
      </c>
      <c r="M766" s="114" t="e">
        <f>IF(Produit_Tarif_Stock!#REF!&lt;&gt;0,Produit_Tarif_Stock!#REF!,"")</f>
        <v>#REF!</v>
      </c>
      <c r="N766" s="454"/>
      <c r="P766" s="2" t="e">
        <f>IF(Produit_Tarif_Stock!#REF!&lt;&gt;0,Produit_Tarif_Stock!#REF!,"")</f>
        <v>#REF!</v>
      </c>
      <c r="Q766" s="518" t="e">
        <f>IF(Produit_Tarif_Stock!#REF!&lt;&gt;0,(E766-(E766*H766)-Produit_Tarif_Stock!#REF!)/Produit_Tarif_Stock!#REF!*100,(E766-(E766*H766)-Produit_Tarif_Stock!#REF!)/Produit_Tarif_Stock!#REF!*100)</f>
        <v>#REF!</v>
      </c>
      <c r="R766" s="523">
        <f t="shared" si="23"/>
        <v>0</v>
      </c>
      <c r="S766" s="524" t="e">
        <f>Produit_Tarif_Stock!#REF!</f>
        <v>#REF!</v>
      </c>
    </row>
    <row r="767" spans="1:19" ht="24.75" customHeight="1">
      <c r="A767" s="228" t="e">
        <f>Produit_Tarif_Stock!#REF!</f>
        <v>#REF!</v>
      </c>
      <c r="B767" s="118" t="e">
        <f>IF(Produit_Tarif_Stock!#REF!&lt;&gt;"",Produit_Tarif_Stock!#REF!,"")</f>
        <v>#REF!</v>
      </c>
      <c r="C767" s="502" t="e">
        <f>IF(Produit_Tarif_Stock!#REF!&lt;&gt;"",Produit_Tarif_Stock!#REF!,"")</f>
        <v>#REF!</v>
      </c>
      <c r="D767" s="505" t="e">
        <f>IF(Produit_Tarif_Stock!#REF!&lt;&gt;"",Produit_Tarif_Stock!#REF!,"")</f>
        <v>#REF!</v>
      </c>
      <c r="E767" s="514" t="e">
        <f>IF(Produit_Tarif_Stock!#REF!&lt;&gt;0,Produit_Tarif_Stock!#REF!,"")</f>
        <v>#REF!</v>
      </c>
      <c r="F767" s="2" t="e">
        <f>IF(Produit_Tarif_Stock!#REF!&lt;&gt;"",Produit_Tarif_Stock!#REF!,"")</f>
        <v>#REF!</v>
      </c>
      <c r="G767" s="506" t="e">
        <f>IF(Produit_Tarif_Stock!#REF!&lt;&gt;0,Produit_Tarif_Stock!#REF!,"")</f>
        <v>#REF!</v>
      </c>
      <c r="I767" s="506" t="str">
        <f t="shared" si="22"/>
        <v/>
      </c>
      <c r="J767" s="2" t="e">
        <f>IF(Produit_Tarif_Stock!#REF!&lt;&gt;0,Produit_Tarif_Stock!#REF!,"")</f>
        <v>#REF!</v>
      </c>
      <c r="K767" s="2" t="e">
        <f>IF(Produit_Tarif_Stock!#REF!&lt;&gt;0,Produit_Tarif_Stock!#REF!,"")</f>
        <v>#REF!</v>
      </c>
      <c r="L767" s="114" t="e">
        <f>IF(Produit_Tarif_Stock!#REF!&lt;&gt;0,Produit_Tarif_Stock!#REF!,"")</f>
        <v>#REF!</v>
      </c>
      <c r="M767" s="114" t="e">
        <f>IF(Produit_Tarif_Stock!#REF!&lt;&gt;0,Produit_Tarif_Stock!#REF!,"")</f>
        <v>#REF!</v>
      </c>
      <c r="N767" s="454"/>
      <c r="P767" s="2" t="e">
        <f>IF(Produit_Tarif_Stock!#REF!&lt;&gt;0,Produit_Tarif_Stock!#REF!,"")</f>
        <v>#REF!</v>
      </c>
      <c r="Q767" s="518" t="e">
        <f>IF(Produit_Tarif_Stock!#REF!&lt;&gt;0,(E767-(E767*H767)-Produit_Tarif_Stock!#REF!)/Produit_Tarif_Stock!#REF!*100,(E767-(E767*H767)-Produit_Tarif_Stock!#REF!)/Produit_Tarif_Stock!#REF!*100)</f>
        <v>#REF!</v>
      </c>
      <c r="R767" s="523">
        <f t="shared" si="23"/>
        <v>0</v>
      </c>
      <c r="S767" s="524" t="e">
        <f>Produit_Tarif_Stock!#REF!</f>
        <v>#REF!</v>
      </c>
    </row>
    <row r="768" spans="1:19" ht="24.75" customHeight="1">
      <c r="A768" s="228" t="e">
        <f>Produit_Tarif_Stock!#REF!</f>
        <v>#REF!</v>
      </c>
      <c r="B768" s="118" t="e">
        <f>IF(Produit_Tarif_Stock!#REF!&lt;&gt;"",Produit_Tarif_Stock!#REF!,"")</f>
        <v>#REF!</v>
      </c>
      <c r="C768" s="502" t="e">
        <f>IF(Produit_Tarif_Stock!#REF!&lt;&gt;"",Produit_Tarif_Stock!#REF!,"")</f>
        <v>#REF!</v>
      </c>
      <c r="D768" s="505" t="e">
        <f>IF(Produit_Tarif_Stock!#REF!&lt;&gt;"",Produit_Tarif_Stock!#REF!,"")</f>
        <v>#REF!</v>
      </c>
      <c r="E768" s="514" t="e">
        <f>IF(Produit_Tarif_Stock!#REF!&lt;&gt;0,Produit_Tarif_Stock!#REF!,"")</f>
        <v>#REF!</v>
      </c>
      <c r="F768" s="2" t="e">
        <f>IF(Produit_Tarif_Stock!#REF!&lt;&gt;"",Produit_Tarif_Stock!#REF!,"")</f>
        <v>#REF!</v>
      </c>
      <c r="G768" s="506" t="e">
        <f>IF(Produit_Tarif_Stock!#REF!&lt;&gt;0,Produit_Tarif_Stock!#REF!,"")</f>
        <v>#REF!</v>
      </c>
      <c r="I768" s="506" t="str">
        <f t="shared" si="22"/>
        <v/>
      </c>
      <c r="J768" s="2" t="e">
        <f>IF(Produit_Tarif_Stock!#REF!&lt;&gt;0,Produit_Tarif_Stock!#REF!,"")</f>
        <v>#REF!</v>
      </c>
      <c r="K768" s="2" t="e">
        <f>IF(Produit_Tarif_Stock!#REF!&lt;&gt;0,Produit_Tarif_Stock!#REF!,"")</f>
        <v>#REF!</v>
      </c>
      <c r="L768" s="114" t="e">
        <f>IF(Produit_Tarif_Stock!#REF!&lt;&gt;0,Produit_Tarif_Stock!#REF!,"")</f>
        <v>#REF!</v>
      </c>
      <c r="M768" s="114" t="e">
        <f>IF(Produit_Tarif_Stock!#REF!&lt;&gt;0,Produit_Tarif_Stock!#REF!,"")</f>
        <v>#REF!</v>
      </c>
      <c r="N768" s="454"/>
      <c r="P768" s="2" t="e">
        <f>IF(Produit_Tarif_Stock!#REF!&lt;&gt;0,Produit_Tarif_Stock!#REF!,"")</f>
        <v>#REF!</v>
      </c>
      <c r="Q768" s="518" t="e">
        <f>IF(Produit_Tarif_Stock!#REF!&lt;&gt;0,(E768-(E768*H768)-Produit_Tarif_Stock!#REF!)/Produit_Tarif_Stock!#REF!*100,(E768-(E768*H768)-Produit_Tarif_Stock!#REF!)/Produit_Tarif_Stock!#REF!*100)</f>
        <v>#REF!</v>
      </c>
      <c r="R768" s="523">
        <f t="shared" si="23"/>
        <v>0</v>
      </c>
      <c r="S768" s="524" t="e">
        <f>Produit_Tarif_Stock!#REF!</f>
        <v>#REF!</v>
      </c>
    </row>
    <row r="769" spans="1:19" ht="24.75" customHeight="1">
      <c r="A769" s="228" t="e">
        <f>Produit_Tarif_Stock!#REF!</f>
        <v>#REF!</v>
      </c>
      <c r="B769" s="118" t="e">
        <f>IF(Produit_Tarif_Stock!#REF!&lt;&gt;"",Produit_Tarif_Stock!#REF!,"")</f>
        <v>#REF!</v>
      </c>
      <c r="C769" s="502" t="e">
        <f>IF(Produit_Tarif_Stock!#REF!&lt;&gt;"",Produit_Tarif_Stock!#REF!,"")</f>
        <v>#REF!</v>
      </c>
      <c r="D769" s="505" t="e">
        <f>IF(Produit_Tarif_Stock!#REF!&lt;&gt;"",Produit_Tarif_Stock!#REF!,"")</f>
        <v>#REF!</v>
      </c>
      <c r="E769" s="514" t="e">
        <f>IF(Produit_Tarif_Stock!#REF!&lt;&gt;0,Produit_Tarif_Stock!#REF!,"")</f>
        <v>#REF!</v>
      </c>
      <c r="F769" s="2" t="e">
        <f>IF(Produit_Tarif_Stock!#REF!&lt;&gt;"",Produit_Tarif_Stock!#REF!,"")</f>
        <v>#REF!</v>
      </c>
      <c r="G769" s="506" t="e">
        <f>IF(Produit_Tarif_Stock!#REF!&lt;&gt;0,Produit_Tarif_Stock!#REF!,"")</f>
        <v>#REF!</v>
      </c>
      <c r="I769" s="506" t="str">
        <f t="shared" si="22"/>
        <v/>
      </c>
      <c r="J769" s="2" t="e">
        <f>IF(Produit_Tarif_Stock!#REF!&lt;&gt;0,Produit_Tarif_Stock!#REF!,"")</f>
        <v>#REF!</v>
      </c>
      <c r="K769" s="2" t="e">
        <f>IF(Produit_Tarif_Stock!#REF!&lt;&gt;0,Produit_Tarif_Stock!#REF!,"")</f>
        <v>#REF!</v>
      </c>
      <c r="L769" s="114" t="e">
        <f>IF(Produit_Tarif_Stock!#REF!&lt;&gt;0,Produit_Tarif_Stock!#REF!,"")</f>
        <v>#REF!</v>
      </c>
      <c r="M769" s="114" t="e">
        <f>IF(Produit_Tarif_Stock!#REF!&lt;&gt;0,Produit_Tarif_Stock!#REF!,"")</f>
        <v>#REF!</v>
      </c>
      <c r="N769" s="454"/>
      <c r="P769" s="2" t="e">
        <f>IF(Produit_Tarif_Stock!#REF!&lt;&gt;0,Produit_Tarif_Stock!#REF!,"")</f>
        <v>#REF!</v>
      </c>
      <c r="Q769" s="518" t="e">
        <f>IF(Produit_Tarif_Stock!#REF!&lt;&gt;0,(E769-(E769*H769)-Produit_Tarif_Stock!#REF!)/Produit_Tarif_Stock!#REF!*100,(E769-(E769*H769)-Produit_Tarif_Stock!#REF!)/Produit_Tarif_Stock!#REF!*100)</f>
        <v>#REF!</v>
      </c>
      <c r="R769" s="523">
        <f t="shared" si="23"/>
        <v>0</v>
      </c>
      <c r="S769" s="524" t="e">
        <f>Produit_Tarif_Stock!#REF!</f>
        <v>#REF!</v>
      </c>
    </row>
    <row r="770" spans="1:19" ht="24.75" customHeight="1">
      <c r="A770" s="228" t="e">
        <f>Produit_Tarif_Stock!#REF!</f>
        <v>#REF!</v>
      </c>
      <c r="B770" s="118" t="e">
        <f>IF(Produit_Tarif_Stock!#REF!&lt;&gt;"",Produit_Tarif_Stock!#REF!,"")</f>
        <v>#REF!</v>
      </c>
      <c r="C770" s="502" t="e">
        <f>IF(Produit_Tarif_Stock!#REF!&lt;&gt;"",Produit_Tarif_Stock!#REF!,"")</f>
        <v>#REF!</v>
      </c>
      <c r="D770" s="505" t="e">
        <f>IF(Produit_Tarif_Stock!#REF!&lt;&gt;"",Produit_Tarif_Stock!#REF!,"")</f>
        <v>#REF!</v>
      </c>
      <c r="E770" s="514" t="e">
        <f>IF(Produit_Tarif_Stock!#REF!&lt;&gt;0,Produit_Tarif_Stock!#REF!,"")</f>
        <v>#REF!</v>
      </c>
      <c r="F770" s="2" t="e">
        <f>IF(Produit_Tarif_Stock!#REF!&lt;&gt;"",Produit_Tarif_Stock!#REF!,"")</f>
        <v>#REF!</v>
      </c>
      <c r="G770" s="506" t="e">
        <f>IF(Produit_Tarif_Stock!#REF!&lt;&gt;0,Produit_Tarif_Stock!#REF!,"")</f>
        <v>#REF!</v>
      </c>
      <c r="I770" s="506" t="str">
        <f t="shared" si="22"/>
        <v/>
      </c>
      <c r="J770" s="2" t="e">
        <f>IF(Produit_Tarif_Stock!#REF!&lt;&gt;0,Produit_Tarif_Stock!#REF!,"")</f>
        <v>#REF!</v>
      </c>
      <c r="K770" s="2" t="e">
        <f>IF(Produit_Tarif_Stock!#REF!&lt;&gt;0,Produit_Tarif_Stock!#REF!,"")</f>
        <v>#REF!</v>
      </c>
      <c r="L770" s="114" t="e">
        <f>IF(Produit_Tarif_Stock!#REF!&lt;&gt;0,Produit_Tarif_Stock!#REF!,"")</f>
        <v>#REF!</v>
      </c>
      <c r="M770" s="114" t="e">
        <f>IF(Produit_Tarif_Stock!#REF!&lt;&gt;0,Produit_Tarif_Stock!#REF!,"")</f>
        <v>#REF!</v>
      </c>
      <c r="N770" s="454"/>
      <c r="P770" s="2" t="e">
        <f>IF(Produit_Tarif_Stock!#REF!&lt;&gt;0,Produit_Tarif_Stock!#REF!,"")</f>
        <v>#REF!</v>
      </c>
      <c r="Q770" s="518" t="e">
        <f>IF(Produit_Tarif_Stock!#REF!&lt;&gt;0,(E770-(E770*H770)-Produit_Tarif_Stock!#REF!)/Produit_Tarif_Stock!#REF!*100,(E770-(E770*H770)-Produit_Tarif_Stock!#REF!)/Produit_Tarif_Stock!#REF!*100)</f>
        <v>#REF!</v>
      </c>
      <c r="R770" s="523">
        <f t="shared" si="23"/>
        <v>0</v>
      </c>
      <c r="S770" s="524" t="e">
        <f>Produit_Tarif_Stock!#REF!</f>
        <v>#REF!</v>
      </c>
    </row>
    <row r="771" spans="1:19" ht="24.75" customHeight="1">
      <c r="A771" s="228" t="e">
        <f>Produit_Tarif_Stock!#REF!</f>
        <v>#REF!</v>
      </c>
      <c r="B771" s="118" t="e">
        <f>IF(Produit_Tarif_Stock!#REF!&lt;&gt;"",Produit_Tarif_Stock!#REF!,"")</f>
        <v>#REF!</v>
      </c>
      <c r="C771" s="502" t="e">
        <f>IF(Produit_Tarif_Stock!#REF!&lt;&gt;"",Produit_Tarif_Stock!#REF!,"")</f>
        <v>#REF!</v>
      </c>
      <c r="D771" s="505" t="e">
        <f>IF(Produit_Tarif_Stock!#REF!&lt;&gt;"",Produit_Tarif_Stock!#REF!,"")</f>
        <v>#REF!</v>
      </c>
      <c r="E771" s="514" t="e">
        <f>IF(Produit_Tarif_Stock!#REF!&lt;&gt;0,Produit_Tarif_Stock!#REF!,"")</f>
        <v>#REF!</v>
      </c>
      <c r="F771" s="2" t="e">
        <f>IF(Produit_Tarif_Stock!#REF!&lt;&gt;"",Produit_Tarif_Stock!#REF!,"")</f>
        <v>#REF!</v>
      </c>
      <c r="G771" s="506" t="e">
        <f>IF(Produit_Tarif_Stock!#REF!&lt;&gt;0,Produit_Tarif_Stock!#REF!,"")</f>
        <v>#REF!</v>
      </c>
      <c r="I771" s="506" t="str">
        <f t="shared" si="22"/>
        <v/>
      </c>
      <c r="J771" s="2" t="e">
        <f>IF(Produit_Tarif_Stock!#REF!&lt;&gt;0,Produit_Tarif_Stock!#REF!,"")</f>
        <v>#REF!</v>
      </c>
      <c r="K771" s="2" t="e">
        <f>IF(Produit_Tarif_Stock!#REF!&lt;&gt;0,Produit_Tarif_Stock!#REF!,"")</f>
        <v>#REF!</v>
      </c>
      <c r="L771" s="114" t="e">
        <f>IF(Produit_Tarif_Stock!#REF!&lt;&gt;0,Produit_Tarif_Stock!#REF!,"")</f>
        <v>#REF!</v>
      </c>
      <c r="M771" s="114" t="e">
        <f>IF(Produit_Tarif_Stock!#REF!&lt;&gt;0,Produit_Tarif_Stock!#REF!,"")</f>
        <v>#REF!</v>
      </c>
      <c r="N771" s="454"/>
      <c r="P771" s="2" t="e">
        <f>IF(Produit_Tarif_Stock!#REF!&lt;&gt;0,Produit_Tarif_Stock!#REF!,"")</f>
        <v>#REF!</v>
      </c>
      <c r="Q771" s="518" t="e">
        <f>IF(Produit_Tarif_Stock!#REF!&lt;&gt;0,(E771-(E771*H771)-Produit_Tarif_Stock!#REF!)/Produit_Tarif_Stock!#REF!*100,(E771-(E771*H771)-Produit_Tarif_Stock!#REF!)/Produit_Tarif_Stock!#REF!*100)</f>
        <v>#REF!</v>
      </c>
      <c r="R771" s="523">
        <f t="shared" si="23"/>
        <v>0</v>
      </c>
      <c r="S771" s="524" t="e">
        <f>Produit_Tarif_Stock!#REF!</f>
        <v>#REF!</v>
      </c>
    </row>
    <row r="772" spans="1:19" ht="24.75" customHeight="1">
      <c r="A772" s="228" t="e">
        <f>Produit_Tarif_Stock!#REF!</f>
        <v>#REF!</v>
      </c>
      <c r="B772" s="118" t="e">
        <f>IF(Produit_Tarif_Stock!#REF!&lt;&gt;"",Produit_Tarif_Stock!#REF!,"")</f>
        <v>#REF!</v>
      </c>
      <c r="C772" s="502" t="e">
        <f>IF(Produit_Tarif_Stock!#REF!&lt;&gt;"",Produit_Tarif_Stock!#REF!,"")</f>
        <v>#REF!</v>
      </c>
      <c r="D772" s="505" t="e">
        <f>IF(Produit_Tarif_Stock!#REF!&lt;&gt;"",Produit_Tarif_Stock!#REF!,"")</f>
        <v>#REF!</v>
      </c>
      <c r="E772" s="514" t="e">
        <f>IF(Produit_Tarif_Stock!#REF!&lt;&gt;0,Produit_Tarif_Stock!#REF!,"")</f>
        <v>#REF!</v>
      </c>
      <c r="F772" s="2" t="e">
        <f>IF(Produit_Tarif_Stock!#REF!&lt;&gt;"",Produit_Tarif_Stock!#REF!,"")</f>
        <v>#REF!</v>
      </c>
      <c r="G772" s="506" t="e">
        <f>IF(Produit_Tarif_Stock!#REF!&lt;&gt;0,Produit_Tarif_Stock!#REF!,"")</f>
        <v>#REF!</v>
      </c>
      <c r="I772" s="506" t="str">
        <f t="shared" si="22"/>
        <v/>
      </c>
      <c r="J772" s="2" t="e">
        <f>IF(Produit_Tarif_Stock!#REF!&lt;&gt;0,Produit_Tarif_Stock!#REF!,"")</f>
        <v>#REF!</v>
      </c>
      <c r="K772" s="2" t="e">
        <f>IF(Produit_Tarif_Stock!#REF!&lt;&gt;0,Produit_Tarif_Stock!#REF!,"")</f>
        <v>#REF!</v>
      </c>
      <c r="L772" s="114" t="e">
        <f>IF(Produit_Tarif_Stock!#REF!&lt;&gt;0,Produit_Tarif_Stock!#REF!,"")</f>
        <v>#REF!</v>
      </c>
      <c r="M772" s="114" t="e">
        <f>IF(Produit_Tarif_Stock!#REF!&lt;&gt;0,Produit_Tarif_Stock!#REF!,"")</f>
        <v>#REF!</v>
      </c>
      <c r="N772" s="454"/>
      <c r="P772" s="2" t="e">
        <f>IF(Produit_Tarif_Stock!#REF!&lt;&gt;0,Produit_Tarif_Stock!#REF!,"")</f>
        <v>#REF!</v>
      </c>
      <c r="Q772" s="518" t="e">
        <f>IF(Produit_Tarif_Stock!#REF!&lt;&gt;0,(E772-(E772*H772)-Produit_Tarif_Stock!#REF!)/Produit_Tarif_Stock!#REF!*100,(E772-(E772*H772)-Produit_Tarif_Stock!#REF!)/Produit_Tarif_Stock!#REF!*100)</f>
        <v>#REF!</v>
      </c>
      <c r="R772" s="523">
        <f t="shared" si="23"/>
        <v>0</v>
      </c>
      <c r="S772" s="524" t="e">
        <f>Produit_Tarif_Stock!#REF!</f>
        <v>#REF!</v>
      </c>
    </row>
    <row r="773" spans="1:19" ht="24.75" customHeight="1">
      <c r="A773" s="228" t="e">
        <f>Produit_Tarif_Stock!#REF!</f>
        <v>#REF!</v>
      </c>
      <c r="B773" s="118" t="e">
        <f>IF(Produit_Tarif_Stock!#REF!&lt;&gt;"",Produit_Tarif_Stock!#REF!,"")</f>
        <v>#REF!</v>
      </c>
      <c r="C773" s="502" t="e">
        <f>IF(Produit_Tarif_Stock!#REF!&lt;&gt;"",Produit_Tarif_Stock!#REF!,"")</f>
        <v>#REF!</v>
      </c>
      <c r="D773" s="505" t="e">
        <f>IF(Produit_Tarif_Stock!#REF!&lt;&gt;"",Produit_Tarif_Stock!#REF!,"")</f>
        <v>#REF!</v>
      </c>
      <c r="E773" s="514" t="e">
        <f>IF(Produit_Tarif_Stock!#REF!&lt;&gt;0,Produit_Tarif_Stock!#REF!,"")</f>
        <v>#REF!</v>
      </c>
      <c r="F773" s="2" t="e">
        <f>IF(Produit_Tarif_Stock!#REF!&lt;&gt;"",Produit_Tarif_Stock!#REF!,"")</f>
        <v>#REF!</v>
      </c>
      <c r="G773" s="506" t="e">
        <f>IF(Produit_Tarif_Stock!#REF!&lt;&gt;0,Produit_Tarif_Stock!#REF!,"")</f>
        <v>#REF!</v>
      </c>
      <c r="I773" s="506" t="str">
        <f t="shared" si="22"/>
        <v/>
      </c>
      <c r="J773" s="2" t="e">
        <f>IF(Produit_Tarif_Stock!#REF!&lt;&gt;0,Produit_Tarif_Stock!#REF!,"")</f>
        <v>#REF!</v>
      </c>
      <c r="K773" s="2" t="e">
        <f>IF(Produit_Tarif_Stock!#REF!&lt;&gt;0,Produit_Tarif_Stock!#REF!,"")</f>
        <v>#REF!</v>
      </c>
      <c r="L773" s="114" t="e">
        <f>IF(Produit_Tarif_Stock!#REF!&lt;&gt;0,Produit_Tarif_Stock!#REF!,"")</f>
        <v>#REF!</v>
      </c>
      <c r="M773" s="114" t="e">
        <f>IF(Produit_Tarif_Stock!#REF!&lt;&gt;0,Produit_Tarif_Stock!#REF!,"")</f>
        <v>#REF!</v>
      </c>
      <c r="N773" s="454"/>
      <c r="P773" s="2" t="e">
        <f>IF(Produit_Tarif_Stock!#REF!&lt;&gt;0,Produit_Tarif_Stock!#REF!,"")</f>
        <v>#REF!</v>
      </c>
      <c r="Q773" s="518" t="e">
        <f>IF(Produit_Tarif_Stock!#REF!&lt;&gt;0,(E773-(E773*H773)-Produit_Tarif_Stock!#REF!)/Produit_Tarif_Stock!#REF!*100,(E773-(E773*H773)-Produit_Tarif_Stock!#REF!)/Produit_Tarif_Stock!#REF!*100)</f>
        <v>#REF!</v>
      </c>
      <c r="R773" s="523">
        <f t="shared" si="23"/>
        <v>0</v>
      </c>
      <c r="S773" s="524" t="e">
        <f>Produit_Tarif_Stock!#REF!</f>
        <v>#REF!</v>
      </c>
    </row>
    <row r="774" spans="1:19" ht="24.75" customHeight="1">
      <c r="A774" s="228" t="e">
        <f>Produit_Tarif_Stock!#REF!</f>
        <v>#REF!</v>
      </c>
      <c r="B774" s="118" t="e">
        <f>IF(Produit_Tarif_Stock!#REF!&lt;&gt;"",Produit_Tarif_Stock!#REF!,"")</f>
        <v>#REF!</v>
      </c>
      <c r="C774" s="502" t="e">
        <f>IF(Produit_Tarif_Stock!#REF!&lt;&gt;"",Produit_Tarif_Stock!#REF!,"")</f>
        <v>#REF!</v>
      </c>
      <c r="D774" s="505" t="e">
        <f>IF(Produit_Tarif_Stock!#REF!&lt;&gt;"",Produit_Tarif_Stock!#REF!,"")</f>
        <v>#REF!</v>
      </c>
      <c r="E774" s="514" t="e">
        <f>IF(Produit_Tarif_Stock!#REF!&lt;&gt;0,Produit_Tarif_Stock!#REF!,"")</f>
        <v>#REF!</v>
      </c>
      <c r="F774" s="2" t="e">
        <f>IF(Produit_Tarif_Stock!#REF!&lt;&gt;"",Produit_Tarif_Stock!#REF!,"")</f>
        <v>#REF!</v>
      </c>
      <c r="G774" s="506" t="e">
        <f>IF(Produit_Tarif_Stock!#REF!&lt;&gt;0,Produit_Tarif_Stock!#REF!,"")</f>
        <v>#REF!</v>
      </c>
      <c r="I774" s="506" t="str">
        <f t="shared" si="22"/>
        <v/>
      </c>
      <c r="J774" s="2" t="e">
        <f>IF(Produit_Tarif_Stock!#REF!&lt;&gt;0,Produit_Tarif_Stock!#REF!,"")</f>
        <v>#REF!</v>
      </c>
      <c r="K774" s="2" t="e">
        <f>IF(Produit_Tarif_Stock!#REF!&lt;&gt;0,Produit_Tarif_Stock!#REF!,"")</f>
        <v>#REF!</v>
      </c>
      <c r="L774" s="114" t="e">
        <f>IF(Produit_Tarif_Stock!#REF!&lt;&gt;0,Produit_Tarif_Stock!#REF!,"")</f>
        <v>#REF!</v>
      </c>
      <c r="M774" s="114" t="e">
        <f>IF(Produit_Tarif_Stock!#REF!&lt;&gt;0,Produit_Tarif_Stock!#REF!,"")</f>
        <v>#REF!</v>
      </c>
      <c r="N774" s="454"/>
      <c r="P774" s="2" t="e">
        <f>IF(Produit_Tarif_Stock!#REF!&lt;&gt;0,Produit_Tarif_Stock!#REF!,"")</f>
        <v>#REF!</v>
      </c>
      <c r="Q774" s="518" t="e">
        <f>IF(Produit_Tarif_Stock!#REF!&lt;&gt;0,(E774-(E774*H774)-Produit_Tarif_Stock!#REF!)/Produit_Tarif_Stock!#REF!*100,(E774-(E774*H774)-Produit_Tarif_Stock!#REF!)/Produit_Tarif_Stock!#REF!*100)</f>
        <v>#REF!</v>
      </c>
      <c r="R774" s="523">
        <f t="shared" si="23"/>
        <v>0</v>
      </c>
      <c r="S774" s="524" t="e">
        <f>Produit_Tarif_Stock!#REF!</f>
        <v>#REF!</v>
      </c>
    </row>
    <row r="775" spans="1:19" ht="24.75" customHeight="1">
      <c r="A775" s="228" t="e">
        <f>Produit_Tarif_Stock!#REF!</f>
        <v>#REF!</v>
      </c>
      <c r="B775" s="118" t="e">
        <f>IF(Produit_Tarif_Stock!#REF!&lt;&gt;"",Produit_Tarif_Stock!#REF!,"")</f>
        <v>#REF!</v>
      </c>
      <c r="C775" s="502" t="e">
        <f>IF(Produit_Tarif_Stock!#REF!&lt;&gt;"",Produit_Tarif_Stock!#REF!,"")</f>
        <v>#REF!</v>
      </c>
      <c r="D775" s="505" t="e">
        <f>IF(Produit_Tarif_Stock!#REF!&lt;&gt;"",Produit_Tarif_Stock!#REF!,"")</f>
        <v>#REF!</v>
      </c>
      <c r="E775" s="514" t="e">
        <f>IF(Produit_Tarif_Stock!#REF!&lt;&gt;0,Produit_Tarif_Stock!#REF!,"")</f>
        <v>#REF!</v>
      </c>
      <c r="F775" s="2" t="e">
        <f>IF(Produit_Tarif_Stock!#REF!&lt;&gt;"",Produit_Tarif_Stock!#REF!,"")</f>
        <v>#REF!</v>
      </c>
      <c r="G775" s="506" t="e">
        <f>IF(Produit_Tarif_Stock!#REF!&lt;&gt;0,Produit_Tarif_Stock!#REF!,"")</f>
        <v>#REF!</v>
      </c>
      <c r="I775" s="506" t="str">
        <f t="shared" ref="I775:I838" si="24">IF(H775&gt;0,E775-(E775*H775),"")</f>
        <v/>
      </c>
      <c r="J775" s="2" t="e">
        <f>IF(Produit_Tarif_Stock!#REF!&lt;&gt;0,Produit_Tarif_Stock!#REF!,"")</f>
        <v>#REF!</v>
      </c>
      <c r="K775" s="2" t="e">
        <f>IF(Produit_Tarif_Stock!#REF!&lt;&gt;0,Produit_Tarif_Stock!#REF!,"")</f>
        <v>#REF!</v>
      </c>
      <c r="L775" s="114" t="e">
        <f>IF(Produit_Tarif_Stock!#REF!&lt;&gt;0,Produit_Tarif_Stock!#REF!,"")</f>
        <v>#REF!</v>
      </c>
      <c r="M775" s="114" t="e">
        <f>IF(Produit_Tarif_Stock!#REF!&lt;&gt;0,Produit_Tarif_Stock!#REF!,"")</f>
        <v>#REF!</v>
      </c>
      <c r="N775" s="454"/>
      <c r="P775" s="2" t="e">
        <f>IF(Produit_Tarif_Stock!#REF!&lt;&gt;0,Produit_Tarif_Stock!#REF!,"")</f>
        <v>#REF!</v>
      </c>
      <c r="Q775" s="518" t="e">
        <f>IF(Produit_Tarif_Stock!#REF!&lt;&gt;0,(E775-(E775*H775)-Produit_Tarif_Stock!#REF!)/Produit_Tarif_Stock!#REF!*100,(E775-(E775*H775)-Produit_Tarif_Stock!#REF!)/Produit_Tarif_Stock!#REF!*100)</f>
        <v>#REF!</v>
      </c>
      <c r="R775" s="523">
        <f t="shared" ref="R775:R838" si="25">SUM(H775:H2768)</f>
        <v>0</v>
      </c>
      <c r="S775" s="524" t="e">
        <f>Produit_Tarif_Stock!#REF!</f>
        <v>#REF!</v>
      </c>
    </row>
    <row r="776" spans="1:19" ht="24.75" customHeight="1">
      <c r="A776" s="228" t="e">
        <f>Produit_Tarif_Stock!#REF!</f>
        <v>#REF!</v>
      </c>
      <c r="B776" s="118" t="e">
        <f>IF(Produit_Tarif_Stock!#REF!&lt;&gt;"",Produit_Tarif_Stock!#REF!,"")</f>
        <v>#REF!</v>
      </c>
      <c r="C776" s="502" t="e">
        <f>IF(Produit_Tarif_Stock!#REF!&lt;&gt;"",Produit_Tarif_Stock!#REF!,"")</f>
        <v>#REF!</v>
      </c>
      <c r="D776" s="505" t="e">
        <f>IF(Produit_Tarif_Stock!#REF!&lt;&gt;"",Produit_Tarif_Stock!#REF!,"")</f>
        <v>#REF!</v>
      </c>
      <c r="E776" s="514" t="e">
        <f>IF(Produit_Tarif_Stock!#REF!&lt;&gt;0,Produit_Tarif_Stock!#REF!,"")</f>
        <v>#REF!</v>
      </c>
      <c r="F776" s="2" t="e">
        <f>IF(Produit_Tarif_Stock!#REF!&lt;&gt;"",Produit_Tarif_Stock!#REF!,"")</f>
        <v>#REF!</v>
      </c>
      <c r="G776" s="506" t="e">
        <f>IF(Produit_Tarif_Stock!#REF!&lt;&gt;0,Produit_Tarif_Stock!#REF!,"")</f>
        <v>#REF!</v>
      </c>
      <c r="I776" s="506" t="str">
        <f t="shared" si="24"/>
        <v/>
      </c>
      <c r="J776" s="2" t="e">
        <f>IF(Produit_Tarif_Stock!#REF!&lt;&gt;0,Produit_Tarif_Stock!#REF!,"")</f>
        <v>#REF!</v>
      </c>
      <c r="K776" s="2" t="e">
        <f>IF(Produit_Tarif_Stock!#REF!&lt;&gt;0,Produit_Tarif_Stock!#REF!,"")</f>
        <v>#REF!</v>
      </c>
      <c r="L776" s="114" t="e">
        <f>IF(Produit_Tarif_Stock!#REF!&lt;&gt;0,Produit_Tarif_Stock!#REF!,"")</f>
        <v>#REF!</v>
      </c>
      <c r="M776" s="114" t="e">
        <f>IF(Produit_Tarif_Stock!#REF!&lt;&gt;0,Produit_Tarif_Stock!#REF!,"")</f>
        <v>#REF!</v>
      </c>
      <c r="N776" s="454"/>
      <c r="P776" s="2" t="e">
        <f>IF(Produit_Tarif_Stock!#REF!&lt;&gt;0,Produit_Tarif_Stock!#REF!,"")</f>
        <v>#REF!</v>
      </c>
      <c r="Q776" s="518" t="e">
        <f>IF(Produit_Tarif_Stock!#REF!&lt;&gt;0,(E776-(E776*H776)-Produit_Tarif_Stock!#REF!)/Produit_Tarif_Stock!#REF!*100,(E776-(E776*H776)-Produit_Tarif_Stock!#REF!)/Produit_Tarif_Stock!#REF!*100)</f>
        <v>#REF!</v>
      </c>
      <c r="R776" s="523">
        <f t="shared" si="25"/>
        <v>0</v>
      </c>
      <c r="S776" s="524" t="e">
        <f>Produit_Tarif_Stock!#REF!</f>
        <v>#REF!</v>
      </c>
    </row>
    <row r="777" spans="1:19" ht="24.75" customHeight="1">
      <c r="A777" s="228" t="e">
        <f>Produit_Tarif_Stock!#REF!</f>
        <v>#REF!</v>
      </c>
      <c r="B777" s="118" t="e">
        <f>IF(Produit_Tarif_Stock!#REF!&lt;&gt;"",Produit_Tarif_Stock!#REF!,"")</f>
        <v>#REF!</v>
      </c>
      <c r="C777" s="502" t="e">
        <f>IF(Produit_Tarif_Stock!#REF!&lt;&gt;"",Produit_Tarif_Stock!#REF!,"")</f>
        <v>#REF!</v>
      </c>
      <c r="D777" s="505" t="e">
        <f>IF(Produit_Tarif_Stock!#REF!&lt;&gt;"",Produit_Tarif_Stock!#REF!,"")</f>
        <v>#REF!</v>
      </c>
      <c r="E777" s="514" t="e">
        <f>IF(Produit_Tarif_Stock!#REF!&lt;&gt;0,Produit_Tarif_Stock!#REF!,"")</f>
        <v>#REF!</v>
      </c>
      <c r="F777" s="2" t="e">
        <f>IF(Produit_Tarif_Stock!#REF!&lt;&gt;"",Produit_Tarif_Stock!#REF!,"")</f>
        <v>#REF!</v>
      </c>
      <c r="G777" s="506" t="e">
        <f>IF(Produit_Tarif_Stock!#REF!&lt;&gt;0,Produit_Tarif_Stock!#REF!,"")</f>
        <v>#REF!</v>
      </c>
      <c r="I777" s="506" t="str">
        <f t="shared" si="24"/>
        <v/>
      </c>
      <c r="J777" s="2" t="e">
        <f>IF(Produit_Tarif_Stock!#REF!&lt;&gt;0,Produit_Tarif_Stock!#REF!,"")</f>
        <v>#REF!</v>
      </c>
      <c r="K777" s="2" t="e">
        <f>IF(Produit_Tarif_Stock!#REF!&lt;&gt;0,Produit_Tarif_Stock!#REF!,"")</f>
        <v>#REF!</v>
      </c>
      <c r="L777" s="114" t="e">
        <f>IF(Produit_Tarif_Stock!#REF!&lt;&gt;0,Produit_Tarif_Stock!#REF!,"")</f>
        <v>#REF!</v>
      </c>
      <c r="M777" s="114" t="e">
        <f>IF(Produit_Tarif_Stock!#REF!&lt;&gt;0,Produit_Tarif_Stock!#REF!,"")</f>
        <v>#REF!</v>
      </c>
      <c r="N777" s="454"/>
      <c r="P777" s="2" t="e">
        <f>IF(Produit_Tarif_Stock!#REF!&lt;&gt;0,Produit_Tarif_Stock!#REF!,"")</f>
        <v>#REF!</v>
      </c>
      <c r="Q777" s="518" t="e">
        <f>IF(Produit_Tarif_Stock!#REF!&lt;&gt;0,(E777-(E777*H777)-Produit_Tarif_Stock!#REF!)/Produit_Tarif_Stock!#REF!*100,(E777-(E777*H777)-Produit_Tarif_Stock!#REF!)/Produit_Tarif_Stock!#REF!*100)</f>
        <v>#REF!</v>
      </c>
      <c r="R777" s="523">
        <f t="shared" si="25"/>
        <v>0</v>
      </c>
      <c r="S777" s="524" t="e">
        <f>Produit_Tarif_Stock!#REF!</f>
        <v>#REF!</v>
      </c>
    </row>
    <row r="778" spans="1:19" ht="24.75" customHeight="1">
      <c r="A778" s="228" t="e">
        <f>Produit_Tarif_Stock!#REF!</f>
        <v>#REF!</v>
      </c>
      <c r="B778" s="118" t="e">
        <f>IF(Produit_Tarif_Stock!#REF!&lt;&gt;"",Produit_Tarif_Stock!#REF!,"")</f>
        <v>#REF!</v>
      </c>
      <c r="C778" s="502" t="e">
        <f>IF(Produit_Tarif_Stock!#REF!&lt;&gt;"",Produit_Tarif_Stock!#REF!,"")</f>
        <v>#REF!</v>
      </c>
      <c r="D778" s="505" t="e">
        <f>IF(Produit_Tarif_Stock!#REF!&lt;&gt;"",Produit_Tarif_Stock!#REF!,"")</f>
        <v>#REF!</v>
      </c>
      <c r="E778" s="514" t="e">
        <f>IF(Produit_Tarif_Stock!#REF!&lt;&gt;0,Produit_Tarif_Stock!#REF!,"")</f>
        <v>#REF!</v>
      </c>
      <c r="F778" s="2" t="e">
        <f>IF(Produit_Tarif_Stock!#REF!&lt;&gt;"",Produit_Tarif_Stock!#REF!,"")</f>
        <v>#REF!</v>
      </c>
      <c r="G778" s="506" t="e">
        <f>IF(Produit_Tarif_Stock!#REF!&lt;&gt;0,Produit_Tarif_Stock!#REF!,"")</f>
        <v>#REF!</v>
      </c>
      <c r="I778" s="506" t="str">
        <f t="shared" si="24"/>
        <v/>
      </c>
      <c r="J778" s="2" t="e">
        <f>IF(Produit_Tarif_Stock!#REF!&lt;&gt;0,Produit_Tarif_Stock!#REF!,"")</f>
        <v>#REF!</v>
      </c>
      <c r="K778" s="2" t="e">
        <f>IF(Produit_Tarif_Stock!#REF!&lt;&gt;0,Produit_Tarif_Stock!#REF!,"")</f>
        <v>#REF!</v>
      </c>
      <c r="L778" s="114" t="e">
        <f>IF(Produit_Tarif_Stock!#REF!&lt;&gt;0,Produit_Tarif_Stock!#REF!,"")</f>
        <v>#REF!</v>
      </c>
      <c r="M778" s="114" t="e">
        <f>IF(Produit_Tarif_Stock!#REF!&lt;&gt;0,Produit_Tarif_Stock!#REF!,"")</f>
        <v>#REF!</v>
      </c>
      <c r="N778" s="454"/>
      <c r="P778" s="2" t="e">
        <f>IF(Produit_Tarif_Stock!#REF!&lt;&gt;0,Produit_Tarif_Stock!#REF!,"")</f>
        <v>#REF!</v>
      </c>
      <c r="Q778" s="518" t="e">
        <f>IF(Produit_Tarif_Stock!#REF!&lt;&gt;0,(E778-(E778*H778)-Produit_Tarif_Stock!#REF!)/Produit_Tarif_Stock!#REF!*100,(E778-(E778*H778)-Produit_Tarif_Stock!#REF!)/Produit_Tarif_Stock!#REF!*100)</f>
        <v>#REF!</v>
      </c>
      <c r="R778" s="523">
        <f t="shared" si="25"/>
        <v>0</v>
      </c>
      <c r="S778" s="524" t="e">
        <f>Produit_Tarif_Stock!#REF!</f>
        <v>#REF!</v>
      </c>
    </row>
    <row r="779" spans="1:19" ht="24.75" customHeight="1">
      <c r="A779" s="228" t="e">
        <f>Produit_Tarif_Stock!#REF!</f>
        <v>#REF!</v>
      </c>
      <c r="B779" s="118" t="e">
        <f>IF(Produit_Tarif_Stock!#REF!&lt;&gt;"",Produit_Tarif_Stock!#REF!,"")</f>
        <v>#REF!</v>
      </c>
      <c r="C779" s="502" t="e">
        <f>IF(Produit_Tarif_Stock!#REF!&lt;&gt;"",Produit_Tarif_Stock!#REF!,"")</f>
        <v>#REF!</v>
      </c>
      <c r="D779" s="505" t="e">
        <f>IF(Produit_Tarif_Stock!#REF!&lt;&gt;"",Produit_Tarif_Stock!#REF!,"")</f>
        <v>#REF!</v>
      </c>
      <c r="E779" s="514" t="e">
        <f>IF(Produit_Tarif_Stock!#REF!&lt;&gt;0,Produit_Tarif_Stock!#REF!,"")</f>
        <v>#REF!</v>
      </c>
      <c r="F779" s="2" t="e">
        <f>IF(Produit_Tarif_Stock!#REF!&lt;&gt;"",Produit_Tarif_Stock!#REF!,"")</f>
        <v>#REF!</v>
      </c>
      <c r="G779" s="506" t="e">
        <f>IF(Produit_Tarif_Stock!#REF!&lt;&gt;0,Produit_Tarif_Stock!#REF!,"")</f>
        <v>#REF!</v>
      </c>
      <c r="I779" s="506" t="str">
        <f t="shared" si="24"/>
        <v/>
      </c>
      <c r="J779" s="2" t="e">
        <f>IF(Produit_Tarif_Stock!#REF!&lt;&gt;0,Produit_Tarif_Stock!#REF!,"")</f>
        <v>#REF!</v>
      </c>
      <c r="K779" s="2" t="e">
        <f>IF(Produit_Tarif_Stock!#REF!&lt;&gt;0,Produit_Tarif_Stock!#REF!,"")</f>
        <v>#REF!</v>
      </c>
      <c r="L779" s="114" t="e">
        <f>IF(Produit_Tarif_Stock!#REF!&lt;&gt;0,Produit_Tarif_Stock!#REF!,"")</f>
        <v>#REF!</v>
      </c>
      <c r="M779" s="114" t="e">
        <f>IF(Produit_Tarif_Stock!#REF!&lt;&gt;0,Produit_Tarif_Stock!#REF!,"")</f>
        <v>#REF!</v>
      </c>
      <c r="N779" s="454"/>
      <c r="P779" s="2" t="e">
        <f>IF(Produit_Tarif_Stock!#REF!&lt;&gt;0,Produit_Tarif_Stock!#REF!,"")</f>
        <v>#REF!</v>
      </c>
      <c r="Q779" s="518" t="e">
        <f>IF(Produit_Tarif_Stock!#REF!&lt;&gt;0,(E779-(E779*H779)-Produit_Tarif_Stock!#REF!)/Produit_Tarif_Stock!#REF!*100,(E779-(E779*H779)-Produit_Tarif_Stock!#REF!)/Produit_Tarif_Stock!#REF!*100)</f>
        <v>#REF!</v>
      </c>
      <c r="R779" s="523">
        <f t="shared" si="25"/>
        <v>0</v>
      </c>
      <c r="S779" s="524" t="e">
        <f>Produit_Tarif_Stock!#REF!</f>
        <v>#REF!</v>
      </c>
    </row>
    <row r="780" spans="1:19" ht="24.75" customHeight="1">
      <c r="A780" s="228" t="e">
        <f>Produit_Tarif_Stock!#REF!</f>
        <v>#REF!</v>
      </c>
      <c r="B780" s="118" t="e">
        <f>IF(Produit_Tarif_Stock!#REF!&lt;&gt;"",Produit_Tarif_Stock!#REF!,"")</f>
        <v>#REF!</v>
      </c>
      <c r="C780" s="502" t="e">
        <f>IF(Produit_Tarif_Stock!#REF!&lt;&gt;"",Produit_Tarif_Stock!#REF!,"")</f>
        <v>#REF!</v>
      </c>
      <c r="D780" s="505" t="e">
        <f>IF(Produit_Tarif_Stock!#REF!&lt;&gt;"",Produit_Tarif_Stock!#REF!,"")</f>
        <v>#REF!</v>
      </c>
      <c r="E780" s="514" t="e">
        <f>IF(Produit_Tarif_Stock!#REF!&lt;&gt;0,Produit_Tarif_Stock!#REF!,"")</f>
        <v>#REF!</v>
      </c>
      <c r="F780" s="2" t="e">
        <f>IF(Produit_Tarif_Stock!#REF!&lt;&gt;"",Produit_Tarif_Stock!#REF!,"")</f>
        <v>#REF!</v>
      </c>
      <c r="G780" s="506" t="e">
        <f>IF(Produit_Tarif_Stock!#REF!&lt;&gt;0,Produit_Tarif_Stock!#REF!,"")</f>
        <v>#REF!</v>
      </c>
      <c r="I780" s="506" t="str">
        <f t="shared" si="24"/>
        <v/>
      </c>
      <c r="J780" s="2" t="e">
        <f>IF(Produit_Tarif_Stock!#REF!&lt;&gt;0,Produit_Tarif_Stock!#REF!,"")</f>
        <v>#REF!</v>
      </c>
      <c r="K780" s="2" t="e">
        <f>IF(Produit_Tarif_Stock!#REF!&lt;&gt;0,Produit_Tarif_Stock!#REF!,"")</f>
        <v>#REF!</v>
      </c>
      <c r="L780" s="114" t="e">
        <f>IF(Produit_Tarif_Stock!#REF!&lt;&gt;0,Produit_Tarif_Stock!#REF!,"")</f>
        <v>#REF!</v>
      </c>
      <c r="M780" s="114" t="e">
        <f>IF(Produit_Tarif_Stock!#REF!&lt;&gt;0,Produit_Tarif_Stock!#REF!,"")</f>
        <v>#REF!</v>
      </c>
      <c r="N780" s="454"/>
      <c r="P780" s="2" t="e">
        <f>IF(Produit_Tarif_Stock!#REF!&lt;&gt;0,Produit_Tarif_Stock!#REF!,"")</f>
        <v>#REF!</v>
      </c>
      <c r="Q780" s="518" t="e">
        <f>IF(Produit_Tarif_Stock!#REF!&lt;&gt;0,(E780-(E780*H780)-Produit_Tarif_Stock!#REF!)/Produit_Tarif_Stock!#REF!*100,(E780-(E780*H780)-Produit_Tarif_Stock!#REF!)/Produit_Tarif_Stock!#REF!*100)</f>
        <v>#REF!</v>
      </c>
      <c r="R780" s="523">
        <f t="shared" si="25"/>
        <v>0</v>
      </c>
      <c r="S780" s="524" t="e">
        <f>Produit_Tarif_Stock!#REF!</f>
        <v>#REF!</v>
      </c>
    </row>
    <row r="781" spans="1:19" ht="24.75" customHeight="1">
      <c r="A781" s="228" t="e">
        <f>Produit_Tarif_Stock!#REF!</f>
        <v>#REF!</v>
      </c>
      <c r="B781" s="118" t="e">
        <f>IF(Produit_Tarif_Stock!#REF!&lt;&gt;"",Produit_Tarif_Stock!#REF!,"")</f>
        <v>#REF!</v>
      </c>
      <c r="C781" s="502" t="e">
        <f>IF(Produit_Tarif_Stock!#REF!&lt;&gt;"",Produit_Tarif_Stock!#REF!,"")</f>
        <v>#REF!</v>
      </c>
      <c r="D781" s="505" t="e">
        <f>IF(Produit_Tarif_Stock!#REF!&lt;&gt;"",Produit_Tarif_Stock!#REF!,"")</f>
        <v>#REF!</v>
      </c>
      <c r="E781" s="514" t="e">
        <f>IF(Produit_Tarif_Stock!#REF!&lt;&gt;0,Produit_Tarif_Stock!#REF!,"")</f>
        <v>#REF!</v>
      </c>
      <c r="F781" s="2" t="e">
        <f>IF(Produit_Tarif_Stock!#REF!&lt;&gt;"",Produit_Tarif_Stock!#REF!,"")</f>
        <v>#REF!</v>
      </c>
      <c r="G781" s="506" t="e">
        <f>IF(Produit_Tarif_Stock!#REF!&lt;&gt;0,Produit_Tarif_Stock!#REF!,"")</f>
        <v>#REF!</v>
      </c>
      <c r="I781" s="506" t="str">
        <f t="shared" si="24"/>
        <v/>
      </c>
      <c r="J781" s="2" t="e">
        <f>IF(Produit_Tarif_Stock!#REF!&lt;&gt;0,Produit_Tarif_Stock!#REF!,"")</f>
        <v>#REF!</v>
      </c>
      <c r="K781" s="2" t="e">
        <f>IF(Produit_Tarif_Stock!#REF!&lt;&gt;0,Produit_Tarif_Stock!#REF!,"")</f>
        <v>#REF!</v>
      </c>
      <c r="L781" s="114" t="e">
        <f>IF(Produit_Tarif_Stock!#REF!&lt;&gt;0,Produit_Tarif_Stock!#REF!,"")</f>
        <v>#REF!</v>
      </c>
      <c r="M781" s="114" t="e">
        <f>IF(Produit_Tarif_Stock!#REF!&lt;&gt;0,Produit_Tarif_Stock!#REF!,"")</f>
        <v>#REF!</v>
      </c>
      <c r="N781" s="454"/>
      <c r="P781" s="2" t="e">
        <f>IF(Produit_Tarif_Stock!#REF!&lt;&gt;0,Produit_Tarif_Stock!#REF!,"")</f>
        <v>#REF!</v>
      </c>
      <c r="Q781" s="518" t="e">
        <f>IF(Produit_Tarif_Stock!#REF!&lt;&gt;0,(E781-(E781*H781)-Produit_Tarif_Stock!#REF!)/Produit_Tarif_Stock!#REF!*100,(E781-(E781*H781)-Produit_Tarif_Stock!#REF!)/Produit_Tarif_Stock!#REF!*100)</f>
        <v>#REF!</v>
      </c>
      <c r="R781" s="523">
        <f t="shared" si="25"/>
        <v>0</v>
      </c>
      <c r="S781" s="524" t="e">
        <f>Produit_Tarif_Stock!#REF!</f>
        <v>#REF!</v>
      </c>
    </row>
    <row r="782" spans="1:19" ht="24.75" customHeight="1">
      <c r="A782" s="228" t="e">
        <f>Produit_Tarif_Stock!#REF!</f>
        <v>#REF!</v>
      </c>
      <c r="B782" s="118" t="e">
        <f>IF(Produit_Tarif_Stock!#REF!&lt;&gt;"",Produit_Tarif_Stock!#REF!,"")</f>
        <v>#REF!</v>
      </c>
      <c r="C782" s="502" t="e">
        <f>IF(Produit_Tarif_Stock!#REF!&lt;&gt;"",Produit_Tarif_Stock!#REF!,"")</f>
        <v>#REF!</v>
      </c>
      <c r="D782" s="505" t="e">
        <f>IF(Produit_Tarif_Stock!#REF!&lt;&gt;"",Produit_Tarif_Stock!#REF!,"")</f>
        <v>#REF!</v>
      </c>
      <c r="E782" s="514" t="e">
        <f>IF(Produit_Tarif_Stock!#REF!&lt;&gt;0,Produit_Tarif_Stock!#REF!,"")</f>
        <v>#REF!</v>
      </c>
      <c r="F782" s="2" t="e">
        <f>IF(Produit_Tarif_Stock!#REF!&lt;&gt;"",Produit_Tarif_Stock!#REF!,"")</f>
        <v>#REF!</v>
      </c>
      <c r="G782" s="506" t="e">
        <f>IF(Produit_Tarif_Stock!#REF!&lt;&gt;0,Produit_Tarif_Stock!#REF!,"")</f>
        <v>#REF!</v>
      </c>
      <c r="I782" s="506" t="str">
        <f t="shared" si="24"/>
        <v/>
      </c>
      <c r="J782" s="2" t="e">
        <f>IF(Produit_Tarif_Stock!#REF!&lt;&gt;0,Produit_Tarif_Stock!#REF!,"")</f>
        <v>#REF!</v>
      </c>
      <c r="K782" s="2" t="e">
        <f>IF(Produit_Tarif_Stock!#REF!&lt;&gt;0,Produit_Tarif_Stock!#REF!,"")</f>
        <v>#REF!</v>
      </c>
      <c r="L782" s="114" t="e">
        <f>IF(Produit_Tarif_Stock!#REF!&lt;&gt;0,Produit_Tarif_Stock!#REF!,"")</f>
        <v>#REF!</v>
      </c>
      <c r="M782" s="114" t="e">
        <f>IF(Produit_Tarif_Stock!#REF!&lt;&gt;0,Produit_Tarif_Stock!#REF!,"")</f>
        <v>#REF!</v>
      </c>
      <c r="N782" s="454"/>
      <c r="P782" s="2" t="e">
        <f>IF(Produit_Tarif_Stock!#REF!&lt;&gt;0,Produit_Tarif_Stock!#REF!,"")</f>
        <v>#REF!</v>
      </c>
      <c r="Q782" s="518" t="e">
        <f>IF(Produit_Tarif_Stock!#REF!&lt;&gt;0,(E782-(E782*H782)-Produit_Tarif_Stock!#REF!)/Produit_Tarif_Stock!#REF!*100,(E782-(E782*H782)-Produit_Tarif_Stock!#REF!)/Produit_Tarif_Stock!#REF!*100)</f>
        <v>#REF!</v>
      </c>
      <c r="R782" s="523">
        <f t="shared" si="25"/>
        <v>0</v>
      </c>
      <c r="S782" s="524" t="e">
        <f>Produit_Tarif_Stock!#REF!</f>
        <v>#REF!</v>
      </c>
    </row>
    <row r="783" spans="1:19" ht="24.75" customHeight="1">
      <c r="A783" s="228" t="e">
        <f>Produit_Tarif_Stock!#REF!</f>
        <v>#REF!</v>
      </c>
      <c r="B783" s="118" t="e">
        <f>IF(Produit_Tarif_Stock!#REF!&lt;&gt;"",Produit_Tarif_Stock!#REF!,"")</f>
        <v>#REF!</v>
      </c>
      <c r="C783" s="502" t="e">
        <f>IF(Produit_Tarif_Stock!#REF!&lt;&gt;"",Produit_Tarif_Stock!#REF!,"")</f>
        <v>#REF!</v>
      </c>
      <c r="D783" s="505" t="e">
        <f>IF(Produit_Tarif_Stock!#REF!&lt;&gt;"",Produit_Tarif_Stock!#REF!,"")</f>
        <v>#REF!</v>
      </c>
      <c r="E783" s="514" t="e">
        <f>IF(Produit_Tarif_Stock!#REF!&lt;&gt;0,Produit_Tarif_Stock!#REF!,"")</f>
        <v>#REF!</v>
      </c>
      <c r="F783" s="2" t="e">
        <f>IF(Produit_Tarif_Stock!#REF!&lt;&gt;"",Produit_Tarif_Stock!#REF!,"")</f>
        <v>#REF!</v>
      </c>
      <c r="G783" s="506" t="e">
        <f>IF(Produit_Tarif_Stock!#REF!&lt;&gt;0,Produit_Tarif_Stock!#REF!,"")</f>
        <v>#REF!</v>
      </c>
      <c r="I783" s="506" t="str">
        <f t="shared" si="24"/>
        <v/>
      </c>
      <c r="J783" s="2" t="e">
        <f>IF(Produit_Tarif_Stock!#REF!&lt;&gt;0,Produit_Tarif_Stock!#REF!,"")</f>
        <v>#REF!</v>
      </c>
      <c r="K783" s="2" t="e">
        <f>IF(Produit_Tarif_Stock!#REF!&lt;&gt;0,Produit_Tarif_Stock!#REF!,"")</f>
        <v>#REF!</v>
      </c>
      <c r="L783" s="114" t="e">
        <f>IF(Produit_Tarif_Stock!#REF!&lt;&gt;0,Produit_Tarif_Stock!#REF!,"")</f>
        <v>#REF!</v>
      </c>
      <c r="M783" s="114" t="e">
        <f>IF(Produit_Tarif_Stock!#REF!&lt;&gt;0,Produit_Tarif_Stock!#REF!,"")</f>
        <v>#REF!</v>
      </c>
      <c r="N783" s="454"/>
      <c r="P783" s="2" t="e">
        <f>IF(Produit_Tarif_Stock!#REF!&lt;&gt;0,Produit_Tarif_Stock!#REF!,"")</f>
        <v>#REF!</v>
      </c>
      <c r="Q783" s="518" t="e">
        <f>IF(Produit_Tarif_Stock!#REF!&lt;&gt;0,(E783-(E783*H783)-Produit_Tarif_Stock!#REF!)/Produit_Tarif_Stock!#REF!*100,(E783-(E783*H783)-Produit_Tarif_Stock!#REF!)/Produit_Tarif_Stock!#REF!*100)</f>
        <v>#REF!</v>
      </c>
      <c r="R783" s="523">
        <f t="shared" si="25"/>
        <v>0</v>
      </c>
      <c r="S783" s="524" t="e">
        <f>Produit_Tarif_Stock!#REF!</f>
        <v>#REF!</v>
      </c>
    </row>
    <row r="784" spans="1:19" ht="24.75" customHeight="1">
      <c r="A784" s="228" t="e">
        <f>Produit_Tarif_Stock!#REF!</f>
        <v>#REF!</v>
      </c>
      <c r="B784" s="118" t="e">
        <f>IF(Produit_Tarif_Stock!#REF!&lt;&gt;"",Produit_Tarif_Stock!#REF!,"")</f>
        <v>#REF!</v>
      </c>
      <c r="C784" s="502" t="e">
        <f>IF(Produit_Tarif_Stock!#REF!&lt;&gt;"",Produit_Tarif_Stock!#REF!,"")</f>
        <v>#REF!</v>
      </c>
      <c r="D784" s="505" t="e">
        <f>IF(Produit_Tarif_Stock!#REF!&lt;&gt;"",Produit_Tarif_Stock!#REF!,"")</f>
        <v>#REF!</v>
      </c>
      <c r="E784" s="514" t="e">
        <f>IF(Produit_Tarif_Stock!#REF!&lt;&gt;0,Produit_Tarif_Stock!#REF!,"")</f>
        <v>#REF!</v>
      </c>
      <c r="F784" s="2" t="e">
        <f>IF(Produit_Tarif_Stock!#REF!&lt;&gt;"",Produit_Tarif_Stock!#REF!,"")</f>
        <v>#REF!</v>
      </c>
      <c r="G784" s="506" t="e">
        <f>IF(Produit_Tarif_Stock!#REF!&lt;&gt;0,Produit_Tarif_Stock!#REF!,"")</f>
        <v>#REF!</v>
      </c>
      <c r="I784" s="506" t="str">
        <f t="shared" si="24"/>
        <v/>
      </c>
      <c r="J784" s="2" t="e">
        <f>IF(Produit_Tarif_Stock!#REF!&lt;&gt;0,Produit_Tarif_Stock!#REF!,"")</f>
        <v>#REF!</v>
      </c>
      <c r="K784" s="2" t="e">
        <f>IF(Produit_Tarif_Stock!#REF!&lt;&gt;0,Produit_Tarif_Stock!#REF!,"")</f>
        <v>#REF!</v>
      </c>
      <c r="L784" s="114" t="e">
        <f>IF(Produit_Tarif_Stock!#REF!&lt;&gt;0,Produit_Tarif_Stock!#REF!,"")</f>
        <v>#REF!</v>
      </c>
      <c r="M784" s="114" t="e">
        <f>IF(Produit_Tarif_Stock!#REF!&lt;&gt;0,Produit_Tarif_Stock!#REF!,"")</f>
        <v>#REF!</v>
      </c>
      <c r="N784" s="454"/>
      <c r="P784" s="2" t="e">
        <f>IF(Produit_Tarif_Stock!#REF!&lt;&gt;0,Produit_Tarif_Stock!#REF!,"")</f>
        <v>#REF!</v>
      </c>
      <c r="Q784" s="518" t="e">
        <f>IF(Produit_Tarif_Stock!#REF!&lt;&gt;0,(E784-(E784*H784)-Produit_Tarif_Stock!#REF!)/Produit_Tarif_Stock!#REF!*100,(E784-(E784*H784)-Produit_Tarif_Stock!#REF!)/Produit_Tarif_Stock!#REF!*100)</f>
        <v>#REF!</v>
      </c>
      <c r="R784" s="523">
        <f t="shared" si="25"/>
        <v>0</v>
      </c>
      <c r="S784" s="524" t="e">
        <f>Produit_Tarif_Stock!#REF!</f>
        <v>#REF!</v>
      </c>
    </row>
    <row r="785" spans="1:19" ht="24.75" customHeight="1">
      <c r="A785" s="228" t="e">
        <f>Produit_Tarif_Stock!#REF!</f>
        <v>#REF!</v>
      </c>
      <c r="B785" s="118" t="e">
        <f>IF(Produit_Tarif_Stock!#REF!&lt;&gt;"",Produit_Tarif_Stock!#REF!,"")</f>
        <v>#REF!</v>
      </c>
      <c r="C785" s="502" t="e">
        <f>IF(Produit_Tarif_Stock!#REF!&lt;&gt;"",Produit_Tarif_Stock!#REF!,"")</f>
        <v>#REF!</v>
      </c>
      <c r="D785" s="505" t="e">
        <f>IF(Produit_Tarif_Stock!#REF!&lt;&gt;"",Produit_Tarif_Stock!#REF!,"")</f>
        <v>#REF!</v>
      </c>
      <c r="E785" s="514" t="e">
        <f>IF(Produit_Tarif_Stock!#REF!&lt;&gt;0,Produit_Tarif_Stock!#REF!,"")</f>
        <v>#REF!</v>
      </c>
      <c r="F785" s="2" t="e">
        <f>IF(Produit_Tarif_Stock!#REF!&lt;&gt;"",Produit_Tarif_Stock!#REF!,"")</f>
        <v>#REF!</v>
      </c>
      <c r="G785" s="506" t="e">
        <f>IF(Produit_Tarif_Stock!#REF!&lt;&gt;0,Produit_Tarif_Stock!#REF!,"")</f>
        <v>#REF!</v>
      </c>
      <c r="I785" s="506" t="str">
        <f t="shared" si="24"/>
        <v/>
      </c>
      <c r="J785" s="2" t="e">
        <f>IF(Produit_Tarif_Stock!#REF!&lt;&gt;0,Produit_Tarif_Stock!#REF!,"")</f>
        <v>#REF!</v>
      </c>
      <c r="K785" s="2" t="e">
        <f>IF(Produit_Tarif_Stock!#REF!&lt;&gt;0,Produit_Tarif_Stock!#REF!,"")</f>
        <v>#REF!</v>
      </c>
      <c r="L785" s="114" t="e">
        <f>IF(Produit_Tarif_Stock!#REF!&lt;&gt;0,Produit_Tarif_Stock!#REF!,"")</f>
        <v>#REF!</v>
      </c>
      <c r="M785" s="114" t="e">
        <f>IF(Produit_Tarif_Stock!#REF!&lt;&gt;0,Produit_Tarif_Stock!#REF!,"")</f>
        <v>#REF!</v>
      </c>
      <c r="N785" s="454"/>
      <c r="P785" s="2" t="e">
        <f>IF(Produit_Tarif_Stock!#REF!&lt;&gt;0,Produit_Tarif_Stock!#REF!,"")</f>
        <v>#REF!</v>
      </c>
      <c r="Q785" s="518" t="e">
        <f>IF(Produit_Tarif_Stock!#REF!&lt;&gt;0,(E785-(E785*H785)-Produit_Tarif_Stock!#REF!)/Produit_Tarif_Stock!#REF!*100,(E785-(E785*H785)-Produit_Tarif_Stock!#REF!)/Produit_Tarif_Stock!#REF!*100)</f>
        <v>#REF!</v>
      </c>
      <c r="R785" s="523">
        <f t="shared" si="25"/>
        <v>0</v>
      </c>
      <c r="S785" s="524" t="e">
        <f>Produit_Tarif_Stock!#REF!</f>
        <v>#REF!</v>
      </c>
    </row>
    <row r="786" spans="1:19" ht="24.75" customHeight="1">
      <c r="A786" s="228" t="e">
        <f>Produit_Tarif_Stock!#REF!</f>
        <v>#REF!</v>
      </c>
      <c r="B786" s="118" t="e">
        <f>IF(Produit_Tarif_Stock!#REF!&lt;&gt;"",Produit_Tarif_Stock!#REF!,"")</f>
        <v>#REF!</v>
      </c>
      <c r="C786" s="502" t="e">
        <f>IF(Produit_Tarif_Stock!#REF!&lt;&gt;"",Produit_Tarif_Stock!#REF!,"")</f>
        <v>#REF!</v>
      </c>
      <c r="D786" s="505" t="e">
        <f>IF(Produit_Tarif_Stock!#REF!&lt;&gt;"",Produit_Tarif_Stock!#REF!,"")</f>
        <v>#REF!</v>
      </c>
      <c r="E786" s="514" t="e">
        <f>IF(Produit_Tarif_Stock!#REF!&lt;&gt;0,Produit_Tarif_Stock!#REF!,"")</f>
        <v>#REF!</v>
      </c>
      <c r="F786" s="2" t="e">
        <f>IF(Produit_Tarif_Stock!#REF!&lt;&gt;"",Produit_Tarif_Stock!#REF!,"")</f>
        <v>#REF!</v>
      </c>
      <c r="G786" s="506" t="e">
        <f>IF(Produit_Tarif_Stock!#REF!&lt;&gt;0,Produit_Tarif_Stock!#REF!,"")</f>
        <v>#REF!</v>
      </c>
      <c r="I786" s="506" t="str">
        <f t="shared" si="24"/>
        <v/>
      </c>
      <c r="J786" s="2" t="e">
        <f>IF(Produit_Tarif_Stock!#REF!&lt;&gt;0,Produit_Tarif_Stock!#REF!,"")</f>
        <v>#REF!</v>
      </c>
      <c r="K786" s="2" t="e">
        <f>IF(Produit_Tarif_Stock!#REF!&lt;&gt;0,Produit_Tarif_Stock!#REF!,"")</f>
        <v>#REF!</v>
      </c>
      <c r="L786" s="114" t="e">
        <f>IF(Produit_Tarif_Stock!#REF!&lt;&gt;0,Produit_Tarif_Stock!#REF!,"")</f>
        <v>#REF!</v>
      </c>
      <c r="M786" s="114" t="e">
        <f>IF(Produit_Tarif_Stock!#REF!&lt;&gt;0,Produit_Tarif_Stock!#REF!,"")</f>
        <v>#REF!</v>
      </c>
      <c r="N786" s="454"/>
      <c r="P786" s="2" t="e">
        <f>IF(Produit_Tarif_Stock!#REF!&lt;&gt;0,Produit_Tarif_Stock!#REF!,"")</f>
        <v>#REF!</v>
      </c>
      <c r="Q786" s="518" t="e">
        <f>IF(Produit_Tarif_Stock!#REF!&lt;&gt;0,(E786-(E786*H786)-Produit_Tarif_Stock!#REF!)/Produit_Tarif_Stock!#REF!*100,(E786-(E786*H786)-Produit_Tarif_Stock!#REF!)/Produit_Tarif_Stock!#REF!*100)</f>
        <v>#REF!</v>
      </c>
      <c r="R786" s="523">
        <f t="shared" si="25"/>
        <v>0</v>
      </c>
      <c r="S786" s="524" t="e">
        <f>Produit_Tarif_Stock!#REF!</f>
        <v>#REF!</v>
      </c>
    </row>
    <row r="787" spans="1:19" ht="24.75" customHeight="1">
      <c r="A787" s="228" t="e">
        <f>Produit_Tarif_Stock!#REF!</f>
        <v>#REF!</v>
      </c>
      <c r="B787" s="118" t="e">
        <f>IF(Produit_Tarif_Stock!#REF!&lt;&gt;"",Produit_Tarif_Stock!#REF!,"")</f>
        <v>#REF!</v>
      </c>
      <c r="C787" s="502" t="e">
        <f>IF(Produit_Tarif_Stock!#REF!&lt;&gt;"",Produit_Tarif_Stock!#REF!,"")</f>
        <v>#REF!</v>
      </c>
      <c r="D787" s="505" t="e">
        <f>IF(Produit_Tarif_Stock!#REF!&lt;&gt;"",Produit_Tarif_Stock!#REF!,"")</f>
        <v>#REF!</v>
      </c>
      <c r="E787" s="514" t="e">
        <f>IF(Produit_Tarif_Stock!#REF!&lt;&gt;0,Produit_Tarif_Stock!#REF!,"")</f>
        <v>#REF!</v>
      </c>
      <c r="F787" s="2" t="e">
        <f>IF(Produit_Tarif_Stock!#REF!&lt;&gt;"",Produit_Tarif_Stock!#REF!,"")</f>
        <v>#REF!</v>
      </c>
      <c r="G787" s="506" t="e">
        <f>IF(Produit_Tarif_Stock!#REF!&lt;&gt;0,Produit_Tarif_Stock!#REF!,"")</f>
        <v>#REF!</v>
      </c>
      <c r="I787" s="506" t="str">
        <f t="shared" si="24"/>
        <v/>
      </c>
      <c r="J787" s="2" t="e">
        <f>IF(Produit_Tarif_Stock!#REF!&lt;&gt;0,Produit_Tarif_Stock!#REF!,"")</f>
        <v>#REF!</v>
      </c>
      <c r="K787" s="2" t="e">
        <f>IF(Produit_Tarif_Stock!#REF!&lt;&gt;0,Produit_Tarif_Stock!#REF!,"")</f>
        <v>#REF!</v>
      </c>
      <c r="L787" s="114" t="e">
        <f>IF(Produit_Tarif_Stock!#REF!&lt;&gt;0,Produit_Tarif_Stock!#REF!,"")</f>
        <v>#REF!</v>
      </c>
      <c r="M787" s="114" t="e">
        <f>IF(Produit_Tarif_Stock!#REF!&lt;&gt;0,Produit_Tarif_Stock!#REF!,"")</f>
        <v>#REF!</v>
      </c>
      <c r="N787" s="454"/>
      <c r="P787" s="2" t="e">
        <f>IF(Produit_Tarif_Stock!#REF!&lt;&gt;0,Produit_Tarif_Stock!#REF!,"")</f>
        <v>#REF!</v>
      </c>
      <c r="Q787" s="518" t="e">
        <f>IF(Produit_Tarif_Stock!#REF!&lt;&gt;0,(E787-(E787*H787)-Produit_Tarif_Stock!#REF!)/Produit_Tarif_Stock!#REF!*100,(E787-(E787*H787)-Produit_Tarif_Stock!#REF!)/Produit_Tarif_Stock!#REF!*100)</f>
        <v>#REF!</v>
      </c>
      <c r="R787" s="523">
        <f t="shared" si="25"/>
        <v>0</v>
      </c>
      <c r="S787" s="524" t="e">
        <f>Produit_Tarif_Stock!#REF!</f>
        <v>#REF!</v>
      </c>
    </row>
    <row r="788" spans="1:19" ht="24.75" customHeight="1">
      <c r="A788" s="228" t="e">
        <f>Produit_Tarif_Stock!#REF!</f>
        <v>#REF!</v>
      </c>
      <c r="B788" s="118" t="e">
        <f>IF(Produit_Tarif_Stock!#REF!&lt;&gt;"",Produit_Tarif_Stock!#REF!,"")</f>
        <v>#REF!</v>
      </c>
      <c r="C788" s="502" t="e">
        <f>IF(Produit_Tarif_Stock!#REF!&lt;&gt;"",Produit_Tarif_Stock!#REF!,"")</f>
        <v>#REF!</v>
      </c>
      <c r="D788" s="505" t="e">
        <f>IF(Produit_Tarif_Stock!#REF!&lt;&gt;"",Produit_Tarif_Stock!#REF!,"")</f>
        <v>#REF!</v>
      </c>
      <c r="E788" s="514" t="e">
        <f>IF(Produit_Tarif_Stock!#REF!&lt;&gt;0,Produit_Tarif_Stock!#REF!,"")</f>
        <v>#REF!</v>
      </c>
      <c r="F788" s="2" t="e">
        <f>IF(Produit_Tarif_Stock!#REF!&lt;&gt;"",Produit_Tarif_Stock!#REF!,"")</f>
        <v>#REF!</v>
      </c>
      <c r="G788" s="506" t="e">
        <f>IF(Produit_Tarif_Stock!#REF!&lt;&gt;0,Produit_Tarif_Stock!#REF!,"")</f>
        <v>#REF!</v>
      </c>
      <c r="I788" s="506" t="str">
        <f t="shared" si="24"/>
        <v/>
      </c>
      <c r="J788" s="2" t="e">
        <f>IF(Produit_Tarif_Stock!#REF!&lt;&gt;0,Produit_Tarif_Stock!#REF!,"")</f>
        <v>#REF!</v>
      </c>
      <c r="K788" s="2" t="e">
        <f>IF(Produit_Tarif_Stock!#REF!&lt;&gt;0,Produit_Tarif_Stock!#REF!,"")</f>
        <v>#REF!</v>
      </c>
      <c r="L788" s="114" t="e">
        <f>IF(Produit_Tarif_Stock!#REF!&lt;&gt;0,Produit_Tarif_Stock!#REF!,"")</f>
        <v>#REF!</v>
      </c>
      <c r="M788" s="114" t="e">
        <f>IF(Produit_Tarif_Stock!#REF!&lt;&gt;0,Produit_Tarif_Stock!#REF!,"")</f>
        <v>#REF!</v>
      </c>
      <c r="N788" s="454"/>
      <c r="P788" s="2" t="e">
        <f>IF(Produit_Tarif_Stock!#REF!&lt;&gt;0,Produit_Tarif_Stock!#REF!,"")</f>
        <v>#REF!</v>
      </c>
      <c r="Q788" s="518" t="e">
        <f>IF(Produit_Tarif_Stock!#REF!&lt;&gt;0,(E788-(E788*H788)-Produit_Tarif_Stock!#REF!)/Produit_Tarif_Stock!#REF!*100,(E788-(E788*H788)-Produit_Tarif_Stock!#REF!)/Produit_Tarif_Stock!#REF!*100)</f>
        <v>#REF!</v>
      </c>
      <c r="R788" s="523">
        <f t="shared" si="25"/>
        <v>0</v>
      </c>
      <c r="S788" s="524" t="e">
        <f>Produit_Tarif_Stock!#REF!</f>
        <v>#REF!</v>
      </c>
    </row>
    <row r="789" spans="1:19" ht="24.75" customHeight="1">
      <c r="A789" s="228" t="e">
        <f>Produit_Tarif_Stock!#REF!</f>
        <v>#REF!</v>
      </c>
      <c r="B789" s="118" t="e">
        <f>IF(Produit_Tarif_Stock!#REF!&lt;&gt;"",Produit_Tarif_Stock!#REF!,"")</f>
        <v>#REF!</v>
      </c>
      <c r="C789" s="502" t="e">
        <f>IF(Produit_Tarif_Stock!#REF!&lt;&gt;"",Produit_Tarif_Stock!#REF!,"")</f>
        <v>#REF!</v>
      </c>
      <c r="D789" s="505" t="e">
        <f>IF(Produit_Tarif_Stock!#REF!&lt;&gt;"",Produit_Tarif_Stock!#REF!,"")</f>
        <v>#REF!</v>
      </c>
      <c r="E789" s="514" t="e">
        <f>IF(Produit_Tarif_Stock!#REF!&lt;&gt;0,Produit_Tarif_Stock!#REF!,"")</f>
        <v>#REF!</v>
      </c>
      <c r="F789" s="2" t="e">
        <f>IF(Produit_Tarif_Stock!#REF!&lt;&gt;"",Produit_Tarif_Stock!#REF!,"")</f>
        <v>#REF!</v>
      </c>
      <c r="G789" s="506" t="e">
        <f>IF(Produit_Tarif_Stock!#REF!&lt;&gt;0,Produit_Tarif_Stock!#REF!,"")</f>
        <v>#REF!</v>
      </c>
      <c r="I789" s="506" t="str">
        <f t="shared" si="24"/>
        <v/>
      </c>
      <c r="J789" s="2" t="e">
        <f>IF(Produit_Tarif_Stock!#REF!&lt;&gt;0,Produit_Tarif_Stock!#REF!,"")</f>
        <v>#REF!</v>
      </c>
      <c r="K789" s="2" t="e">
        <f>IF(Produit_Tarif_Stock!#REF!&lt;&gt;0,Produit_Tarif_Stock!#REF!,"")</f>
        <v>#REF!</v>
      </c>
      <c r="L789" s="114" t="e">
        <f>IF(Produit_Tarif_Stock!#REF!&lt;&gt;0,Produit_Tarif_Stock!#REF!,"")</f>
        <v>#REF!</v>
      </c>
      <c r="M789" s="114" t="e">
        <f>IF(Produit_Tarif_Stock!#REF!&lt;&gt;0,Produit_Tarif_Stock!#REF!,"")</f>
        <v>#REF!</v>
      </c>
      <c r="N789" s="454"/>
      <c r="P789" s="2" t="e">
        <f>IF(Produit_Tarif_Stock!#REF!&lt;&gt;0,Produit_Tarif_Stock!#REF!,"")</f>
        <v>#REF!</v>
      </c>
      <c r="Q789" s="518" t="e">
        <f>IF(Produit_Tarif_Stock!#REF!&lt;&gt;0,(E789-(E789*H789)-Produit_Tarif_Stock!#REF!)/Produit_Tarif_Stock!#REF!*100,(E789-(E789*H789)-Produit_Tarif_Stock!#REF!)/Produit_Tarif_Stock!#REF!*100)</f>
        <v>#REF!</v>
      </c>
      <c r="R789" s="523">
        <f t="shared" si="25"/>
        <v>0</v>
      </c>
      <c r="S789" s="524" t="e">
        <f>Produit_Tarif_Stock!#REF!</f>
        <v>#REF!</v>
      </c>
    </row>
    <row r="790" spans="1:19" ht="24.75" customHeight="1">
      <c r="A790" s="228" t="e">
        <f>Produit_Tarif_Stock!#REF!</f>
        <v>#REF!</v>
      </c>
      <c r="B790" s="118" t="e">
        <f>IF(Produit_Tarif_Stock!#REF!&lt;&gt;"",Produit_Tarif_Stock!#REF!,"")</f>
        <v>#REF!</v>
      </c>
      <c r="C790" s="502" t="e">
        <f>IF(Produit_Tarif_Stock!#REF!&lt;&gt;"",Produit_Tarif_Stock!#REF!,"")</f>
        <v>#REF!</v>
      </c>
      <c r="D790" s="505" t="e">
        <f>IF(Produit_Tarif_Stock!#REF!&lt;&gt;"",Produit_Tarif_Stock!#REF!,"")</f>
        <v>#REF!</v>
      </c>
      <c r="E790" s="514" t="e">
        <f>IF(Produit_Tarif_Stock!#REF!&lt;&gt;0,Produit_Tarif_Stock!#REF!,"")</f>
        <v>#REF!</v>
      </c>
      <c r="F790" s="2" t="e">
        <f>IF(Produit_Tarif_Stock!#REF!&lt;&gt;"",Produit_Tarif_Stock!#REF!,"")</f>
        <v>#REF!</v>
      </c>
      <c r="G790" s="506" t="e">
        <f>IF(Produit_Tarif_Stock!#REF!&lt;&gt;0,Produit_Tarif_Stock!#REF!,"")</f>
        <v>#REF!</v>
      </c>
      <c r="I790" s="506" t="str">
        <f t="shared" si="24"/>
        <v/>
      </c>
      <c r="J790" s="2" t="e">
        <f>IF(Produit_Tarif_Stock!#REF!&lt;&gt;0,Produit_Tarif_Stock!#REF!,"")</f>
        <v>#REF!</v>
      </c>
      <c r="K790" s="2" t="e">
        <f>IF(Produit_Tarif_Stock!#REF!&lt;&gt;0,Produit_Tarif_Stock!#REF!,"")</f>
        <v>#REF!</v>
      </c>
      <c r="L790" s="114" t="e">
        <f>IF(Produit_Tarif_Stock!#REF!&lt;&gt;0,Produit_Tarif_Stock!#REF!,"")</f>
        <v>#REF!</v>
      </c>
      <c r="M790" s="114" t="e">
        <f>IF(Produit_Tarif_Stock!#REF!&lt;&gt;0,Produit_Tarif_Stock!#REF!,"")</f>
        <v>#REF!</v>
      </c>
      <c r="N790" s="454"/>
      <c r="P790" s="2" t="e">
        <f>IF(Produit_Tarif_Stock!#REF!&lt;&gt;0,Produit_Tarif_Stock!#REF!,"")</f>
        <v>#REF!</v>
      </c>
      <c r="Q790" s="518" t="e">
        <f>IF(Produit_Tarif_Stock!#REF!&lt;&gt;0,(E790-(E790*H790)-Produit_Tarif_Stock!#REF!)/Produit_Tarif_Stock!#REF!*100,(E790-(E790*H790)-Produit_Tarif_Stock!#REF!)/Produit_Tarif_Stock!#REF!*100)</f>
        <v>#REF!</v>
      </c>
      <c r="R790" s="523">
        <f t="shared" si="25"/>
        <v>0</v>
      </c>
      <c r="S790" s="524" t="e">
        <f>Produit_Tarif_Stock!#REF!</f>
        <v>#REF!</v>
      </c>
    </row>
    <row r="791" spans="1:19" ht="24.75" customHeight="1">
      <c r="A791" s="228" t="e">
        <f>Produit_Tarif_Stock!#REF!</f>
        <v>#REF!</v>
      </c>
      <c r="B791" s="118" t="e">
        <f>IF(Produit_Tarif_Stock!#REF!&lt;&gt;"",Produit_Tarif_Stock!#REF!,"")</f>
        <v>#REF!</v>
      </c>
      <c r="C791" s="502" t="e">
        <f>IF(Produit_Tarif_Stock!#REF!&lt;&gt;"",Produit_Tarif_Stock!#REF!,"")</f>
        <v>#REF!</v>
      </c>
      <c r="D791" s="505" t="e">
        <f>IF(Produit_Tarif_Stock!#REF!&lt;&gt;"",Produit_Tarif_Stock!#REF!,"")</f>
        <v>#REF!</v>
      </c>
      <c r="E791" s="514" t="e">
        <f>IF(Produit_Tarif_Stock!#REF!&lt;&gt;0,Produit_Tarif_Stock!#REF!,"")</f>
        <v>#REF!</v>
      </c>
      <c r="F791" s="2" t="e">
        <f>IF(Produit_Tarif_Stock!#REF!&lt;&gt;"",Produit_Tarif_Stock!#REF!,"")</f>
        <v>#REF!</v>
      </c>
      <c r="G791" s="506" t="e">
        <f>IF(Produit_Tarif_Stock!#REF!&lt;&gt;0,Produit_Tarif_Stock!#REF!,"")</f>
        <v>#REF!</v>
      </c>
      <c r="I791" s="506" t="str">
        <f t="shared" si="24"/>
        <v/>
      </c>
      <c r="J791" s="2" t="e">
        <f>IF(Produit_Tarif_Stock!#REF!&lt;&gt;0,Produit_Tarif_Stock!#REF!,"")</f>
        <v>#REF!</v>
      </c>
      <c r="K791" s="2" t="e">
        <f>IF(Produit_Tarif_Stock!#REF!&lt;&gt;0,Produit_Tarif_Stock!#REF!,"")</f>
        <v>#REF!</v>
      </c>
      <c r="L791" s="114" t="e">
        <f>IF(Produit_Tarif_Stock!#REF!&lt;&gt;0,Produit_Tarif_Stock!#REF!,"")</f>
        <v>#REF!</v>
      </c>
      <c r="M791" s="114" t="e">
        <f>IF(Produit_Tarif_Stock!#REF!&lt;&gt;0,Produit_Tarif_Stock!#REF!,"")</f>
        <v>#REF!</v>
      </c>
      <c r="N791" s="454"/>
      <c r="P791" s="2" t="e">
        <f>IF(Produit_Tarif_Stock!#REF!&lt;&gt;0,Produit_Tarif_Stock!#REF!,"")</f>
        <v>#REF!</v>
      </c>
      <c r="Q791" s="518" t="e">
        <f>IF(Produit_Tarif_Stock!#REF!&lt;&gt;0,(E791-(E791*H791)-Produit_Tarif_Stock!#REF!)/Produit_Tarif_Stock!#REF!*100,(E791-(E791*H791)-Produit_Tarif_Stock!#REF!)/Produit_Tarif_Stock!#REF!*100)</f>
        <v>#REF!</v>
      </c>
      <c r="R791" s="523">
        <f t="shared" si="25"/>
        <v>0</v>
      </c>
      <c r="S791" s="524" t="e">
        <f>Produit_Tarif_Stock!#REF!</f>
        <v>#REF!</v>
      </c>
    </row>
    <row r="792" spans="1:19" ht="24.75" customHeight="1">
      <c r="A792" s="228" t="e">
        <f>Produit_Tarif_Stock!#REF!</f>
        <v>#REF!</v>
      </c>
      <c r="B792" s="118" t="e">
        <f>IF(Produit_Tarif_Stock!#REF!&lt;&gt;"",Produit_Tarif_Stock!#REF!,"")</f>
        <v>#REF!</v>
      </c>
      <c r="C792" s="502" t="e">
        <f>IF(Produit_Tarif_Stock!#REF!&lt;&gt;"",Produit_Tarif_Stock!#REF!,"")</f>
        <v>#REF!</v>
      </c>
      <c r="D792" s="505" t="e">
        <f>IF(Produit_Tarif_Stock!#REF!&lt;&gt;"",Produit_Tarif_Stock!#REF!,"")</f>
        <v>#REF!</v>
      </c>
      <c r="E792" s="514" t="e">
        <f>IF(Produit_Tarif_Stock!#REF!&lt;&gt;0,Produit_Tarif_Stock!#REF!,"")</f>
        <v>#REF!</v>
      </c>
      <c r="F792" s="2" t="e">
        <f>IF(Produit_Tarif_Stock!#REF!&lt;&gt;"",Produit_Tarif_Stock!#REF!,"")</f>
        <v>#REF!</v>
      </c>
      <c r="G792" s="506" t="e">
        <f>IF(Produit_Tarif_Stock!#REF!&lt;&gt;0,Produit_Tarif_Stock!#REF!,"")</f>
        <v>#REF!</v>
      </c>
      <c r="I792" s="506" t="str">
        <f t="shared" si="24"/>
        <v/>
      </c>
      <c r="J792" s="2" t="e">
        <f>IF(Produit_Tarif_Stock!#REF!&lt;&gt;0,Produit_Tarif_Stock!#REF!,"")</f>
        <v>#REF!</v>
      </c>
      <c r="K792" s="2" t="e">
        <f>IF(Produit_Tarif_Stock!#REF!&lt;&gt;0,Produit_Tarif_Stock!#REF!,"")</f>
        <v>#REF!</v>
      </c>
      <c r="L792" s="114" t="e">
        <f>IF(Produit_Tarif_Stock!#REF!&lt;&gt;0,Produit_Tarif_Stock!#REF!,"")</f>
        <v>#REF!</v>
      </c>
      <c r="M792" s="114" t="e">
        <f>IF(Produit_Tarif_Stock!#REF!&lt;&gt;0,Produit_Tarif_Stock!#REF!,"")</f>
        <v>#REF!</v>
      </c>
      <c r="N792" s="454"/>
      <c r="P792" s="2" t="e">
        <f>IF(Produit_Tarif_Stock!#REF!&lt;&gt;0,Produit_Tarif_Stock!#REF!,"")</f>
        <v>#REF!</v>
      </c>
      <c r="Q792" s="518" t="e">
        <f>IF(Produit_Tarif_Stock!#REF!&lt;&gt;0,(E792-(E792*H792)-Produit_Tarif_Stock!#REF!)/Produit_Tarif_Stock!#REF!*100,(E792-(E792*H792)-Produit_Tarif_Stock!#REF!)/Produit_Tarif_Stock!#REF!*100)</f>
        <v>#REF!</v>
      </c>
      <c r="R792" s="523">
        <f t="shared" si="25"/>
        <v>0</v>
      </c>
      <c r="S792" s="524" t="e">
        <f>Produit_Tarif_Stock!#REF!</f>
        <v>#REF!</v>
      </c>
    </row>
    <row r="793" spans="1:19" ht="24.75" customHeight="1">
      <c r="A793" s="228" t="e">
        <f>Produit_Tarif_Stock!#REF!</f>
        <v>#REF!</v>
      </c>
      <c r="B793" s="118" t="e">
        <f>IF(Produit_Tarif_Stock!#REF!&lt;&gt;"",Produit_Tarif_Stock!#REF!,"")</f>
        <v>#REF!</v>
      </c>
      <c r="C793" s="502" t="e">
        <f>IF(Produit_Tarif_Stock!#REF!&lt;&gt;"",Produit_Tarif_Stock!#REF!,"")</f>
        <v>#REF!</v>
      </c>
      <c r="D793" s="505" t="e">
        <f>IF(Produit_Tarif_Stock!#REF!&lt;&gt;"",Produit_Tarif_Stock!#REF!,"")</f>
        <v>#REF!</v>
      </c>
      <c r="E793" s="514" t="e">
        <f>IF(Produit_Tarif_Stock!#REF!&lt;&gt;0,Produit_Tarif_Stock!#REF!,"")</f>
        <v>#REF!</v>
      </c>
      <c r="F793" s="2" t="e">
        <f>IF(Produit_Tarif_Stock!#REF!&lt;&gt;"",Produit_Tarif_Stock!#REF!,"")</f>
        <v>#REF!</v>
      </c>
      <c r="G793" s="506" t="e">
        <f>IF(Produit_Tarif_Stock!#REF!&lt;&gt;0,Produit_Tarif_Stock!#REF!,"")</f>
        <v>#REF!</v>
      </c>
      <c r="I793" s="506" t="str">
        <f t="shared" si="24"/>
        <v/>
      </c>
      <c r="J793" s="2" t="e">
        <f>IF(Produit_Tarif_Stock!#REF!&lt;&gt;0,Produit_Tarif_Stock!#REF!,"")</f>
        <v>#REF!</v>
      </c>
      <c r="K793" s="2" t="e">
        <f>IF(Produit_Tarif_Stock!#REF!&lt;&gt;0,Produit_Tarif_Stock!#REF!,"")</f>
        <v>#REF!</v>
      </c>
      <c r="L793" s="114" t="e">
        <f>IF(Produit_Tarif_Stock!#REF!&lt;&gt;0,Produit_Tarif_Stock!#REF!,"")</f>
        <v>#REF!</v>
      </c>
      <c r="M793" s="114" t="e">
        <f>IF(Produit_Tarif_Stock!#REF!&lt;&gt;0,Produit_Tarif_Stock!#REF!,"")</f>
        <v>#REF!</v>
      </c>
      <c r="N793" s="454"/>
      <c r="P793" s="2" t="e">
        <f>IF(Produit_Tarif_Stock!#REF!&lt;&gt;0,Produit_Tarif_Stock!#REF!,"")</f>
        <v>#REF!</v>
      </c>
      <c r="Q793" s="518" t="e">
        <f>IF(Produit_Tarif_Stock!#REF!&lt;&gt;0,(E793-(E793*H793)-Produit_Tarif_Stock!#REF!)/Produit_Tarif_Stock!#REF!*100,(E793-(E793*H793)-Produit_Tarif_Stock!#REF!)/Produit_Tarif_Stock!#REF!*100)</f>
        <v>#REF!</v>
      </c>
      <c r="R793" s="523">
        <f t="shared" si="25"/>
        <v>0</v>
      </c>
      <c r="S793" s="524" t="e">
        <f>Produit_Tarif_Stock!#REF!</f>
        <v>#REF!</v>
      </c>
    </row>
    <row r="794" spans="1:19" ht="24.75" customHeight="1">
      <c r="A794" s="228" t="e">
        <f>Produit_Tarif_Stock!#REF!</f>
        <v>#REF!</v>
      </c>
      <c r="B794" s="118" t="e">
        <f>IF(Produit_Tarif_Stock!#REF!&lt;&gt;"",Produit_Tarif_Stock!#REF!,"")</f>
        <v>#REF!</v>
      </c>
      <c r="C794" s="502" t="e">
        <f>IF(Produit_Tarif_Stock!#REF!&lt;&gt;"",Produit_Tarif_Stock!#REF!,"")</f>
        <v>#REF!</v>
      </c>
      <c r="D794" s="505" t="e">
        <f>IF(Produit_Tarif_Stock!#REF!&lt;&gt;"",Produit_Tarif_Stock!#REF!,"")</f>
        <v>#REF!</v>
      </c>
      <c r="E794" s="514" t="e">
        <f>IF(Produit_Tarif_Stock!#REF!&lt;&gt;0,Produit_Tarif_Stock!#REF!,"")</f>
        <v>#REF!</v>
      </c>
      <c r="F794" s="2" t="e">
        <f>IF(Produit_Tarif_Stock!#REF!&lt;&gt;"",Produit_Tarif_Stock!#REF!,"")</f>
        <v>#REF!</v>
      </c>
      <c r="G794" s="506" t="e">
        <f>IF(Produit_Tarif_Stock!#REF!&lt;&gt;0,Produit_Tarif_Stock!#REF!,"")</f>
        <v>#REF!</v>
      </c>
      <c r="I794" s="506" t="str">
        <f t="shared" si="24"/>
        <v/>
      </c>
      <c r="J794" s="2" t="e">
        <f>IF(Produit_Tarif_Stock!#REF!&lt;&gt;0,Produit_Tarif_Stock!#REF!,"")</f>
        <v>#REF!</v>
      </c>
      <c r="K794" s="2" t="e">
        <f>IF(Produit_Tarif_Stock!#REF!&lt;&gt;0,Produit_Tarif_Stock!#REF!,"")</f>
        <v>#REF!</v>
      </c>
      <c r="L794" s="114" t="e">
        <f>IF(Produit_Tarif_Stock!#REF!&lt;&gt;0,Produit_Tarif_Stock!#REF!,"")</f>
        <v>#REF!</v>
      </c>
      <c r="M794" s="114" t="e">
        <f>IF(Produit_Tarif_Stock!#REF!&lt;&gt;0,Produit_Tarif_Stock!#REF!,"")</f>
        <v>#REF!</v>
      </c>
      <c r="N794" s="454"/>
      <c r="P794" s="2" t="e">
        <f>IF(Produit_Tarif_Stock!#REF!&lt;&gt;0,Produit_Tarif_Stock!#REF!,"")</f>
        <v>#REF!</v>
      </c>
      <c r="Q794" s="518" t="e">
        <f>IF(Produit_Tarif_Stock!#REF!&lt;&gt;0,(E794-(E794*H794)-Produit_Tarif_Stock!#REF!)/Produit_Tarif_Stock!#REF!*100,(E794-(E794*H794)-Produit_Tarif_Stock!#REF!)/Produit_Tarif_Stock!#REF!*100)</f>
        <v>#REF!</v>
      </c>
      <c r="R794" s="523">
        <f t="shared" si="25"/>
        <v>0</v>
      </c>
      <c r="S794" s="524" t="e">
        <f>Produit_Tarif_Stock!#REF!</f>
        <v>#REF!</v>
      </c>
    </row>
    <row r="795" spans="1:19" ht="24.75" customHeight="1">
      <c r="A795" s="228" t="e">
        <f>Produit_Tarif_Stock!#REF!</f>
        <v>#REF!</v>
      </c>
      <c r="B795" s="118" t="e">
        <f>IF(Produit_Tarif_Stock!#REF!&lt;&gt;"",Produit_Tarif_Stock!#REF!,"")</f>
        <v>#REF!</v>
      </c>
      <c r="C795" s="502" t="e">
        <f>IF(Produit_Tarif_Stock!#REF!&lt;&gt;"",Produit_Tarif_Stock!#REF!,"")</f>
        <v>#REF!</v>
      </c>
      <c r="D795" s="505" t="e">
        <f>IF(Produit_Tarif_Stock!#REF!&lt;&gt;"",Produit_Tarif_Stock!#REF!,"")</f>
        <v>#REF!</v>
      </c>
      <c r="E795" s="514" t="e">
        <f>IF(Produit_Tarif_Stock!#REF!&lt;&gt;0,Produit_Tarif_Stock!#REF!,"")</f>
        <v>#REF!</v>
      </c>
      <c r="F795" s="2" t="e">
        <f>IF(Produit_Tarif_Stock!#REF!&lt;&gt;"",Produit_Tarif_Stock!#REF!,"")</f>
        <v>#REF!</v>
      </c>
      <c r="G795" s="506" t="e">
        <f>IF(Produit_Tarif_Stock!#REF!&lt;&gt;0,Produit_Tarif_Stock!#REF!,"")</f>
        <v>#REF!</v>
      </c>
      <c r="I795" s="506" t="str">
        <f t="shared" si="24"/>
        <v/>
      </c>
      <c r="J795" s="2" t="e">
        <f>IF(Produit_Tarif_Stock!#REF!&lt;&gt;0,Produit_Tarif_Stock!#REF!,"")</f>
        <v>#REF!</v>
      </c>
      <c r="K795" s="2" t="e">
        <f>IF(Produit_Tarif_Stock!#REF!&lt;&gt;0,Produit_Tarif_Stock!#REF!,"")</f>
        <v>#REF!</v>
      </c>
      <c r="L795" s="114" t="e">
        <f>IF(Produit_Tarif_Stock!#REF!&lt;&gt;0,Produit_Tarif_Stock!#REF!,"")</f>
        <v>#REF!</v>
      </c>
      <c r="M795" s="114" t="e">
        <f>IF(Produit_Tarif_Stock!#REF!&lt;&gt;0,Produit_Tarif_Stock!#REF!,"")</f>
        <v>#REF!</v>
      </c>
      <c r="N795" s="454"/>
      <c r="P795" s="2" t="e">
        <f>IF(Produit_Tarif_Stock!#REF!&lt;&gt;0,Produit_Tarif_Stock!#REF!,"")</f>
        <v>#REF!</v>
      </c>
      <c r="Q795" s="518" t="e">
        <f>IF(Produit_Tarif_Stock!#REF!&lt;&gt;0,(E795-(E795*H795)-Produit_Tarif_Stock!#REF!)/Produit_Tarif_Stock!#REF!*100,(E795-(E795*H795)-Produit_Tarif_Stock!#REF!)/Produit_Tarif_Stock!#REF!*100)</f>
        <v>#REF!</v>
      </c>
      <c r="R795" s="523">
        <f t="shared" si="25"/>
        <v>0</v>
      </c>
      <c r="S795" s="524" t="e">
        <f>Produit_Tarif_Stock!#REF!</f>
        <v>#REF!</v>
      </c>
    </row>
    <row r="796" spans="1:19" ht="24.75" customHeight="1">
      <c r="A796" s="228" t="e">
        <f>Produit_Tarif_Stock!#REF!</f>
        <v>#REF!</v>
      </c>
      <c r="B796" s="118" t="e">
        <f>IF(Produit_Tarif_Stock!#REF!&lt;&gt;"",Produit_Tarif_Stock!#REF!,"")</f>
        <v>#REF!</v>
      </c>
      <c r="C796" s="502" t="e">
        <f>IF(Produit_Tarif_Stock!#REF!&lt;&gt;"",Produit_Tarif_Stock!#REF!,"")</f>
        <v>#REF!</v>
      </c>
      <c r="D796" s="505" t="e">
        <f>IF(Produit_Tarif_Stock!#REF!&lt;&gt;"",Produit_Tarif_Stock!#REF!,"")</f>
        <v>#REF!</v>
      </c>
      <c r="E796" s="514" t="e">
        <f>IF(Produit_Tarif_Stock!#REF!&lt;&gt;0,Produit_Tarif_Stock!#REF!,"")</f>
        <v>#REF!</v>
      </c>
      <c r="F796" s="2" t="e">
        <f>IF(Produit_Tarif_Stock!#REF!&lt;&gt;"",Produit_Tarif_Stock!#REF!,"")</f>
        <v>#REF!</v>
      </c>
      <c r="G796" s="506" t="e">
        <f>IF(Produit_Tarif_Stock!#REF!&lt;&gt;0,Produit_Tarif_Stock!#REF!,"")</f>
        <v>#REF!</v>
      </c>
      <c r="I796" s="506" t="str">
        <f t="shared" si="24"/>
        <v/>
      </c>
      <c r="J796" s="2" t="e">
        <f>IF(Produit_Tarif_Stock!#REF!&lt;&gt;0,Produit_Tarif_Stock!#REF!,"")</f>
        <v>#REF!</v>
      </c>
      <c r="K796" s="2" t="e">
        <f>IF(Produit_Tarif_Stock!#REF!&lt;&gt;0,Produit_Tarif_Stock!#REF!,"")</f>
        <v>#REF!</v>
      </c>
      <c r="L796" s="114" t="e">
        <f>IF(Produit_Tarif_Stock!#REF!&lt;&gt;0,Produit_Tarif_Stock!#REF!,"")</f>
        <v>#REF!</v>
      </c>
      <c r="M796" s="114" t="e">
        <f>IF(Produit_Tarif_Stock!#REF!&lt;&gt;0,Produit_Tarif_Stock!#REF!,"")</f>
        <v>#REF!</v>
      </c>
      <c r="N796" s="454"/>
      <c r="P796" s="2" t="e">
        <f>IF(Produit_Tarif_Stock!#REF!&lt;&gt;0,Produit_Tarif_Stock!#REF!,"")</f>
        <v>#REF!</v>
      </c>
      <c r="Q796" s="518" t="e">
        <f>IF(Produit_Tarif_Stock!#REF!&lt;&gt;0,(E796-(E796*H796)-Produit_Tarif_Stock!#REF!)/Produit_Tarif_Stock!#REF!*100,(E796-(E796*H796)-Produit_Tarif_Stock!#REF!)/Produit_Tarif_Stock!#REF!*100)</f>
        <v>#REF!</v>
      </c>
      <c r="R796" s="523">
        <f t="shared" si="25"/>
        <v>0</v>
      </c>
      <c r="S796" s="524" t="e">
        <f>Produit_Tarif_Stock!#REF!</f>
        <v>#REF!</v>
      </c>
    </row>
    <row r="797" spans="1:19" ht="24.75" customHeight="1">
      <c r="A797" s="228" t="e">
        <f>Produit_Tarif_Stock!#REF!</f>
        <v>#REF!</v>
      </c>
      <c r="B797" s="118" t="e">
        <f>IF(Produit_Tarif_Stock!#REF!&lt;&gt;"",Produit_Tarif_Stock!#REF!,"")</f>
        <v>#REF!</v>
      </c>
      <c r="C797" s="502" t="e">
        <f>IF(Produit_Tarif_Stock!#REF!&lt;&gt;"",Produit_Tarif_Stock!#REF!,"")</f>
        <v>#REF!</v>
      </c>
      <c r="D797" s="505" t="e">
        <f>IF(Produit_Tarif_Stock!#REF!&lt;&gt;"",Produit_Tarif_Stock!#REF!,"")</f>
        <v>#REF!</v>
      </c>
      <c r="E797" s="514" t="e">
        <f>IF(Produit_Tarif_Stock!#REF!&lt;&gt;0,Produit_Tarif_Stock!#REF!,"")</f>
        <v>#REF!</v>
      </c>
      <c r="F797" s="2" t="e">
        <f>IF(Produit_Tarif_Stock!#REF!&lt;&gt;"",Produit_Tarif_Stock!#REF!,"")</f>
        <v>#REF!</v>
      </c>
      <c r="G797" s="506" t="e">
        <f>IF(Produit_Tarif_Stock!#REF!&lt;&gt;0,Produit_Tarif_Stock!#REF!,"")</f>
        <v>#REF!</v>
      </c>
      <c r="I797" s="506" t="str">
        <f t="shared" si="24"/>
        <v/>
      </c>
      <c r="J797" s="2" t="e">
        <f>IF(Produit_Tarif_Stock!#REF!&lt;&gt;0,Produit_Tarif_Stock!#REF!,"")</f>
        <v>#REF!</v>
      </c>
      <c r="K797" s="2" t="e">
        <f>IF(Produit_Tarif_Stock!#REF!&lt;&gt;0,Produit_Tarif_Stock!#REF!,"")</f>
        <v>#REF!</v>
      </c>
      <c r="L797" s="114" t="e">
        <f>IF(Produit_Tarif_Stock!#REF!&lt;&gt;0,Produit_Tarif_Stock!#REF!,"")</f>
        <v>#REF!</v>
      </c>
      <c r="M797" s="114" t="e">
        <f>IF(Produit_Tarif_Stock!#REF!&lt;&gt;0,Produit_Tarif_Stock!#REF!,"")</f>
        <v>#REF!</v>
      </c>
      <c r="N797" s="454"/>
      <c r="P797" s="2" t="e">
        <f>IF(Produit_Tarif_Stock!#REF!&lt;&gt;0,Produit_Tarif_Stock!#REF!,"")</f>
        <v>#REF!</v>
      </c>
      <c r="Q797" s="518" t="e">
        <f>IF(Produit_Tarif_Stock!#REF!&lt;&gt;0,(E797-(E797*H797)-Produit_Tarif_Stock!#REF!)/Produit_Tarif_Stock!#REF!*100,(E797-(E797*H797)-Produit_Tarif_Stock!#REF!)/Produit_Tarif_Stock!#REF!*100)</f>
        <v>#REF!</v>
      </c>
      <c r="R797" s="523">
        <f t="shared" si="25"/>
        <v>0</v>
      </c>
      <c r="S797" s="524" t="e">
        <f>Produit_Tarif_Stock!#REF!</f>
        <v>#REF!</v>
      </c>
    </row>
    <row r="798" spans="1:19" ht="24.75" customHeight="1">
      <c r="A798" s="228" t="e">
        <f>Produit_Tarif_Stock!#REF!</f>
        <v>#REF!</v>
      </c>
      <c r="B798" s="118" t="e">
        <f>IF(Produit_Tarif_Stock!#REF!&lt;&gt;"",Produit_Tarif_Stock!#REF!,"")</f>
        <v>#REF!</v>
      </c>
      <c r="C798" s="502" t="e">
        <f>IF(Produit_Tarif_Stock!#REF!&lt;&gt;"",Produit_Tarif_Stock!#REF!,"")</f>
        <v>#REF!</v>
      </c>
      <c r="D798" s="505" t="e">
        <f>IF(Produit_Tarif_Stock!#REF!&lt;&gt;"",Produit_Tarif_Stock!#REF!,"")</f>
        <v>#REF!</v>
      </c>
      <c r="E798" s="514" t="e">
        <f>IF(Produit_Tarif_Stock!#REF!&lt;&gt;0,Produit_Tarif_Stock!#REF!,"")</f>
        <v>#REF!</v>
      </c>
      <c r="F798" s="2" t="e">
        <f>IF(Produit_Tarif_Stock!#REF!&lt;&gt;"",Produit_Tarif_Stock!#REF!,"")</f>
        <v>#REF!</v>
      </c>
      <c r="G798" s="506" t="e">
        <f>IF(Produit_Tarif_Stock!#REF!&lt;&gt;0,Produit_Tarif_Stock!#REF!,"")</f>
        <v>#REF!</v>
      </c>
      <c r="I798" s="506" t="str">
        <f t="shared" si="24"/>
        <v/>
      </c>
      <c r="J798" s="2" t="e">
        <f>IF(Produit_Tarif_Stock!#REF!&lt;&gt;0,Produit_Tarif_Stock!#REF!,"")</f>
        <v>#REF!</v>
      </c>
      <c r="K798" s="2" t="e">
        <f>IF(Produit_Tarif_Stock!#REF!&lt;&gt;0,Produit_Tarif_Stock!#REF!,"")</f>
        <v>#REF!</v>
      </c>
      <c r="L798" s="114" t="e">
        <f>IF(Produit_Tarif_Stock!#REF!&lt;&gt;0,Produit_Tarif_Stock!#REF!,"")</f>
        <v>#REF!</v>
      </c>
      <c r="M798" s="114" t="e">
        <f>IF(Produit_Tarif_Stock!#REF!&lt;&gt;0,Produit_Tarif_Stock!#REF!,"")</f>
        <v>#REF!</v>
      </c>
      <c r="N798" s="454"/>
      <c r="P798" s="2" t="e">
        <f>IF(Produit_Tarif_Stock!#REF!&lt;&gt;0,Produit_Tarif_Stock!#REF!,"")</f>
        <v>#REF!</v>
      </c>
      <c r="Q798" s="518" t="e">
        <f>IF(Produit_Tarif_Stock!#REF!&lt;&gt;0,(E798-(E798*H798)-Produit_Tarif_Stock!#REF!)/Produit_Tarif_Stock!#REF!*100,(E798-(E798*H798)-Produit_Tarif_Stock!#REF!)/Produit_Tarif_Stock!#REF!*100)</f>
        <v>#REF!</v>
      </c>
      <c r="R798" s="523">
        <f t="shared" si="25"/>
        <v>0</v>
      </c>
      <c r="S798" s="524" t="e">
        <f>Produit_Tarif_Stock!#REF!</f>
        <v>#REF!</v>
      </c>
    </row>
    <row r="799" spans="1:19" ht="24.75" customHeight="1">
      <c r="A799" s="228" t="e">
        <f>Produit_Tarif_Stock!#REF!</f>
        <v>#REF!</v>
      </c>
      <c r="B799" s="118" t="e">
        <f>IF(Produit_Tarif_Stock!#REF!&lt;&gt;"",Produit_Tarif_Stock!#REF!,"")</f>
        <v>#REF!</v>
      </c>
      <c r="C799" s="502" t="e">
        <f>IF(Produit_Tarif_Stock!#REF!&lt;&gt;"",Produit_Tarif_Stock!#REF!,"")</f>
        <v>#REF!</v>
      </c>
      <c r="D799" s="505" t="e">
        <f>IF(Produit_Tarif_Stock!#REF!&lt;&gt;"",Produit_Tarif_Stock!#REF!,"")</f>
        <v>#REF!</v>
      </c>
      <c r="E799" s="514" t="e">
        <f>IF(Produit_Tarif_Stock!#REF!&lt;&gt;0,Produit_Tarif_Stock!#REF!,"")</f>
        <v>#REF!</v>
      </c>
      <c r="F799" s="2" t="e">
        <f>IF(Produit_Tarif_Stock!#REF!&lt;&gt;"",Produit_Tarif_Stock!#REF!,"")</f>
        <v>#REF!</v>
      </c>
      <c r="G799" s="506" t="e">
        <f>IF(Produit_Tarif_Stock!#REF!&lt;&gt;0,Produit_Tarif_Stock!#REF!,"")</f>
        <v>#REF!</v>
      </c>
      <c r="I799" s="506" t="str">
        <f t="shared" si="24"/>
        <v/>
      </c>
      <c r="J799" s="2" t="e">
        <f>IF(Produit_Tarif_Stock!#REF!&lt;&gt;0,Produit_Tarif_Stock!#REF!,"")</f>
        <v>#REF!</v>
      </c>
      <c r="K799" s="2" t="e">
        <f>IF(Produit_Tarif_Stock!#REF!&lt;&gt;0,Produit_Tarif_Stock!#REF!,"")</f>
        <v>#REF!</v>
      </c>
      <c r="L799" s="114" t="e">
        <f>IF(Produit_Tarif_Stock!#REF!&lt;&gt;0,Produit_Tarif_Stock!#REF!,"")</f>
        <v>#REF!</v>
      </c>
      <c r="M799" s="114" t="e">
        <f>IF(Produit_Tarif_Stock!#REF!&lt;&gt;0,Produit_Tarif_Stock!#REF!,"")</f>
        <v>#REF!</v>
      </c>
      <c r="N799" s="454"/>
      <c r="P799" s="2" t="e">
        <f>IF(Produit_Tarif_Stock!#REF!&lt;&gt;0,Produit_Tarif_Stock!#REF!,"")</f>
        <v>#REF!</v>
      </c>
      <c r="Q799" s="518" t="e">
        <f>IF(Produit_Tarif_Stock!#REF!&lt;&gt;0,(E799-(E799*H799)-Produit_Tarif_Stock!#REF!)/Produit_Tarif_Stock!#REF!*100,(E799-(E799*H799)-Produit_Tarif_Stock!#REF!)/Produit_Tarif_Stock!#REF!*100)</f>
        <v>#REF!</v>
      </c>
      <c r="R799" s="523">
        <f t="shared" si="25"/>
        <v>0</v>
      </c>
      <c r="S799" s="524" t="e">
        <f>Produit_Tarif_Stock!#REF!</f>
        <v>#REF!</v>
      </c>
    </row>
    <row r="800" spans="1:19" ht="24.75" customHeight="1">
      <c r="A800" s="228" t="e">
        <f>Produit_Tarif_Stock!#REF!</f>
        <v>#REF!</v>
      </c>
      <c r="B800" s="118" t="e">
        <f>IF(Produit_Tarif_Stock!#REF!&lt;&gt;"",Produit_Tarif_Stock!#REF!,"")</f>
        <v>#REF!</v>
      </c>
      <c r="C800" s="502" t="e">
        <f>IF(Produit_Tarif_Stock!#REF!&lt;&gt;"",Produit_Tarif_Stock!#REF!,"")</f>
        <v>#REF!</v>
      </c>
      <c r="D800" s="505" t="e">
        <f>IF(Produit_Tarif_Stock!#REF!&lt;&gt;"",Produit_Tarif_Stock!#REF!,"")</f>
        <v>#REF!</v>
      </c>
      <c r="E800" s="514" t="e">
        <f>IF(Produit_Tarif_Stock!#REF!&lt;&gt;0,Produit_Tarif_Stock!#REF!,"")</f>
        <v>#REF!</v>
      </c>
      <c r="F800" s="2" t="e">
        <f>IF(Produit_Tarif_Stock!#REF!&lt;&gt;"",Produit_Tarif_Stock!#REF!,"")</f>
        <v>#REF!</v>
      </c>
      <c r="G800" s="506" t="e">
        <f>IF(Produit_Tarif_Stock!#REF!&lt;&gt;0,Produit_Tarif_Stock!#REF!,"")</f>
        <v>#REF!</v>
      </c>
      <c r="I800" s="506" t="str">
        <f t="shared" si="24"/>
        <v/>
      </c>
      <c r="J800" s="2" t="e">
        <f>IF(Produit_Tarif_Stock!#REF!&lt;&gt;0,Produit_Tarif_Stock!#REF!,"")</f>
        <v>#REF!</v>
      </c>
      <c r="K800" s="2" t="e">
        <f>IF(Produit_Tarif_Stock!#REF!&lt;&gt;0,Produit_Tarif_Stock!#REF!,"")</f>
        <v>#REF!</v>
      </c>
      <c r="L800" s="114" t="e">
        <f>IF(Produit_Tarif_Stock!#REF!&lt;&gt;0,Produit_Tarif_Stock!#REF!,"")</f>
        <v>#REF!</v>
      </c>
      <c r="M800" s="114" t="e">
        <f>IF(Produit_Tarif_Stock!#REF!&lt;&gt;0,Produit_Tarif_Stock!#REF!,"")</f>
        <v>#REF!</v>
      </c>
      <c r="N800" s="454"/>
      <c r="P800" s="2" t="e">
        <f>IF(Produit_Tarif_Stock!#REF!&lt;&gt;0,Produit_Tarif_Stock!#REF!,"")</f>
        <v>#REF!</v>
      </c>
      <c r="Q800" s="518" t="e">
        <f>IF(Produit_Tarif_Stock!#REF!&lt;&gt;0,(E800-(E800*H800)-Produit_Tarif_Stock!#REF!)/Produit_Tarif_Stock!#REF!*100,(E800-(E800*H800)-Produit_Tarif_Stock!#REF!)/Produit_Tarif_Stock!#REF!*100)</f>
        <v>#REF!</v>
      </c>
      <c r="R800" s="523">
        <f t="shared" si="25"/>
        <v>0</v>
      </c>
      <c r="S800" s="524" t="e">
        <f>Produit_Tarif_Stock!#REF!</f>
        <v>#REF!</v>
      </c>
    </row>
    <row r="801" spans="1:19" ht="24.75" customHeight="1">
      <c r="A801" s="228" t="e">
        <f>Produit_Tarif_Stock!#REF!</f>
        <v>#REF!</v>
      </c>
      <c r="B801" s="118" t="e">
        <f>IF(Produit_Tarif_Stock!#REF!&lt;&gt;"",Produit_Tarif_Stock!#REF!,"")</f>
        <v>#REF!</v>
      </c>
      <c r="C801" s="502" t="e">
        <f>IF(Produit_Tarif_Stock!#REF!&lt;&gt;"",Produit_Tarif_Stock!#REF!,"")</f>
        <v>#REF!</v>
      </c>
      <c r="D801" s="505" t="e">
        <f>IF(Produit_Tarif_Stock!#REF!&lt;&gt;"",Produit_Tarif_Stock!#REF!,"")</f>
        <v>#REF!</v>
      </c>
      <c r="E801" s="514" t="e">
        <f>IF(Produit_Tarif_Stock!#REF!&lt;&gt;0,Produit_Tarif_Stock!#REF!,"")</f>
        <v>#REF!</v>
      </c>
      <c r="F801" s="2" t="e">
        <f>IF(Produit_Tarif_Stock!#REF!&lt;&gt;"",Produit_Tarif_Stock!#REF!,"")</f>
        <v>#REF!</v>
      </c>
      <c r="G801" s="506" t="e">
        <f>IF(Produit_Tarif_Stock!#REF!&lt;&gt;0,Produit_Tarif_Stock!#REF!,"")</f>
        <v>#REF!</v>
      </c>
      <c r="I801" s="506" t="str">
        <f t="shared" si="24"/>
        <v/>
      </c>
      <c r="J801" s="2" t="e">
        <f>IF(Produit_Tarif_Stock!#REF!&lt;&gt;0,Produit_Tarif_Stock!#REF!,"")</f>
        <v>#REF!</v>
      </c>
      <c r="K801" s="2" t="e">
        <f>IF(Produit_Tarif_Stock!#REF!&lt;&gt;0,Produit_Tarif_Stock!#REF!,"")</f>
        <v>#REF!</v>
      </c>
      <c r="L801" s="114" t="e">
        <f>IF(Produit_Tarif_Stock!#REF!&lt;&gt;0,Produit_Tarif_Stock!#REF!,"")</f>
        <v>#REF!</v>
      </c>
      <c r="M801" s="114" t="e">
        <f>IF(Produit_Tarif_Stock!#REF!&lt;&gt;0,Produit_Tarif_Stock!#REF!,"")</f>
        <v>#REF!</v>
      </c>
      <c r="N801" s="454"/>
      <c r="P801" s="2" t="e">
        <f>IF(Produit_Tarif_Stock!#REF!&lt;&gt;0,Produit_Tarif_Stock!#REF!,"")</f>
        <v>#REF!</v>
      </c>
      <c r="Q801" s="518" t="e">
        <f>IF(Produit_Tarif_Stock!#REF!&lt;&gt;0,(E801-(E801*H801)-Produit_Tarif_Stock!#REF!)/Produit_Tarif_Stock!#REF!*100,(E801-(E801*H801)-Produit_Tarif_Stock!#REF!)/Produit_Tarif_Stock!#REF!*100)</f>
        <v>#REF!</v>
      </c>
      <c r="R801" s="523">
        <f t="shared" si="25"/>
        <v>0</v>
      </c>
      <c r="S801" s="524" t="e">
        <f>Produit_Tarif_Stock!#REF!</f>
        <v>#REF!</v>
      </c>
    </row>
    <row r="802" spans="1:19" ht="24.75" customHeight="1">
      <c r="A802" s="228" t="e">
        <f>Produit_Tarif_Stock!#REF!</f>
        <v>#REF!</v>
      </c>
      <c r="B802" s="118" t="e">
        <f>IF(Produit_Tarif_Stock!#REF!&lt;&gt;"",Produit_Tarif_Stock!#REF!,"")</f>
        <v>#REF!</v>
      </c>
      <c r="C802" s="502" t="e">
        <f>IF(Produit_Tarif_Stock!#REF!&lt;&gt;"",Produit_Tarif_Stock!#REF!,"")</f>
        <v>#REF!</v>
      </c>
      <c r="D802" s="505" t="e">
        <f>IF(Produit_Tarif_Stock!#REF!&lt;&gt;"",Produit_Tarif_Stock!#REF!,"")</f>
        <v>#REF!</v>
      </c>
      <c r="E802" s="514" t="e">
        <f>IF(Produit_Tarif_Stock!#REF!&lt;&gt;0,Produit_Tarif_Stock!#REF!,"")</f>
        <v>#REF!</v>
      </c>
      <c r="F802" s="2" t="e">
        <f>IF(Produit_Tarif_Stock!#REF!&lt;&gt;"",Produit_Tarif_Stock!#REF!,"")</f>
        <v>#REF!</v>
      </c>
      <c r="G802" s="506" t="e">
        <f>IF(Produit_Tarif_Stock!#REF!&lt;&gt;0,Produit_Tarif_Stock!#REF!,"")</f>
        <v>#REF!</v>
      </c>
      <c r="I802" s="506" t="str">
        <f t="shared" si="24"/>
        <v/>
      </c>
      <c r="J802" s="2" t="e">
        <f>IF(Produit_Tarif_Stock!#REF!&lt;&gt;0,Produit_Tarif_Stock!#REF!,"")</f>
        <v>#REF!</v>
      </c>
      <c r="K802" s="2" t="e">
        <f>IF(Produit_Tarif_Stock!#REF!&lt;&gt;0,Produit_Tarif_Stock!#REF!,"")</f>
        <v>#REF!</v>
      </c>
      <c r="L802" s="114" t="e">
        <f>IF(Produit_Tarif_Stock!#REF!&lt;&gt;0,Produit_Tarif_Stock!#REF!,"")</f>
        <v>#REF!</v>
      </c>
      <c r="M802" s="114" t="e">
        <f>IF(Produit_Tarif_Stock!#REF!&lt;&gt;0,Produit_Tarif_Stock!#REF!,"")</f>
        <v>#REF!</v>
      </c>
      <c r="N802" s="454"/>
      <c r="P802" s="2" t="e">
        <f>IF(Produit_Tarif_Stock!#REF!&lt;&gt;0,Produit_Tarif_Stock!#REF!,"")</f>
        <v>#REF!</v>
      </c>
      <c r="Q802" s="518" t="e">
        <f>IF(Produit_Tarif_Stock!#REF!&lt;&gt;0,(E802-(E802*H802)-Produit_Tarif_Stock!#REF!)/Produit_Tarif_Stock!#REF!*100,(E802-(E802*H802)-Produit_Tarif_Stock!#REF!)/Produit_Tarif_Stock!#REF!*100)</f>
        <v>#REF!</v>
      </c>
      <c r="R802" s="523">
        <f t="shared" si="25"/>
        <v>0</v>
      </c>
      <c r="S802" s="524" t="e">
        <f>Produit_Tarif_Stock!#REF!</f>
        <v>#REF!</v>
      </c>
    </row>
    <row r="803" spans="1:19" ht="24.75" customHeight="1">
      <c r="A803" s="228" t="e">
        <f>Produit_Tarif_Stock!#REF!</f>
        <v>#REF!</v>
      </c>
      <c r="B803" s="118" t="e">
        <f>IF(Produit_Tarif_Stock!#REF!&lt;&gt;"",Produit_Tarif_Stock!#REF!,"")</f>
        <v>#REF!</v>
      </c>
      <c r="C803" s="502" t="e">
        <f>IF(Produit_Tarif_Stock!#REF!&lt;&gt;"",Produit_Tarif_Stock!#REF!,"")</f>
        <v>#REF!</v>
      </c>
      <c r="D803" s="505" t="e">
        <f>IF(Produit_Tarif_Stock!#REF!&lt;&gt;"",Produit_Tarif_Stock!#REF!,"")</f>
        <v>#REF!</v>
      </c>
      <c r="E803" s="514" t="e">
        <f>IF(Produit_Tarif_Stock!#REF!&lt;&gt;0,Produit_Tarif_Stock!#REF!,"")</f>
        <v>#REF!</v>
      </c>
      <c r="F803" s="2" t="e">
        <f>IF(Produit_Tarif_Stock!#REF!&lt;&gt;"",Produit_Tarif_Stock!#REF!,"")</f>
        <v>#REF!</v>
      </c>
      <c r="G803" s="506" t="e">
        <f>IF(Produit_Tarif_Stock!#REF!&lt;&gt;0,Produit_Tarif_Stock!#REF!,"")</f>
        <v>#REF!</v>
      </c>
      <c r="I803" s="506" t="str">
        <f t="shared" si="24"/>
        <v/>
      </c>
      <c r="J803" s="2" t="e">
        <f>IF(Produit_Tarif_Stock!#REF!&lt;&gt;0,Produit_Tarif_Stock!#REF!,"")</f>
        <v>#REF!</v>
      </c>
      <c r="K803" s="2" t="e">
        <f>IF(Produit_Tarif_Stock!#REF!&lt;&gt;0,Produit_Tarif_Stock!#REF!,"")</f>
        <v>#REF!</v>
      </c>
      <c r="L803" s="114" t="e">
        <f>IF(Produit_Tarif_Stock!#REF!&lt;&gt;0,Produit_Tarif_Stock!#REF!,"")</f>
        <v>#REF!</v>
      </c>
      <c r="M803" s="114" t="e">
        <f>IF(Produit_Tarif_Stock!#REF!&lt;&gt;0,Produit_Tarif_Stock!#REF!,"")</f>
        <v>#REF!</v>
      </c>
      <c r="N803" s="454"/>
      <c r="P803" s="2" t="e">
        <f>IF(Produit_Tarif_Stock!#REF!&lt;&gt;0,Produit_Tarif_Stock!#REF!,"")</f>
        <v>#REF!</v>
      </c>
      <c r="Q803" s="518" t="e">
        <f>IF(Produit_Tarif_Stock!#REF!&lt;&gt;0,(E803-(E803*H803)-Produit_Tarif_Stock!#REF!)/Produit_Tarif_Stock!#REF!*100,(E803-(E803*H803)-Produit_Tarif_Stock!#REF!)/Produit_Tarif_Stock!#REF!*100)</f>
        <v>#REF!</v>
      </c>
      <c r="R803" s="523">
        <f t="shared" si="25"/>
        <v>0</v>
      </c>
      <c r="S803" s="524" t="e">
        <f>Produit_Tarif_Stock!#REF!</f>
        <v>#REF!</v>
      </c>
    </row>
    <row r="804" spans="1:19" ht="24.75" customHeight="1">
      <c r="A804" s="228" t="e">
        <f>Produit_Tarif_Stock!#REF!</f>
        <v>#REF!</v>
      </c>
      <c r="B804" s="118" t="e">
        <f>IF(Produit_Tarif_Stock!#REF!&lt;&gt;"",Produit_Tarif_Stock!#REF!,"")</f>
        <v>#REF!</v>
      </c>
      <c r="C804" s="502" t="e">
        <f>IF(Produit_Tarif_Stock!#REF!&lt;&gt;"",Produit_Tarif_Stock!#REF!,"")</f>
        <v>#REF!</v>
      </c>
      <c r="D804" s="505" t="e">
        <f>IF(Produit_Tarif_Stock!#REF!&lt;&gt;"",Produit_Tarif_Stock!#REF!,"")</f>
        <v>#REF!</v>
      </c>
      <c r="E804" s="514" t="e">
        <f>IF(Produit_Tarif_Stock!#REF!&lt;&gt;0,Produit_Tarif_Stock!#REF!,"")</f>
        <v>#REF!</v>
      </c>
      <c r="F804" s="2" t="e">
        <f>IF(Produit_Tarif_Stock!#REF!&lt;&gt;"",Produit_Tarif_Stock!#REF!,"")</f>
        <v>#REF!</v>
      </c>
      <c r="G804" s="506" t="e">
        <f>IF(Produit_Tarif_Stock!#REF!&lt;&gt;0,Produit_Tarif_Stock!#REF!,"")</f>
        <v>#REF!</v>
      </c>
      <c r="I804" s="506" t="str">
        <f t="shared" si="24"/>
        <v/>
      </c>
      <c r="J804" s="2" t="e">
        <f>IF(Produit_Tarif_Stock!#REF!&lt;&gt;0,Produit_Tarif_Stock!#REF!,"")</f>
        <v>#REF!</v>
      </c>
      <c r="K804" s="2" t="e">
        <f>IF(Produit_Tarif_Stock!#REF!&lt;&gt;0,Produit_Tarif_Stock!#REF!,"")</f>
        <v>#REF!</v>
      </c>
      <c r="L804" s="114" t="e">
        <f>IF(Produit_Tarif_Stock!#REF!&lt;&gt;0,Produit_Tarif_Stock!#REF!,"")</f>
        <v>#REF!</v>
      </c>
      <c r="M804" s="114" t="e">
        <f>IF(Produit_Tarif_Stock!#REF!&lt;&gt;0,Produit_Tarif_Stock!#REF!,"")</f>
        <v>#REF!</v>
      </c>
      <c r="N804" s="454"/>
      <c r="P804" s="2" t="e">
        <f>IF(Produit_Tarif_Stock!#REF!&lt;&gt;0,Produit_Tarif_Stock!#REF!,"")</f>
        <v>#REF!</v>
      </c>
      <c r="Q804" s="518" t="e">
        <f>IF(Produit_Tarif_Stock!#REF!&lt;&gt;0,(E804-(E804*H804)-Produit_Tarif_Stock!#REF!)/Produit_Tarif_Stock!#REF!*100,(E804-(E804*H804)-Produit_Tarif_Stock!#REF!)/Produit_Tarif_Stock!#REF!*100)</f>
        <v>#REF!</v>
      </c>
      <c r="R804" s="523">
        <f t="shared" si="25"/>
        <v>0</v>
      </c>
      <c r="S804" s="524" t="e">
        <f>Produit_Tarif_Stock!#REF!</f>
        <v>#REF!</v>
      </c>
    </row>
    <row r="805" spans="1:19" ht="24.75" customHeight="1">
      <c r="A805" s="228" t="e">
        <f>Produit_Tarif_Stock!#REF!</f>
        <v>#REF!</v>
      </c>
      <c r="B805" s="118" t="e">
        <f>IF(Produit_Tarif_Stock!#REF!&lt;&gt;"",Produit_Tarif_Stock!#REF!,"")</f>
        <v>#REF!</v>
      </c>
      <c r="C805" s="502" t="e">
        <f>IF(Produit_Tarif_Stock!#REF!&lt;&gt;"",Produit_Tarif_Stock!#REF!,"")</f>
        <v>#REF!</v>
      </c>
      <c r="D805" s="505" t="e">
        <f>IF(Produit_Tarif_Stock!#REF!&lt;&gt;"",Produit_Tarif_Stock!#REF!,"")</f>
        <v>#REF!</v>
      </c>
      <c r="E805" s="514" t="e">
        <f>IF(Produit_Tarif_Stock!#REF!&lt;&gt;0,Produit_Tarif_Stock!#REF!,"")</f>
        <v>#REF!</v>
      </c>
      <c r="F805" s="2" t="e">
        <f>IF(Produit_Tarif_Stock!#REF!&lt;&gt;"",Produit_Tarif_Stock!#REF!,"")</f>
        <v>#REF!</v>
      </c>
      <c r="G805" s="506" t="e">
        <f>IF(Produit_Tarif_Stock!#REF!&lt;&gt;0,Produit_Tarif_Stock!#REF!,"")</f>
        <v>#REF!</v>
      </c>
      <c r="I805" s="506" t="str">
        <f t="shared" si="24"/>
        <v/>
      </c>
      <c r="J805" s="2" t="e">
        <f>IF(Produit_Tarif_Stock!#REF!&lt;&gt;0,Produit_Tarif_Stock!#REF!,"")</f>
        <v>#REF!</v>
      </c>
      <c r="K805" s="2" t="e">
        <f>IF(Produit_Tarif_Stock!#REF!&lt;&gt;0,Produit_Tarif_Stock!#REF!,"")</f>
        <v>#REF!</v>
      </c>
      <c r="L805" s="114" t="e">
        <f>IF(Produit_Tarif_Stock!#REF!&lt;&gt;0,Produit_Tarif_Stock!#REF!,"")</f>
        <v>#REF!</v>
      </c>
      <c r="M805" s="114" t="e">
        <f>IF(Produit_Tarif_Stock!#REF!&lt;&gt;0,Produit_Tarif_Stock!#REF!,"")</f>
        <v>#REF!</v>
      </c>
      <c r="N805" s="454"/>
      <c r="P805" s="2" t="e">
        <f>IF(Produit_Tarif_Stock!#REF!&lt;&gt;0,Produit_Tarif_Stock!#REF!,"")</f>
        <v>#REF!</v>
      </c>
      <c r="Q805" s="518" t="e">
        <f>IF(Produit_Tarif_Stock!#REF!&lt;&gt;0,(E805-(E805*H805)-Produit_Tarif_Stock!#REF!)/Produit_Tarif_Stock!#REF!*100,(E805-(E805*H805)-Produit_Tarif_Stock!#REF!)/Produit_Tarif_Stock!#REF!*100)</f>
        <v>#REF!</v>
      </c>
      <c r="R805" s="523">
        <f t="shared" si="25"/>
        <v>0</v>
      </c>
      <c r="S805" s="524" t="e">
        <f>Produit_Tarif_Stock!#REF!</f>
        <v>#REF!</v>
      </c>
    </row>
    <row r="806" spans="1:19" ht="24.75" customHeight="1">
      <c r="A806" s="228" t="e">
        <f>Produit_Tarif_Stock!#REF!</f>
        <v>#REF!</v>
      </c>
      <c r="B806" s="118" t="e">
        <f>IF(Produit_Tarif_Stock!#REF!&lt;&gt;"",Produit_Tarif_Stock!#REF!,"")</f>
        <v>#REF!</v>
      </c>
      <c r="C806" s="502" t="e">
        <f>IF(Produit_Tarif_Stock!#REF!&lt;&gt;"",Produit_Tarif_Stock!#REF!,"")</f>
        <v>#REF!</v>
      </c>
      <c r="D806" s="505" t="e">
        <f>IF(Produit_Tarif_Stock!#REF!&lt;&gt;"",Produit_Tarif_Stock!#REF!,"")</f>
        <v>#REF!</v>
      </c>
      <c r="E806" s="514" t="e">
        <f>IF(Produit_Tarif_Stock!#REF!&lt;&gt;0,Produit_Tarif_Stock!#REF!,"")</f>
        <v>#REF!</v>
      </c>
      <c r="F806" s="2" t="e">
        <f>IF(Produit_Tarif_Stock!#REF!&lt;&gt;"",Produit_Tarif_Stock!#REF!,"")</f>
        <v>#REF!</v>
      </c>
      <c r="G806" s="506" t="e">
        <f>IF(Produit_Tarif_Stock!#REF!&lt;&gt;0,Produit_Tarif_Stock!#REF!,"")</f>
        <v>#REF!</v>
      </c>
      <c r="I806" s="506" t="str">
        <f t="shared" si="24"/>
        <v/>
      </c>
      <c r="J806" s="2" t="e">
        <f>IF(Produit_Tarif_Stock!#REF!&lt;&gt;0,Produit_Tarif_Stock!#REF!,"")</f>
        <v>#REF!</v>
      </c>
      <c r="K806" s="2" t="e">
        <f>IF(Produit_Tarif_Stock!#REF!&lt;&gt;0,Produit_Tarif_Stock!#REF!,"")</f>
        <v>#REF!</v>
      </c>
      <c r="L806" s="114" t="e">
        <f>IF(Produit_Tarif_Stock!#REF!&lt;&gt;0,Produit_Tarif_Stock!#REF!,"")</f>
        <v>#REF!</v>
      </c>
      <c r="M806" s="114" t="e">
        <f>IF(Produit_Tarif_Stock!#REF!&lt;&gt;0,Produit_Tarif_Stock!#REF!,"")</f>
        <v>#REF!</v>
      </c>
      <c r="N806" s="454"/>
      <c r="P806" s="2" t="e">
        <f>IF(Produit_Tarif_Stock!#REF!&lt;&gt;0,Produit_Tarif_Stock!#REF!,"")</f>
        <v>#REF!</v>
      </c>
      <c r="Q806" s="518" t="e">
        <f>IF(Produit_Tarif_Stock!#REF!&lt;&gt;0,(E806-(E806*H806)-Produit_Tarif_Stock!#REF!)/Produit_Tarif_Stock!#REF!*100,(E806-(E806*H806)-Produit_Tarif_Stock!#REF!)/Produit_Tarif_Stock!#REF!*100)</f>
        <v>#REF!</v>
      </c>
      <c r="R806" s="523">
        <f t="shared" si="25"/>
        <v>0</v>
      </c>
      <c r="S806" s="524" t="e">
        <f>Produit_Tarif_Stock!#REF!</f>
        <v>#REF!</v>
      </c>
    </row>
    <row r="807" spans="1:19" ht="24.75" customHeight="1">
      <c r="A807" s="228" t="e">
        <f>Produit_Tarif_Stock!#REF!</f>
        <v>#REF!</v>
      </c>
      <c r="B807" s="118" t="e">
        <f>IF(Produit_Tarif_Stock!#REF!&lt;&gt;"",Produit_Tarif_Stock!#REF!,"")</f>
        <v>#REF!</v>
      </c>
      <c r="C807" s="502" t="e">
        <f>IF(Produit_Tarif_Stock!#REF!&lt;&gt;"",Produit_Tarif_Stock!#REF!,"")</f>
        <v>#REF!</v>
      </c>
      <c r="D807" s="505" t="e">
        <f>IF(Produit_Tarif_Stock!#REF!&lt;&gt;"",Produit_Tarif_Stock!#REF!,"")</f>
        <v>#REF!</v>
      </c>
      <c r="E807" s="514" t="e">
        <f>IF(Produit_Tarif_Stock!#REF!&lt;&gt;0,Produit_Tarif_Stock!#REF!,"")</f>
        <v>#REF!</v>
      </c>
      <c r="F807" s="2" t="e">
        <f>IF(Produit_Tarif_Stock!#REF!&lt;&gt;"",Produit_Tarif_Stock!#REF!,"")</f>
        <v>#REF!</v>
      </c>
      <c r="G807" s="506" t="e">
        <f>IF(Produit_Tarif_Stock!#REF!&lt;&gt;0,Produit_Tarif_Stock!#REF!,"")</f>
        <v>#REF!</v>
      </c>
      <c r="I807" s="506" t="str">
        <f t="shared" si="24"/>
        <v/>
      </c>
      <c r="J807" s="2" t="e">
        <f>IF(Produit_Tarif_Stock!#REF!&lt;&gt;0,Produit_Tarif_Stock!#REF!,"")</f>
        <v>#REF!</v>
      </c>
      <c r="K807" s="2" t="e">
        <f>IF(Produit_Tarif_Stock!#REF!&lt;&gt;0,Produit_Tarif_Stock!#REF!,"")</f>
        <v>#REF!</v>
      </c>
      <c r="L807" s="114" t="e">
        <f>IF(Produit_Tarif_Stock!#REF!&lt;&gt;0,Produit_Tarif_Stock!#REF!,"")</f>
        <v>#REF!</v>
      </c>
      <c r="M807" s="114" t="e">
        <f>IF(Produit_Tarif_Stock!#REF!&lt;&gt;0,Produit_Tarif_Stock!#REF!,"")</f>
        <v>#REF!</v>
      </c>
      <c r="N807" s="454"/>
      <c r="P807" s="2" t="e">
        <f>IF(Produit_Tarif_Stock!#REF!&lt;&gt;0,Produit_Tarif_Stock!#REF!,"")</f>
        <v>#REF!</v>
      </c>
      <c r="Q807" s="518" t="e">
        <f>IF(Produit_Tarif_Stock!#REF!&lt;&gt;0,(E807-(E807*H807)-Produit_Tarif_Stock!#REF!)/Produit_Tarif_Stock!#REF!*100,(E807-(E807*H807)-Produit_Tarif_Stock!#REF!)/Produit_Tarif_Stock!#REF!*100)</f>
        <v>#REF!</v>
      </c>
      <c r="R807" s="523">
        <f t="shared" si="25"/>
        <v>0</v>
      </c>
      <c r="S807" s="524" t="e">
        <f>Produit_Tarif_Stock!#REF!</f>
        <v>#REF!</v>
      </c>
    </row>
    <row r="808" spans="1:19" ht="24.75" customHeight="1">
      <c r="A808" s="228" t="e">
        <f>Produit_Tarif_Stock!#REF!</f>
        <v>#REF!</v>
      </c>
      <c r="B808" s="118" t="e">
        <f>IF(Produit_Tarif_Stock!#REF!&lt;&gt;"",Produit_Tarif_Stock!#REF!,"")</f>
        <v>#REF!</v>
      </c>
      <c r="C808" s="502" t="e">
        <f>IF(Produit_Tarif_Stock!#REF!&lt;&gt;"",Produit_Tarif_Stock!#REF!,"")</f>
        <v>#REF!</v>
      </c>
      <c r="D808" s="505" t="e">
        <f>IF(Produit_Tarif_Stock!#REF!&lt;&gt;"",Produit_Tarif_Stock!#REF!,"")</f>
        <v>#REF!</v>
      </c>
      <c r="E808" s="514" t="e">
        <f>IF(Produit_Tarif_Stock!#REF!&lt;&gt;0,Produit_Tarif_Stock!#REF!,"")</f>
        <v>#REF!</v>
      </c>
      <c r="F808" s="2" t="e">
        <f>IF(Produit_Tarif_Stock!#REF!&lt;&gt;"",Produit_Tarif_Stock!#REF!,"")</f>
        <v>#REF!</v>
      </c>
      <c r="G808" s="506" t="e">
        <f>IF(Produit_Tarif_Stock!#REF!&lt;&gt;0,Produit_Tarif_Stock!#REF!,"")</f>
        <v>#REF!</v>
      </c>
      <c r="I808" s="506" t="str">
        <f t="shared" si="24"/>
        <v/>
      </c>
      <c r="J808" s="2" t="e">
        <f>IF(Produit_Tarif_Stock!#REF!&lt;&gt;0,Produit_Tarif_Stock!#REF!,"")</f>
        <v>#REF!</v>
      </c>
      <c r="K808" s="2" t="e">
        <f>IF(Produit_Tarif_Stock!#REF!&lt;&gt;0,Produit_Tarif_Stock!#REF!,"")</f>
        <v>#REF!</v>
      </c>
      <c r="L808" s="114" t="e">
        <f>IF(Produit_Tarif_Stock!#REF!&lt;&gt;0,Produit_Tarif_Stock!#REF!,"")</f>
        <v>#REF!</v>
      </c>
      <c r="M808" s="114" t="e">
        <f>IF(Produit_Tarif_Stock!#REF!&lt;&gt;0,Produit_Tarif_Stock!#REF!,"")</f>
        <v>#REF!</v>
      </c>
      <c r="N808" s="454"/>
      <c r="P808" s="2" t="e">
        <f>IF(Produit_Tarif_Stock!#REF!&lt;&gt;0,Produit_Tarif_Stock!#REF!,"")</f>
        <v>#REF!</v>
      </c>
      <c r="Q808" s="518" t="e">
        <f>IF(Produit_Tarif_Stock!#REF!&lt;&gt;0,(E808-(E808*H808)-Produit_Tarif_Stock!#REF!)/Produit_Tarif_Stock!#REF!*100,(E808-(E808*H808)-Produit_Tarif_Stock!#REF!)/Produit_Tarif_Stock!#REF!*100)</f>
        <v>#REF!</v>
      </c>
      <c r="R808" s="523">
        <f t="shared" si="25"/>
        <v>0</v>
      </c>
      <c r="S808" s="524" t="e">
        <f>Produit_Tarif_Stock!#REF!</f>
        <v>#REF!</v>
      </c>
    </row>
    <row r="809" spans="1:19" ht="24.75" customHeight="1">
      <c r="A809" s="228" t="e">
        <f>Produit_Tarif_Stock!#REF!</f>
        <v>#REF!</v>
      </c>
      <c r="B809" s="118" t="e">
        <f>IF(Produit_Tarif_Stock!#REF!&lt;&gt;"",Produit_Tarif_Stock!#REF!,"")</f>
        <v>#REF!</v>
      </c>
      <c r="C809" s="502" t="e">
        <f>IF(Produit_Tarif_Stock!#REF!&lt;&gt;"",Produit_Tarif_Stock!#REF!,"")</f>
        <v>#REF!</v>
      </c>
      <c r="D809" s="505" t="e">
        <f>IF(Produit_Tarif_Stock!#REF!&lt;&gt;"",Produit_Tarif_Stock!#REF!,"")</f>
        <v>#REF!</v>
      </c>
      <c r="E809" s="514" t="e">
        <f>IF(Produit_Tarif_Stock!#REF!&lt;&gt;0,Produit_Tarif_Stock!#REF!,"")</f>
        <v>#REF!</v>
      </c>
      <c r="F809" s="2" t="e">
        <f>IF(Produit_Tarif_Stock!#REF!&lt;&gt;"",Produit_Tarif_Stock!#REF!,"")</f>
        <v>#REF!</v>
      </c>
      <c r="G809" s="506" t="e">
        <f>IF(Produit_Tarif_Stock!#REF!&lt;&gt;0,Produit_Tarif_Stock!#REF!,"")</f>
        <v>#REF!</v>
      </c>
      <c r="I809" s="506" t="str">
        <f t="shared" si="24"/>
        <v/>
      </c>
      <c r="J809" s="2" t="e">
        <f>IF(Produit_Tarif_Stock!#REF!&lt;&gt;0,Produit_Tarif_Stock!#REF!,"")</f>
        <v>#REF!</v>
      </c>
      <c r="K809" s="2" t="e">
        <f>IF(Produit_Tarif_Stock!#REF!&lt;&gt;0,Produit_Tarif_Stock!#REF!,"")</f>
        <v>#REF!</v>
      </c>
      <c r="L809" s="114" t="e">
        <f>IF(Produit_Tarif_Stock!#REF!&lt;&gt;0,Produit_Tarif_Stock!#REF!,"")</f>
        <v>#REF!</v>
      </c>
      <c r="M809" s="114" t="e">
        <f>IF(Produit_Tarif_Stock!#REF!&lt;&gt;0,Produit_Tarif_Stock!#REF!,"")</f>
        <v>#REF!</v>
      </c>
      <c r="N809" s="454"/>
      <c r="P809" s="2" t="e">
        <f>IF(Produit_Tarif_Stock!#REF!&lt;&gt;0,Produit_Tarif_Stock!#REF!,"")</f>
        <v>#REF!</v>
      </c>
      <c r="Q809" s="518" t="e">
        <f>IF(Produit_Tarif_Stock!#REF!&lt;&gt;0,(E809-(E809*H809)-Produit_Tarif_Stock!#REF!)/Produit_Tarif_Stock!#REF!*100,(E809-(E809*H809)-Produit_Tarif_Stock!#REF!)/Produit_Tarif_Stock!#REF!*100)</f>
        <v>#REF!</v>
      </c>
      <c r="R809" s="523">
        <f t="shared" si="25"/>
        <v>0</v>
      </c>
      <c r="S809" s="524" t="e">
        <f>Produit_Tarif_Stock!#REF!</f>
        <v>#REF!</v>
      </c>
    </row>
    <row r="810" spans="1:19" ht="24.75" customHeight="1">
      <c r="A810" s="228" t="e">
        <f>Produit_Tarif_Stock!#REF!</f>
        <v>#REF!</v>
      </c>
      <c r="B810" s="118" t="e">
        <f>IF(Produit_Tarif_Stock!#REF!&lt;&gt;"",Produit_Tarif_Stock!#REF!,"")</f>
        <v>#REF!</v>
      </c>
      <c r="C810" s="502" t="e">
        <f>IF(Produit_Tarif_Stock!#REF!&lt;&gt;"",Produit_Tarif_Stock!#REF!,"")</f>
        <v>#REF!</v>
      </c>
      <c r="D810" s="505" t="e">
        <f>IF(Produit_Tarif_Stock!#REF!&lt;&gt;"",Produit_Tarif_Stock!#REF!,"")</f>
        <v>#REF!</v>
      </c>
      <c r="E810" s="514" t="e">
        <f>IF(Produit_Tarif_Stock!#REF!&lt;&gt;0,Produit_Tarif_Stock!#REF!,"")</f>
        <v>#REF!</v>
      </c>
      <c r="F810" s="2" t="e">
        <f>IF(Produit_Tarif_Stock!#REF!&lt;&gt;"",Produit_Tarif_Stock!#REF!,"")</f>
        <v>#REF!</v>
      </c>
      <c r="G810" s="506" t="e">
        <f>IF(Produit_Tarif_Stock!#REF!&lt;&gt;0,Produit_Tarif_Stock!#REF!,"")</f>
        <v>#REF!</v>
      </c>
      <c r="I810" s="506" t="str">
        <f t="shared" si="24"/>
        <v/>
      </c>
      <c r="J810" s="2" t="e">
        <f>IF(Produit_Tarif_Stock!#REF!&lt;&gt;0,Produit_Tarif_Stock!#REF!,"")</f>
        <v>#REF!</v>
      </c>
      <c r="K810" s="2" t="e">
        <f>IF(Produit_Tarif_Stock!#REF!&lt;&gt;0,Produit_Tarif_Stock!#REF!,"")</f>
        <v>#REF!</v>
      </c>
      <c r="L810" s="114" t="e">
        <f>IF(Produit_Tarif_Stock!#REF!&lt;&gt;0,Produit_Tarif_Stock!#REF!,"")</f>
        <v>#REF!</v>
      </c>
      <c r="M810" s="114" t="e">
        <f>IF(Produit_Tarif_Stock!#REF!&lt;&gt;0,Produit_Tarif_Stock!#REF!,"")</f>
        <v>#REF!</v>
      </c>
      <c r="N810" s="454"/>
      <c r="P810" s="2" t="e">
        <f>IF(Produit_Tarif_Stock!#REF!&lt;&gt;0,Produit_Tarif_Stock!#REF!,"")</f>
        <v>#REF!</v>
      </c>
      <c r="Q810" s="518" t="e">
        <f>IF(Produit_Tarif_Stock!#REF!&lt;&gt;0,(E810-(E810*H810)-Produit_Tarif_Stock!#REF!)/Produit_Tarif_Stock!#REF!*100,(E810-(E810*H810)-Produit_Tarif_Stock!#REF!)/Produit_Tarif_Stock!#REF!*100)</f>
        <v>#REF!</v>
      </c>
      <c r="R810" s="523">
        <f t="shared" si="25"/>
        <v>0</v>
      </c>
      <c r="S810" s="524" t="e">
        <f>Produit_Tarif_Stock!#REF!</f>
        <v>#REF!</v>
      </c>
    </row>
    <row r="811" spans="1:19" ht="24.75" customHeight="1">
      <c r="A811" s="228" t="e">
        <f>Produit_Tarif_Stock!#REF!</f>
        <v>#REF!</v>
      </c>
      <c r="B811" s="118" t="e">
        <f>IF(Produit_Tarif_Stock!#REF!&lt;&gt;"",Produit_Tarif_Stock!#REF!,"")</f>
        <v>#REF!</v>
      </c>
      <c r="C811" s="502" t="e">
        <f>IF(Produit_Tarif_Stock!#REF!&lt;&gt;"",Produit_Tarif_Stock!#REF!,"")</f>
        <v>#REF!</v>
      </c>
      <c r="D811" s="505" t="e">
        <f>IF(Produit_Tarif_Stock!#REF!&lt;&gt;"",Produit_Tarif_Stock!#REF!,"")</f>
        <v>#REF!</v>
      </c>
      <c r="E811" s="514" t="e">
        <f>IF(Produit_Tarif_Stock!#REF!&lt;&gt;0,Produit_Tarif_Stock!#REF!,"")</f>
        <v>#REF!</v>
      </c>
      <c r="F811" s="2" t="e">
        <f>IF(Produit_Tarif_Stock!#REF!&lt;&gt;"",Produit_Tarif_Stock!#REF!,"")</f>
        <v>#REF!</v>
      </c>
      <c r="G811" s="506" t="e">
        <f>IF(Produit_Tarif_Stock!#REF!&lt;&gt;0,Produit_Tarif_Stock!#REF!,"")</f>
        <v>#REF!</v>
      </c>
      <c r="I811" s="506" t="str">
        <f t="shared" si="24"/>
        <v/>
      </c>
      <c r="J811" s="2" t="e">
        <f>IF(Produit_Tarif_Stock!#REF!&lt;&gt;0,Produit_Tarif_Stock!#REF!,"")</f>
        <v>#REF!</v>
      </c>
      <c r="K811" s="2" t="e">
        <f>IF(Produit_Tarif_Stock!#REF!&lt;&gt;0,Produit_Tarif_Stock!#REF!,"")</f>
        <v>#REF!</v>
      </c>
      <c r="L811" s="114" t="e">
        <f>IF(Produit_Tarif_Stock!#REF!&lt;&gt;0,Produit_Tarif_Stock!#REF!,"")</f>
        <v>#REF!</v>
      </c>
      <c r="M811" s="114" t="e">
        <f>IF(Produit_Tarif_Stock!#REF!&lt;&gt;0,Produit_Tarif_Stock!#REF!,"")</f>
        <v>#REF!</v>
      </c>
      <c r="N811" s="454"/>
      <c r="P811" s="2" t="e">
        <f>IF(Produit_Tarif_Stock!#REF!&lt;&gt;0,Produit_Tarif_Stock!#REF!,"")</f>
        <v>#REF!</v>
      </c>
      <c r="Q811" s="518" t="e">
        <f>IF(Produit_Tarif_Stock!#REF!&lt;&gt;0,(E811-(E811*H811)-Produit_Tarif_Stock!#REF!)/Produit_Tarif_Stock!#REF!*100,(E811-(E811*H811)-Produit_Tarif_Stock!#REF!)/Produit_Tarif_Stock!#REF!*100)</f>
        <v>#REF!</v>
      </c>
      <c r="R811" s="523">
        <f t="shared" si="25"/>
        <v>0</v>
      </c>
      <c r="S811" s="524" t="e">
        <f>Produit_Tarif_Stock!#REF!</f>
        <v>#REF!</v>
      </c>
    </row>
    <row r="812" spans="1:19" ht="24.75" customHeight="1">
      <c r="A812" s="228" t="e">
        <f>Produit_Tarif_Stock!#REF!</f>
        <v>#REF!</v>
      </c>
      <c r="B812" s="118" t="e">
        <f>IF(Produit_Tarif_Stock!#REF!&lt;&gt;"",Produit_Tarif_Stock!#REF!,"")</f>
        <v>#REF!</v>
      </c>
      <c r="C812" s="502" t="e">
        <f>IF(Produit_Tarif_Stock!#REF!&lt;&gt;"",Produit_Tarif_Stock!#REF!,"")</f>
        <v>#REF!</v>
      </c>
      <c r="D812" s="505" t="e">
        <f>IF(Produit_Tarif_Stock!#REF!&lt;&gt;"",Produit_Tarif_Stock!#REF!,"")</f>
        <v>#REF!</v>
      </c>
      <c r="E812" s="514" t="e">
        <f>IF(Produit_Tarif_Stock!#REF!&lt;&gt;0,Produit_Tarif_Stock!#REF!,"")</f>
        <v>#REF!</v>
      </c>
      <c r="F812" s="2" t="e">
        <f>IF(Produit_Tarif_Stock!#REF!&lt;&gt;"",Produit_Tarif_Stock!#REF!,"")</f>
        <v>#REF!</v>
      </c>
      <c r="G812" s="506" t="e">
        <f>IF(Produit_Tarif_Stock!#REF!&lt;&gt;0,Produit_Tarif_Stock!#REF!,"")</f>
        <v>#REF!</v>
      </c>
      <c r="I812" s="506" t="str">
        <f t="shared" si="24"/>
        <v/>
      </c>
      <c r="J812" s="2" t="e">
        <f>IF(Produit_Tarif_Stock!#REF!&lt;&gt;0,Produit_Tarif_Stock!#REF!,"")</f>
        <v>#REF!</v>
      </c>
      <c r="K812" s="2" t="e">
        <f>IF(Produit_Tarif_Stock!#REF!&lt;&gt;0,Produit_Tarif_Stock!#REF!,"")</f>
        <v>#REF!</v>
      </c>
      <c r="L812" s="114" t="e">
        <f>IF(Produit_Tarif_Stock!#REF!&lt;&gt;0,Produit_Tarif_Stock!#REF!,"")</f>
        <v>#REF!</v>
      </c>
      <c r="M812" s="114" t="e">
        <f>IF(Produit_Tarif_Stock!#REF!&lt;&gt;0,Produit_Tarif_Stock!#REF!,"")</f>
        <v>#REF!</v>
      </c>
      <c r="N812" s="454"/>
      <c r="P812" s="2" t="e">
        <f>IF(Produit_Tarif_Stock!#REF!&lt;&gt;0,Produit_Tarif_Stock!#REF!,"")</f>
        <v>#REF!</v>
      </c>
      <c r="Q812" s="518" t="e">
        <f>IF(Produit_Tarif_Stock!#REF!&lt;&gt;0,(E812-(E812*H812)-Produit_Tarif_Stock!#REF!)/Produit_Tarif_Stock!#REF!*100,(E812-(E812*H812)-Produit_Tarif_Stock!#REF!)/Produit_Tarif_Stock!#REF!*100)</f>
        <v>#REF!</v>
      </c>
      <c r="R812" s="523">
        <f t="shared" si="25"/>
        <v>0</v>
      </c>
      <c r="S812" s="524" t="e">
        <f>Produit_Tarif_Stock!#REF!</f>
        <v>#REF!</v>
      </c>
    </row>
    <row r="813" spans="1:19" ht="24.75" customHeight="1">
      <c r="A813" s="228" t="e">
        <f>Produit_Tarif_Stock!#REF!</f>
        <v>#REF!</v>
      </c>
      <c r="B813" s="118" t="e">
        <f>IF(Produit_Tarif_Stock!#REF!&lt;&gt;"",Produit_Tarif_Stock!#REF!,"")</f>
        <v>#REF!</v>
      </c>
      <c r="C813" s="502" t="e">
        <f>IF(Produit_Tarif_Stock!#REF!&lt;&gt;"",Produit_Tarif_Stock!#REF!,"")</f>
        <v>#REF!</v>
      </c>
      <c r="D813" s="505" t="e">
        <f>IF(Produit_Tarif_Stock!#REF!&lt;&gt;"",Produit_Tarif_Stock!#REF!,"")</f>
        <v>#REF!</v>
      </c>
      <c r="E813" s="514" t="e">
        <f>IF(Produit_Tarif_Stock!#REF!&lt;&gt;0,Produit_Tarif_Stock!#REF!,"")</f>
        <v>#REF!</v>
      </c>
      <c r="F813" s="2" t="e">
        <f>IF(Produit_Tarif_Stock!#REF!&lt;&gt;"",Produit_Tarif_Stock!#REF!,"")</f>
        <v>#REF!</v>
      </c>
      <c r="G813" s="506" t="e">
        <f>IF(Produit_Tarif_Stock!#REF!&lt;&gt;0,Produit_Tarif_Stock!#REF!,"")</f>
        <v>#REF!</v>
      </c>
      <c r="I813" s="506" t="str">
        <f t="shared" si="24"/>
        <v/>
      </c>
      <c r="J813" s="2" t="e">
        <f>IF(Produit_Tarif_Stock!#REF!&lt;&gt;0,Produit_Tarif_Stock!#REF!,"")</f>
        <v>#REF!</v>
      </c>
      <c r="K813" s="2" t="e">
        <f>IF(Produit_Tarif_Stock!#REF!&lt;&gt;0,Produit_Tarif_Stock!#REF!,"")</f>
        <v>#REF!</v>
      </c>
      <c r="L813" s="114" t="e">
        <f>IF(Produit_Tarif_Stock!#REF!&lt;&gt;0,Produit_Tarif_Stock!#REF!,"")</f>
        <v>#REF!</v>
      </c>
      <c r="M813" s="114" t="e">
        <f>IF(Produit_Tarif_Stock!#REF!&lt;&gt;0,Produit_Tarif_Stock!#REF!,"")</f>
        <v>#REF!</v>
      </c>
      <c r="N813" s="454"/>
      <c r="P813" s="2" t="e">
        <f>IF(Produit_Tarif_Stock!#REF!&lt;&gt;0,Produit_Tarif_Stock!#REF!,"")</f>
        <v>#REF!</v>
      </c>
      <c r="Q813" s="518" t="e">
        <f>IF(Produit_Tarif_Stock!#REF!&lt;&gt;0,(E813-(E813*H813)-Produit_Tarif_Stock!#REF!)/Produit_Tarif_Stock!#REF!*100,(E813-(E813*H813)-Produit_Tarif_Stock!#REF!)/Produit_Tarif_Stock!#REF!*100)</f>
        <v>#REF!</v>
      </c>
      <c r="R813" s="523">
        <f t="shared" si="25"/>
        <v>0</v>
      </c>
      <c r="S813" s="524" t="e">
        <f>Produit_Tarif_Stock!#REF!</f>
        <v>#REF!</v>
      </c>
    </row>
    <row r="814" spans="1:19" ht="24.75" customHeight="1">
      <c r="A814" s="228" t="e">
        <f>Produit_Tarif_Stock!#REF!</f>
        <v>#REF!</v>
      </c>
      <c r="B814" s="118" t="e">
        <f>IF(Produit_Tarif_Stock!#REF!&lt;&gt;"",Produit_Tarif_Stock!#REF!,"")</f>
        <v>#REF!</v>
      </c>
      <c r="C814" s="502" t="e">
        <f>IF(Produit_Tarif_Stock!#REF!&lt;&gt;"",Produit_Tarif_Stock!#REF!,"")</f>
        <v>#REF!</v>
      </c>
      <c r="D814" s="505" t="e">
        <f>IF(Produit_Tarif_Stock!#REF!&lt;&gt;"",Produit_Tarif_Stock!#REF!,"")</f>
        <v>#REF!</v>
      </c>
      <c r="E814" s="514" t="e">
        <f>IF(Produit_Tarif_Stock!#REF!&lt;&gt;0,Produit_Tarif_Stock!#REF!,"")</f>
        <v>#REF!</v>
      </c>
      <c r="F814" s="2" t="e">
        <f>IF(Produit_Tarif_Stock!#REF!&lt;&gt;"",Produit_Tarif_Stock!#REF!,"")</f>
        <v>#REF!</v>
      </c>
      <c r="G814" s="506" t="e">
        <f>IF(Produit_Tarif_Stock!#REF!&lt;&gt;0,Produit_Tarif_Stock!#REF!,"")</f>
        <v>#REF!</v>
      </c>
      <c r="I814" s="506" t="str">
        <f t="shared" si="24"/>
        <v/>
      </c>
      <c r="J814" s="2" t="e">
        <f>IF(Produit_Tarif_Stock!#REF!&lt;&gt;0,Produit_Tarif_Stock!#REF!,"")</f>
        <v>#REF!</v>
      </c>
      <c r="K814" s="2" t="e">
        <f>IF(Produit_Tarif_Stock!#REF!&lt;&gt;0,Produit_Tarif_Stock!#REF!,"")</f>
        <v>#REF!</v>
      </c>
      <c r="L814" s="114" t="e">
        <f>IF(Produit_Tarif_Stock!#REF!&lt;&gt;0,Produit_Tarif_Stock!#REF!,"")</f>
        <v>#REF!</v>
      </c>
      <c r="M814" s="114" t="e">
        <f>IF(Produit_Tarif_Stock!#REF!&lt;&gt;0,Produit_Tarif_Stock!#REF!,"")</f>
        <v>#REF!</v>
      </c>
      <c r="N814" s="454"/>
      <c r="P814" s="2" t="e">
        <f>IF(Produit_Tarif_Stock!#REF!&lt;&gt;0,Produit_Tarif_Stock!#REF!,"")</f>
        <v>#REF!</v>
      </c>
      <c r="Q814" s="518" t="e">
        <f>IF(Produit_Tarif_Stock!#REF!&lt;&gt;0,(E814-(E814*H814)-Produit_Tarif_Stock!#REF!)/Produit_Tarif_Stock!#REF!*100,(E814-(E814*H814)-Produit_Tarif_Stock!#REF!)/Produit_Tarif_Stock!#REF!*100)</f>
        <v>#REF!</v>
      </c>
      <c r="R814" s="523">
        <f t="shared" si="25"/>
        <v>0</v>
      </c>
      <c r="S814" s="524" t="e">
        <f>Produit_Tarif_Stock!#REF!</f>
        <v>#REF!</v>
      </c>
    </row>
    <row r="815" spans="1:19" ht="24.75" customHeight="1">
      <c r="A815" s="228" t="e">
        <f>Produit_Tarif_Stock!#REF!</f>
        <v>#REF!</v>
      </c>
      <c r="B815" s="118" t="e">
        <f>IF(Produit_Tarif_Stock!#REF!&lt;&gt;"",Produit_Tarif_Stock!#REF!,"")</f>
        <v>#REF!</v>
      </c>
      <c r="C815" s="502" t="e">
        <f>IF(Produit_Tarif_Stock!#REF!&lt;&gt;"",Produit_Tarif_Stock!#REF!,"")</f>
        <v>#REF!</v>
      </c>
      <c r="D815" s="505" t="e">
        <f>IF(Produit_Tarif_Stock!#REF!&lt;&gt;"",Produit_Tarif_Stock!#REF!,"")</f>
        <v>#REF!</v>
      </c>
      <c r="E815" s="514" t="e">
        <f>IF(Produit_Tarif_Stock!#REF!&lt;&gt;0,Produit_Tarif_Stock!#REF!,"")</f>
        <v>#REF!</v>
      </c>
      <c r="F815" s="2" t="e">
        <f>IF(Produit_Tarif_Stock!#REF!&lt;&gt;"",Produit_Tarif_Stock!#REF!,"")</f>
        <v>#REF!</v>
      </c>
      <c r="G815" s="506" t="e">
        <f>IF(Produit_Tarif_Stock!#REF!&lt;&gt;0,Produit_Tarif_Stock!#REF!,"")</f>
        <v>#REF!</v>
      </c>
      <c r="I815" s="506" t="str">
        <f t="shared" si="24"/>
        <v/>
      </c>
      <c r="J815" s="2" t="e">
        <f>IF(Produit_Tarif_Stock!#REF!&lt;&gt;0,Produit_Tarif_Stock!#REF!,"")</f>
        <v>#REF!</v>
      </c>
      <c r="K815" s="2" t="e">
        <f>IF(Produit_Tarif_Stock!#REF!&lt;&gt;0,Produit_Tarif_Stock!#REF!,"")</f>
        <v>#REF!</v>
      </c>
      <c r="L815" s="114" t="e">
        <f>IF(Produit_Tarif_Stock!#REF!&lt;&gt;0,Produit_Tarif_Stock!#REF!,"")</f>
        <v>#REF!</v>
      </c>
      <c r="M815" s="114" t="e">
        <f>IF(Produit_Tarif_Stock!#REF!&lt;&gt;0,Produit_Tarif_Stock!#REF!,"")</f>
        <v>#REF!</v>
      </c>
      <c r="N815" s="454"/>
      <c r="P815" s="2" t="e">
        <f>IF(Produit_Tarif_Stock!#REF!&lt;&gt;0,Produit_Tarif_Stock!#REF!,"")</f>
        <v>#REF!</v>
      </c>
      <c r="Q815" s="518" t="e">
        <f>IF(Produit_Tarif_Stock!#REF!&lt;&gt;0,(E815-(E815*H815)-Produit_Tarif_Stock!#REF!)/Produit_Tarif_Stock!#REF!*100,(E815-(E815*H815)-Produit_Tarif_Stock!#REF!)/Produit_Tarif_Stock!#REF!*100)</f>
        <v>#REF!</v>
      </c>
      <c r="R815" s="523">
        <f t="shared" si="25"/>
        <v>0</v>
      </c>
      <c r="S815" s="524" t="e">
        <f>Produit_Tarif_Stock!#REF!</f>
        <v>#REF!</v>
      </c>
    </row>
    <row r="816" spans="1:19" ht="24.75" customHeight="1">
      <c r="A816" s="228" t="e">
        <f>Produit_Tarif_Stock!#REF!</f>
        <v>#REF!</v>
      </c>
      <c r="B816" s="118" t="e">
        <f>IF(Produit_Tarif_Stock!#REF!&lt;&gt;"",Produit_Tarif_Stock!#REF!,"")</f>
        <v>#REF!</v>
      </c>
      <c r="C816" s="502" t="e">
        <f>IF(Produit_Tarif_Stock!#REF!&lt;&gt;"",Produit_Tarif_Stock!#REF!,"")</f>
        <v>#REF!</v>
      </c>
      <c r="D816" s="505" t="e">
        <f>IF(Produit_Tarif_Stock!#REF!&lt;&gt;"",Produit_Tarif_Stock!#REF!,"")</f>
        <v>#REF!</v>
      </c>
      <c r="E816" s="514" t="e">
        <f>IF(Produit_Tarif_Stock!#REF!&lt;&gt;0,Produit_Tarif_Stock!#REF!,"")</f>
        <v>#REF!</v>
      </c>
      <c r="F816" s="2" t="e">
        <f>IF(Produit_Tarif_Stock!#REF!&lt;&gt;"",Produit_Tarif_Stock!#REF!,"")</f>
        <v>#REF!</v>
      </c>
      <c r="G816" s="506" t="e">
        <f>IF(Produit_Tarif_Stock!#REF!&lt;&gt;0,Produit_Tarif_Stock!#REF!,"")</f>
        <v>#REF!</v>
      </c>
      <c r="I816" s="506" t="str">
        <f t="shared" si="24"/>
        <v/>
      </c>
      <c r="J816" s="2" t="e">
        <f>IF(Produit_Tarif_Stock!#REF!&lt;&gt;0,Produit_Tarif_Stock!#REF!,"")</f>
        <v>#REF!</v>
      </c>
      <c r="K816" s="2" t="e">
        <f>IF(Produit_Tarif_Stock!#REF!&lt;&gt;0,Produit_Tarif_Stock!#REF!,"")</f>
        <v>#REF!</v>
      </c>
      <c r="L816" s="114" t="e">
        <f>IF(Produit_Tarif_Stock!#REF!&lt;&gt;0,Produit_Tarif_Stock!#REF!,"")</f>
        <v>#REF!</v>
      </c>
      <c r="M816" s="114" t="e">
        <f>IF(Produit_Tarif_Stock!#REF!&lt;&gt;0,Produit_Tarif_Stock!#REF!,"")</f>
        <v>#REF!</v>
      </c>
      <c r="N816" s="454"/>
      <c r="P816" s="2" t="e">
        <f>IF(Produit_Tarif_Stock!#REF!&lt;&gt;0,Produit_Tarif_Stock!#REF!,"")</f>
        <v>#REF!</v>
      </c>
      <c r="Q816" s="518" t="e">
        <f>IF(Produit_Tarif_Stock!#REF!&lt;&gt;0,(E816-(E816*H816)-Produit_Tarif_Stock!#REF!)/Produit_Tarif_Stock!#REF!*100,(E816-(E816*H816)-Produit_Tarif_Stock!#REF!)/Produit_Tarif_Stock!#REF!*100)</f>
        <v>#REF!</v>
      </c>
      <c r="R816" s="523">
        <f t="shared" si="25"/>
        <v>0</v>
      </c>
      <c r="S816" s="524" t="e">
        <f>Produit_Tarif_Stock!#REF!</f>
        <v>#REF!</v>
      </c>
    </row>
    <row r="817" spans="1:19" ht="24.75" customHeight="1">
      <c r="A817" s="228" t="e">
        <f>Produit_Tarif_Stock!#REF!</f>
        <v>#REF!</v>
      </c>
      <c r="B817" s="118" t="e">
        <f>IF(Produit_Tarif_Stock!#REF!&lt;&gt;"",Produit_Tarif_Stock!#REF!,"")</f>
        <v>#REF!</v>
      </c>
      <c r="C817" s="502" t="e">
        <f>IF(Produit_Tarif_Stock!#REF!&lt;&gt;"",Produit_Tarif_Stock!#REF!,"")</f>
        <v>#REF!</v>
      </c>
      <c r="D817" s="505" t="e">
        <f>IF(Produit_Tarif_Stock!#REF!&lt;&gt;"",Produit_Tarif_Stock!#REF!,"")</f>
        <v>#REF!</v>
      </c>
      <c r="E817" s="514" t="e">
        <f>IF(Produit_Tarif_Stock!#REF!&lt;&gt;0,Produit_Tarif_Stock!#REF!,"")</f>
        <v>#REF!</v>
      </c>
      <c r="F817" s="2" t="e">
        <f>IF(Produit_Tarif_Stock!#REF!&lt;&gt;"",Produit_Tarif_Stock!#REF!,"")</f>
        <v>#REF!</v>
      </c>
      <c r="G817" s="506" t="e">
        <f>IF(Produit_Tarif_Stock!#REF!&lt;&gt;0,Produit_Tarif_Stock!#REF!,"")</f>
        <v>#REF!</v>
      </c>
      <c r="I817" s="506" t="str">
        <f t="shared" si="24"/>
        <v/>
      </c>
      <c r="J817" s="2" t="e">
        <f>IF(Produit_Tarif_Stock!#REF!&lt;&gt;0,Produit_Tarif_Stock!#REF!,"")</f>
        <v>#REF!</v>
      </c>
      <c r="K817" s="2" t="e">
        <f>IF(Produit_Tarif_Stock!#REF!&lt;&gt;0,Produit_Tarif_Stock!#REF!,"")</f>
        <v>#REF!</v>
      </c>
      <c r="L817" s="114" t="e">
        <f>IF(Produit_Tarif_Stock!#REF!&lt;&gt;0,Produit_Tarif_Stock!#REF!,"")</f>
        <v>#REF!</v>
      </c>
      <c r="M817" s="114" t="e">
        <f>IF(Produit_Tarif_Stock!#REF!&lt;&gt;0,Produit_Tarif_Stock!#REF!,"")</f>
        <v>#REF!</v>
      </c>
      <c r="N817" s="454"/>
      <c r="P817" s="2" t="e">
        <f>IF(Produit_Tarif_Stock!#REF!&lt;&gt;0,Produit_Tarif_Stock!#REF!,"")</f>
        <v>#REF!</v>
      </c>
      <c r="Q817" s="518" t="e">
        <f>IF(Produit_Tarif_Stock!#REF!&lt;&gt;0,(E817-(E817*H817)-Produit_Tarif_Stock!#REF!)/Produit_Tarif_Stock!#REF!*100,(E817-(E817*H817)-Produit_Tarif_Stock!#REF!)/Produit_Tarif_Stock!#REF!*100)</f>
        <v>#REF!</v>
      </c>
      <c r="R817" s="523">
        <f t="shared" si="25"/>
        <v>0</v>
      </c>
      <c r="S817" s="524" t="e">
        <f>Produit_Tarif_Stock!#REF!</f>
        <v>#REF!</v>
      </c>
    </row>
    <row r="818" spans="1:19" ht="24.75" customHeight="1">
      <c r="A818" s="228" t="e">
        <f>Produit_Tarif_Stock!#REF!</f>
        <v>#REF!</v>
      </c>
      <c r="B818" s="118" t="e">
        <f>IF(Produit_Tarif_Stock!#REF!&lt;&gt;"",Produit_Tarif_Stock!#REF!,"")</f>
        <v>#REF!</v>
      </c>
      <c r="C818" s="502" t="e">
        <f>IF(Produit_Tarif_Stock!#REF!&lt;&gt;"",Produit_Tarif_Stock!#REF!,"")</f>
        <v>#REF!</v>
      </c>
      <c r="D818" s="505" t="e">
        <f>IF(Produit_Tarif_Stock!#REF!&lt;&gt;"",Produit_Tarif_Stock!#REF!,"")</f>
        <v>#REF!</v>
      </c>
      <c r="E818" s="514" t="e">
        <f>IF(Produit_Tarif_Stock!#REF!&lt;&gt;0,Produit_Tarif_Stock!#REF!,"")</f>
        <v>#REF!</v>
      </c>
      <c r="F818" s="2" t="e">
        <f>IF(Produit_Tarif_Stock!#REF!&lt;&gt;"",Produit_Tarif_Stock!#REF!,"")</f>
        <v>#REF!</v>
      </c>
      <c r="G818" s="506" t="e">
        <f>IF(Produit_Tarif_Stock!#REF!&lt;&gt;0,Produit_Tarif_Stock!#REF!,"")</f>
        <v>#REF!</v>
      </c>
      <c r="I818" s="506" t="str">
        <f t="shared" si="24"/>
        <v/>
      </c>
      <c r="J818" s="2" t="e">
        <f>IF(Produit_Tarif_Stock!#REF!&lt;&gt;0,Produit_Tarif_Stock!#REF!,"")</f>
        <v>#REF!</v>
      </c>
      <c r="K818" s="2" t="e">
        <f>IF(Produit_Tarif_Stock!#REF!&lt;&gt;0,Produit_Tarif_Stock!#REF!,"")</f>
        <v>#REF!</v>
      </c>
      <c r="L818" s="114" t="e">
        <f>IF(Produit_Tarif_Stock!#REF!&lt;&gt;0,Produit_Tarif_Stock!#REF!,"")</f>
        <v>#REF!</v>
      </c>
      <c r="M818" s="114" t="e">
        <f>IF(Produit_Tarif_Stock!#REF!&lt;&gt;0,Produit_Tarif_Stock!#REF!,"")</f>
        <v>#REF!</v>
      </c>
      <c r="N818" s="454"/>
      <c r="P818" s="2" t="e">
        <f>IF(Produit_Tarif_Stock!#REF!&lt;&gt;0,Produit_Tarif_Stock!#REF!,"")</f>
        <v>#REF!</v>
      </c>
      <c r="Q818" s="518" t="e">
        <f>IF(Produit_Tarif_Stock!#REF!&lt;&gt;0,(E818-(E818*H818)-Produit_Tarif_Stock!#REF!)/Produit_Tarif_Stock!#REF!*100,(E818-(E818*H818)-Produit_Tarif_Stock!#REF!)/Produit_Tarif_Stock!#REF!*100)</f>
        <v>#REF!</v>
      </c>
      <c r="R818" s="523">
        <f t="shared" si="25"/>
        <v>0</v>
      </c>
      <c r="S818" s="524" t="e">
        <f>Produit_Tarif_Stock!#REF!</f>
        <v>#REF!</v>
      </c>
    </row>
    <row r="819" spans="1:19" ht="24.75" customHeight="1">
      <c r="A819" s="228" t="e">
        <f>Produit_Tarif_Stock!#REF!</f>
        <v>#REF!</v>
      </c>
      <c r="B819" s="118" t="e">
        <f>IF(Produit_Tarif_Stock!#REF!&lt;&gt;"",Produit_Tarif_Stock!#REF!,"")</f>
        <v>#REF!</v>
      </c>
      <c r="C819" s="502" t="e">
        <f>IF(Produit_Tarif_Stock!#REF!&lt;&gt;"",Produit_Tarif_Stock!#REF!,"")</f>
        <v>#REF!</v>
      </c>
      <c r="D819" s="505" t="e">
        <f>IF(Produit_Tarif_Stock!#REF!&lt;&gt;"",Produit_Tarif_Stock!#REF!,"")</f>
        <v>#REF!</v>
      </c>
      <c r="E819" s="514" t="e">
        <f>IF(Produit_Tarif_Stock!#REF!&lt;&gt;0,Produit_Tarif_Stock!#REF!,"")</f>
        <v>#REF!</v>
      </c>
      <c r="F819" s="2" t="e">
        <f>IF(Produit_Tarif_Stock!#REF!&lt;&gt;"",Produit_Tarif_Stock!#REF!,"")</f>
        <v>#REF!</v>
      </c>
      <c r="G819" s="506" t="e">
        <f>IF(Produit_Tarif_Stock!#REF!&lt;&gt;0,Produit_Tarif_Stock!#REF!,"")</f>
        <v>#REF!</v>
      </c>
      <c r="I819" s="506" t="str">
        <f t="shared" si="24"/>
        <v/>
      </c>
      <c r="J819" s="2" t="e">
        <f>IF(Produit_Tarif_Stock!#REF!&lt;&gt;0,Produit_Tarif_Stock!#REF!,"")</f>
        <v>#REF!</v>
      </c>
      <c r="K819" s="2" t="e">
        <f>IF(Produit_Tarif_Stock!#REF!&lt;&gt;0,Produit_Tarif_Stock!#REF!,"")</f>
        <v>#REF!</v>
      </c>
      <c r="L819" s="114" t="e">
        <f>IF(Produit_Tarif_Stock!#REF!&lt;&gt;0,Produit_Tarif_Stock!#REF!,"")</f>
        <v>#REF!</v>
      </c>
      <c r="M819" s="114" t="e">
        <f>IF(Produit_Tarif_Stock!#REF!&lt;&gt;0,Produit_Tarif_Stock!#REF!,"")</f>
        <v>#REF!</v>
      </c>
      <c r="N819" s="454"/>
      <c r="P819" s="2" t="e">
        <f>IF(Produit_Tarif_Stock!#REF!&lt;&gt;0,Produit_Tarif_Stock!#REF!,"")</f>
        <v>#REF!</v>
      </c>
      <c r="Q819" s="518" t="e">
        <f>IF(Produit_Tarif_Stock!#REF!&lt;&gt;0,(E819-(E819*H819)-Produit_Tarif_Stock!#REF!)/Produit_Tarif_Stock!#REF!*100,(E819-(E819*H819)-Produit_Tarif_Stock!#REF!)/Produit_Tarif_Stock!#REF!*100)</f>
        <v>#REF!</v>
      </c>
      <c r="R819" s="523">
        <f t="shared" si="25"/>
        <v>0</v>
      </c>
      <c r="S819" s="524" t="e">
        <f>Produit_Tarif_Stock!#REF!</f>
        <v>#REF!</v>
      </c>
    </row>
    <row r="820" spans="1:19" ht="24.75" customHeight="1">
      <c r="A820" s="228" t="e">
        <f>Produit_Tarif_Stock!#REF!</f>
        <v>#REF!</v>
      </c>
      <c r="B820" s="118" t="e">
        <f>IF(Produit_Tarif_Stock!#REF!&lt;&gt;"",Produit_Tarif_Stock!#REF!,"")</f>
        <v>#REF!</v>
      </c>
      <c r="C820" s="502" t="e">
        <f>IF(Produit_Tarif_Stock!#REF!&lt;&gt;"",Produit_Tarif_Stock!#REF!,"")</f>
        <v>#REF!</v>
      </c>
      <c r="D820" s="505" t="e">
        <f>IF(Produit_Tarif_Stock!#REF!&lt;&gt;"",Produit_Tarif_Stock!#REF!,"")</f>
        <v>#REF!</v>
      </c>
      <c r="E820" s="514" t="e">
        <f>IF(Produit_Tarif_Stock!#REF!&lt;&gt;0,Produit_Tarif_Stock!#REF!,"")</f>
        <v>#REF!</v>
      </c>
      <c r="F820" s="2" t="e">
        <f>IF(Produit_Tarif_Stock!#REF!&lt;&gt;"",Produit_Tarif_Stock!#REF!,"")</f>
        <v>#REF!</v>
      </c>
      <c r="G820" s="506" t="e">
        <f>IF(Produit_Tarif_Stock!#REF!&lt;&gt;0,Produit_Tarif_Stock!#REF!,"")</f>
        <v>#REF!</v>
      </c>
      <c r="I820" s="506" t="str">
        <f t="shared" si="24"/>
        <v/>
      </c>
      <c r="J820" s="2" t="e">
        <f>IF(Produit_Tarif_Stock!#REF!&lt;&gt;0,Produit_Tarif_Stock!#REF!,"")</f>
        <v>#REF!</v>
      </c>
      <c r="K820" s="2" t="e">
        <f>IF(Produit_Tarif_Stock!#REF!&lt;&gt;0,Produit_Tarif_Stock!#REF!,"")</f>
        <v>#REF!</v>
      </c>
      <c r="L820" s="114" t="e">
        <f>IF(Produit_Tarif_Stock!#REF!&lt;&gt;0,Produit_Tarif_Stock!#REF!,"")</f>
        <v>#REF!</v>
      </c>
      <c r="M820" s="114" t="e">
        <f>IF(Produit_Tarif_Stock!#REF!&lt;&gt;0,Produit_Tarif_Stock!#REF!,"")</f>
        <v>#REF!</v>
      </c>
      <c r="N820" s="454"/>
      <c r="P820" s="2" t="e">
        <f>IF(Produit_Tarif_Stock!#REF!&lt;&gt;0,Produit_Tarif_Stock!#REF!,"")</f>
        <v>#REF!</v>
      </c>
      <c r="Q820" s="518" t="e">
        <f>IF(Produit_Tarif_Stock!#REF!&lt;&gt;0,(E820-(E820*H820)-Produit_Tarif_Stock!#REF!)/Produit_Tarif_Stock!#REF!*100,(E820-(E820*H820)-Produit_Tarif_Stock!#REF!)/Produit_Tarif_Stock!#REF!*100)</f>
        <v>#REF!</v>
      </c>
      <c r="R820" s="523">
        <f t="shared" si="25"/>
        <v>0</v>
      </c>
      <c r="S820" s="524" t="e">
        <f>Produit_Tarif_Stock!#REF!</f>
        <v>#REF!</v>
      </c>
    </row>
    <row r="821" spans="1:19" ht="24.75" customHeight="1">
      <c r="A821" s="228" t="e">
        <f>Produit_Tarif_Stock!#REF!</f>
        <v>#REF!</v>
      </c>
      <c r="B821" s="118" t="e">
        <f>IF(Produit_Tarif_Stock!#REF!&lt;&gt;"",Produit_Tarif_Stock!#REF!,"")</f>
        <v>#REF!</v>
      </c>
      <c r="C821" s="502" t="e">
        <f>IF(Produit_Tarif_Stock!#REF!&lt;&gt;"",Produit_Tarif_Stock!#REF!,"")</f>
        <v>#REF!</v>
      </c>
      <c r="D821" s="505" t="e">
        <f>IF(Produit_Tarif_Stock!#REF!&lt;&gt;"",Produit_Tarif_Stock!#REF!,"")</f>
        <v>#REF!</v>
      </c>
      <c r="E821" s="514" t="e">
        <f>IF(Produit_Tarif_Stock!#REF!&lt;&gt;0,Produit_Tarif_Stock!#REF!,"")</f>
        <v>#REF!</v>
      </c>
      <c r="F821" s="2" t="e">
        <f>IF(Produit_Tarif_Stock!#REF!&lt;&gt;"",Produit_Tarif_Stock!#REF!,"")</f>
        <v>#REF!</v>
      </c>
      <c r="G821" s="506" t="e">
        <f>IF(Produit_Tarif_Stock!#REF!&lt;&gt;0,Produit_Tarif_Stock!#REF!,"")</f>
        <v>#REF!</v>
      </c>
      <c r="I821" s="506" t="str">
        <f t="shared" si="24"/>
        <v/>
      </c>
      <c r="J821" s="2" t="e">
        <f>IF(Produit_Tarif_Stock!#REF!&lt;&gt;0,Produit_Tarif_Stock!#REF!,"")</f>
        <v>#REF!</v>
      </c>
      <c r="K821" s="2" t="e">
        <f>IF(Produit_Tarif_Stock!#REF!&lt;&gt;0,Produit_Tarif_Stock!#REF!,"")</f>
        <v>#REF!</v>
      </c>
      <c r="L821" s="114" t="e">
        <f>IF(Produit_Tarif_Stock!#REF!&lt;&gt;0,Produit_Tarif_Stock!#REF!,"")</f>
        <v>#REF!</v>
      </c>
      <c r="M821" s="114" t="e">
        <f>IF(Produit_Tarif_Stock!#REF!&lt;&gt;0,Produit_Tarif_Stock!#REF!,"")</f>
        <v>#REF!</v>
      </c>
      <c r="N821" s="454"/>
      <c r="P821" s="2" t="e">
        <f>IF(Produit_Tarif_Stock!#REF!&lt;&gt;0,Produit_Tarif_Stock!#REF!,"")</f>
        <v>#REF!</v>
      </c>
      <c r="Q821" s="518" t="e">
        <f>IF(Produit_Tarif_Stock!#REF!&lt;&gt;0,(E821-(E821*H821)-Produit_Tarif_Stock!#REF!)/Produit_Tarif_Stock!#REF!*100,(E821-(E821*H821)-Produit_Tarif_Stock!#REF!)/Produit_Tarif_Stock!#REF!*100)</f>
        <v>#REF!</v>
      </c>
      <c r="R821" s="523">
        <f t="shared" si="25"/>
        <v>0</v>
      </c>
      <c r="S821" s="524" t="e">
        <f>Produit_Tarif_Stock!#REF!</f>
        <v>#REF!</v>
      </c>
    </row>
    <row r="822" spans="1:19" ht="24.75" customHeight="1">
      <c r="A822" s="228" t="e">
        <f>Produit_Tarif_Stock!#REF!</f>
        <v>#REF!</v>
      </c>
      <c r="B822" s="118" t="e">
        <f>IF(Produit_Tarif_Stock!#REF!&lt;&gt;"",Produit_Tarif_Stock!#REF!,"")</f>
        <v>#REF!</v>
      </c>
      <c r="C822" s="502" t="e">
        <f>IF(Produit_Tarif_Stock!#REF!&lt;&gt;"",Produit_Tarif_Stock!#REF!,"")</f>
        <v>#REF!</v>
      </c>
      <c r="D822" s="505" t="e">
        <f>IF(Produit_Tarif_Stock!#REF!&lt;&gt;"",Produit_Tarif_Stock!#REF!,"")</f>
        <v>#REF!</v>
      </c>
      <c r="E822" s="514" t="e">
        <f>IF(Produit_Tarif_Stock!#REF!&lt;&gt;0,Produit_Tarif_Stock!#REF!,"")</f>
        <v>#REF!</v>
      </c>
      <c r="F822" s="2" t="e">
        <f>IF(Produit_Tarif_Stock!#REF!&lt;&gt;"",Produit_Tarif_Stock!#REF!,"")</f>
        <v>#REF!</v>
      </c>
      <c r="G822" s="506" t="e">
        <f>IF(Produit_Tarif_Stock!#REF!&lt;&gt;0,Produit_Tarif_Stock!#REF!,"")</f>
        <v>#REF!</v>
      </c>
      <c r="I822" s="506" t="str">
        <f t="shared" si="24"/>
        <v/>
      </c>
      <c r="J822" s="2" t="e">
        <f>IF(Produit_Tarif_Stock!#REF!&lt;&gt;0,Produit_Tarif_Stock!#REF!,"")</f>
        <v>#REF!</v>
      </c>
      <c r="K822" s="2" t="e">
        <f>IF(Produit_Tarif_Stock!#REF!&lt;&gt;0,Produit_Tarif_Stock!#REF!,"")</f>
        <v>#REF!</v>
      </c>
      <c r="L822" s="114" t="e">
        <f>IF(Produit_Tarif_Stock!#REF!&lt;&gt;0,Produit_Tarif_Stock!#REF!,"")</f>
        <v>#REF!</v>
      </c>
      <c r="M822" s="114" t="e">
        <f>IF(Produit_Tarif_Stock!#REF!&lt;&gt;0,Produit_Tarif_Stock!#REF!,"")</f>
        <v>#REF!</v>
      </c>
      <c r="N822" s="454"/>
      <c r="P822" s="2" t="e">
        <f>IF(Produit_Tarif_Stock!#REF!&lt;&gt;0,Produit_Tarif_Stock!#REF!,"")</f>
        <v>#REF!</v>
      </c>
      <c r="Q822" s="518" t="e">
        <f>IF(Produit_Tarif_Stock!#REF!&lt;&gt;0,(E822-(E822*H822)-Produit_Tarif_Stock!#REF!)/Produit_Tarif_Stock!#REF!*100,(E822-(E822*H822)-Produit_Tarif_Stock!#REF!)/Produit_Tarif_Stock!#REF!*100)</f>
        <v>#REF!</v>
      </c>
      <c r="R822" s="523">
        <f t="shared" si="25"/>
        <v>0</v>
      </c>
      <c r="S822" s="524" t="e">
        <f>Produit_Tarif_Stock!#REF!</f>
        <v>#REF!</v>
      </c>
    </row>
    <row r="823" spans="1:19" ht="24.75" customHeight="1">
      <c r="A823" s="228" t="e">
        <f>Produit_Tarif_Stock!#REF!</f>
        <v>#REF!</v>
      </c>
      <c r="B823" s="118" t="e">
        <f>IF(Produit_Tarif_Stock!#REF!&lt;&gt;"",Produit_Tarif_Stock!#REF!,"")</f>
        <v>#REF!</v>
      </c>
      <c r="C823" s="502" t="e">
        <f>IF(Produit_Tarif_Stock!#REF!&lt;&gt;"",Produit_Tarif_Stock!#REF!,"")</f>
        <v>#REF!</v>
      </c>
      <c r="D823" s="505" t="e">
        <f>IF(Produit_Tarif_Stock!#REF!&lt;&gt;"",Produit_Tarif_Stock!#REF!,"")</f>
        <v>#REF!</v>
      </c>
      <c r="E823" s="514" t="e">
        <f>IF(Produit_Tarif_Stock!#REF!&lt;&gt;0,Produit_Tarif_Stock!#REF!,"")</f>
        <v>#REF!</v>
      </c>
      <c r="F823" s="2" t="e">
        <f>IF(Produit_Tarif_Stock!#REF!&lt;&gt;"",Produit_Tarif_Stock!#REF!,"")</f>
        <v>#REF!</v>
      </c>
      <c r="G823" s="506" t="e">
        <f>IF(Produit_Tarif_Stock!#REF!&lt;&gt;0,Produit_Tarif_Stock!#REF!,"")</f>
        <v>#REF!</v>
      </c>
      <c r="I823" s="506" t="str">
        <f t="shared" si="24"/>
        <v/>
      </c>
      <c r="J823" s="2" t="e">
        <f>IF(Produit_Tarif_Stock!#REF!&lt;&gt;0,Produit_Tarif_Stock!#REF!,"")</f>
        <v>#REF!</v>
      </c>
      <c r="K823" s="2" t="e">
        <f>IF(Produit_Tarif_Stock!#REF!&lt;&gt;0,Produit_Tarif_Stock!#REF!,"")</f>
        <v>#REF!</v>
      </c>
      <c r="L823" s="114" t="e">
        <f>IF(Produit_Tarif_Stock!#REF!&lt;&gt;0,Produit_Tarif_Stock!#REF!,"")</f>
        <v>#REF!</v>
      </c>
      <c r="M823" s="114" t="e">
        <f>IF(Produit_Tarif_Stock!#REF!&lt;&gt;0,Produit_Tarif_Stock!#REF!,"")</f>
        <v>#REF!</v>
      </c>
      <c r="N823" s="454"/>
      <c r="P823" s="2" t="e">
        <f>IF(Produit_Tarif_Stock!#REF!&lt;&gt;0,Produit_Tarif_Stock!#REF!,"")</f>
        <v>#REF!</v>
      </c>
      <c r="Q823" s="518" t="e">
        <f>IF(Produit_Tarif_Stock!#REF!&lt;&gt;0,(E823-(E823*H823)-Produit_Tarif_Stock!#REF!)/Produit_Tarif_Stock!#REF!*100,(E823-(E823*H823)-Produit_Tarif_Stock!#REF!)/Produit_Tarif_Stock!#REF!*100)</f>
        <v>#REF!</v>
      </c>
      <c r="R823" s="523">
        <f t="shared" si="25"/>
        <v>0</v>
      </c>
      <c r="S823" s="524" t="e">
        <f>Produit_Tarif_Stock!#REF!</f>
        <v>#REF!</v>
      </c>
    </row>
    <row r="824" spans="1:19" ht="24.75" customHeight="1">
      <c r="A824" s="228" t="e">
        <f>Produit_Tarif_Stock!#REF!</f>
        <v>#REF!</v>
      </c>
      <c r="B824" s="118" t="e">
        <f>IF(Produit_Tarif_Stock!#REF!&lt;&gt;"",Produit_Tarif_Stock!#REF!,"")</f>
        <v>#REF!</v>
      </c>
      <c r="C824" s="502" t="e">
        <f>IF(Produit_Tarif_Stock!#REF!&lt;&gt;"",Produit_Tarif_Stock!#REF!,"")</f>
        <v>#REF!</v>
      </c>
      <c r="D824" s="505" t="e">
        <f>IF(Produit_Tarif_Stock!#REF!&lt;&gt;"",Produit_Tarif_Stock!#REF!,"")</f>
        <v>#REF!</v>
      </c>
      <c r="E824" s="514" t="e">
        <f>IF(Produit_Tarif_Stock!#REF!&lt;&gt;0,Produit_Tarif_Stock!#REF!,"")</f>
        <v>#REF!</v>
      </c>
      <c r="F824" s="2" t="e">
        <f>IF(Produit_Tarif_Stock!#REF!&lt;&gt;"",Produit_Tarif_Stock!#REF!,"")</f>
        <v>#REF!</v>
      </c>
      <c r="G824" s="506" t="e">
        <f>IF(Produit_Tarif_Stock!#REF!&lt;&gt;0,Produit_Tarif_Stock!#REF!,"")</f>
        <v>#REF!</v>
      </c>
      <c r="I824" s="506" t="str">
        <f t="shared" si="24"/>
        <v/>
      </c>
      <c r="J824" s="2" t="e">
        <f>IF(Produit_Tarif_Stock!#REF!&lt;&gt;0,Produit_Tarif_Stock!#REF!,"")</f>
        <v>#REF!</v>
      </c>
      <c r="K824" s="2" t="e">
        <f>IF(Produit_Tarif_Stock!#REF!&lt;&gt;0,Produit_Tarif_Stock!#REF!,"")</f>
        <v>#REF!</v>
      </c>
      <c r="L824" s="114" t="e">
        <f>IF(Produit_Tarif_Stock!#REF!&lt;&gt;0,Produit_Tarif_Stock!#REF!,"")</f>
        <v>#REF!</v>
      </c>
      <c r="M824" s="114" t="e">
        <f>IF(Produit_Tarif_Stock!#REF!&lt;&gt;0,Produit_Tarif_Stock!#REF!,"")</f>
        <v>#REF!</v>
      </c>
      <c r="N824" s="454"/>
      <c r="P824" s="2" t="e">
        <f>IF(Produit_Tarif_Stock!#REF!&lt;&gt;0,Produit_Tarif_Stock!#REF!,"")</f>
        <v>#REF!</v>
      </c>
      <c r="Q824" s="518" t="e">
        <f>IF(Produit_Tarif_Stock!#REF!&lt;&gt;0,(E824-(E824*H824)-Produit_Tarif_Stock!#REF!)/Produit_Tarif_Stock!#REF!*100,(E824-(E824*H824)-Produit_Tarif_Stock!#REF!)/Produit_Tarif_Stock!#REF!*100)</f>
        <v>#REF!</v>
      </c>
      <c r="R824" s="523">
        <f t="shared" si="25"/>
        <v>0</v>
      </c>
      <c r="S824" s="524" t="e">
        <f>Produit_Tarif_Stock!#REF!</f>
        <v>#REF!</v>
      </c>
    </row>
    <row r="825" spans="1:19" ht="24.75" customHeight="1">
      <c r="A825" s="228" t="e">
        <f>Produit_Tarif_Stock!#REF!</f>
        <v>#REF!</v>
      </c>
      <c r="B825" s="118" t="e">
        <f>IF(Produit_Tarif_Stock!#REF!&lt;&gt;"",Produit_Tarif_Stock!#REF!,"")</f>
        <v>#REF!</v>
      </c>
      <c r="C825" s="502" t="e">
        <f>IF(Produit_Tarif_Stock!#REF!&lt;&gt;"",Produit_Tarif_Stock!#REF!,"")</f>
        <v>#REF!</v>
      </c>
      <c r="D825" s="505" t="e">
        <f>IF(Produit_Tarif_Stock!#REF!&lt;&gt;"",Produit_Tarif_Stock!#REF!,"")</f>
        <v>#REF!</v>
      </c>
      <c r="E825" s="514" t="e">
        <f>IF(Produit_Tarif_Stock!#REF!&lt;&gt;0,Produit_Tarif_Stock!#REF!,"")</f>
        <v>#REF!</v>
      </c>
      <c r="F825" s="2" t="e">
        <f>IF(Produit_Tarif_Stock!#REF!&lt;&gt;"",Produit_Tarif_Stock!#REF!,"")</f>
        <v>#REF!</v>
      </c>
      <c r="G825" s="506" t="e">
        <f>IF(Produit_Tarif_Stock!#REF!&lt;&gt;0,Produit_Tarif_Stock!#REF!,"")</f>
        <v>#REF!</v>
      </c>
      <c r="I825" s="506" t="str">
        <f t="shared" si="24"/>
        <v/>
      </c>
      <c r="J825" s="2" t="e">
        <f>IF(Produit_Tarif_Stock!#REF!&lt;&gt;0,Produit_Tarif_Stock!#REF!,"")</f>
        <v>#REF!</v>
      </c>
      <c r="K825" s="2" t="e">
        <f>IF(Produit_Tarif_Stock!#REF!&lt;&gt;0,Produit_Tarif_Stock!#REF!,"")</f>
        <v>#REF!</v>
      </c>
      <c r="L825" s="114" t="e">
        <f>IF(Produit_Tarif_Stock!#REF!&lt;&gt;0,Produit_Tarif_Stock!#REF!,"")</f>
        <v>#REF!</v>
      </c>
      <c r="M825" s="114" t="e">
        <f>IF(Produit_Tarif_Stock!#REF!&lt;&gt;0,Produit_Tarif_Stock!#REF!,"")</f>
        <v>#REF!</v>
      </c>
      <c r="N825" s="454"/>
      <c r="P825" s="2" t="e">
        <f>IF(Produit_Tarif_Stock!#REF!&lt;&gt;0,Produit_Tarif_Stock!#REF!,"")</f>
        <v>#REF!</v>
      </c>
      <c r="Q825" s="518" t="e">
        <f>IF(Produit_Tarif_Stock!#REF!&lt;&gt;0,(E825-(E825*H825)-Produit_Tarif_Stock!#REF!)/Produit_Tarif_Stock!#REF!*100,(E825-(E825*H825)-Produit_Tarif_Stock!#REF!)/Produit_Tarif_Stock!#REF!*100)</f>
        <v>#REF!</v>
      </c>
      <c r="R825" s="523">
        <f t="shared" si="25"/>
        <v>0</v>
      </c>
      <c r="S825" s="524" t="e">
        <f>Produit_Tarif_Stock!#REF!</f>
        <v>#REF!</v>
      </c>
    </row>
    <row r="826" spans="1:19" ht="24.75" customHeight="1">
      <c r="A826" s="228" t="e">
        <f>Produit_Tarif_Stock!#REF!</f>
        <v>#REF!</v>
      </c>
      <c r="B826" s="118" t="e">
        <f>IF(Produit_Tarif_Stock!#REF!&lt;&gt;"",Produit_Tarif_Stock!#REF!,"")</f>
        <v>#REF!</v>
      </c>
      <c r="C826" s="502" t="e">
        <f>IF(Produit_Tarif_Stock!#REF!&lt;&gt;"",Produit_Tarif_Stock!#REF!,"")</f>
        <v>#REF!</v>
      </c>
      <c r="D826" s="505" t="e">
        <f>IF(Produit_Tarif_Stock!#REF!&lt;&gt;"",Produit_Tarif_Stock!#REF!,"")</f>
        <v>#REF!</v>
      </c>
      <c r="E826" s="514" t="e">
        <f>IF(Produit_Tarif_Stock!#REF!&lt;&gt;0,Produit_Tarif_Stock!#REF!,"")</f>
        <v>#REF!</v>
      </c>
      <c r="F826" s="2" t="e">
        <f>IF(Produit_Tarif_Stock!#REF!&lt;&gt;"",Produit_Tarif_Stock!#REF!,"")</f>
        <v>#REF!</v>
      </c>
      <c r="G826" s="506" t="e">
        <f>IF(Produit_Tarif_Stock!#REF!&lt;&gt;0,Produit_Tarif_Stock!#REF!,"")</f>
        <v>#REF!</v>
      </c>
      <c r="I826" s="506" t="str">
        <f t="shared" si="24"/>
        <v/>
      </c>
      <c r="J826" s="2" t="e">
        <f>IF(Produit_Tarif_Stock!#REF!&lt;&gt;0,Produit_Tarif_Stock!#REF!,"")</f>
        <v>#REF!</v>
      </c>
      <c r="K826" s="2" t="e">
        <f>IF(Produit_Tarif_Stock!#REF!&lt;&gt;0,Produit_Tarif_Stock!#REF!,"")</f>
        <v>#REF!</v>
      </c>
      <c r="L826" s="114" t="e">
        <f>IF(Produit_Tarif_Stock!#REF!&lt;&gt;0,Produit_Tarif_Stock!#REF!,"")</f>
        <v>#REF!</v>
      </c>
      <c r="M826" s="114" t="e">
        <f>IF(Produit_Tarif_Stock!#REF!&lt;&gt;0,Produit_Tarif_Stock!#REF!,"")</f>
        <v>#REF!</v>
      </c>
      <c r="N826" s="454"/>
      <c r="P826" s="2" t="e">
        <f>IF(Produit_Tarif_Stock!#REF!&lt;&gt;0,Produit_Tarif_Stock!#REF!,"")</f>
        <v>#REF!</v>
      </c>
      <c r="Q826" s="518" t="e">
        <f>IF(Produit_Tarif_Stock!#REF!&lt;&gt;0,(E826-(E826*H826)-Produit_Tarif_Stock!#REF!)/Produit_Tarif_Stock!#REF!*100,(E826-(E826*H826)-Produit_Tarif_Stock!#REF!)/Produit_Tarif_Stock!#REF!*100)</f>
        <v>#REF!</v>
      </c>
      <c r="R826" s="523">
        <f t="shared" si="25"/>
        <v>0</v>
      </c>
      <c r="S826" s="524" t="e">
        <f>Produit_Tarif_Stock!#REF!</f>
        <v>#REF!</v>
      </c>
    </row>
    <row r="827" spans="1:19" ht="24.75" customHeight="1">
      <c r="A827" s="228" t="e">
        <f>Produit_Tarif_Stock!#REF!</f>
        <v>#REF!</v>
      </c>
      <c r="B827" s="118" t="e">
        <f>IF(Produit_Tarif_Stock!#REF!&lt;&gt;"",Produit_Tarif_Stock!#REF!,"")</f>
        <v>#REF!</v>
      </c>
      <c r="C827" s="502" t="e">
        <f>IF(Produit_Tarif_Stock!#REF!&lt;&gt;"",Produit_Tarif_Stock!#REF!,"")</f>
        <v>#REF!</v>
      </c>
      <c r="D827" s="505" t="e">
        <f>IF(Produit_Tarif_Stock!#REF!&lt;&gt;"",Produit_Tarif_Stock!#REF!,"")</f>
        <v>#REF!</v>
      </c>
      <c r="E827" s="514" t="e">
        <f>IF(Produit_Tarif_Stock!#REF!&lt;&gt;0,Produit_Tarif_Stock!#REF!,"")</f>
        <v>#REF!</v>
      </c>
      <c r="F827" s="2" t="e">
        <f>IF(Produit_Tarif_Stock!#REF!&lt;&gt;"",Produit_Tarif_Stock!#REF!,"")</f>
        <v>#REF!</v>
      </c>
      <c r="G827" s="506" t="e">
        <f>IF(Produit_Tarif_Stock!#REF!&lt;&gt;0,Produit_Tarif_Stock!#REF!,"")</f>
        <v>#REF!</v>
      </c>
      <c r="I827" s="506" t="str">
        <f t="shared" si="24"/>
        <v/>
      </c>
      <c r="J827" s="2" t="e">
        <f>IF(Produit_Tarif_Stock!#REF!&lt;&gt;0,Produit_Tarif_Stock!#REF!,"")</f>
        <v>#REF!</v>
      </c>
      <c r="K827" s="2" t="e">
        <f>IF(Produit_Tarif_Stock!#REF!&lt;&gt;0,Produit_Tarif_Stock!#REF!,"")</f>
        <v>#REF!</v>
      </c>
      <c r="L827" s="114" t="e">
        <f>IF(Produit_Tarif_Stock!#REF!&lt;&gt;0,Produit_Tarif_Stock!#REF!,"")</f>
        <v>#REF!</v>
      </c>
      <c r="M827" s="114" t="e">
        <f>IF(Produit_Tarif_Stock!#REF!&lt;&gt;0,Produit_Tarif_Stock!#REF!,"")</f>
        <v>#REF!</v>
      </c>
      <c r="N827" s="454"/>
      <c r="P827" s="2" t="e">
        <f>IF(Produit_Tarif_Stock!#REF!&lt;&gt;0,Produit_Tarif_Stock!#REF!,"")</f>
        <v>#REF!</v>
      </c>
      <c r="Q827" s="518" t="e">
        <f>IF(Produit_Tarif_Stock!#REF!&lt;&gt;0,(E827-(E827*H827)-Produit_Tarif_Stock!#REF!)/Produit_Tarif_Stock!#REF!*100,(E827-(E827*H827)-Produit_Tarif_Stock!#REF!)/Produit_Tarif_Stock!#REF!*100)</f>
        <v>#REF!</v>
      </c>
      <c r="R827" s="523">
        <f t="shared" si="25"/>
        <v>0</v>
      </c>
      <c r="S827" s="524" t="e">
        <f>Produit_Tarif_Stock!#REF!</f>
        <v>#REF!</v>
      </c>
    </row>
    <row r="828" spans="1:19" ht="24.75" customHeight="1">
      <c r="A828" s="228" t="e">
        <f>Produit_Tarif_Stock!#REF!</f>
        <v>#REF!</v>
      </c>
      <c r="B828" s="118" t="e">
        <f>IF(Produit_Tarif_Stock!#REF!&lt;&gt;"",Produit_Tarif_Stock!#REF!,"")</f>
        <v>#REF!</v>
      </c>
      <c r="C828" s="502" t="e">
        <f>IF(Produit_Tarif_Stock!#REF!&lt;&gt;"",Produit_Tarif_Stock!#REF!,"")</f>
        <v>#REF!</v>
      </c>
      <c r="D828" s="505" t="e">
        <f>IF(Produit_Tarif_Stock!#REF!&lt;&gt;"",Produit_Tarif_Stock!#REF!,"")</f>
        <v>#REF!</v>
      </c>
      <c r="E828" s="514" t="e">
        <f>IF(Produit_Tarif_Stock!#REF!&lt;&gt;0,Produit_Tarif_Stock!#REF!,"")</f>
        <v>#REF!</v>
      </c>
      <c r="F828" s="2" t="e">
        <f>IF(Produit_Tarif_Stock!#REF!&lt;&gt;"",Produit_Tarif_Stock!#REF!,"")</f>
        <v>#REF!</v>
      </c>
      <c r="G828" s="506" t="e">
        <f>IF(Produit_Tarif_Stock!#REF!&lt;&gt;0,Produit_Tarif_Stock!#REF!,"")</f>
        <v>#REF!</v>
      </c>
      <c r="I828" s="506" t="str">
        <f t="shared" si="24"/>
        <v/>
      </c>
      <c r="J828" s="2" t="e">
        <f>IF(Produit_Tarif_Stock!#REF!&lt;&gt;0,Produit_Tarif_Stock!#REF!,"")</f>
        <v>#REF!</v>
      </c>
      <c r="K828" s="2" t="e">
        <f>IF(Produit_Tarif_Stock!#REF!&lt;&gt;0,Produit_Tarif_Stock!#REF!,"")</f>
        <v>#REF!</v>
      </c>
      <c r="L828" s="114" t="e">
        <f>IF(Produit_Tarif_Stock!#REF!&lt;&gt;0,Produit_Tarif_Stock!#REF!,"")</f>
        <v>#REF!</v>
      </c>
      <c r="M828" s="114" t="e">
        <f>IF(Produit_Tarif_Stock!#REF!&lt;&gt;0,Produit_Tarif_Stock!#REF!,"")</f>
        <v>#REF!</v>
      </c>
      <c r="N828" s="454"/>
      <c r="P828" s="2" t="e">
        <f>IF(Produit_Tarif_Stock!#REF!&lt;&gt;0,Produit_Tarif_Stock!#REF!,"")</f>
        <v>#REF!</v>
      </c>
      <c r="Q828" s="518" t="e">
        <f>IF(Produit_Tarif_Stock!#REF!&lt;&gt;0,(E828-(E828*H828)-Produit_Tarif_Stock!#REF!)/Produit_Tarif_Stock!#REF!*100,(E828-(E828*H828)-Produit_Tarif_Stock!#REF!)/Produit_Tarif_Stock!#REF!*100)</f>
        <v>#REF!</v>
      </c>
      <c r="R828" s="523">
        <f t="shared" si="25"/>
        <v>0</v>
      </c>
      <c r="S828" s="524" t="e">
        <f>Produit_Tarif_Stock!#REF!</f>
        <v>#REF!</v>
      </c>
    </row>
    <row r="829" spans="1:19" ht="24.75" customHeight="1">
      <c r="A829" s="228" t="e">
        <f>Produit_Tarif_Stock!#REF!</f>
        <v>#REF!</v>
      </c>
      <c r="B829" s="118" t="e">
        <f>IF(Produit_Tarif_Stock!#REF!&lt;&gt;"",Produit_Tarif_Stock!#REF!,"")</f>
        <v>#REF!</v>
      </c>
      <c r="C829" s="502" t="e">
        <f>IF(Produit_Tarif_Stock!#REF!&lt;&gt;"",Produit_Tarif_Stock!#REF!,"")</f>
        <v>#REF!</v>
      </c>
      <c r="D829" s="505" t="e">
        <f>IF(Produit_Tarif_Stock!#REF!&lt;&gt;"",Produit_Tarif_Stock!#REF!,"")</f>
        <v>#REF!</v>
      </c>
      <c r="E829" s="514" t="e">
        <f>IF(Produit_Tarif_Stock!#REF!&lt;&gt;0,Produit_Tarif_Stock!#REF!,"")</f>
        <v>#REF!</v>
      </c>
      <c r="F829" s="2" t="e">
        <f>IF(Produit_Tarif_Stock!#REF!&lt;&gt;"",Produit_Tarif_Stock!#REF!,"")</f>
        <v>#REF!</v>
      </c>
      <c r="G829" s="506" t="e">
        <f>IF(Produit_Tarif_Stock!#REF!&lt;&gt;0,Produit_Tarif_Stock!#REF!,"")</f>
        <v>#REF!</v>
      </c>
      <c r="I829" s="506" t="str">
        <f t="shared" si="24"/>
        <v/>
      </c>
      <c r="J829" s="2" t="e">
        <f>IF(Produit_Tarif_Stock!#REF!&lt;&gt;0,Produit_Tarif_Stock!#REF!,"")</f>
        <v>#REF!</v>
      </c>
      <c r="K829" s="2" t="e">
        <f>IF(Produit_Tarif_Stock!#REF!&lt;&gt;0,Produit_Tarif_Stock!#REF!,"")</f>
        <v>#REF!</v>
      </c>
      <c r="L829" s="114" t="e">
        <f>IF(Produit_Tarif_Stock!#REF!&lt;&gt;0,Produit_Tarif_Stock!#REF!,"")</f>
        <v>#REF!</v>
      </c>
      <c r="M829" s="114" t="e">
        <f>IF(Produit_Tarif_Stock!#REF!&lt;&gt;0,Produit_Tarif_Stock!#REF!,"")</f>
        <v>#REF!</v>
      </c>
      <c r="N829" s="454"/>
      <c r="P829" s="2" t="e">
        <f>IF(Produit_Tarif_Stock!#REF!&lt;&gt;0,Produit_Tarif_Stock!#REF!,"")</f>
        <v>#REF!</v>
      </c>
      <c r="Q829" s="518" t="e">
        <f>IF(Produit_Tarif_Stock!#REF!&lt;&gt;0,(E829-(E829*H829)-Produit_Tarif_Stock!#REF!)/Produit_Tarif_Stock!#REF!*100,(E829-(E829*H829)-Produit_Tarif_Stock!#REF!)/Produit_Tarif_Stock!#REF!*100)</f>
        <v>#REF!</v>
      </c>
      <c r="R829" s="523">
        <f t="shared" si="25"/>
        <v>0</v>
      </c>
      <c r="S829" s="524" t="e">
        <f>Produit_Tarif_Stock!#REF!</f>
        <v>#REF!</v>
      </c>
    </row>
    <row r="830" spans="1:19" ht="24.75" customHeight="1">
      <c r="A830" s="228" t="e">
        <f>Produit_Tarif_Stock!#REF!</f>
        <v>#REF!</v>
      </c>
      <c r="B830" s="118" t="e">
        <f>IF(Produit_Tarif_Stock!#REF!&lt;&gt;"",Produit_Tarif_Stock!#REF!,"")</f>
        <v>#REF!</v>
      </c>
      <c r="C830" s="502" t="e">
        <f>IF(Produit_Tarif_Stock!#REF!&lt;&gt;"",Produit_Tarif_Stock!#REF!,"")</f>
        <v>#REF!</v>
      </c>
      <c r="D830" s="505" t="e">
        <f>IF(Produit_Tarif_Stock!#REF!&lt;&gt;"",Produit_Tarif_Stock!#REF!,"")</f>
        <v>#REF!</v>
      </c>
      <c r="E830" s="514" t="e">
        <f>IF(Produit_Tarif_Stock!#REF!&lt;&gt;0,Produit_Tarif_Stock!#REF!,"")</f>
        <v>#REF!</v>
      </c>
      <c r="F830" s="2" t="e">
        <f>IF(Produit_Tarif_Stock!#REF!&lt;&gt;"",Produit_Tarif_Stock!#REF!,"")</f>
        <v>#REF!</v>
      </c>
      <c r="G830" s="506" t="e">
        <f>IF(Produit_Tarif_Stock!#REF!&lt;&gt;0,Produit_Tarif_Stock!#REF!,"")</f>
        <v>#REF!</v>
      </c>
      <c r="I830" s="506" t="str">
        <f t="shared" si="24"/>
        <v/>
      </c>
      <c r="J830" s="2" t="e">
        <f>IF(Produit_Tarif_Stock!#REF!&lt;&gt;0,Produit_Tarif_Stock!#REF!,"")</f>
        <v>#REF!</v>
      </c>
      <c r="K830" s="2" t="e">
        <f>IF(Produit_Tarif_Stock!#REF!&lt;&gt;0,Produit_Tarif_Stock!#REF!,"")</f>
        <v>#REF!</v>
      </c>
      <c r="L830" s="114" t="e">
        <f>IF(Produit_Tarif_Stock!#REF!&lt;&gt;0,Produit_Tarif_Stock!#REF!,"")</f>
        <v>#REF!</v>
      </c>
      <c r="M830" s="114" t="e">
        <f>IF(Produit_Tarif_Stock!#REF!&lt;&gt;0,Produit_Tarif_Stock!#REF!,"")</f>
        <v>#REF!</v>
      </c>
      <c r="N830" s="454"/>
      <c r="P830" s="2" t="e">
        <f>IF(Produit_Tarif_Stock!#REF!&lt;&gt;0,Produit_Tarif_Stock!#REF!,"")</f>
        <v>#REF!</v>
      </c>
      <c r="Q830" s="518" t="e">
        <f>IF(Produit_Tarif_Stock!#REF!&lt;&gt;0,(E830-(E830*H830)-Produit_Tarif_Stock!#REF!)/Produit_Tarif_Stock!#REF!*100,(E830-(E830*H830)-Produit_Tarif_Stock!#REF!)/Produit_Tarif_Stock!#REF!*100)</f>
        <v>#REF!</v>
      </c>
      <c r="R830" s="523">
        <f t="shared" si="25"/>
        <v>0</v>
      </c>
      <c r="S830" s="524" t="e">
        <f>Produit_Tarif_Stock!#REF!</f>
        <v>#REF!</v>
      </c>
    </row>
    <row r="831" spans="1:19" ht="24.75" customHeight="1">
      <c r="A831" s="228" t="e">
        <f>Produit_Tarif_Stock!#REF!</f>
        <v>#REF!</v>
      </c>
      <c r="B831" s="118" t="e">
        <f>IF(Produit_Tarif_Stock!#REF!&lt;&gt;"",Produit_Tarif_Stock!#REF!,"")</f>
        <v>#REF!</v>
      </c>
      <c r="C831" s="502" t="e">
        <f>IF(Produit_Tarif_Stock!#REF!&lt;&gt;"",Produit_Tarif_Stock!#REF!,"")</f>
        <v>#REF!</v>
      </c>
      <c r="D831" s="505" t="e">
        <f>IF(Produit_Tarif_Stock!#REF!&lt;&gt;"",Produit_Tarif_Stock!#REF!,"")</f>
        <v>#REF!</v>
      </c>
      <c r="E831" s="514" t="e">
        <f>IF(Produit_Tarif_Stock!#REF!&lt;&gt;0,Produit_Tarif_Stock!#REF!,"")</f>
        <v>#REF!</v>
      </c>
      <c r="F831" s="2" t="e">
        <f>IF(Produit_Tarif_Stock!#REF!&lt;&gt;"",Produit_Tarif_Stock!#REF!,"")</f>
        <v>#REF!</v>
      </c>
      <c r="G831" s="506" t="e">
        <f>IF(Produit_Tarif_Stock!#REF!&lt;&gt;0,Produit_Tarif_Stock!#REF!,"")</f>
        <v>#REF!</v>
      </c>
      <c r="I831" s="506" t="str">
        <f t="shared" si="24"/>
        <v/>
      </c>
      <c r="J831" s="2" t="e">
        <f>IF(Produit_Tarif_Stock!#REF!&lt;&gt;0,Produit_Tarif_Stock!#REF!,"")</f>
        <v>#REF!</v>
      </c>
      <c r="K831" s="2" t="e">
        <f>IF(Produit_Tarif_Stock!#REF!&lt;&gt;0,Produit_Tarif_Stock!#REF!,"")</f>
        <v>#REF!</v>
      </c>
      <c r="L831" s="114" t="e">
        <f>IF(Produit_Tarif_Stock!#REF!&lt;&gt;0,Produit_Tarif_Stock!#REF!,"")</f>
        <v>#REF!</v>
      </c>
      <c r="M831" s="114" t="e">
        <f>IF(Produit_Tarif_Stock!#REF!&lt;&gt;0,Produit_Tarif_Stock!#REF!,"")</f>
        <v>#REF!</v>
      </c>
      <c r="N831" s="454"/>
      <c r="P831" s="2" t="e">
        <f>IF(Produit_Tarif_Stock!#REF!&lt;&gt;0,Produit_Tarif_Stock!#REF!,"")</f>
        <v>#REF!</v>
      </c>
      <c r="Q831" s="518" t="e">
        <f>IF(Produit_Tarif_Stock!#REF!&lt;&gt;0,(E831-(E831*H831)-Produit_Tarif_Stock!#REF!)/Produit_Tarif_Stock!#REF!*100,(E831-(E831*H831)-Produit_Tarif_Stock!#REF!)/Produit_Tarif_Stock!#REF!*100)</f>
        <v>#REF!</v>
      </c>
      <c r="R831" s="523">
        <f t="shared" si="25"/>
        <v>0</v>
      </c>
      <c r="S831" s="524" t="e">
        <f>Produit_Tarif_Stock!#REF!</f>
        <v>#REF!</v>
      </c>
    </row>
    <row r="832" spans="1:19" ht="24.75" customHeight="1">
      <c r="A832" s="228" t="e">
        <f>Produit_Tarif_Stock!#REF!</f>
        <v>#REF!</v>
      </c>
      <c r="B832" s="118" t="e">
        <f>IF(Produit_Tarif_Stock!#REF!&lt;&gt;"",Produit_Tarif_Stock!#REF!,"")</f>
        <v>#REF!</v>
      </c>
      <c r="C832" s="502" t="e">
        <f>IF(Produit_Tarif_Stock!#REF!&lt;&gt;"",Produit_Tarif_Stock!#REF!,"")</f>
        <v>#REF!</v>
      </c>
      <c r="D832" s="505" t="e">
        <f>IF(Produit_Tarif_Stock!#REF!&lt;&gt;"",Produit_Tarif_Stock!#REF!,"")</f>
        <v>#REF!</v>
      </c>
      <c r="E832" s="514" t="e">
        <f>IF(Produit_Tarif_Stock!#REF!&lt;&gt;0,Produit_Tarif_Stock!#REF!,"")</f>
        <v>#REF!</v>
      </c>
      <c r="F832" s="2" t="e">
        <f>IF(Produit_Tarif_Stock!#REF!&lt;&gt;"",Produit_Tarif_Stock!#REF!,"")</f>
        <v>#REF!</v>
      </c>
      <c r="G832" s="506" t="e">
        <f>IF(Produit_Tarif_Stock!#REF!&lt;&gt;0,Produit_Tarif_Stock!#REF!,"")</f>
        <v>#REF!</v>
      </c>
      <c r="I832" s="506" t="str">
        <f t="shared" si="24"/>
        <v/>
      </c>
      <c r="J832" s="2" t="e">
        <f>IF(Produit_Tarif_Stock!#REF!&lt;&gt;0,Produit_Tarif_Stock!#REF!,"")</f>
        <v>#REF!</v>
      </c>
      <c r="K832" s="2" t="e">
        <f>IF(Produit_Tarif_Stock!#REF!&lt;&gt;0,Produit_Tarif_Stock!#REF!,"")</f>
        <v>#REF!</v>
      </c>
      <c r="L832" s="114" t="e">
        <f>IF(Produit_Tarif_Stock!#REF!&lt;&gt;0,Produit_Tarif_Stock!#REF!,"")</f>
        <v>#REF!</v>
      </c>
      <c r="M832" s="114" t="e">
        <f>IF(Produit_Tarif_Stock!#REF!&lt;&gt;0,Produit_Tarif_Stock!#REF!,"")</f>
        <v>#REF!</v>
      </c>
      <c r="N832" s="454"/>
      <c r="P832" s="2" t="e">
        <f>IF(Produit_Tarif_Stock!#REF!&lt;&gt;0,Produit_Tarif_Stock!#REF!,"")</f>
        <v>#REF!</v>
      </c>
      <c r="Q832" s="518" t="e">
        <f>IF(Produit_Tarif_Stock!#REF!&lt;&gt;0,(E832-(E832*H832)-Produit_Tarif_Stock!#REF!)/Produit_Tarif_Stock!#REF!*100,(E832-(E832*H832)-Produit_Tarif_Stock!#REF!)/Produit_Tarif_Stock!#REF!*100)</f>
        <v>#REF!</v>
      </c>
      <c r="R832" s="523">
        <f t="shared" si="25"/>
        <v>0</v>
      </c>
      <c r="S832" s="524" t="e">
        <f>Produit_Tarif_Stock!#REF!</f>
        <v>#REF!</v>
      </c>
    </row>
    <row r="833" spans="1:19" ht="24.75" customHeight="1">
      <c r="A833" s="228" t="e">
        <f>Produit_Tarif_Stock!#REF!</f>
        <v>#REF!</v>
      </c>
      <c r="B833" s="118" t="e">
        <f>IF(Produit_Tarif_Stock!#REF!&lt;&gt;"",Produit_Tarif_Stock!#REF!,"")</f>
        <v>#REF!</v>
      </c>
      <c r="C833" s="502" t="e">
        <f>IF(Produit_Tarif_Stock!#REF!&lt;&gt;"",Produit_Tarif_Stock!#REF!,"")</f>
        <v>#REF!</v>
      </c>
      <c r="D833" s="505" t="e">
        <f>IF(Produit_Tarif_Stock!#REF!&lt;&gt;"",Produit_Tarif_Stock!#REF!,"")</f>
        <v>#REF!</v>
      </c>
      <c r="E833" s="514" t="e">
        <f>IF(Produit_Tarif_Stock!#REF!&lt;&gt;0,Produit_Tarif_Stock!#REF!,"")</f>
        <v>#REF!</v>
      </c>
      <c r="F833" s="2" t="e">
        <f>IF(Produit_Tarif_Stock!#REF!&lt;&gt;"",Produit_Tarif_Stock!#REF!,"")</f>
        <v>#REF!</v>
      </c>
      <c r="G833" s="506" t="e">
        <f>IF(Produit_Tarif_Stock!#REF!&lt;&gt;0,Produit_Tarif_Stock!#REF!,"")</f>
        <v>#REF!</v>
      </c>
      <c r="I833" s="506" t="str">
        <f t="shared" si="24"/>
        <v/>
      </c>
      <c r="J833" s="2" t="e">
        <f>IF(Produit_Tarif_Stock!#REF!&lt;&gt;0,Produit_Tarif_Stock!#REF!,"")</f>
        <v>#REF!</v>
      </c>
      <c r="K833" s="2" t="e">
        <f>IF(Produit_Tarif_Stock!#REF!&lt;&gt;0,Produit_Tarif_Stock!#REF!,"")</f>
        <v>#REF!</v>
      </c>
      <c r="L833" s="114" t="e">
        <f>IF(Produit_Tarif_Stock!#REF!&lt;&gt;0,Produit_Tarif_Stock!#REF!,"")</f>
        <v>#REF!</v>
      </c>
      <c r="M833" s="114" t="e">
        <f>IF(Produit_Tarif_Stock!#REF!&lt;&gt;0,Produit_Tarif_Stock!#REF!,"")</f>
        <v>#REF!</v>
      </c>
      <c r="N833" s="454"/>
      <c r="P833" s="2" t="e">
        <f>IF(Produit_Tarif_Stock!#REF!&lt;&gt;0,Produit_Tarif_Stock!#REF!,"")</f>
        <v>#REF!</v>
      </c>
      <c r="Q833" s="518" t="e">
        <f>IF(Produit_Tarif_Stock!#REF!&lt;&gt;0,(E833-(E833*H833)-Produit_Tarif_Stock!#REF!)/Produit_Tarif_Stock!#REF!*100,(E833-(E833*H833)-Produit_Tarif_Stock!#REF!)/Produit_Tarif_Stock!#REF!*100)</f>
        <v>#REF!</v>
      </c>
      <c r="R833" s="523">
        <f t="shared" si="25"/>
        <v>0</v>
      </c>
      <c r="S833" s="524" t="e">
        <f>Produit_Tarif_Stock!#REF!</f>
        <v>#REF!</v>
      </c>
    </row>
    <row r="834" spans="1:19" ht="24.75" customHeight="1">
      <c r="A834" s="228" t="e">
        <f>Produit_Tarif_Stock!#REF!</f>
        <v>#REF!</v>
      </c>
      <c r="B834" s="118" t="e">
        <f>IF(Produit_Tarif_Stock!#REF!&lt;&gt;"",Produit_Tarif_Stock!#REF!,"")</f>
        <v>#REF!</v>
      </c>
      <c r="C834" s="502" t="e">
        <f>IF(Produit_Tarif_Stock!#REF!&lt;&gt;"",Produit_Tarif_Stock!#REF!,"")</f>
        <v>#REF!</v>
      </c>
      <c r="D834" s="505" t="e">
        <f>IF(Produit_Tarif_Stock!#REF!&lt;&gt;"",Produit_Tarif_Stock!#REF!,"")</f>
        <v>#REF!</v>
      </c>
      <c r="E834" s="514" t="e">
        <f>IF(Produit_Tarif_Stock!#REF!&lt;&gt;0,Produit_Tarif_Stock!#REF!,"")</f>
        <v>#REF!</v>
      </c>
      <c r="F834" s="2" t="e">
        <f>IF(Produit_Tarif_Stock!#REF!&lt;&gt;"",Produit_Tarif_Stock!#REF!,"")</f>
        <v>#REF!</v>
      </c>
      <c r="G834" s="506" t="e">
        <f>IF(Produit_Tarif_Stock!#REF!&lt;&gt;0,Produit_Tarif_Stock!#REF!,"")</f>
        <v>#REF!</v>
      </c>
      <c r="I834" s="506" t="str">
        <f t="shared" si="24"/>
        <v/>
      </c>
      <c r="J834" s="2" t="e">
        <f>IF(Produit_Tarif_Stock!#REF!&lt;&gt;0,Produit_Tarif_Stock!#REF!,"")</f>
        <v>#REF!</v>
      </c>
      <c r="K834" s="2" t="e">
        <f>IF(Produit_Tarif_Stock!#REF!&lt;&gt;0,Produit_Tarif_Stock!#REF!,"")</f>
        <v>#REF!</v>
      </c>
      <c r="L834" s="114" t="e">
        <f>IF(Produit_Tarif_Stock!#REF!&lt;&gt;0,Produit_Tarif_Stock!#REF!,"")</f>
        <v>#REF!</v>
      </c>
      <c r="M834" s="114" t="e">
        <f>IF(Produit_Tarif_Stock!#REF!&lt;&gt;0,Produit_Tarif_Stock!#REF!,"")</f>
        <v>#REF!</v>
      </c>
      <c r="N834" s="454"/>
      <c r="P834" s="2" t="e">
        <f>IF(Produit_Tarif_Stock!#REF!&lt;&gt;0,Produit_Tarif_Stock!#REF!,"")</f>
        <v>#REF!</v>
      </c>
      <c r="Q834" s="518" t="e">
        <f>IF(Produit_Tarif_Stock!#REF!&lt;&gt;0,(E834-(E834*H834)-Produit_Tarif_Stock!#REF!)/Produit_Tarif_Stock!#REF!*100,(E834-(E834*H834)-Produit_Tarif_Stock!#REF!)/Produit_Tarif_Stock!#REF!*100)</f>
        <v>#REF!</v>
      </c>
      <c r="R834" s="523">
        <f t="shared" si="25"/>
        <v>0</v>
      </c>
      <c r="S834" s="524" t="e">
        <f>Produit_Tarif_Stock!#REF!</f>
        <v>#REF!</v>
      </c>
    </row>
    <row r="835" spans="1:19" ht="24.75" customHeight="1">
      <c r="A835" s="228" t="e">
        <f>Produit_Tarif_Stock!#REF!</f>
        <v>#REF!</v>
      </c>
      <c r="B835" s="118" t="e">
        <f>IF(Produit_Tarif_Stock!#REF!&lt;&gt;"",Produit_Tarif_Stock!#REF!,"")</f>
        <v>#REF!</v>
      </c>
      <c r="C835" s="502" t="e">
        <f>IF(Produit_Tarif_Stock!#REF!&lt;&gt;"",Produit_Tarif_Stock!#REF!,"")</f>
        <v>#REF!</v>
      </c>
      <c r="D835" s="505" t="e">
        <f>IF(Produit_Tarif_Stock!#REF!&lt;&gt;"",Produit_Tarif_Stock!#REF!,"")</f>
        <v>#REF!</v>
      </c>
      <c r="E835" s="514" t="e">
        <f>IF(Produit_Tarif_Stock!#REF!&lt;&gt;0,Produit_Tarif_Stock!#REF!,"")</f>
        <v>#REF!</v>
      </c>
      <c r="F835" s="2" t="e">
        <f>IF(Produit_Tarif_Stock!#REF!&lt;&gt;"",Produit_Tarif_Stock!#REF!,"")</f>
        <v>#REF!</v>
      </c>
      <c r="G835" s="506" t="e">
        <f>IF(Produit_Tarif_Stock!#REF!&lt;&gt;0,Produit_Tarif_Stock!#REF!,"")</f>
        <v>#REF!</v>
      </c>
      <c r="I835" s="506" t="str">
        <f t="shared" si="24"/>
        <v/>
      </c>
      <c r="J835" s="2" t="e">
        <f>IF(Produit_Tarif_Stock!#REF!&lt;&gt;0,Produit_Tarif_Stock!#REF!,"")</f>
        <v>#REF!</v>
      </c>
      <c r="K835" s="2" t="e">
        <f>IF(Produit_Tarif_Stock!#REF!&lt;&gt;0,Produit_Tarif_Stock!#REF!,"")</f>
        <v>#REF!</v>
      </c>
      <c r="L835" s="114" t="e">
        <f>IF(Produit_Tarif_Stock!#REF!&lt;&gt;0,Produit_Tarif_Stock!#REF!,"")</f>
        <v>#REF!</v>
      </c>
      <c r="M835" s="114" t="e">
        <f>IF(Produit_Tarif_Stock!#REF!&lt;&gt;0,Produit_Tarif_Stock!#REF!,"")</f>
        <v>#REF!</v>
      </c>
      <c r="N835" s="454"/>
      <c r="P835" s="2" t="e">
        <f>IF(Produit_Tarif_Stock!#REF!&lt;&gt;0,Produit_Tarif_Stock!#REF!,"")</f>
        <v>#REF!</v>
      </c>
      <c r="Q835" s="518" t="e">
        <f>IF(Produit_Tarif_Stock!#REF!&lt;&gt;0,(E835-(E835*H835)-Produit_Tarif_Stock!#REF!)/Produit_Tarif_Stock!#REF!*100,(E835-(E835*H835)-Produit_Tarif_Stock!#REF!)/Produit_Tarif_Stock!#REF!*100)</f>
        <v>#REF!</v>
      </c>
      <c r="R835" s="523">
        <f t="shared" si="25"/>
        <v>0</v>
      </c>
      <c r="S835" s="524" t="e">
        <f>Produit_Tarif_Stock!#REF!</f>
        <v>#REF!</v>
      </c>
    </row>
    <row r="836" spans="1:19" ht="24.75" customHeight="1">
      <c r="A836" s="228" t="e">
        <f>Produit_Tarif_Stock!#REF!</f>
        <v>#REF!</v>
      </c>
      <c r="B836" s="118" t="e">
        <f>IF(Produit_Tarif_Stock!#REF!&lt;&gt;"",Produit_Tarif_Stock!#REF!,"")</f>
        <v>#REF!</v>
      </c>
      <c r="C836" s="502" t="e">
        <f>IF(Produit_Tarif_Stock!#REF!&lt;&gt;"",Produit_Tarif_Stock!#REF!,"")</f>
        <v>#REF!</v>
      </c>
      <c r="D836" s="505" t="e">
        <f>IF(Produit_Tarif_Stock!#REF!&lt;&gt;"",Produit_Tarif_Stock!#REF!,"")</f>
        <v>#REF!</v>
      </c>
      <c r="E836" s="514" t="e">
        <f>IF(Produit_Tarif_Stock!#REF!&lt;&gt;0,Produit_Tarif_Stock!#REF!,"")</f>
        <v>#REF!</v>
      </c>
      <c r="F836" s="2" t="e">
        <f>IF(Produit_Tarif_Stock!#REF!&lt;&gt;"",Produit_Tarif_Stock!#REF!,"")</f>
        <v>#REF!</v>
      </c>
      <c r="G836" s="506" t="e">
        <f>IF(Produit_Tarif_Stock!#REF!&lt;&gt;0,Produit_Tarif_Stock!#REF!,"")</f>
        <v>#REF!</v>
      </c>
      <c r="I836" s="506" t="str">
        <f t="shared" si="24"/>
        <v/>
      </c>
      <c r="J836" s="2" t="e">
        <f>IF(Produit_Tarif_Stock!#REF!&lt;&gt;0,Produit_Tarif_Stock!#REF!,"")</f>
        <v>#REF!</v>
      </c>
      <c r="K836" s="2" t="e">
        <f>IF(Produit_Tarif_Stock!#REF!&lt;&gt;0,Produit_Tarif_Stock!#REF!,"")</f>
        <v>#REF!</v>
      </c>
      <c r="L836" s="114" t="e">
        <f>IF(Produit_Tarif_Stock!#REF!&lt;&gt;0,Produit_Tarif_Stock!#REF!,"")</f>
        <v>#REF!</v>
      </c>
      <c r="M836" s="114" t="e">
        <f>IF(Produit_Tarif_Stock!#REF!&lt;&gt;0,Produit_Tarif_Stock!#REF!,"")</f>
        <v>#REF!</v>
      </c>
      <c r="N836" s="454"/>
      <c r="P836" s="2" t="e">
        <f>IF(Produit_Tarif_Stock!#REF!&lt;&gt;0,Produit_Tarif_Stock!#REF!,"")</f>
        <v>#REF!</v>
      </c>
      <c r="Q836" s="518" t="e">
        <f>IF(Produit_Tarif_Stock!#REF!&lt;&gt;0,(E836-(E836*H836)-Produit_Tarif_Stock!#REF!)/Produit_Tarif_Stock!#REF!*100,(E836-(E836*H836)-Produit_Tarif_Stock!#REF!)/Produit_Tarif_Stock!#REF!*100)</f>
        <v>#REF!</v>
      </c>
      <c r="R836" s="523">
        <f t="shared" si="25"/>
        <v>0</v>
      </c>
      <c r="S836" s="524" t="e">
        <f>Produit_Tarif_Stock!#REF!</f>
        <v>#REF!</v>
      </c>
    </row>
    <row r="837" spans="1:19" ht="24.75" customHeight="1">
      <c r="A837" s="228" t="e">
        <f>Produit_Tarif_Stock!#REF!</f>
        <v>#REF!</v>
      </c>
      <c r="B837" s="118" t="e">
        <f>IF(Produit_Tarif_Stock!#REF!&lt;&gt;"",Produit_Tarif_Stock!#REF!,"")</f>
        <v>#REF!</v>
      </c>
      <c r="C837" s="502" t="e">
        <f>IF(Produit_Tarif_Stock!#REF!&lt;&gt;"",Produit_Tarif_Stock!#REF!,"")</f>
        <v>#REF!</v>
      </c>
      <c r="D837" s="505" t="e">
        <f>IF(Produit_Tarif_Stock!#REF!&lt;&gt;"",Produit_Tarif_Stock!#REF!,"")</f>
        <v>#REF!</v>
      </c>
      <c r="E837" s="514" t="e">
        <f>IF(Produit_Tarif_Stock!#REF!&lt;&gt;0,Produit_Tarif_Stock!#REF!,"")</f>
        <v>#REF!</v>
      </c>
      <c r="F837" s="2" t="e">
        <f>IF(Produit_Tarif_Stock!#REF!&lt;&gt;"",Produit_Tarif_Stock!#REF!,"")</f>
        <v>#REF!</v>
      </c>
      <c r="G837" s="506" t="e">
        <f>IF(Produit_Tarif_Stock!#REF!&lt;&gt;0,Produit_Tarif_Stock!#REF!,"")</f>
        <v>#REF!</v>
      </c>
      <c r="I837" s="506" t="str">
        <f t="shared" si="24"/>
        <v/>
      </c>
      <c r="J837" s="2" t="e">
        <f>IF(Produit_Tarif_Stock!#REF!&lt;&gt;0,Produit_Tarif_Stock!#REF!,"")</f>
        <v>#REF!</v>
      </c>
      <c r="K837" s="2" t="e">
        <f>IF(Produit_Tarif_Stock!#REF!&lt;&gt;0,Produit_Tarif_Stock!#REF!,"")</f>
        <v>#REF!</v>
      </c>
      <c r="L837" s="114" t="e">
        <f>IF(Produit_Tarif_Stock!#REF!&lt;&gt;0,Produit_Tarif_Stock!#REF!,"")</f>
        <v>#REF!</v>
      </c>
      <c r="M837" s="114" t="e">
        <f>IF(Produit_Tarif_Stock!#REF!&lt;&gt;0,Produit_Tarif_Stock!#REF!,"")</f>
        <v>#REF!</v>
      </c>
      <c r="N837" s="454"/>
      <c r="P837" s="2" t="e">
        <f>IF(Produit_Tarif_Stock!#REF!&lt;&gt;0,Produit_Tarif_Stock!#REF!,"")</f>
        <v>#REF!</v>
      </c>
      <c r="Q837" s="518" t="e">
        <f>IF(Produit_Tarif_Stock!#REF!&lt;&gt;0,(E837-(E837*H837)-Produit_Tarif_Stock!#REF!)/Produit_Tarif_Stock!#REF!*100,(E837-(E837*H837)-Produit_Tarif_Stock!#REF!)/Produit_Tarif_Stock!#REF!*100)</f>
        <v>#REF!</v>
      </c>
      <c r="R837" s="523">
        <f t="shared" si="25"/>
        <v>0</v>
      </c>
      <c r="S837" s="524" t="e">
        <f>Produit_Tarif_Stock!#REF!</f>
        <v>#REF!</v>
      </c>
    </row>
    <row r="838" spans="1:19" ht="24.75" customHeight="1">
      <c r="A838" s="228" t="e">
        <f>Produit_Tarif_Stock!#REF!</f>
        <v>#REF!</v>
      </c>
      <c r="B838" s="118" t="e">
        <f>IF(Produit_Tarif_Stock!#REF!&lt;&gt;"",Produit_Tarif_Stock!#REF!,"")</f>
        <v>#REF!</v>
      </c>
      <c r="C838" s="502" t="e">
        <f>IF(Produit_Tarif_Stock!#REF!&lt;&gt;"",Produit_Tarif_Stock!#REF!,"")</f>
        <v>#REF!</v>
      </c>
      <c r="D838" s="505" t="e">
        <f>IF(Produit_Tarif_Stock!#REF!&lt;&gt;"",Produit_Tarif_Stock!#REF!,"")</f>
        <v>#REF!</v>
      </c>
      <c r="E838" s="514" t="e">
        <f>IF(Produit_Tarif_Stock!#REF!&lt;&gt;0,Produit_Tarif_Stock!#REF!,"")</f>
        <v>#REF!</v>
      </c>
      <c r="F838" s="2" t="e">
        <f>IF(Produit_Tarif_Stock!#REF!&lt;&gt;"",Produit_Tarif_Stock!#REF!,"")</f>
        <v>#REF!</v>
      </c>
      <c r="G838" s="506" t="e">
        <f>IF(Produit_Tarif_Stock!#REF!&lt;&gt;0,Produit_Tarif_Stock!#REF!,"")</f>
        <v>#REF!</v>
      </c>
      <c r="I838" s="506" t="str">
        <f t="shared" si="24"/>
        <v/>
      </c>
      <c r="J838" s="2" t="e">
        <f>IF(Produit_Tarif_Stock!#REF!&lt;&gt;0,Produit_Tarif_Stock!#REF!,"")</f>
        <v>#REF!</v>
      </c>
      <c r="K838" s="2" t="e">
        <f>IF(Produit_Tarif_Stock!#REF!&lt;&gt;0,Produit_Tarif_Stock!#REF!,"")</f>
        <v>#REF!</v>
      </c>
      <c r="L838" s="114" t="e">
        <f>IF(Produit_Tarif_Stock!#REF!&lt;&gt;0,Produit_Tarif_Stock!#REF!,"")</f>
        <v>#REF!</v>
      </c>
      <c r="M838" s="114" t="e">
        <f>IF(Produit_Tarif_Stock!#REF!&lt;&gt;0,Produit_Tarif_Stock!#REF!,"")</f>
        <v>#REF!</v>
      </c>
      <c r="N838" s="454"/>
      <c r="P838" s="2" t="e">
        <f>IF(Produit_Tarif_Stock!#REF!&lt;&gt;0,Produit_Tarif_Stock!#REF!,"")</f>
        <v>#REF!</v>
      </c>
      <c r="Q838" s="518" t="e">
        <f>IF(Produit_Tarif_Stock!#REF!&lt;&gt;0,(E838-(E838*H838)-Produit_Tarif_Stock!#REF!)/Produit_Tarif_Stock!#REF!*100,(E838-(E838*H838)-Produit_Tarif_Stock!#REF!)/Produit_Tarif_Stock!#REF!*100)</f>
        <v>#REF!</v>
      </c>
      <c r="R838" s="523">
        <f t="shared" si="25"/>
        <v>0</v>
      </c>
      <c r="S838" s="524" t="e">
        <f>Produit_Tarif_Stock!#REF!</f>
        <v>#REF!</v>
      </c>
    </row>
    <row r="839" spans="1:19" ht="24.75" customHeight="1">
      <c r="A839" s="228" t="e">
        <f>Produit_Tarif_Stock!#REF!</f>
        <v>#REF!</v>
      </c>
      <c r="B839" s="118" t="e">
        <f>IF(Produit_Tarif_Stock!#REF!&lt;&gt;"",Produit_Tarif_Stock!#REF!,"")</f>
        <v>#REF!</v>
      </c>
      <c r="C839" s="502" t="e">
        <f>IF(Produit_Tarif_Stock!#REF!&lt;&gt;"",Produit_Tarif_Stock!#REF!,"")</f>
        <v>#REF!</v>
      </c>
      <c r="D839" s="505" t="e">
        <f>IF(Produit_Tarif_Stock!#REF!&lt;&gt;"",Produit_Tarif_Stock!#REF!,"")</f>
        <v>#REF!</v>
      </c>
      <c r="E839" s="514" t="e">
        <f>IF(Produit_Tarif_Stock!#REF!&lt;&gt;0,Produit_Tarif_Stock!#REF!,"")</f>
        <v>#REF!</v>
      </c>
      <c r="F839" s="2" t="e">
        <f>IF(Produit_Tarif_Stock!#REF!&lt;&gt;"",Produit_Tarif_Stock!#REF!,"")</f>
        <v>#REF!</v>
      </c>
      <c r="G839" s="506" t="e">
        <f>IF(Produit_Tarif_Stock!#REF!&lt;&gt;0,Produit_Tarif_Stock!#REF!,"")</f>
        <v>#REF!</v>
      </c>
      <c r="I839" s="506" t="str">
        <f t="shared" ref="I839:I902" si="26">IF(H839&gt;0,E839-(E839*H839),"")</f>
        <v/>
      </c>
      <c r="J839" s="2" t="e">
        <f>IF(Produit_Tarif_Stock!#REF!&lt;&gt;0,Produit_Tarif_Stock!#REF!,"")</f>
        <v>#REF!</v>
      </c>
      <c r="K839" s="2" t="e">
        <f>IF(Produit_Tarif_Stock!#REF!&lt;&gt;0,Produit_Tarif_Stock!#REF!,"")</f>
        <v>#REF!</v>
      </c>
      <c r="L839" s="114" t="e">
        <f>IF(Produit_Tarif_Stock!#REF!&lt;&gt;0,Produit_Tarif_Stock!#REF!,"")</f>
        <v>#REF!</v>
      </c>
      <c r="M839" s="114" t="e">
        <f>IF(Produit_Tarif_Stock!#REF!&lt;&gt;0,Produit_Tarif_Stock!#REF!,"")</f>
        <v>#REF!</v>
      </c>
      <c r="N839" s="454"/>
      <c r="P839" s="2" t="e">
        <f>IF(Produit_Tarif_Stock!#REF!&lt;&gt;0,Produit_Tarif_Stock!#REF!,"")</f>
        <v>#REF!</v>
      </c>
      <c r="Q839" s="518" t="e">
        <f>IF(Produit_Tarif_Stock!#REF!&lt;&gt;0,(E839-(E839*H839)-Produit_Tarif_Stock!#REF!)/Produit_Tarif_Stock!#REF!*100,(E839-(E839*H839)-Produit_Tarif_Stock!#REF!)/Produit_Tarif_Stock!#REF!*100)</f>
        <v>#REF!</v>
      </c>
      <c r="R839" s="523">
        <f t="shared" ref="R839:R902" si="27">SUM(H839:H2832)</f>
        <v>0</v>
      </c>
      <c r="S839" s="524" t="e">
        <f>Produit_Tarif_Stock!#REF!</f>
        <v>#REF!</v>
      </c>
    </row>
    <row r="840" spans="1:19" ht="24.75" customHeight="1">
      <c r="A840" s="228" t="e">
        <f>Produit_Tarif_Stock!#REF!</f>
        <v>#REF!</v>
      </c>
      <c r="B840" s="118" t="e">
        <f>IF(Produit_Tarif_Stock!#REF!&lt;&gt;"",Produit_Tarif_Stock!#REF!,"")</f>
        <v>#REF!</v>
      </c>
      <c r="C840" s="502" t="e">
        <f>IF(Produit_Tarif_Stock!#REF!&lt;&gt;"",Produit_Tarif_Stock!#REF!,"")</f>
        <v>#REF!</v>
      </c>
      <c r="D840" s="505" t="e">
        <f>IF(Produit_Tarif_Stock!#REF!&lt;&gt;"",Produit_Tarif_Stock!#REF!,"")</f>
        <v>#REF!</v>
      </c>
      <c r="E840" s="514" t="e">
        <f>IF(Produit_Tarif_Stock!#REF!&lt;&gt;0,Produit_Tarif_Stock!#REF!,"")</f>
        <v>#REF!</v>
      </c>
      <c r="F840" s="2" t="e">
        <f>IF(Produit_Tarif_Stock!#REF!&lt;&gt;"",Produit_Tarif_Stock!#REF!,"")</f>
        <v>#REF!</v>
      </c>
      <c r="G840" s="506" t="e">
        <f>IF(Produit_Tarif_Stock!#REF!&lt;&gt;0,Produit_Tarif_Stock!#REF!,"")</f>
        <v>#REF!</v>
      </c>
      <c r="I840" s="506" t="str">
        <f t="shared" si="26"/>
        <v/>
      </c>
      <c r="J840" s="2" t="e">
        <f>IF(Produit_Tarif_Stock!#REF!&lt;&gt;0,Produit_Tarif_Stock!#REF!,"")</f>
        <v>#REF!</v>
      </c>
      <c r="K840" s="2" t="e">
        <f>IF(Produit_Tarif_Stock!#REF!&lt;&gt;0,Produit_Tarif_Stock!#REF!,"")</f>
        <v>#REF!</v>
      </c>
      <c r="L840" s="114" t="e">
        <f>IF(Produit_Tarif_Stock!#REF!&lt;&gt;0,Produit_Tarif_Stock!#REF!,"")</f>
        <v>#REF!</v>
      </c>
      <c r="M840" s="114" t="e">
        <f>IF(Produit_Tarif_Stock!#REF!&lt;&gt;0,Produit_Tarif_Stock!#REF!,"")</f>
        <v>#REF!</v>
      </c>
      <c r="N840" s="454"/>
      <c r="P840" s="2" t="e">
        <f>IF(Produit_Tarif_Stock!#REF!&lt;&gt;0,Produit_Tarif_Stock!#REF!,"")</f>
        <v>#REF!</v>
      </c>
      <c r="Q840" s="518" t="e">
        <f>IF(Produit_Tarif_Stock!#REF!&lt;&gt;0,(E840-(E840*H840)-Produit_Tarif_Stock!#REF!)/Produit_Tarif_Stock!#REF!*100,(E840-(E840*H840)-Produit_Tarif_Stock!#REF!)/Produit_Tarif_Stock!#REF!*100)</f>
        <v>#REF!</v>
      </c>
      <c r="R840" s="523">
        <f t="shared" si="27"/>
        <v>0</v>
      </c>
      <c r="S840" s="524" t="e">
        <f>Produit_Tarif_Stock!#REF!</f>
        <v>#REF!</v>
      </c>
    </row>
    <row r="841" spans="1:19" ht="24.75" customHeight="1">
      <c r="A841" s="228" t="e">
        <f>Produit_Tarif_Stock!#REF!</f>
        <v>#REF!</v>
      </c>
      <c r="B841" s="118" t="e">
        <f>IF(Produit_Tarif_Stock!#REF!&lt;&gt;"",Produit_Tarif_Stock!#REF!,"")</f>
        <v>#REF!</v>
      </c>
      <c r="C841" s="502" t="e">
        <f>IF(Produit_Tarif_Stock!#REF!&lt;&gt;"",Produit_Tarif_Stock!#REF!,"")</f>
        <v>#REF!</v>
      </c>
      <c r="D841" s="505" t="e">
        <f>IF(Produit_Tarif_Stock!#REF!&lt;&gt;"",Produit_Tarif_Stock!#REF!,"")</f>
        <v>#REF!</v>
      </c>
      <c r="E841" s="514" t="e">
        <f>IF(Produit_Tarif_Stock!#REF!&lt;&gt;0,Produit_Tarif_Stock!#REF!,"")</f>
        <v>#REF!</v>
      </c>
      <c r="F841" s="2" t="e">
        <f>IF(Produit_Tarif_Stock!#REF!&lt;&gt;"",Produit_Tarif_Stock!#REF!,"")</f>
        <v>#REF!</v>
      </c>
      <c r="G841" s="506" t="e">
        <f>IF(Produit_Tarif_Stock!#REF!&lt;&gt;0,Produit_Tarif_Stock!#REF!,"")</f>
        <v>#REF!</v>
      </c>
      <c r="I841" s="506" t="str">
        <f t="shared" si="26"/>
        <v/>
      </c>
      <c r="J841" s="2" t="e">
        <f>IF(Produit_Tarif_Stock!#REF!&lt;&gt;0,Produit_Tarif_Stock!#REF!,"")</f>
        <v>#REF!</v>
      </c>
      <c r="K841" s="2" t="e">
        <f>IF(Produit_Tarif_Stock!#REF!&lt;&gt;0,Produit_Tarif_Stock!#REF!,"")</f>
        <v>#REF!</v>
      </c>
      <c r="L841" s="114" t="e">
        <f>IF(Produit_Tarif_Stock!#REF!&lt;&gt;0,Produit_Tarif_Stock!#REF!,"")</f>
        <v>#REF!</v>
      </c>
      <c r="M841" s="114" t="e">
        <f>IF(Produit_Tarif_Stock!#REF!&lt;&gt;0,Produit_Tarif_Stock!#REF!,"")</f>
        <v>#REF!</v>
      </c>
      <c r="N841" s="454"/>
      <c r="P841" s="2" t="e">
        <f>IF(Produit_Tarif_Stock!#REF!&lt;&gt;0,Produit_Tarif_Stock!#REF!,"")</f>
        <v>#REF!</v>
      </c>
      <c r="Q841" s="518" t="e">
        <f>IF(Produit_Tarif_Stock!#REF!&lt;&gt;0,(E841-(E841*H841)-Produit_Tarif_Stock!#REF!)/Produit_Tarif_Stock!#REF!*100,(E841-(E841*H841)-Produit_Tarif_Stock!#REF!)/Produit_Tarif_Stock!#REF!*100)</f>
        <v>#REF!</v>
      </c>
      <c r="R841" s="523">
        <f t="shared" si="27"/>
        <v>0</v>
      </c>
      <c r="S841" s="524" t="e">
        <f>Produit_Tarif_Stock!#REF!</f>
        <v>#REF!</v>
      </c>
    </row>
    <row r="842" spans="1:19" ht="24.75" customHeight="1">
      <c r="A842" s="228" t="e">
        <f>Produit_Tarif_Stock!#REF!</f>
        <v>#REF!</v>
      </c>
      <c r="B842" s="118" t="e">
        <f>IF(Produit_Tarif_Stock!#REF!&lt;&gt;"",Produit_Tarif_Stock!#REF!,"")</f>
        <v>#REF!</v>
      </c>
      <c r="C842" s="502" t="e">
        <f>IF(Produit_Tarif_Stock!#REF!&lt;&gt;"",Produit_Tarif_Stock!#REF!,"")</f>
        <v>#REF!</v>
      </c>
      <c r="D842" s="505" t="e">
        <f>IF(Produit_Tarif_Stock!#REF!&lt;&gt;"",Produit_Tarif_Stock!#REF!,"")</f>
        <v>#REF!</v>
      </c>
      <c r="E842" s="514" t="e">
        <f>IF(Produit_Tarif_Stock!#REF!&lt;&gt;0,Produit_Tarif_Stock!#REF!,"")</f>
        <v>#REF!</v>
      </c>
      <c r="F842" s="2" t="e">
        <f>IF(Produit_Tarif_Stock!#REF!&lt;&gt;"",Produit_Tarif_Stock!#REF!,"")</f>
        <v>#REF!</v>
      </c>
      <c r="G842" s="506" t="e">
        <f>IF(Produit_Tarif_Stock!#REF!&lt;&gt;0,Produit_Tarif_Stock!#REF!,"")</f>
        <v>#REF!</v>
      </c>
      <c r="I842" s="506" t="str">
        <f t="shared" si="26"/>
        <v/>
      </c>
      <c r="J842" s="2" t="e">
        <f>IF(Produit_Tarif_Stock!#REF!&lt;&gt;0,Produit_Tarif_Stock!#REF!,"")</f>
        <v>#REF!</v>
      </c>
      <c r="K842" s="2" t="e">
        <f>IF(Produit_Tarif_Stock!#REF!&lt;&gt;0,Produit_Tarif_Stock!#REF!,"")</f>
        <v>#REF!</v>
      </c>
      <c r="L842" s="114" t="e">
        <f>IF(Produit_Tarif_Stock!#REF!&lt;&gt;0,Produit_Tarif_Stock!#REF!,"")</f>
        <v>#REF!</v>
      </c>
      <c r="M842" s="114" t="e">
        <f>IF(Produit_Tarif_Stock!#REF!&lt;&gt;0,Produit_Tarif_Stock!#REF!,"")</f>
        <v>#REF!</v>
      </c>
      <c r="N842" s="454"/>
      <c r="P842" s="2" t="e">
        <f>IF(Produit_Tarif_Stock!#REF!&lt;&gt;0,Produit_Tarif_Stock!#REF!,"")</f>
        <v>#REF!</v>
      </c>
      <c r="Q842" s="518" t="e">
        <f>IF(Produit_Tarif_Stock!#REF!&lt;&gt;0,(E842-(E842*H842)-Produit_Tarif_Stock!#REF!)/Produit_Tarif_Stock!#REF!*100,(E842-(E842*H842)-Produit_Tarif_Stock!#REF!)/Produit_Tarif_Stock!#REF!*100)</f>
        <v>#REF!</v>
      </c>
      <c r="R842" s="523">
        <f t="shared" si="27"/>
        <v>0</v>
      </c>
      <c r="S842" s="524" t="e">
        <f>Produit_Tarif_Stock!#REF!</f>
        <v>#REF!</v>
      </c>
    </row>
    <row r="843" spans="1:19" ht="24.75" customHeight="1">
      <c r="A843" s="228" t="e">
        <f>Produit_Tarif_Stock!#REF!</f>
        <v>#REF!</v>
      </c>
      <c r="B843" s="118" t="e">
        <f>IF(Produit_Tarif_Stock!#REF!&lt;&gt;"",Produit_Tarif_Stock!#REF!,"")</f>
        <v>#REF!</v>
      </c>
      <c r="C843" s="502" t="e">
        <f>IF(Produit_Tarif_Stock!#REF!&lt;&gt;"",Produit_Tarif_Stock!#REF!,"")</f>
        <v>#REF!</v>
      </c>
      <c r="D843" s="505" t="e">
        <f>IF(Produit_Tarif_Stock!#REF!&lt;&gt;"",Produit_Tarif_Stock!#REF!,"")</f>
        <v>#REF!</v>
      </c>
      <c r="E843" s="514" t="e">
        <f>IF(Produit_Tarif_Stock!#REF!&lt;&gt;0,Produit_Tarif_Stock!#REF!,"")</f>
        <v>#REF!</v>
      </c>
      <c r="F843" s="2" t="e">
        <f>IF(Produit_Tarif_Stock!#REF!&lt;&gt;"",Produit_Tarif_Stock!#REF!,"")</f>
        <v>#REF!</v>
      </c>
      <c r="G843" s="506" t="e">
        <f>IF(Produit_Tarif_Stock!#REF!&lt;&gt;0,Produit_Tarif_Stock!#REF!,"")</f>
        <v>#REF!</v>
      </c>
      <c r="I843" s="506" t="str">
        <f t="shared" si="26"/>
        <v/>
      </c>
      <c r="J843" s="2" t="e">
        <f>IF(Produit_Tarif_Stock!#REF!&lt;&gt;0,Produit_Tarif_Stock!#REF!,"")</f>
        <v>#REF!</v>
      </c>
      <c r="K843" s="2" t="e">
        <f>IF(Produit_Tarif_Stock!#REF!&lt;&gt;0,Produit_Tarif_Stock!#REF!,"")</f>
        <v>#REF!</v>
      </c>
      <c r="L843" s="114" t="e">
        <f>IF(Produit_Tarif_Stock!#REF!&lt;&gt;0,Produit_Tarif_Stock!#REF!,"")</f>
        <v>#REF!</v>
      </c>
      <c r="M843" s="114" t="e">
        <f>IF(Produit_Tarif_Stock!#REF!&lt;&gt;0,Produit_Tarif_Stock!#REF!,"")</f>
        <v>#REF!</v>
      </c>
      <c r="N843" s="454"/>
      <c r="P843" s="2" t="e">
        <f>IF(Produit_Tarif_Stock!#REF!&lt;&gt;0,Produit_Tarif_Stock!#REF!,"")</f>
        <v>#REF!</v>
      </c>
      <c r="Q843" s="518" t="e">
        <f>IF(Produit_Tarif_Stock!#REF!&lt;&gt;0,(E843-(E843*H843)-Produit_Tarif_Stock!#REF!)/Produit_Tarif_Stock!#REF!*100,(E843-(E843*H843)-Produit_Tarif_Stock!#REF!)/Produit_Tarif_Stock!#REF!*100)</f>
        <v>#REF!</v>
      </c>
      <c r="R843" s="523">
        <f t="shared" si="27"/>
        <v>0</v>
      </c>
      <c r="S843" s="524" t="e">
        <f>Produit_Tarif_Stock!#REF!</f>
        <v>#REF!</v>
      </c>
    </row>
    <row r="844" spans="1:19" ht="24.75" customHeight="1">
      <c r="A844" s="228" t="e">
        <f>Produit_Tarif_Stock!#REF!</f>
        <v>#REF!</v>
      </c>
      <c r="B844" s="118" t="e">
        <f>IF(Produit_Tarif_Stock!#REF!&lt;&gt;"",Produit_Tarif_Stock!#REF!,"")</f>
        <v>#REF!</v>
      </c>
      <c r="C844" s="502" t="e">
        <f>IF(Produit_Tarif_Stock!#REF!&lt;&gt;"",Produit_Tarif_Stock!#REF!,"")</f>
        <v>#REF!</v>
      </c>
      <c r="D844" s="505" t="e">
        <f>IF(Produit_Tarif_Stock!#REF!&lt;&gt;"",Produit_Tarif_Stock!#REF!,"")</f>
        <v>#REF!</v>
      </c>
      <c r="E844" s="514" t="e">
        <f>IF(Produit_Tarif_Stock!#REF!&lt;&gt;0,Produit_Tarif_Stock!#REF!,"")</f>
        <v>#REF!</v>
      </c>
      <c r="F844" s="2" t="e">
        <f>IF(Produit_Tarif_Stock!#REF!&lt;&gt;"",Produit_Tarif_Stock!#REF!,"")</f>
        <v>#REF!</v>
      </c>
      <c r="G844" s="506" t="e">
        <f>IF(Produit_Tarif_Stock!#REF!&lt;&gt;0,Produit_Tarif_Stock!#REF!,"")</f>
        <v>#REF!</v>
      </c>
      <c r="I844" s="506" t="str">
        <f t="shared" si="26"/>
        <v/>
      </c>
      <c r="J844" s="2" t="e">
        <f>IF(Produit_Tarif_Stock!#REF!&lt;&gt;0,Produit_Tarif_Stock!#REF!,"")</f>
        <v>#REF!</v>
      </c>
      <c r="K844" s="2" t="e">
        <f>IF(Produit_Tarif_Stock!#REF!&lt;&gt;0,Produit_Tarif_Stock!#REF!,"")</f>
        <v>#REF!</v>
      </c>
      <c r="L844" s="114" t="e">
        <f>IF(Produit_Tarif_Stock!#REF!&lt;&gt;0,Produit_Tarif_Stock!#REF!,"")</f>
        <v>#REF!</v>
      </c>
      <c r="M844" s="114" t="e">
        <f>IF(Produit_Tarif_Stock!#REF!&lt;&gt;0,Produit_Tarif_Stock!#REF!,"")</f>
        <v>#REF!</v>
      </c>
      <c r="N844" s="454"/>
      <c r="P844" s="2" t="e">
        <f>IF(Produit_Tarif_Stock!#REF!&lt;&gt;0,Produit_Tarif_Stock!#REF!,"")</f>
        <v>#REF!</v>
      </c>
      <c r="Q844" s="518" t="e">
        <f>IF(Produit_Tarif_Stock!#REF!&lt;&gt;0,(E844-(E844*H844)-Produit_Tarif_Stock!#REF!)/Produit_Tarif_Stock!#REF!*100,(E844-(E844*H844)-Produit_Tarif_Stock!#REF!)/Produit_Tarif_Stock!#REF!*100)</f>
        <v>#REF!</v>
      </c>
      <c r="R844" s="523">
        <f t="shared" si="27"/>
        <v>0</v>
      </c>
      <c r="S844" s="524" t="e">
        <f>Produit_Tarif_Stock!#REF!</f>
        <v>#REF!</v>
      </c>
    </row>
    <row r="845" spans="1:19" ht="24.75" customHeight="1">
      <c r="A845" s="228" t="e">
        <f>Produit_Tarif_Stock!#REF!</f>
        <v>#REF!</v>
      </c>
      <c r="B845" s="118" t="e">
        <f>IF(Produit_Tarif_Stock!#REF!&lt;&gt;"",Produit_Tarif_Stock!#REF!,"")</f>
        <v>#REF!</v>
      </c>
      <c r="C845" s="502" t="e">
        <f>IF(Produit_Tarif_Stock!#REF!&lt;&gt;"",Produit_Tarif_Stock!#REF!,"")</f>
        <v>#REF!</v>
      </c>
      <c r="D845" s="505" t="e">
        <f>IF(Produit_Tarif_Stock!#REF!&lt;&gt;"",Produit_Tarif_Stock!#REF!,"")</f>
        <v>#REF!</v>
      </c>
      <c r="E845" s="514" t="e">
        <f>IF(Produit_Tarif_Stock!#REF!&lt;&gt;0,Produit_Tarif_Stock!#REF!,"")</f>
        <v>#REF!</v>
      </c>
      <c r="F845" s="2" t="e">
        <f>IF(Produit_Tarif_Stock!#REF!&lt;&gt;"",Produit_Tarif_Stock!#REF!,"")</f>
        <v>#REF!</v>
      </c>
      <c r="G845" s="506" t="e">
        <f>IF(Produit_Tarif_Stock!#REF!&lt;&gt;0,Produit_Tarif_Stock!#REF!,"")</f>
        <v>#REF!</v>
      </c>
      <c r="I845" s="506" t="str">
        <f t="shared" si="26"/>
        <v/>
      </c>
      <c r="J845" s="2" t="e">
        <f>IF(Produit_Tarif_Stock!#REF!&lt;&gt;0,Produit_Tarif_Stock!#REF!,"")</f>
        <v>#REF!</v>
      </c>
      <c r="K845" s="2" t="e">
        <f>IF(Produit_Tarif_Stock!#REF!&lt;&gt;0,Produit_Tarif_Stock!#REF!,"")</f>
        <v>#REF!</v>
      </c>
      <c r="L845" s="114" t="e">
        <f>IF(Produit_Tarif_Stock!#REF!&lt;&gt;0,Produit_Tarif_Stock!#REF!,"")</f>
        <v>#REF!</v>
      </c>
      <c r="M845" s="114" t="e">
        <f>IF(Produit_Tarif_Stock!#REF!&lt;&gt;0,Produit_Tarif_Stock!#REF!,"")</f>
        <v>#REF!</v>
      </c>
      <c r="N845" s="454"/>
      <c r="P845" s="2" t="e">
        <f>IF(Produit_Tarif_Stock!#REF!&lt;&gt;0,Produit_Tarif_Stock!#REF!,"")</f>
        <v>#REF!</v>
      </c>
      <c r="Q845" s="518" t="e">
        <f>IF(Produit_Tarif_Stock!#REF!&lt;&gt;0,(E845-(E845*H845)-Produit_Tarif_Stock!#REF!)/Produit_Tarif_Stock!#REF!*100,(E845-(E845*H845)-Produit_Tarif_Stock!#REF!)/Produit_Tarif_Stock!#REF!*100)</f>
        <v>#REF!</v>
      </c>
      <c r="R845" s="523">
        <f t="shared" si="27"/>
        <v>0</v>
      </c>
      <c r="S845" s="524" t="e">
        <f>Produit_Tarif_Stock!#REF!</f>
        <v>#REF!</v>
      </c>
    </row>
    <row r="846" spans="1:19" ht="24.75" customHeight="1">
      <c r="A846" s="228" t="e">
        <f>Produit_Tarif_Stock!#REF!</f>
        <v>#REF!</v>
      </c>
      <c r="B846" s="118" t="e">
        <f>IF(Produit_Tarif_Stock!#REF!&lt;&gt;"",Produit_Tarif_Stock!#REF!,"")</f>
        <v>#REF!</v>
      </c>
      <c r="C846" s="502" t="e">
        <f>IF(Produit_Tarif_Stock!#REF!&lt;&gt;"",Produit_Tarif_Stock!#REF!,"")</f>
        <v>#REF!</v>
      </c>
      <c r="D846" s="505" t="e">
        <f>IF(Produit_Tarif_Stock!#REF!&lt;&gt;"",Produit_Tarif_Stock!#REF!,"")</f>
        <v>#REF!</v>
      </c>
      <c r="E846" s="514" t="e">
        <f>IF(Produit_Tarif_Stock!#REF!&lt;&gt;0,Produit_Tarif_Stock!#REF!,"")</f>
        <v>#REF!</v>
      </c>
      <c r="F846" s="2" t="e">
        <f>IF(Produit_Tarif_Stock!#REF!&lt;&gt;"",Produit_Tarif_Stock!#REF!,"")</f>
        <v>#REF!</v>
      </c>
      <c r="G846" s="506" t="e">
        <f>IF(Produit_Tarif_Stock!#REF!&lt;&gt;0,Produit_Tarif_Stock!#REF!,"")</f>
        <v>#REF!</v>
      </c>
      <c r="I846" s="506" t="str">
        <f t="shared" si="26"/>
        <v/>
      </c>
      <c r="J846" s="2" t="e">
        <f>IF(Produit_Tarif_Stock!#REF!&lt;&gt;0,Produit_Tarif_Stock!#REF!,"")</f>
        <v>#REF!</v>
      </c>
      <c r="K846" s="2" t="e">
        <f>IF(Produit_Tarif_Stock!#REF!&lt;&gt;0,Produit_Tarif_Stock!#REF!,"")</f>
        <v>#REF!</v>
      </c>
      <c r="L846" s="114" t="e">
        <f>IF(Produit_Tarif_Stock!#REF!&lt;&gt;0,Produit_Tarif_Stock!#REF!,"")</f>
        <v>#REF!</v>
      </c>
      <c r="M846" s="114" t="e">
        <f>IF(Produit_Tarif_Stock!#REF!&lt;&gt;0,Produit_Tarif_Stock!#REF!,"")</f>
        <v>#REF!</v>
      </c>
      <c r="N846" s="454"/>
      <c r="P846" s="2" t="e">
        <f>IF(Produit_Tarif_Stock!#REF!&lt;&gt;0,Produit_Tarif_Stock!#REF!,"")</f>
        <v>#REF!</v>
      </c>
      <c r="Q846" s="518" t="e">
        <f>IF(Produit_Tarif_Stock!#REF!&lt;&gt;0,(E846-(E846*H846)-Produit_Tarif_Stock!#REF!)/Produit_Tarif_Stock!#REF!*100,(E846-(E846*H846)-Produit_Tarif_Stock!#REF!)/Produit_Tarif_Stock!#REF!*100)</f>
        <v>#REF!</v>
      </c>
      <c r="R846" s="523">
        <f t="shared" si="27"/>
        <v>0</v>
      </c>
      <c r="S846" s="524" t="e">
        <f>Produit_Tarif_Stock!#REF!</f>
        <v>#REF!</v>
      </c>
    </row>
    <row r="847" spans="1:19" ht="24.75" customHeight="1">
      <c r="A847" s="228" t="e">
        <f>Produit_Tarif_Stock!#REF!</f>
        <v>#REF!</v>
      </c>
      <c r="B847" s="118" t="e">
        <f>IF(Produit_Tarif_Stock!#REF!&lt;&gt;"",Produit_Tarif_Stock!#REF!,"")</f>
        <v>#REF!</v>
      </c>
      <c r="C847" s="502" t="e">
        <f>IF(Produit_Tarif_Stock!#REF!&lt;&gt;"",Produit_Tarif_Stock!#REF!,"")</f>
        <v>#REF!</v>
      </c>
      <c r="D847" s="505" t="e">
        <f>IF(Produit_Tarif_Stock!#REF!&lt;&gt;"",Produit_Tarif_Stock!#REF!,"")</f>
        <v>#REF!</v>
      </c>
      <c r="E847" s="514" t="e">
        <f>IF(Produit_Tarif_Stock!#REF!&lt;&gt;0,Produit_Tarif_Stock!#REF!,"")</f>
        <v>#REF!</v>
      </c>
      <c r="F847" s="2" t="e">
        <f>IF(Produit_Tarif_Stock!#REF!&lt;&gt;"",Produit_Tarif_Stock!#REF!,"")</f>
        <v>#REF!</v>
      </c>
      <c r="G847" s="506" t="e">
        <f>IF(Produit_Tarif_Stock!#REF!&lt;&gt;0,Produit_Tarif_Stock!#REF!,"")</f>
        <v>#REF!</v>
      </c>
      <c r="I847" s="506" t="str">
        <f t="shared" si="26"/>
        <v/>
      </c>
      <c r="J847" s="2" t="e">
        <f>IF(Produit_Tarif_Stock!#REF!&lt;&gt;0,Produit_Tarif_Stock!#REF!,"")</f>
        <v>#REF!</v>
      </c>
      <c r="K847" s="2" t="e">
        <f>IF(Produit_Tarif_Stock!#REF!&lt;&gt;0,Produit_Tarif_Stock!#REF!,"")</f>
        <v>#REF!</v>
      </c>
      <c r="L847" s="114" t="e">
        <f>IF(Produit_Tarif_Stock!#REF!&lt;&gt;0,Produit_Tarif_Stock!#REF!,"")</f>
        <v>#REF!</v>
      </c>
      <c r="M847" s="114" t="e">
        <f>IF(Produit_Tarif_Stock!#REF!&lt;&gt;0,Produit_Tarif_Stock!#REF!,"")</f>
        <v>#REF!</v>
      </c>
      <c r="N847" s="454"/>
      <c r="P847" s="2" t="e">
        <f>IF(Produit_Tarif_Stock!#REF!&lt;&gt;0,Produit_Tarif_Stock!#REF!,"")</f>
        <v>#REF!</v>
      </c>
      <c r="Q847" s="518" t="e">
        <f>IF(Produit_Tarif_Stock!#REF!&lt;&gt;0,(E847-(E847*H847)-Produit_Tarif_Stock!#REF!)/Produit_Tarif_Stock!#REF!*100,(E847-(E847*H847)-Produit_Tarif_Stock!#REF!)/Produit_Tarif_Stock!#REF!*100)</f>
        <v>#REF!</v>
      </c>
      <c r="R847" s="523">
        <f t="shared" si="27"/>
        <v>0</v>
      </c>
      <c r="S847" s="524" t="e">
        <f>Produit_Tarif_Stock!#REF!</f>
        <v>#REF!</v>
      </c>
    </row>
    <row r="848" spans="1:19" ht="24.75" customHeight="1">
      <c r="A848" s="228" t="e">
        <f>Produit_Tarif_Stock!#REF!</f>
        <v>#REF!</v>
      </c>
      <c r="B848" s="118" t="e">
        <f>IF(Produit_Tarif_Stock!#REF!&lt;&gt;"",Produit_Tarif_Stock!#REF!,"")</f>
        <v>#REF!</v>
      </c>
      <c r="C848" s="502" t="e">
        <f>IF(Produit_Tarif_Stock!#REF!&lt;&gt;"",Produit_Tarif_Stock!#REF!,"")</f>
        <v>#REF!</v>
      </c>
      <c r="D848" s="505" t="e">
        <f>IF(Produit_Tarif_Stock!#REF!&lt;&gt;"",Produit_Tarif_Stock!#REF!,"")</f>
        <v>#REF!</v>
      </c>
      <c r="E848" s="514" t="e">
        <f>IF(Produit_Tarif_Stock!#REF!&lt;&gt;0,Produit_Tarif_Stock!#REF!,"")</f>
        <v>#REF!</v>
      </c>
      <c r="F848" s="2" t="e">
        <f>IF(Produit_Tarif_Stock!#REF!&lt;&gt;"",Produit_Tarif_Stock!#REF!,"")</f>
        <v>#REF!</v>
      </c>
      <c r="G848" s="506" t="e">
        <f>IF(Produit_Tarif_Stock!#REF!&lt;&gt;0,Produit_Tarif_Stock!#REF!,"")</f>
        <v>#REF!</v>
      </c>
      <c r="I848" s="506" t="str">
        <f t="shared" si="26"/>
        <v/>
      </c>
      <c r="J848" s="2" t="e">
        <f>IF(Produit_Tarif_Stock!#REF!&lt;&gt;0,Produit_Tarif_Stock!#REF!,"")</f>
        <v>#REF!</v>
      </c>
      <c r="K848" s="2" t="e">
        <f>IF(Produit_Tarif_Stock!#REF!&lt;&gt;0,Produit_Tarif_Stock!#REF!,"")</f>
        <v>#REF!</v>
      </c>
      <c r="L848" s="114" t="e">
        <f>IF(Produit_Tarif_Stock!#REF!&lt;&gt;0,Produit_Tarif_Stock!#REF!,"")</f>
        <v>#REF!</v>
      </c>
      <c r="M848" s="114" t="e">
        <f>IF(Produit_Tarif_Stock!#REF!&lt;&gt;0,Produit_Tarif_Stock!#REF!,"")</f>
        <v>#REF!</v>
      </c>
      <c r="N848" s="454"/>
      <c r="P848" s="2" t="e">
        <f>IF(Produit_Tarif_Stock!#REF!&lt;&gt;0,Produit_Tarif_Stock!#REF!,"")</f>
        <v>#REF!</v>
      </c>
      <c r="Q848" s="518" t="e">
        <f>IF(Produit_Tarif_Stock!#REF!&lt;&gt;0,(E848-(E848*H848)-Produit_Tarif_Stock!#REF!)/Produit_Tarif_Stock!#REF!*100,(E848-(E848*H848)-Produit_Tarif_Stock!#REF!)/Produit_Tarif_Stock!#REF!*100)</f>
        <v>#REF!</v>
      </c>
      <c r="R848" s="523">
        <f t="shared" si="27"/>
        <v>0</v>
      </c>
      <c r="S848" s="524" t="e">
        <f>Produit_Tarif_Stock!#REF!</f>
        <v>#REF!</v>
      </c>
    </row>
    <row r="849" spans="1:19" ht="24.75" customHeight="1">
      <c r="A849" s="228" t="e">
        <f>Produit_Tarif_Stock!#REF!</f>
        <v>#REF!</v>
      </c>
      <c r="B849" s="118" t="e">
        <f>IF(Produit_Tarif_Stock!#REF!&lt;&gt;"",Produit_Tarif_Stock!#REF!,"")</f>
        <v>#REF!</v>
      </c>
      <c r="C849" s="502" t="e">
        <f>IF(Produit_Tarif_Stock!#REF!&lt;&gt;"",Produit_Tarif_Stock!#REF!,"")</f>
        <v>#REF!</v>
      </c>
      <c r="D849" s="505" t="e">
        <f>IF(Produit_Tarif_Stock!#REF!&lt;&gt;"",Produit_Tarif_Stock!#REF!,"")</f>
        <v>#REF!</v>
      </c>
      <c r="E849" s="514" t="e">
        <f>IF(Produit_Tarif_Stock!#REF!&lt;&gt;0,Produit_Tarif_Stock!#REF!,"")</f>
        <v>#REF!</v>
      </c>
      <c r="F849" s="2" t="e">
        <f>IF(Produit_Tarif_Stock!#REF!&lt;&gt;"",Produit_Tarif_Stock!#REF!,"")</f>
        <v>#REF!</v>
      </c>
      <c r="G849" s="506" t="e">
        <f>IF(Produit_Tarif_Stock!#REF!&lt;&gt;0,Produit_Tarif_Stock!#REF!,"")</f>
        <v>#REF!</v>
      </c>
      <c r="I849" s="506" t="str">
        <f t="shared" si="26"/>
        <v/>
      </c>
      <c r="J849" s="2" t="e">
        <f>IF(Produit_Tarif_Stock!#REF!&lt;&gt;0,Produit_Tarif_Stock!#REF!,"")</f>
        <v>#REF!</v>
      </c>
      <c r="K849" s="2" t="e">
        <f>IF(Produit_Tarif_Stock!#REF!&lt;&gt;0,Produit_Tarif_Stock!#REF!,"")</f>
        <v>#REF!</v>
      </c>
      <c r="L849" s="114" t="e">
        <f>IF(Produit_Tarif_Stock!#REF!&lt;&gt;0,Produit_Tarif_Stock!#REF!,"")</f>
        <v>#REF!</v>
      </c>
      <c r="M849" s="114" t="e">
        <f>IF(Produit_Tarif_Stock!#REF!&lt;&gt;0,Produit_Tarif_Stock!#REF!,"")</f>
        <v>#REF!</v>
      </c>
      <c r="N849" s="454"/>
      <c r="P849" s="2" t="e">
        <f>IF(Produit_Tarif_Stock!#REF!&lt;&gt;0,Produit_Tarif_Stock!#REF!,"")</f>
        <v>#REF!</v>
      </c>
      <c r="Q849" s="518" t="e">
        <f>IF(Produit_Tarif_Stock!#REF!&lt;&gt;0,(E849-(E849*H849)-Produit_Tarif_Stock!#REF!)/Produit_Tarif_Stock!#REF!*100,(E849-(E849*H849)-Produit_Tarif_Stock!#REF!)/Produit_Tarif_Stock!#REF!*100)</f>
        <v>#REF!</v>
      </c>
      <c r="R849" s="523">
        <f t="shared" si="27"/>
        <v>0</v>
      </c>
      <c r="S849" s="524" t="e">
        <f>Produit_Tarif_Stock!#REF!</f>
        <v>#REF!</v>
      </c>
    </row>
    <row r="850" spans="1:19" ht="24.75" customHeight="1">
      <c r="A850" s="228" t="e">
        <f>Produit_Tarif_Stock!#REF!</f>
        <v>#REF!</v>
      </c>
      <c r="B850" s="118" t="e">
        <f>IF(Produit_Tarif_Stock!#REF!&lt;&gt;"",Produit_Tarif_Stock!#REF!,"")</f>
        <v>#REF!</v>
      </c>
      <c r="C850" s="502" t="e">
        <f>IF(Produit_Tarif_Stock!#REF!&lt;&gt;"",Produit_Tarif_Stock!#REF!,"")</f>
        <v>#REF!</v>
      </c>
      <c r="D850" s="505" t="e">
        <f>IF(Produit_Tarif_Stock!#REF!&lt;&gt;"",Produit_Tarif_Stock!#REF!,"")</f>
        <v>#REF!</v>
      </c>
      <c r="E850" s="514" t="e">
        <f>IF(Produit_Tarif_Stock!#REF!&lt;&gt;0,Produit_Tarif_Stock!#REF!,"")</f>
        <v>#REF!</v>
      </c>
      <c r="F850" s="2" t="e">
        <f>IF(Produit_Tarif_Stock!#REF!&lt;&gt;"",Produit_Tarif_Stock!#REF!,"")</f>
        <v>#REF!</v>
      </c>
      <c r="G850" s="506" t="e">
        <f>IF(Produit_Tarif_Stock!#REF!&lt;&gt;0,Produit_Tarif_Stock!#REF!,"")</f>
        <v>#REF!</v>
      </c>
      <c r="I850" s="506" t="str">
        <f t="shared" si="26"/>
        <v/>
      </c>
      <c r="J850" s="2" t="e">
        <f>IF(Produit_Tarif_Stock!#REF!&lt;&gt;0,Produit_Tarif_Stock!#REF!,"")</f>
        <v>#REF!</v>
      </c>
      <c r="K850" s="2" t="e">
        <f>IF(Produit_Tarif_Stock!#REF!&lt;&gt;0,Produit_Tarif_Stock!#REF!,"")</f>
        <v>#REF!</v>
      </c>
      <c r="L850" s="114" t="e">
        <f>IF(Produit_Tarif_Stock!#REF!&lt;&gt;0,Produit_Tarif_Stock!#REF!,"")</f>
        <v>#REF!</v>
      </c>
      <c r="M850" s="114" t="e">
        <f>IF(Produit_Tarif_Stock!#REF!&lt;&gt;0,Produit_Tarif_Stock!#REF!,"")</f>
        <v>#REF!</v>
      </c>
      <c r="N850" s="454"/>
      <c r="P850" s="2" t="e">
        <f>IF(Produit_Tarif_Stock!#REF!&lt;&gt;0,Produit_Tarif_Stock!#REF!,"")</f>
        <v>#REF!</v>
      </c>
      <c r="Q850" s="518" t="e">
        <f>IF(Produit_Tarif_Stock!#REF!&lt;&gt;0,(E850-(E850*H850)-Produit_Tarif_Stock!#REF!)/Produit_Tarif_Stock!#REF!*100,(E850-(E850*H850)-Produit_Tarif_Stock!#REF!)/Produit_Tarif_Stock!#REF!*100)</f>
        <v>#REF!</v>
      </c>
      <c r="R850" s="523">
        <f t="shared" si="27"/>
        <v>0</v>
      </c>
      <c r="S850" s="524" t="e">
        <f>Produit_Tarif_Stock!#REF!</f>
        <v>#REF!</v>
      </c>
    </row>
    <row r="851" spans="1:19" ht="24.75" customHeight="1">
      <c r="A851" s="228" t="e">
        <f>Produit_Tarif_Stock!#REF!</f>
        <v>#REF!</v>
      </c>
      <c r="B851" s="118" t="e">
        <f>IF(Produit_Tarif_Stock!#REF!&lt;&gt;"",Produit_Tarif_Stock!#REF!,"")</f>
        <v>#REF!</v>
      </c>
      <c r="C851" s="502" t="e">
        <f>IF(Produit_Tarif_Stock!#REF!&lt;&gt;"",Produit_Tarif_Stock!#REF!,"")</f>
        <v>#REF!</v>
      </c>
      <c r="D851" s="505" t="e">
        <f>IF(Produit_Tarif_Stock!#REF!&lt;&gt;"",Produit_Tarif_Stock!#REF!,"")</f>
        <v>#REF!</v>
      </c>
      <c r="E851" s="514" t="e">
        <f>IF(Produit_Tarif_Stock!#REF!&lt;&gt;0,Produit_Tarif_Stock!#REF!,"")</f>
        <v>#REF!</v>
      </c>
      <c r="F851" s="2" t="e">
        <f>IF(Produit_Tarif_Stock!#REF!&lt;&gt;"",Produit_Tarif_Stock!#REF!,"")</f>
        <v>#REF!</v>
      </c>
      <c r="G851" s="506" t="e">
        <f>IF(Produit_Tarif_Stock!#REF!&lt;&gt;0,Produit_Tarif_Stock!#REF!,"")</f>
        <v>#REF!</v>
      </c>
      <c r="I851" s="506" t="str">
        <f t="shared" si="26"/>
        <v/>
      </c>
      <c r="J851" s="2" t="e">
        <f>IF(Produit_Tarif_Stock!#REF!&lt;&gt;0,Produit_Tarif_Stock!#REF!,"")</f>
        <v>#REF!</v>
      </c>
      <c r="K851" s="2" t="e">
        <f>IF(Produit_Tarif_Stock!#REF!&lt;&gt;0,Produit_Tarif_Stock!#REF!,"")</f>
        <v>#REF!</v>
      </c>
      <c r="L851" s="114" t="e">
        <f>IF(Produit_Tarif_Stock!#REF!&lt;&gt;0,Produit_Tarif_Stock!#REF!,"")</f>
        <v>#REF!</v>
      </c>
      <c r="M851" s="114" t="e">
        <f>IF(Produit_Tarif_Stock!#REF!&lt;&gt;0,Produit_Tarif_Stock!#REF!,"")</f>
        <v>#REF!</v>
      </c>
      <c r="N851" s="454"/>
      <c r="P851" s="2" t="e">
        <f>IF(Produit_Tarif_Stock!#REF!&lt;&gt;0,Produit_Tarif_Stock!#REF!,"")</f>
        <v>#REF!</v>
      </c>
      <c r="Q851" s="518" t="e">
        <f>IF(Produit_Tarif_Stock!#REF!&lt;&gt;0,(E851-(E851*H851)-Produit_Tarif_Stock!#REF!)/Produit_Tarif_Stock!#REF!*100,(E851-(E851*H851)-Produit_Tarif_Stock!#REF!)/Produit_Tarif_Stock!#REF!*100)</f>
        <v>#REF!</v>
      </c>
      <c r="R851" s="523">
        <f t="shared" si="27"/>
        <v>0</v>
      </c>
      <c r="S851" s="524" t="e">
        <f>Produit_Tarif_Stock!#REF!</f>
        <v>#REF!</v>
      </c>
    </row>
    <row r="852" spans="1:19" ht="24.75" customHeight="1">
      <c r="A852" s="228" t="e">
        <f>Produit_Tarif_Stock!#REF!</f>
        <v>#REF!</v>
      </c>
      <c r="B852" s="118" t="e">
        <f>IF(Produit_Tarif_Stock!#REF!&lt;&gt;"",Produit_Tarif_Stock!#REF!,"")</f>
        <v>#REF!</v>
      </c>
      <c r="C852" s="502" t="e">
        <f>IF(Produit_Tarif_Stock!#REF!&lt;&gt;"",Produit_Tarif_Stock!#REF!,"")</f>
        <v>#REF!</v>
      </c>
      <c r="D852" s="505" t="e">
        <f>IF(Produit_Tarif_Stock!#REF!&lt;&gt;"",Produit_Tarif_Stock!#REF!,"")</f>
        <v>#REF!</v>
      </c>
      <c r="E852" s="514" t="e">
        <f>IF(Produit_Tarif_Stock!#REF!&lt;&gt;0,Produit_Tarif_Stock!#REF!,"")</f>
        <v>#REF!</v>
      </c>
      <c r="F852" s="2" t="e">
        <f>IF(Produit_Tarif_Stock!#REF!&lt;&gt;"",Produit_Tarif_Stock!#REF!,"")</f>
        <v>#REF!</v>
      </c>
      <c r="G852" s="506" t="e">
        <f>IF(Produit_Tarif_Stock!#REF!&lt;&gt;0,Produit_Tarif_Stock!#REF!,"")</f>
        <v>#REF!</v>
      </c>
      <c r="I852" s="506" t="str">
        <f t="shared" si="26"/>
        <v/>
      </c>
      <c r="J852" s="2" t="e">
        <f>IF(Produit_Tarif_Stock!#REF!&lt;&gt;0,Produit_Tarif_Stock!#REF!,"")</f>
        <v>#REF!</v>
      </c>
      <c r="K852" s="2" t="e">
        <f>IF(Produit_Tarif_Stock!#REF!&lt;&gt;0,Produit_Tarif_Stock!#REF!,"")</f>
        <v>#REF!</v>
      </c>
      <c r="L852" s="114" t="e">
        <f>IF(Produit_Tarif_Stock!#REF!&lt;&gt;0,Produit_Tarif_Stock!#REF!,"")</f>
        <v>#REF!</v>
      </c>
      <c r="M852" s="114" t="e">
        <f>IF(Produit_Tarif_Stock!#REF!&lt;&gt;0,Produit_Tarif_Stock!#REF!,"")</f>
        <v>#REF!</v>
      </c>
      <c r="N852" s="454"/>
      <c r="P852" s="2" t="e">
        <f>IF(Produit_Tarif_Stock!#REF!&lt;&gt;0,Produit_Tarif_Stock!#REF!,"")</f>
        <v>#REF!</v>
      </c>
      <c r="Q852" s="518" t="e">
        <f>IF(Produit_Tarif_Stock!#REF!&lt;&gt;0,(E852-(E852*H852)-Produit_Tarif_Stock!#REF!)/Produit_Tarif_Stock!#REF!*100,(E852-(E852*H852)-Produit_Tarif_Stock!#REF!)/Produit_Tarif_Stock!#REF!*100)</f>
        <v>#REF!</v>
      </c>
      <c r="R852" s="523">
        <f t="shared" si="27"/>
        <v>0</v>
      </c>
      <c r="S852" s="524" t="e">
        <f>Produit_Tarif_Stock!#REF!</f>
        <v>#REF!</v>
      </c>
    </row>
    <row r="853" spans="1:19" ht="24.75" customHeight="1">
      <c r="A853" s="228" t="e">
        <f>Produit_Tarif_Stock!#REF!</f>
        <v>#REF!</v>
      </c>
      <c r="B853" s="118" t="e">
        <f>IF(Produit_Tarif_Stock!#REF!&lt;&gt;"",Produit_Tarif_Stock!#REF!,"")</f>
        <v>#REF!</v>
      </c>
      <c r="C853" s="502" t="e">
        <f>IF(Produit_Tarif_Stock!#REF!&lt;&gt;"",Produit_Tarif_Stock!#REF!,"")</f>
        <v>#REF!</v>
      </c>
      <c r="D853" s="505" t="e">
        <f>IF(Produit_Tarif_Stock!#REF!&lt;&gt;"",Produit_Tarif_Stock!#REF!,"")</f>
        <v>#REF!</v>
      </c>
      <c r="E853" s="514" t="e">
        <f>IF(Produit_Tarif_Stock!#REF!&lt;&gt;0,Produit_Tarif_Stock!#REF!,"")</f>
        <v>#REF!</v>
      </c>
      <c r="F853" s="2" t="e">
        <f>IF(Produit_Tarif_Stock!#REF!&lt;&gt;"",Produit_Tarif_Stock!#REF!,"")</f>
        <v>#REF!</v>
      </c>
      <c r="G853" s="506" t="e">
        <f>IF(Produit_Tarif_Stock!#REF!&lt;&gt;0,Produit_Tarif_Stock!#REF!,"")</f>
        <v>#REF!</v>
      </c>
      <c r="I853" s="506" t="str">
        <f t="shared" si="26"/>
        <v/>
      </c>
      <c r="J853" s="2" t="e">
        <f>IF(Produit_Tarif_Stock!#REF!&lt;&gt;0,Produit_Tarif_Stock!#REF!,"")</f>
        <v>#REF!</v>
      </c>
      <c r="K853" s="2" t="e">
        <f>IF(Produit_Tarif_Stock!#REF!&lt;&gt;0,Produit_Tarif_Stock!#REF!,"")</f>
        <v>#REF!</v>
      </c>
      <c r="L853" s="114" t="e">
        <f>IF(Produit_Tarif_Stock!#REF!&lt;&gt;0,Produit_Tarif_Stock!#REF!,"")</f>
        <v>#REF!</v>
      </c>
      <c r="M853" s="114" t="e">
        <f>IF(Produit_Tarif_Stock!#REF!&lt;&gt;0,Produit_Tarif_Stock!#REF!,"")</f>
        <v>#REF!</v>
      </c>
      <c r="N853" s="454"/>
      <c r="P853" s="2" t="e">
        <f>IF(Produit_Tarif_Stock!#REF!&lt;&gt;0,Produit_Tarif_Stock!#REF!,"")</f>
        <v>#REF!</v>
      </c>
      <c r="Q853" s="518" t="e">
        <f>IF(Produit_Tarif_Stock!#REF!&lt;&gt;0,(E853-(E853*H853)-Produit_Tarif_Stock!#REF!)/Produit_Tarif_Stock!#REF!*100,(E853-(E853*H853)-Produit_Tarif_Stock!#REF!)/Produit_Tarif_Stock!#REF!*100)</f>
        <v>#REF!</v>
      </c>
      <c r="R853" s="523">
        <f t="shared" si="27"/>
        <v>0</v>
      </c>
      <c r="S853" s="524" t="e">
        <f>Produit_Tarif_Stock!#REF!</f>
        <v>#REF!</v>
      </c>
    </row>
    <row r="854" spans="1:19" ht="24.75" customHeight="1">
      <c r="A854" s="228" t="e">
        <f>Produit_Tarif_Stock!#REF!</f>
        <v>#REF!</v>
      </c>
      <c r="B854" s="118" t="e">
        <f>IF(Produit_Tarif_Stock!#REF!&lt;&gt;"",Produit_Tarif_Stock!#REF!,"")</f>
        <v>#REF!</v>
      </c>
      <c r="C854" s="502" t="e">
        <f>IF(Produit_Tarif_Stock!#REF!&lt;&gt;"",Produit_Tarif_Stock!#REF!,"")</f>
        <v>#REF!</v>
      </c>
      <c r="D854" s="505" t="e">
        <f>IF(Produit_Tarif_Stock!#REF!&lt;&gt;"",Produit_Tarif_Stock!#REF!,"")</f>
        <v>#REF!</v>
      </c>
      <c r="E854" s="514" t="e">
        <f>IF(Produit_Tarif_Stock!#REF!&lt;&gt;0,Produit_Tarif_Stock!#REF!,"")</f>
        <v>#REF!</v>
      </c>
      <c r="F854" s="2" t="e">
        <f>IF(Produit_Tarif_Stock!#REF!&lt;&gt;"",Produit_Tarif_Stock!#REF!,"")</f>
        <v>#REF!</v>
      </c>
      <c r="G854" s="506" t="e">
        <f>IF(Produit_Tarif_Stock!#REF!&lt;&gt;0,Produit_Tarif_Stock!#REF!,"")</f>
        <v>#REF!</v>
      </c>
      <c r="I854" s="506" t="str">
        <f t="shared" si="26"/>
        <v/>
      </c>
      <c r="J854" s="2" t="e">
        <f>IF(Produit_Tarif_Stock!#REF!&lt;&gt;0,Produit_Tarif_Stock!#REF!,"")</f>
        <v>#REF!</v>
      </c>
      <c r="K854" s="2" t="e">
        <f>IF(Produit_Tarif_Stock!#REF!&lt;&gt;0,Produit_Tarif_Stock!#REF!,"")</f>
        <v>#REF!</v>
      </c>
      <c r="L854" s="114" t="e">
        <f>IF(Produit_Tarif_Stock!#REF!&lt;&gt;0,Produit_Tarif_Stock!#REF!,"")</f>
        <v>#REF!</v>
      </c>
      <c r="M854" s="114" t="e">
        <f>IF(Produit_Tarif_Stock!#REF!&lt;&gt;0,Produit_Tarif_Stock!#REF!,"")</f>
        <v>#REF!</v>
      </c>
      <c r="N854" s="454"/>
      <c r="P854" s="2" t="e">
        <f>IF(Produit_Tarif_Stock!#REF!&lt;&gt;0,Produit_Tarif_Stock!#REF!,"")</f>
        <v>#REF!</v>
      </c>
      <c r="Q854" s="518" t="e">
        <f>IF(Produit_Tarif_Stock!#REF!&lt;&gt;0,(E854-(E854*H854)-Produit_Tarif_Stock!#REF!)/Produit_Tarif_Stock!#REF!*100,(E854-(E854*H854)-Produit_Tarif_Stock!#REF!)/Produit_Tarif_Stock!#REF!*100)</f>
        <v>#REF!</v>
      </c>
      <c r="R854" s="523">
        <f t="shared" si="27"/>
        <v>0</v>
      </c>
      <c r="S854" s="524" t="e">
        <f>Produit_Tarif_Stock!#REF!</f>
        <v>#REF!</v>
      </c>
    </row>
    <row r="855" spans="1:19" ht="24.75" customHeight="1">
      <c r="A855" s="228" t="e">
        <f>Produit_Tarif_Stock!#REF!</f>
        <v>#REF!</v>
      </c>
      <c r="B855" s="118" t="e">
        <f>IF(Produit_Tarif_Stock!#REF!&lt;&gt;"",Produit_Tarif_Stock!#REF!,"")</f>
        <v>#REF!</v>
      </c>
      <c r="C855" s="502" t="e">
        <f>IF(Produit_Tarif_Stock!#REF!&lt;&gt;"",Produit_Tarif_Stock!#REF!,"")</f>
        <v>#REF!</v>
      </c>
      <c r="D855" s="505" t="e">
        <f>IF(Produit_Tarif_Stock!#REF!&lt;&gt;"",Produit_Tarif_Stock!#REF!,"")</f>
        <v>#REF!</v>
      </c>
      <c r="E855" s="514" t="e">
        <f>IF(Produit_Tarif_Stock!#REF!&lt;&gt;0,Produit_Tarif_Stock!#REF!,"")</f>
        <v>#REF!</v>
      </c>
      <c r="F855" s="2" t="e">
        <f>IF(Produit_Tarif_Stock!#REF!&lt;&gt;"",Produit_Tarif_Stock!#REF!,"")</f>
        <v>#REF!</v>
      </c>
      <c r="G855" s="506" t="e">
        <f>IF(Produit_Tarif_Stock!#REF!&lt;&gt;0,Produit_Tarif_Stock!#REF!,"")</f>
        <v>#REF!</v>
      </c>
      <c r="I855" s="506" t="str">
        <f t="shared" si="26"/>
        <v/>
      </c>
      <c r="J855" s="2" t="e">
        <f>IF(Produit_Tarif_Stock!#REF!&lt;&gt;0,Produit_Tarif_Stock!#REF!,"")</f>
        <v>#REF!</v>
      </c>
      <c r="K855" s="2" t="e">
        <f>IF(Produit_Tarif_Stock!#REF!&lt;&gt;0,Produit_Tarif_Stock!#REF!,"")</f>
        <v>#REF!</v>
      </c>
      <c r="L855" s="114" t="e">
        <f>IF(Produit_Tarif_Stock!#REF!&lt;&gt;0,Produit_Tarif_Stock!#REF!,"")</f>
        <v>#REF!</v>
      </c>
      <c r="M855" s="114" t="e">
        <f>IF(Produit_Tarif_Stock!#REF!&lt;&gt;0,Produit_Tarif_Stock!#REF!,"")</f>
        <v>#REF!</v>
      </c>
      <c r="N855" s="454"/>
      <c r="P855" s="2" t="e">
        <f>IF(Produit_Tarif_Stock!#REF!&lt;&gt;0,Produit_Tarif_Stock!#REF!,"")</f>
        <v>#REF!</v>
      </c>
      <c r="Q855" s="518" t="e">
        <f>IF(Produit_Tarif_Stock!#REF!&lt;&gt;0,(E855-(E855*H855)-Produit_Tarif_Stock!#REF!)/Produit_Tarif_Stock!#REF!*100,(E855-(E855*H855)-Produit_Tarif_Stock!#REF!)/Produit_Tarif_Stock!#REF!*100)</f>
        <v>#REF!</v>
      </c>
      <c r="R855" s="523">
        <f t="shared" si="27"/>
        <v>0</v>
      </c>
      <c r="S855" s="524" t="e">
        <f>Produit_Tarif_Stock!#REF!</f>
        <v>#REF!</v>
      </c>
    </row>
    <row r="856" spans="1:19" ht="24.75" customHeight="1">
      <c r="A856" s="228" t="e">
        <f>Produit_Tarif_Stock!#REF!</f>
        <v>#REF!</v>
      </c>
      <c r="B856" s="118" t="e">
        <f>IF(Produit_Tarif_Stock!#REF!&lt;&gt;"",Produit_Tarif_Stock!#REF!,"")</f>
        <v>#REF!</v>
      </c>
      <c r="C856" s="502" t="e">
        <f>IF(Produit_Tarif_Stock!#REF!&lt;&gt;"",Produit_Tarif_Stock!#REF!,"")</f>
        <v>#REF!</v>
      </c>
      <c r="D856" s="505" t="e">
        <f>IF(Produit_Tarif_Stock!#REF!&lt;&gt;"",Produit_Tarif_Stock!#REF!,"")</f>
        <v>#REF!</v>
      </c>
      <c r="E856" s="514" t="e">
        <f>IF(Produit_Tarif_Stock!#REF!&lt;&gt;0,Produit_Tarif_Stock!#REF!,"")</f>
        <v>#REF!</v>
      </c>
      <c r="F856" s="2" t="e">
        <f>IF(Produit_Tarif_Stock!#REF!&lt;&gt;"",Produit_Tarif_Stock!#REF!,"")</f>
        <v>#REF!</v>
      </c>
      <c r="G856" s="506" t="e">
        <f>IF(Produit_Tarif_Stock!#REF!&lt;&gt;0,Produit_Tarif_Stock!#REF!,"")</f>
        <v>#REF!</v>
      </c>
      <c r="I856" s="506" t="str">
        <f t="shared" si="26"/>
        <v/>
      </c>
      <c r="J856" s="2" t="e">
        <f>IF(Produit_Tarif_Stock!#REF!&lt;&gt;0,Produit_Tarif_Stock!#REF!,"")</f>
        <v>#REF!</v>
      </c>
      <c r="K856" s="2" t="e">
        <f>IF(Produit_Tarif_Stock!#REF!&lt;&gt;0,Produit_Tarif_Stock!#REF!,"")</f>
        <v>#REF!</v>
      </c>
      <c r="L856" s="114" t="e">
        <f>IF(Produit_Tarif_Stock!#REF!&lt;&gt;0,Produit_Tarif_Stock!#REF!,"")</f>
        <v>#REF!</v>
      </c>
      <c r="M856" s="114" t="e">
        <f>IF(Produit_Tarif_Stock!#REF!&lt;&gt;0,Produit_Tarif_Stock!#REF!,"")</f>
        <v>#REF!</v>
      </c>
      <c r="N856" s="454"/>
      <c r="P856" s="2" t="e">
        <f>IF(Produit_Tarif_Stock!#REF!&lt;&gt;0,Produit_Tarif_Stock!#REF!,"")</f>
        <v>#REF!</v>
      </c>
      <c r="Q856" s="518" t="e">
        <f>IF(Produit_Tarif_Stock!#REF!&lt;&gt;0,(E856-(E856*H856)-Produit_Tarif_Stock!#REF!)/Produit_Tarif_Stock!#REF!*100,(E856-(E856*H856)-Produit_Tarif_Stock!#REF!)/Produit_Tarif_Stock!#REF!*100)</f>
        <v>#REF!</v>
      </c>
      <c r="R856" s="523">
        <f t="shared" si="27"/>
        <v>0</v>
      </c>
      <c r="S856" s="524" t="e">
        <f>Produit_Tarif_Stock!#REF!</f>
        <v>#REF!</v>
      </c>
    </row>
    <row r="857" spans="1:19" ht="24.75" customHeight="1">
      <c r="A857" s="228" t="e">
        <f>Produit_Tarif_Stock!#REF!</f>
        <v>#REF!</v>
      </c>
      <c r="B857" s="118" t="e">
        <f>IF(Produit_Tarif_Stock!#REF!&lt;&gt;"",Produit_Tarif_Stock!#REF!,"")</f>
        <v>#REF!</v>
      </c>
      <c r="C857" s="502" t="e">
        <f>IF(Produit_Tarif_Stock!#REF!&lt;&gt;"",Produit_Tarif_Stock!#REF!,"")</f>
        <v>#REF!</v>
      </c>
      <c r="D857" s="505" t="e">
        <f>IF(Produit_Tarif_Stock!#REF!&lt;&gt;"",Produit_Tarif_Stock!#REF!,"")</f>
        <v>#REF!</v>
      </c>
      <c r="E857" s="514" t="e">
        <f>IF(Produit_Tarif_Stock!#REF!&lt;&gt;0,Produit_Tarif_Stock!#REF!,"")</f>
        <v>#REF!</v>
      </c>
      <c r="F857" s="2" t="e">
        <f>IF(Produit_Tarif_Stock!#REF!&lt;&gt;"",Produit_Tarif_Stock!#REF!,"")</f>
        <v>#REF!</v>
      </c>
      <c r="G857" s="506" t="e">
        <f>IF(Produit_Tarif_Stock!#REF!&lt;&gt;0,Produit_Tarif_Stock!#REF!,"")</f>
        <v>#REF!</v>
      </c>
      <c r="I857" s="506" t="str">
        <f t="shared" si="26"/>
        <v/>
      </c>
      <c r="J857" s="2" t="e">
        <f>IF(Produit_Tarif_Stock!#REF!&lt;&gt;0,Produit_Tarif_Stock!#REF!,"")</f>
        <v>#REF!</v>
      </c>
      <c r="K857" s="2" t="e">
        <f>IF(Produit_Tarif_Stock!#REF!&lt;&gt;0,Produit_Tarif_Stock!#REF!,"")</f>
        <v>#REF!</v>
      </c>
      <c r="L857" s="114" t="e">
        <f>IF(Produit_Tarif_Stock!#REF!&lt;&gt;0,Produit_Tarif_Stock!#REF!,"")</f>
        <v>#REF!</v>
      </c>
      <c r="M857" s="114" t="e">
        <f>IF(Produit_Tarif_Stock!#REF!&lt;&gt;0,Produit_Tarif_Stock!#REF!,"")</f>
        <v>#REF!</v>
      </c>
      <c r="N857" s="454"/>
      <c r="P857" s="2" t="e">
        <f>IF(Produit_Tarif_Stock!#REF!&lt;&gt;0,Produit_Tarif_Stock!#REF!,"")</f>
        <v>#REF!</v>
      </c>
      <c r="Q857" s="518" t="e">
        <f>IF(Produit_Tarif_Stock!#REF!&lt;&gt;0,(E857-(E857*H857)-Produit_Tarif_Stock!#REF!)/Produit_Tarif_Stock!#REF!*100,(E857-(E857*H857)-Produit_Tarif_Stock!#REF!)/Produit_Tarif_Stock!#REF!*100)</f>
        <v>#REF!</v>
      </c>
      <c r="R857" s="523">
        <f t="shared" si="27"/>
        <v>0</v>
      </c>
      <c r="S857" s="524" t="e">
        <f>Produit_Tarif_Stock!#REF!</f>
        <v>#REF!</v>
      </c>
    </row>
    <row r="858" spans="1:19" ht="24.75" customHeight="1">
      <c r="A858" s="228" t="e">
        <f>Produit_Tarif_Stock!#REF!</f>
        <v>#REF!</v>
      </c>
      <c r="B858" s="118" t="e">
        <f>IF(Produit_Tarif_Stock!#REF!&lt;&gt;"",Produit_Tarif_Stock!#REF!,"")</f>
        <v>#REF!</v>
      </c>
      <c r="C858" s="502" t="e">
        <f>IF(Produit_Tarif_Stock!#REF!&lt;&gt;"",Produit_Tarif_Stock!#REF!,"")</f>
        <v>#REF!</v>
      </c>
      <c r="D858" s="505" t="e">
        <f>IF(Produit_Tarif_Stock!#REF!&lt;&gt;"",Produit_Tarif_Stock!#REF!,"")</f>
        <v>#REF!</v>
      </c>
      <c r="E858" s="514" t="e">
        <f>IF(Produit_Tarif_Stock!#REF!&lt;&gt;0,Produit_Tarif_Stock!#REF!,"")</f>
        <v>#REF!</v>
      </c>
      <c r="F858" s="2" t="e">
        <f>IF(Produit_Tarif_Stock!#REF!&lt;&gt;"",Produit_Tarif_Stock!#REF!,"")</f>
        <v>#REF!</v>
      </c>
      <c r="G858" s="506" t="e">
        <f>IF(Produit_Tarif_Stock!#REF!&lt;&gt;0,Produit_Tarif_Stock!#REF!,"")</f>
        <v>#REF!</v>
      </c>
      <c r="I858" s="506" t="str">
        <f t="shared" si="26"/>
        <v/>
      </c>
      <c r="J858" s="2" t="e">
        <f>IF(Produit_Tarif_Stock!#REF!&lt;&gt;0,Produit_Tarif_Stock!#REF!,"")</f>
        <v>#REF!</v>
      </c>
      <c r="K858" s="2" t="e">
        <f>IF(Produit_Tarif_Stock!#REF!&lt;&gt;0,Produit_Tarif_Stock!#REF!,"")</f>
        <v>#REF!</v>
      </c>
      <c r="L858" s="114" t="e">
        <f>IF(Produit_Tarif_Stock!#REF!&lt;&gt;0,Produit_Tarif_Stock!#REF!,"")</f>
        <v>#REF!</v>
      </c>
      <c r="M858" s="114" t="e">
        <f>IF(Produit_Tarif_Stock!#REF!&lt;&gt;0,Produit_Tarif_Stock!#REF!,"")</f>
        <v>#REF!</v>
      </c>
      <c r="N858" s="454"/>
      <c r="P858" s="2" t="e">
        <f>IF(Produit_Tarif_Stock!#REF!&lt;&gt;0,Produit_Tarif_Stock!#REF!,"")</f>
        <v>#REF!</v>
      </c>
      <c r="Q858" s="518" t="e">
        <f>IF(Produit_Tarif_Stock!#REF!&lt;&gt;0,(E858-(E858*H858)-Produit_Tarif_Stock!#REF!)/Produit_Tarif_Stock!#REF!*100,(E858-(E858*H858)-Produit_Tarif_Stock!#REF!)/Produit_Tarif_Stock!#REF!*100)</f>
        <v>#REF!</v>
      </c>
      <c r="R858" s="523">
        <f t="shared" si="27"/>
        <v>0</v>
      </c>
      <c r="S858" s="524" t="e">
        <f>Produit_Tarif_Stock!#REF!</f>
        <v>#REF!</v>
      </c>
    </row>
    <row r="859" spans="1:19" ht="24.75" customHeight="1">
      <c r="A859" s="228" t="e">
        <f>Produit_Tarif_Stock!#REF!</f>
        <v>#REF!</v>
      </c>
      <c r="B859" s="118" t="e">
        <f>IF(Produit_Tarif_Stock!#REF!&lt;&gt;"",Produit_Tarif_Stock!#REF!,"")</f>
        <v>#REF!</v>
      </c>
      <c r="C859" s="502" t="e">
        <f>IF(Produit_Tarif_Stock!#REF!&lt;&gt;"",Produit_Tarif_Stock!#REF!,"")</f>
        <v>#REF!</v>
      </c>
      <c r="D859" s="505" t="e">
        <f>IF(Produit_Tarif_Stock!#REF!&lt;&gt;"",Produit_Tarif_Stock!#REF!,"")</f>
        <v>#REF!</v>
      </c>
      <c r="E859" s="514" t="e">
        <f>IF(Produit_Tarif_Stock!#REF!&lt;&gt;0,Produit_Tarif_Stock!#REF!,"")</f>
        <v>#REF!</v>
      </c>
      <c r="F859" s="2" t="e">
        <f>IF(Produit_Tarif_Stock!#REF!&lt;&gt;"",Produit_Tarif_Stock!#REF!,"")</f>
        <v>#REF!</v>
      </c>
      <c r="G859" s="506" t="e">
        <f>IF(Produit_Tarif_Stock!#REF!&lt;&gt;0,Produit_Tarif_Stock!#REF!,"")</f>
        <v>#REF!</v>
      </c>
      <c r="I859" s="506" t="str">
        <f t="shared" si="26"/>
        <v/>
      </c>
      <c r="J859" s="2" t="e">
        <f>IF(Produit_Tarif_Stock!#REF!&lt;&gt;0,Produit_Tarif_Stock!#REF!,"")</f>
        <v>#REF!</v>
      </c>
      <c r="K859" s="2" t="e">
        <f>IF(Produit_Tarif_Stock!#REF!&lt;&gt;0,Produit_Tarif_Stock!#REF!,"")</f>
        <v>#REF!</v>
      </c>
      <c r="L859" s="114" t="e">
        <f>IF(Produit_Tarif_Stock!#REF!&lt;&gt;0,Produit_Tarif_Stock!#REF!,"")</f>
        <v>#REF!</v>
      </c>
      <c r="M859" s="114" t="e">
        <f>IF(Produit_Tarif_Stock!#REF!&lt;&gt;0,Produit_Tarif_Stock!#REF!,"")</f>
        <v>#REF!</v>
      </c>
      <c r="N859" s="454"/>
      <c r="P859" s="2" t="e">
        <f>IF(Produit_Tarif_Stock!#REF!&lt;&gt;0,Produit_Tarif_Stock!#REF!,"")</f>
        <v>#REF!</v>
      </c>
      <c r="Q859" s="518" t="e">
        <f>IF(Produit_Tarif_Stock!#REF!&lt;&gt;0,(E859-(E859*H859)-Produit_Tarif_Stock!#REF!)/Produit_Tarif_Stock!#REF!*100,(E859-(E859*H859)-Produit_Tarif_Stock!#REF!)/Produit_Tarif_Stock!#REF!*100)</f>
        <v>#REF!</v>
      </c>
      <c r="R859" s="523">
        <f t="shared" si="27"/>
        <v>0</v>
      </c>
      <c r="S859" s="524" t="e">
        <f>Produit_Tarif_Stock!#REF!</f>
        <v>#REF!</v>
      </c>
    </row>
    <row r="860" spans="1:19" ht="24.75" customHeight="1">
      <c r="A860" s="228" t="e">
        <f>Produit_Tarif_Stock!#REF!</f>
        <v>#REF!</v>
      </c>
      <c r="B860" s="118" t="e">
        <f>IF(Produit_Tarif_Stock!#REF!&lt;&gt;"",Produit_Tarif_Stock!#REF!,"")</f>
        <v>#REF!</v>
      </c>
      <c r="C860" s="502" t="e">
        <f>IF(Produit_Tarif_Stock!#REF!&lt;&gt;"",Produit_Tarif_Stock!#REF!,"")</f>
        <v>#REF!</v>
      </c>
      <c r="D860" s="505" t="e">
        <f>IF(Produit_Tarif_Stock!#REF!&lt;&gt;"",Produit_Tarif_Stock!#REF!,"")</f>
        <v>#REF!</v>
      </c>
      <c r="E860" s="514" t="e">
        <f>IF(Produit_Tarif_Stock!#REF!&lt;&gt;0,Produit_Tarif_Stock!#REF!,"")</f>
        <v>#REF!</v>
      </c>
      <c r="F860" s="2" t="e">
        <f>IF(Produit_Tarif_Stock!#REF!&lt;&gt;"",Produit_Tarif_Stock!#REF!,"")</f>
        <v>#REF!</v>
      </c>
      <c r="G860" s="506" t="e">
        <f>IF(Produit_Tarif_Stock!#REF!&lt;&gt;0,Produit_Tarif_Stock!#REF!,"")</f>
        <v>#REF!</v>
      </c>
      <c r="I860" s="506" t="str">
        <f t="shared" si="26"/>
        <v/>
      </c>
      <c r="J860" s="2" t="e">
        <f>IF(Produit_Tarif_Stock!#REF!&lt;&gt;0,Produit_Tarif_Stock!#REF!,"")</f>
        <v>#REF!</v>
      </c>
      <c r="K860" s="2" t="e">
        <f>IF(Produit_Tarif_Stock!#REF!&lt;&gt;0,Produit_Tarif_Stock!#REF!,"")</f>
        <v>#REF!</v>
      </c>
      <c r="L860" s="114" t="e">
        <f>IF(Produit_Tarif_Stock!#REF!&lt;&gt;0,Produit_Tarif_Stock!#REF!,"")</f>
        <v>#REF!</v>
      </c>
      <c r="M860" s="114" t="e">
        <f>IF(Produit_Tarif_Stock!#REF!&lt;&gt;0,Produit_Tarif_Stock!#REF!,"")</f>
        <v>#REF!</v>
      </c>
      <c r="N860" s="454"/>
      <c r="P860" s="2" t="e">
        <f>IF(Produit_Tarif_Stock!#REF!&lt;&gt;0,Produit_Tarif_Stock!#REF!,"")</f>
        <v>#REF!</v>
      </c>
      <c r="Q860" s="518" t="e">
        <f>IF(Produit_Tarif_Stock!#REF!&lt;&gt;0,(E860-(E860*H860)-Produit_Tarif_Stock!#REF!)/Produit_Tarif_Stock!#REF!*100,(E860-(E860*H860)-Produit_Tarif_Stock!#REF!)/Produit_Tarif_Stock!#REF!*100)</f>
        <v>#REF!</v>
      </c>
      <c r="R860" s="523">
        <f t="shared" si="27"/>
        <v>0</v>
      </c>
      <c r="S860" s="524" t="e">
        <f>Produit_Tarif_Stock!#REF!</f>
        <v>#REF!</v>
      </c>
    </row>
    <row r="861" spans="1:19" ht="24.75" customHeight="1">
      <c r="A861" s="228" t="e">
        <f>Produit_Tarif_Stock!#REF!</f>
        <v>#REF!</v>
      </c>
      <c r="B861" s="118" t="e">
        <f>IF(Produit_Tarif_Stock!#REF!&lt;&gt;"",Produit_Tarif_Stock!#REF!,"")</f>
        <v>#REF!</v>
      </c>
      <c r="C861" s="502" t="e">
        <f>IF(Produit_Tarif_Stock!#REF!&lt;&gt;"",Produit_Tarif_Stock!#REF!,"")</f>
        <v>#REF!</v>
      </c>
      <c r="D861" s="505" t="e">
        <f>IF(Produit_Tarif_Stock!#REF!&lt;&gt;"",Produit_Tarif_Stock!#REF!,"")</f>
        <v>#REF!</v>
      </c>
      <c r="E861" s="514" t="e">
        <f>IF(Produit_Tarif_Stock!#REF!&lt;&gt;0,Produit_Tarif_Stock!#REF!,"")</f>
        <v>#REF!</v>
      </c>
      <c r="F861" s="2" t="e">
        <f>IF(Produit_Tarif_Stock!#REF!&lt;&gt;"",Produit_Tarif_Stock!#REF!,"")</f>
        <v>#REF!</v>
      </c>
      <c r="G861" s="506" t="e">
        <f>IF(Produit_Tarif_Stock!#REF!&lt;&gt;0,Produit_Tarif_Stock!#REF!,"")</f>
        <v>#REF!</v>
      </c>
      <c r="I861" s="506" t="str">
        <f t="shared" si="26"/>
        <v/>
      </c>
      <c r="J861" s="2" t="e">
        <f>IF(Produit_Tarif_Stock!#REF!&lt;&gt;0,Produit_Tarif_Stock!#REF!,"")</f>
        <v>#REF!</v>
      </c>
      <c r="K861" s="2" t="e">
        <f>IF(Produit_Tarif_Stock!#REF!&lt;&gt;0,Produit_Tarif_Stock!#REF!,"")</f>
        <v>#REF!</v>
      </c>
      <c r="L861" s="114" t="e">
        <f>IF(Produit_Tarif_Stock!#REF!&lt;&gt;0,Produit_Tarif_Stock!#REF!,"")</f>
        <v>#REF!</v>
      </c>
      <c r="M861" s="114" t="e">
        <f>IF(Produit_Tarif_Stock!#REF!&lt;&gt;0,Produit_Tarif_Stock!#REF!,"")</f>
        <v>#REF!</v>
      </c>
      <c r="N861" s="454"/>
      <c r="P861" s="2" t="e">
        <f>IF(Produit_Tarif_Stock!#REF!&lt;&gt;0,Produit_Tarif_Stock!#REF!,"")</f>
        <v>#REF!</v>
      </c>
      <c r="Q861" s="518" t="e">
        <f>IF(Produit_Tarif_Stock!#REF!&lt;&gt;0,(E861-(E861*H861)-Produit_Tarif_Stock!#REF!)/Produit_Tarif_Stock!#REF!*100,(E861-(E861*H861)-Produit_Tarif_Stock!#REF!)/Produit_Tarif_Stock!#REF!*100)</f>
        <v>#REF!</v>
      </c>
      <c r="R861" s="523">
        <f t="shared" si="27"/>
        <v>0</v>
      </c>
      <c r="S861" s="524" t="e">
        <f>Produit_Tarif_Stock!#REF!</f>
        <v>#REF!</v>
      </c>
    </row>
    <row r="862" spans="1:19" ht="24.75" customHeight="1">
      <c r="A862" s="228" t="e">
        <f>Produit_Tarif_Stock!#REF!</f>
        <v>#REF!</v>
      </c>
      <c r="B862" s="118" t="e">
        <f>IF(Produit_Tarif_Stock!#REF!&lt;&gt;"",Produit_Tarif_Stock!#REF!,"")</f>
        <v>#REF!</v>
      </c>
      <c r="C862" s="502" t="e">
        <f>IF(Produit_Tarif_Stock!#REF!&lt;&gt;"",Produit_Tarif_Stock!#REF!,"")</f>
        <v>#REF!</v>
      </c>
      <c r="D862" s="505" t="e">
        <f>IF(Produit_Tarif_Stock!#REF!&lt;&gt;"",Produit_Tarif_Stock!#REF!,"")</f>
        <v>#REF!</v>
      </c>
      <c r="E862" s="514" t="e">
        <f>IF(Produit_Tarif_Stock!#REF!&lt;&gt;0,Produit_Tarif_Stock!#REF!,"")</f>
        <v>#REF!</v>
      </c>
      <c r="F862" s="2" t="e">
        <f>IF(Produit_Tarif_Stock!#REF!&lt;&gt;"",Produit_Tarif_Stock!#REF!,"")</f>
        <v>#REF!</v>
      </c>
      <c r="G862" s="506" t="e">
        <f>IF(Produit_Tarif_Stock!#REF!&lt;&gt;0,Produit_Tarif_Stock!#REF!,"")</f>
        <v>#REF!</v>
      </c>
      <c r="I862" s="506" t="str">
        <f t="shared" si="26"/>
        <v/>
      </c>
      <c r="J862" s="2" t="e">
        <f>IF(Produit_Tarif_Stock!#REF!&lt;&gt;0,Produit_Tarif_Stock!#REF!,"")</f>
        <v>#REF!</v>
      </c>
      <c r="K862" s="2" t="e">
        <f>IF(Produit_Tarif_Stock!#REF!&lt;&gt;0,Produit_Tarif_Stock!#REF!,"")</f>
        <v>#REF!</v>
      </c>
      <c r="L862" s="114" t="e">
        <f>IF(Produit_Tarif_Stock!#REF!&lt;&gt;0,Produit_Tarif_Stock!#REF!,"")</f>
        <v>#REF!</v>
      </c>
      <c r="M862" s="114" t="e">
        <f>IF(Produit_Tarif_Stock!#REF!&lt;&gt;0,Produit_Tarif_Stock!#REF!,"")</f>
        <v>#REF!</v>
      </c>
      <c r="N862" s="454"/>
      <c r="P862" s="2" t="e">
        <f>IF(Produit_Tarif_Stock!#REF!&lt;&gt;0,Produit_Tarif_Stock!#REF!,"")</f>
        <v>#REF!</v>
      </c>
      <c r="Q862" s="518" t="e">
        <f>IF(Produit_Tarif_Stock!#REF!&lt;&gt;0,(E862-(E862*H862)-Produit_Tarif_Stock!#REF!)/Produit_Tarif_Stock!#REF!*100,(E862-(E862*H862)-Produit_Tarif_Stock!#REF!)/Produit_Tarif_Stock!#REF!*100)</f>
        <v>#REF!</v>
      </c>
      <c r="R862" s="523">
        <f t="shared" si="27"/>
        <v>0</v>
      </c>
      <c r="S862" s="524" t="e">
        <f>Produit_Tarif_Stock!#REF!</f>
        <v>#REF!</v>
      </c>
    </row>
    <row r="863" spans="1:19" ht="24.75" customHeight="1">
      <c r="A863" s="228" t="e">
        <f>Produit_Tarif_Stock!#REF!</f>
        <v>#REF!</v>
      </c>
      <c r="B863" s="118" t="e">
        <f>IF(Produit_Tarif_Stock!#REF!&lt;&gt;"",Produit_Tarif_Stock!#REF!,"")</f>
        <v>#REF!</v>
      </c>
      <c r="C863" s="502" t="e">
        <f>IF(Produit_Tarif_Stock!#REF!&lt;&gt;"",Produit_Tarif_Stock!#REF!,"")</f>
        <v>#REF!</v>
      </c>
      <c r="D863" s="505" t="e">
        <f>IF(Produit_Tarif_Stock!#REF!&lt;&gt;"",Produit_Tarif_Stock!#REF!,"")</f>
        <v>#REF!</v>
      </c>
      <c r="E863" s="514" t="e">
        <f>IF(Produit_Tarif_Stock!#REF!&lt;&gt;0,Produit_Tarif_Stock!#REF!,"")</f>
        <v>#REF!</v>
      </c>
      <c r="F863" s="2" t="e">
        <f>IF(Produit_Tarif_Stock!#REF!&lt;&gt;"",Produit_Tarif_Stock!#REF!,"")</f>
        <v>#REF!</v>
      </c>
      <c r="G863" s="506" t="e">
        <f>IF(Produit_Tarif_Stock!#REF!&lt;&gt;0,Produit_Tarif_Stock!#REF!,"")</f>
        <v>#REF!</v>
      </c>
      <c r="I863" s="506" t="str">
        <f t="shared" si="26"/>
        <v/>
      </c>
      <c r="J863" s="2" t="e">
        <f>IF(Produit_Tarif_Stock!#REF!&lt;&gt;0,Produit_Tarif_Stock!#REF!,"")</f>
        <v>#REF!</v>
      </c>
      <c r="K863" s="2" t="e">
        <f>IF(Produit_Tarif_Stock!#REF!&lt;&gt;0,Produit_Tarif_Stock!#REF!,"")</f>
        <v>#REF!</v>
      </c>
      <c r="L863" s="114" t="e">
        <f>IF(Produit_Tarif_Stock!#REF!&lt;&gt;0,Produit_Tarif_Stock!#REF!,"")</f>
        <v>#REF!</v>
      </c>
      <c r="M863" s="114" t="e">
        <f>IF(Produit_Tarif_Stock!#REF!&lt;&gt;0,Produit_Tarif_Stock!#REF!,"")</f>
        <v>#REF!</v>
      </c>
      <c r="N863" s="454"/>
      <c r="P863" s="2" t="e">
        <f>IF(Produit_Tarif_Stock!#REF!&lt;&gt;0,Produit_Tarif_Stock!#REF!,"")</f>
        <v>#REF!</v>
      </c>
      <c r="Q863" s="518" t="e">
        <f>IF(Produit_Tarif_Stock!#REF!&lt;&gt;0,(E863-(E863*H863)-Produit_Tarif_Stock!#REF!)/Produit_Tarif_Stock!#REF!*100,(E863-(E863*H863)-Produit_Tarif_Stock!#REF!)/Produit_Tarif_Stock!#REF!*100)</f>
        <v>#REF!</v>
      </c>
      <c r="R863" s="523">
        <f t="shared" si="27"/>
        <v>0</v>
      </c>
      <c r="S863" s="524" t="e">
        <f>Produit_Tarif_Stock!#REF!</f>
        <v>#REF!</v>
      </c>
    </row>
    <row r="864" spans="1:19" ht="24.75" customHeight="1">
      <c r="A864" s="228" t="e">
        <f>Produit_Tarif_Stock!#REF!</f>
        <v>#REF!</v>
      </c>
      <c r="B864" s="118" t="e">
        <f>IF(Produit_Tarif_Stock!#REF!&lt;&gt;"",Produit_Tarif_Stock!#REF!,"")</f>
        <v>#REF!</v>
      </c>
      <c r="C864" s="502" t="e">
        <f>IF(Produit_Tarif_Stock!#REF!&lt;&gt;"",Produit_Tarif_Stock!#REF!,"")</f>
        <v>#REF!</v>
      </c>
      <c r="D864" s="505" t="e">
        <f>IF(Produit_Tarif_Stock!#REF!&lt;&gt;"",Produit_Tarif_Stock!#REF!,"")</f>
        <v>#REF!</v>
      </c>
      <c r="E864" s="514" t="e">
        <f>IF(Produit_Tarif_Stock!#REF!&lt;&gt;0,Produit_Tarif_Stock!#REF!,"")</f>
        <v>#REF!</v>
      </c>
      <c r="F864" s="2" t="e">
        <f>IF(Produit_Tarif_Stock!#REF!&lt;&gt;"",Produit_Tarif_Stock!#REF!,"")</f>
        <v>#REF!</v>
      </c>
      <c r="G864" s="506" t="e">
        <f>IF(Produit_Tarif_Stock!#REF!&lt;&gt;0,Produit_Tarif_Stock!#REF!,"")</f>
        <v>#REF!</v>
      </c>
      <c r="I864" s="506" t="str">
        <f t="shared" si="26"/>
        <v/>
      </c>
      <c r="J864" s="2" t="e">
        <f>IF(Produit_Tarif_Stock!#REF!&lt;&gt;0,Produit_Tarif_Stock!#REF!,"")</f>
        <v>#REF!</v>
      </c>
      <c r="K864" s="2" t="e">
        <f>IF(Produit_Tarif_Stock!#REF!&lt;&gt;0,Produit_Tarif_Stock!#REF!,"")</f>
        <v>#REF!</v>
      </c>
      <c r="L864" s="114" t="e">
        <f>IF(Produit_Tarif_Stock!#REF!&lt;&gt;0,Produit_Tarif_Stock!#REF!,"")</f>
        <v>#REF!</v>
      </c>
      <c r="M864" s="114" t="e">
        <f>IF(Produit_Tarif_Stock!#REF!&lt;&gt;0,Produit_Tarif_Stock!#REF!,"")</f>
        <v>#REF!</v>
      </c>
      <c r="N864" s="454"/>
      <c r="P864" s="2" t="e">
        <f>IF(Produit_Tarif_Stock!#REF!&lt;&gt;0,Produit_Tarif_Stock!#REF!,"")</f>
        <v>#REF!</v>
      </c>
      <c r="Q864" s="518" t="e">
        <f>IF(Produit_Tarif_Stock!#REF!&lt;&gt;0,(E864-(E864*H864)-Produit_Tarif_Stock!#REF!)/Produit_Tarif_Stock!#REF!*100,(E864-(E864*H864)-Produit_Tarif_Stock!#REF!)/Produit_Tarif_Stock!#REF!*100)</f>
        <v>#REF!</v>
      </c>
      <c r="R864" s="523">
        <f t="shared" si="27"/>
        <v>0</v>
      </c>
      <c r="S864" s="524" t="e">
        <f>Produit_Tarif_Stock!#REF!</f>
        <v>#REF!</v>
      </c>
    </row>
    <row r="865" spans="1:19" ht="24.75" customHeight="1">
      <c r="A865" s="228" t="e">
        <f>Produit_Tarif_Stock!#REF!</f>
        <v>#REF!</v>
      </c>
      <c r="B865" s="118" t="e">
        <f>IF(Produit_Tarif_Stock!#REF!&lt;&gt;"",Produit_Tarif_Stock!#REF!,"")</f>
        <v>#REF!</v>
      </c>
      <c r="C865" s="502" t="e">
        <f>IF(Produit_Tarif_Stock!#REF!&lt;&gt;"",Produit_Tarif_Stock!#REF!,"")</f>
        <v>#REF!</v>
      </c>
      <c r="D865" s="505" t="e">
        <f>IF(Produit_Tarif_Stock!#REF!&lt;&gt;"",Produit_Tarif_Stock!#REF!,"")</f>
        <v>#REF!</v>
      </c>
      <c r="E865" s="514" t="e">
        <f>IF(Produit_Tarif_Stock!#REF!&lt;&gt;0,Produit_Tarif_Stock!#REF!,"")</f>
        <v>#REF!</v>
      </c>
      <c r="F865" s="2" t="e">
        <f>IF(Produit_Tarif_Stock!#REF!&lt;&gt;"",Produit_Tarif_Stock!#REF!,"")</f>
        <v>#REF!</v>
      </c>
      <c r="G865" s="506" t="e">
        <f>IF(Produit_Tarif_Stock!#REF!&lt;&gt;0,Produit_Tarif_Stock!#REF!,"")</f>
        <v>#REF!</v>
      </c>
      <c r="I865" s="506" t="str">
        <f t="shared" si="26"/>
        <v/>
      </c>
      <c r="J865" s="2" t="e">
        <f>IF(Produit_Tarif_Stock!#REF!&lt;&gt;0,Produit_Tarif_Stock!#REF!,"")</f>
        <v>#REF!</v>
      </c>
      <c r="K865" s="2" t="e">
        <f>IF(Produit_Tarif_Stock!#REF!&lt;&gt;0,Produit_Tarif_Stock!#REF!,"")</f>
        <v>#REF!</v>
      </c>
      <c r="L865" s="114" t="e">
        <f>IF(Produit_Tarif_Stock!#REF!&lt;&gt;0,Produit_Tarif_Stock!#REF!,"")</f>
        <v>#REF!</v>
      </c>
      <c r="M865" s="114" t="e">
        <f>IF(Produit_Tarif_Stock!#REF!&lt;&gt;0,Produit_Tarif_Stock!#REF!,"")</f>
        <v>#REF!</v>
      </c>
      <c r="N865" s="454"/>
      <c r="P865" s="2" t="e">
        <f>IF(Produit_Tarif_Stock!#REF!&lt;&gt;0,Produit_Tarif_Stock!#REF!,"")</f>
        <v>#REF!</v>
      </c>
      <c r="Q865" s="518" t="e">
        <f>IF(Produit_Tarif_Stock!#REF!&lt;&gt;0,(E865-(E865*H865)-Produit_Tarif_Stock!#REF!)/Produit_Tarif_Stock!#REF!*100,(E865-(E865*H865)-Produit_Tarif_Stock!#REF!)/Produit_Tarif_Stock!#REF!*100)</f>
        <v>#REF!</v>
      </c>
      <c r="R865" s="523">
        <f t="shared" si="27"/>
        <v>0</v>
      </c>
      <c r="S865" s="524" t="e">
        <f>Produit_Tarif_Stock!#REF!</f>
        <v>#REF!</v>
      </c>
    </row>
    <row r="866" spans="1:19" ht="24.75" customHeight="1">
      <c r="A866" s="228" t="e">
        <f>Produit_Tarif_Stock!#REF!</f>
        <v>#REF!</v>
      </c>
      <c r="B866" s="118" t="e">
        <f>IF(Produit_Tarif_Stock!#REF!&lt;&gt;"",Produit_Tarif_Stock!#REF!,"")</f>
        <v>#REF!</v>
      </c>
      <c r="C866" s="502" t="e">
        <f>IF(Produit_Tarif_Stock!#REF!&lt;&gt;"",Produit_Tarif_Stock!#REF!,"")</f>
        <v>#REF!</v>
      </c>
      <c r="D866" s="505" t="e">
        <f>IF(Produit_Tarif_Stock!#REF!&lt;&gt;"",Produit_Tarif_Stock!#REF!,"")</f>
        <v>#REF!</v>
      </c>
      <c r="E866" s="514" t="e">
        <f>IF(Produit_Tarif_Stock!#REF!&lt;&gt;0,Produit_Tarif_Stock!#REF!,"")</f>
        <v>#REF!</v>
      </c>
      <c r="F866" s="2" t="e">
        <f>IF(Produit_Tarif_Stock!#REF!&lt;&gt;"",Produit_Tarif_Stock!#REF!,"")</f>
        <v>#REF!</v>
      </c>
      <c r="G866" s="506" t="e">
        <f>IF(Produit_Tarif_Stock!#REF!&lt;&gt;0,Produit_Tarif_Stock!#REF!,"")</f>
        <v>#REF!</v>
      </c>
      <c r="I866" s="506" t="str">
        <f t="shared" si="26"/>
        <v/>
      </c>
      <c r="J866" s="2" t="e">
        <f>IF(Produit_Tarif_Stock!#REF!&lt;&gt;0,Produit_Tarif_Stock!#REF!,"")</f>
        <v>#REF!</v>
      </c>
      <c r="K866" s="2" t="e">
        <f>IF(Produit_Tarif_Stock!#REF!&lt;&gt;0,Produit_Tarif_Stock!#REF!,"")</f>
        <v>#REF!</v>
      </c>
      <c r="L866" s="114" t="e">
        <f>IF(Produit_Tarif_Stock!#REF!&lt;&gt;0,Produit_Tarif_Stock!#REF!,"")</f>
        <v>#REF!</v>
      </c>
      <c r="M866" s="114" t="e">
        <f>IF(Produit_Tarif_Stock!#REF!&lt;&gt;0,Produit_Tarif_Stock!#REF!,"")</f>
        <v>#REF!</v>
      </c>
      <c r="N866" s="454"/>
      <c r="P866" s="2" t="e">
        <f>IF(Produit_Tarif_Stock!#REF!&lt;&gt;0,Produit_Tarif_Stock!#REF!,"")</f>
        <v>#REF!</v>
      </c>
      <c r="Q866" s="518" t="e">
        <f>IF(Produit_Tarif_Stock!#REF!&lt;&gt;0,(E866-(E866*H866)-Produit_Tarif_Stock!#REF!)/Produit_Tarif_Stock!#REF!*100,(E866-(E866*H866)-Produit_Tarif_Stock!#REF!)/Produit_Tarif_Stock!#REF!*100)</f>
        <v>#REF!</v>
      </c>
      <c r="R866" s="523">
        <f t="shared" si="27"/>
        <v>0</v>
      </c>
      <c r="S866" s="524" t="e">
        <f>Produit_Tarif_Stock!#REF!</f>
        <v>#REF!</v>
      </c>
    </row>
    <row r="867" spans="1:19" ht="24.75" customHeight="1">
      <c r="A867" s="228" t="e">
        <f>Produit_Tarif_Stock!#REF!</f>
        <v>#REF!</v>
      </c>
      <c r="B867" s="118" t="e">
        <f>IF(Produit_Tarif_Stock!#REF!&lt;&gt;"",Produit_Tarif_Stock!#REF!,"")</f>
        <v>#REF!</v>
      </c>
      <c r="C867" s="502" t="e">
        <f>IF(Produit_Tarif_Stock!#REF!&lt;&gt;"",Produit_Tarif_Stock!#REF!,"")</f>
        <v>#REF!</v>
      </c>
      <c r="D867" s="505" t="e">
        <f>IF(Produit_Tarif_Stock!#REF!&lt;&gt;"",Produit_Tarif_Stock!#REF!,"")</f>
        <v>#REF!</v>
      </c>
      <c r="E867" s="514" t="e">
        <f>IF(Produit_Tarif_Stock!#REF!&lt;&gt;0,Produit_Tarif_Stock!#REF!,"")</f>
        <v>#REF!</v>
      </c>
      <c r="F867" s="2" t="e">
        <f>IF(Produit_Tarif_Stock!#REF!&lt;&gt;"",Produit_Tarif_Stock!#REF!,"")</f>
        <v>#REF!</v>
      </c>
      <c r="G867" s="506" t="e">
        <f>IF(Produit_Tarif_Stock!#REF!&lt;&gt;0,Produit_Tarif_Stock!#REF!,"")</f>
        <v>#REF!</v>
      </c>
      <c r="I867" s="506" t="str">
        <f t="shared" si="26"/>
        <v/>
      </c>
      <c r="J867" s="2" t="e">
        <f>IF(Produit_Tarif_Stock!#REF!&lt;&gt;0,Produit_Tarif_Stock!#REF!,"")</f>
        <v>#REF!</v>
      </c>
      <c r="K867" s="2" t="e">
        <f>IF(Produit_Tarif_Stock!#REF!&lt;&gt;0,Produit_Tarif_Stock!#REF!,"")</f>
        <v>#REF!</v>
      </c>
      <c r="L867" s="114" t="e">
        <f>IF(Produit_Tarif_Stock!#REF!&lt;&gt;0,Produit_Tarif_Stock!#REF!,"")</f>
        <v>#REF!</v>
      </c>
      <c r="M867" s="114" t="e">
        <f>IF(Produit_Tarif_Stock!#REF!&lt;&gt;0,Produit_Tarif_Stock!#REF!,"")</f>
        <v>#REF!</v>
      </c>
      <c r="N867" s="454"/>
      <c r="P867" s="2" t="e">
        <f>IF(Produit_Tarif_Stock!#REF!&lt;&gt;0,Produit_Tarif_Stock!#REF!,"")</f>
        <v>#REF!</v>
      </c>
      <c r="Q867" s="518" t="e">
        <f>IF(Produit_Tarif_Stock!#REF!&lt;&gt;0,(E867-(E867*H867)-Produit_Tarif_Stock!#REF!)/Produit_Tarif_Stock!#REF!*100,(E867-(E867*H867)-Produit_Tarif_Stock!#REF!)/Produit_Tarif_Stock!#REF!*100)</f>
        <v>#REF!</v>
      </c>
      <c r="R867" s="523">
        <f t="shared" si="27"/>
        <v>0</v>
      </c>
      <c r="S867" s="524" t="e">
        <f>Produit_Tarif_Stock!#REF!</f>
        <v>#REF!</v>
      </c>
    </row>
    <row r="868" spans="1:19" ht="24.75" customHeight="1">
      <c r="A868" s="228" t="e">
        <f>Produit_Tarif_Stock!#REF!</f>
        <v>#REF!</v>
      </c>
      <c r="B868" s="118" t="e">
        <f>IF(Produit_Tarif_Stock!#REF!&lt;&gt;"",Produit_Tarif_Stock!#REF!,"")</f>
        <v>#REF!</v>
      </c>
      <c r="C868" s="502" t="e">
        <f>IF(Produit_Tarif_Stock!#REF!&lt;&gt;"",Produit_Tarif_Stock!#REF!,"")</f>
        <v>#REF!</v>
      </c>
      <c r="D868" s="505" t="e">
        <f>IF(Produit_Tarif_Stock!#REF!&lt;&gt;"",Produit_Tarif_Stock!#REF!,"")</f>
        <v>#REF!</v>
      </c>
      <c r="E868" s="514" t="e">
        <f>IF(Produit_Tarif_Stock!#REF!&lt;&gt;0,Produit_Tarif_Stock!#REF!,"")</f>
        <v>#REF!</v>
      </c>
      <c r="F868" s="2" t="e">
        <f>IF(Produit_Tarif_Stock!#REF!&lt;&gt;"",Produit_Tarif_Stock!#REF!,"")</f>
        <v>#REF!</v>
      </c>
      <c r="G868" s="506" t="e">
        <f>IF(Produit_Tarif_Stock!#REF!&lt;&gt;0,Produit_Tarif_Stock!#REF!,"")</f>
        <v>#REF!</v>
      </c>
      <c r="I868" s="506" t="str">
        <f t="shared" si="26"/>
        <v/>
      </c>
      <c r="J868" s="2" t="e">
        <f>IF(Produit_Tarif_Stock!#REF!&lt;&gt;0,Produit_Tarif_Stock!#REF!,"")</f>
        <v>#REF!</v>
      </c>
      <c r="K868" s="2" t="e">
        <f>IF(Produit_Tarif_Stock!#REF!&lt;&gt;0,Produit_Tarif_Stock!#REF!,"")</f>
        <v>#REF!</v>
      </c>
      <c r="L868" s="114" t="e">
        <f>IF(Produit_Tarif_Stock!#REF!&lt;&gt;0,Produit_Tarif_Stock!#REF!,"")</f>
        <v>#REF!</v>
      </c>
      <c r="M868" s="114" t="e">
        <f>IF(Produit_Tarif_Stock!#REF!&lt;&gt;0,Produit_Tarif_Stock!#REF!,"")</f>
        <v>#REF!</v>
      </c>
      <c r="N868" s="454"/>
      <c r="P868" s="2" t="e">
        <f>IF(Produit_Tarif_Stock!#REF!&lt;&gt;0,Produit_Tarif_Stock!#REF!,"")</f>
        <v>#REF!</v>
      </c>
      <c r="Q868" s="518" t="e">
        <f>IF(Produit_Tarif_Stock!#REF!&lt;&gt;0,(E868-(E868*H868)-Produit_Tarif_Stock!#REF!)/Produit_Tarif_Stock!#REF!*100,(E868-(E868*H868)-Produit_Tarif_Stock!#REF!)/Produit_Tarif_Stock!#REF!*100)</f>
        <v>#REF!</v>
      </c>
      <c r="R868" s="523">
        <f t="shared" si="27"/>
        <v>0</v>
      </c>
      <c r="S868" s="524" t="e">
        <f>Produit_Tarif_Stock!#REF!</f>
        <v>#REF!</v>
      </c>
    </row>
    <row r="869" spans="1:19" ht="24.75" customHeight="1">
      <c r="A869" s="228" t="e">
        <f>Produit_Tarif_Stock!#REF!</f>
        <v>#REF!</v>
      </c>
      <c r="B869" s="118" t="e">
        <f>IF(Produit_Tarif_Stock!#REF!&lt;&gt;"",Produit_Tarif_Stock!#REF!,"")</f>
        <v>#REF!</v>
      </c>
      <c r="C869" s="502" t="e">
        <f>IF(Produit_Tarif_Stock!#REF!&lt;&gt;"",Produit_Tarif_Stock!#REF!,"")</f>
        <v>#REF!</v>
      </c>
      <c r="D869" s="505" t="e">
        <f>IF(Produit_Tarif_Stock!#REF!&lt;&gt;"",Produit_Tarif_Stock!#REF!,"")</f>
        <v>#REF!</v>
      </c>
      <c r="E869" s="514" t="e">
        <f>IF(Produit_Tarif_Stock!#REF!&lt;&gt;0,Produit_Tarif_Stock!#REF!,"")</f>
        <v>#REF!</v>
      </c>
      <c r="F869" s="2" t="e">
        <f>IF(Produit_Tarif_Stock!#REF!&lt;&gt;"",Produit_Tarif_Stock!#REF!,"")</f>
        <v>#REF!</v>
      </c>
      <c r="G869" s="506" t="e">
        <f>IF(Produit_Tarif_Stock!#REF!&lt;&gt;0,Produit_Tarif_Stock!#REF!,"")</f>
        <v>#REF!</v>
      </c>
      <c r="I869" s="506" t="str">
        <f t="shared" si="26"/>
        <v/>
      </c>
      <c r="J869" s="2" t="e">
        <f>IF(Produit_Tarif_Stock!#REF!&lt;&gt;0,Produit_Tarif_Stock!#REF!,"")</f>
        <v>#REF!</v>
      </c>
      <c r="K869" s="2" t="e">
        <f>IF(Produit_Tarif_Stock!#REF!&lt;&gt;0,Produit_Tarif_Stock!#REF!,"")</f>
        <v>#REF!</v>
      </c>
      <c r="L869" s="114" t="e">
        <f>IF(Produit_Tarif_Stock!#REF!&lt;&gt;0,Produit_Tarif_Stock!#REF!,"")</f>
        <v>#REF!</v>
      </c>
      <c r="M869" s="114" t="e">
        <f>IF(Produit_Tarif_Stock!#REF!&lt;&gt;0,Produit_Tarif_Stock!#REF!,"")</f>
        <v>#REF!</v>
      </c>
      <c r="N869" s="454"/>
      <c r="P869" s="2" t="e">
        <f>IF(Produit_Tarif_Stock!#REF!&lt;&gt;0,Produit_Tarif_Stock!#REF!,"")</f>
        <v>#REF!</v>
      </c>
      <c r="Q869" s="518" t="e">
        <f>IF(Produit_Tarif_Stock!#REF!&lt;&gt;0,(E869-(E869*H869)-Produit_Tarif_Stock!#REF!)/Produit_Tarif_Stock!#REF!*100,(E869-(E869*H869)-Produit_Tarif_Stock!#REF!)/Produit_Tarif_Stock!#REF!*100)</f>
        <v>#REF!</v>
      </c>
      <c r="R869" s="523">
        <f t="shared" si="27"/>
        <v>0</v>
      </c>
      <c r="S869" s="524" t="e">
        <f>Produit_Tarif_Stock!#REF!</f>
        <v>#REF!</v>
      </c>
    </row>
    <row r="870" spans="1:19" ht="24.75" customHeight="1">
      <c r="A870" s="228" t="e">
        <f>Produit_Tarif_Stock!#REF!</f>
        <v>#REF!</v>
      </c>
      <c r="B870" s="118" t="e">
        <f>IF(Produit_Tarif_Stock!#REF!&lt;&gt;"",Produit_Tarif_Stock!#REF!,"")</f>
        <v>#REF!</v>
      </c>
      <c r="C870" s="502" t="e">
        <f>IF(Produit_Tarif_Stock!#REF!&lt;&gt;"",Produit_Tarif_Stock!#REF!,"")</f>
        <v>#REF!</v>
      </c>
      <c r="D870" s="505" t="e">
        <f>IF(Produit_Tarif_Stock!#REF!&lt;&gt;"",Produit_Tarif_Stock!#REF!,"")</f>
        <v>#REF!</v>
      </c>
      <c r="E870" s="514" t="e">
        <f>IF(Produit_Tarif_Stock!#REF!&lt;&gt;0,Produit_Tarif_Stock!#REF!,"")</f>
        <v>#REF!</v>
      </c>
      <c r="F870" s="2" t="e">
        <f>IF(Produit_Tarif_Stock!#REF!&lt;&gt;"",Produit_Tarif_Stock!#REF!,"")</f>
        <v>#REF!</v>
      </c>
      <c r="G870" s="506" t="e">
        <f>IF(Produit_Tarif_Stock!#REF!&lt;&gt;0,Produit_Tarif_Stock!#REF!,"")</f>
        <v>#REF!</v>
      </c>
      <c r="I870" s="506" t="str">
        <f t="shared" si="26"/>
        <v/>
      </c>
      <c r="J870" s="2" t="e">
        <f>IF(Produit_Tarif_Stock!#REF!&lt;&gt;0,Produit_Tarif_Stock!#REF!,"")</f>
        <v>#REF!</v>
      </c>
      <c r="K870" s="2" t="e">
        <f>IF(Produit_Tarif_Stock!#REF!&lt;&gt;0,Produit_Tarif_Stock!#REF!,"")</f>
        <v>#REF!</v>
      </c>
      <c r="L870" s="114" t="e">
        <f>IF(Produit_Tarif_Stock!#REF!&lt;&gt;0,Produit_Tarif_Stock!#REF!,"")</f>
        <v>#REF!</v>
      </c>
      <c r="M870" s="114" t="e">
        <f>IF(Produit_Tarif_Stock!#REF!&lt;&gt;0,Produit_Tarif_Stock!#REF!,"")</f>
        <v>#REF!</v>
      </c>
      <c r="N870" s="454"/>
      <c r="P870" s="2" t="e">
        <f>IF(Produit_Tarif_Stock!#REF!&lt;&gt;0,Produit_Tarif_Stock!#REF!,"")</f>
        <v>#REF!</v>
      </c>
      <c r="Q870" s="518" t="e">
        <f>IF(Produit_Tarif_Stock!#REF!&lt;&gt;0,(E870-(E870*H870)-Produit_Tarif_Stock!#REF!)/Produit_Tarif_Stock!#REF!*100,(E870-(E870*H870)-Produit_Tarif_Stock!#REF!)/Produit_Tarif_Stock!#REF!*100)</f>
        <v>#REF!</v>
      </c>
      <c r="R870" s="523">
        <f t="shared" si="27"/>
        <v>0</v>
      </c>
      <c r="S870" s="524" t="e">
        <f>Produit_Tarif_Stock!#REF!</f>
        <v>#REF!</v>
      </c>
    </row>
    <row r="871" spans="1:19" ht="24.75" customHeight="1">
      <c r="A871" s="228" t="e">
        <f>Produit_Tarif_Stock!#REF!</f>
        <v>#REF!</v>
      </c>
      <c r="B871" s="118" t="e">
        <f>IF(Produit_Tarif_Stock!#REF!&lt;&gt;"",Produit_Tarif_Stock!#REF!,"")</f>
        <v>#REF!</v>
      </c>
      <c r="C871" s="502" t="e">
        <f>IF(Produit_Tarif_Stock!#REF!&lt;&gt;"",Produit_Tarif_Stock!#REF!,"")</f>
        <v>#REF!</v>
      </c>
      <c r="D871" s="505" t="e">
        <f>IF(Produit_Tarif_Stock!#REF!&lt;&gt;"",Produit_Tarif_Stock!#REF!,"")</f>
        <v>#REF!</v>
      </c>
      <c r="E871" s="514" t="e">
        <f>IF(Produit_Tarif_Stock!#REF!&lt;&gt;0,Produit_Tarif_Stock!#REF!,"")</f>
        <v>#REF!</v>
      </c>
      <c r="F871" s="2" t="e">
        <f>IF(Produit_Tarif_Stock!#REF!&lt;&gt;"",Produit_Tarif_Stock!#REF!,"")</f>
        <v>#REF!</v>
      </c>
      <c r="G871" s="506" t="e">
        <f>IF(Produit_Tarif_Stock!#REF!&lt;&gt;0,Produit_Tarif_Stock!#REF!,"")</f>
        <v>#REF!</v>
      </c>
      <c r="I871" s="506" t="str">
        <f t="shared" si="26"/>
        <v/>
      </c>
      <c r="J871" s="2" t="e">
        <f>IF(Produit_Tarif_Stock!#REF!&lt;&gt;0,Produit_Tarif_Stock!#REF!,"")</f>
        <v>#REF!</v>
      </c>
      <c r="K871" s="2" t="e">
        <f>IF(Produit_Tarif_Stock!#REF!&lt;&gt;0,Produit_Tarif_Stock!#REF!,"")</f>
        <v>#REF!</v>
      </c>
      <c r="L871" s="114" t="e">
        <f>IF(Produit_Tarif_Stock!#REF!&lt;&gt;0,Produit_Tarif_Stock!#REF!,"")</f>
        <v>#REF!</v>
      </c>
      <c r="M871" s="114" t="e">
        <f>IF(Produit_Tarif_Stock!#REF!&lt;&gt;0,Produit_Tarif_Stock!#REF!,"")</f>
        <v>#REF!</v>
      </c>
      <c r="N871" s="454"/>
      <c r="P871" s="2" t="e">
        <f>IF(Produit_Tarif_Stock!#REF!&lt;&gt;0,Produit_Tarif_Stock!#REF!,"")</f>
        <v>#REF!</v>
      </c>
      <c r="Q871" s="518" t="e">
        <f>IF(Produit_Tarif_Stock!#REF!&lt;&gt;0,(E871-(E871*H871)-Produit_Tarif_Stock!#REF!)/Produit_Tarif_Stock!#REF!*100,(E871-(E871*H871)-Produit_Tarif_Stock!#REF!)/Produit_Tarif_Stock!#REF!*100)</f>
        <v>#REF!</v>
      </c>
      <c r="R871" s="523">
        <f t="shared" si="27"/>
        <v>0</v>
      </c>
      <c r="S871" s="524" t="e">
        <f>Produit_Tarif_Stock!#REF!</f>
        <v>#REF!</v>
      </c>
    </row>
    <row r="872" spans="1:19" ht="24.75" customHeight="1">
      <c r="A872" s="228" t="e">
        <f>Produit_Tarif_Stock!#REF!</f>
        <v>#REF!</v>
      </c>
      <c r="B872" s="118" t="e">
        <f>IF(Produit_Tarif_Stock!#REF!&lt;&gt;"",Produit_Tarif_Stock!#REF!,"")</f>
        <v>#REF!</v>
      </c>
      <c r="C872" s="502" t="e">
        <f>IF(Produit_Tarif_Stock!#REF!&lt;&gt;"",Produit_Tarif_Stock!#REF!,"")</f>
        <v>#REF!</v>
      </c>
      <c r="D872" s="505" t="e">
        <f>IF(Produit_Tarif_Stock!#REF!&lt;&gt;"",Produit_Tarif_Stock!#REF!,"")</f>
        <v>#REF!</v>
      </c>
      <c r="E872" s="514" t="e">
        <f>IF(Produit_Tarif_Stock!#REF!&lt;&gt;0,Produit_Tarif_Stock!#REF!,"")</f>
        <v>#REF!</v>
      </c>
      <c r="F872" s="2" t="e">
        <f>IF(Produit_Tarif_Stock!#REF!&lt;&gt;"",Produit_Tarif_Stock!#REF!,"")</f>
        <v>#REF!</v>
      </c>
      <c r="G872" s="506" t="e">
        <f>IF(Produit_Tarif_Stock!#REF!&lt;&gt;0,Produit_Tarif_Stock!#REF!,"")</f>
        <v>#REF!</v>
      </c>
      <c r="I872" s="506" t="str">
        <f t="shared" si="26"/>
        <v/>
      </c>
      <c r="J872" s="2" t="e">
        <f>IF(Produit_Tarif_Stock!#REF!&lt;&gt;0,Produit_Tarif_Stock!#REF!,"")</f>
        <v>#REF!</v>
      </c>
      <c r="K872" s="2" t="e">
        <f>IF(Produit_Tarif_Stock!#REF!&lt;&gt;0,Produit_Tarif_Stock!#REF!,"")</f>
        <v>#REF!</v>
      </c>
      <c r="L872" s="114" t="e">
        <f>IF(Produit_Tarif_Stock!#REF!&lt;&gt;0,Produit_Tarif_Stock!#REF!,"")</f>
        <v>#REF!</v>
      </c>
      <c r="M872" s="114" t="e">
        <f>IF(Produit_Tarif_Stock!#REF!&lt;&gt;0,Produit_Tarif_Stock!#REF!,"")</f>
        <v>#REF!</v>
      </c>
      <c r="N872" s="454"/>
      <c r="P872" s="2" t="e">
        <f>IF(Produit_Tarif_Stock!#REF!&lt;&gt;0,Produit_Tarif_Stock!#REF!,"")</f>
        <v>#REF!</v>
      </c>
      <c r="Q872" s="518" t="e">
        <f>IF(Produit_Tarif_Stock!#REF!&lt;&gt;0,(E872-(E872*H872)-Produit_Tarif_Stock!#REF!)/Produit_Tarif_Stock!#REF!*100,(E872-(E872*H872)-Produit_Tarif_Stock!#REF!)/Produit_Tarif_Stock!#REF!*100)</f>
        <v>#REF!</v>
      </c>
      <c r="R872" s="523">
        <f t="shared" si="27"/>
        <v>0</v>
      </c>
      <c r="S872" s="524" t="e">
        <f>Produit_Tarif_Stock!#REF!</f>
        <v>#REF!</v>
      </c>
    </row>
    <row r="873" spans="1:19" ht="24.75" customHeight="1">
      <c r="A873" s="228" t="e">
        <f>Produit_Tarif_Stock!#REF!</f>
        <v>#REF!</v>
      </c>
      <c r="B873" s="118" t="e">
        <f>IF(Produit_Tarif_Stock!#REF!&lt;&gt;"",Produit_Tarif_Stock!#REF!,"")</f>
        <v>#REF!</v>
      </c>
      <c r="C873" s="502" t="e">
        <f>IF(Produit_Tarif_Stock!#REF!&lt;&gt;"",Produit_Tarif_Stock!#REF!,"")</f>
        <v>#REF!</v>
      </c>
      <c r="D873" s="505" t="e">
        <f>IF(Produit_Tarif_Stock!#REF!&lt;&gt;"",Produit_Tarif_Stock!#REF!,"")</f>
        <v>#REF!</v>
      </c>
      <c r="E873" s="514" t="e">
        <f>IF(Produit_Tarif_Stock!#REF!&lt;&gt;0,Produit_Tarif_Stock!#REF!,"")</f>
        <v>#REF!</v>
      </c>
      <c r="F873" s="2" t="e">
        <f>IF(Produit_Tarif_Stock!#REF!&lt;&gt;"",Produit_Tarif_Stock!#REF!,"")</f>
        <v>#REF!</v>
      </c>
      <c r="G873" s="506" t="e">
        <f>IF(Produit_Tarif_Stock!#REF!&lt;&gt;0,Produit_Tarif_Stock!#REF!,"")</f>
        <v>#REF!</v>
      </c>
      <c r="I873" s="506" t="str">
        <f t="shared" si="26"/>
        <v/>
      </c>
      <c r="J873" s="2" t="e">
        <f>IF(Produit_Tarif_Stock!#REF!&lt;&gt;0,Produit_Tarif_Stock!#REF!,"")</f>
        <v>#REF!</v>
      </c>
      <c r="K873" s="2" t="e">
        <f>IF(Produit_Tarif_Stock!#REF!&lt;&gt;0,Produit_Tarif_Stock!#REF!,"")</f>
        <v>#REF!</v>
      </c>
      <c r="L873" s="114" t="e">
        <f>IF(Produit_Tarif_Stock!#REF!&lt;&gt;0,Produit_Tarif_Stock!#REF!,"")</f>
        <v>#REF!</v>
      </c>
      <c r="M873" s="114" t="e">
        <f>IF(Produit_Tarif_Stock!#REF!&lt;&gt;0,Produit_Tarif_Stock!#REF!,"")</f>
        <v>#REF!</v>
      </c>
      <c r="N873" s="454"/>
      <c r="P873" s="2" t="e">
        <f>IF(Produit_Tarif_Stock!#REF!&lt;&gt;0,Produit_Tarif_Stock!#REF!,"")</f>
        <v>#REF!</v>
      </c>
      <c r="Q873" s="518" t="e">
        <f>IF(Produit_Tarif_Stock!#REF!&lt;&gt;0,(E873-(E873*H873)-Produit_Tarif_Stock!#REF!)/Produit_Tarif_Stock!#REF!*100,(E873-(E873*H873)-Produit_Tarif_Stock!#REF!)/Produit_Tarif_Stock!#REF!*100)</f>
        <v>#REF!</v>
      </c>
      <c r="R873" s="523">
        <f t="shared" si="27"/>
        <v>0</v>
      </c>
      <c r="S873" s="524" t="e">
        <f>Produit_Tarif_Stock!#REF!</f>
        <v>#REF!</v>
      </c>
    </row>
    <row r="874" spans="1:19" ht="24.75" customHeight="1">
      <c r="A874" s="228" t="e">
        <f>Produit_Tarif_Stock!#REF!</f>
        <v>#REF!</v>
      </c>
      <c r="B874" s="118" t="e">
        <f>IF(Produit_Tarif_Stock!#REF!&lt;&gt;"",Produit_Tarif_Stock!#REF!,"")</f>
        <v>#REF!</v>
      </c>
      <c r="C874" s="502" t="e">
        <f>IF(Produit_Tarif_Stock!#REF!&lt;&gt;"",Produit_Tarif_Stock!#REF!,"")</f>
        <v>#REF!</v>
      </c>
      <c r="D874" s="505" t="e">
        <f>IF(Produit_Tarif_Stock!#REF!&lt;&gt;"",Produit_Tarif_Stock!#REF!,"")</f>
        <v>#REF!</v>
      </c>
      <c r="E874" s="514" t="e">
        <f>IF(Produit_Tarif_Stock!#REF!&lt;&gt;0,Produit_Tarif_Stock!#REF!,"")</f>
        <v>#REF!</v>
      </c>
      <c r="F874" s="2" t="e">
        <f>IF(Produit_Tarif_Stock!#REF!&lt;&gt;"",Produit_Tarif_Stock!#REF!,"")</f>
        <v>#REF!</v>
      </c>
      <c r="G874" s="506" t="e">
        <f>IF(Produit_Tarif_Stock!#REF!&lt;&gt;0,Produit_Tarif_Stock!#REF!,"")</f>
        <v>#REF!</v>
      </c>
      <c r="I874" s="506" t="str">
        <f t="shared" si="26"/>
        <v/>
      </c>
      <c r="J874" s="2" t="e">
        <f>IF(Produit_Tarif_Stock!#REF!&lt;&gt;0,Produit_Tarif_Stock!#REF!,"")</f>
        <v>#REF!</v>
      </c>
      <c r="K874" s="2" t="e">
        <f>IF(Produit_Tarif_Stock!#REF!&lt;&gt;0,Produit_Tarif_Stock!#REF!,"")</f>
        <v>#REF!</v>
      </c>
      <c r="L874" s="114" t="e">
        <f>IF(Produit_Tarif_Stock!#REF!&lt;&gt;0,Produit_Tarif_Stock!#REF!,"")</f>
        <v>#REF!</v>
      </c>
      <c r="M874" s="114" t="e">
        <f>IF(Produit_Tarif_Stock!#REF!&lt;&gt;0,Produit_Tarif_Stock!#REF!,"")</f>
        <v>#REF!</v>
      </c>
      <c r="N874" s="454"/>
      <c r="P874" s="2" t="e">
        <f>IF(Produit_Tarif_Stock!#REF!&lt;&gt;0,Produit_Tarif_Stock!#REF!,"")</f>
        <v>#REF!</v>
      </c>
      <c r="Q874" s="518" t="e">
        <f>IF(Produit_Tarif_Stock!#REF!&lt;&gt;0,(E874-(E874*H874)-Produit_Tarif_Stock!#REF!)/Produit_Tarif_Stock!#REF!*100,(E874-(E874*H874)-Produit_Tarif_Stock!#REF!)/Produit_Tarif_Stock!#REF!*100)</f>
        <v>#REF!</v>
      </c>
      <c r="R874" s="523">
        <f t="shared" si="27"/>
        <v>0</v>
      </c>
      <c r="S874" s="524" t="e">
        <f>Produit_Tarif_Stock!#REF!</f>
        <v>#REF!</v>
      </c>
    </row>
    <row r="875" spans="1:19" ht="24.75" customHeight="1">
      <c r="A875" s="228" t="e">
        <f>Produit_Tarif_Stock!#REF!</f>
        <v>#REF!</v>
      </c>
      <c r="B875" s="118" t="e">
        <f>IF(Produit_Tarif_Stock!#REF!&lt;&gt;"",Produit_Tarif_Stock!#REF!,"")</f>
        <v>#REF!</v>
      </c>
      <c r="C875" s="502" t="e">
        <f>IF(Produit_Tarif_Stock!#REF!&lt;&gt;"",Produit_Tarif_Stock!#REF!,"")</f>
        <v>#REF!</v>
      </c>
      <c r="D875" s="505" t="e">
        <f>IF(Produit_Tarif_Stock!#REF!&lt;&gt;"",Produit_Tarif_Stock!#REF!,"")</f>
        <v>#REF!</v>
      </c>
      <c r="E875" s="514" t="e">
        <f>IF(Produit_Tarif_Stock!#REF!&lt;&gt;0,Produit_Tarif_Stock!#REF!,"")</f>
        <v>#REF!</v>
      </c>
      <c r="F875" s="2" t="e">
        <f>IF(Produit_Tarif_Stock!#REF!&lt;&gt;"",Produit_Tarif_Stock!#REF!,"")</f>
        <v>#REF!</v>
      </c>
      <c r="G875" s="506" t="e">
        <f>IF(Produit_Tarif_Stock!#REF!&lt;&gt;0,Produit_Tarif_Stock!#REF!,"")</f>
        <v>#REF!</v>
      </c>
      <c r="I875" s="506" t="str">
        <f t="shared" si="26"/>
        <v/>
      </c>
      <c r="J875" s="2" t="e">
        <f>IF(Produit_Tarif_Stock!#REF!&lt;&gt;0,Produit_Tarif_Stock!#REF!,"")</f>
        <v>#REF!</v>
      </c>
      <c r="K875" s="2" t="e">
        <f>IF(Produit_Tarif_Stock!#REF!&lt;&gt;0,Produit_Tarif_Stock!#REF!,"")</f>
        <v>#REF!</v>
      </c>
      <c r="L875" s="114" t="e">
        <f>IF(Produit_Tarif_Stock!#REF!&lt;&gt;0,Produit_Tarif_Stock!#REF!,"")</f>
        <v>#REF!</v>
      </c>
      <c r="M875" s="114" t="e">
        <f>IF(Produit_Tarif_Stock!#REF!&lt;&gt;0,Produit_Tarif_Stock!#REF!,"")</f>
        <v>#REF!</v>
      </c>
      <c r="N875" s="454"/>
      <c r="P875" s="2" t="e">
        <f>IF(Produit_Tarif_Stock!#REF!&lt;&gt;0,Produit_Tarif_Stock!#REF!,"")</f>
        <v>#REF!</v>
      </c>
      <c r="Q875" s="518" t="e">
        <f>IF(Produit_Tarif_Stock!#REF!&lt;&gt;0,(E875-(E875*H875)-Produit_Tarif_Stock!#REF!)/Produit_Tarif_Stock!#REF!*100,(E875-(E875*H875)-Produit_Tarif_Stock!#REF!)/Produit_Tarif_Stock!#REF!*100)</f>
        <v>#REF!</v>
      </c>
      <c r="R875" s="523">
        <f t="shared" si="27"/>
        <v>0</v>
      </c>
      <c r="S875" s="524" t="e">
        <f>Produit_Tarif_Stock!#REF!</f>
        <v>#REF!</v>
      </c>
    </row>
    <row r="876" spans="1:19" ht="24.75" customHeight="1">
      <c r="A876" s="228" t="e">
        <f>Produit_Tarif_Stock!#REF!</f>
        <v>#REF!</v>
      </c>
      <c r="B876" s="118" t="e">
        <f>IF(Produit_Tarif_Stock!#REF!&lt;&gt;"",Produit_Tarif_Stock!#REF!,"")</f>
        <v>#REF!</v>
      </c>
      <c r="C876" s="502" t="e">
        <f>IF(Produit_Tarif_Stock!#REF!&lt;&gt;"",Produit_Tarif_Stock!#REF!,"")</f>
        <v>#REF!</v>
      </c>
      <c r="D876" s="505" t="e">
        <f>IF(Produit_Tarif_Stock!#REF!&lt;&gt;"",Produit_Tarif_Stock!#REF!,"")</f>
        <v>#REF!</v>
      </c>
      <c r="E876" s="514" t="e">
        <f>IF(Produit_Tarif_Stock!#REF!&lt;&gt;0,Produit_Tarif_Stock!#REF!,"")</f>
        <v>#REF!</v>
      </c>
      <c r="F876" s="2" t="e">
        <f>IF(Produit_Tarif_Stock!#REF!&lt;&gt;"",Produit_Tarif_Stock!#REF!,"")</f>
        <v>#REF!</v>
      </c>
      <c r="G876" s="506" t="e">
        <f>IF(Produit_Tarif_Stock!#REF!&lt;&gt;0,Produit_Tarif_Stock!#REF!,"")</f>
        <v>#REF!</v>
      </c>
      <c r="I876" s="506" t="str">
        <f t="shared" si="26"/>
        <v/>
      </c>
      <c r="J876" s="2" t="e">
        <f>IF(Produit_Tarif_Stock!#REF!&lt;&gt;0,Produit_Tarif_Stock!#REF!,"")</f>
        <v>#REF!</v>
      </c>
      <c r="K876" s="2" t="e">
        <f>IF(Produit_Tarif_Stock!#REF!&lt;&gt;0,Produit_Tarif_Stock!#REF!,"")</f>
        <v>#REF!</v>
      </c>
      <c r="L876" s="114" t="e">
        <f>IF(Produit_Tarif_Stock!#REF!&lt;&gt;0,Produit_Tarif_Stock!#REF!,"")</f>
        <v>#REF!</v>
      </c>
      <c r="M876" s="114" t="e">
        <f>IF(Produit_Tarif_Stock!#REF!&lt;&gt;0,Produit_Tarif_Stock!#REF!,"")</f>
        <v>#REF!</v>
      </c>
      <c r="N876" s="454"/>
      <c r="P876" s="2" t="e">
        <f>IF(Produit_Tarif_Stock!#REF!&lt;&gt;0,Produit_Tarif_Stock!#REF!,"")</f>
        <v>#REF!</v>
      </c>
      <c r="Q876" s="518" t="e">
        <f>IF(Produit_Tarif_Stock!#REF!&lt;&gt;0,(E876-(E876*H876)-Produit_Tarif_Stock!#REF!)/Produit_Tarif_Stock!#REF!*100,(E876-(E876*H876)-Produit_Tarif_Stock!#REF!)/Produit_Tarif_Stock!#REF!*100)</f>
        <v>#REF!</v>
      </c>
      <c r="R876" s="523">
        <f t="shared" si="27"/>
        <v>0</v>
      </c>
      <c r="S876" s="524" t="e">
        <f>Produit_Tarif_Stock!#REF!</f>
        <v>#REF!</v>
      </c>
    </row>
    <row r="877" spans="1:19" ht="24.75" customHeight="1">
      <c r="A877" s="228" t="e">
        <f>Produit_Tarif_Stock!#REF!</f>
        <v>#REF!</v>
      </c>
      <c r="B877" s="118" t="e">
        <f>IF(Produit_Tarif_Stock!#REF!&lt;&gt;"",Produit_Tarif_Stock!#REF!,"")</f>
        <v>#REF!</v>
      </c>
      <c r="C877" s="502" t="e">
        <f>IF(Produit_Tarif_Stock!#REF!&lt;&gt;"",Produit_Tarif_Stock!#REF!,"")</f>
        <v>#REF!</v>
      </c>
      <c r="D877" s="505" t="e">
        <f>IF(Produit_Tarif_Stock!#REF!&lt;&gt;"",Produit_Tarif_Stock!#REF!,"")</f>
        <v>#REF!</v>
      </c>
      <c r="E877" s="514" t="e">
        <f>IF(Produit_Tarif_Stock!#REF!&lt;&gt;0,Produit_Tarif_Stock!#REF!,"")</f>
        <v>#REF!</v>
      </c>
      <c r="F877" s="2" t="e">
        <f>IF(Produit_Tarif_Stock!#REF!&lt;&gt;"",Produit_Tarif_Stock!#REF!,"")</f>
        <v>#REF!</v>
      </c>
      <c r="G877" s="506" t="e">
        <f>IF(Produit_Tarif_Stock!#REF!&lt;&gt;0,Produit_Tarif_Stock!#REF!,"")</f>
        <v>#REF!</v>
      </c>
      <c r="I877" s="506" t="str">
        <f t="shared" si="26"/>
        <v/>
      </c>
      <c r="J877" s="2" t="e">
        <f>IF(Produit_Tarif_Stock!#REF!&lt;&gt;0,Produit_Tarif_Stock!#REF!,"")</f>
        <v>#REF!</v>
      </c>
      <c r="K877" s="2" t="e">
        <f>IF(Produit_Tarif_Stock!#REF!&lt;&gt;0,Produit_Tarif_Stock!#REF!,"")</f>
        <v>#REF!</v>
      </c>
      <c r="L877" s="114" t="e">
        <f>IF(Produit_Tarif_Stock!#REF!&lt;&gt;0,Produit_Tarif_Stock!#REF!,"")</f>
        <v>#REF!</v>
      </c>
      <c r="M877" s="114" t="e">
        <f>IF(Produit_Tarif_Stock!#REF!&lt;&gt;0,Produit_Tarif_Stock!#REF!,"")</f>
        <v>#REF!</v>
      </c>
      <c r="N877" s="454"/>
      <c r="P877" s="2" t="e">
        <f>IF(Produit_Tarif_Stock!#REF!&lt;&gt;0,Produit_Tarif_Stock!#REF!,"")</f>
        <v>#REF!</v>
      </c>
      <c r="Q877" s="518" t="e">
        <f>IF(Produit_Tarif_Stock!#REF!&lt;&gt;0,(E877-(E877*H877)-Produit_Tarif_Stock!#REF!)/Produit_Tarif_Stock!#REF!*100,(E877-(E877*H877)-Produit_Tarif_Stock!#REF!)/Produit_Tarif_Stock!#REF!*100)</f>
        <v>#REF!</v>
      </c>
      <c r="R877" s="523">
        <f t="shared" si="27"/>
        <v>0</v>
      </c>
      <c r="S877" s="524" t="e">
        <f>Produit_Tarif_Stock!#REF!</f>
        <v>#REF!</v>
      </c>
    </row>
    <row r="878" spans="1:19" ht="24.75" customHeight="1">
      <c r="A878" s="228" t="e">
        <f>Produit_Tarif_Stock!#REF!</f>
        <v>#REF!</v>
      </c>
      <c r="B878" s="118" t="e">
        <f>IF(Produit_Tarif_Stock!#REF!&lt;&gt;"",Produit_Tarif_Stock!#REF!,"")</f>
        <v>#REF!</v>
      </c>
      <c r="C878" s="502" t="e">
        <f>IF(Produit_Tarif_Stock!#REF!&lt;&gt;"",Produit_Tarif_Stock!#REF!,"")</f>
        <v>#REF!</v>
      </c>
      <c r="D878" s="505" t="e">
        <f>IF(Produit_Tarif_Stock!#REF!&lt;&gt;"",Produit_Tarif_Stock!#REF!,"")</f>
        <v>#REF!</v>
      </c>
      <c r="E878" s="514" t="e">
        <f>IF(Produit_Tarif_Stock!#REF!&lt;&gt;0,Produit_Tarif_Stock!#REF!,"")</f>
        <v>#REF!</v>
      </c>
      <c r="F878" s="2" t="e">
        <f>IF(Produit_Tarif_Stock!#REF!&lt;&gt;"",Produit_Tarif_Stock!#REF!,"")</f>
        <v>#REF!</v>
      </c>
      <c r="G878" s="506" t="e">
        <f>IF(Produit_Tarif_Stock!#REF!&lt;&gt;0,Produit_Tarif_Stock!#REF!,"")</f>
        <v>#REF!</v>
      </c>
      <c r="I878" s="506" t="str">
        <f t="shared" si="26"/>
        <v/>
      </c>
      <c r="J878" s="2" t="e">
        <f>IF(Produit_Tarif_Stock!#REF!&lt;&gt;0,Produit_Tarif_Stock!#REF!,"")</f>
        <v>#REF!</v>
      </c>
      <c r="K878" s="2" t="e">
        <f>IF(Produit_Tarif_Stock!#REF!&lt;&gt;0,Produit_Tarif_Stock!#REF!,"")</f>
        <v>#REF!</v>
      </c>
      <c r="L878" s="114" t="e">
        <f>IF(Produit_Tarif_Stock!#REF!&lt;&gt;0,Produit_Tarif_Stock!#REF!,"")</f>
        <v>#REF!</v>
      </c>
      <c r="M878" s="114" t="e">
        <f>IF(Produit_Tarif_Stock!#REF!&lt;&gt;0,Produit_Tarif_Stock!#REF!,"")</f>
        <v>#REF!</v>
      </c>
      <c r="N878" s="454"/>
      <c r="P878" s="2" t="e">
        <f>IF(Produit_Tarif_Stock!#REF!&lt;&gt;0,Produit_Tarif_Stock!#REF!,"")</f>
        <v>#REF!</v>
      </c>
      <c r="Q878" s="518" t="e">
        <f>IF(Produit_Tarif_Stock!#REF!&lt;&gt;0,(E878-(E878*H878)-Produit_Tarif_Stock!#REF!)/Produit_Tarif_Stock!#REF!*100,(E878-(E878*H878)-Produit_Tarif_Stock!#REF!)/Produit_Tarif_Stock!#REF!*100)</f>
        <v>#REF!</v>
      </c>
      <c r="R878" s="523">
        <f t="shared" si="27"/>
        <v>0</v>
      </c>
      <c r="S878" s="524" t="e">
        <f>Produit_Tarif_Stock!#REF!</f>
        <v>#REF!</v>
      </c>
    </row>
    <row r="879" spans="1:19" ht="24.75" customHeight="1">
      <c r="A879" s="228" t="e">
        <f>Produit_Tarif_Stock!#REF!</f>
        <v>#REF!</v>
      </c>
      <c r="B879" s="118" t="e">
        <f>IF(Produit_Tarif_Stock!#REF!&lt;&gt;"",Produit_Tarif_Stock!#REF!,"")</f>
        <v>#REF!</v>
      </c>
      <c r="C879" s="502" t="e">
        <f>IF(Produit_Tarif_Stock!#REF!&lt;&gt;"",Produit_Tarif_Stock!#REF!,"")</f>
        <v>#REF!</v>
      </c>
      <c r="D879" s="505" t="e">
        <f>IF(Produit_Tarif_Stock!#REF!&lt;&gt;"",Produit_Tarif_Stock!#REF!,"")</f>
        <v>#REF!</v>
      </c>
      <c r="E879" s="514" t="e">
        <f>IF(Produit_Tarif_Stock!#REF!&lt;&gt;0,Produit_Tarif_Stock!#REF!,"")</f>
        <v>#REF!</v>
      </c>
      <c r="F879" s="2" t="e">
        <f>IF(Produit_Tarif_Stock!#REF!&lt;&gt;"",Produit_Tarif_Stock!#REF!,"")</f>
        <v>#REF!</v>
      </c>
      <c r="G879" s="506" t="e">
        <f>IF(Produit_Tarif_Stock!#REF!&lt;&gt;0,Produit_Tarif_Stock!#REF!,"")</f>
        <v>#REF!</v>
      </c>
      <c r="I879" s="506" t="str">
        <f t="shared" si="26"/>
        <v/>
      </c>
      <c r="J879" s="2" t="e">
        <f>IF(Produit_Tarif_Stock!#REF!&lt;&gt;0,Produit_Tarif_Stock!#REF!,"")</f>
        <v>#REF!</v>
      </c>
      <c r="K879" s="2" t="e">
        <f>IF(Produit_Tarif_Stock!#REF!&lt;&gt;0,Produit_Tarif_Stock!#REF!,"")</f>
        <v>#REF!</v>
      </c>
      <c r="L879" s="114" t="e">
        <f>IF(Produit_Tarif_Stock!#REF!&lt;&gt;0,Produit_Tarif_Stock!#REF!,"")</f>
        <v>#REF!</v>
      </c>
      <c r="M879" s="114" t="e">
        <f>IF(Produit_Tarif_Stock!#REF!&lt;&gt;0,Produit_Tarif_Stock!#REF!,"")</f>
        <v>#REF!</v>
      </c>
      <c r="N879" s="454"/>
      <c r="P879" s="2" t="e">
        <f>IF(Produit_Tarif_Stock!#REF!&lt;&gt;0,Produit_Tarif_Stock!#REF!,"")</f>
        <v>#REF!</v>
      </c>
      <c r="Q879" s="518" t="e">
        <f>IF(Produit_Tarif_Stock!#REF!&lt;&gt;0,(E879-(E879*H879)-Produit_Tarif_Stock!#REF!)/Produit_Tarif_Stock!#REF!*100,(E879-(E879*H879)-Produit_Tarif_Stock!#REF!)/Produit_Tarif_Stock!#REF!*100)</f>
        <v>#REF!</v>
      </c>
      <c r="R879" s="523">
        <f t="shared" si="27"/>
        <v>0</v>
      </c>
      <c r="S879" s="524" t="e">
        <f>Produit_Tarif_Stock!#REF!</f>
        <v>#REF!</v>
      </c>
    </row>
    <row r="880" spans="1:19" ht="24.75" customHeight="1">
      <c r="A880" s="228" t="e">
        <f>Produit_Tarif_Stock!#REF!</f>
        <v>#REF!</v>
      </c>
      <c r="B880" s="118" t="e">
        <f>IF(Produit_Tarif_Stock!#REF!&lt;&gt;"",Produit_Tarif_Stock!#REF!,"")</f>
        <v>#REF!</v>
      </c>
      <c r="C880" s="502" t="e">
        <f>IF(Produit_Tarif_Stock!#REF!&lt;&gt;"",Produit_Tarif_Stock!#REF!,"")</f>
        <v>#REF!</v>
      </c>
      <c r="D880" s="505" t="e">
        <f>IF(Produit_Tarif_Stock!#REF!&lt;&gt;"",Produit_Tarif_Stock!#REF!,"")</f>
        <v>#REF!</v>
      </c>
      <c r="E880" s="514" t="e">
        <f>IF(Produit_Tarif_Stock!#REF!&lt;&gt;0,Produit_Tarif_Stock!#REF!,"")</f>
        <v>#REF!</v>
      </c>
      <c r="F880" s="2" t="e">
        <f>IF(Produit_Tarif_Stock!#REF!&lt;&gt;"",Produit_Tarif_Stock!#REF!,"")</f>
        <v>#REF!</v>
      </c>
      <c r="G880" s="506" t="e">
        <f>IF(Produit_Tarif_Stock!#REF!&lt;&gt;0,Produit_Tarif_Stock!#REF!,"")</f>
        <v>#REF!</v>
      </c>
      <c r="I880" s="506" t="str">
        <f t="shared" si="26"/>
        <v/>
      </c>
      <c r="J880" s="2" t="e">
        <f>IF(Produit_Tarif_Stock!#REF!&lt;&gt;0,Produit_Tarif_Stock!#REF!,"")</f>
        <v>#REF!</v>
      </c>
      <c r="K880" s="2" t="e">
        <f>IF(Produit_Tarif_Stock!#REF!&lt;&gt;0,Produit_Tarif_Stock!#REF!,"")</f>
        <v>#REF!</v>
      </c>
      <c r="L880" s="114" t="e">
        <f>IF(Produit_Tarif_Stock!#REF!&lt;&gt;0,Produit_Tarif_Stock!#REF!,"")</f>
        <v>#REF!</v>
      </c>
      <c r="M880" s="114" t="e">
        <f>IF(Produit_Tarif_Stock!#REF!&lt;&gt;0,Produit_Tarif_Stock!#REF!,"")</f>
        <v>#REF!</v>
      </c>
      <c r="N880" s="454"/>
      <c r="P880" s="2" t="e">
        <f>IF(Produit_Tarif_Stock!#REF!&lt;&gt;0,Produit_Tarif_Stock!#REF!,"")</f>
        <v>#REF!</v>
      </c>
      <c r="Q880" s="518" t="e">
        <f>IF(Produit_Tarif_Stock!#REF!&lt;&gt;0,(E880-(E880*H880)-Produit_Tarif_Stock!#REF!)/Produit_Tarif_Stock!#REF!*100,(E880-(E880*H880)-Produit_Tarif_Stock!#REF!)/Produit_Tarif_Stock!#REF!*100)</f>
        <v>#REF!</v>
      </c>
      <c r="R880" s="523">
        <f t="shared" si="27"/>
        <v>0</v>
      </c>
      <c r="S880" s="524" t="e">
        <f>Produit_Tarif_Stock!#REF!</f>
        <v>#REF!</v>
      </c>
    </row>
    <row r="881" spans="1:19" ht="24.75" customHeight="1">
      <c r="A881" s="228" t="e">
        <f>Produit_Tarif_Stock!#REF!</f>
        <v>#REF!</v>
      </c>
      <c r="B881" s="118" t="e">
        <f>IF(Produit_Tarif_Stock!#REF!&lt;&gt;"",Produit_Tarif_Stock!#REF!,"")</f>
        <v>#REF!</v>
      </c>
      <c r="C881" s="502" t="e">
        <f>IF(Produit_Tarif_Stock!#REF!&lt;&gt;"",Produit_Tarif_Stock!#REF!,"")</f>
        <v>#REF!</v>
      </c>
      <c r="D881" s="505" t="e">
        <f>IF(Produit_Tarif_Stock!#REF!&lt;&gt;"",Produit_Tarif_Stock!#REF!,"")</f>
        <v>#REF!</v>
      </c>
      <c r="E881" s="514" t="e">
        <f>IF(Produit_Tarif_Stock!#REF!&lt;&gt;0,Produit_Tarif_Stock!#REF!,"")</f>
        <v>#REF!</v>
      </c>
      <c r="F881" s="2" t="e">
        <f>IF(Produit_Tarif_Stock!#REF!&lt;&gt;"",Produit_Tarif_Stock!#REF!,"")</f>
        <v>#REF!</v>
      </c>
      <c r="G881" s="506" t="e">
        <f>IF(Produit_Tarif_Stock!#REF!&lt;&gt;0,Produit_Tarif_Stock!#REF!,"")</f>
        <v>#REF!</v>
      </c>
      <c r="I881" s="506" t="str">
        <f t="shared" si="26"/>
        <v/>
      </c>
      <c r="J881" s="2" t="e">
        <f>IF(Produit_Tarif_Stock!#REF!&lt;&gt;0,Produit_Tarif_Stock!#REF!,"")</f>
        <v>#REF!</v>
      </c>
      <c r="K881" s="2" t="e">
        <f>IF(Produit_Tarif_Stock!#REF!&lt;&gt;0,Produit_Tarif_Stock!#REF!,"")</f>
        <v>#REF!</v>
      </c>
      <c r="L881" s="114" t="e">
        <f>IF(Produit_Tarif_Stock!#REF!&lt;&gt;0,Produit_Tarif_Stock!#REF!,"")</f>
        <v>#REF!</v>
      </c>
      <c r="M881" s="114" t="e">
        <f>IF(Produit_Tarif_Stock!#REF!&lt;&gt;0,Produit_Tarif_Stock!#REF!,"")</f>
        <v>#REF!</v>
      </c>
      <c r="N881" s="454"/>
      <c r="P881" s="2" t="e">
        <f>IF(Produit_Tarif_Stock!#REF!&lt;&gt;0,Produit_Tarif_Stock!#REF!,"")</f>
        <v>#REF!</v>
      </c>
      <c r="Q881" s="518" t="e">
        <f>IF(Produit_Tarif_Stock!#REF!&lt;&gt;0,(E881-(E881*H881)-Produit_Tarif_Stock!#REF!)/Produit_Tarif_Stock!#REF!*100,(E881-(E881*H881)-Produit_Tarif_Stock!#REF!)/Produit_Tarif_Stock!#REF!*100)</f>
        <v>#REF!</v>
      </c>
      <c r="R881" s="523">
        <f t="shared" si="27"/>
        <v>0</v>
      </c>
      <c r="S881" s="524" t="e">
        <f>Produit_Tarif_Stock!#REF!</f>
        <v>#REF!</v>
      </c>
    </row>
    <row r="882" spans="1:19" ht="24.75" customHeight="1">
      <c r="A882" s="228" t="e">
        <f>Produit_Tarif_Stock!#REF!</f>
        <v>#REF!</v>
      </c>
      <c r="B882" s="118" t="e">
        <f>IF(Produit_Tarif_Stock!#REF!&lt;&gt;"",Produit_Tarif_Stock!#REF!,"")</f>
        <v>#REF!</v>
      </c>
      <c r="C882" s="502" t="e">
        <f>IF(Produit_Tarif_Stock!#REF!&lt;&gt;"",Produit_Tarif_Stock!#REF!,"")</f>
        <v>#REF!</v>
      </c>
      <c r="D882" s="505" t="e">
        <f>IF(Produit_Tarif_Stock!#REF!&lt;&gt;"",Produit_Tarif_Stock!#REF!,"")</f>
        <v>#REF!</v>
      </c>
      <c r="E882" s="514" t="e">
        <f>IF(Produit_Tarif_Stock!#REF!&lt;&gt;0,Produit_Tarif_Stock!#REF!,"")</f>
        <v>#REF!</v>
      </c>
      <c r="F882" s="2" t="e">
        <f>IF(Produit_Tarif_Stock!#REF!&lt;&gt;"",Produit_Tarif_Stock!#REF!,"")</f>
        <v>#REF!</v>
      </c>
      <c r="G882" s="506" t="e">
        <f>IF(Produit_Tarif_Stock!#REF!&lt;&gt;0,Produit_Tarif_Stock!#REF!,"")</f>
        <v>#REF!</v>
      </c>
      <c r="I882" s="506" t="str">
        <f t="shared" si="26"/>
        <v/>
      </c>
      <c r="J882" s="2" t="e">
        <f>IF(Produit_Tarif_Stock!#REF!&lt;&gt;0,Produit_Tarif_Stock!#REF!,"")</f>
        <v>#REF!</v>
      </c>
      <c r="K882" s="2" t="e">
        <f>IF(Produit_Tarif_Stock!#REF!&lt;&gt;0,Produit_Tarif_Stock!#REF!,"")</f>
        <v>#REF!</v>
      </c>
      <c r="L882" s="114" t="e">
        <f>IF(Produit_Tarif_Stock!#REF!&lt;&gt;0,Produit_Tarif_Stock!#REF!,"")</f>
        <v>#REF!</v>
      </c>
      <c r="M882" s="114" t="e">
        <f>IF(Produit_Tarif_Stock!#REF!&lt;&gt;0,Produit_Tarif_Stock!#REF!,"")</f>
        <v>#REF!</v>
      </c>
      <c r="N882" s="454"/>
      <c r="P882" s="2" t="e">
        <f>IF(Produit_Tarif_Stock!#REF!&lt;&gt;0,Produit_Tarif_Stock!#REF!,"")</f>
        <v>#REF!</v>
      </c>
      <c r="Q882" s="518" t="e">
        <f>IF(Produit_Tarif_Stock!#REF!&lt;&gt;0,(E882-(E882*H882)-Produit_Tarif_Stock!#REF!)/Produit_Tarif_Stock!#REF!*100,(E882-(E882*H882)-Produit_Tarif_Stock!#REF!)/Produit_Tarif_Stock!#REF!*100)</f>
        <v>#REF!</v>
      </c>
      <c r="R882" s="523">
        <f t="shared" si="27"/>
        <v>0</v>
      </c>
      <c r="S882" s="524" t="e">
        <f>Produit_Tarif_Stock!#REF!</f>
        <v>#REF!</v>
      </c>
    </row>
    <row r="883" spans="1:19" ht="24.75" customHeight="1">
      <c r="A883" s="228" t="e">
        <f>Produit_Tarif_Stock!#REF!</f>
        <v>#REF!</v>
      </c>
      <c r="B883" s="118" t="e">
        <f>IF(Produit_Tarif_Stock!#REF!&lt;&gt;"",Produit_Tarif_Stock!#REF!,"")</f>
        <v>#REF!</v>
      </c>
      <c r="C883" s="502" t="e">
        <f>IF(Produit_Tarif_Stock!#REF!&lt;&gt;"",Produit_Tarif_Stock!#REF!,"")</f>
        <v>#REF!</v>
      </c>
      <c r="D883" s="505" t="e">
        <f>IF(Produit_Tarif_Stock!#REF!&lt;&gt;"",Produit_Tarif_Stock!#REF!,"")</f>
        <v>#REF!</v>
      </c>
      <c r="E883" s="514" t="e">
        <f>IF(Produit_Tarif_Stock!#REF!&lt;&gt;0,Produit_Tarif_Stock!#REF!,"")</f>
        <v>#REF!</v>
      </c>
      <c r="F883" s="2" t="e">
        <f>IF(Produit_Tarif_Stock!#REF!&lt;&gt;"",Produit_Tarif_Stock!#REF!,"")</f>
        <v>#REF!</v>
      </c>
      <c r="G883" s="506" t="e">
        <f>IF(Produit_Tarif_Stock!#REF!&lt;&gt;0,Produit_Tarif_Stock!#REF!,"")</f>
        <v>#REF!</v>
      </c>
      <c r="I883" s="506" t="str">
        <f t="shared" si="26"/>
        <v/>
      </c>
      <c r="J883" s="2" t="e">
        <f>IF(Produit_Tarif_Stock!#REF!&lt;&gt;0,Produit_Tarif_Stock!#REF!,"")</f>
        <v>#REF!</v>
      </c>
      <c r="K883" s="2" t="e">
        <f>IF(Produit_Tarif_Stock!#REF!&lt;&gt;0,Produit_Tarif_Stock!#REF!,"")</f>
        <v>#REF!</v>
      </c>
      <c r="L883" s="114" t="e">
        <f>IF(Produit_Tarif_Stock!#REF!&lt;&gt;0,Produit_Tarif_Stock!#REF!,"")</f>
        <v>#REF!</v>
      </c>
      <c r="M883" s="114" t="e">
        <f>IF(Produit_Tarif_Stock!#REF!&lt;&gt;0,Produit_Tarif_Stock!#REF!,"")</f>
        <v>#REF!</v>
      </c>
      <c r="N883" s="454"/>
      <c r="P883" s="2" t="e">
        <f>IF(Produit_Tarif_Stock!#REF!&lt;&gt;0,Produit_Tarif_Stock!#REF!,"")</f>
        <v>#REF!</v>
      </c>
      <c r="Q883" s="518" t="e">
        <f>IF(Produit_Tarif_Stock!#REF!&lt;&gt;0,(E883-(E883*H883)-Produit_Tarif_Stock!#REF!)/Produit_Tarif_Stock!#REF!*100,(E883-(E883*H883)-Produit_Tarif_Stock!#REF!)/Produit_Tarif_Stock!#REF!*100)</f>
        <v>#REF!</v>
      </c>
      <c r="R883" s="523">
        <f t="shared" si="27"/>
        <v>0</v>
      </c>
      <c r="S883" s="524" t="e">
        <f>Produit_Tarif_Stock!#REF!</f>
        <v>#REF!</v>
      </c>
    </row>
    <row r="884" spans="1:19" ht="24.75" customHeight="1">
      <c r="A884" s="228" t="e">
        <f>Produit_Tarif_Stock!#REF!</f>
        <v>#REF!</v>
      </c>
      <c r="B884" s="118" t="e">
        <f>IF(Produit_Tarif_Stock!#REF!&lt;&gt;"",Produit_Tarif_Stock!#REF!,"")</f>
        <v>#REF!</v>
      </c>
      <c r="C884" s="502" t="e">
        <f>IF(Produit_Tarif_Stock!#REF!&lt;&gt;"",Produit_Tarif_Stock!#REF!,"")</f>
        <v>#REF!</v>
      </c>
      <c r="D884" s="505" t="e">
        <f>IF(Produit_Tarif_Stock!#REF!&lt;&gt;"",Produit_Tarif_Stock!#REF!,"")</f>
        <v>#REF!</v>
      </c>
      <c r="E884" s="514" t="e">
        <f>IF(Produit_Tarif_Stock!#REF!&lt;&gt;0,Produit_Tarif_Stock!#REF!,"")</f>
        <v>#REF!</v>
      </c>
      <c r="F884" s="2" t="e">
        <f>IF(Produit_Tarif_Stock!#REF!&lt;&gt;"",Produit_Tarif_Stock!#REF!,"")</f>
        <v>#REF!</v>
      </c>
      <c r="G884" s="506" t="e">
        <f>IF(Produit_Tarif_Stock!#REF!&lt;&gt;0,Produit_Tarif_Stock!#REF!,"")</f>
        <v>#REF!</v>
      </c>
      <c r="I884" s="506" t="str">
        <f t="shared" si="26"/>
        <v/>
      </c>
      <c r="J884" s="2" t="e">
        <f>IF(Produit_Tarif_Stock!#REF!&lt;&gt;0,Produit_Tarif_Stock!#REF!,"")</f>
        <v>#REF!</v>
      </c>
      <c r="K884" s="2" t="e">
        <f>IF(Produit_Tarif_Stock!#REF!&lt;&gt;0,Produit_Tarif_Stock!#REF!,"")</f>
        <v>#REF!</v>
      </c>
      <c r="L884" s="114" t="e">
        <f>IF(Produit_Tarif_Stock!#REF!&lt;&gt;0,Produit_Tarif_Stock!#REF!,"")</f>
        <v>#REF!</v>
      </c>
      <c r="M884" s="114" t="e">
        <f>IF(Produit_Tarif_Stock!#REF!&lt;&gt;0,Produit_Tarif_Stock!#REF!,"")</f>
        <v>#REF!</v>
      </c>
      <c r="N884" s="454"/>
      <c r="P884" s="2" t="e">
        <f>IF(Produit_Tarif_Stock!#REF!&lt;&gt;0,Produit_Tarif_Stock!#REF!,"")</f>
        <v>#REF!</v>
      </c>
      <c r="Q884" s="518" t="e">
        <f>IF(Produit_Tarif_Stock!#REF!&lt;&gt;0,(E884-(E884*H884)-Produit_Tarif_Stock!#REF!)/Produit_Tarif_Stock!#REF!*100,(E884-(E884*H884)-Produit_Tarif_Stock!#REF!)/Produit_Tarif_Stock!#REF!*100)</f>
        <v>#REF!</v>
      </c>
      <c r="R884" s="523">
        <f t="shared" si="27"/>
        <v>0</v>
      </c>
      <c r="S884" s="524" t="e">
        <f>Produit_Tarif_Stock!#REF!</f>
        <v>#REF!</v>
      </c>
    </row>
    <row r="885" spans="1:19" ht="24.75" customHeight="1">
      <c r="A885" s="228" t="e">
        <f>Produit_Tarif_Stock!#REF!</f>
        <v>#REF!</v>
      </c>
      <c r="B885" s="118" t="e">
        <f>IF(Produit_Tarif_Stock!#REF!&lt;&gt;"",Produit_Tarif_Stock!#REF!,"")</f>
        <v>#REF!</v>
      </c>
      <c r="C885" s="502" t="e">
        <f>IF(Produit_Tarif_Stock!#REF!&lt;&gt;"",Produit_Tarif_Stock!#REF!,"")</f>
        <v>#REF!</v>
      </c>
      <c r="D885" s="505" t="e">
        <f>IF(Produit_Tarif_Stock!#REF!&lt;&gt;"",Produit_Tarif_Stock!#REF!,"")</f>
        <v>#REF!</v>
      </c>
      <c r="E885" s="514" t="e">
        <f>IF(Produit_Tarif_Stock!#REF!&lt;&gt;0,Produit_Tarif_Stock!#REF!,"")</f>
        <v>#REF!</v>
      </c>
      <c r="F885" s="2" t="e">
        <f>IF(Produit_Tarif_Stock!#REF!&lt;&gt;"",Produit_Tarif_Stock!#REF!,"")</f>
        <v>#REF!</v>
      </c>
      <c r="G885" s="506" t="e">
        <f>IF(Produit_Tarif_Stock!#REF!&lt;&gt;0,Produit_Tarif_Stock!#REF!,"")</f>
        <v>#REF!</v>
      </c>
      <c r="I885" s="506" t="str">
        <f t="shared" si="26"/>
        <v/>
      </c>
      <c r="J885" s="2" t="e">
        <f>IF(Produit_Tarif_Stock!#REF!&lt;&gt;0,Produit_Tarif_Stock!#REF!,"")</f>
        <v>#REF!</v>
      </c>
      <c r="K885" s="2" t="e">
        <f>IF(Produit_Tarif_Stock!#REF!&lt;&gt;0,Produit_Tarif_Stock!#REF!,"")</f>
        <v>#REF!</v>
      </c>
      <c r="L885" s="114" t="e">
        <f>IF(Produit_Tarif_Stock!#REF!&lt;&gt;0,Produit_Tarif_Stock!#REF!,"")</f>
        <v>#REF!</v>
      </c>
      <c r="M885" s="114" t="e">
        <f>IF(Produit_Tarif_Stock!#REF!&lt;&gt;0,Produit_Tarif_Stock!#REF!,"")</f>
        <v>#REF!</v>
      </c>
      <c r="N885" s="454"/>
      <c r="P885" s="2" t="e">
        <f>IF(Produit_Tarif_Stock!#REF!&lt;&gt;0,Produit_Tarif_Stock!#REF!,"")</f>
        <v>#REF!</v>
      </c>
      <c r="Q885" s="518" t="e">
        <f>IF(Produit_Tarif_Stock!#REF!&lt;&gt;0,(E885-(E885*H885)-Produit_Tarif_Stock!#REF!)/Produit_Tarif_Stock!#REF!*100,(E885-(E885*H885)-Produit_Tarif_Stock!#REF!)/Produit_Tarif_Stock!#REF!*100)</f>
        <v>#REF!</v>
      </c>
      <c r="R885" s="523">
        <f t="shared" si="27"/>
        <v>0</v>
      </c>
      <c r="S885" s="524" t="e">
        <f>Produit_Tarif_Stock!#REF!</f>
        <v>#REF!</v>
      </c>
    </row>
    <row r="886" spans="1:19" ht="24.75" customHeight="1">
      <c r="A886" s="228" t="e">
        <f>Produit_Tarif_Stock!#REF!</f>
        <v>#REF!</v>
      </c>
      <c r="B886" s="118" t="e">
        <f>IF(Produit_Tarif_Stock!#REF!&lt;&gt;"",Produit_Tarif_Stock!#REF!,"")</f>
        <v>#REF!</v>
      </c>
      <c r="C886" s="502" t="e">
        <f>IF(Produit_Tarif_Stock!#REF!&lt;&gt;"",Produit_Tarif_Stock!#REF!,"")</f>
        <v>#REF!</v>
      </c>
      <c r="D886" s="505" t="e">
        <f>IF(Produit_Tarif_Stock!#REF!&lt;&gt;"",Produit_Tarif_Stock!#REF!,"")</f>
        <v>#REF!</v>
      </c>
      <c r="E886" s="514" t="e">
        <f>IF(Produit_Tarif_Stock!#REF!&lt;&gt;0,Produit_Tarif_Stock!#REF!,"")</f>
        <v>#REF!</v>
      </c>
      <c r="F886" s="2" t="e">
        <f>IF(Produit_Tarif_Stock!#REF!&lt;&gt;"",Produit_Tarif_Stock!#REF!,"")</f>
        <v>#REF!</v>
      </c>
      <c r="G886" s="506" t="e">
        <f>IF(Produit_Tarif_Stock!#REF!&lt;&gt;0,Produit_Tarif_Stock!#REF!,"")</f>
        <v>#REF!</v>
      </c>
      <c r="I886" s="506" t="str">
        <f t="shared" si="26"/>
        <v/>
      </c>
      <c r="J886" s="2" t="e">
        <f>IF(Produit_Tarif_Stock!#REF!&lt;&gt;0,Produit_Tarif_Stock!#REF!,"")</f>
        <v>#REF!</v>
      </c>
      <c r="K886" s="2" t="e">
        <f>IF(Produit_Tarif_Stock!#REF!&lt;&gt;0,Produit_Tarif_Stock!#REF!,"")</f>
        <v>#REF!</v>
      </c>
      <c r="L886" s="114" t="e">
        <f>IF(Produit_Tarif_Stock!#REF!&lt;&gt;0,Produit_Tarif_Stock!#REF!,"")</f>
        <v>#REF!</v>
      </c>
      <c r="M886" s="114" t="e">
        <f>IF(Produit_Tarif_Stock!#REF!&lt;&gt;0,Produit_Tarif_Stock!#REF!,"")</f>
        <v>#REF!</v>
      </c>
      <c r="N886" s="454"/>
      <c r="P886" s="2" t="e">
        <f>IF(Produit_Tarif_Stock!#REF!&lt;&gt;0,Produit_Tarif_Stock!#REF!,"")</f>
        <v>#REF!</v>
      </c>
      <c r="Q886" s="518" t="e">
        <f>IF(Produit_Tarif_Stock!#REF!&lt;&gt;0,(E886-(E886*H886)-Produit_Tarif_Stock!#REF!)/Produit_Tarif_Stock!#REF!*100,(E886-(E886*H886)-Produit_Tarif_Stock!#REF!)/Produit_Tarif_Stock!#REF!*100)</f>
        <v>#REF!</v>
      </c>
      <c r="R886" s="523">
        <f t="shared" si="27"/>
        <v>0</v>
      </c>
      <c r="S886" s="524" t="e">
        <f>Produit_Tarif_Stock!#REF!</f>
        <v>#REF!</v>
      </c>
    </row>
    <row r="887" spans="1:19" ht="24.75" customHeight="1">
      <c r="A887" s="228" t="e">
        <f>Produit_Tarif_Stock!#REF!</f>
        <v>#REF!</v>
      </c>
      <c r="B887" s="118" t="e">
        <f>IF(Produit_Tarif_Stock!#REF!&lt;&gt;"",Produit_Tarif_Stock!#REF!,"")</f>
        <v>#REF!</v>
      </c>
      <c r="C887" s="502" t="e">
        <f>IF(Produit_Tarif_Stock!#REF!&lt;&gt;"",Produit_Tarif_Stock!#REF!,"")</f>
        <v>#REF!</v>
      </c>
      <c r="D887" s="505" t="e">
        <f>IF(Produit_Tarif_Stock!#REF!&lt;&gt;"",Produit_Tarif_Stock!#REF!,"")</f>
        <v>#REF!</v>
      </c>
      <c r="E887" s="514" t="e">
        <f>IF(Produit_Tarif_Stock!#REF!&lt;&gt;0,Produit_Tarif_Stock!#REF!,"")</f>
        <v>#REF!</v>
      </c>
      <c r="F887" s="2" t="e">
        <f>IF(Produit_Tarif_Stock!#REF!&lt;&gt;"",Produit_Tarif_Stock!#REF!,"")</f>
        <v>#REF!</v>
      </c>
      <c r="G887" s="506" t="e">
        <f>IF(Produit_Tarif_Stock!#REF!&lt;&gt;0,Produit_Tarif_Stock!#REF!,"")</f>
        <v>#REF!</v>
      </c>
      <c r="I887" s="506" t="str">
        <f t="shared" si="26"/>
        <v/>
      </c>
      <c r="J887" s="2" t="e">
        <f>IF(Produit_Tarif_Stock!#REF!&lt;&gt;0,Produit_Tarif_Stock!#REF!,"")</f>
        <v>#REF!</v>
      </c>
      <c r="K887" s="2" t="e">
        <f>IF(Produit_Tarif_Stock!#REF!&lt;&gt;0,Produit_Tarif_Stock!#REF!,"")</f>
        <v>#REF!</v>
      </c>
      <c r="L887" s="114" t="e">
        <f>IF(Produit_Tarif_Stock!#REF!&lt;&gt;0,Produit_Tarif_Stock!#REF!,"")</f>
        <v>#REF!</v>
      </c>
      <c r="M887" s="114" t="e">
        <f>IF(Produit_Tarif_Stock!#REF!&lt;&gt;0,Produit_Tarif_Stock!#REF!,"")</f>
        <v>#REF!</v>
      </c>
      <c r="N887" s="454"/>
      <c r="P887" s="2" t="e">
        <f>IF(Produit_Tarif_Stock!#REF!&lt;&gt;0,Produit_Tarif_Stock!#REF!,"")</f>
        <v>#REF!</v>
      </c>
      <c r="Q887" s="518" t="e">
        <f>IF(Produit_Tarif_Stock!#REF!&lt;&gt;0,(E887-(E887*H887)-Produit_Tarif_Stock!#REF!)/Produit_Tarif_Stock!#REF!*100,(E887-(E887*H887)-Produit_Tarif_Stock!#REF!)/Produit_Tarif_Stock!#REF!*100)</f>
        <v>#REF!</v>
      </c>
      <c r="R887" s="523">
        <f t="shared" si="27"/>
        <v>0</v>
      </c>
      <c r="S887" s="524" t="e">
        <f>Produit_Tarif_Stock!#REF!</f>
        <v>#REF!</v>
      </c>
    </row>
    <row r="888" spans="1:19" ht="24.75" customHeight="1">
      <c r="A888" s="228" t="e">
        <f>Produit_Tarif_Stock!#REF!</f>
        <v>#REF!</v>
      </c>
      <c r="B888" s="118" t="e">
        <f>IF(Produit_Tarif_Stock!#REF!&lt;&gt;"",Produit_Tarif_Stock!#REF!,"")</f>
        <v>#REF!</v>
      </c>
      <c r="C888" s="502" t="e">
        <f>IF(Produit_Tarif_Stock!#REF!&lt;&gt;"",Produit_Tarif_Stock!#REF!,"")</f>
        <v>#REF!</v>
      </c>
      <c r="D888" s="505" t="e">
        <f>IF(Produit_Tarif_Stock!#REF!&lt;&gt;"",Produit_Tarif_Stock!#REF!,"")</f>
        <v>#REF!</v>
      </c>
      <c r="E888" s="514" t="e">
        <f>IF(Produit_Tarif_Stock!#REF!&lt;&gt;0,Produit_Tarif_Stock!#REF!,"")</f>
        <v>#REF!</v>
      </c>
      <c r="F888" s="2" t="e">
        <f>IF(Produit_Tarif_Stock!#REF!&lt;&gt;"",Produit_Tarif_Stock!#REF!,"")</f>
        <v>#REF!</v>
      </c>
      <c r="G888" s="506" t="e">
        <f>IF(Produit_Tarif_Stock!#REF!&lt;&gt;0,Produit_Tarif_Stock!#REF!,"")</f>
        <v>#REF!</v>
      </c>
      <c r="I888" s="506" t="str">
        <f t="shared" si="26"/>
        <v/>
      </c>
      <c r="J888" s="2" t="e">
        <f>IF(Produit_Tarif_Stock!#REF!&lt;&gt;0,Produit_Tarif_Stock!#REF!,"")</f>
        <v>#REF!</v>
      </c>
      <c r="K888" s="2" t="e">
        <f>IF(Produit_Tarif_Stock!#REF!&lt;&gt;0,Produit_Tarif_Stock!#REF!,"")</f>
        <v>#REF!</v>
      </c>
      <c r="L888" s="114" t="e">
        <f>IF(Produit_Tarif_Stock!#REF!&lt;&gt;0,Produit_Tarif_Stock!#REF!,"")</f>
        <v>#REF!</v>
      </c>
      <c r="M888" s="114" t="e">
        <f>IF(Produit_Tarif_Stock!#REF!&lt;&gt;0,Produit_Tarif_Stock!#REF!,"")</f>
        <v>#REF!</v>
      </c>
      <c r="N888" s="454"/>
      <c r="P888" s="2" t="e">
        <f>IF(Produit_Tarif_Stock!#REF!&lt;&gt;0,Produit_Tarif_Stock!#REF!,"")</f>
        <v>#REF!</v>
      </c>
      <c r="Q888" s="518" t="e">
        <f>IF(Produit_Tarif_Stock!#REF!&lt;&gt;0,(E888-(E888*H888)-Produit_Tarif_Stock!#REF!)/Produit_Tarif_Stock!#REF!*100,(E888-(E888*H888)-Produit_Tarif_Stock!#REF!)/Produit_Tarif_Stock!#REF!*100)</f>
        <v>#REF!</v>
      </c>
      <c r="R888" s="523">
        <f t="shared" si="27"/>
        <v>0</v>
      </c>
      <c r="S888" s="524" t="e">
        <f>Produit_Tarif_Stock!#REF!</f>
        <v>#REF!</v>
      </c>
    </row>
    <row r="889" spans="1:19" ht="24.75" customHeight="1">
      <c r="A889" s="228" t="e">
        <f>Produit_Tarif_Stock!#REF!</f>
        <v>#REF!</v>
      </c>
      <c r="B889" s="118" t="e">
        <f>IF(Produit_Tarif_Stock!#REF!&lt;&gt;"",Produit_Tarif_Stock!#REF!,"")</f>
        <v>#REF!</v>
      </c>
      <c r="C889" s="502" t="e">
        <f>IF(Produit_Tarif_Stock!#REF!&lt;&gt;"",Produit_Tarif_Stock!#REF!,"")</f>
        <v>#REF!</v>
      </c>
      <c r="D889" s="505" t="e">
        <f>IF(Produit_Tarif_Stock!#REF!&lt;&gt;"",Produit_Tarif_Stock!#REF!,"")</f>
        <v>#REF!</v>
      </c>
      <c r="E889" s="514" t="e">
        <f>IF(Produit_Tarif_Stock!#REF!&lt;&gt;0,Produit_Tarif_Stock!#REF!,"")</f>
        <v>#REF!</v>
      </c>
      <c r="F889" s="2" t="e">
        <f>IF(Produit_Tarif_Stock!#REF!&lt;&gt;"",Produit_Tarif_Stock!#REF!,"")</f>
        <v>#REF!</v>
      </c>
      <c r="G889" s="506" t="e">
        <f>IF(Produit_Tarif_Stock!#REF!&lt;&gt;0,Produit_Tarif_Stock!#REF!,"")</f>
        <v>#REF!</v>
      </c>
      <c r="I889" s="506" t="str">
        <f t="shared" si="26"/>
        <v/>
      </c>
      <c r="J889" s="2" t="e">
        <f>IF(Produit_Tarif_Stock!#REF!&lt;&gt;0,Produit_Tarif_Stock!#REF!,"")</f>
        <v>#REF!</v>
      </c>
      <c r="K889" s="2" t="e">
        <f>IF(Produit_Tarif_Stock!#REF!&lt;&gt;0,Produit_Tarif_Stock!#REF!,"")</f>
        <v>#REF!</v>
      </c>
      <c r="L889" s="114" t="e">
        <f>IF(Produit_Tarif_Stock!#REF!&lt;&gt;0,Produit_Tarif_Stock!#REF!,"")</f>
        <v>#REF!</v>
      </c>
      <c r="M889" s="114" t="e">
        <f>IF(Produit_Tarif_Stock!#REF!&lt;&gt;0,Produit_Tarif_Stock!#REF!,"")</f>
        <v>#REF!</v>
      </c>
      <c r="N889" s="454"/>
      <c r="P889" s="2" t="e">
        <f>IF(Produit_Tarif_Stock!#REF!&lt;&gt;0,Produit_Tarif_Stock!#REF!,"")</f>
        <v>#REF!</v>
      </c>
      <c r="Q889" s="518" t="e">
        <f>IF(Produit_Tarif_Stock!#REF!&lt;&gt;0,(E889-(E889*H889)-Produit_Tarif_Stock!#REF!)/Produit_Tarif_Stock!#REF!*100,(E889-(E889*H889)-Produit_Tarif_Stock!#REF!)/Produit_Tarif_Stock!#REF!*100)</f>
        <v>#REF!</v>
      </c>
      <c r="R889" s="523">
        <f t="shared" si="27"/>
        <v>0</v>
      </c>
      <c r="S889" s="524" t="e">
        <f>Produit_Tarif_Stock!#REF!</f>
        <v>#REF!</v>
      </c>
    </row>
    <row r="890" spans="1:19" ht="24.75" customHeight="1">
      <c r="A890" s="228" t="e">
        <f>Produit_Tarif_Stock!#REF!</f>
        <v>#REF!</v>
      </c>
      <c r="B890" s="118" t="e">
        <f>IF(Produit_Tarif_Stock!#REF!&lt;&gt;"",Produit_Tarif_Stock!#REF!,"")</f>
        <v>#REF!</v>
      </c>
      <c r="C890" s="502" t="e">
        <f>IF(Produit_Tarif_Stock!#REF!&lt;&gt;"",Produit_Tarif_Stock!#REF!,"")</f>
        <v>#REF!</v>
      </c>
      <c r="D890" s="505" t="e">
        <f>IF(Produit_Tarif_Stock!#REF!&lt;&gt;"",Produit_Tarif_Stock!#REF!,"")</f>
        <v>#REF!</v>
      </c>
      <c r="E890" s="514" t="e">
        <f>IF(Produit_Tarif_Stock!#REF!&lt;&gt;0,Produit_Tarif_Stock!#REF!,"")</f>
        <v>#REF!</v>
      </c>
      <c r="F890" s="2" t="e">
        <f>IF(Produit_Tarif_Stock!#REF!&lt;&gt;"",Produit_Tarif_Stock!#REF!,"")</f>
        <v>#REF!</v>
      </c>
      <c r="G890" s="506" t="e">
        <f>IF(Produit_Tarif_Stock!#REF!&lt;&gt;0,Produit_Tarif_Stock!#REF!,"")</f>
        <v>#REF!</v>
      </c>
      <c r="I890" s="506" t="str">
        <f t="shared" si="26"/>
        <v/>
      </c>
      <c r="J890" s="2" t="e">
        <f>IF(Produit_Tarif_Stock!#REF!&lt;&gt;0,Produit_Tarif_Stock!#REF!,"")</f>
        <v>#REF!</v>
      </c>
      <c r="K890" s="2" t="e">
        <f>IF(Produit_Tarif_Stock!#REF!&lt;&gt;0,Produit_Tarif_Stock!#REF!,"")</f>
        <v>#REF!</v>
      </c>
      <c r="L890" s="114" t="e">
        <f>IF(Produit_Tarif_Stock!#REF!&lt;&gt;0,Produit_Tarif_Stock!#REF!,"")</f>
        <v>#REF!</v>
      </c>
      <c r="M890" s="114" t="e">
        <f>IF(Produit_Tarif_Stock!#REF!&lt;&gt;0,Produit_Tarif_Stock!#REF!,"")</f>
        <v>#REF!</v>
      </c>
      <c r="N890" s="454"/>
      <c r="P890" s="2" t="e">
        <f>IF(Produit_Tarif_Stock!#REF!&lt;&gt;0,Produit_Tarif_Stock!#REF!,"")</f>
        <v>#REF!</v>
      </c>
      <c r="Q890" s="518" t="e">
        <f>IF(Produit_Tarif_Stock!#REF!&lt;&gt;0,(E890-(E890*H890)-Produit_Tarif_Stock!#REF!)/Produit_Tarif_Stock!#REF!*100,(E890-(E890*H890)-Produit_Tarif_Stock!#REF!)/Produit_Tarif_Stock!#REF!*100)</f>
        <v>#REF!</v>
      </c>
      <c r="R890" s="523">
        <f t="shared" si="27"/>
        <v>0</v>
      </c>
      <c r="S890" s="524" t="e">
        <f>Produit_Tarif_Stock!#REF!</f>
        <v>#REF!</v>
      </c>
    </row>
    <row r="891" spans="1:19" ht="24.75" customHeight="1">
      <c r="A891" s="228" t="e">
        <f>Produit_Tarif_Stock!#REF!</f>
        <v>#REF!</v>
      </c>
      <c r="B891" s="118" t="e">
        <f>IF(Produit_Tarif_Stock!#REF!&lt;&gt;"",Produit_Tarif_Stock!#REF!,"")</f>
        <v>#REF!</v>
      </c>
      <c r="C891" s="502" t="e">
        <f>IF(Produit_Tarif_Stock!#REF!&lt;&gt;"",Produit_Tarif_Stock!#REF!,"")</f>
        <v>#REF!</v>
      </c>
      <c r="D891" s="505" t="e">
        <f>IF(Produit_Tarif_Stock!#REF!&lt;&gt;"",Produit_Tarif_Stock!#REF!,"")</f>
        <v>#REF!</v>
      </c>
      <c r="E891" s="514" t="e">
        <f>IF(Produit_Tarif_Stock!#REF!&lt;&gt;0,Produit_Tarif_Stock!#REF!,"")</f>
        <v>#REF!</v>
      </c>
      <c r="F891" s="2" t="e">
        <f>IF(Produit_Tarif_Stock!#REF!&lt;&gt;"",Produit_Tarif_Stock!#REF!,"")</f>
        <v>#REF!</v>
      </c>
      <c r="G891" s="506" t="e">
        <f>IF(Produit_Tarif_Stock!#REF!&lt;&gt;0,Produit_Tarif_Stock!#REF!,"")</f>
        <v>#REF!</v>
      </c>
      <c r="I891" s="506" t="str">
        <f t="shared" si="26"/>
        <v/>
      </c>
      <c r="J891" s="2" t="e">
        <f>IF(Produit_Tarif_Stock!#REF!&lt;&gt;0,Produit_Tarif_Stock!#REF!,"")</f>
        <v>#REF!</v>
      </c>
      <c r="K891" s="2" t="e">
        <f>IF(Produit_Tarif_Stock!#REF!&lt;&gt;0,Produit_Tarif_Stock!#REF!,"")</f>
        <v>#REF!</v>
      </c>
      <c r="L891" s="114" t="e">
        <f>IF(Produit_Tarif_Stock!#REF!&lt;&gt;0,Produit_Tarif_Stock!#REF!,"")</f>
        <v>#REF!</v>
      </c>
      <c r="M891" s="114" t="e">
        <f>IF(Produit_Tarif_Stock!#REF!&lt;&gt;0,Produit_Tarif_Stock!#REF!,"")</f>
        <v>#REF!</v>
      </c>
      <c r="N891" s="454"/>
      <c r="P891" s="2" t="e">
        <f>IF(Produit_Tarif_Stock!#REF!&lt;&gt;0,Produit_Tarif_Stock!#REF!,"")</f>
        <v>#REF!</v>
      </c>
      <c r="Q891" s="518" t="e">
        <f>IF(Produit_Tarif_Stock!#REF!&lt;&gt;0,(E891-(E891*H891)-Produit_Tarif_Stock!#REF!)/Produit_Tarif_Stock!#REF!*100,(E891-(E891*H891)-Produit_Tarif_Stock!#REF!)/Produit_Tarif_Stock!#REF!*100)</f>
        <v>#REF!</v>
      </c>
      <c r="R891" s="523">
        <f t="shared" si="27"/>
        <v>0</v>
      </c>
      <c r="S891" s="524" t="e">
        <f>Produit_Tarif_Stock!#REF!</f>
        <v>#REF!</v>
      </c>
    </row>
    <row r="892" spans="1:19" ht="24.75" customHeight="1">
      <c r="A892" s="228" t="e">
        <f>Produit_Tarif_Stock!#REF!</f>
        <v>#REF!</v>
      </c>
      <c r="B892" s="118" t="e">
        <f>IF(Produit_Tarif_Stock!#REF!&lt;&gt;"",Produit_Tarif_Stock!#REF!,"")</f>
        <v>#REF!</v>
      </c>
      <c r="C892" s="502" t="e">
        <f>IF(Produit_Tarif_Stock!#REF!&lt;&gt;"",Produit_Tarif_Stock!#REF!,"")</f>
        <v>#REF!</v>
      </c>
      <c r="D892" s="505" t="e">
        <f>IF(Produit_Tarif_Stock!#REF!&lt;&gt;"",Produit_Tarif_Stock!#REF!,"")</f>
        <v>#REF!</v>
      </c>
      <c r="E892" s="514" t="e">
        <f>IF(Produit_Tarif_Stock!#REF!&lt;&gt;0,Produit_Tarif_Stock!#REF!,"")</f>
        <v>#REF!</v>
      </c>
      <c r="F892" s="2" t="e">
        <f>IF(Produit_Tarif_Stock!#REF!&lt;&gt;"",Produit_Tarif_Stock!#REF!,"")</f>
        <v>#REF!</v>
      </c>
      <c r="G892" s="506" t="e">
        <f>IF(Produit_Tarif_Stock!#REF!&lt;&gt;0,Produit_Tarif_Stock!#REF!,"")</f>
        <v>#REF!</v>
      </c>
      <c r="I892" s="506" t="str">
        <f t="shared" si="26"/>
        <v/>
      </c>
      <c r="J892" s="2" t="e">
        <f>IF(Produit_Tarif_Stock!#REF!&lt;&gt;0,Produit_Tarif_Stock!#REF!,"")</f>
        <v>#REF!</v>
      </c>
      <c r="K892" s="2" t="e">
        <f>IF(Produit_Tarif_Stock!#REF!&lt;&gt;0,Produit_Tarif_Stock!#REF!,"")</f>
        <v>#REF!</v>
      </c>
      <c r="L892" s="114" t="e">
        <f>IF(Produit_Tarif_Stock!#REF!&lt;&gt;0,Produit_Tarif_Stock!#REF!,"")</f>
        <v>#REF!</v>
      </c>
      <c r="M892" s="114" t="e">
        <f>IF(Produit_Tarif_Stock!#REF!&lt;&gt;0,Produit_Tarif_Stock!#REF!,"")</f>
        <v>#REF!</v>
      </c>
      <c r="N892" s="454"/>
      <c r="P892" s="2" t="e">
        <f>IF(Produit_Tarif_Stock!#REF!&lt;&gt;0,Produit_Tarif_Stock!#REF!,"")</f>
        <v>#REF!</v>
      </c>
      <c r="Q892" s="518" t="e">
        <f>IF(Produit_Tarif_Stock!#REF!&lt;&gt;0,(E892-(E892*H892)-Produit_Tarif_Stock!#REF!)/Produit_Tarif_Stock!#REF!*100,(E892-(E892*H892)-Produit_Tarif_Stock!#REF!)/Produit_Tarif_Stock!#REF!*100)</f>
        <v>#REF!</v>
      </c>
      <c r="R892" s="523">
        <f t="shared" si="27"/>
        <v>0</v>
      </c>
      <c r="S892" s="524" t="e">
        <f>Produit_Tarif_Stock!#REF!</f>
        <v>#REF!</v>
      </c>
    </row>
    <row r="893" spans="1:19" ht="24.75" customHeight="1">
      <c r="A893" s="228" t="e">
        <f>Produit_Tarif_Stock!#REF!</f>
        <v>#REF!</v>
      </c>
      <c r="B893" s="118" t="e">
        <f>IF(Produit_Tarif_Stock!#REF!&lt;&gt;"",Produit_Tarif_Stock!#REF!,"")</f>
        <v>#REF!</v>
      </c>
      <c r="C893" s="502" t="e">
        <f>IF(Produit_Tarif_Stock!#REF!&lt;&gt;"",Produit_Tarif_Stock!#REF!,"")</f>
        <v>#REF!</v>
      </c>
      <c r="D893" s="505" t="e">
        <f>IF(Produit_Tarif_Stock!#REF!&lt;&gt;"",Produit_Tarif_Stock!#REF!,"")</f>
        <v>#REF!</v>
      </c>
      <c r="E893" s="514" t="e">
        <f>IF(Produit_Tarif_Stock!#REF!&lt;&gt;0,Produit_Tarif_Stock!#REF!,"")</f>
        <v>#REF!</v>
      </c>
      <c r="F893" s="2" t="e">
        <f>IF(Produit_Tarif_Stock!#REF!&lt;&gt;"",Produit_Tarif_Stock!#REF!,"")</f>
        <v>#REF!</v>
      </c>
      <c r="G893" s="506" t="e">
        <f>IF(Produit_Tarif_Stock!#REF!&lt;&gt;0,Produit_Tarif_Stock!#REF!,"")</f>
        <v>#REF!</v>
      </c>
      <c r="I893" s="506" t="str">
        <f t="shared" si="26"/>
        <v/>
      </c>
      <c r="J893" s="2" t="e">
        <f>IF(Produit_Tarif_Stock!#REF!&lt;&gt;0,Produit_Tarif_Stock!#REF!,"")</f>
        <v>#REF!</v>
      </c>
      <c r="K893" s="2" t="e">
        <f>IF(Produit_Tarif_Stock!#REF!&lt;&gt;0,Produit_Tarif_Stock!#REF!,"")</f>
        <v>#REF!</v>
      </c>
      <c r="L893" s="114" t="e">
        <f>IF(Produit_Tarif_Stock!#REF!&lt;&gt;0,Produit_Tarif_Stock!#REF!,"")</f>
        <v>#REF!</v>
      </c>
      <c r="M893" s="114" t="e">
        <f>IF(Produit_Tarif_Stock!#REF!&lt;&gt;0,Produit_Tarif_Stock!#REF!,"")</f>
        <v>#REF!</v>
      </c>
      <c r="N893" s="454"/>
      <c r="P893" s="2" t="e">
        <f>IF(Produit_Tarif_Stock!#REF!&lt;&gt;0,Produit_Tarif_Stock!#REF!,"")</f>
        <v>#REF!</v>
      </c>
      <c r="Q893" s="518" t="e">
        <f>IF(Produit_Tarif_Stock!#REF!&lt;&gt;0,(E893-(E893*H893)-Produit_Tarif_Stock!#REF!)/Produit_Tarif_Stock!#REF!*100,(E893-(E893*H893)-Produit_Tarif_Stock!#REF!)/Produit_Tarif_Stock!#REF!*100)</f>
        <v>#REF!</v>
      </c>
      <c r="R893" s="523">
        <f t="shared" si="27"/>
        <v>0</v>
      </c>
      <c r="S893" s="524" t="e">
        <f>Produit_Tarif_Stock!#REF!</f>
        <v>#REF!</v>
      </c>
    </row>
    <row r="894" spans="1:19" ht="24.75" customHeight="1">
      <c r="A894" s="228" t="e">
        <f>Produit_Tarif_Stock!#REF!</f>
        <v>#REF!</v>
      </c>
      <c r="B894" s="118" t="e">
        <f>IF(Produit_Tarif_Stock!#REF!&lt;&gt;"",Produit_Tarif_Stock!#REF!,"")</f>
        <v>#REF!</v>
      </c>
      <c r="C894" s="502" t="e">
        <f>IF(Produit_Tarif_Stock!#REF!&lt;&gt;"",Produit_Tarif_Stock!#REF!,"")</f>
        <v>#REF!</v>
      </c>
      <c r="D894" s="505" t="e">
        <f>IF(Produit_Tarif_Stock!#REF!&lt;&gt;"",Produit_Tarif_Stock!#REF!,"")</f>
        <v>#REF!</v>
      </c>
      <c r="E894" s="514" t="e">
        <f>IF(Produit_Tarif_Stock!#REF!&lt;&gt;0,Produit_Tarif_Stock!#REF!,"")</f>
        <v>#REF!</v>
      </c>
      <c r="F894" s="2" t="e">
        <f>IF(Produit_Tarif_Stock!#REF!&lt;&gt;"",Produit_Tarif_Stock!#REF!,"")</f>
        <v>#REF!</v>
      </c>
      <c r="G894" s="506" t="e">
        <f>IF(Produit_Tarif_Stock!#REF!&lt;&gt;0,Produit_Tarif_Stock!#REF!,"")</f>
        <v>#REF!</v>
      </c>
      <c r="I894" s="506" t="str">
        <f t="shared" si="26"/>
        <v/>
      </c>
      <c r="J894" s="2" t="e">
        <f>IF(Produit_Tarif_Stock!#REF!&lt;&gt;0,Produit_Tarif_Stock!#REF!,"")</f>
        <v>#REF!</v>
      </c>
      <c r="K894" s="2" t="e">
        <f>IF(Produit_Tarif_Stock!#REF!&lt;&gt;0,Produit_Tarif_Stock!#REF!,"")</f>
        <v>#REF!</v>
      </c>
      <c r="L894" s="114" t="e">
        <f>IF(Produit_Tarif_Stock!#REF!&lt;&gt;0,Produit_Tarif_Stock!#REF!,"")</f>
        <v>#REF!</v>
      </c>
      <c r="M894" s="114" t="e">
        <f>IF(Produit_Tarif_Stock!#REF!&lt;&gt;0,Produit_Tarif_Stock!#REF!,"")</f>
        <v>#REF!</v>
      </c>
      <c r="N894" s="454"/>
      <c r="P894" s="2" t="e">
        <f>IF(Produit_Tarif_Stock!#REF!&lt;&gt;0,Produit_Tarif_Stock!#REF!,"")</f>
        <v>#REF!</v>
      </c>
      <c r="Q894" s="518" t="e">
        <f>IF(Produit_Tarif_Stock!#REF!&lt;&gt;0,(E894-(E894*H894)-Produit_Tarif_Stock!#REF!)/Produit_Tarif_Stock!#REF!*100,(E894-(E894*H894)-Produit_Tarif_Stock!#REF!)/Produit_Tarif_Stock!#REF!*100)</f>
        <v>#REF!</v>
      </c>
      <c r="R894" s="523">
        <f t="shared" si="27"/>
        <v>0</v>
      </c>
      <c r="S894" s="524" t="e">
        <f>Produit_Tarif_Stock!#REF!</f>
        <v>#REF!</v>
      </c>
    </row>
    <row r="895" spans="1:19" ht="24.75" customHeight="1">
      <c r="A895" s="228" t="e">
        <f>Produit_Tarif_Stock!#REF!</f>
        <v>#REF!</v>
      </c>
      <c r="B895" s="118" t="e">
        <f>IF(Produit_Tarif_Stock!#REF!&lt;&gt;"",Produit_Tarif_Stock!#REF!,"")</f>
        <v>#REF!</v>
      </c>
      <c r="C895" s="502" t="e">
        <f>IF(Produit_Tarif_Stock!#REF!&lt;&gt;"",Produit_Tarif_Stock!#REF!,"")</f>
        <v>#REF!</v>
      </c>
      <c r="D895" s="505" t="e">
        <f>IF(Produit_Tarif_Stock!#REF!&lt;&gt;"",Produit_Tarif_Stock!#REF!,"")</f>
        <v>#REF!</v>
      </c>
      <c r="E895" s="514" t="e">
        <f>IF(Produit_Tarif_Stock!#REF!&lt;&gt;0,Produit_Tarif_Stock!#REF!,"")</f>
        <v>#REF!</v>
      </c>
      <c r="F895" s="2" t="e">
        <f>IF(Produit_Tarif_Stock!#REF!&lt;&gt;"",Produit_Tarif_Stock!#REF!,"")</f>
        <v>#REF!</v>
      </c>
      <c r="G895" s="506" t="e">
        <f>IF(Produit_Tarif_Stock!#REF!&lt;&gt;0,Produit_Tarif_Stock!#REF!,"")</f>
        <v>#REF!</v>
      </c>
      <c r="I895" s="506" t="str">
        <f t="shared" si="26"/>
        <v/>
      </c>
      <c r="J895" s="2" t="e">
        <f>IF(Produit_Tarif_Stock!#REF!&lt;&gt;0,Produit_Tarif_Stock!#REF!,"")</f>
        <v>#REF!</v>
      </c>
      <c r="K895" s="2" t="e">
        <f>IF(Produit_Tarif_Stock!#REF!&lt;&gt;0,Produit_Tarif_Stock!#REF!,"")</f>
        <v>#REF!</v>
      </c>
      <c r="L895" s="114" t="e">
        <f>IF(Produit_Tarif_Stock!#REF!&lt;&gt;0,Produit_Tarif_Stock!#REF!,"")</f>
        <v>#REF!</v>
      </c>
      <c r="M895" s="114" t="e">
        <f>IF(Produit_Tarif_Stock!#REF!&lt;&gt;0,Produit_Tarif_Stock!#REF!,"")</f>
        <v>#REF!</v>
      </c>
      <c r="N895" s="454"/>
      <c r="P895" s="2" t="e">
        <f>IF(Produit_Tarif_Stock!#REF!&lt;&gt;0,Produit_Tarif_Stock!#REF!,"")</f>
        <v>#REF!</v>
      </c>
      <c r="Q895" s="518" t="e">
        <f>IF(Produit_Tarif_Stock!#REF!&lt;&gt;0,(E895-(E895*H895)-Produit_Tarif_Stock!#REF!)/Produit_Tarif_Stock!#REF!*100,(E895-(E895*H895)-Produit_Tarif_Stock!#REF!)/Produit_Tarif_Stock!#REF!*100)</f>
        <v>#REF!</v>
      </c>
      <c r="R895" s="523">
        <f t="shared" si="27"/>
        <v>0</v>
      </c>
      <c r="S895" s="524" t="e">
        <f>Produit_Tarif_Stock!#REF!</f>
        <v>#REF!</v>
      </c>
    </row>
    <row r="896" spans="1:19" ht="24.75" customHeight="1">
      <c r="A896" s="228" t="e">
        <f>Produit_Tarif_Stock!#REF!</f>
        <v>#REF!</v>
      </c>
      <c r="B896" s="118" t="e">
        <f>IF(Produit_Tarif_Stock!#REF!&lt;&gt;"",Produit_Tarif_Stock!#REF!,"")</f>
        <v>#REF!</v>
      </c>
      <c r="C896" s="502" t="e">
        <f>IF(Produit_Tarif_Stock!#REF!&lt;&gt;"",Produit_Tarif_Stock!#REF!,"")</f>
        <v>#REF!</v>
      </c>
      <c r="D896" s="505" t="e">
        <f>IF(Produit_Tarif_Stock!#REF!&lt;&gt;"",Produit_Tarif_Stock!#REF!,"")</f>
        <v>#REF!</v>
      </c>
      <c r="E896" s="514" t="e">
        <f>IF(Produit_Tarif_Stock!#REF!&lt;&gt;0,Produit_Tarif_Stock!#REF!,"")</f>
        <v>#REF!</v>
      </c>
      <c r="F896" s="2" t="e">
        <f>IF(Produit_Tarif_Stock!#REF!&lt;&gt;"",Produit_Tarif_Stock!#REF!,"")</f>
        <v>#REF!</v>
      </c>
      <c r="G896" s="506" t="e">
        <f>IF(Produit_Tarif_Stock!#REF!&lt;&gt;0,Produit_Tarif_Stock!#REF!,"")</f>
        <v>#REF!</v>
      </c>
      <c r="I896" s="506" t="str">
        <f t="shared" si="26"/>
        <v/>
      </c>
      <c r="J896" s="2" t="e">
        <f>IF(Produit_Tarif_Stock!#REF!&lt;&gt;0,Produit_Tarif_Stock!#REF!,"")</f>
        <v>#REF!</v>
      </c>
      <c r="K896" s="2" t="e">
        <f>IF(Produit_Tarif_Stock!#REF!&lt;&gt;0,Produit_Tarif_Stock!#REF!,"")</f>
        <v>#REF!</v>
      </c>
      <c r="L896" s="114" t="e">
        <f>IF(Produit_Tarif_Stock!#REF!&lt;&gt;0,Produit_Tarif_Stock!#REF!,"")</f>
        <v>#REF!</v>
      </c>
      <c r="M896" s="114" t="e">
        <f>IF(Produit_Tarif_Stock!#REF!&lt;&gt;0,Produit_Tarif_Stock!#REF!,"")</f>
        <v>#REF!</v>
      </c>
      <c r="N896" s="454"/>
      <c r="P896" s="2" t="e">
        <f>IF(Produit_Tarif_Stock!#REF!&lt;&gt;0,Produit_Tarif_Stock!#REF!,"")</f>
        <v>#REF!</v>
      </c>
      <c r="Q896" s="518" t="e">
        <f>IF(Produit_Tarif_Stock!#REF!&lt;&gt;0,(E896-(E896*H896)-Produit_Tarif_Stock!#REF!)/Produit_Tarif_Stock!#REF!*100,(E896-(E896*H896)-Produit_Tarif_Stock!#REF!)/Produit_Tarif_Stock!#REF!*100)</f>
        <v>#REF!</v>
      </c>
      <c r="R896" s="523">
        <f t="shared" si="27"/>
        <v>0</v>
      </c>
      <c r="S896" s="524" t="e">
        <f>Produit_Tarif_Stock!#REF!</f>
        <v>#REF!</v>
      </c>
    </row>
    <row r="897" spans="1:19" ht="24.75" customHeight="1">
      <c r="A897" s="228" t="e">
        <f>Produit_Tarif_Stock!#REF!</f>
        <v>#REF!</v>
      </c>
      <c r="B897" s="118" t="e">
        <f>IF(Produit_Tarif_Stock!#REF!&lt;&gt;"",Produit_Tarif_Stock!#REF!,"")</f>
        <v>#REF!</v>
      </c>
      <c r="C897" s="502" t="e">
        <f>IF(Produit_Tarif_Stock!#REF!&lt;&gt;"",Produit_Tarif_Stock!#REF!,"")</f>
        <v>#REF!</v>
      </c>
      <c r="D897" s="505" t="e">
        <f>IF(Produit_Tarif_Stock!#REF!&lt;&gt;"",Produit_Tarif_Stock!#REF!,"")</f>
        <v>#REF!</v>
      </c>
      <c r="E897" s="514" t="e">
        <f>IF(Produit_Tarif_Stock!#REF!&lt;&gt;0,Produit_Tarif_Stock!#REF!,"")</f>
        <v>#REF!</v>
      </c>
      <c r="F897" s="2" t="e">
        <f>IF(Produit_Tarif_Stock!#REF!&lt;&gt;"",Produit_Tarif_Stock!#REF!,"")</f>
        <v>#REF!</v>
      </c>
      <c r="G897" s="506" t="e">
        <f>IF(Produit_Tarif_Stock!#REF!&lt;&gt;0,Produit_Tarif_Stock!#REF!,"")</f>
        <v>#REF!</v>
      </c>
      <c r="I897" s="506" t="str">
        <f t="shared" si="26"/>
        <v/>
      </c>
      <c r="J897" s="2" t="e">
        <f>IF(Produit_Tarif_Stock!#REF!&lt;&gt;0,Produit_Tarif_Stock!#REF!,"")</f>
        <v>#REF!</v>
      </c>
      <c r="K897" s="2" t="e">
        <f>IF(Produit_Tarif_Stock!#REF!&lt;&gt;0,Produit_Tarif_Stock!#REF!,"")</f>
        <v>#REF!</v>
      </c>
      <c r="L897" s="114" t="e">
        <f>IF(Produit_Tarif_Stock!#REF!&lt;&gt;0,Produit_Tarif_Stock!#REF!,"")</f>
        <v>#REF!</v>
      </c>
      <c r="M897" s="114" t="e">
        <f>IF(Produit_Tarif_Stock!#REF!&lt;&gt;0,Produit_Tarif_Stock!#REF!,"")</f>
        <v>#REF!</v>
      </c>
      <c r="N897" s="454"/>
      <c r="P897" s="2" t="e">
        <f>IF(Produit_Tarif_Stock!#REF!&lt;&gt;0,Produit_Tarif_Stock!#REF!,"")</f>
        <v>#REF!</v>
      </c>
      <c r="Q897" s="518" t="e">
        <f>IF(Produit_Tarif_Stock!#REF!&lt;&gt;0,(E897-(E897*H897)-Produit_Tarif_Stock!#REF!)/Produit_Tarif_Stock!#REF!*100,(E897-(E897*H897)-Produit_Tarif_Stock!#REF!)/Produit_Tarif_Stock!#REF!*100)</f>
        <v>#REF!</v>
      </c>
      <c r="R897" s="523">
        <f t="shared" si="27"/>
        <v>0</v>
      </c>
      <c r="S897" s="524" t="e">
        <f>Produit_Tarif_Stock!#REF!</f>
        <v>#REF!</v>
      </c>
    </row>
    <row r="898" spans="1:19" ht="24.75" customHeight="1">
      <c r="A898" s="228" t="e">
        <f>Produit_Tarif_Stock!#REF!</f>
        <v>#REF!</v>
      </c>
      <c r="B898" s="118" t="e">
        <f>IF(Produit_Tarif_Stock!#REF!&lt;&gt;"",Produit_Tarif_Stock!#REF!,"")</f>
        <v>#REF!</v>
      </c>
      <c r="C898" s="502" t="e">
        <f>IF(Produit_Tarif_Stock!#REF!&lt;&gt;"",Produit_Tarif_Stock!#REF!,"")</f>
        <v>#REF!</v>
      </c>
      <c r="D898" s="505" t="e">
        <f>IF(Produit_Tarif_Stock!#REF!&lt;&gt;"",Produit_Tarif_Stock!#REF!,"")</f>
        <v>#REF!</v>
      </c>
      <c r="E898" s="514" t="e">
        <f>IF(Produit_Tarif_Stock!#REF!&lt;&gt;0,Produit_Tarif_Stock!#REF!,"")</f>
        <v>#REF!</v>
      </c>
      <c r="F898" s="2" t="e">
        <f>IF(Produit_Tarif_Stock!#REF!&lt;&gt;"",Produit_Tarif_Stock!#REF!,"")</f>
        <v>#REF!</v>
      </c>
      <c r="G898" s="506" t="e">
        <f>IF(Produit_Tarif_Stock!#REF!&lt;&gt;0,Produit_Tarif_Stock!#REF!,"")</f>
        <v>#REF!</v>
      </c>
      <c r="I898" s="506" t="str">
        <f t="shared" si="26"/>
        <v/>
      </c>
      <c r="J898" s="2" t="e">
        <f>IF(Produit_Tarif_Stock!#REF!&lt;&gt;0,Produit_Tarif_Stock!#REF!,"")</f>
        <v>#REF!</v>
      </c>
      <c r="K898" s="2" t="e">
        <f>IF(Produit_Tarif_Stock!#REF!&lt;&gt;0,Produit_Tarif_Stock!#REF!,"")</f>
        <v>#REF!</v>
      </c>
      <c r="L898" s="114" t="e">
        <f>IF(Produit_Tarif_Stock!#REF!&lt;&gt;0,Produit_Tarif_Stock!#REF!,"")</f>
        <v>#REF!</v>
      </c>
      <c r="M898" s="114" t="e">
        <f>IF(Produit_Tarif_Stock!#REF!&lt;&gt;0,Produit_Tarif_Stock!#REF!,"")</f>
        <v>#REF!</v>
      </c>
      <c r="N898" s="454"/>
      <c r="P898" s="2" t="e">
        <f>IF(Produit_Tarif_Stock!#REF!&lt;&gt;0,Produit_Tarif_Stock!#REF!,"")</f>
        <v>#REF!</v>
      </c>
      <c r="Q898" s="518" t="e">
        <f>IF(Produit_Tarif_Stock!#REF!&lt;&gt;0,(E898-(E898*H898)-Produit_Tarif_Stock!#REF!)/Produit_Tarif_Stock!#REF!*100,(E898-(E898*H898)-Produit_Tarif_Stock!#REF!)/Produit_Tarif_Stock!#REF!*100)</f>
        <v>#REF!</v>
      </c>
      <c r="R898" s="523">
        <f t="shared" si="27"/>
        <v>0</v>
      </c>
      <c r="S898" s="524" t="e">
        <f>Produit_Tarif_Stock!#REF!</f>
        <v>#REF!</v>
      </c>
    </row>
    <row r="899" spans="1:19" ht="24.75" customHeight="1">
      <c r="A899" s="228" t="e">
        <f>Produit_Tarif_Stock!#REF!</f>
        <v>#REF!</v>
      </c>
      <c r="B899" s="118" t="e">
        <f>IF(Produit_Tarif_Stock!#REF!&lt;&gt;"",Produit_Tarif_Stock!#REF!,"")</f>
        <v>#REF!</v>
      </c>
      <c r="C899" s="502" t="e">
        <f>IF(Produit_Tarif_Stock!#REF!&lt;&gt;"",Produit_Tarif_Stock!#REF!,"")</f>
        <v>#REF!</v>
      </c>
      <c r="D899" s="505" t="e">
        <f>IF(Produit_Tarif_Stock!#REF!&lt;&gt;"",Produit_Tarif_Stock!#REF!,"")</f>
        <v>#REF!</v>
      </c>
      <c r="E899" s="514" t="e">
        <f>IF(Produit_Tarif_Stock!#REF!&lt;&gt;0,Produit_Tarif_Stock!#REF!,"")</f>
        <v>#REF!</v>
      </c>
      <c r="F899" s="2" t="e">
        <f>IF(Produit_Tarif_Stock!#REF!&lt;&gt;"",Produit_Tarif_Stock!#REF!,"")</f>
        <v>#REF!</v>
      </c>
      <c r="G899" s="506" t="e">
        <f>IF(Produit_Tarif_Stock!#REF!&lt;&gt;0,Produit_Tarif_Stock!#REF!,"")</f>
        <v>#REF!</v>
      </c>
      <c r="I899" s="506" t="str">
        <f t="shared" si="26"/>
        <v/>
      </c>
      <c r="J899" s="2" t="e">
        <f>IF(Produit_Tarif_Stock!#REF!&lt;&gt;0,Produit_Tarif_Stock!#REF!,"")</f>
        <v>#REF!</v>
      </c>
      <c r="K899" s="2" t="e">
        <f>IF(Produit_Tarif_Stock!#REF!&lt;&gt;0,Produit_Tarif_Stock!#REF!,"")</f>
        <v>#REF!</v>
      </c>
      <c r="L899" s="114" t="e">
        <f>IF(Produit_Tarif_Stock!#REF!&lt;&gt;0,Produit_Tarif_Stock!#REF!,"")</f>
        <v>#REF!</v>
      </c>
      <c r="M899" s="114" t="e">
        <f>IF(Produit_Tarif_Stock!#REF!&lt;&gt;0,Produit_Tarif_Stock!#REF!,"")</f>
        <v>#REF!</v>
      </c>
      <c r="N899" s="454"/>
      <c r="P899" s="2" t="e">
        <f>IF(Produit_Tarif_Stock!#REF!&lt;&gt;0,Produit_Tarif_Stock!#REF!,"")</f>
        <v>#REF!</v>
      </c>
      <c r="Q899" s="518" t="e">
        <f>IF(Produit_Tarif_Stock!#REF!&lt;&gt;0,(E899-(E899*H899)-Produit_Tarif_Stock!#REF!)/Produit_Tarif_Stock!#REF!*100,(E899-(E899*H899)-Produit_Tarif_Stock!#REF!)/Produit_Tarif_Stock!#REF!*100)</f>
        <v>#REF!</v>
      </c>
      <c r="R899" s="523">
        <f t="shared" si="27"/>
        <v>0</v>
      </c>
      <c r="S899" s="524" t="e">
        <f>Produit_Tarif_Stock!#REF!</f>
        <v>#REF!</v>
      </c>
    </row>
    <row r="900" spans="1:19" ht="24.75" customHeight="1">
      <c r="A900" s="228" t="e">
        <f>Produit_Tarif_Stock!#REF!</f>
        <v>#REF!</v>
      </c>
      <c r="B900" s="118" t="e">
        <f>IF(Produit_Tarif_Stock!#REF!&lt;&gt;"",Produit_Tarif_Stock!#REF!,"")</f>
        <v>#REF!</v>
      </c>
      <c r="C900" s="502" t="e">
        <f>IF(Produit_Tarif_Stock!#REF!&lt;&gt;"",Produit_Tarif_Stock!#REF!,"")</f>
        <v>#REF!</v>
      </c>
      <c r="D900" s="505" t="e">
        <f>IF(Produit_Tarif_Stock!#REF!&lt;&gt;"",Produit_Tarif_Stock!#REF!,"")</f>
        <v>#REF!</v>
      </c>
      <c r="E900" s="514" t="e">
        <f>IF(Produit_Tarif_Stock!#REF!&lt;&gt;0,Produit_Tarif_Stock!#REF!,"")</f>
        <v>#REF!</v>
      </c>
      <c r="F900" s="2" t="e">
        <f>IF(Produit_Tarif_Stock!#REF!&lt;&gt;"",Produit_Tarif_Stock!#REF!,"")</f>
        <v>#REF!</v>
      </c>
      <c r="G900" s="506" t="e">
        <f>IF(Produit_Tarif_Stock!#REF!&lt;&gt;0,Produit_Tarif_Stock!#REF!,"")</f>
        <v>#REF!</v>
      </c>
      <c r="I900" s="506" t="str">
        <f t="shared" si="26"/>
        <v/>
      </c>
      <c r="J900" s="2" t="e">
        <f>IF(Produit_Tarif_Stock!#REF!&lt;&gt;0,Produit_Tarif_Stock!#REF!,"")</f>
        <v>#REF!</v>
      </c>
      <c r="K900" s="2" t="e">
        <f>IF(Produit_Tarif_Stock!#REF!&lt;&gt;0,Produit_Tarif_Stock!#REF!,"")</f>
        <v>#REF!</v>
      </c>
      <c r="L900" s="114" t="e">
        <f>IF(Produit_Tarif_Stock!#REF!&lt;&gt;0,Produit_Tarif_Stock!#REF!,"")</f>
        <v>#REF!</v>
      </c>
      <c r="M900" s="114" t="e">
        <f>IF(Produit_Tarif_Stock!#REF!&lt;&gt;0,Produit_Tarif_Stock!#REF!,"")</f>
        <v>#REF!</v>
      </c>
      <c r="N900" s="454"/>
      <c r="P900" s="2" t="e">
        <f>IF(Produit_Tarif_Stock!#REF!&lt;&gt;0,Produit_Tarif_Stock!#REF!,"")</f>
        <v>#REF!</v>
      </c>
      <c r="Q900" s="518" t="e">
        <f>IF(Produit_Tarif_Stock!#REF!&lt;&gt;0,(E900-(E900*H900)-Produit_Tarif_Stock!#REF!)/Produit_Tarif_Stock!#REF!*100,(E900-(E900*H900)-Produit_Tarif_Stock!#REF!)/Produit_Tarif_Stock!#REF!*100)</f>
        <v>#REF!</v>
      </c>
      <c r="R900" s="523">
        <f t="shared" si="27"/>
        <v>0</v>
      </c>
      <c r="S900" s="524" t="e">
        <f>Produit_Tarif_Stock!#REF!</f>
        <v>#REF!</v>
      </c>
    </row>
    <row r="901" spans="1:19" ht="24.75" customHeight="1">
      <c r="A901" s="228" t="e">
        <f>Produit_Tarif_Stock!#REF!</f>
        <v>#REF!</v>
      </c>
      <c r="B901" s="118" t="e">
        <f>IF(Produit_Tarif_Stock!#REF!&lt;&gt;"",Produit_Tarif_Stock!#REF!,"")</f>
        <v>#REF!</v>
      </c>
      <c r="C901" s="502" t="e">
        <f>IF(Produit_Tarif_Stock!#REF!&lt;&gt;"",Produit_Tarif_Stock!#REF!,"")</f>
        <v>#REF!</v>
      </c>
      <c r="D901" s="505" t="e">
        <f>IF(Produit_Tarif_Stock!#REF!&lt;&gt;"",Produit_Tarif_Stock!#REF!,"")</f>
        <v>#REF!</v>
      </c>
      <c r="E901" s="514" t="e">
        <f>IF(Produit_Tarif_Stock!#REF!&lt;&gt;0,Produit_Tarif_Stock!#REF!,"")</f>
        <v>#REF!</v>
      </c>
      <c r="F901" s="2" t="e">
        <f>IF(Produit_Tarif_Stock!#REF!&lt;&gt;"",Produit_Tarif_Stock!#REF!,"")</f>
        <v>#REF!</v>
      </c>
      <c r="G901" s="506" t="e">
        <f>IF(Produit_Tarif_Stock!#REF!&lt;&gt;0,Produit_Tarif_Stock!#REF!,"")</f>
        <v>#REF!</v>
      </c>
      <c r="I901" s="506" t="str">
        <f t="shared" si="26"/>
        <v/>
      </c>
      <c r="J901" s="2" t="e">
        <f>IF(Produit_Tarif_Stock!#REF!&lt;&gt;0,Produit_Tarif_Stock!#REF!,"")</f>
        <v>#REF!</v>
      </c>
      <c r="K901" s="2" t="e">
        <f>IF(Produit_Tarif_Stock!#REF!&lt;&gt;0,Produit_Tarif_Stock!#REF!,"")</f>
        <v>#REF!</v>
      </c>
      <c r="L901" s="114" t="e">
        <f>IF(Produit_Tarif_Stock!#REF!&lt;&gt;0,Produit_Tarif_Stock!#REF!,"")</f>
        <v>#REF!</v>
      </c>
      <c r="M901" s="114" t="e">
        <f>IF(Produit_Tarif_Stock!#REF!&lt;&gt;0,Produit_Tarif_Stock!#REF!,"")</f>
        <v>#REF!</v>
      </c>
      <c r="N901" s="454"/>
      <c r="P901" s="2" t="e">
        <f>IF(Produit_Tarif_Stock!#REF!&lt;&gt;0,Produit_Tarif_Stock!#REF!,"")</f>
        <v>#REF!</v>
      </c>
      <c r="Q901" s="518" t="e">
        <f>IF(Produit_Tarif_Stock!#REF!&lt;&gt;0,(E901-(E901*H901)-Produit_Tarif_Stock!#REF!)/Produit_Tarif_Stock!#REF!*100,(E901-(E901*H901)-Produit_Tarif_Stock!#REF!)/Produit_Tarif_Stock!#REF!*100)</f>
        <v>#REF!</v>
      </c>
      <c r="R901" s="523">
        <f t="shared" si="27"/>
        <v>0</v>
      </c>
      <c r="S901" s="524" t="e">
        <f>Produit_Tarif_Stock!#REF!</f>
        <v>#REF!</v>
      </c>
    </row>
    <row r="902" spans="1:19" ht="24.75" customHeight="1">
      <c r="A902" s="228" t="e">
        <f>Produit_Tarif_Stock!#REF!</f>
        <v>#REF!</v>
      </c>
      <c r="B902" s="118" t="e">
        <f>IF(Produit_Tarif_Stock!#REF!&lt;&gt;"",Produit_Tarif_Stock!#REF!,"")</f>
        <v>#REF!</v>
      </c>
      <c r="C902" s="502" t="e">
        <f>IF(Produit_Tarif_Stock!#REF!&lt;&gt;"",Produit_Tarif_Stock!#REF!,"")</f>
        <v>#REF!</v>
      </c>
      <c r="D902" s="505" t="e">
        <f>IF(Produit_Tarif_Stock!#REF!&lt;&gt;"",Produit_Tarif_Stock!#REF!,"")</f>
        <v>#REF!</v>
      </c>
      <c r="E902" s="514" t="e">
        <f>IF(Produit_Tarif_Stock!#REF!&lt;&gt;0,Produit_Tarif_Stock!#REF!,"")</f>
        <v>#REF!</v>
      </c>
      <c r="F902" s="2" t="e">
        <f>IF(Produit_Tarif_Stock!#REF!&lt;&gt;"",Produit_Tarif_Stock!#REF!,"")</f>
        <v>#REF!</v>
      </c>
      <c r="G902" s="506" t="e">
        <f>IF(Produit_Tarif_Stock!#REF!&lt;&gt;0,Produit_Tarif_Stock!#REF!,"")</f>
        <v>#REF!</v>
      </c>
      <c r="I902" s="506" t="str">
        <f t="shared" si="26"/>
        <v/>
      </c>
      <c r="J902" s="2" t="e">
        <f>IF(Produit_Tarif_Stock!#REF!&lt;&gt;0,Produit_Tarif_Stock!#REF!,"")</f>
        <v>#REF!</v>
      </c>
      <c r="K902" s="2" t="e">
        <f>IF(Produit_Tarif_Stock!#REF!&lt;&gt;0,Produit_Tarif_Stock!#REF!,"")</f>
        <v>#REF!</v>
      </c>
      <c r="L902" s="114" t="e">
        <f>IF(Produit_Tarif_Stock!#REF!&lt;&gt;0,Produit_Tarif_Stock!#REF!,"")</f>
        <v>#REF!</v>
      </c>
      <c r="M902" s="114" t="e">
        <f>IF(Produit_Tarif_Stock!#REF!&lt;&gt;0,Produit_Tarif_Stock!#REF!,"")</f>
        <v>#REF!</v>
      </c>
      <c r="N902" s="454"/>
      <c r="P902" s="2" t="e">
        <f>IF(Produit_Tarif_Stock!#REF!&lt;&gt;0,Produit_Tarif_Stock!#REF!,"")</f>
        <v>#REF!</v>
      </c>
      <c r="Q902" s="518" t="e">
        <f>IF(Produit_Tarif_Stock!#REF!&lt;&gt;0,(E902-(E902*H902)-Produit_Tarif_Stock!#REF!)/Produit_Tarif_Stock!#REF!*100,(E902-(E902*H902)-Produit_Tarif_Stock!#REF!)/Produit_Tarif_Stock!#REF!*100)</f>
        <v>#REF!</v>
      </c>
      <c r="R902" s="523">
        <f t="shared" si="27"/>
        <v>0</v>
      </c>
      <c r="S902" s="524" t="e">
        <f>Produit_Tarif_Stock!#REF!</f>
        <v>#REF!</v>
      </c>
    </row>
    <row r="903" spans="1:19" ht="24.75" customHeight="1">
      <c r="A903" s="228" t="e">
        <f>Produit_Tarif_Stock!#REF!</f>
        <v>#REF!</v>
      </c>
      <c r="B903" s="118" t="e">
        <f>IF(Produit_Tarif_Stock!#REF!&lt;&gt;"",Produit_Tarif_Stock!#REF!,"")</f>
        <v>#REF!</v>
      </c>
      <c r="C903" s="502" t="e">
        <f>IF(Produit_Tarif_Stock!#REF!&lt;&gt;"",Produit_Tarif_Stock!#REF!,"")</f>
        <v>#REF!</v>
      </c>
      <c r="D903" s="505" t="e">
        <f>IF(Produit_Tarif_Stock!#REF!&lt;&gt;"",Produit_Tarif_Stock!#REF!,"")</f>
        <v>#REF!</v>
      </c>
      <c r="E903" s="514" t="e">
        <f>IF(Produit_Tarif_Stock!#REF!&lt;&gt;0,Produit_Tarif_Stock!#REF!,"")</f>
        <v>#REF!</v>
      </c>
      <c r="F903" s="2" t="e">
        <f>IF(Produit_Tarif_Stock!#REF!&lt;&gt;"",Produit_Tarif_Stock!#REF!,"")</f>
        <v>#REF!</v>
      </c>
      <c r="G903" s="506" t="e">
        <f>IF(Produit_Tarif_Stock!#REF!&lt;&gt;0,Produit_Tarif_Stock!#REF!,"")</f>
        <v>#REF!</v>
      </c>
      <c r="I903" s="506" t="str">
        <f t="shared" ref="I903:I966" si="28">IF(H903&gt;0,E903-(E903*H903),"")</f>
        <v/>
      </c>
      <c r="J903" s="2" t="e">
        <f>IF(Produit_Tarif_Stock!#REF!&lt;&gt;0,Produit_Tarif_Stock!#REF!,"")</f>
        <v>#REF!</v>
      </c>
      <c r="K903" s="2" t="e">
        <f>IF(Produit_Tarif_Stock!#REF!&lt;&gt;0,Produit_Tarif_Stock!#REF!,"")</f>
        <v>#REF!</v>
      </c>
      <c r="L903" s="114" t="e">
        <f>IF(Produit_Tarif_Stock!#REF!&lt;&gt;0,Produit_Tarif_Stock!#REF!,"")</f>
        <v>#REF!</v>
      </c>
      <c r="M903" s="114" t="e">
        <f>IF(Produit_Tarif_Stock!#REF!&lt;&gt;0,Produit_Tarif_Stock!#REF!,"")</f>
        <v>#REF!</v>
      </c>
      <c r="N903" s="454"/>
      <c r="P903" s="2" t="e">
        <f>IF(Produit_Tarif_Stock!#REF!&lt;&gt;0,Produit_Tarif_Stock!#REF!,"")</f>
        <v>#REF!</v>
      </c>
      <c r="Q903" s="518" t="e">
        <f>IF(Produit_Tarif_Stock!#REF!&lt;&gt;0,(E903-(E903*H903)-Produit_Tarif_Stock!#REF!)/Produit_Tarif_Stock!#REF!*100,(E903-(E903*H903)-Produit_Tarif_Stock!#REF!)/Produit_Tarif_Stock!#REF!*100)</f>
        <v>#REF!</v>
      </c>
      <c r="R903" s="523">
        <f t="shared" ref="R903:R966" si="29">SUM(H903:H2896)</f>
        <v>0</v>
      </c>
      <c r="S903" s="524" t="e">
        <f>Produit_Tarif_Stock!#REF!</f>
        <v>#REF!</v>
      </c>
    </row>
    <row r="904" spans="1:19" ht="24.75" customHeight="1">
      <c r="A904" s="228" t="e">
        <f>Produit_Tarif_Stock!#REF!</f>
        <v>#REF!</v>
      </c>
      <c r="B904" s="118" t="e">
        <f>IF(Produit_Tarif_Stock!#REF!&lt;&gt;"",Produit_Tarif_Stock!#REF!,"")</f>
        <v>#REF!</v>
      </c>
      <c r="C904" s="502" t="e">
        <f>IF(Produit_Tarif_Stock!#REF!&lt;&gt;"",Produit_Tarif_Stock!#REF!,"")</f>
        <v>#REF!</v>
      </c>
      <c r="D904" s="505" t="e">
        <f>IF(Produit_Tarif_Stock!#REF!&lt;&gt;"",Produit_Tarif_Stock!#REF!,"")</f>
        <v>#REF!</v>
      </c>
      <c r="E904" s="514" t="e">
        <f>IF(Produit_Tarif_Stock!#REF!&lt;&gt;0,Produit_Tarif_Stock!#REF!,"")</f>
        <v>#REF!</v>
      </c>
      <c r="F904" s="2" t="e">
        <f>IF(Produit_Tarif_Stock!#REF!&lt;&gt;"",Produit_Tarif_Stock!#REF!,"")</f>
        <v>#REF!</v>
      </c>
      <c r="G904" s="506" t="e">
        <f>IF(Produit_Tarif_Stock!#REF!&lt;&gt;0,Produit_Tarif_Stock!#REF!,"")</f>
        <v>#REF!</v>
      </c>
      <c r="I904" s="506" t="str">
        <f t="shared" si="28"/>
        <v/>
      </c>
      <c r="J904" s="2" t="e">
        <f>IF(Produit_Tarif_Stock!#REF!&lt;&gt;0,Produit_Tarif_Stock!#REF!,"")</f>
        <v>#REF!</v>
      </c>
      <c r="K904" s="2" t="e">
        <f>IF(Produit_Tarif_Stock!#REF!&lt;&gt;0,Produit_Tarif_Stock!#REF!,"")</f>
        <v>#REF!</v>
      </c>
      <c r="L904" s="114" t="e">
        <f>IF(Produit_Tarif_Stock!#REF!&lt;&gt;0,Produit_Tarif_Stock!#REF!,"")</f>
        <v>#REF!</v>
      </c>
      <c r="M904" s="114" t="e">
        <f>IF(Produit_Tarif_Stock!#REF!&lt;&gt;0,Produit_Tarif_Stock!#REF!,"")</f>
        <v>#REF!</v>
      </c>
      <c r="N904" s="454"/>
      <c r="P904" s="2" t="e">
        <f>IF(Produit_Tarif_Stock!#REF!&lt;&gt;0,Produit_Tarif_Stock!#REF!,"")</f>
        <v>#REF!</v>
      </c>
      <c r="Q904" s="518" t="e">
        <f>IF(Produit_Tarif_Stock!#REF!&lt;&gt;0,(E904-(E904*H904)-Produit_Tarif_Stock!#REF!)/Produit_Tarif_Stock!#REF!*100,(E904-(E904*H904)-Produit_Tarif_Stock!#REF!)/Produit_Tarif_Stock!#REF!*100)</f>
        <v>#REF!</v>
      </c>
      <c r="R904" s="523">
        <f t="shared" si="29"/>
        <v>0</v>
      </c>
      <c r="S904" s="524" t="e">
        <f>Produit_Tarif_Stock!#REF!</f>
        <v>#REF!</v>
      </c>
    </row>
    <row r="905" spans="1:19" ht="24.75" customHeight="1">
      <c r="A905" s="228" t="e">
        <f>Produit_Tarif_Stock!#REF!</f>
        <v>#REF!</v>
      </c>
      <c r="B905" s="118" t="e">
        <f>IF(Produit_Tarif_Stock!#REF!&lt;&gt;"",Produit_Tarif_Stock!#REF!,"")</f>
        <v>#REF!</v>
      </c>
      <c r="C905" s="502" t="e">
        <f>IF(Produit_Tarif_Stock!#REF!&lt;&gt;"",Produit_Tarif_Stock!#REF!,"")</f>
        <v>#REF!</v>
      </c>
      <c r="D905" s="505" t="e">
        <f>IF(Produit_Tarif_Stock!#REF!&lt;&gt;"",Produit_Tarif_Stock!#REF!,"")</f>
        <v>#REF!</v>
      </c>
      <c r="E905" s="514" t="e">
        <f>IF(Produit_Tarif_Stock!#REF!&lt;&gt;0,Produit_Tarif_Stock!#REF!,"")</f>
        <v>#REF!</v>
      </c>
      <c r="F905" s="2" t="e">
        <f>IF(Produit_Tarif_Stock!#REF!&lt;&gt;"",Produit_Tarif_Stock!#REF!,"")</f>
        <v>#REF!</v>
      </c>
      <c r="G905" s="506" t="e">
        <f>IF(Produit_Tarif_Stock!#REF!&lt;&gt;0,Produit_Tarif_Stock!#REF!,"")</f>
        <v>#REF!</v>
      </c>
      <c r="I905" s="506" t="str">
        <f t="shared" si="28"/>
        <v/>
      </c>
      <c r="J905" s="2" t="e">
        <f>IF(Produit_Tarif_Stock!#REF!&lt;&gt;0,Produit_Tarif_Stock!#REF!,"")</f>
        <v>#REF!</v>
      </c>
      <c r="K905" s="2" t="e">
        <f>IF(Produit_Tarif_Stock!#REF!&lt;&gt;0,Produit_Tarif_Stock!#REF!,"")</f>
        <v>#REF!</v>
      </c>
      <c r="L905" s="114" t="e">
        <f>IF(Produit_Tarif_Stock!#REF!&lt;&gt;0,Produit_Tarif_Stock!#REF!,"")</f>
        <v>#REF!</v>
      </c>
      <c r="M905" s="114" t="e">
        <f>IF(Produit_Tarif_Stock!#REF!&lt;&gt;0,Produit_Tarif_Stock!#REF!,"")</f>
        <v>#REF!</v>
      </c>
      <c r="N905" s="454"/>
      <c r="P905" s="2" t="e">
        <f>IF(Produit_Tarif_Stock!#REF!&lt;&gt;0,Produit_Tarif_Stock!#REF!,"")</f>
        <v>#REF!</v>
      </c>
      <c r="Q905" s="518" t="e">
        <f>IF(Produit_Tarif_Stock!#REF!&lt;&gt;0,(E905-(E905*H905)-Produit_Tarif_Stock!#REF!)/Produit_Tarif_Stock!#REF!*100,(E905-(E905*H905)-Produit_Tarif_Stock!#REF!)/Produit_Tarif_Stock!#REF!*100)</f>
        <v>#REF!</v>
      </c>
      <c r="R905" s="523">
        <f t="shared" si="29"/>
        <v>0</v>
      </c>
      <c r="S905" s="524" t="e">
        <f>Produit_Tarif_Stock!#REF!</f>
        <v>#REF!</v>
      </c>
    </row>
    <row r="906" spans="1:19" ht="24.75" customHeight="1">
      <c r="A906" s="228" t="e">
        <f>Produit_Tarif_Stock!#REF!</f>
        <v>#REF!</v>
      </c>
      <c r="B906" s="118" t="e">
        <f>IF(Produit_Tarif_Stock!#REF!&lt;&gt;"",Produit_Tarif_Stock!#REF!,"")</f>
        <v>#REF!</v>
      </c>
      <c r="C906" s="502" t="e">
        <f>IF(Produit_Tarif_Stock!#REF!&lt;&gt;"",Produit_Tarif_Stock!#REF!,"")</f>
        <v>#REF!</v>
      </c>
      <c r="D906" s="505" t="e">
        <f>IF(Produit_Tarif_Stock!#REF!&lt;&gt;"",Produit_Tarif_Stock!#REF!,"")</f>
        <v>#REF!</v>
      </c>
      <c r="E906" s="514" t="e">
        <f>IF(Produit_Tarif_Stock!#REF!&lt;&gt;0,Produit_Tarif_Stock!#REF!,"")</f>
        <v>#REF!</v>
      </c>
      <c r="F906" s="2" t="e">
        <f>IF(Produit_Tarif_Stock!#REF!&lt;&gt;"",Produit_Tarif_Stock!#REF!,"")</f>
        <v>#REF!</v>
      </c>
      <c r="G906" s="506" t="e">
        <f>IF(Produit_Tarif_Stock!#REF!&lt;&gt;0,Produit_Tarif_Stock!#REF!,"")</f>
        <v>#REF!</v>
      </c>
      <c r="I906" s="506" t="str">
        <f t="shared" si="28"/>
        <v/>
      </c>
      <c r="J906" s="2" t="e">
        <f>IF(Produit_Tarif_Stock!#REF!&lt;&gt;0,Produit_Tarif_Stock!#REF!,"")</f>
        <v>#REF!</v>
      </c>
      <c r="K906" s="2" t="e">
        <f>IF(Produit_Tarif_Stock!#REF!&lt;&gt;0,Produit_Tarif_Stock!#REF!,"")</f>
        <v>#REF!</v>
      </c>
      <c r="L906" s="114" t="e">
        <f>IF(Produit_Tarif_Stock!#REF!&lt;&gt;0,Produit_Tarif_Stock!#REF!,"")</f>
        <v>#REF!</v>
      </c>
      <c r="M906" s="114" t="e">
        <f>IF(Produit_Tarif_Stock!#REF!&lt;&gt;0,Produit_Tarif_Stock!#REF!,"")</f>
        <v>#REF!</v>
      </c>
      <c r="N906" s="454"/>
      <c r="P906" s="2" t="e">
        <f>IF(Produit_Tarif_Stock!#REF!&lt;&gt;0,Produit_Tarif_Stock!#REF!,"")</f>
        <v>#REF!</v>
      </c>
      <c r="Q906" s="518" t="e">
        <f>IF(Produit_Tarif_Stock!#REF!&lt;&gt;0,(E906-(E906*H906)-Produit_Tarif_Stock!#REF!)/Produit_Tarif_Stock!#REF!*100,(E906-(E906*H906)-Produit_Tarif_Stock!#REF!)/Produit_Tarif_Stock!#REF!*100)</f>
        <v>#REF!</v>
      </c>
      <c r="R906" s="523">
        <f t="shared" si="29"/>
        <v>0</v>
      </c>
      <c r="S906" s="524" t="e">
        <f>Produit_Tarif_Stock!#REF!</f>
        <v>#REF!</v>
      </c>
    </row>
    <row r="907" spans="1:19" ht="24.75" customHeight="1">
      <c r="A907" s="228" t="e">
        <f>Produit_Tarif_Stock!#REF!</f>
        <v>#REF!</v>
      </c>
      <c r="B907" s="118" t="e">
        <f>IF(Produit_Tarif_Stock!#REF!&lt;&gt;"",Produit_Tarif_Stock!#REF!,"")</f>
        <v>#REF!</v>
      </c>
      <c r="C907" s="502" t="e">
        <f>IF(Produit_Tarif_Stock!#REF!&lt;&gt;"",Produit_Tarif_Stock!#REF!,"")</f>
        <v>#REF!</v>
      </c>
      <c r="D907" s="505" t="e">
        <f>IF(Produit_Tarif_Stock!#REF!&lt;&gt;"",Produit_Tarif_Stock!#REF!,"")</f>
        <v>#REF!</v>
      </c>
      <c r="E907" s="514" t="e">
        <f>IF(Produit_Tarif_Stock!#REF!&lt;&gt;0,Produit_Tarif_Stock!#REF!,"")</f>
        <v>#REF!</v>
      </c>
      <c r="F907" s="2" t="e">
        <f>IF(Produit_Tarif_Stock!#REF!&lt;&gt;"",Produit_Tarif_Stock!#REF!,"")</f>
        <v>#REF!</v>
      </c>
      <c r="G907" s="506" t="e">
        <f>IF(Produit_Tarif_Stock!#REF!&lt;&gt;0,Produit_Tarif_Stock!#REF!,"")</f>
        <v>#REF!</v>
      </c>
      <c r="I907" s="506" t="str">
        <f t="shared" si="28"/>
        <v/>
      </c>
      <c r="J907" s="2" t="e">
        <f>IF(Produit_Tarif_Stock!#REF!&lt;&gt;0,Produit_Tarif_Stock!#REF!,"")</f>
        <v>#REF!</v>
      </c>
      <c r="K907" s="2" t="e">
        <f>IF(Produit_Tarif_Stock!#REF!&lt;&gt;0,Produit_Tarif_Stock!#REF!,"")</f>
        <v>#REF!</v>
      </c>
      <c r="L907" s="114" t="e">
        <f>IF(Produit_Tarif_Stock!#REF!&lt;&gt;0,Produit_Tarif_Stock!#REF!,"")</f>
        <v>#REF!</v>
      </c>
      <c r="M907" s="114" t="e">
        <f>IF(Produit_Tarif_Stock!#REF!&lt;&gt;0,Produit_Tarif_Stock!#REF!,"")</f>
        <v>#REF!</v>
      </c>
      <c r="N907" s="454"/>
      <c r="P907" s="2" t="e">
        <f>IF(Produit_Tarif_Stock!#REF!&lt;&gt;0,Produit_Tarif_Stock!#REF!,"")</f>
        <v>#REF!</v>
      </c>
      <c r="Q907" s="518" t="e">
        <f>IF(Produit_Tarif_Stock!#REF!&lt;&gt;0,(E907-(E907*H907)-Produit_Tarif_Stock!#REF!)/Produit_Tarif_Stock!#REF!*100,(E907-(E907*H907)-Produit_Tarif_Stock!#REF!)/Produit_Tarif_Stock!#REF!*100)</f>
        <v>#REF!</v>
      </c>
      <c r="R907" s="523">
        <f t="shared" si="29"/>
        <v>0</v>
      </c>
      <c r="S907" s="524" t="e">
        <f>Produit_Tarif_Stock!#REF!</f>
        <v>#REF!</v>
      </c>
    </row>
    <row r="908" spans="1:19" ht="24.75" customHeight="1">
      <c r="A908" s="228" t="e">
        <f>Produit_Tarif_Stock!#REF!</f>
        <v>#REF!</v>
      </c>
      <c r="B908" s="118" t="e">
        <f>IF(Produit_Tarif_Stock!#REF!&lt;&gt;"",Produit_Tarif_Stock!#REF!,"")</f>
        <v>#REF!</v>
      </c>
      <c r="C908" s="502" t="e">
        <f>IF(Produit_Tarif_Stock!#REF!&lt;&gt;"",Produit_Tarif_Stock!#REF!,"")</f>
        <v>#REF!</v>
      </c>
      <c r="D908" s="505" t="e">
        <f>IF(Produit_Tarif_Stock!#REF!&lt;&gt;"",Produit_Tarif_Stock!#REF!,"")</f>
        <v>#REF!</v>
      </c>
      <c r="E908" s="514" t="e">
        <f>IF(Produit_Tarif_Stock!#REF!&lt;&gt;0,Produit_Tarif_Stock!#REF!,"")</f>
        <v>#REF!</v>
      </c>
      <c r="F908" s="2" t="e">
        <f>IF(Produit_Tarif_Stock!#REF!&lt;&gt;"",Produit_Tarif_Stock!#REF!,"")</f>
        <v>#REF!</v>
      </c>
      <c r="G908" s="506" t="e">
        <f>IF(Produit_Tarif_Stock!#REF!&lt;&gt;0,Produit_Tarif_Stock!#REF!,"")</f>
        <v>#REF!</v>
      </c>
      <c r="I908" s="506" t="str">
        <f t="shared" si="28"/>
        <v/>
      </c>
      <c r="J908" s="2" t="e">
        <f>IF(Produit_Tarif_Stock!#REF!&lt;&gt;0,Produit_Tarif_Stock!#REF!,"")</f>
        <v>#REF!</v>
      </c>
      <c r="K908" s="2" t="e">
        <f>IF(Produit_Tarif_Stock!#REF!&lt;&gt;0,Produit_Tarif_Stock!#REF!,"")</f>
        <v>#REF!</v>
      </c>
      <c r="L908" s="114" t="e">
        <f>IF(Produit_Tarif_Stock!#REF!&lt;&gt;0,Produit_Tarif_Stock!#REF!,"")</f>
        <v>#REF!</v>
      </c>
      <c r="M908" s="114" t="e">
        <f>IF(Produit_Tarif_Stock!#REF!&lt;&gt;0,Produit_Tarif_Stock!#REF!,"")</f>
        <v>#REF!</v>
      </c>
      <c r="N908" s="454"/>
      <c r="P908" s="2" t="e">
        <f>IF(Produit_Tarif_Stock!#REF!&lt;&gt;0,Produit_Tarif_Stock!#REF!,"")</f>
        <v>#REF!</v>
      </c>
      <c r="Q908" s="518" t="e">
        <f>IF(Produit_Tarif_Stock!#REF!&lt;&gt;0,(E908-(E908*H908)-Produit_Tarif_Stock!#REF!)/Produit_Tarif_Stock!#REF!*100,(E908-(E908*H908)-Produit_Tarif_Stock!#REF!)/Produit_Tarif_Stock!#REF!*100)</f>
        <v>#REF!</v>
      </c>
      <c r="R908" s="523">
        <f t="shared" si="29"/>
        <v>0</v>
      </c>
      <c r="S908" s="524" t="e">
        <f>Produit_Tarif_Stock!#REF!</f>
        <v>#REF!</v>
      </c>
    </row>
    <row r="909" spans="1:19" ht="24.75" customHeight="1">
      <c r="A909" s="228" t="e">
        <f>Produit_Tarif_Stock!#REF!</f>
        <v>#REF!</v>
      </c>
      <c r="B909" s="118" t="e">
        <f>IF(Produit_Tarif_Stock!#REF!&lt;&gt;"",Produit_Tarif_Stock!#REF!,"")</f>
        <v>#REF!</v>
      </c>
      <c r="C909" s="502" t="e">
        <f>IF(Produit_Tarif_Stock!#REF!&lt;&gt;"",Produit_Tarif_Stock!#REF!,"")</f>
        <v>#REF!</v>
      </c>
      <c r="D909" s="505" t="e">
        <f>IF(Produit_Tarif_Stock!#REF!&lt;&gt;"",Produit_Tarif_Stock!#REF!,"")</f>
        <v>#REF!</v>
      </c>
      <c r="E909" s="514" t="e">
        <f>IF(Produit_Tarif_Stock!#REF!&lt;&gt;0,Produit_Tarif_Stock!#REF!,"")</f>
        <v>#REF!</v>
      </c>
      <c r="F909" s="2" t="e">
        <f>IF(Produit_Tarif_Stock!#REF!&lt;&gt;"",Produit_Tarif_Stock!#REF!,"")</f>
        <v>#REF!</v>
      </c>
      <c r="G909" s="506" t="e">
        <f>IF(Produit_Tarif_Stock!#REF!&lt;&gt;0,Produit_Tarif_Stock!#REF!,"")</f>
        <v>#REF!</v>
      </c>
      <c r="I909" s="506" t="str">
        <f t="shared" si="28"/>
        <v/>
      </c>
      <c r="J909" s="2" t="e">
        <f>IF(Produit_Tarif_Stock!#REF!&lt;&gt;0,Produit_Tarif_Stock!#REF!,"")</f>
        <v>#REF!</v>
      </c>
      <c r="K909" s="2" t="e">
        <f>IF(Produit_Tarif_Stock!#REF!&lt;&gt;0,Produit_Tarif_Stock!#REF!,"")</f>
        <v>#REF!</v>
      </c>
      <c r="L909" s="114" t="e">
        <f>IF(Produit_Tarif_Stock!#REF!&lt;&gt;0,Produit_Tarif_Stock!#REF!,"")</f>
        <v>#REF!</v>
      </c>
      <c r="M909" s="114" t="e">
        <f>IF(Produit_Tarif_Stock!#REF!&lt;&gt;0,Produit_Tarif_Stock!#REF!,"")</f>
        <v>#REF!</v>
      </c>
      <c r="N909" s="454"/>
      <c r="P909" s="2" t="e">
        <f>IF(Produit_Tarif_Stock!#REF!&lt;&gt;0,Produit_Tarif_Stock!#REF!,"")</f>
        <v>#REF!</v>
      </c>
      <c r="Q909" s="518" t="e">
        <f>IF(Produit_Tarif_Stock!#REF!&lt;&gt;0,(E909-(E909*H909)-Produit_Tarif_Stock!#REF!)/Produit_Tarif_Stock!#REF!*100,(E909-(E909*H909)-Produit_Tarif_Stock!#REF!)/Produit_Tarif_Stock!#REF!*100)</f>
        <v>#REF!</v>
      </c>
      <c r="R909" s="523">
        <f t="shared" si="29"/>
        <v>0</v>
      </c>
      <c r="S909" s="524" t="e">
        <f>Produit_Tarif_Stock!#REF!</f>
        <v>#REF!</v>
      </c>
    </row>
    <row r="910" spans="1:19" ht="24.75" customHeight="1">
      <c r="A910" s="228" t="e">
        <f>Produit_Tarif_Stock!#REF!</f>
        <v>#REF!</v>
      </c>
      <c r="B910" s="118" t="e">
        <f>IF(Produit_Tarif_Stock!#REF!&lt;&gt;"",Produit_Tarif_Stock!#REF!,"")</f>
        <v>#REF!</v>
      </c>
      <c r="C910" s="502" t="e">
        <f>IF(Produit_Tarif_Stock!#REF!&lt;&gt;"",Produit_Tarif_Stock!#REF!,"")</f>
        <v>#REF!</v>
      </c>
      <c r="D910" s="505" t="e">
        <f>IF(Produit_Tarif_Stock!#REF!&lt;&gt;"",Produit_Tarif_Stock!#REF!,"")</f>
        <v>#REF!</v>
      </c>
      <c r="E910" s="514" t="e">
        <f>IF(Produit_Tarif_Stock!#REF!&lt;&gt;0,Produit_Tarif_Stock!#REF!,"")</f>
        <v>#REF!</v>
      </c>
      <c r="F910" s="2" t="e">
        <f>IF(Produit_Tarif_Stock!#REF!&lt;&gt;"",Produit_Tarif_Stock!#REF!,"")</f>
        <v>#REF!</v>
      </c>
      <c r="G910" s="506" t="e">
        <f>IF(Produit_Tarif_Stock!#REF!&lt;&gt;0,Produit_Tarif_Stock!#REF!,"")</f>
        <v>#REF!</v>
      </c>
      <c r="I910" s="506" t="str">
        <f t="shared" si="28"/>
        <v/>
      </c>
      <c r="J910" s="2" t="e">
        <f>IF(Produit_Tarif_Stock!#REF!&lt;&gt;0,Produit_Tarif_Stock!#REF!,"")</f>
        <v>#REF!</v>
      </c>
      <c r="K910" s="2" t="e">
        <f>IF(Produit_Tarif_Stock!#REF!&lt;&gt;0,Produit_Tarif_Stock!#REF!,"")</f>
        <v>#REF!</v>
      </c>
      <c r="L910" s="114" t="e">
        <f>IF(Produit_Tarif_Stock!#REF!&lt;&gt;0,Produit_Tarif_Stock!#REF!,"")</f>
        <v>#REF!</v>
      </c>
      <c r="M910" s="114" t="e">
        <f>IF(Produit_Tarif_Stock!#REF!&lt;&gt;0,Produit_Tarif_Stock!#REF!,"")</f>
        <v>#REF!</v>
      </c>
      <c r="N910" s="454"/>
      <c r="P910" s="2" t="e">
        <f>IF(Produit_Tarif_Stock!#REF!&lt;&gt;0,Produit_Tarif_Stock!#REF!,"")</f>
        <v>#REF!</v>
      </c>
      <c r="Q910" s="518" t="e">
        <f>IF(Produit_Tarif_Stock!#REF!&lt;&gt;0,(E910-(E910*H910)-Produit_Tarif_Stock!#REF!)/Produit_Tarif_Stock!#REF!*100,(E910-(E910*H910)-Produit_Tarif_Stock!#REF!)/Produit_Tarif_Stock!#REF!*100)</f>
        <v>#REF!</v>
      </c>
      <c r="R910" s="523">
        <f t="shared" si="29"/>
        <v>0</v>
      </c>
      <c r="S910" s="524" t="e">
        <f>Produit_Tarif_Stock!#REF!</f>
        <v>#REF!</v>
      </c>
    </row>
    <row r="911" spans="1:19" ht="24.75" customHeight="1">
      <c r="A911" s="228" t="e">
        <f>Produit_Tarif_Stock!#REF!</f>
        <v>#REF!</v>
      </c>
      <c r="B911" s="118" t="e">
        <f>IF(Produit_Tarif_Stock!#REF!&lt;&gt;"",Produit_Tarif_Stock!#REF!,"")</f>
        <v>#REF!</v>
      </c>
      <c r="C911" s="502" t="e">
        <f>IF(Produit_Tarif_Stock!#REF!&lt;&gt;"",Produit_Tarif_Stock!#REF!,"")</f>
        <v>#REF!</v>
      </c>
      <c r="D911" s="505" t="e">
        <f>IF(Produit_Tarif_Stock!#REF!&lt;&gt;"",Produit_Tarif_Stock!#REF!,"")</f>
        <v>#REF!</v>
      </c>
      <c r="E911" s="514" t="e">
        <f>IF(Produit_Tarif_Stock!#REF!&lt;&gt;0,Produit_Tarif_Stock!#REF!,"")</f>
        <v>#REF!</v>
      </c>
      <c r="F911" s="2" t="e">
        <f>IF(Produit_Tarif_Stock!#REF!&lt;&gt;"",Produit_Tarif_Stock!#REF!,"")</f>
        <v>#REF!</v>
      </c>
      <c r="G911" s="506" t="e">
        <f>IF(Produit_Tarif_Stock!#REF!&lt;&gt;0,Produit_Tarif_Stock!#REF!,"")</f>
        <v>#REF!</v>
      </c>
      <c r="I911" s="506" t="str">
        <f t="shared" si="28"/>
        <v/>
      </c>
      <c r="J911" s="2" t="e">
        <f>IF(Produit_Tarif_Stock!#REF!&lt;&gt;0,Produit_Tarif_Stock!#REF!,"")</f>
        <v>#REF!</v>
      </c>
      <c r="K911" s="2" t="e">
        <f>IF(Produit_Tarif_Stock!#REF!&lt;&gt;0,Produit_Tarif_Stock!#REF!,"")</f>
        <v>#REF!</v>
      </c>
      <c r="L911" s="114" t="e">
        <f>IF(Produit_Tarif_Stock!#REF!&lt;&gt;0,Produit_Tarif_Stock!#REF!,"")</f>
        <v>#REF!</v>
      </c>
      <c r="M911" s="114" t="e">
        <f>IF(Produit_Tarif_Stock!#REF!&lt;&gt;0,Produit_Tarif_Stock!#REF!,"")</f>
        <v>#REF!</v>
      </c>
      <c r="N911" s="454"/>
      <c r="P911" s="2" t="e">
        <f>IF(Produit_Tarif_Stock!#REF!&lt;&gt;0,Produit_Tarif_Stock!#REF!,"")</f>
        <v>#REF!</v>
      </c>
      <c r="Q911" s="518" t="e">
        <f>IF(Produit_Tarif_Stock!#REF!&lt;&gt;0,(E911-(E911*H911)-Produit_Tarif_Stock!#REF!)/Produit_Tarif_Stock!#REF!*100,(E911-(E911*H911)-Produit_Tarif_Stock!#REF!)/Produit_Tarif_Stock!#REF!*100)</f>
        <v>#REF!</v>
      </c>
      <c r="R911" s="523">
        <f t="shared" si="29"/>
        <v>0</v>
      </c>
      <c r="S911" s="524" t="e">
        <f>Produit_Tarif_Stock!#REF!</f>
        <v>#REF!</v>
      </c>
    </row>
    <row r="912" spans="1:19" ht="24.75" customHeight="1">
      <c r="A912" s="228" t="e">
        <f>Produit_Tarif_Stock!#REF!</f>
        <v>#REF!</v>
      </c>
      <c r="B912" s="118" t="e">
        <f>IF(Produit_Tarif_Stock!#REF!&lt;&gt;"",Produit_Tarif_Stock!#REF!,"")</f>
        <v>#REF!</v>
      </c>
      <c r="C912" s="502" t="e">
        <f>IF(Produit_Tarif_Stock!#REF!&lt;&gt;"",Produit_Tarif_Stock!#REF!,"")</f>
        <v>#REF!</v>
      </c>
      <c r="D912" s="505" t="e">
        <f>IF(Produit_Tarif_Stock!#REF!&lt;&gt;"",Produit_Tarif_Stock!#REF!,"")</f>
        <v>#REF!</v>
      </c>
      <c r="E912" s="514" t="e">
        <f>IF(Produit_Tarif_Stock!#REF!&lt;&gt;0,Produit_Tarif_Stock!#REF!,"")</f>
        <v>#REF!</v>
      </c>
      <c r="F912" s="2" t="e">
        <f>IF(Produit_Tarif_Stock!#REF!&lt;&gt;"",Produit_Tarif_Stock!#REF!,"")</f>
        <v>#REF!</v>
      </c>
      <c r="G912" s="506" t="e">
        <f>IF(Produit_Tarif_Stock!#REF!&lt;&gt;0,Produit_Tarif_Stock!#REF!,"")</f>
        <v>#REF!</v>
      </c>
      <c r="I912" s="506" t="str">
        <f t="shared" si="28"/>
        <v/>
      </c>
      <c r="J912" s="2" t="e">
        <f>IF(Produit_Tarif_Stock!#REF!&lt;&gt;0,Produit_Tarif_Stock!#REF!,"")</f>
        <v>#REF!</v>
      </c>
      <c r="K912" s="2" t="e">
        <f>IF(Produit_Tarif_Stock!#REF!&lt;&gt;0,Produit_Tarif_Stock!#REF!,"")</f>
        <v>#REF!</v>
      </c>
      <c r="L912" s="114" t="e">
        <f>IF(Produit_Tarif_Stock!#REF!&lt;&gt;0,Produit_Tarif_Stock!#REF!,"")</f>
        <v>#REF!</v>
      </c>
      <c r="M912" s="114" t="e">
        <f>IF(Produit_Tarif_Stock!#REF!&lt;&gt;0,Produit_Tarif_Stock!#REF!,"")</f>
        <v>#REF!</v>
      </c>
      <c r="N912" s="454"/>
      <c r="P912" s="2" t="e">
        <f>IF(Produit_Tarif_Stock!#REF!&lt;&gt;0,Produit_Tarif_Stock!#REF!,"")</f>
        <v>#REF!</v>
      </c>
      <c r="Q912" s="518" t="e">
        <f>IF(Produit_Tarif_Stock!#REF!&lt;&gt;0,(E912-(E912*H912)-Produit_Tarif_Stock!#REF!)/Produit_Tarif_Stock!#REF!*100,(E912-(E912*H912)-Produit_Tarif_Stock!#REF!)/Produit_Tarif_Stock!#REF!*100)</f>
        <v>#REF!</v>
      </c>
      <c r="R912" s="523">
        <f t="shared" si="29"/>
        <v>0</v>
      </c>
      <c r="S912" s="524" t="e">
        <f>Produit_Tarif_Stock!#REF!</f>
        <v>#REF!</v>
      </c>
    </row>
    <row r="913" spans="1:19" ht="24.75" customHeight="1">
      <c r="A913" s="228" t="e">
        <f>Produit_Tarif_Stock!#REF!</f>
        <v>#REF!</v>
      </c>
      <c r="B913" s="118" t="e">
        <f>IF(Produit_Tarif_Stock!#REF!&lt;&gt;"",Produit_Tarif_Stock!#REF!,"")</f>
        <v>#REF!</v>
      </c>
      <c r="C913" s="502" t="e">
        <f>IF(Produit_Tarif_Stock!#REF!&lt;&gt;"",Produit_Tarif_Stock!#REF!,"")</f>
        <v>#REF!</v>
      </c>
      <c r="D913" s="505" t="e">
        <f>IF(Produit_Tarif_Stock!#REF!&lt;&gt;"",Produit_Tarif_Stock!#REF!,"")</f>
        <v>#REF!</v>
      </c>
      <c r="E913" s="514" t="e">
        <f>IF(Produit_Tarif_Stock!#REF!&lt;&gt;0,Produit_Tarif_Stock!#REF!,"")</f>
        <v>#REF!</v>
      </c>
      <c r="F913" s="2" t="e">
        <f>IF(Produit_Tarif_Stock!#REF!&lt;&gt;"",Produit_Tarif_Stock!#REF!,"")</f>
        <v>#REF!</v>
      </c>
      <c r="G913" s="506" t="e">
        <f>IF(Produit_Tarif_Stock!#REF!&lt;&gt;0,Produit_Tarif_Stock!#REF!,"")</f>
        <v>#REF!</v>
      </c>
      <c r="I913" s="506" t="str">
        <f t="shared" si="28"/>
        <v/>
      </c>
      <c r="J913" s="2" t="e">
        <f>IF(Produit_Tarif_Stock!#REF!&lt;&gt;0,Produit_Tarif_Stock!#REF!,"")</f>
        <v>#REF!</v>
      </c>
      <c r="K913" s="2" t="e">
        <f>IF(Produit_Tarif_Stock!#REF!&lt;&gt;0,Produit_Tarif_Stock!#REF!,"")</f>
        <v>#REF!</v>
      </c>
      <c r="L913" s="114" t="e">
        <f>IF(Produit_Tarif_Stock!#REF!&lt;&gt;0,Produit_Tarif_Stock!#REF!,"")</f>
        <v>#REF!</v>
      </c>
      <c r="M913" s="114" t="e">
        <f>IF(Produit_Tarif_Stock!#REF!&lt;&gt;0,Produit_Tarif_Stock!#REF!,"")</f>
        <v>#REF!</v>
      </c>
      <c r="N913" s="454"/>
      <c r="P913" s="2" t="e">
        <f>IF(Produit_Tarif_Stock!#REF!&lt;&gt;0,Produit_Tarif_Stock!#REF!,"")</f>
        <v>#REF!</v>
      </c>
      <c r="Q913" s="518" t="e">
        <f>IF(Produit_Tarif_Stock!#REF!&lt;&gt;0,(E913-(E913*H913)-Produit_Tarif_Stock!#REF!)/Produit_Tarif_Stock!#REF!*100,(E913-(E913*H913)-Produit_Tarif_Stock!#REF!)/Produit_Tarif_Stock!#REF!*100)</f>
        <v>#REF!</v>
      </c>
      <c r="R913" s="523">
        <f t="shared" si="29"/>
        <v>0</v>
      </c>
      <c r="S913" s="524" t="e">
        <f>Produit_Tarif_Stock!#REF!</f>
        <v>#REF!</v>
      </c>
    </row>
    <row r="914" spans="1:19" ht="24.75" customHeight="1">
      <c r="A914" s="228" t="e">
        <f>Produit_Tarif_Stock!#REF!</f>
        <v>#REF!</v>
      </c>
      <c r="B914" s="118" t="e">
        <f>IF(Produit_Tarif_Stock!#REF!&lt;&gt;"",Produit_Tarif_Stock!#REF!,"")</f>
        <v>#REF!</v>
      </c>
      <c r="C914" s="502" t="e">
        <f>IF(Produit_Tarif_Stock!#REF!&lt;&gt;"",Produit_Tarif_Stock!#REF!,"")</f>
        <v>#REF!</v>
      </c>
      <c r="D914" s="505" t="e">
        <f>IF(Produit_Tarif_Stock!#REF!&lt;&gt;"",Produit_Tarif_Stock!#REF!,"")</f>
        <v>#REF!</v>
      </c>
      <c r="E914" s="514" t="e">
        <f>IF(Produit_Tarif_Stock!#REF!&lt;&gt;0,Produit_Tarif_Stock!#REF!,"")</f>
        <v>#REF!</v>
      </c>
      <c r="F914" s="2" t="e">
        <f>IF(Produit_Tarif_Stock!#REF!&lt;&gt;"",Produit_Tarif_Stock!#REF!,"")</f>
        <v>#REF!</v>
      </c>
      <c r="G914" s="506" t="e">
        <f>IF(Produit_Tarif_Stock!#REF!&lt;&gt;0,Produit_Tarif_Stock!#REF!,"")</f>
        <v>#REF!</v>
      </c>
      <c r="I914" s="506" t="str">
        <f t="shared" si="28"/>
        <v/>
      </c>
      <c r="J914" s="2" t="e">
        <f>IF(Produit_Tarif_Stock!#REF!&lt;&gt;0,Produit_Tarif_Stock!#REF!,"")</f>
        <v>#REF!</v>
      </c>
      <c r="K914" s="2" t="e">
        <f>IF(Produit_Tarif_Stock!#REF!&lt;&gt;0,Produit_Tarif_Stock!#REF!,"")</f>
        <v>#REF!</v>
      </c>
      <c r="L914" s="114" t="e">
        <f>IF(Produit_Tarif_Stock!#REF!&lt;&gt;0,Produit_Tarif_Stock!#REF!,"")</f>
        <v>#REF!</v>
      </c>
      <c r="M914" s="114" t="e">
        <f>IF(Produit_Tarif_Stock!#REF!&lt;&gt;0,Produit_Tarif_Stock!#REF!,"")</f>
        <v>#REF!</v>
      </c>
      <c r="N914" s="454"/>
      <c r="P914" s="2" t="e">
        <f>IF(Produit_Tarif_Stock!#REF!&lt;&gt;0,Produit_Tarif_Stock!#REF!,"")</f>
        <v>#REF!</v>
      </c>
      <c r="Q914" s="518" t="e">
        <f>IF(Produit_Tarif_Stock!#REF!&lt;&gt;0,(E914-(E914*H914)-Produit_Tarif_Stock!#REF!)/Produit_Tarif_Stock!#REF!*100,(E914-(E914*H914)-Produit_Tarif_Stock!#REF!)/Produit_Tarif_Stock!#REF!*100)</f>
        <v>#REF!</v>
      </c>
      <c r="R914" s="523">
        <f t="shared" si="29"/>
        <v>0</v>
      </c>
      <c r="S914" s="524" t="e">
        <f>Produit_Tarif_Stock!#REF!</f>
        <v>#REF!</v>
      </c>
    </row>
    <row r="915" spans="1:19" ht="24.75" customHeight="1">
      <c r="A915" s="228" t="e">
        <f>Produit_Tarif_Stock!#REF!</f>
        <v>#REF!</v>
      </c>
      <c r="B915" s="118" t="e">
        <f>IF(Produit_Tarif_Stock!#REF!&lt;&gt;"",Produit_Tarif_Stock!#REF!,"")</f>
        <v>#REF!</v>
      </c>
      <c r="C915" s="502" t="e">
        <f>IF(Produit_Tarif_Stock!#REF!&lt;&gt;"",Produit_Tarif_Stock!#REF!,"")</f>
        <v>#REF!</v>
      </c>
      <c r="D915" s="505" t="e">
        <f>IF(Produit_Tarif_Stock!#REF!&lt;&gt;"",Produit_Tarif_Stock!#REF!,"")</f>
        <v>#REF!</v>
      </c>
      <c r="E915" s="514" t="e">
        <f>IF(Produit_Tarif_Stock!#REF!&lt;&gt;0,Produit_Tarif_Stock!#REF!,"")</f>
        <v>#REF!</v>
      </c>
      <c r="F915" s="2" t="e">
        <f>IF(Produit_Tarif_Stock!#REF!&lt;&gt;"",Produit_Tarif_Stock!#REF!,"")</f>
        <v>#REF!</v>
      </c>
      <c r="G915" s="506" t="e">
        <f>IF(Produit_Tarif_Stock!#REF!&lt;&gt;0,Produit_Tarif_Stock!#REF!,"")</f>
        <v>#REF!</v>
      </c>
      <c r="I915" s="506" t="str">
        <f t="shared" si="28"/>
        <v/>
      </c>
      <c r="J915" s="2" t="e">
        <f>IF(Produit_Tarif_Stock!#REF!&lt;&gt;0,Produit_Tarif_Stock!#REF!,"")</f>
        <v>#REF!</v>
      </c>
      <c r="K915" s="2" t="e">
        <f>IF(Produit_Tarif_Stock!#REF!&lt;&gt;0,Produit_Tarif_Stock!#REF!,"")</f>
        <v>#REF!</v>
      </c>
      <c r="L915" s="114" t="e">
        <f>IF(Produit_Tarif_Stock!#REF!&lt;&gt;0,Produit_Tarif_Stock!#REF!,"")</f>
        <v>#REF!</v>
      </c>
      <c r="M915" s="114" t="e">
        <f>IF(Produit_Tarif_Stock!#REF!&lt;&gt;0,Produit_Tarif_Stock!#REF!,"")</f>
        <v>#REF!</v>
      </c>
      <c r="N915" s="454"/>
      <c r="P915" s="2" t="e">
        <f>IF(Produit_Tarif_Stock!#REF!&lt;&gt;0,Produit_Tarif_Stock!#REF!,"")</f>
        <v>#REF!</v>
      </c>
      <c r="Q915" s="518" t="e">
        <f>IF(Produit_Tarif_Stock!#REF!&lt;&gt;0,(E915-(E915*H915)-Produit_Tarif_Stock!#REF!)/Produit_Tarif_Stock!#REF!*100,(E915-(E915*H915)-Produit_Tarif_Stock!#REF!)/Produit_Tarif_Stock!#REF!*100)</f>
        <v>#REF!</v>
      </c>
      <c r="R915" s="523">
        <f t="shared" si="29"/>
        <v>0</v>
      </c>
      <c r="S915" s="524" t="e">
        <f>Produit_Tarif_Stock!#REF!</f>
        <v>#REF!</v>
      </c>
    </row>
    <row r="916" spans="1:19" ht="24.75" customHeight="1">
      <c r="A916" s="228" t="e">
        <f>Produit_Tarif_Stock!#REF!</f>
        <v>#REF!</v>
      </c>
      <c r="B916" s="118" t="e">
        <f>IF(Produit_Tarif_Stock!#REF!&lt;&gt;"",Produit_Tarif_Stock!#REF!,"")</f>
        <v>#REF!</v>
      </c>
      <c r="C916" s="502" t="e">
        <f>IF(Produit_Tarif_Stock!#REF!&lt;&gt;"",Produit_Tarif_Stock!#REF!,"")</f>
        <v>#REF!</v>
      </c>
      <c r="D916" s="505" t="e">
        <f>IF(Produit_Tarif_Stock!#REF!&lt;&gt;"",Produit_Tarif_Stock!#REF!,"")</f>
        <v>#REF!</v>
      </c>
      <c r="E916" s="514" t="e">
        <f>IF(Produit_Tarif_Stock!#REF!&lt;&gt;0,Produit_Tarif_Stock!#REF!,"")</f>
        <v>#REF!</v>
      </c>
      <c r="F916" s="2" t="e">
        <f>IF(Produit_Tarif_Stock!#REF!&lt;&gt;"",Produit_Tarif_Stock!#REF!,"")</f>
        <v>#REF!</v>
      </c>
      <c r="G916" s="506" t="e">
        <f>IF(Produit_Tarif_Stock!#REF!&lt;&gt;0,Produit_Tarif_Stock!#REF!,"")</f>
        <v>#REF!</v>
      </c>
      <c r="I916" s="506" t="str">
        <f t="shared" si="28"/>
        <v/>
      </c>
      <c r="J916" s="2" t="e">
        <f>IF(Produit_Tarif_Stock!#REF!&lt;&gt;0,Produit_Tarif_Stock!#REF!,"")</f>
        <v>#REF!</v>
      </c>
      <c r="K916" s="2" t="e">
        <f>IF(Produit_Tarif_Stock!#REF!&lt;&gt;0,Produit_Tarif_Stock!#REF!,"")</f>
        <v>#REF!</v>
      </c>
      <c r="L916" s="114" t="e">
        <f>IF(Produit_Tarif_Stock!#REF!&lt;&gt;0,Produit_Tarif_Stock!#REF!,"")</f>
        <v>#REF!</v>
      </c>
      <c r="M916" s="114" t="e">
        <f>IF(Produit_Tarif_Stock!#REF!&lt;&gt;0,Produit_Tarif_Stock!#REF!,"")</f>
        <v>#REF!</v>
      </c>
      <c r="N916" s="454"/>
      <c r="P916" s="2" t="e">
        <f>IF(Produit_Tarif_Stock!#REF!&lt;&gt;0,Produit_Tarif_Stock!#REF!,"")</f>
        <v>#REF!</v>
      </c>
      <c r="Q916" s="518" t="e">
        <f>IF(Produit_Tarif_Stock!#REF!&lt;&gt;0,(E916-(E916*H916)-Produit_Tarif_Stock!#REF!)/Produit_Tarif_Stock!#REF!*100,(E916-(E916*H916)-Produit_Tarif_Stock!#REF!)/Produit_Tarif_Stock!#REF!*100)</f>
        <v>#REF!</v>
      </c>
      <c r="R916" s="523">
        <f t="shared" si="29"/>
        <v>0</v>
      </c>
      <c r="S916" s="524" t="e">
        <f>Produit_Tarif_Stock!#REF!</f>
        <v>#REF!</v>
      </c>
    </row>
    <row r="917" spans="1:19" ht="24.75" customHeight="1">
      <c r="A917" s="228" t="e">
        <f>Produit_Tarif_Stock!#REF!</f>
        <v>#REF!</v>
      </c>
      <c r="B917" s="118" t="e">
        <f>IF(Produit_Tarif_Stock!#REF!&lt;&gt;"",Produit_Tarif_Stock!#REF!,"")</f>
        <v>#REF!</v>
      </c>
      <c r="C917" s="502" t="e">
        <f>IF(Produit_Tarif_Stock!#REF!&lt;&gt;"",Produit_Tarif_Stock!#REF!,"")</f>
        <v>#REF!</v>
      </c>
      <c r="D917" s="505" t="e">
        <f>IF(Produit_Tarif_Stock!#REF!&lt;&gt;"",Produit_Tarif_Stock!#REF!,"")</f>
        <v>#REF!</v>
      </c>
      <c r="E917" s="514" t="e">
        <f>IF(Produit_Tarif_Stock!#REF!&lt;&gt;0,Produit_Tarif_Stock!#REF!,"")</f>
        <v>#REF!</v>
      </c>
      <c r="F917" s="2" t="e">
        <f>IF(Produit_Tarif_Stock!#REF!&lt;&gt;"",Produit_Tarif_Stock!#REF!,"")</f>
        <v>#REF!</v>
      </c>
      <c r="G917" s="506" t="e">
        <f>IF(Produit_Tarif_Stock!#REF!&lt;&gt;0,Produit_Tarif_Stock!#REF!,"")</f>
        <v>#REF!</v>
      </c>
      <c r="I917" s="506" t="str">
        <f t="shared" si="28"/>
        <v/>
      </c>
      <c r="J917" s="2" t="e">
        <f>IF(Produit_Tarif_Stock!#REF!&lt;&gt;0,Produit_Tarif_Stock!#REF!,"")</f>
        <v>#REF!</v>
      </c>
      <c r="K917" s="2" t="e">
        <f>IF(Produit_Tarif_Stock!#REF!&lt;&gt;0,Produit_Tarif_Stock!#REF!,"")</f>
        <v>#REF!</v>
      </c>
      <c r="L917" s="114" t="e">
        <f>IF(Produit_Tarif_Stock!#REF!&lt;&gt;0,Produit_Tarif_Stock!#REF!,"")</f>
        <v>#REF!</v>
      </c>
      <c r="M917" s="114" t="e">
        <f>IF(Produit_Tarif_Stock!#REF!&lt;&gt;0,Produit_Tarif_Stock!#REF!,"")</f>
        <v>#REF!</v>
      </c>
      <c r="N917" s="454"/>
      <c r="P917" s="2" t="e">
        <f>IF(Produit_Tarif_Stock!#REF!&lt;&gt;0,Produit_Tarif_Stock!#REF!,"")</f>
        <v>#REF!</v>
      </c>
      <c r="Q917" s="518" t="e">
        <f>IF(Produit_Tarif_Stock!#REF!&lt;&gt;0,(E917-(E917*H917)-Produit_Tarif_Stock!#REF!)/Produit_Tarif_Stock!#REF!*100,(E917-(E917*H917)-Produit_Tarif_Stock!#REF!)/Produit_Tarif_Stock!#REF!*100)</f>
        <v>#REF!</v>
      </c>
      <c r="R917" s="523">
        <f t="shared" si="29"/>
        <v>0</v>
      </c>
      <c r="S917" s="524" t="e">
        <f>Produit_Tarif_Stock!#REF!</f>
        <v>#REF!</v>
      </c>
    </row>
    <row r="918" spans="1:19" ht="24.75" customHeight="1">
      <c r="A918" s="228" t="e">
        <f>Produit_Tarif_Stock!#REF!</f>
        <v>#REF!</v>
      </c>
      <c r="B918" s="118" t="e">
        <f>IF(Produit_Tarif_Stock!#REF!&lt;&gt;"",Produit_Tarif_Stock!#REF!,"")</f>
        <v>#REF!</v>
      </c>
      <c r="C918" s="502" t="e">
        <f>IF(Produit_Tarif_Stock!#REF!&lt;&gt;"",Produit_Tarif_Stock!#REF!,"")</f>
        <v>#REF!</v>
      </c>
      <c r="D918" s="505" t="e">
        <f>IF(Produit_Tarif_Stock!#REF!&lt;&gt;"",Produit_Tarif_Stock!#REF!,"")</f>
        <v>#REF!</v>
      </c>
      <c r="E918" s="514" t="e">
        <f>IF(Produit_Tarif_Stock!#REF!&lt;&gt;0,Produit_Tarif_Stock!#REF!,"")</f>
        <v>#REF!</v>
      </c>
      <c r="F918" s="2" t="e">
        <f>IF(Produit_Tarif_Stock!#REF!&lt;&gt;"",Produit_Tarif_Stock!#REF!,"")</f>
        <v>#REF!</v>
      </c>
      <c r="G918" s="506" t="e">
        <f>IF(Produit_Tarif_Stock!#REF!&lt;&gt;0,Produit_Tarif_Stock!#REF!,"")</f>
        <v>#REF!</v>
      </c>
      <c r="I918" s="506" t="str">
        <f t="shared" si="28"/>
        <v/>
      </c>
      <c r="J918" s="2" t="e">
        <f>IF(Produit_Tarif_Stock!#REF!&lt;&gt;0,Produit_Tarif_Stock!#REF!,"")</f>
        <v>#REF!</v>
      </c>
      <c r="K918" s="2" t="e">
        <f>IF(Produit_Tarif_Stock!#REF!&lt;&gt;0,Produit_Tarif_Stock!#REF!,"")</f>
        <v>#REF!</v>
      </c>
      <c r="L918" s="114" t="e">
        <f>IF(Produit_Tarif_Stock!#REF!&lt;&gt;0,Produit_Tarif_Stock!#REF!,"")</f>
        <v>#REF!</v>
      </c>
      <c r="M918" s="114" t="e">
        <f>IF(Produit_Tarif_Stock!#REF!&lt;&gt;0,Produit_Tarif_Stock!#REF!,"")</f>
        <v>#REF!</v>
      </c>
      <c r="N918" s="454"/>
      <c r="P918" s="2" t="e">
        <f>IF(Produit_Tarif_Stock!#REF!&lt;&gt;0,Produit_Tarif_Stock!#REF!,"")</f>
        <v>#REF!</v>
      </c>
      <c r="Q918" s="518" t="e">
        <f>IF(Produit_Tarif_Stock!#REF!&lt;&gt;0,(E918-(E918*H918)-Produit_Tarif_Stock!#REF!)/Produit_Tarif_Stock!#REF!*100,(E918-(E918*H918)-Produit_Tarif_Stock!#REF!)/Produit_Tarif_Stock!#REF!*100)</f>
        <v>#REF!</v>
      </c>
      <c r="R918" s="523">
        <f t="shared" si="29"/>
        <v>0</v>
      </c>
      <c r="S918" s="524" t="e">
        <f>Produit_Tarif_Stock!#REF!</f>
        <v>#REF!</v>
      </c>
    </row>
    <row r="919" spans="1:19" ht="24.75" customHeight="1">
      <c r="A919" s="228" t="e">
        <f>Produit_Tarif_Stock!#REF!</f>
        <v>#REF!</v>
      </c>
      <c r="B919" s="118" t="e">
        <f>IF(Produit_Tarif_Stock!#REF!&lt;&gt;"",Produit_Tarif_Stock!#REF!,"")</f>
        <v>#REF!</v>
      </c>
      <c r="C919" s="502" t="e">
        <f>IF(Produit_Tarif_Stock!#REF!&lt;&gt;"",Produit_Tarif_Stock!#REF!,"")</f>
        <v>#REF!</v>
      </c>
      <c r="D919" s="505" t="e">
        <f>IF(Produit_Tarif_Stock!#REF!&lt;&gt;"",Produit_Tarif_Stock!#REF!,"")</f>
        <v>#REF!</v>
      </c>
      <c r="E919" s="514" t="e">
        <f>IF(Produit_Tarif_Stock!#REF!&lt;&gt;0,Produit_Tarif_Stock!#REF!,"")</f>
        <v>#REF!</v>
      </c>
      <c r="F919" s="2" t="e">
        <f>IF(Produit_Tarif_Stock!#REF!&lt;&gt;"",Produit_Tarif_Stock!#REF!,"")</f>
        <v>#REF!</v>
      </c>
      <c r="G919" s="506" t="e">
        <f>IF(Produit_Tarif_Stock!#REF!&lt;&gt;0,Produit_Tarif_Stock!#REF!,"")</f>
        <v>#REF!</v>
      </c>
      <c r="I919" s="506" t="str">
        <f t="shared" si="28"/>
        <v/>
      </c>
      <c r="J919" s="2" t="e">
        <f>IF(Produit_Tarif_Stock!#REF!&lt;&gt;0,Produit_Tarif_Stock!#REF!,"")</f>
        <v>#REF!</v>
      </c>
      <c r="K919" s="2" t="e">
        <f>IF(Produit_Tarif_Stock!#REF!&lt;&gt;0,Produit_Tarif_Stock!#REF!,"")</f>
        <v>#REF!</v>
      </c>
      <c r="L919" s="114" t="e">
        <f>IF(Produit_Tarif_Stock!#REF!&lt;&gt;0,Produit_Tarif_Stock!#REF!,"")</f>
        <v>#REF!</v>
      </c>
      <c r="M919" s="114" t="e">
        <f>IF(Produit_Tarif_Stock!#REF!&lt;&gt;0,Produit_Tarif_Stock!#REF!,"")</f>
        <v>#REF!</v>
      </c>
      <c r="N919" s="454"/>
      <c r="P919" s="2" t="e">
        <f>IF(Produit_Tarif_Stock!#REF!&lt;&gt;0,Produit_Tarif_Stock!#REF!,"")</f>
        <v>#REF!</v>
      </c>
      <c r="Q919" s="518" t="e">
        <f>IF(Produit_Tarif_Stock!#REF!&lt;&gt;0,(E919-(E919*H919)-Produit_Tarif_Stock!#REF!)/Produit_Tarif_Stock!#REF!*100,(E919-(E919*H919)-Produit_Tarif_Stock!#REF!)/Produit_Tarif_Stock!#REF!*100)</f>
        <v>#REF!</v>
      </c>
      <c r="R919" s="523">
        <f t="shared" si="29"/>
        <v>0</v>
      </c>
      <c r="S919" s="524" t="e">
        <f>Produit_Tarif_Stock!#REF!</f>
        <v>#REF!</v>
      </c>
    </row>
    <row r="920" spans="1:19" ht="24.75" customHeight="1">
      <c r="A920" s="228" t="e">
        <f>Produit_Tarif_Stock!#REF!</f>
        <v>#REF!</v>
      </c>
      <c r="B920" s="118" t="e">
        <f>IF(Produit_Tarif_Stock!#REF!&lt;&gt;"",Produit_Tarif_Stock!#REF!,"")</f>
        <v>#REF!</v>
      </c>
      <c r="C920" s="502" t="e">
        <f>IF(Produit_Tarif_Stock!#REF!&lt;&gt;"",Produit_Tarif_Stock!#REF!,"")</f>
        <v>#REF!</v>
      </c>
      <c r="D920" s="505" t="e">
        <f>IF(Produit_Tarif_Stock!#REF!&lt;&gt;"",Produit_Tarif_Stock!#REF!,"")</f>
        <v>#REF!</v>
      </c>
      <c r="E920" s="514" t="e">
        <f>IF(Produit_Tarif_Stock!#REF!&lt;&gt;0,Produit_Tarif_Stock!#REF!,"")</f>
        <v>#REF!</v>
      </c>
      <c r="F920" s="2" t="e">
        <f>IF(Produit_Tarif_Stock!#REF!&lt;&gt;"",Produit_Tarif_Stock!#REF!,"")</f>
        <v>#REF!</v>
      </c>
      <c r="G920" s="506" t="e">
        <f>IF(Produit_Tarif_Stock!#REF!&lt;&gt;0,Produit_Tarif_Stock!#REF!,"")</f>
        <v>#REF!</v>
      </c>
      <c r="I920" s="506" t="str">
        <f t="shared" si="28"/>
        <v/>
      </c>
      <c r="J920" s="2" t="e">
        <f>IF(Produit_Tarif_Stock!#REF!&lt;&gt;0,Produit_Tarif_Stock!#REF!,"")</f>
        <v>#REF!</v>
      </c>
      <c r="K920" s="2" t="e">
        <f>IF(Produit_Tarif_Stock!#REF!&lt;&gt;0,Produit_Tarif_Stock!#REF!,"")</f>
        <v>#REF!</v>
      </c>
      <c r="L920" s="114" t="e">
        <f>IF(Produit_Tarif_Stock!#REF!&lt;&gt;0,Produit_Tarif_Stock!#REF!,"")</f>
        <v>#REF!</v>
      </c>
      <c r="M920" s="114" t="e">
        <f>IF(Produit_Tarif_Stock!#REF!&lt;&gt;0,Produit_Tarif_Stock!#REF!,"")</f>
        <v>#REF!</v>
      </c>
      <c r="N920" s="454"/>
      <c r="P920" s="2" t="e">
        <f>IF(Produit_Tarif_Stock!#REF!&lt;&gt;0,Produit_Tarif_Stock!#REF!,"")</f>
        <v>#REF!</v>
      </c>
      <c r="Q920" s="518" t="e">
        <f>IF(Produit_Tarif_Stock!#REF!&lt;&gt;0,(E920-(E920*H920)-Produit_Tarif_Stock!#REF!)/Produit_Tarif_Stock!#REF!*100,(E920-(E920*H920)-Produit_Tarif_Stock!#REF!)/Produit_Tarif_Stock!#REF!*100)</f>
        <v>#REF!</v>
      </c>
      <c r="R920" s="523">
        <f t="shared" si="29"/>
        <v>0</v>
      </c>
      <c r="S920" s="524" t="e">
        <f>Produit_Tarif_Stock!#REF!</f>
        <v>#REF!</v>
      </c>
    </row>
    <row r="921" spans="1:19" ht="24.75" customHeight="1">
      <c r="A921" s="228" t="e">
        <f>Produit_Tarif_Stock!#REF!</f>
        <v>#REF!</v>
      </c>
      <c r="B921" s="118" t="e">
        <f>IF(Produit_Tarif_Stock!#REF!&lt;&gt;"",Produit_Tarif_Stock!#REF!,"")</f>
        <v>#REF!</v>
      </c>
      <c r="C921" s="502" t="e">
        <f>IF(Produit_Tarif_Stock!#REF!&lt;&gt;"",Produit_Tarif_Stock!#REF!,"")</f>
        <v>#REF!</v>
      </c>
      <c r="D921" s="505" t="e">
        <f>IF(Produit_Tarif_Stock!#REF!&lt;&gt;"",Produit_Tarif_Stock!#REF!,"")</f>
        <v>#REF!</v>
      </c>
      <c r="E921" s="514" t="e">
        <f>IF(Produit_Tarif_Stock!#REF!&lt;&gt;0,Produit_Tarif_Stock!#REF!,"")</f>
        <v>#REF!</v>
      </c>
      <c r="F921" s="2" t="e">
        <f>IF(Produit_Tarif_Stock!#REF!&lt;&gt;"",Produit_Tarif_Stock!#REF!,"")</f>
        <v>#REF!</v>
      </c>
      <c r="G921" s="506" t="e">
        <f>IF(Produit_Tarif_Stock!#REF!&lt;&gt;0,Produit_Tarif_Stock!#REF!,"")</f>
        <v>#REF!</v>
      </c>
      <c r="I921" s="506" t="str">
        <f t="shared" si="28"/>
        <v/>
      </c>
      <c r="J921" s="2" t="e">
        <f>IF(Produit_Tarif_Stock!#REF!&lt;&gt;0,Produit_Tarif_Stock!#REF!,"")</f>
        <v>#REF!</v>
      </c>
      <c r="K921" s="2" t="e">
        <f>IF(Produit_Tarif_Stock!#REF!&lt;&gt;0,Produit_Tarif_Stock!#REF!,"")</f>
        <v>#REF!</v>
      </c>
      <c r="L921" s="114" t="e">
        <f>IF(Produit_Tarif_Stock!#REF!&lt;&gt;0,Produit_Tarif_Stock!#REF!,"")</f>
        <v>#REF!</v>
      </c>
      <c r="M921" s="114" t="e">
        <f>IF(Produit_Tarif_Stock!#REF!&lt;&gt;0,Produit_Tarif_Stock!#REF!,"")</f>
        <v>#REF!</v>
      </c>
      <c r="N921" s="454"/>
      <c r="P921" s="2" t="e">
        <f>IF(Produit_Tarif_Stock!#REF!&lt;&gt;0,Produit_Tarif_Stock!#REF!,"")</f>
        <v>#REF!</v>
      </c>
      <c r="Q921" s="518" t="e">
        <f>IF(Produit_Tarif_Stock!#REF!&lt;&gt;0,(E921-(E921*H921)-Produit_Tarif_Stock!#REF!)/Produit_Tarif_Stock!#REF!*100,(E921-(E921*H921)-Produit_Tarif_Stock!#REF!)/Produit_Tarif_Stock!#REF!*100)</f>
        <v>#REF!</v>
      </c>
      <c r="R921" s="523">
        <f t="shared" si="29"/>
        <v>0</v>
      </c>
      <c r="S921" s="524" t="e">
        <f>Produit_Tarif_Stock!#REF!</f>
        <v>#REF!</v>
      </c>
    </row>
    <row r="922" spans="1:19" ht="24.75" customHeight="1">
      <c r="A922" s="228" t="e">
        <f>Produit_Tarif_Stock!#REF!</f>
        <v>#REF!</v>
      </c>
      <c r="B922" s="118" t="e">
        <f>IF(Produit_Tarif_Stock!#REF!&lt;&gt;"",Produit_Tarif_Stock!#REF!,"")</f>
        <v>#REF!</v>
      </c>
      <c r="C922" s="502" t="e">
        <f>IF(Produit_Tarif_Stock!#REF!&lt;&gt;"",Produit_Tarif_Stock!#REF!,"")</f>
        <v>#REF!</v>
      </c>
      <c r="D922" s="505" t="e">
        <f>IF(Produit_Tarif_Stock!#REF!&lt;&gt;"",Produit_Tarif_Stock!#REF!,"")</f>
        <v>#REF!</v>
      </c>
      <c r="E922" s="514" t="e">
        <f>IF(Produit_Tarif_Stock!#REF!&lt;&gt;0,Produit_Tarif_Stock!#REF!,"")</f>
        <v>#REF!</v>
      </c>
      <c r="F922" s="2" t="e">
        <f>IF(Produit_Tarif_Stock!#REF!&lt;&gt;"",Produit_Tarif_Stock!#REF!,"")</f>
        <v>#REF!</v>
      </c>
      <c r="G922" s="506" t="e">
        <f>IF(Produit_Tarif_Stock!#REF!&lt;&gt;0,Produit_Tarif_Stock!#REF!,"")</f>
        <v>#REF!</v>
      </c>
      <c r="I922" s="506" t="str">
        <f t="shared" si="28"/>
        <v/>
      </c>
      <c r="J922" s="2" t="e">
        <f>IF(Produit_Tarif_Stock!#REF!&lt;&gt;0,Produit_Tarif_Stock!#REF!,"")</f>
        <v>#REF!</v>
      </c>
      <c r="K922" s="2" t="e">
        <f>IF(Produit_Tarif_Stock!#REF!&lt;&gt;0,Produit_Tarif_Stock!#REF!,"")</f>
        <v>#REF!</v>
      </c>
      <c r="L922" s="114" t="e">
        <f>IF(Produit_Tarif_Stock!#REF!&lt;&gt;0,Produit_Tarif_Stock!#REF!,"")</f>
        <v>#REF!</v>
      </c>
      <c r="M922" s="114" t="e">
        <f>IF(Produit_Tarif_Stock!#REF!&lt;&gt;0,Produit_Tarif_Stock!#REF!,"")</f>
        <v>#REF!</v>
      </c>
      <c r="N922" s="454"/>
      <c r="P922" s="2" t="e">
        <f>IF(Produit_Tarif_Stock!#REF!&lt;&gt;0,Produit_Tarif_Stock!#REF!,"")</f>
        <v>#REF!</v>
      </c>
      <c r="Q922" s="518" t="e">
        <f>IF(Produit_Tarif_Stock!#REF!&lt;&gt;0,(E922-(E922*H922)-Produit_Tarif_Stock!#REF!)/Produit_Tarif_Stock!#REF!*100,(E922-(E922*H922)-Produit_Tarif_Stock!#REF!)/Produit_Tarif_Stock!#REF!*100)</f>
        <v>#REF!</v>
      </c>
      <c r="R922" s="523">
        <f t="shared" si="29"/>
        <v>0</v>
      </c>
      <c r="S922" s="524" t="e">
        <f>Produit_Tarif_Stock!#REF!</f>
        <v>#REF!</v>
      </c>
    </row>
    <row r="923" spans="1:19" ht="24.75" customHeight="1">
      <c r="A923" s="228" t="e">
        <f>Produit_Tarif_Stock!#REF!</f>
        <v>#REF!</v>
      </c>
      <c r="B923" s="118" t="e">
        <f>IF(Produit_Tarif_Stock!#REF!&lt;&gt;"",Produit_Tarif_Stock!#REF!,"")</f>
        <v>#REF!</v>
      </c>
      <c r="C923" s="502" t="e">
        <f>IF(Produit_Tarif_Stock!#REF!&lt;&gt;"",Produit_Tarif_Stock!#REF!,"")</f>
        <v>#REF!</v>
      </c>
      <c r="D923" s="505" t="e">
        <f>IF(Produit_Tarif_Stock!#REF!&lt;&gt;"",Produit_Tarif_Stock!#REF!,"")</f>
        <v>#REF!</v>
      </c>
      <c r="E923" s="514" t="e">
        <f>IF(Produit_Tarif_Stock!#REF!&lt;&gt;0,Produit_Tarif_Stock!#REF!,"")</f>
        <v>#REF!</v>
      </c>
      <c r="F923" s="2" t="e">
        <f>IF(Produit_Tarif_Stock!#REF!&lt;&gt;"",Produit_Tarif_Stock!#REF!,"")</f>
        <v>#REF!</v>
      </c>
      <c r="G923" s="506" t="e">
        <f>IF(Produit_Tarif_Stock!#REF!&lt;&gt;0,Produit_Tarif_Stock!#REF!,"")</f>
        <v>#REF!</v>
      </c>
      <c r="I923" s="506" t="str">
        <f t="shared" si="28"/>
        <v/>
      </c>
      <c r="J923" s="2" t="e">
        <f>IF(Produit_Tarif_Stock!#REF!&lt;&gt;0,Produit_Tarif_Stock!#REF!,"")</f>
        <v>#REF!</v>
      </c>
      <c r="K923" s="2" t="e">
        <f>IF(Produit_Tarif_Stock!#REF!&lt;&gt;0,Produit_Tarif_Stock!#REF!,"")</f>
        <v>#REF!</v>
      </c>
      <c r="L923" s="114" t="e">
        <f>IF(Produit_Tarif_Stock!#REF!&lt;&gt;0,Produit_Tarif_Stock!#REF!,"")</f>
        <v>#REF!</v>
      </c>
      <c r="M923" s="114" t="e">
        <f>IF(Produit_Tarif_Stock!#REF!&lt;&gt;0,Produit_Tarif_Stock!#REF!,"")</f>
        <v>#REF!</v>
      </c>
      <c r="N923" s="454"/>
      <c r="P923" s="2" t="e">
        <f>IF(Produit_Tarif_Stock!#REF!&lt;&gt;0,Produit_Tarif_Stock!#REF!,"")</f>
        <v>#REF!</v>
      </c>
      <c r="Q923" s="518" t="e">
        <f>IF(Produit_Tarif_Stock!#REF!&lt;&gt;0,(E923-(E923*H923)-Produit_Tarif_Stock!#REF!)/Produit_Tarif_Stock!#REF!*100,(E923-(E923*H923)-Produit_Tarif_Stock!#REF!)/Produit_Tarif_Stock!#REF!*100)</f>
        <v>#REF!</v>
      </c>
      <c r="R923" s="523">
        <f t="shared" si="29"/>
        <v>0</v>
      </c>
      <c r="S923" s="524" t="e">
        <f>Produit_Tarif_Stock!#REF!</f>
        <v>#REF!</v>
      </c>
    </row>
    <row r="924" spans="1:19" ht="24.75" customHeight="1">
      <c r="A924" s="228" t="e">
        <f>Produit_Tarif_Stock!#REF!</f>
        <v>#REF!</v>
      </c>
      <c r="B924" s="118" t="e">
        <f>IF(Produit_Tarif_Stock!#REF!&lt;&gt;"",Produit_Tarif_Stock!#REF!,"")</f>
        <v>#REF!</v>
      </c>
      <c r="C924" s="502" t="e">
        <f>IF(Produit_Tarif_Stock!#REF!&lt;&gt;"",Produit_Tarif_Stock!#REF!,"")</f>
        <v>#REF!</v>
      </c>
      <c r="D924" s="505" t="e">
        <f>IF(Produit_Tarif_Stock!#REF!&lt;&gt;"",Produit_Tarif_Stock!#REF!,"")</f>
        <v>#REF!</v>
      </c>
      <c r="E924" s="514" t="e">
        <f>IF(Produit_Tarif_Stock!#REF!&lt;&gt;0,Produit_Tarif_Stock!#REF!,"")</f>
        <v>#REF!</v>
      </c>
      <c r="F924" s="2" t="e">
        <f>IF(Produit_Tarif_Stock!#REF!&lt;&gt;"",Produit_Tarif_Stock!#REF!,"")</f>
        <v>#REF!</v>
      </c>
      <c r="G924" s="506" t="e">
        <f>IF(Produit_Tarif_Stock!#REF!&lt;&gt;0,Produit_Tarif_Stock!#REF!,"")</f>
        <v>#REF!</v>
      </c>
      <c r="I924" s="506" t="str">
        <f t="shared" si="28"/>
        <v/>
      </c>
      <c r="J924" s="2" t="e">
        <f>IF(Produit_Tarif_Stock!#REF!&lt;&gt;0,Produit_Tarif_Stock!#REF!,"")</f>
        <v>#REF!</v>
      </c>
      <c r="K924" s="2" t="e">
        <f>IF(Produit_Tarif_Stock!#REF!&lt;&gt;0,Produit_Tarif_Stock!#REF!,"")</f>
        <v>#REF!</v>
      </c>
      <c r="L924" s="114" t="e">
        <f>IF(Produit_Tarif_Stock!#REF!&lt;&gt;0,Produit_Tarif_Stock!#REF!,"")</f>
        <v>#REF!</v>
      </c>
      <c r="M924" s="114" t="e">
        <f>IF(Produit_Tarif_Stock!#REF!&lt;&gt;0,Produit_Tarif_Stock!#REF!,"")</f>
        <v>#REF!</v>
      </c>
      <c r="N924" s="454"/>
      <c r="P924" s="2" t="e">
        <f>IF(Produit_Tarif_Stock!#REF!&lt;&gt;0,Produit_Tarif_Stock!#REF!,"")</f>
        <v>#REF!</v>
      </c>
      <c r="Q924" s="518" t="e">
        <f>IF(Produit_Tarif_Stock!#REF!&lt;&gt;0,(E924-(E924*H924)-Produit_Tarif_Stock!#REF!)/Produit_Tarif_Stock!#REF!*100,(E924-(E924*H924)-Produit_Tarif_Stock!#REF!)/Produit_Tarif_Stock!#REF!*100)</f>
        <v>#REF!</v>
      </c>
      <c r="R924" s="523">
        <f t="shared" si="29"/>
        <v>0</v>
      </c>
      <c r="S924" s="524" t="e">
        <f>Produit_Tarif_Stock!#REF!</f>
        <v>#REF!</v>
      </c>
    </row>
    <row r="925" spans="1:19" ht="24.75" customHeight="1">
      <c r="A925" s="228" t="e">
        <f>Produit_Tarif_Stock!#REF!</f>
        <v>#REF!</v>
      </c>
      <c r="B925" s="118" t="e">
        <f>IF(Produit_Tarif_Stock!#REF!&lt;&gt;"",Produit_Tarif_Stock!#REF!,"")</f>
        <v>#REF!</v>
      </c>
      <c r="C925" s="502" t="e">
        <f>IF(Produit_Tarif_Stock!#REF!&lt;&gt;"",Produit_Tarif_Stock!#REF!,"")</f>
        <v>#REF!</v>
      </c>
      <c r="D925" s="505" t="e">
        <f>IF(Produit_Tarif_Stock!#REF!&lt;&gt;"",Produit_Tarif_Stock!#REF!,"")</f>
        <v>#REF!</v>
      </c>
      <c r="E925" s="514" t="e">
        <f>IF(Produit_Tarif_Stock!#REF!&lt;&gt;0,Produit_Tarif_Stock!#REF!,"")</f>
        <v>#REF!</v>
      </c>
      <c r="F925" s="2" t="e">
        <f>IF(Produit_Tarif_Stock!#REF!&lt;&gt;"",Produit_Tarif_Stock!#REF!,"")</f>
        <v>#REF!</v>
      </c>
      <c r="G925" s="506" t="e">
        <f>IF(Produit_Tarif_Stock!#REF!&lt;&gt;0,Produit_Tarif_Stock!#REF!,"")</f>
        <v>#REF!</v>
      </c>
      <c r="I925" s="506" t="str">
        <f t="shared" si="28"/>
        <v/>
      </c>
      <c r="J925" s="2" t="e">
        <f>IF(Produit_Tarif_Stock!#REF!&lt;&gt;0,Produit_Tarif_Stock!#REF!,"")</f>
        <v>#REF!</v>
      </c>
      <c r="K925" s="2" t="e">
        <f>IF(Produit_Tarif_Stock!#REF!&lt;&gt;0,Produit_Tarif_Stock!#REF!,"")</f>
        <v>#REF!</v>
      </c>
      <c r="L925" s="114" t="e">
        <f>IF(Produit_Tarif_Stock!#REF!&lt;&gt;0,Produit_Tarif_Stock!#REF!,"")</f>
        <v>#REF!</v>
      </c>
      <c r="M925" s="114" t="e">
        <f>IF(Produit_Tarif_Stock!#REF!&lt;&gt;0,Produit_Tarif_Stock!#REF!,"")</f>
        <v>#REF!</v>
      </c>
      <c r="N925" s="454"/>
      <c r="P925" s="2" t="e">
        <f>IF(Produit_Tarif_Stock!#REF!&lt;&gt;0,Produit_Tarif_Stock!#REF!,"")</f>
        <v>#REF!</v>
      </c>
      <c r="Q925" s="518" t="e">
        <f>IF(Produit_Tarif_Stock!#REF!&lt;&gt;0,(E925-(E925*H925)-Produit_Tarif_Stock!#REF!)/Produit_Tarif_Stock!#REF!*100,(E925-(E925*H925)-Produit_Tarif_Stock!#REF!)/Produit_Tarif_Stock!#REF!*100)</f>
        <v>#REF!</v>
      </c>
      <c r="R925" s="523">
        <f t="shared" si="29"/>
        <v>0</v>
      </c>
      <c r="S925" s="524" t="e">
        <f>Produit_Tarif_Stock!#REF!</f>
        <v>#REF!</v>
      </c>
    </row>
    <row r="926" spans="1:19" ht="24.75" customHeight="1">
      <c r="A926" s="228" t="e">
        <f>Produit_Tarif_Stock!#REF!</f>
        <v>#REF!</v>
      </c>
      <c r="B926" s="118" t="e">
        <f>IF(Produit_Tarif_Stock!#REF!&lt;&gt;"",Produit_Tarif_Stock!#REF!,"")</f>
        <v>#REF!</v>
      </c>
      <c r="C926" s="502" t="e">
        <f>IF(Produit_Tarif_Stock!#REF!&lt;&gt;"",Produit_Tarif_Stock!#REF!,"")</f>
        <v>#REF!</v>
      </c>
      <c r="D926" s="505" t="e">
        <f>IF(Produit_Tarif_Stock!#REF!&lt;&gt;"",Produit_Tarif_Stock!#REF!,"")</f>
        <v>#REF!</v>
      </c>
      <c r="E926" s="514" t="e">
        <f>IF(Produit_Tarif_Stock!#REF!&lt;&gt;0,Produit_Tarif_Stock!#REF!,"")</f>
        <v>#REF!</v>
      </c>
      <c r="F926" s="2" t="e">
        <f>IF(Produit_Tarif_Stock!#REF!&lt;&gt;"",Produit_Tarif_Stock!#REF!,"")</f>
        <v>#REF!</v>
      </c>
      <c r="G926" s="506" t="e">
        <f>IF(Produit_Tarif_Stock!#REF!&lt;&gt;0,Produit_Tarif_Stock!#REF!,"")</f>
        <v>#REF!</v>
      </c>
      <c r="I926" s="506" t="str">
        <f t="shared" si="28"/>
        <v/>
      </c>
      <c r="J926" s="2" t="e">
        <f>IF(Produit_Tarif_Stock!#REF!&lt;&gt;0,Produit_Tarif_Stock!#REF!,"")</f>
        <v>#REF!</v>
      </c>
      <c r="K926" s="2" t="e">
        <f>IF(Produit_Tarif_Stock!#REF!&lt;&gt;0,Produit_Tarif_Stock!#REF!,"")</f>
        <v>#REF!</v>
      </c>
      <c r="L926" s="114" t="e">
        <f>IF(Produit_Tarif_Stock!#REF!&lt;&gt;0,Produit_Tarif_Stock!#REF!,"")</f>
        <v>#REF!</v>
      </c>
      <c r="M926" s="114" t="e">
        <f>IF(Produit_Tarif_Stock!#REF!&lt;&gt;0,Produit_Tarif_Stock!#REF!,"")</f>
        <v>#REF!</v>
      </c>
      <c r="N926" s="454"/>
      <c r="P926" s="2" t="e">
        <f>IF(Produit_Tarif_Stock!#REF!&lt;&gt;0,Produit_Tarif_Stock!#REF!,"")</f>
        <v>#REF!</v>
      </c>
      <c r="Q926" s="518" t="e">
        <f>IF(Produit_Tarif_Stock!#REF!&lt;&gt;0,(E926-(E926*H926)-Produit_Tarif_Stock!#REF!)/Produit_Tarif_Stock!#REF!*100,(E926-(E926*H926)-Produit_Tarif_Stock!#REF!)/Produit_Tarif_Stock!#REF!*100)</f>
        <v>#REF!</v>
      </c>
      <c r="R926" s="523">
        <f t="shared" si="29"/>
        <v>0</v>
      </c>
      <c r="S926" s="524" t="e">
        <f>Produit_Tarif_Stock!#REF!</f>
        <v>#REF!</v>
      </c>
    </row>
    <row r="927" spans="1:19" ht="24.75" customHeight="1">
      <c r="A927" s="228" t="e">
        <f>Produit_Tarif_Stock!#REF!</f>
        <v>#REF!</v>
      </c>
      <c r="B927" s="118" t="e">
        <f>IF(Produit_Tarif_Stock!#REF!&lt;&gt;"",Produit_Tarif_Stock!#REF!,"")</f>
        <v>#REF!</v>
      </c>
      <c r="C927" s="502" t="e">
        <f>IF(Produit_Tarif_Stock!#REF!&lt;&gt;"",Produit_Tarif_Stock!#REF!,"")</f>
        <v>#REF!</v>
      </c>
      <c r="D927" s="505" t="e">
        <f>IF(Produit_Tarif_Stock!#REF!&lt;&gt;"",Produit_Tarif_Stock!#REF!,"")</f>
        <v>#REF!</v>
      </c>
      <c r="E927" s="514" t="e">
        <f>IF(Produit_Tarif_Stock!#REF!&lt;&gt;0,Produit_Tarif_Stock!#REF!,"")</f>
        <v>#REF!</v>
      </c>
      <c r="F927" s="2" t="e">
        <f>IF(Produit_Tarif_Stock!#REF!&lt;&gt;"",Produit_Tarif_Stock!#REF!,"")</f>
        <v>#REF!</v>
      </c>
      <c r="G927" s="506" t="e">
        <f>IF(Produit_Tarif_Stock!#REF!&lt;&gt;0,Produit_Tarif_Stock!#REF!,"")</f>
        <v>#REF!</v>
      </c>
      <c r="I927" s="506" t="str">
        <f t="shared" si="28"/>
        <v/>
      </c>
      <c r="J927" s="2" t="e">
        <f>IF(Produit_Tarif_Stock!#REF!&lt;&gt;0,Produit_Tarif_Stock!#REF!,"")</f>
        <v>#REF!</v>
      </c>
      <c r="K927" s="2" t="e">
        <f>IF(Produit_Tarif_Stock!#REF!&lt;&gt;0,Produit_Tarif_Stock!#REF!,"")</f>
        <v>#REF!</v>
      </c>
      <c r="L927" s="114" t="e">
        <f>IF(Produit_Tarif_Stock!#REF!&lt;&gt;0,Produit_Tarif_Stock!#REF!,"")</f>
        <v>#REF!</v>
      </c>
      <c r="M927" s="114" t="e">
        <f>IF(Produit_Tarif_Stock!#REF!&lt;&gt;0,Produit_Tarif_Stock!#REF!,"")</f>
        <v>#REF!</v>
      </c>
      <c r="N927" s="454"/>
      <c r="P927" s="2" t="e">
        <f>IF(Produit_Tarif_Stock!#REF!&lt;&gt;0,Produit_Tarif_Stock!#REF!,"")</f>
        <v>#REF!</v>
      </c>
      <c r="Q927" s="518" t="e">
        <f>IF(Produit_Tarif_Stock!#REF!&lt;&gt;0,(E927-(E927*H927)-Produit_Tarif_Stock!#REF!)/Produit_Tarif_Stock!#REF!*100,(E927-(E927*H927)-Produit_Tarif_Stock!#REF!)/Produit_Tarif_Stock!#REF!*100)</f>
        <v>#REF!</v>
      </c>
      <c r="R927" s="523">
        <f t="shared" si="29"/>
        <v>0</v>
      </c>
      <c r="S927" s="524" t="e">
        <f>Produit_Tarif_Stock!#REF!</f>
        <v>#REF!</v>
      </c>
    </row>
    <row r="928" spans="1:19" ht="24.75" customHeight="1">
      <c r="A928" s="228" t="e">
        <f>Produit_Tarif_Stock!#REF!</f>
        <v>#REF!</v>
      </c>
      <c r="B928" s="118" t="e">
        <f>IF(Produit_Tarif_Stock!#REF!&lt;&gt;"",Produit_Tarif_Stock!#REF!,"")</f>
        <v>#REF!</v>
      </c>
      <c r="C928" s="502" t="e">
        <f>IF(Produit_Tarif_Stock!#REF!&lt;&gt;"",Produit_Tarif_Stock!#REF!,"")</f>
        <v>#REF!</v>
      </c>
      <c r="D928" s="505" t="e">
        <f>IF(Produit_Tarif_Stock!#REF!&lt;&gt;"",Produit_Tarif_Stock!#REF!,"")</f>
        <v>#REF!</v>
      </c>
      <c r="E928" s="514" t="e">
        <f>IF(Produit_Tarif_Stock!#REF!&lt;&gt;0,Produit_Tarif_Stock!#REF!,"")</f>
        <v>#REF!</v>
      </c>
      <c r="F928" s="2" t="e">
        <f>IF(Produit_Tarif_Stock!#REF!&lt;&gt;"",Produit_Tarif_Stock!#REF!,"")</f>
        <v>#REF!</v>
      </c>
      <c r="G928" s="506" t="e">
        <f>IF(Produit_Tarif_Stock!#REF!&lt;&gt;0,Produit_Tarif_Stock!#REF!,"")</f>
        <v>#REF!</v>
      </c>
      <c r="I928" s="506" t="str">
        <f t="shared" si="28"/>
        <v/>
      </c>
      <c r="J928" s="2" t="e">
        <f>IF(Produit_Tarif_Stock!#REF!&lt;&gt;0,Produit_Tarif_Stock!#REF!,"")</f>
        <v>#REF!</v>
      </c>
      <c r="K928" s="2" t="e">
        <f>IF(Produit_Tarif_Stock!#REF!&lt;&gt;0,Produit_Tarif_Stock!#REF!,"")</f>
        <v>#REF!</v>
      </c>
      <c r="L928" s="114" t="e">
        <f>IF(Produit_Tarif_Stock!#REF!&lt;&gt;0,Produit_Tarif_Stock!#REF!,"")</f>
        <v>#REF!</v>
      </c>
      <c r="M928" s="114" t="e">
        <f>IF(Produit_Tarif_Stock!#REF!&lt;&gt;0,Produit_Tarif_Stock!#REF!,"")</f>
        <v>#REF!</v>
      </c>
      <c r="N928" s="454"/>
      <c r="P928" s="2" t="e">
        <f>IF(Produit_Tarif_Stock!#REF!&lt;&gt;0,Produit_Tarif_Stock!#REF!,"")</f>
        <v>#REF!</v>
      </c>
      <c r="Q928" s="518" t="e">
        <f>IF(Produit_Tarif_Stock!#REF!&lt;&gt;0,(E928-(E928*H928)-Produit_Tarif_Stock!#REF!)/Produit_Tarif_Stock!#REF!*100,(E928-(E928*H928)-Produit_Tarif_Stock!#REF!)/Produit_Tarif_Stock!#REF!*100)</f>
        <v>#REF!</v>
      </c>
      <c r="R928" s="523">
        <f t="shared" si="29"/>
        <v>0</v>
      </c>
      <c r="S928" s="524" t="e">
        <f>Produit_Tarif_Stock!#REF!</f>
        <v>#REF!</v>
      </c>
    </row>
    <row r="929" spans="1:19" ht="24.75" customHeight="1">
      <c r="A929" s="228" t="e">
        <f>Produit_Tarif_Stock!#REF!</f>
        <v>#REF!</v>
      </c>
      <c r="B929" s="118" t="e">
        <f>IF(Produit_Tarif_Stock!#REF!&lt;&gt;"",Produit_Tarif_Stock!#REF!,"")</f>
        <v>#REF!</v>
      </c>
      <c r="C929" s="502" t="e">
        <f>IF(Produit_Tarif_Stock!#REF!&lt;&gt;"",Produit_Tarif_Stock!#REF!,"")</f>
        <v>#REF!</v>
      </c>
      <c r="D929" s="505" t="e">
        <f>IF(Produit_Tarif_Stock!#REF!&lt;&gt;"",Produit_Tarif_Stock!#REF!,"")</f>
        <v>#REF!</v>
      </c>
      <c r="E929" s="514" t="e">
        <f>IF(Produit_Tarif_Stock!#REF!&lt;&gt;0,Produit_Tarif_Stock!#REF!,"")</f>
        <v>#REF!</v>
      </c>
      <c r="F929" s="2" t="e">
        <f>IF(Produit_Tarif_Stock!#REF!&lt;&gt;"",Produit_Tarif_Stock!#REF!,"")</f>
        <v>#REF!</v>
      </c>
      <c r="G929" s="506" t="e">
        <f>IF(Produit_Tarif_Stock!#REF!&lt;&gt;0,Produit_Tarif_Stock!#REF!,"")</f>
        <v>#REF!</v>
      </c>
      <c r="I929" s="506" t="str">
        <f t="shared" si="28"/>
        <v/>
      </c>
      <c r="J929" s="2" t="e">
        <f>IF(Produit_Tarif_Stock!#REF!&lt;&gt;0,Produit_Tarif_Stock!#REF!,"")</f>
        <v>#REF!</v>
      </c>
      <c r="K929" s="2" t="e">
        <f>IF(Produit_Tarif_Stock!#REF!&lt;&gt;0,Produit_Tarif_Stock!#REF!,"")</f>
        <v>#REF!</v>
      </c>
      <c r="L929" s="114" t="e">
        <f>IF(Produit_Tarif_Stock!#REF!&lt;&gt;0,Produit_Tarif_Stock!#REF!,"")</f>
        <v>#REF!</v>
      </c>
      <c r="M929" s="114" t="e">
        <f>IF(Produit_Tarif_Stock!#REF!&lt;&gt;0,Produit_Tarif_Stock!#REF!,"")</f>
        <v>#REF!</v>
      </c>
      <c r="N929" s="454"/>
      <c r="P929" s="2" t="e">
        <f>IF(Produit_Tarif_Stock!#REF!&lt;&gt;0,Produit_Tarif_Stock!#REF!,"")</f>
        <v>#REF!</v>
      </c>
      <c r="Q929" s="518" t="e">
        <f>IF(Produit_Tarif_Stock!#REF!&lt;&gt;0,(E929-(E929*H929)-Produit_Tarif_Stock!#REF!)/Produit_Tarif_Stock!#REF!*100,(E929-(E929*H929)-Produit_Tarif_Stock!#REF!)/Produit_Tarif_Stock!#REF!*100)</f>
        <v>#REF!</v>
      </c>
      <c r="R929" s="523">
        <f t="shared" si="29"/>
        <v>0</v>
      </c>
      <c r="S929" s="524" t="e">
        <f>Produit_Tarif_Stock!#REF!</f>
        <v>#REF!</v>
      </c>
    </row>
    <row r="930" spans="1:19" ht="24.75" customHeight="1">
      <c r="A930" s="228" t="e">
        <f>Produit_Tarif_Stock!#REF!</f>
        <v>#REF!</v>
      </c>
      <c r="B930" s="118" t="e">
        <f>IF(Produit_Tarif_Stock!#REF!&lt;&gt;"",Produit_Tarif_Stock!#REF!,"")</f>
        <v>#REF!</v>
      </c>
      <c r="C930" s="502" t="e">
        <f>IF(Produit_Tarif_Stock!#REF!&lt;&gt;"",Produit_Tarif_Stock!#REF!,"")</f>
        <v>#REF!</v>
      </c>
      <c r="D930" s="505" t="e">
        <f>IF(Produit_Tarif_Stock!#REF!&lt;&gt;"",Produit_Tarif_Stock!#REF!,"")</f>
        <v>#REF!</v>
      </c>
      <c r="E930" s="514" t="e">
        <f>IF(Produit_Tarif_Stock!#REF!&lt;&gt;0,Produit_Tarif_Stock!#REF!,"")</f>
        <v>#REF!</v>
      </c>
      <c r="F930" s="2" t="e">
        <f>IF(Produit_Tarif_Stock!#REF!&lt;&gt;"",Produit_Tarif_Stock!#REF!,"")</f>
        <v>#REF!</v>
      </c>
      <c r="G930" s="506" t="e">
        <f>IF(Produit_Tarif_Stock!#REF!&lt;&gt;0,Produit_Tarif_Stock!#REF!,"")</f>
        <v>#REF!</v>
      </c>
      <c r="I930" s="506" t="str">
        <f t="shared" si="28"/>
        <v/>
      </c>
      <c r="J930" s="2" t="e">
        <f>IF(Produit_Tarif_Stock!#REF!&lt;&gt;0,Produit_Tarif_Stock!#REF!,"")</f>
        <v>#REF!</v>
      </c>
      <c r="K930" s="2" t="e">
        <f>IF(Produit_Tarif_Stock!#REF!&lt;&gt;0,Produit_Tarif_Stock!#REF!,"")</f>
        <v>#REF!</v>
      </c>
      <c r="L930" s="114" t="e">
        <f>IF(Produit_Tarif_Stock!#REF!&lt;&gt;0,Produit_Tarif_Stock!#REF!,"")</f>
        <v>#REF!</v>
      </c>
      <c r="M930" s="114" t="e">
        <f>IF(Produit_Tarif_Stock!#REF!&lt;&gt;0,Produit_Tarif_Stock!#REF!,"")</f>
        <v>#REF!</v>
      </c>
      <c r="N930" s="454"/>
      <c r="P930" s="2" t="e">
        <f>IF(Produit_Tarif_Stock!#REF!&lt;&gt;0,Produit_Tarif_Stock!#REF!,"")</f>
        <v>#REF!</v>
      </c>
      <c r="Q930" s="518" t="e">
        <f>IF(Produit_Tarif_Stock!#REF!&lt;&gt;0,(E930-(E930*H930)-Produit_Tarif_Stock!#REF!)/Produit_Tarif_Stock!#REF!*100,(E930-(E930*H930)-Produit_Tarif_Stock!#REF!)/Produit_Tarif_Stock!#REF!*100)</f>
        <v>#REF!</v>
      </c>
      <c r="R930" s="523">
        <f t="shared" si="29"/>
        <v>0</v>
      </c>
      <c r="S930" s="524" t="e">
        <f>Produit_Tarif_Stock!#REF!</f>
        <v>#REF!</v>
      </c>
    </row>
    <row r="931" spans="1:19" ht="24.75" customHeight="1">
      <c r="A931" s="228" t="e">
        <f>Produit_Tarif_Stock!#REF!</f>
        <v>#REF!</v>
      </c>
      <c r="B931" s="118" t="e">
        <f>IF(Produit_Tarif_Stock!#REF!&lt;&gt;"",Produit_Tarif_Stock!#REF!,"")</f>
        <v>#REF!</v>
      </c>
      <c r="C931" s="502" t="e">
        <f>IF(Produit_Tarif_Stock!#REF!&lt;&gt;"",Produit_Tarif_Stock!#REF!,"")</f>
        <v>#REF!</v>
      </c>
      <c r="D931" s="505" t="e">
        <f>IF(Produit_Tarif_Stock!#REF!&lt;&gt;"",Produit_Tarif_Stock!#REF!,"")</f>
        <v>#REF!</v>
      </c>
      <c r="E931" s="514" t="e">
        <f>IF(Produit_Tarif_Stock!#REF!&lt;&gt;0,Produit_Tarif_Stock!#REF!,"")</f>
        <v>#REF!</v>
      </c>
      <c r="F931" s="2" t="e">
        <f>IF(Produit_Tarif_Stock!#REF!&lt;&gt;"",Produit_Tarif_Stock!#REF!,"")</f>
        <v>#REF!</v>
      </c>
      <c r="G931" s="506" t="e">
        <f>IF(Produit_Tarif_Stock!#REF!&lt;&gt;0,Produit_Tarif_Stock!#REF!,"")</f>
        <v>#REF!</v>
      </c>
      <c r="I931" s="506" t="str">
        <f t="shared" si="28"/>
        <v/>
      </c>
      <c r="J931" s="2" t="e">
        <f>IF(Produit_Tarif_Stock!#REF!&lt;&gt;0,Produit_Tarif_Stock!#REF!,"")</f>
        <v>#REF!</v>
      </c>
      <c r="K931" s="2" t="e">
        <f>IF(Produit_Tarif_Stock!#REF!&lt;&gt;0,Produit_Tarif_Stock!#REF!,"")</f>
        <v>#REF!</v>
      </c>
      <c r="L931" s="114" t="e">
        <f>IF(Produit_Tarif_Stock!#REF!&lt;&gt;0,Produit_Tarif_Stock!#REF!,"")</f>
        <v>#REF!</v>
      </c>
      <c r="M931" s="114" t="e">
        <f>IF(Produit_Tarif_Stock!#REF!&lt;&gt;0,Produit_Tarif_Stock!#REF!,"")</f>
        <v>#REF!</v>
      </c>
      <c r="N931" s="454"/>
      <c r="P931" s="2" t="e">
        <f>IF(Produit_Tarif_Stock!#REF!&lt;&gt;0,Produit_Tarif_Stock!#REF!,"")</f>
        <v>#REF!</v>
      </c>
      <c r="Q931" s="518" t="e">
        <f>IF(Produit_Tarif_Stock!#REF!&lt;&gt;0,(E931-(E931*H931)-Produit_Tarif_Stock!#REF!)/Produit_Tarif_Stock!#REF!*100,(E931-(E931*H931)-Produit_Tarif_Stock!#REF!)/Produit_Tarif_Stock!#REF!*100)</f>
        <v>#REF!</v>
      </c>
      <c r="R931" s="523">
        <f t="shared" si="29"/>
        <v>0</v>
      </c>
      <c r="S931" s="524" t="e">
        <f>Produit_Tarif_Stock!#REF!</f>
        <v>#REF!</v>
      </c>
    </row>
    <row r="932" spans="1:19" ht="24.75" customHeight="1">
      <c r="A932" s="228" t="e">
        <f>Produit_Tarif_Stock!#REF!</f>
        <v>#REF!</v>
      </c>
      <c r="B932" s="118" t="e">
        <f>IF(Produit_Tarif_Stock!#REF!&lt;&gt;"",Produit_Tarif_Stock!#REF!,"")</f>
        <v>#REF!</v>
      </c>
      <c r="C932" s="502" t="e">
        <f>IF(Produit_Tarif_Stock!#REF!&lt;&gt;"",Produit_Tarif_Stock!#REF!,"")</f>
        <v>#REF!</v>
      </c>
      <c r="D932" s="505" t="e">
        <f>IF(Produit_Tarif_Stock!#REF!&lt;&gt;"",Produit_Tarif_Stock!#REF!,"")</f>
        <v>#REF!</v>
      </c>
      <c r="E932" s="514" t="e">
        <f>IF(Produit_Tarif_Stock!#REF!&lt;&gt;0,Produit_Tarif_Stock!#REF!,"")</f>
        <v>#REF!</v>
      </c>
      <c r="F932" s="2" t="e">
        <f>IF(Produit_Tarif_Stock!#REF!&lt;&gt;"",Produit_Tarif_Stock!#REF!,"")</f>
        <v>#REF!</v>
      </c>
      <c r="G932" s="506" t="e">
        <f>IF(Produit_Tarif_Stock!#REF!&lt;&gt;0,Produit_Tarif_Stock!#REF!,"")</f>
        <v>#REF!</v>
      </c>
      <c r="I932" s="506" t="str">
        <f t="shared" si="28"/>
        <v/>
      </c>
      <c r="J932" s="2" t="e">
        <f>IF(Produit_Tarif_Stock!#REF!&lt;&gt;0,Produit_Tarif_Stock!#REF!,"")</f>
        <v>#REF!</v>
      </c>
      <c r="K932" s="2" t="e">
        <f>IF(Produit_Tarif_Stock!#REF!&lt;&gt;0,Produit_Tarif_Stock!#REF!,"")</f>
        <v>#REF!</v>
      </c>
      <c r="L932" s="114" t="e">
        <f>IF(Produit_Tarif_Stock!#REF!&lt;&gt;0,Produit_Tarif_Stock!#REF!,"")</f>
        <v>#REF!</v>
      </c>
      <c r="M932" s="114" t="e">
        <f>IF(Produit_Tarif_Stock!#REF!&lt;&gt;0,Produit_Tarif_Stock!#REF!,"")</f>
        <v>#REF!</v>
      </c>
      <c r="N932" s="454"/>
      <c r="P932" s="2" t="e">
        <f>IF(Produit_Tarif_Stock!#REF!&lt;&gt;0,Produit_Tarif_Stock!#REF!,"")</f>
        <v>#REF!</v>
      </c>
      <c r="Q932" s="518" t="e">
        <f>IF(Produit_Tarif_Stock!#REF!&lt;&gt;0,(E932-(E932*H932)-Produit_Tarif_Stock!#REF!)/Produit_Tarif_Stock!#REF!*100,(E932-(E932*H932)-Produit_Tarif_Stock!#REF!)/Produit_Tarif_Stock!#REF!*100)</f>
        <v>#REF!</v>
      </c>
      <c r="R932" s="523">
        <f t="shared" si="29"/>
        <v>0</v>
      </c>
      <c r="S932" s="524" t="e">
        <f>Produit_Tarif_Stock!#REF!</f>
        <v>#REF!</v>
      </c>
    </row>
    <row r="933" spans="1:19" ht="24.75" customHeight="1">
      <c r="A933" s="228" t="e">
        <f>Produit_Tarif_Stock!#REF!</f>
        <v>#REF!</v>
      </c>
      <c r="B933" s="118" t="e">
        <f>IF(Produit_Tarif_Stock!#REF!&lt;&gt;"",Produit_Tarif_Stock!#REF!,"")</f>
        <v>#REF!</v>
      </c>
      <c r="C933" s="502" t="e">
        <f>IF(Produit_Tarif_Stock!#REF!&lt;&gt;"",Produit_Tarif_Stock!#REF!,"")</f>
        <v>#REF!</v>
      </c>
      <c r="D933" s="505" t="e">
        <f>IF(Produit_Tarif_Stock!#REF!&lt;&gt;"",Produit_Tarif_Stock!#REF!,"")</f>
        <v>#REF!</v>
      </c>
      <c r="E933" s="514" t="e">
        <f>IF(Produit_Tarif_Stock!#REF!&lt;&gt;0,Produit_Tarif_Stock!#REF!,"")</f>
        <v>#REF!</v>
      </c>
      <c r="F933" s="2" t="e">
        <f>IF(Produit_Tarif_Stock!#REF!&lt;&gt;"",Produit_Tarif_Stock!#REF!,"")</f>
        <v>#REF!</v>
      </c>
      <c r="G933" s="506" t="e">
        <f>IF(Produit_Tarif_Stock!#REF!&lt;&gt;0,Produit_Tarif_Stock!#REF!,"")</f>
        <v>#REF!</v>
      </c>
      <c r="I933" s="506" t="str">
        <f t="shared" si="28"/>
        <v/>
      </c>
      <c r="J933" s="2" t="e">
        <f>IF(Produit_Tarif_Stock!#REF!&lt;&gt;0,Produit_Tarif_Stock!#REF!,"")</f>
        <v>#REF!</v>
      </c>
      <c r="K933" s="2" t="e">
        <f>IF(Produit_Tarif_Stock!#REF!&lt;&gt;0,Produit_Tarif_Stock!#REF!,"")</f>
        <v>#REF!</v>
      </c>
      <c r="L933" s="114" t="e">
        <f>IF(Produit_Tarif_Stock!#REF!&lt;&gt;0,Produit_Tarif_Stock!#REF!,"")</f>
        <v>#REF!</v>
      </c>
      <c r="M933" s="114" t="e">
        <f>IF(Produit_Tarif_Stock!#REF!&lt;&gt;0,Produit_Tarif_Stock!#REF!,"")</f>
        <v>#REF!</v>
      </c>
      <c r="N933" s="454"/>
      <c r="P933" s="2" t="e">
        <f>IF(Produit_Tarif_Stock!#REF!&lt;&gt;0,Produit_Tarif_Stock!#REF!,"")</f>
        <v>#REF!</v>
      </c>
      <c r="Q933" s="518" t="e">
        <f>IF(Produit_Tarif_Stock!#REF!&lt;&gt;0,(E933-(E933*H933)-Produit_Tarif_Stock!#REF!)/Produit_Tarif_Stock!#REF!*100,(E933-(E933*H933)-Produit_Tarif_Stock!#REF!)/Produit_Tarif_Stock!#REF!*100)</f>
        <v>#REF!</v>
      </c>
      <c r="R933" s="523">
        <f t="shared" si="29"/>
        <v>0</v>
      </c>
      <c r="S933" s="524" t="e">
        <f>Produit_Tarif_Stock!#REF!</f>
        <v>#REF!</v>
      </c>
    </row>
    <row r="934" spans="1:19" ht="24.75" customHeight="1">
      <c r="A934" s="228" t="e">
        <f>Produit_Tarif_Stock!#REF!</f>
        <v>#REF!</v>
      </c>
      <c r="B934" s="118" t="e">
        <f>IF(Produit_Tarif_Stock!#REF!&lt;&gt;"",Produit_Tarif_Stock!#REF!,"")</f>
        <v>#REF!</v>
      </c>
      <c r="C934" s="502" t="e">
        <f>IF(Produit_Tarif_Stock!#REF!&lt;&gt;"",Produit_Tarif_Stock!#REF!,"")</f>
        <v>#REF!</v>
      </c>
      <c r="D934" s="505" t="e">
        <f>IF(Produit_Tarif_Stock!#REF!&lt;&gt;"",Produit_Tarif_Stock!#REF!,"")</f>
        <v>#REF!</v>
      </c>
      <c r="E934" s="514" t="e">
        <f>IF(Produit_Tarif_Stock!#REF!&lt;&gt;0,Produit_Tarif_Stock!#REF!,"")</f>
        <v>#REF!</v>
      </c>
      <c r="F934" s="2" t="e">
        <f>IF(Produit_Tarif_Stock!#REF!&lt;&gt;"",Produit_Tarif_Stock!#REF!,"")</f>
        <v>#REF!</v>
      </c>
      <c r="G934" s="506" t="e">
        <f>IF(Produit_Tarif_Stock!#REF!&lt;&gt;0,Produit_Tarif_Stock!#REF!,"")</f>
        <v>#REF!</v>
      </c>
      <c r="I934" s="506" t="str">
        <f t="shared" si="28"/>
        <v/>
      </c>
      <c r="J934" s="2" t="e">
        <f>IF(Produit_Tarif_Stock!#REF!&lt;&gt;0,Produit_Tarif_Stock!#REF!,"")</f>
        <v>#REF!</v>
      </c>
      <c r="K934" s="2" t="e">
        <f>IF(Produit_Tarif_Stock!#REF!&lt;&gt;0,Produit_Tarif_Stock!#REF!,"")</f>
        <v>#REF!</v>
      </c>
      <c r="L934" s="114" t="e">
        <f>IF(Produit_Tarif_Stock!#REF!&lt;&gt;0,Produit_Tarif_Stock!#REF!,"")</f>
        <v>#REF!</v>
      </c>
      <c r="M934" s="114" t="e">
        <f>IF(Produit_Tarif_Stock!#REF!&lt;&gt;0,Produit_Tarif_Stock!#REF!,"")</f>
        <v>#REF!</v>
      </c>
      <c r="N934" s="454"/>
      <c r="P934" s="2" t="e">
        <f>IF(Produit_Tarif_Stock!#REF!&lt;&gt;0,Produit_Tarif_Stock!#REF!,"")</f>
        <v>#REF!</v>
      </c>
      <c r="Q934" s="518" t="e">
        <f>IF(Produit_Tarif_Stock!#REF!&lt;&gt;0,(E934-(E934*H934)-Produit_Tarif_Stock!#REF!)/Produit_Tarif_Stock!#REF!*100,(E934-(E934*H934)-Produit_Tarif_Stock!#REF!)/Produit_Tarif_Stock!#REF!*100)</f>
        <v>#REF!</v>
      </c>
      <c r="R934" s="523">
        <f t="shared" si="29"/>
        <v>0</v>
      </c>
      <c r="S934" s="524" t="e">
        <f>Produit_Tarif_Stock!#REF!</f>
        <v>#REF!</v>
      </c>
    </row>
    <row r="935" spans="1:19" ht="24.75" customHeight="1">
      <c r="A935" s="228" t="e">
        <f>Produit_Tarif_Stock!#REF!</f>
        <v>#REF!</v>
      </c>
      <c r="B935" s="118" t="e">
        <f>IF(Produit_Tarif_Stock!#REF!&lt;&gt;"",Produit_Tarif_Stock!#REF!,"")</f>
        <v>#REF!</v>
      </c>
      <c r="C935" s="502" t="e">
        <f>IF(Produit_Tarif_Stock!#REF!&lt;&gt;"",Produit_Tarif_Stock!#REF!,"")</f>
        <v>#REF!</v>
      </c>
      <c r="D935" s="505" t="e">
        <f>IF(Produit_Tarif_Stock!#REF!&lt;&gt;"",Produit_Tarif_Stock!#REF!,"")</f>
        <v>#REF!</v>
      </c>
      <c r="E935" s="514" t="e">
        <f>IF(Produit_Tarif_Stock!#REF!&lt;&gt;0,Produit_Tarif_Stock!#REF!,"")</f>
        <v>#REF!</v>
      </c>
      <c r="F935" s="2" t="e">
        <f>IF(Produit_Tarif_Stock!#REF!&lt;&gt;"",Produit_Tarif_Stock!#REF!,"")</f>
        <v>#REF!</v>
      </c>
      <c r="G935" s="506" t="e">
        <f>IF(Produit_Tarif_Stock!#REF!&lt;&gt;0,Produit_Tarif_Stock!#REF!,"")</f>
        <v>#REF!</v>
      </c>
      <c r="I935" s="506" t="str">
        <f t="shared" si="28"/>
        <v/>
      </c>
      <c r="J935" s="2" t="e">
        <f>IF(Produit_Tarif_Stock!#REF!&lt;&gt;0,Produit_Tarif_Stock!#REF!,"")</f>
        <v>#REF!</v>
      </c>
      <c r="K935" s="2" t="e">
        <f>IF(Produit_Tarif_Stock!#REF!&lt;&gt;0,Produit_Tarif_Stock!#REF!,"")</f>
        <v>#REF!</v>
      </c>
      <c r="L935" s="114" t="e">
        <f>IF(Produit_Tarif_Stock!#REF!&lt;&gt;0,Produit_Tarif_Stock!#REF!,"")</f>
        <v>#REF!</v>
      </c>
      <c r="M935" s="114" t="e">
        <f>IF(Produit_Tarif_Stock!#REF!&lt;&gt;0,Produit_Tarif_Stock!#REF!,"")</f>
        <v>#REF!</v>
      </c>
      <c r="N935" s="454"/>
      <c r="P935" s="2" t="e">
        <f>IF(Produit_Tarif_Stock!#REF!&lt;&gt;0,Produit_Tarif_Stock!#REF!,"")</f>
        <v>#REF!</v>
      </c>
      <c r="Q935" s="518" t="e">
        <f>IF(Produit_Tarif_Stock!#REF!&lt;&gt;0,(E935-(E935*H935)-Produit_Tarif_Stock!#REF!)/Produit_Tarif_Stock!#REF!*100,(E935-(E935*H935)-Produit_Tarif_Stock!#REF!)/Produit_Tarif_Stock!#REF!*100)</f>
        <v>#REF!</v>
      </c>
      <c r="R935" s="523">
        <f t="shared" si="29"/>
        <v>0</v>
      </c>
      <c r="S935" s="524" t="e">
        <f>Produit_Tarif_Stock!#REF!</f>
        <v>#REF!</v>
      </c>
    </row>
    <row r="936" spans="1:19" ht="24.75" customHeight="1">
      <c r="A936" s="228" t="e">
        <f>Produit_Tarif_Stock!#REF!</f>
        <v>#REF!</v>
      </c>
      <c r="B936" s="118" t="e">
        <f>IF(Produit_Tarif_Stock!#REF!&lt;&gt;"",Produit_Tarif_Stock!#REF!,"")</f>
        <v>#REF!</v>
      </c>
      <c r="C936" s="502" t="e">
        <f>IF(Produit_Tarif_Stock!#REF!&lt;&gt;"",Produit_Tarif_Stock!#REF!,"")</f>
        <v>#REF!</v>
      </c>
      <c r="D936" s="505" t="e">
        <f>IF(Produit_Tarif_Stock!#REF!&lt;&gt;"",Produit_Tarif_Stock!#REF!,"")</f>
        <v>#REF!</v>
      </c>
      <c r="E936" s="514" t="e">
        <f>IF(Produit_Tarif_Stock!#REF!&lt;&gt;0,Produit_Tarif_Stock!#REF!,"")</f>
        <v>#REF!</v>
      </c>
      <c r="F936" s="2" t="e">
        <f>IF(Produit_Tarif_Stock!#REF!&lt;&gt;"",Produit_Tarif_Stock!#REF!,"")</f>
        <v>#REF!</v>
      </c>
      <c r="G936" s="506" t="e">
        <f>IF(Produit_Tarif_Stock!#REF!&lt;&gt;0,Produit_Tarif_Stock!#REF!,"")</f>
        <v>#REF!</v>
      </c>
      <c r="I936" s="506" t="str">
        <f t="shared" si="28"/>
        <v/>
      </c>
      <c r="J936" s="2" t="e">
        <f>IF(Produit_Tarif_Stock!#REF!&lt;&gt;0,Produit_Tarif_Stock!#REF!,"")</f>
        <v>#REF!</v>
      </c>
      <c r="K936" s="2" t="e">
        <f>IF(Produit_Tarif_Stock!#REF!&lt;&gt;0,Produit_Tarif_Stock!#REF!,"")</f>
        <v>#REF!</v>
      </c>
      <c r="L936" s="114" t="e">
        <f>IF(Produit_Tarif_Stock!#REF!&lt;&gt;0,Produit_Tarif_Stock!#REF!,"")</f>
        <v>#REF!</v>
      </c>
      <c r="M936" s="114" t="e">
        <f>IF(Produit_Tarif_Stock!#REF!&lt;&gt;0,Produit_Tarif_Stock!#REF!,"")</f>
        <v>#REF!</v>
      </c>
      <c r="N936" s="454"/>
      <c r="P936" s="2" t="e">
        <f>IF(Produit_Tarif_Stock!#REF!&lt;&gt;0,Produit_Tarif_Stock!#REF!,"")</f>
        <v>#REF!</v>
      </c>
      <c r="Q936" s="518" t="e">
        <f>IF(Produit_Tarif_Stock!#REF!&lt;&gt;0,(E936-(E936*H936)-Produit_Tarif_Stock!#REF!)/Produit_Tarif_Stock!#REF!*100,(E936-(E936*H936)-Produit_Tarif_Stock!#REF!)/Produit_Tarif_Stock!#REF!*100)</f>
        <v>#REF!</v>
      </c>
      <c r="R936" s="523">
        <f t="shared" si="29"/>
        <v>0</v>
      </c>
      <c r="S936" s="524" t="e">
        <f>Produit_Tarif_Stock!#REF!</f>
        <v>#REF!</v>
      </c>
    </row>
    <row r="937" spans="1:19" ht="24.75" customHeight="1">
      <c r="A937" s="228" t="e">
        <f>Produit_Tarif_Stock!#REF!</f>
        <v>#REF!</v>
      </c>
      <c r="B937" s="118" t="e">
        <f>IF(Produit_Tarif_Stock!#REF!&lt;&gt;"",Produit_Tarif_Stock!#REF!,"")</f>
        <v>#REF!</v>
      </c>
      <c r="C937" s="502" t="e">
        <f>IF(Produit_Tarif_Stock!#REF!&lt;&gt;"",Produit_Tarif_Stock!#REF!,"")</f>
        <v>#REF!</v>
      </c>
      <c r="D937" s="505" t="e">
        <f>IF(Produit_Tarif_Stock!#REF!&lt;&gt;"",Produit_Tarif_Stock!#REF!,"")</f>
        <v>#REF!</v>
      </c>
      <c r="E937" s="514" t="e">
        <f>IF(Produit_Tarif_Stock!#REF!&lt;&gt;0,Produit_Tarif_Stock!#REF!,"")</f>
        <v>#REF!</v>
      </c>
      <c r="F937" s="2" t="e">
        <f>IF(Produit_Tarif_Stock!#REF!&lt;&gt;"",Produit_Tarif_Stock!#REF!,"")</f>
        <v>#REF!</v>
      </c>
      <c r="G937" s="506" t="e">
        <f>IF(Produit_Tarif_Stock!#REF!&lt;&gt;0,Produit_Tarif_Stock!#REF!,"")</f>
        <v>#REF!</v>
      </c>
      <c r="I937" s="506" t="str">
        <f t="shared" si="28"/>
        <v/>
      </c>
      <c r="J937" s="2" t="e">
        <f>IF(Produit_Tarif_Stock!#REF!&lt;&gt;0,Produit_Tarif_Stock!#REF!,"")</f>
        <v>#REF!</v>
      </c>
      <c r="K937" s="2" t="e">
        <f>IF(Produit_Tarif_Stock!#REF!&lt;&gt;0,Produit_Tarif_Stock!#REF!,"")</f>
        <v>#REF!</v>
      </c>
      <c r="L937" s="114" t="e">
        <f>IF(Produit_Tarif_Stock!#REF!&lt;&gt;0,Produit_Tarif_Stock!#REF!,"")</f>
        <v>#REF!</v>
      </c>
      <c r="M937" s="114" t="e">
        <f>IF(Produit_Tarif_Stock!#REF!&lt;&gt;0,Produit_Tarif_Stock!#REF!,"")</f>
        <v>#REF!</v>
      </c>
      <c r="N937" s="454"/>
      <c r="P937" s="2" t="e">
        <f>IF(Produit_Tarif_Stock!#REF!&lt;&gt;0,Produit_Tarif_Stock!#REF!,"")</f>
        <v>#REF!</v>
      </c>
      <c r="Q937" s="518" t="e">
        <f>IF(Produit_Tarif_Stock!#REF!&lt;&gt;0,(E937-(E937*H937)-Produit_Tarif_Stock!#REF!)/Produit_Tarif_Stock!#REF!*100,(E937-(E937*H937)-Produit_Tarif_Stock!#REF!)/Produit_Tarif_Stock!#REF!*100)</f>
        <v>#REF!</v>
      </c>
      <c r="R937" s="523">
        <f t="shared" si="29"/>
        <v>0</v>
      </c>
      <c r="S937" s="524" t="e">
        <f>Produit_Tarif_Stock!#REF!</f>
        <v>#REF!</v>
      </c>
    </row>
    <row r="938" spans="1:19" ht="24.75" customHeight="1">
      <c r="A938" s="228" t="e">
        <f>Produit_Tarif_Stock!#REF!</f>
        <v>#REF!</v>
      </c>
      <c r="B938" s="118" t="e">
        <f>IF(Produit_Tarif_Stock!#REF!&lt;&gt;"",Produit_Tarif_Stock!#REF!,"")</f>
        <v>#REF!</v>
      </c>
      <c r="C938" s="502" t="e">
        <f>IF(Produit_Tarif_Stock!#REF!&lt;&gt;"",Produit_Tarif_Stock!#REF!,"")</f>
        <v>#REF!</v>
      </c>
      <c r="D938" s="505" t="e">
        <f>IF(Produit_Tarif_Stock!#REF!&lt;&gt;"",Produit_Tarif_Stock!#REF!,"")</f>
        <v>#REF!</v>
      </c>
      <c r="E938" s="514" t="e">
        <f>IF(Produit_Tarif_Stock!#REF!&lt;&gt;0,Produit_Tarif_Stock!#REF!,"")</f>
        <v>#REF!</v>
      </c>
      <c r="F938" s="2" t="e">
        <f>IF(Produit_Tarif_Stock!#REF!&lt;&gt;"",Produit_Tarif_Stock!#REF!,"")</f>
        <v>#REF!</v>
      </c>
      <c r="G938" s="506" t="e">
        <f>IF(Produit_Tarif_Stock!#REF!&lt;&gt;0,Produit_Tarif_Stock!#REF!,"")</f>
        <v>#REF!</v>
      </c>
      <c r="I938" s="506" t="str">
        <f t="shared" si="28"/>
        <v/>
      </c>
      <c r="J938" s="2" t="e">
        <f>IF(Produit_Tarif_Stock!#REF!&lt;&gt;0,Produit_Tarif_Stock!#REF!,"")</f>
        <v>#REF!</v>
      </c>
      <c r="K938" s="2" t="e">
        <f>IF(Produit_Tarif_Stock!#REF!&lt;&gt;0,Produit_Tarif_Stock!#REF!,"")</f>
        <v>#REF!</v>
      </c>
      <c r="L938" s="114" t="e">
        <f>IF(Produit_Tarif_Stock!#REF!&lt;&gt;0,Produit_Tarif_Stock!#REF!,"")</f>
        <v>#REF!</v>
      </c>
      <c r="M938" s="114" t="e">
        <f>IF(Produit_Tarif_Stock!#REF!&lt;&gt;0,Produit_Tarif_Stock!#REF!,"")</f>
        <v>#REF!</v>
      </c>
      <c r="N938" s="454"/>
      <c r="P938" s="2" t="e">
        <f>IF(Produit_Tarif_Stock!#REF!&lt;&gt;0,Produit_Tarif_Stock!#REF!,"")</f>
        <v>#REF!</v>
      </c>
      <c r="Q938" s="518" t="e">
        <f>IF(Produit_Tarif_Stock!#REF!&lt;&gt;0,(E938-(E938*H938)-Produit_Tarif_Stock!#REF!)/Produit_Tarif_Stock!#REF!*100,(E938-(E938*H938)-Produit_Tarif_Stock!#REF!)/Produit_Tarif_Stock!#REF!*100)</f>
        <v>#REF!</v>
      </c>
      <c r="R938" s="523">
        <f t="shared" si="29"/>
        <v>0</v>
      </c>
      <c r="S938" s="524" t="e">
        <f>Produit_Tarif_Stock!#REF!</f>
        <v>#REF!</v>
      </c>
    </row>
    <row r="939" spans="1:19" ht="24.75" customHeight="1">
      <c r="A939" s="228" t="e">
        <f>Produit_Tarif_Stock!#REF!</f>
        <v>#REF!</v>
      </c>
      <c r="B939" s="118" t="e">
        <f>IF(Produit_Tarif_Stock!#REF!&lt;&gt;"",Produit_Tarif_Stock!#REF!,"")</f>
        <v>#REF!</v>
      </c>
      <c r="C939" s="502" t="e">
        <f>IF(Produit_Tarif_Stock!#REF!&lt;&gt;"",Produit_Tarif_Stock!#REF!,"")</f>
        <v>#REF!</v>
      </c>
      <c r="D939" s="505" t="e">
        <f>IF(Produit_Tarif_Stock!#REF!&lt;&gt;"",Produit_Tarif_Stock!#REF!,"")</f>
        <v>#REF!</v>
      </c>
      <c r="E939" s="514" t="e">
        <f>IF(Produit_Tarif_Stock!#REF!&lt;&gt;0,Produit_Tarif_Stock!#REF!,"")</f>
        <v>#REF!</v>
      </c>
      <c r="F939" s="2" t="e">
        <f>IF(Produit_Tarif_Stock!#REF!&lt;&gt;"",Produit_Tarif_Stock!#REF!,"")</f>
        <v>#REF!</v>
      </c>
      <c r="G939" s="506" t="e">
        <f>IF(Produit_Tarif_Stock!#REF!&lt;&gt;0,Produit_Tarif_Stock!#REF!,"")</f>
        <v>#REF!</v>
      </c>
      <c r="I939" s="506" t="str">
        <f t="shared" si="28"/>
        <v/>
      </c>
      <c r="J939" s="2" t="e">
        <f>IF(Produit_Tarif_Stock!#REF!&lt;&gt;0,Produit_Tarif_Stock!#REF!,"")</f>
        <v>#REF!</v>
      </c>
      <c r="K939" s="2" t="e">
        <f>IF(Produit_Tarif_Stock!#REF!&lt;&gt;0,Produit_Tarif_Stock!#REF!,"")</f>
        <v>#REF!</v>
      </c>
      <c r="L939" s="114" t="e">
        <f>IF(Produit_Tarif_Stock!#REF!&lt;&gt;0,Produit_Tarif_Stock!#REF!,"")</f>
        <v>#REF!</v>
      </c>
      <c r="M939" s="114" t="e">
        <f>IF(Produit_Tarif_Stock!#REF!&lt;&gt;0,Produit_Tarif_Stock!#REF!,"")</f>
        <v>#REF!</v>
      </c>
      <c r="N939" s="454"/>
      <c r="P939" s="2" t="e">
        <f>IF(Produit_Tarif_Stock!#REF!&lt;&gt;0,Produit_Tarif_Stock!#REF!,"")</f>
        <v>#REF!</v>
      </c>
      <c r="Q939" s="518" t="e">
        <f>IF(Produit_Tarif_Stock!#REF!&lt;&gt;0,(E939-(E939*H939)-Produit_Tarif_Stock!#REF!)/Produit_Tarif_Stock!#REF!*100,(E939-(E939*H939)-Produit_Tarif_Stock!#REF!)/Produit_Tarif_Stock!#REF!*100)</f>
        <v>#REF!</v>
      </c>
      <c r="R939" s="523">
        <f t="shared" si="29"/>
        <v>0</v>
      </c>
      <c r="S939" s="524" t="e">
        <f>Produit_Tarif_Stock!#REF!</f>
        <v>#REF!</v>
      </c>
    </row>
    <row r="940" spans="1:19" ht="24.75" customHeight="1">
      <c r="A940" s="228" t="e">
        <f>Produit_Tarif_Stock!#REF!</f>
        <v>#REF!</v>
      </c>
      <c r="B940" s="118" t="e">
        <f>IF(Produit_Tarif_Stock!#REF!&lt;&gt;"",Produit_Tarif_Stock!#REF!,"")</f>
        <v>#REF!</v>
      </c>
      <c r="C940" s="502" t="e">
        <f>IF(Produit_Tarif_Stock!#REF!&lt;&gt;"",Produit_Tarif_Stock!#REF!,"")</f>
        <v>#REF!</v>
      </c>
      <c r="D940" s="505" t="e">
        <f>IF(Produit_Tarif_Stock!#REF!&lt;&gt;"",Produit_Tarif_Stock!#REF!,"")</f>
        <v>#REF!</v>
      </c>
      <c r="E940" s="514" t="e">
        <f>IF(Produit_Tarif_Stock!#REF!&lt;&gt;0,Produit_Tarif_Stock!#REF!,"")</f>
        <v>#REF!</v>
      </c>
      <c r="F940" s="2" t="e">
        <f>IF(Produit_Tarif_Stock!#REF!&lt;&gt;"",Produit_Tarif_Stock!#REF!,"")</f>
        <v>#REF!</v>
      </c>
      <c r="G940" s="506" t="e">
        <f>IF(Produit_Tarif_Stock!#REF!&lt;&gt;0,Produit_Tarif_Stock!#REF!,"")</f>
        <v>#REF!</v>
      </c>
      <c r="I940" s="506" t="str">
        <f t="shared" si="28"/>
        <v/>
      </c>
      <c r="J940" s="2" t="e">
        <f>IF(Produit_Tarif_Stock!#REF!&lt;&gt;0,Produit_Tarif_Stock!#REF!,"")</f>
        <v>#REF!</v>
      </c>
      <c r="K940" s="2" t="e">
        <f>IF(Produit_Tarif_Stock!#REF!&lt;&gt;0,Produit_Tarif_Stock!#REF!,"")</f>
        <v>#REF!</v>
      </c>
      <c r="L940" s="114" t="e">
        <f>IF(Produit_Tarif_Stock!#REF!&lt;&gt;0,Produit_Tarif_Stock!#REF!,"")</f>
        <v>#REF!</v>
      </c>
      <c r="M940" s="114" t="e">
        <f>IF(Produit_Tarif_Stock!#REF!&lt;&gt;0,Produit_Tarif_Stock!#REF!,"")</f>
        <v>#REF!</v>
      </c>
      <c r="N940" s="454"/>
      <c r="P940" s="2" t="e">
        <f>IF(Produit_Tarif_Stock!#REF!&lt;&gt;0,Produit_Tarif_Stock!#REF!,"")</f>
        <v>#REF!</v>
      </c>
      <c r="Q940" s="518" t="e">
        <f>IF(Produit_Tarif_Stock!#REF!&lt;&gt;0,(E940-(E940*H940)-Produit_Tarif_Stock!#REF!)/Produit_Tarif_Stock!#REF!*100,(E940-(E940*H940)-Produit_Tarif_Stock!#REF!)/Produit_Tarif_Stock!#REF!*100)</f>
        <v>#REF!</v>
      </c>
      <c r="R940" s="523">
        <f t="shared" si="29"/>
        <v>0</v>
      </c>
      <c r="S940" s="524" t="e">
        <f>Produit_Tarif_Stock!#REF!</f>
        <v>#REF!</v>
      </c>
    </row>
    <row r="941" spans="1:19" ht="24.75" customHeight="1">
      <c r="A941" s="228" t="e">
        <f>Produit_Tarif_Stock!#REF!</f>
        <v>#REF!</v>
      </c>
      <c r="B941" s="118" t="e">
        <f>IF(Produit_Tarif_Stock!#REF!&lt;&gt;"",Produit_Tarif_Stock!#REF!,"")</f>
        <v>#REF!</v>
      </c>
      <c r="C941" s="502" t="e">
        <f>IF(Produit_Tarif_Stock!#REF!&lt;&gt;"",Produit_Tarif_Stock!#REF!,"")</f>
        <v>#REF!</v>
      </c>
      <c r="D941" s="505" t="e">
        <f>IF(Produit_Tarif_Stock!#REF!&lt;&gt;"",Produit_Tarif_Stock!#REF!,"")</f>
        <v>#REF!</v>
      </c>
      <c r="E941" s="514" t="e">
        <f>IF(Produit_Tarif_Stock!#REF!&lt;&gt;0,Produit_Tarif_Stock!#REF!,"")</f>
        <v>#REF!</v>
      </c>
      <c r="F941" s="2" t="e">
        <f>IF(Produit_Tarif_Stock!#REF!&lt;&gt;"",Produit_Tarif_Stock!#REF!,"")</f>
        <v>#REF!</v>
      </c>
      <c r="G941" s="506" t="e">
        <f>IF(Produit_Tarif_Stock!#REF!&lt;&gt;0,Produit_Tarif_Stock!#REF!,"")</f>
        <v>#REF!</v>
      </c>
      <c r="I941" s="506" t="str">
        <f t="shared" si="28"/>
        <v/>
      </c>
      <c r="J941" s="2" t="e">
        <f>IF(Produit_Tarif_Stock!#REF!&lt;&gt;0,Produit_Tarif_Stock!#REF!,"")</f>
        <v>#REF!</v>
      </c>
      <c r="K941" s="2" t="e">
        <f>IF(Produit_Tarif_Stock!#REF!&lt;&gt;0,Produit_Tarif_Stock!#REF!,"")</f>
        <v>#REF!</v>
      </c>
      <c r="L941" s="114" t="e">
        <f>IF(Produit_Tarif_Stock!#REF!&lt;&gt;0,Produit_Tarif_Stock!#REF!,"")</f>
        <v>#REF!</v>
      </c>
      <c r="M941" s="114" t="e">
        <f>IF(Produit_Tarif_Stock!#REF!&lt;&gt;0,Produit_Tarif_Stock!#REF!,"")</f>
        <v>#REF!</v>
      </c>
      <c r="N941" s="454"/>
      <c r="P941" s="2" t="e">
        <f>IF(Produit_Tarif_Stock!#REF!&lt;&gt;0,Produit_Tarif_Stock!#REF!,"")</f>
        <v>#REF!</v>
      </c>
      <c r="Q941" s="518" t="e">
        <f>IF(Produit_Tarif_Stock!#REF!&lt;&gt;0,(E941-(E941*H941)-Produit_Tarif_Stock!#REF!)/Produit_Tarif_Stock!#REF!*100,(E941-(E941*H941)-Produit_Tarif_Stock!#REF!)/Produit_Tarif_Stock!#REF!*100)</f>
        <v>#REF!</v>
      </c>
      <c r="R941" s="523">
        <f t="shared" si="29"/>
        <v>0</v>
      </c>
      <c r="S941" s="524" t="e">
        <f>Produit_Tarif_Stock!#REF!</f>
        <v>#REF!</v>
      </c>
    </row>
    <row r="942" spans="1:19" ht="24.75" customHeight="1">
      <c r="A942" s="228" t="e">
        <f>Produit_Tarif_Stock!#REF!</f>
        <v>#REF!</v>
      </c>
      <c r="B942" s="118" t="e">
        <f>IF(Produit_Tarif_Stock!#REF!&lt;&gt;"",Produit_Tarif_Stock!#REF!,"")</f>
        <v>#REF!</v>
      </c>
      <c r="C942" s="502" t="e">
        <f>IF(Produit_Tarif_Stock!#REF!&lt;&gt;"",Produit_Tarif_Stock!#REF!,"")</f>
        <v>#REF!</v>
      </c>
      <c r="D942" s="505" t="e">
        <f>IF(Produit_Tarif_Stock!#REF!&lt;&gt;"",Produit_Tarif_Stock!#REF!,"")</f>
        <v>#REF!</v>
      </c>
      <c r="E942" s="514" t="e">
        <f>IF(Produit_Tarif_Stock!#REF!&lt;&gt;0,Produit_Tarif_Stock!#REF!,"")</f>
        <v>#REF!</v>
      </c>
      <c r="F942" s="2" t="e">
        <f>IF(Produit_Tarif_Stock!#REF!&lt;&gt;"",Produit_Tarif_Stock!#REF!,"")</f>
        <v>#REF!</v>
      </c>
      <c r="G942" s="506" t="e">
        <f>IF(Produit_Tarif_Stock!#REF!&lt;&gt;0,Produit_Tarif_Stock!#REF!,"")</f>
        <v>#REF!</v>
      </c>
      <c r="I942" s="506" t="str">
        <f t="shared" si="28"/>
        <v/>
      </c>
      <c r="J942" s="2" t="e">
        <f>IF(Produit_Tarif_Stock!#REF!&lt;&gt;0,Produit_Tarif_Stock!#REF!,"")</f>
        <v>#REF!</v>
      </c>
      <c r="K942" s="2" t="e">
        <f>IF(Produit_Tarif_Stock!#REF!&lt;&gt;0,Produit_Tarif_Stock!#REF!,"")</f>
        <v>#REF!</v>
      </c>
      <c r="L942" s="114" t="e">
        <f>IF(Produit_Tarif_Stock!#REF!&lt;&gt;0,Produit_Tarif_Stock!#REF!,"")</f>
        <v>#REF!</v>
      </c>
      <c r="M942" s="114" t="e">
        <f>IF(Produit_Tarif_Stock!#REF!&lt;&gt;0,Produit_Tarif_Stock!#REF!,"")</f>
        <v>#REF!</v>
      </c>
      <c r="N942" s="454"/>
      <c r="P942" s="2" t="e">
        <f>IF(Produit_Tarif_Stock!#REF!&lt;&gt;0,Produit_Tarif_Stock!#REF!,"")</f>
        <v>#REF!</v>
      </c>
      <c r="Q942" s="518" t="e">
        <f>IF(Produit_Tarif_Stock!#REF!&lt;&gt;0,(E942-(E942*H942)-Produit_Tarif_Stock!#REF!)/Produit_Tarif_Stock!#REF!*100,(E942-(E942*H942)-Produit_Tarif_Stock!#REF!)/Produit_Tarif_Stock!#REF!*100)</f>
        <v>#REF!</v>
      </c>
      <c r="R942" s="523">
        <f t="shared" si="29"/>
        <v>0</v>
      </c>
      <c r="S942" s="524" t="e">
        <f>Produit_Tarif_Stock!#REF!</f>
        <v>#REF!</v>
      </c>
    </row>
    <row r="943" spans="1:19" ht="24.75" customHeight="1">
      <c r="A943" s="228" t="e">
        <f>Produit_Tarif_Stock!#REF!</f>
        <v>#REF!</v>
      </c>
      <c r="B943" s="118" t="e">
        <f>IF(Produit_Tarif_Stock!#REF!&lt;&gt;"",Produit_Tarif_Stock!#REF!,"")</f>
        <v>#REF!</v>
      </c>
      <c r="C943" s="502" t="e">
        <f>IF(Produit_Tarif_Stock!#REF!&lt;&gt;"",Produit_Tarif_Stock!#REF!,"")</f>
        <v>#REF!</v>
      </c>
      <c r="D943" s="505" t="e">
        <f>IF(Produit_Tarif_Stock!#REF!&lt;&gt;"",Produit_Tarif_Stock!#REF!,"")</f>
        <v>#REF!</v>
      </c>
      <c r="E943" s="514" t="e">
        <f>IF(Produit_Tarif_Stock!#REF!&lt;&gt;0,Produit_Tarif_Stock!#REF!,"")</f>
        <v>#REF!</v>
      </c>
      <c r="F943" s="2" t="e">
        <f>IF(Produit_Tarif_Stock!#REF!&lt;&gt;"",Produit_Tarif_Stock!#REF!,"")</f>
        <v>#REF!</v>
      </c>
      <c r="G943" s="506" t="e">
        <f>IF(Produit_Tarif_Stock!#REF!&lt;&gt;0,Produit_Tarif_Stock!#REF!,"")</f>
        <v>#REF!</v>
      </c>
      <c r="I943" s="506" t="str">
        <f t="shared" si="28"/>
        <v/>
      </c>
      <c r="J943" s="2" t="e">
        <f>IF(Produit_Tarif_Stock!#REF!&lt;&gt;0,Produit_Tarif_Stock!#REF!,"")</f>
        <v>#REF!</v>
      </c>
      <c r="K943" s="2" t="e">
        <f>IF(Produit_Tarif_Stock!#REF!&lt;&gt;0,Produit_Tarif_Stock!#REF!,"")</f>
        <v>#REF!</v>
      </c>
      <c r="L943" s="114" t="e">
        <f>IF(Produit_Tarif_Stock!#REF!&lt;&gt;0,Produit_Tarif_Stock!#REF!,"")</f>
        <v>#REF!</v>
      </c>
      <c r="M943" s="114" t="e">
        <f>IF(Produit_Tarif_Stock!#REF!&lt;&gt;0,Produit_Tarif_Stock!#REF!,"")</f>
        <v>#REF!</v>
      </c>
      <c r="N943" s="454"/>
      <c r="P943" s="2" t="e">
        <f>IF(Produit_Tarif_Stock!#REF!&lt;&gt;0,Produit_Tarif_Stock!#REF!,"")</f>
        <v>#REF!</v>
      </c>
      <c r="Q943" s="518" t="e">
        <f>IF(Produit_Tarif_Stock!#REF!&lt;&gt;0,(E943-(E943*H943)-Produit_Tarif_Stock!#REF!)/Produit_Tarif_Stock!#REF!*100,(E943-(E943*H943)-Produit_Tarif_Stock!#REF!)/Produit_Tarif_Stock!#REF!*100)</f>
        <v>#REF!</v>
      </c>
      <c r="R943" s="523">
        <f t="shared" si="29"/>
        <v>0</v>
      </c>
      <c r="S943" s="524" t="e">
        <f>Produit_Tarif_Stock!#REF!</f>
        <v>#REF!</v>
      </c>
    </row>
    <row r="944" spans="1:19" ht="24.75" customHeight="1">
      <c r="A944" s="228" t="e">
        <f>Produit_Tarif_Stock!#REF!</f>
        <v>#REF!</v>
      </c>
      <c r="B944" s="118" t="e">
        <f>IF(Produit_Tarif_Stock!#REF!&lt;&gt;"",Produit_Tarif_Stock!#REF!,"")</f>
        <v>#REF!</v>
      </c>
      <c r="C944" s="502" t="e">
        <f>IF(Produit_Tarif_Stock!#REF!&lt;&gt;"",Produit_Tarif_Stock!#REF!,"")</f>
        <v>#REF!</v>
      </c>
      <c r="D944" s="505" t="e">
        <f>IF(Produit_Tarif_Stock!#REF!&lt;&gt;"",Produit_Tarif_Stock!#REF!,"")</f>
        <v>#REF!</v>
      </c>
      <c r="E944" s="514" t="e">
        <f>IF(Produit_Tarif_Stock!#REF!&lt;&gt;0,Produit_Tarif_Stock!#REF!,"")</f>
        <v>#REF!</v>
      </c>
      <c r="F944" s="2" t="e">
        <f>IF(Produit_Tarif_Stock!#REF!&lt;&gt;"",Produit_Tarif_Stock!#REF!,"")</f>
        <v>#REF!</v>
      </c>
      <c r="G944" s="506" t="e">
        <f>IF(Produit_Tarif_Stock!#REF!&lt;&gt;0,Produit_Tarif_Stock!#REF!,"")</f>
        <v>#REF!</v>
      </c>
      <c r="I944" s="506" t="str">
        <f t="shared" si="28"/>
        <v/>
      </c>
      <c r="J944" s="2" t="e">
        <f>IF(Produit_Tarif_Stock!#REF!&lt;&gt;0,Produit_Tarif_Stock!#REF!,"")</f>
        <v>#REF!</v>
      </c>
      <c r="K944" s="2" t="e">
        <f>IF(Produit_Tarif_Stock!#REF!&lt;&gt;0,Produit_Tarif_Stock!#REF!,"")</f>
        <v>#REF!</v>
      </c>
      <c r="L944" s="114" t="e">
        <f>IF(Produit_Tarif_Stock!#REF!&lt;&gt;0,Produit_Tarif_Stock!#REF!,"")</f>
        <v>#REF!</v>
      </c>
      <c r="M944" s="114" t="e">
        <f>IF(Produit_Tarif_Stock!#REF!&lt;&gt;0,Produit_Tarif_Stock!#REF!,"")</f>
        <v>#REF!</v>
      </c>
      <c r="N944" s="454"/>
      <c r="P944" s="2" t="e">
        <f>IF(Produit_Tarif_Stock!#REF!&lt;&gt;0,Produit_Tarif_Stock!#REF!,"")</f>
        <v>#REF!</v>
      </c>
      <c r="Q944" s="518" t="e">
        <f>IF(Produit_Tarif_Stock!#REF!&lt;&gt;0,(E944-(E944*H944)-Produit_Tarif_Stock!#REF!)/Produit_Tarif_Stock!#REF!*100,(E944-(E944*H944)-Produit_Tarif_Stock!#REF!)/Produit_Tarif_Stock!#REF!*100)</f>
        <v>#REF!</v>
      </c>
      <c r="R944" s="523">
        <f t="shared" si="29"/>
        <v>0</v>
      </c>
      <c r="S944" s="524" t="e">
        <f>Produit_Tarif_Stock!#REF!</f>
        <v>#REF!</v>
      </c>
    </row>
    <row r="945" spans="1:19" ht="24.75" customHeight="1">
      <c r="A945" s="228" t="e">
        <f>Produit_Tarif_Stock!#REF!</f>
        <v>#REF!</v>
      </c>
      <c r="B945" s="118" t="e">
        <f>IF(Produit_Tarif_Stock!#REF!&lt;&gt;"",Produit_Tarif_Stock!#REF!,"")</f>
        <v>#REF!</v>
      </c>
      <c r="C945" s="502" t="e">
        <f>IF(Produit_Tarif_Stock!#REF!&lt;&gt;"",Produit_Tarif_Stock!#REF!,"")</f>
        <v>#REF!</v>
      </c>
      <c r="D945" s="505" t="e">
        <f>IF(Produit_Tarif_Stock!#REF!&lt;&gt;"",Produit_Tarif_Stock!#REF!,"")</f>
        <v>#REF!</v>
      </c>
      <c r="E945" s="514" t="e">
        <f>IF(Produit_Tarif_Stock!#REF!&lt;&gt;0,Produit_Tarif_Stock!#REF!,"")</f>
        <v>#REF!</v>
      </c>
      <c r="F945" s="2" t="e">
        <f>IF(Produit_Tarif_Stock!#REF!&lt;&gt;"",Produit_Tarif_Stock!#REF!,"")</f>
        <v>#REF!</v>
      </c>
      <c r="G945" s="506" t="e">
        <f>IF(Produit_Tarif_Stock!#REF!&lt;&gt;0,Produit_Tarif_Stock!#REF!,"")</f>
        <v>#REF!</v>
      </c>
      <c r="I945" s="506" t="str">
        <f t="shared" si="28"/>
        <v/>
      </c>
      <c r="J945" s="2" t="e">
        <f>IF(Produit_Tarif_Stock!#REF!&lt;&gt;0,Produit_Tarif_Stock!#REF!,"")</f>
        <v>#REF!</v>
      </c>
      <c r="K945" s="2" t="e">
        <f>IF(Produit_Tarif_Stock!#REF!&lt;&gt;0,Produit_Tarif_Stock!#REF!,"")</f>
        <v>#REF!</v>
      </c>
      <c r="L945" s="114" t="e">
        <f>IF(Produit_Tarif_Stock!#REF!&lt;&gt;0,Produit_Tarif_Stock!#REF!,"")</f>
        <v>#REF!</v>
      </c>
      <c r="M945" s="114" t="e">
        <f>IF(Produit_Tarif_Stock!#REF!&lt;&gt;0,Produit_Tarif_Stock!#REF!,"")</f>
        <v>#REF!</v>
      </c>
      <c r="N945" s="454"/>
      <c r="P945" s="2" t="e">
        <f>IF(Produit_Tarif_Stock!#REF!&lt;&gt;0,Produit_Tarif_Stock!#REF!,"")</f>
        <v>#REF!</v>
      </c>
      <c r="Q945" s="518" t="e">
        <f>IF(Produit_Tarif_Stock!#REF!&lt;&gt;0,(E945-(E945*H945)-Produit_Tarif_Stock!#REF!)/Produit_Tarif_Stock!#REF!*100,(E945-(E945*H945)-Produit_Tarif_Stock!#REF!)/Produit_Tarif_Stock!#REF!*100)</f>
        <v>#REF!</v>
      </c>
      <c r="R945" s="523">
        <f t="shared" si="29"/>
        <v>0</v>
      </c>
      <c r="S945" s="524" t="e">
        <f>Produit_Tarif_Stock!#REF!</f>
        <v>#REF!</v>
      </c>
    </row>
    <row r="946" spans="1:19" ht="24.75" customHeight="1">
      <c r="A946" s="228" t="e">
        <f>Produit_Tarif_Stock!#REF!</f>
        <v>#REF!</v>
      </c>
      <c r="B946" s="118" t="e">
        <f>IF(Produit_Tarif_Stock!#REF!&lt;&gt;"",Produit_Tarif_Stock!#REF!,"")</f>
        <v>#REF!</v>
      </c>
      <c r="C946" s="502" t="e">
        <f>IF(Produit_Tarif_Stock!#REF!&lt;&gt;"",Produit_Tarif_Stock!#REF!,"")</f>
        <v>#REF!</v>
      </c>
      <c r="D946" s="505" t="e">
        <f>IF(Produit_Tarif_Stock!#REF!&lt;&gt;"",Produit_Tarif_Stock!#REF!,"")</f>
        <v>#REF!</v>
      </c>
      <c r="E946" s="514" t="e">
        <f>IF(Produit_Tarif_Stock!#REF!&lt;&gt;0,Produit_Tarif_Stock!#REF!,"")</f>
        <v>#REF!</v>
      </c>
      <c r="F946" s="2" t="e">
        <f>IF(Produit_Tarif_Stock!#REF!&lt;&gt;"",Produit_Tarif_Stock!#REF!,"")</f>
        <v>#REF!</v>
      </c>
      <c r="G946" s="506" t="e">
        <f>IF(Produit_Tarif_Stock!#REF!&lt;&gt;0,Produit_Tarif_Stock!#REF!,"")</f>
        <v>#REF!</v>
      </c>
      <c r="I946" s="506" t="str">
        <f t="shared" si="28"/>
        <v/>
      </c>
      <c r="J946" s="2" t="e">
        <f>IF(Produit_Tarif_Stock!#REF!&lt;&gt;0,Produit_Tarif_Stock!#REF!,"")</f>
        <v>#REF!</v>
      </c>
      <c r="K946" s="2" t="e">
        <f>IF(Produit_Tarif_Stock!#REF!&lt;&gt;0,Produit_Tarif_Stock!#REF!,"")</f>
        <v>#REF!</v>
      </c>
      <c r="L946" s="114" t="e">
        <f>IF(Produit_Tarif_Stock!#REF!&lt;&gt;0,Produit_Tarif_Stock!#REF!,"")</f>
        <v>#REF!</v>
      </c>
      <c r="M946" s="114" t="e">
        <f>IF(Produit_Tarif_Stock!#REF!&lt;&gt;0,Produit_Tarif_Stock!#REF!,"")</f>
        <v>#REF!</v>
      </c>
      <c r="N946" s="454"/>
      <c r="P946" s="2" t="e">
        <f>IF(Produit_Tarif_Stock!#REF!&lt;&gt;0,Produit_Tarif_Stock!#REF!,"")</f>
        <v>#REF!</v>
      </c>
      <c r="Q946" s="518" t="e">
        <f>IF(Produit_Tarif_Stock!#REF!&lt;&gt;0,(E946-(E946*H946)-Produit_Tarif_Stock!#REF!)/Produit_Tarif_Stock!#REF!*100,(E946-(E946*H946)-Produit_Tarif_Stock!#REF!)/Produit_Tarif_Stock!#REF!*100)</f>
        <v>#REF!</v>
      </c>
      <c r="R946" s="523">
        <f t="shared" si="29"/>
        <v>0</v>
      </c>
      <c r="S946" s="524" t="e">
        <f>Produit_Tarif_Stock!#REF!</f>
        <v>#REF!</v>
      </c>
    </row>
    <row r="947" spans="1:19" ht="24.75" customHeight="1">
      <c r="A947" s="228" t="e">
        <f>Produit_Tarif_Stock!#REF!</f>
        <v>#REF!</v>
      </c>
      <c r="B947" s="118" t="e">
        <f>IF(Produit_Tarif_Stock!#REF!&lt;&gt;"",Produit_Tarif_Stock!#REF!,"")</f>
        <v>#REF!</v>
      </c>
      <c r="C947" s="502" t="e">
        <f>IF(Produit_Tarif_Stock!#REF!&lt;&gt;"",Produit_Tarif_Stock!#REF!,"")</f>
        <v>#REF!</v>
      </c>
      <c r="D947" s="505" t="e">
        <f>IF(Produit_Tarif_Stock!#REF!&lt;&gt;"",Produit_Tarif_Stock!#REF!,"")</f>
        <v>#REF!</v>
      </c>
      <c r="E947" s="514" t="e">
        <f>IF(Produit_Tarif_Stock!#REF!&lt;&gt;0,Produit_Tarif_Stock!#REF!,"")</f>
        <v>#REF!</v>
      </c>
      <c r="F947" s="2" t="e">
        <f>IF(Produit_Tarif_Stock!#REF!&lt;&gt;"",Produit_Tarif_Stock!#REF!,"")</f>
        <v>#REF!</v>
      </c>
      <c r="G947" s="506" t="e">
        <f>IF(Produit_Tarif_Stock!#REF!&lt;&gt;0,Produit_Tarif_Stock!#REF!,"")</f>
        <v>#REF!</v>
      </c>
      <c r="I947" s="506" t="str">
        <f t="shared" si="28"/>
        <v/>
      </c>
      <c r="J947" s="2" t="e">
        <f>IF(Produit_Tarif_Stock!#REF!&lt;&gt;0,Produit_Tarif_Stock!#REF!,"")</f>
        <v>#REF!</v>
      </c>
      <c r="K947" s="2" t="e">
        <f>IF(Produit_Tarif_Stock!#REF!&lt;&gt;0,Produit_Tarif_Stock!#REF!,"")</f>
        <v>#REF!</v>
      </c>
      <c r="L947" s="114" t="e">
        <f>IF(Produit_Tarif_Stock!#REF!&lt;&gt;0,Produit_Tarif_Stock!#REF!,"")</f>
        <v>#REF!</v>
      </c>
      <c r="M947" s="114" t="e">
        <f>IF(Produit_Tarif_Stock!#REF!&lt;&gt;0,Produit_Tarif_Stock!#REF!,"")</f>
        <v>#REF!</v>
      </c>
      <c r="N947" s="454"/>
      <c r="P947" s="2" t="e">
        <f>IF(Produit_Tarif_Stock!#REF!&lt;&gt;0,Produit_Tarif_Stock!#REF!,"")</f>
        <v>#REF!</v>
      </c>
      <c r="Q947" s="518" t="e">
        <f>IF(Produit_Tarif_Stock!#REF!&lt;&gt;0,(E947-(E947*H947)-Produit_Tarif_Stock!#REF!)/Produit_Tarif_Stock!#REF!*100,(E947-(E947*H947)-Produit_Tarif_Stock!#REF!)/Produit_Tarif_Stock!#REF!*100)</f>
        <v>#REF!</v>
      </c>
      <c r="R947" s="523">
        <f t="shared" si="29"/>
        <v>0</v>
      </c>
      <c r="S947" s="524" t="e">
        <f>Produit_Tarif_Stock!#REF!</f>
        <v>#REF!</v>
      </c>
    </row>
    <row r="948" spans="1:19" ht="24.75" customHeight="1">
      <c r="A948" s="228" t="e">
        <f>Produit_Tarif_Stock!#REF!</f>
        <v>#REF!</v>
      </c>
      <c r="B948" s="118" t="e">
        <f>IF(Produit_Tarif_Stock!#REF!&lt;&gt;"",Produit_Tarif_Stock!#REF!,"")</f>
        <v>#REF!</v>
      </c>
      <c r="C948" s="502" t="e">
        <f>IF(Produit_Tarif_Stock!#REF!&lt;&gt;"",Produit_Tarif_Stock!#REF!,"")</f>
        <v>#REF!</v>
      </c>
      <c r="D948" s="505" t="e">
        <f>IF(Produit_Tarif_Stock!#REF!&lt;&gt;"",Produit_Tarif_Stock!#REF!,"")</f>
        <v>#REF!</v>
      </c>
      <c r="E948" s="514" t="e">
        <f>IF(Produit_Tarif_Stock!#REF!&lt;&gt;0,Produit_Tarif_Stock!#REF!,"")</f>
        <v>#REF!</v>
      </c>
      <c r="F948" s="2" t="e">
        <f>IF(Produit_Tarif_Stock!#REF!&lt;&gt;"",Produit_Tarif_Stock!#REF!,"")</f>
        <v>#REF!</v>
      </c>
      <c r="G948" s="506" t="e">
        <f>IF(Produit_Tarif_Stock!#REF!&lt;&gt;0,Produit_Tarif_Stock!#REF!,"")</f>
        <v>#REF!</v>
      </c>
      <c r="I948" s="506" t="str">
        <f t="shared" si="28"/>
        <v/>
      </c>
      <c r="J948" s="2" t="e">
        <f>IF(Produit_Tarif_Stock!#REF!&lt;&gt;0,Produit_Tarif_Stock!#REF!,"")</f>
        <v>#REF!</v>
      </c>
      <c r="K948" s="2" t="e">
        <f>IF(Produit_Tarif_Stock!#REF!&lt;&gt;0,Produit_Tarif_Stock!#REF!,"")</f>
        <v>#REF!</v>
      </c>
      <c r="L948" s="114" t="e">
        <f>IF(Produit_Tarif_Stock!#REF!&lt;&gt;0,Produit_Tarif_Stock!#REF!,"")</f>
        <v>#REF!</v>
      </c>
      <c r="M948" s="114" t="e">
        <f>IF(Produit_Tarif_Stock!#REF!&lt;&gt;0,Produit_Tarif_Stock!#REF!,"")</f>
        <v>#REF!</v>
      </c>
      <c r="N948" s="454"/>
      <c r="P948" s="2" t="e">
        <f>IF(Produit_Tarif_Stock!#REF!&lt;&gt;0,Produit_Tarif_Stock!#REF!,"")</f>
        <v>#REF!</v>
      </c>
      <c r="Q948" s="518" t="e">
        <f>IF(Produit_Tarif_Stock!#REF!&lt;&gt;0,(E948-(E948*H948)-Produit_Tarif_Stock!#REF!)/Produit_Tarif_Stock!#REF!*100,(E948-(E948*H948)-Produit_Tarif_Stock!#REF!)/Produit_Tarif_Stock!#REF!*100)</f>
        <v>#REF!</v>
      </c>
      <c r="R948" s="523">
        <f t="shared" si="29"/>
        <v>0</v>
      </c>
      <c r="S948" s="524" t="e">
        <f>Produit_Tarif_Stock!#REF!</f>
        <v>#REF!</v>
      </c>
    </row>
    <row r="949" spans="1:19" ht="24.75" customHeight="1">
      <c r="A949" s="228" t="e">
        <f>Produit_Tarif_Stock!#REF!</f>
        <v>#REF!</v>
      </c>
      <c r="B949" s="118" t="e">
        <f>IF(Produit_Tarif_Stock!#REF!&lt;&gt;"",Produit_Tarif_Stock!#REF!,"")</f>
        <v>#REF!</v>
      </c>
      <c r="C949" s="502" t="e">
        <f>IF(Produit_Tarif_Stock!#REF!&lt;&gt;"",Produit_Tarif_Stock!#REF!,"")</f>
        <v>#REF!</v>
      </c>
      <c r="D949" s="505" t="e">
        <f>IF(Produit_Tarif_Stock!#REF!&lt;&gt;"",Produit_Tarif_Stock!#REF!,"")</f>
        <v>#REF!</v>
      </c>
      <c r="E949" s="514" t="e">
        <f>IF(Produit_Tarif_Stock!#REF!&lt;&gt;0,Produit_Tarif_Stock!#REF!,"")</f>
        <v>#REF!</v>
      </c>
      <c r="F949" s="2" t="e">
        <f>IF(Produit_Tarif_Stock!#REF!&lt;&gt;"",Produit_Tarif_Stock!#REF!,"")</f>
        <v>#REF!</v>
      </c>
      <c r="G949" s="506" t="e">
        <f>IF(Produit_Tarif_Stock!#REF!&lt;&gt;0,Produit_Tarif_Stock!#REF!,"")</f>
        <v>#REF!</v>
      </c>
      <c r="I949" s="506" t="str">
        <f t="shared" si="28"/>
        <v/>
      </c>
      <c r="J949" s="2" t="e">
        <f>IF(Produit_Tarif_Stock!#REF!&lt;&gt;0,Produit_Tarif_Stock!#REF!,"")</f>
        <v>#REF!</v>
      </c>
      <c r="K949" s="2" t="e">
        <f>IF(Produit_Tarif_Stock!#REF!&lt;&gt;0,Produit_Tarif_Stock!#REF!,"")</f>
        <v>#REF!</v>
      </c>
      <c r="L949" s="114" t="e">
        <f>IF(Produit_Tarif_Stock!#REF!&lt;&gt;0,Produit_Tarif_Stock!#REF!,"")</f>
        <v>#REF!</v>
      </c>
      <c r="M949" s="114" t="e">
        <f>IF(Produit_Tarif_Stock!#REF!&lt;&gt;0,Produit_Tarif_Stock!#REF!,"")</f>
        <v>#REF!</v>
      </c>
      <c r="N949" s="454"/>
      <c r="P949" s="2" t="e">
        <f>IF(Produit_Tarif_Stock!#REF!&lt;&gt;0,Produit_Tarif_Stock!#REF!,"")</f>
        <v>#REF!</v>
      </c>
      <c r="Q949" s="518" t="e">
        <f>IF(Produit_Tarif_Stock!#REF!&lt;&gt;0,(E949-(E949*H949)-Produit_Tarif_Stock!#REF!)/Produit_Tarif_Stock!#REF!*100,(E949-(E949*H949)-Produit_Tarif_Stock!#REF!)/Produit_Tarif_Stock!#REF!*100)</f>
        <v>#REF!</v>
      </c>
      <c r="R949" s="523">
        <f t="shared" si="29"/>
        <v>0</v>
      </c>
      <c r="S949" s="524" t="e">
        <f>Produit_Tarif_Stock!#REF!</f>
        <v>#REF!</v>
      </c>
    </row>
    <row r="950" spans="1:19" ht="24.75" customHeight="1">
      <c r="A950" s="228" t="e">
        <f>Produit_Tarif_Stock!#REF!</f>
        <v>#REF!</v>
      </c>
      <c r="B950" s="118" t="e">
        <f>IF(Produit_Tarif_Stock!#REF!&lt;&gt;"",Produit_Tarif_Stock!#REF!,"")</f>
        <v>#REF!</v>
      </c>
      <c r="C950" s="502" t="e">
        <f>IF(Produit_Tarif_Stock!#REF!&lt;&gt;"",Produit_Tarif_Stock!#REF!,"")</f>
        <v>#REF!</v>
      </c>
      <c r="D950" s="505" t="e">
        <f>IF(Produit_Tarif_Stock!#REF!&lt;&gt;"",Produit_Tarif_Stock!#REF!,"")</f>
        <v>#REF!</v>
      </c>
      <c r="E950" s="514" t="e">
        <f>IF(Produit_Tarif_Stock!#REF!&lt;&gt;0,Produit_Tarif_Stock!#REF!,"")</f>
        <v>#REF!</v>
      </c>
      <c r="F950" s="2" t="e">
        <f>IF(Produit_Tarif_Stock!#REF!&lt;&gt;"",Produit_Tarif_Stock!#REF!,"")</f>
        <v>#REF!</v>
      </c>
      <c r="G950" s="506" t="e">
        <f>IF(Produit_Tarif_Stock!#REF!&lt;&gt;0,Produit_Tarif_Stock!#REF!,"")</f>
        <v>#REF!</v>
      </c>
      <c r="I950" s="506" t="str">
        <f t="shared" si="28"/>
        <v/>
      </c>
      <c r="J950" s="2" t="e">
        <f>IF(Produit_Tarif_Stock!#REF!&lt;&gt;0,Produit_Tarif_Stock!#REF!,"")</f>
        <v>#REF!</v>
      </c>
      <c r="K950" s="2" t="e">
        <f>IF(Produit_Tarif_Stock!#REF!&lt;&gt;0,Produit_Tarif_Stock!#REF!,"")</f>
        <v>#REF!</v>
      </c>
      <c r="L950" s="114" t="e">
        <f>IF(Produit_Tarif_Stock!#REF!&lt;&gt;0,Produit_Tarif_Stock!#REF!,"")</f>
        <v>#REF!</v>
      </c>
      <c r="M950" s="114" t="e">
        <f>IF(Produit_Tarif_Stock!#REF!&lt;&gt;0,Produit_Tarif_Stock!#REF!,"")</f>
        <v>#REF!</v>
      </c>
      <c r="N950" s="454"/>
      <c r="P950" s="2" t="e">
        <f>IF(Produit_Tarif_Stock!#REF!&lt;&gt;0,Produit_Tarif_Stock!#REF!,"")</f>
        <v>#REF!</v>
      </c>
      <c r="Q950" s="518" t="e">
        <f>IF(Produit_Tarif_Stock!#REF!&lt;&gt;0,(E950-(E950*H950)-Produit_Tarif_Stock!#REF!)/Produit_Tarif_Stock!#REF!*100,(E950-(E950*H950)-Produit_Tarif_Stock!#REF!)/Produit_Tarif_Stock!#REF!*100)</f>
        <v>#REF!</v>
      </c>
      <c r="R950" s="523">
        <f t="shared" si="29"/>
        <v>0</v>
      </c>
      <c r="S950" s="524" t="e">
        <f>Produit_Tarif_Stock!#REF!</f>
        <v>#REF!</v>
      </c>
    </row>
    <row r="951" spans="1:19" ht="24.75" customHeight="1">
      <c r="A951" s="228" t="e">
        <f>Produit_Tarif_Stock!#REF!</f>
        <v>#REF!</v>
      </c>
      <c r="B951" s="118" t="e">
        <f>IF(Produit_Tarif_Stock!#REF!&lt;&gt;"",Produit_Tarif_Stock!#REF!,"")</f>
        <v>#REF!</v>
      </c>
      <c r="C951" s="502" t="e">
        <f>IF(Produit_Tarif_Stock!#REF!&lt;&gt;"",Produit_Tarif_Stock!#REF!,"")</f>
        <v>#REF!</v>
      </c>
      <c r="D951" s="505" t="e">
        <f>IF(Produit_Tarif_Stock!#REF!&lt;&gt;"",Produit_Tarif_Stock!#REF!,"")</f>
        <v>#REF!</v>
      </c>
      <c r="E951" s="514" t="e">
        <f>IF(Produit_Tarif_Stock!#REF!&lt;&gt;0,Produit_Tarif_Stock!#REF!,"")</f>
        <v>#REF!</v>
      </c>
      <c r="F951" s="2" t="e">
        <f>IF(Produit_Tarif_Stock!#REF!&lt;&gt;"",Produit_Tarif_Stock!#REF!,"")</f>
        <v>#REF!</v>
      </c>
      <c r="G951" s="506" t="e">
        <f>IF(Produit_Tarif_Stock!#REF!&lt;&gt;0,Produit_Tarif_Stock!#REF!,"")</f>
        <v>#REF!</v>
      </c>
      <c r="I951" s="506" t="str">
        <f t="shared" si="28"/>
        <v/>
      </c>
      <c r="J951" s="2" t="e">
        <f>IF(Produit_Tarif_Stock!#REF!&lt;&gt;0,Produit_Tarif_Stock!#REF!,"")</f>
        <v>#REF!</v>
      </c>
      <c r="K951" s="2" t="e">
        <f>IF(Produit_Tarif_Stock!#REF!&lt;&gt;0,Produit_Tarif_Stock!#REF!,"")</f>
        <v>#REF!</v>
      </c>
      <c r="L951" s="114" t="e">
        <f>IF(Produit_Tarif_Stock!#REF!&lt;&gt;0,Produit_Tarif_Stock!#REF!,"")</f>
        <v>#REF!</v>
      </c>
      <c r="M951" s="114" t="e">
        <f>IF(Produit_Tarif_Stock!#REF!&lt;&gt;0,Produit_Tarif_Stock!#REF!,"")</f>
        <v>#REF!</v>
      </c>
      <c r="N951" s="454"/>
      <c r="P951" s="2" t="e">
        <f>IF(Produit_Tarif_Stock!#REF!&lt;&gt;0,Produit_Tarif_Stock!#REF!,"")</f>
        <v>#REF!</v>
      </c>
      <c r="Q951" s="518" t="e">
        <f>IF(Produit_Tarif_Stock!#REF!&lt;&gt;0,(E951-(E951*H951)-Produit_Tarif_Stock!#REF!)/Produit_Tarif_Stock!#REF!*100,(E951-(E951*H951)-Produit_Tarif_Stock!#REF!)/Produit_Tarif_Stock!#REF!*100)</f>
        <v>#REF!</v>
      </c>
      <c r="R951" s="523">
        <f t="shared" si="29"/>
        <v>0</v>
      </c>
      <c r="S951" s="524" t="e">
        <f>Produit_Tarif_Stock!#REF!</f>
        <v>#REF!</v>
      </c>
    </row>
    <row r="952" spans="1:19" ht="24.75" customHeight="1">
      <c r="A952" s="228" t="e">
        <f>Produit_Tarif_Stock!#REF!</f>
        <v>#REF!</v>
      </c>
      <c r="B952" s="118" t="e">
        <f>IF(Produit_Tarif_Stock!#REF!&lt;&gt;"",Produit_Tarif_Stock!#REF!,"")</f>
        <v>#REF!</v>
      </c>
      <c r="C952" s="502" t="e">
        <f>IF(Produit_Tarif_Stock!#REF!&lt;&gt;"",Produit_Tarif_Stock!#REF!,"")</f>
        <v>#REF!</v>
      </c>
      <c r="D952" s="505" t="e">
        <f>IF(Produit_Tarif_Stock!#REF!&lt;&gt;"",Produit_Tarif_Stock!#REF!,"")</f>
        <v>#REF!</v>
      </c>
      <c r="E952" s="514" t="e">
        <f>IF(Produit_Tarif_Stock!#REF!&lt;&gt;0,Produit_Tarif_Stock!#REF!,"")</f>
        <v>#REF!</v>
      </c>
      <c r="F952" s="2" t="e">
        <f>IF(Produit_Tarif_Stock!#REF!&lt;&gt;"",Produit_Tarif_Stock!#REF!,"")</f>
        <v>#REF!</v>
      </c>
      <c r="G952" s="506" t="e">
        <f>IF(Produit_Tarif_Stock!#REF!&lt;&gt;0,Produit_Tarif_Stock!#REF!,"")</f>
        <v>#REF!</v>
      </c>
      <c r="I952" s="506" t="str">
        <f t="shared" si="28"/>
        <v/>
      </c>
      <c r="J952" s="2" t="e">
        <f>IF(Produit_Tarif_Stock!#REF!&lt;&gt;0,Produit_Tarif_Stock!#REF!,"")</f>
        <v>#REF!</v>
      </c>
      <c r="K952" s="2" t="e">
        <f>IF(Produit_Tarif_Stock!#REF!&lt;&gt;0,Produit_Tarif_Stock!#REF!,"")</f>
        <v>#REF!</v>
      </c>
      <c r="L952" s="114" t="e">
        <f>IF(Produit_Tarif_Stock!#REF!&lt;&gt;0,Produit_Tarif_Stock!#REF!,"")</f>
        <v>#REF!</v>
      </c>
      <c r="M952" s="114" t="e">
        <f>IF(Produit_Tarif_Stock!#REF!&lt;&gt;0,Produit_Tarif_Stock!#REF!,"")</f>
        <v>#REF!</v>
      </c>
      <c r="N952" s="454"/>
      <c r="P952" s="2" t="e">
        <f>IF(Produit_Tarif_Stock!#REF!&lt;&gt;0,Produit_Tarif_Stock!#REF!,"")</f>
        <v>#REF!</v>
      </c>
      <c r="Q952" s="518" t="e">
        <f>IF(Produit_Tarif_Stock!#REF!&lt;&gt;0,(E952-(E952*H952)-Produit_Tarif_Stock!#REF!)/Produit_Tarif_Stock!#REF!*100,(E952-(E952*H952)-Produit_Tarif_Stock!#REF!)/Produit_Tarif_Stock!#REF!*100)</f>
        <v>#REF!</v>
      </c>
      <c r="R952" s="523">
        <f t="shared" si="29"/>
        <v>0</v>
      </c>
      <c r="S952" s="524" t="e">
        <f>Produit_Tarif_Stock!#REF!</f>
        <v>#REF!</v>
      </c>
    </row>
    <row r="953" spans="1:19" ht="24.75" customHeight="1">
      <c r="A953" s="228" t="e">
        <f>Produit_Tarif_Stock!#REF!</f>
        <v>#REF!</v>
      </c>
      <c r="B953" s="118" t="e">
        <f>IF(Produit_Tarif_Stock!#REF!&lt;&gt;"",Produit_Tarif_Stock!#REF!,"")</f>
        <v>#REF!</v>
      </c>
      <c r="C953" s="502" t="e">
        <f>IF(Produit_Tarif_Stock!#REF!&lt;&gt;"",Produit_Tarif_Stock!#REF!,"")</f>
        <v>#REF!</v>
      </c>
      <c r="D953" s="505" t="e">
        <f>IF(Produit_Tarif_Stock!#REF!&lt;&gt;"",Produit_Tarif_Stock!#REF!,"")</f>
        <v>#REF!</v>
      </c>
      <c r="E953" s="514" t="e">
        <f>IF(Produit_Tarif_Stock!#REF!&lt;&gt;0,Produit_Tarif_Stock!#REF!,"")</f>
        <v>#REF!</v>
      </c>
      <c r="F953" s="2" t="e">
        <f>IF(Produit_Tarif_Stock!#REF!&lt;&gt;"",Produit_Tarif_Stock!#REF!,"")</f>
        <v>#REF!</v>
      </c>
      <c r="G953" s="506" t="e">
        <f>IF(Produit_Tarif_Stock!#REF!&lt;&gt;0,Produit_Tarif_Stock!#REF!,"")</f>
        <v>#REF!</v>
      </c>
      <c r="I953" s="506" t="str">
        <f t="shared" si="28"/>
        <v/>
      </c>
      <c r="J953" s="2" t="e">
        <f>IF(Produit_Tarif_Stock!#REF!&lt;&gt;0,Produit_Tarif_Stock!#REF!,"")</f>
        <v>#REF!</v>
      </c>
      <c r="K953" s="2" t="e">
        <f>IF(Produit_Tarif_Stock!#REF!&lt;&gt;0,Produit_Tarif_Stock!#REF!,"")</f>
        <v>#REF!</v>
      </c>
      <c r="L953" s="114" t="e">
        <f>IF(Produit_Tarif_Stock!#REF!&lt;&gt;0,Produit_Tarif_Stock!#REF!,"")</f>
        <v>#REF!</v>
      </c>
      <c r="M953" s="114" t="e">
        <f>IF(Produit_Tarif_Stock!#REF!&lt;&gt;0,Produit_Tarif_Stock!#REF!,"")</f>
        <v>#REF!</v>
      </c>
      <c r="N953" s="454"/>
      <c r="P953" s="2" t="e">
        <f>IF(Produit_Tarif_Stock!#REF!&lt;&gt;0,Produit_Tarif_Stock!#REF!,"")</f>
        <v>#REF!</v>
      </c>
      <c r="Q953" s="518" t="e">
        <f>IF(Produit_Tarif_Stock!#REF!&lt;&gt;0,(E953-(E953*H953)-Produit_Tarif_Stock!#REF!)/Produit_Tarif_Stock!#REF!*100,(E953-(E953*H953)-Produit_Tarif_Stock!#REF!)/Produit_Tarif_Stock!#REF!*100)</f>
        <v>#REF!</v>
      </c>
      <c r="R953" s="523">
        <f t="shared" si="29"/>
        <v>0</v>
      </c>
      <c r="S953" s="524" t="e">
        <f>Produit_Tarif_Stock!#REF!</f>
        <v>#REF!</v>
      </c>
    </row>
    <row r="954" spans="1:19" ht="24.75" customHeight="1">
      <c r="A954" s="228" t="e">
        <f>Produit_Tarif_Stock!#REF!</f>
        <v>#REF!</v>
      </c>
      <c r="B954" s="118" t="e">
        <f>IF(Produit_Tarif_Stock!#REF!&lt;&gt;"",Produit_Tarif_Stock!#REF!,"")</f>
        <v>#REF!</v>
      </c>
      <c r="C954" s="502" t="e">
        <f>IF(Produit_Tarif_Stock!#REF!&lt;&gt;"",Produit_Tarif_Stock!#REF!,"")</f>
        <v>#REF!</v>
      </c>
      <c r="D954" s="505" t="e">
        <f>IF(Produit_Tarif_Stock!#REF!&lt;&gt;"",Produit_Tarif_Stock!#REF!,"")</f>
        <v>#REF!</v>
      </c>
      <c r="E954" s="514" t="e">
        <f>IF(Produit_Tarif_Stock!#REF!&lt;&gt;0,Produit_Tarif_Stock!#REF!,"")</f>
        <v>#REF!</v>
      </c>
      <c r="F954" s="2" t="e">
        <f>IF(Produit_Tarif_Stock!#REF!&lt;&gt;"",Produit_Tarif_Stock!#REF!,"")</f>
        <v>#REF!</v>
      </c>
      <c r="G954" s="506" t="e">
        <f>IF(Produit_Tarif_Stock!#REF!&lt;&gt;0,Produit_Tarif_Stock!#REF!,"")</f>
        <v>#REF!</v>
      </c>
      <c r="I954" s="506" t="str">
        <f t="shared" si="28"/>
        <v/>
      </c>
      <c r="J954" s="2" t="e">
        <f>IF(Produit_Tarif_Stock!#REF!&lt;&gt;0,Produit_Tarif_Stock!#REF!,"")</f>
        <v>#REF!</v>
      </c>
      <c r="K954" s="2" t="e">
        <f>IF(Produit_Tarif_Stock!#REF!&lt;&gt;0,Produit_Tarif_Stock!#REF!,"")</f>
        <v>#REF!</v>
      </c>
      <c r="L954" s="114" t="e">
        <f>IF(Produit_Tarif_Stock!#REF!&lt;&gt;0,Produit_Tarif_Stock!#REF!,"")</f>
        <v>#REF!</v>
      </c>
      <c r="M954" s="114" t="e">
        <f>IF(Produit_Tarif_Stock!#REF!&lt;&gt;0,Produit_Tarif_Stock!#REF!,"")</f>
        <v>#REF!</v>
      </c>
      <c r="N954" s="454"/>
      <c r="P954" s="2" t="e">
        <f>IF(Produit_Tarif_Stock!#REF!&lt;&gt;0,Produit_Tarif_Stock!#REF!,"")</f>
        <v>#REF!</v>
      </c>
      <c r="Q954" s="518" t="e">
        <f>IF(Produit_Tarif_Stock!#REF!&lt;&gt;0,(E954-(E954*H954)-Produit_Tarif_Stock!#REF!)/Produit_Tarif_Stock!#REF!*100,(E954-(E954*H954)-Produit_Tarif_Stock!#REF!)/Produit_Tarif_Stock!#REF!*100)</f>
        <v>#REF!</v>
      </c>
      <c r="R954" s="523">
        <f t="shared" si="29"/>
        <v>0</v>
      </c>
      <c r="S954" s="524" t="e">
        <f>Produit_Tarif_Stock!#REF!</f>
        <v>#REF!</v>
      </c>
    </row>
    <row r="955" spans="1:19" ht="24.75" customHeight="1">
      <c r="A955" s="228" t="e">
        <f>Produit_Tarif_Stock!#REF!</f>
        <v>#REF!</v>
      </c>
      <c r="B955" s="118" t="e">
        <f>IF(Produit_Tarif_Stock!#REF!&lt;&gt;"",Produit_Tarif_Stock!#REF!,"")</f>
        <v>#REF!</v>
      </c>
      <c r="C955" s="502" t="e">
        <f>IF(Produit_Tarif_Stock!#REF!&lt;&gt;"",Produit_Tarif_Stock!#REF!,"")</f>
        <v>#REF!</v>
      </c>
      <c r="D955" s="505" t="e">
        <f>IF(Produit_Tarif_Stock!#REF!&lt;&gt;"",Produit_Tarif_Stock!#REF!,"")</f>
        <v>#REF!</v>
      </c>
      <c r="E955" s="514" t="e">
        <f>IF(Produit_Tarif_Stock!#REF!&lt;&gt;0,Produit_Tarif_Stock!#REF!,"")</f>
        <v>#REF!</v>
      </c>
      <c r="F955" s="2" t="e">
        <f>IF(Produit_Tarif_Stock!#REF!&lt;&gt;"",Produit_Tarif_Stock!#REF!,"")</f>
        <v>#REF!</v>
      </c>
      <c r="G955" s="506" t="e">
        <f>IF(Produit_Tarif_Stock!#REF!&lt;&gt;0,Produit_Tarif_Stock!#REF!,"")</f>
        <v>#REF!</v>
      </c>
      <c r="I955" s="506" t="str">
        <f t="shared" si="28"/>
        <v/>
      </c>
      <c r="J955" s="2" t="e">
        <f>IF(Produit_Tarif_Stock!#REF!&lt;&gt;0,Produit_Tarif_Stock!#REF!,"")</f>
        <v>#REF!</v>
      </c>
      <c r="K955" s="2" t="e">
        <f>IF(Produit_Tarif_Stock!#REF!&lt;&gt;0,Produit_Tarif_Stock!#REF!,"")</f>
        <v>#REF!</v>
      </c>
      <c r="L955" s="114" t="e">
        <f>IF(Produit_Tarif_Stock!#REF!&lt;&gt;0,Produit_Tarif_Stock!#REF!,"")</f>
        <v>#REF!</v>
      </c>
      <c r="M955" s="114" t="e">
        <f>IF(Produit_Tarif_Stock!#REF!&lt;&gt;0,Produit_Tarif_Stock!#REF!,"")</f>
        <v>#REF!</v>
      </c>
      <c r="N955" s="454"/>
      <c r="P955" s="2" t="e">
        <f>IF(Produit_Tarif_Stock!#REF!&lt;&gt;0,Produit_Tarif_Stock!#REF!,"")</f>
        <v>#REF!</v>
      </c>
      <c r="Q955" s="518" t="e">
        <f>IF(Produit_Tarif_Stock!#REF!&lt;&gt;0,(E955-(E955*H955)-Produit_Tarif_Stock!#REF!)/Produit_Tarif_Stock!#REF!*100,(E955-(E955*H955)-Produit_Tarif_Stock!#REF!)/Produit_Tarif_Stock!#REF!*100)</f>
        <v>#REF!</v>
      </c>
      <c r="R955" s="523">
        <f t="shared" si="29"/>
        <v>0</v>
      </c>
      <c r="S955" s="524" t="e">
        <f>Produit_Tarif_Stock!#REF!</f>
        <v>#REF!</v>
      </c>
    </row>
    <row r="956" spans="1:19" ht="24.75" customHeight="1">
      <c r="A956" s="228" t="e">
        <f>Produit_Tarif_Stock!#REF!</f>
        <v>#REF!</v>
      </c>
      <c r="B956" s="118" t="e">
        <f>IF(Produit_Tarif_Stock!#REF!&lt;&gt;"",Produit_Tarif_Stock!#REF!,"")</f>
        <v>#REF!</v>
      </c>
      <c r="C956" s="502" t="e">
        <f>IF(Produit_Tarif_Stock!#REF!&lt;&gt;"",Produit_Tarif_Stock!#REF!,"")</f>
        <v>#REF!</v>
      </c>
      <c r="D956" s="505" t="e">
        <f>IF(Produit_Tarif_Stock!#REF!&lt;&gt;"",Produit_Tarif_Stock!#REF!,"")</f>
        <v>#REF!</v>
      </c>
      <c r="E956" s="514" t="e">
        <f>IF(Produit_Tarif_Stock!#REF!&lt;&gt;0,Produit_Tarif_Stock!#REF!,"")</f>
        <v>#REF!</v>
      </c>
      <c r="F956" s="2" t="e">
        <f>IF(Produit_Tarif_Stock!#REF!&lt;&gt;"",Produit_Tarif_Stock!#REF!,"")</f>
        <v>#REF!</v>
      </c>
      <c r="G956" s="506" t="e">
        <f>IF(Produit_Tarif_Stock!#REF!&lt;&gt;0,Produit_Tarif_Stock!#REF!,"")</f>
        <v>#REF!</v>
      </c>
      <c r="I956" s="506" t="str">
        <f t="shared" si="28"/>
        <v/>
      </c>
      <c r="J956" s="2" t="e">
        <f>IF(Produit_Tarif_Stock!#REF!&lt;&gt;0,Produit_Tarif_Stock!#REF!,"")</f>
        <v>#REF!</v>
      </c>
      <c r="K956" s="2" t="e">
        <f>IF(Produit_Tarif_Stock!#REF!&lt;&gt;0,Produit_Tarif_Stock!#REF!,"")</f>
        <v>#REF!</v>
      </c>
      <c r="L956" s="114" t="e">
        <f>IF(Produit_Tarif_Stock!#REF!&lt;&gt;0,Produit_Tarif_Stock!#REF!,"")</f>
        <v>#REF!</v>
      </c>
      <c r="M956" s="114" t="e">
        <f>IF(Produit_Tarif_Stock!#REF!&lt;&gt;0,Produit_Tarif_Stock!#REF!,"")</f>
        <v>#REF!</v>
      </c>
      <c r="N956" s="454"/>
      <c r="P956" s="2" t="e">
        <f>IF(Produit_Tarif_Stock!#REF!&lt;&gt;0,Produit_Tarif_Stock!#REF!,"")</f>
        <v>#REF!</v>
      </c>
      <c r="Q956" s="518" t="e">
        <f>IF(Produit_Tarif_Stock!#REF!&lt;&gt;0,(E956-(E956*H956)-Produit_Tarif_Stock!#REF!)/Produit_Tarif_Stock!#REF!*100,(E956-(E956*H956)-Produit_Tarif_Stock!#REF!)/Produit_Tarif_Stock!#REF!*100)</f>
        <v>#REF!</v>
      </c>
      <c r="R956" s="523">
        <f t="shared" si="29"/>
        <v>0</v>
      </c>
      <c r="S956" s="524" t="e">
        <f>Produit_Tarif_Stock!#REF!</f>
        <v>#REF!</v>
      </c>
    </row>
    <row r="957" spans="1:19" ht="24.75" customHeight="1">
      <c r="A957" s="228" t="e">
        <f>Produit_Tarif_Stock!#REF!</f>
        <v>#REF!</v>
      </c>
      <c r="B957" s="118" t="e">
        <f>IF(Produit_Tarif_Stock!#REF!&lt;&gt;"",Produit_Tarif_Stock!#REF!,"")</f>
        <v>#REF!</v>
      </c>
      <c r="C957" s="502" t="e">
        <f>IF(Produit_Tarif_Stock!#REF!&lt;&gt;"",Produit_Tarif_Stock!#REF!,"")</f>
        <v>#REF!</v>
      </c>
      <c r="D957" s="505" t="e">
        <f>IF(Produit_Tarif_Stock!#REF!&lt;&gt;"",Produit_Tarif_Stock!#REF!,"")</f>
        <v>#REF!</v>
      </c>
      <c r="E957" s="514" t="e">
        <f>IF(Produit_Tarif_Stock!#REF!&lt;&gt;0,Produit_Tarif_Stock!#REF!,"")</f>
        <v>#REF!</v>
      </c>
      <c r="F957" s="2" t="e">
        <f>IF(Produit_Tarif_Stock!#REF!&lt;&gt;"",Produit_Tarif_Stock!#REF!,"")</f>
        <v>#REF!</v>
      </c>
      <c r="G957" s="506" t="e">
        <f>IF(Produit_Tarif_Stock!#REF!&lt;&gt;0,Produit_Tarif_Stock!#REF!,"")</f>
        <v>#REF!</v>
      </c>
      <c r="I957" s="506" t="str">
        <f t="shared" si="28"/>
        <v/>
      </c>
      <c r="J957" s="2" t="e">
        <f>IF(Produit_Tarif_Stock!#REF!&lt;&gt;0,Produit_Tarif_Stock!#REF!,"")</f>
        <v>#REF!</v>
      </c>
      <c r="K957" s="2" t="e">
        <f>IF(Produit_Tarif_Stock!#REF!&lt;&gt;0,Produit_Tarif_Stock!#REF!,"")</f>
        <v>#REF!</v>
      </c>
      <c r="L957" s="114" t="e">
        <f>IF(Produit_Tarif_Stock!#REF!&lt;&gt;0,Produit_Tarif_Stock!#REF!,"")</f>
        <v>#REF!</v>
      </c>
      <c r="M957" s="114" t="e">
        <f>IF(Produit_Tarif_Stock!#REF!&lt;&gt;0,Produit_Tarif_Stock!#REF!,"")</f>
        <v>#REF!</v>
      </c>
      <c r="N957" s="454"/>
      <c r="P957" s="2" t="e">
        <f>IF(Produit_Tarif_Stock!#REF!&lt;&gt;0,Produit_Tarif_Stock!#REF!,"")</f>
        <v>#REF!</v>
      </c>
      <c r="Q957" s="518" t="e">
        <f>IF(Produit_Tarif_Stock!#REF!&lt;&gt;0,(E957-(E957*H957)-Produit_Tarif_Stock!#REF!)/Produit_Tarif_Stock!#REF!*100,(E957-(E957*H957)-Produit_Tarif_Stock!#REF!)/Produit_Tarif_Stock!#REF!*100)</f>
        <v>#REF!</v>
      </c>
      <c r="R957" s="523">
        <f t="shared" si="29"/>
        <v>0</v>
      </c>
      <c r="S957" s="524" t="e">
        <f>Produit_Tarif_Stock!#REF!</f>
        <v>#REF!</v>
      </c>
    </row>
    <row r="958" spans="1:19" ht="24.75" customHeight="1">
      <c r="A958" s="228" t="e">
        <f>Produit_Tarif_Stock!#REF!</f>
        <v>#REF!</v>
      </c>
      <c r="B958" s="118" t="e">
        <f>IF(Produit_Tarif_Stock!#REF!&lt;&gt;"",Produit_Tarif_Stock!#REF!,"")</f>
        <v>#REF!</v>
      </c>
      <c r="C958" s="502" t="e">
        <f>IF(Produit_Tarif_Stock!#REF!&lt;&gt;"",Produit_Tarif_Stock!#REF!,"")</f>
        <v>#REF!</v>
      </c>
      <c r="D958" s="505" t="e">
        <f>IF(Produit_Tarif_Stock!#REF!&lt;&gt;"",Produit_Tarif_Stock!#REF!,"")</f>
        <v>#REF!</v>
      </c>
      <c r="E958" s="514" t="e">
        <f>IF(Produit_Tarif_Stock!#REF!&lt;&gt;0,Produit_Tarif_Stock!#REF!,"")</f>
        <v>#REF!</v>
      </c>
      <c r="F958" s="2" t="e">
        <f>IF(Produit_Tarif_Stock!#REF!&lt;&gt;"",Produit_Tarif_Stock!#REF!,"")</f>
        <v>#REF!</v>
      </c>
      <c r="G958" s="506" t="e">
        <f>IF(Produit_Tarif_Stock!#REF!&lt;&gt;0,Produit_Tarif_Stock!#REF!,"")</f>
        <v>#REF!</v>
      </c>
      <c r="I958" s="506" t="str">
        <f t="shared" si="28"/>
        <v/>
      </c>
      <c r="J958" s="2" t="e">
        <f>IF(Produit_Tarif_Stock!#REF!&lt;&gt;0,Produit_Tarif_Stock!#REF!,"")</f>
        <v>#REF!</v>
      </c>
      <c r="K958" s="2" t="e">
        <f>IF(Produit_Tarif_Stock!#REF!&lt;&gt;0,Produit_Tarif_Stock!#REF!,"")</f>
        <v>#REF!</v>
      </c>
      <c r="L958" s="114" t="e">
        <f>IF(Produit_Tarif_Stock!#REF!&lt;&gt;0,Produit_Tarif_Stock!#REF!,"")</f>
        <v>#REF!</v>
      </c>
      <c r="M958" s="114" t="e">
        <f>IF(Produit_Tarif_Stock!#REF!&lt;&gt;0,Produit_Tarif_Stock!#REF!,"")</f>
        <v>#REF!</v>
      </c>
      <c r="N958" s="454"/>
      <c r="P958" s="2" t="e">
        <f>IF(Produit_Tarif_Stock!#REF!&lt;&gt;0,Produit_Tarif_Stock!#REF!,"")</f>
        <v>#REF!</v>
      </c>
      <c r="Q958" s="518" t="e">
        <f>IF(Produit_Tarif_Stock!#REF!&lt;&gt;0,(E958-(E958*H958)-Produit_Tarif_Stock!#REF!)/Produit_Tarif_Stock!#REF!*100,(E958-(E958*H958)-Produit_Tarif_Stock!#REF!)/Produit_Tarif_Stock!#REF!*100)</f>
        <v>#REF!</v>
      </c>
      <c r="R958" s="523">
        <f t="shared" si="29"/>
        <v>0</v>
      </c>
      <c r="S958" s="524" t="e">
        <f>Produit_Tarif_Stock!#REF!</f>
        <v>#REF!</v>
      </c>
    </row>
    <row r="959" spans="1:19" ht="24.75" customHeight="1">
      <c r="A959" s="228" t="e">
        <f>Produit_Tarif_Stock!#REF!</f>
        <v>#REF!</v>
      </c>
      <c r="B959" s="118" t="e">
        <f>IF(Produit_Tarif_Stock!#REF!&lt;&gt;"",Produit_Tarif_Stock!#REF!,"")</f>
        <v>#REF!</v>
      </c>
      <c r="C959" s="502" t="e">
        <f>IF(Produit_Tarif_Stock!#REF!&lt;&gt;"",Produit_Tarif_Stock!#REF!,"")</f>
        <v>#REF!</v>
      </c>
      <c r="D959" s="505" t="e">
        <f>IF(Produit_Tarif_Stock!#REF!&lt;&gt;"",Produit_Tarif_Stock!#REF!,"")</f>
        <v>#REF!</v>
      </c>
      <c r="E959" s="514" t="e">
        <f>IF(Produit_Tarif_Stock!#REF!&lt;&gt;0,Produit_Tarif_Stock!#REF!,"")</f>
        <v>#REF!</v>
      </c>
      <c r="F959" s="2" t="e">
        <f>IF(Produit_Tarif_Stock!#REF!&lt;&gt;"",Produit_Tarif_Stock!#REF!,"")</f>
        <v>#REF!</v>
      </c>
      <c r="G959" s="506" t="e">
        <f>IF(Produit_Tarif_Stock!#REF!&lt;&gt;0,Produit_Tarif_Stock!#REF!,"")</f>
        <v>#REF!</v>
      </c>
      <c r="I959" s="506" t="str">
        <f t="shared" si="28"/>
        <v/>
      </c>
      <c r="J959" s="2" t="e">
        <f>IF(Produit_Tarif_Stock!#REF!&lt;&gt;0,Produit_Tarif_Stock!#REF!,"")</f>
        <v>#REF!</v>
      </c>
      <c r="K959" s="2" t="e">
        <f>IF(Produit_Tarif_Stock!#REF!&lt;&gt;0,Produit_Tarif_Stock!#REF!,"")</f>
        <v>#REF!</v>
      </c>
      <c r="L959" s="114" t="e">
        <f>IF(Produit_Tarif_Stock!#REF!&lt;&gt;0,Produit_Tarif_Stock!#REF!,"")</f>
        <v>#REF!</v>
      </c>
      <c r="M959" s="114" t="e">
        <f>IF(Produit_Tarif_Stock!#REF!&lt;&gt;0,Produit_Tarif_Stock!#REF!,"")</f>
        <v>#REF!</v>
      </c>
      <c r="N959" s="454"/>
      <c r="P959" s="2" t="e">
        <f>IF(Produit_Tarif_Stock!#REF!&lt;&gt;0,Produit_Tarif_Stock!#REF!,"")</f>
        <v>#REF!</v>
      </c>
      <c r="Q959" s="518" t="e">
        <f>IF(Produit_Tarif_Stock!#REF!&lt;&gt;0,(E959-(E959*H959)-Produit_Tarif_Stock!#REF!)/Produit_Tarif_Stock!#REF!*100,(E959-(E959*H959)-Produit_Tarif_Stock!#REF!)/Produit_Tarif_Stock!#REF!*100)</f>
        <v>#REF!</v>
      </c>
      <c r="R959" s="523">
        <f t="shared" si="29"/>
        <v>0</v>
      </c>
      <c r="S959" s="524" t="e">
        <f>Produit_Tarif_Stock!#REF!</f>
        <v>#REF!</v>
      </c>
    </row>
    <row r="960" spans="1:19" ht="24.75" customHeight="1">
      <c r="A960" s="228" t="e">
        <f>Produit_Tarif_Stock!#REF!</f>
        <v>#REF!</v>
      </c>
      <c r="B960" s="118" t="e">
        <f>IF(Produit_Tarif_Stock!#REF!&lt;&gt;"",Produit_Tarif_Stock!#REF!,"")</f>
        <v>#REF!</v>
      </c>
      <c r="C960" s="502" t="e">
        <f>IF(Produit_Tarif_Stock!#REF!&lt;&gt;"",Produit_Tarif_Stock!#REF!,"")</f>
        <v>#REF!</v>
      </c>
      <c r="D960" s="505" t="e">
        <f>IF(Produit_Tarif_Stock!#REF!&lt;&gt;"",Produit_Tarif_Stock!#REF!,"")</f>
        <v>#REF!</v>
      </c>
      <c r="E960" s="514" t="e">
        <f>IF(Produit_Tarif_Stock!#REF!&lt;&gt;0,Produit_Tarif_Stock!#REF!,"")</f>
        <v>#REF!</v>
      </c>
      <c r="F960" s="2" t="e">
        <f>IF(Produit_Tarif_Stock!#REF!&lt;&gt;"",Produit_Tarif_Stock!#REF!,"")</f>
        <v>#REF!</v>
      </c>
      <c r="G960" s="506" t="e">
        <f>IF(Produit_Tarif_Stock!#REF!&lt;&gt;0,Produit_Tarif_Stock!#REF!,"")</f>
        <v>#REF!</v>
      </c>
      <c r="I960" s="506" t="str">
        <f t="shared" si="28"/>
        <v/>
      </c>
      <c r="J960" s="2" t="e">
        <f>IF(Produit_Tarif_Stock!#REF!&lt;&gt;0,Produit_Tarif_Stock!#REF!,"")</f>
        <v>#REF!</v>
      </c>
      <c r="K960" s="2" t="e">
        <f>IF(Produit_Tarif_Stock!#REF!&lt;&gt;0,Produit_Tarif_Stock!#REF!,"")</f>
        <v>#REF!</v>
      </c>
      <c r="L960" s="114" t="e">
        <f>IF(Produit_Tarif_Stock!#REF!&lt;&gt;0,Produit_Tarif_Stock!#REF!,"")</f>
        <v>#REF!</v>
      </c>
      <c r="M960" s="114" t="e">
        <f>IF(Produit_Tarif_Stock!#REF!&lt;&gt;0,Produit_Tarif_Stock!#REF!,"")</f>
        <v>#REF!</v>
      </c>
      <c r="N960" s="454"/>
      <c r="P960" s="2" t="e">
        <f>IF(Produit_Tarif_Stock!#REF!&lt;&gt;0,Produit_Tarif_Stock!#REF!,"")</f>
        <v>#REF!</v>
      </c>
      <c r="Q960" s="518" t="e">
        <f>IF(Produit_Tarif_Stock!#REF!&lt;&gt;0,(E960-(E960*H960)-Produit_Tarif_Stock!#REF!)/Produit_Tarif_Stock!#REF!*100,(E960-(E960*H960)-Produit_Tarif_Stock!#REF!)/Produit_Tarif_Stock!#REF!*100)</f>
        <v>#REF!</v>
      </c>
      <c r="R960" s="523">
        <f t="shared" si="29"/>
        <v>0</v>
      </c>
      <c r="S960" s="524" t="e">
        <f>Produit_Tarif_Stock!#REF!</f>
        <v>#REF!</v>
      </c>
    </row>
    <row r="961" spans="1:19" ht="24.75" customHeight="1">
      <c r="A961" s="228" t="e">
        <f>Produit_Tarif_Stock!#REF!</f>
        <v>#REF!</v>
      </c>
      <c r="B961" s="118" t="e">
        <f>IF(Produit_Tarif_Stock!#REF!&lt;&gt;"",Produit_Tarif_Stock!#REF!,"")</f>
        <v>#REF!</v>
      </c>
      <c r="C961" s="502" t="e">
        <f>IF(Produit_Tarif_Stock!#REF!&lt;&gt;"",Produit_Tarif_Stock!#REF!,"")</f>
        <v>#REF!</v>
      </c>
      <c r="D961" s="505" t="e">
        <f>IF(Produit_Tarif_Stock!#REF!&lt;&gt;"",Produit_Tarif_Stock!#REF!,"")</f>
        <v>#REF!</v>
      </c>
      <c r="E961" s="514" t="e">
        <f>IF(Produit_Tarif_Stock!#REF!&lt;&gt;0,Produit_Tarif_Stock!#REF!,"")</f>
        <v>#REF!</v>
      </c>
      <c r="F961" s="2" t="e">
        <f>IF(Produit_Tarif_Stock!#REF!&lt;&gt;"",Produit_Tarif_Stock!#REF!,"")</f>
        <v>#REF!</v>
      </c>
      <c r="G961" s="506" t="e">
        <f>IF(Produit_Tarif_Stock!#REF!&lt;&gt;0,Produit_Tarif_Stock!#REF!,"")</f>
        <v>#REF!</v>
      </c>
      <c r="I961" s="506" t="str">
        <f t="shared" si="28"/>
        <v/>
      </c>
      <c r="J961" s="2" t="e">
        <f>IF(Produit_Tarif_Stock!#REF!&lt;&gt;0,Produit_Tarif_Stock!#REF!,"")</f>
        <v>#REF!</v>
      </c>
      <c r="K961" s="2" t="e">
        <f>IF(Produit_Tarif_Stock!#REF!&lt;&gt;0,Produit_Tarif_Stock!#REF!,"")</f>
        <v>#REF!</v>
      </c>
      <c r="L961" s="114" t="e">
        <f>IF(Produit_Tarif_Stock!#REF!&lt;&gt;0,Produit_Tarif_Stock!#REF!,"")</f>
        <v>#REF!</v>
      </c>
      <c r="M961" s="114" t="e">
        <f>IF(Produit_Tarif_Stock!#REF!&lt;&gt;0,Produit_Tarif_Stock!#REF!,"")</f>
        <v>#REF!</v>
      </c>
      <c r="N961" s="454"/>
      <c r="P961" s="2" t="e">
        <f>IF(Produit_Tarif_Stock!#REF!&lt;&gt;0,Produit_Tarif_Stock!#REF!,"")</f>
        <v>#REF!</v>
      </c>
      <c r="Q961" s="518" t="e">
        <f>IF(Produit_Tarif_Stock!#REF!&lt;&gt;0,(E961-(E961*H961)-Produit_Tarif_Stock!#REF!)/Produit_Tarif_Stock!#REF!*100,(E961-(E961*H961)-Produit_Tarif_Stock!#REF!)/Produit_Tarif_Stock!#REF!*100)</f>
        <v>#REF!</v>
      </c>
      <c r="R961" s="523">
        <f t="shared" si="29"/>
        <v>0</v>
      </c>
      <c r="S961" s="524" t="e">
        <f>Produit_Tarif_Stock!#REF!</f>
        <v>#REF!</v>
      </c>
    </row>
    <row r="962" spans="1:19" ht="24.75" customHeight="1">
      <c r="A962" s="228" t="e">
        <f>Produit_Tarif_Stock!#REF!</f>
        <v>#REF!</v>
      </c>
      <c r="B962" s="118" t="e">
        <f>IF(Produit_Tarif_Stock!#REF!&lt;&gt;"",Produit_Tarif_Stock!#REF!,"")</f>
        <v>#REF!</v>
      </c>
      <c r="C962" s="502" t="e">
        <f>IF(Produit_Tarif_Stock!#REF!&lt;&gt;"",Produit_Tarif_Stock!#REF!,"")</f>
        <v>#REF!</v>
      </c>
      <c r="D962" s="505" t="e">
        <f>IF(Produit_Tarif_Stock!#REF!&lt;&gt;"",Produit_Tarif_Stock!#REF!,"")</f>
        <v>#REF!</v>
      </c>
      <c r="E962" s="514" t="e">
        <f>IF(Produit_Tarif_Stock!#REF!&lt;&gt;0,Produit_Tarif_Stock!#REF!,"")</f>
        <v>#REF!</v>
      </c>
      <c r="F962" s="2" t="e">
        <f>IF(Produit_Tarif_Stock!#REF!&lt;&gt;"",Produit_Tarif_Stock!#REF!,"")</f>
        <v>#REF!</v>
      </c>
      <c r="G962" s="506" t="e">
        <f>IF(Produit_Tarif_Stock!#REF!&lt;&gt;0,Produit_Tarif_Stock!#REF!,"")</f>
        <v>#REF!</v>
      </c>
      <c r="I962" s="506" t="str">
        <f t="shared" si="28"/>
        <v/>
      </c>
      <c r="J962" s="2" t="e">
        <f>IF(Produit_Tarif_Stock!#REF!&lt;&gt;0,Produit_Tarif_Stock!#REF!,"")</f>
        <v>#REF!</v>
      </c>
      <c r="K962" s="2" t="e">
        <f>IF(Produit_Tarif_Stock!#REF!&lt;&gt;0,Produit_Tarif_Stock!#REF!,"")</f>
        <v>#REF!</v>
      </c>
      <c r="L962" s="114" t="e">
        <f>IF(Produit_Tarif_Stock!#REF!&lt;&gt;0,Produit_Tarif_Stock!#REF!,"")</f>
        <v>#REF!</v>
      </c>
      <c r="M962" s="114" t="e">
        <f>IF(Produit_Tarif_Stock!#REF!&lt;&gt;0,Produit_Tarif_Stock!#REF!,"")</f>
        <v>#REF!</v>
      </c>
      <c r="N962" s="454"/>
      <c r="P962" s="2" t="e">
        <f>IF(Produit_Tarif_Stock!#REF!&lt;&gt;0,Produit_Tarif_Stock!#REF!,"")</f>
        <v>#REF!</v>
      </c>
      <c r="Q962" s="518" t="e">
        <f>IF(Produit_Tarif_Stock!#REF!&lt;&gt;0,(E962-(E962*H962)-Produit_Tarif_Stock!#REF!)/Produit_Tarif_Stock!#REF!*100,(E962-(E962*H962)-Produit_Tarif_Stock!#REF!)/Produit_Tarif_Stock!#REF!*100)</f>
        <v>#REF!</v>
      </c>
      <c r="R962" s="523">
        <f t="shared" si="29"/>
        <v>0</v>
      </c>
      <c r="S962" s="524" t="e">
        <f>Produit_Tarif_Stock!#REF!</f>
        <v>#REF!</v>
      </c>
    </row>
    <row r="963" spans="1:19" ht="24.75" customHeight="1">
      <c r="A963" s="228" t="e">
        <f>Produit_Tarif_Stock!#REF!</f>
        <v>#REF!</v>
      </c>
      <c r="B963" s="118" t="e">
        <f>IF(Produit_Tarif_Stock!#REF!&lt;&gt;"",Produit_Tarif_Stock!#REF!,"")</f>
        <v>#REF!</v>
      </c>
      <c r="C963" s="502" t="e">
        <f>IF(Produit_Tarif_Stock!#REF!&lt;&gt;"",Produit_Tarif_Stock!#REF!,"")</f>
        <v>#REF!</v>
      </c>
      <c r="D963" s="505" t="e">
        <f>IF(Produit_Tarif_Stock!#REF!&lt;&gt;"",Produit_Tarif_Stock!#REF!,"")</f>
        <v>#REF!</v>
      </c>
      <c r="E963" s="514" t="e">
        <f>IF(Produit_Tarif_Stock!#REF!&lt;&gt;0,Produit_Tarif_Stock!#REF!,"")</f>
        <v>#REF!</v>
      </c>
      <c r="F963" s="2" t="e">
        <f>IF(Produit_Tarif_Stock!#REF!&lt;&gt;"",Produit_Tarif_Stock!#REF!,"")</f>
        <v>#REF!</v>
      </c>
      <c r="G963" s="506" t="e">
        <f>IF(Produit_Tarif_Stock!#REF!&lt;&gt;0,Produit_Tarif_Stock!#REF!,"")</f>
        <v>#REF!</v>
      </c>
      <c r="I963" s="506" t="str">
        <f t="shared" si="28"/>
        <v/>
      </c>
      <c r="J963" s="2" t="e">
        <f>IF(Produit_Tarif_Stock!#REF!&lt;&gt;0,Produit_Tarif_Stock!#REF!,"")</f>
        <v>#REF!</v>
      </c>
      <c r="K963" s="2" t="e">
        <f>IF(Produit_Tarif_Stock!#REF!&lt;&gt;0,Produit_Tarif_Stock!#REF!,"")</f>
        <v>#REF!</v>
      </c>
      <c r="L963" s="114" t="e">
        <f>IF(Produit_Tarif_Stock!#REF!&lt;&gt;0,Produit_Tarif_Stock!#REF!,"")</f>
        <v>#REF!</v>
      </c>
      <c r="M963" s="114" t="e">
        <f>IF(Produit_Tarif_Stock!#REF!&lt;&gt;0,Produit_Tarif_Stock!#REF!,"")</f>
        <v>#REF!</v>
      </c>
      <c r="N963" s="454"/>
      <c r="P963" s="2" t="e">
        <f>IF(Produit_Tarif_Stock!#REF!&lt;&gt;0,Produit_Tarif_Stock!#REF!,"")</f>
        <v>#REF!</v>
      </c>
      <c r="Q963" s="518" t="e">
        <f>IF(Produit_Tarif_Stock!#REF!&lt;&gt;0,(E963-(E963*H963)-Produit_Tarif_Stock!#REF!)/Produit_Tarif_Stock!#REF!*100,(E963-(E963*H963)-Produit_Tarif_Stock!#REF!)/Produit_Tarif_Stock!#REF!*100)</f>
        <v>#REF!</v>
      </c>
      <c r="R963" s="523">
        <f t="shared" si="29"/>
        <v>0</v>
      </c>
      <c r="S963" s="524" t="e">
        <f>Produit_Tarif_Stock!#REF!</f>
        <v>#REF!</v>
      </c>
    </row>
    <row r="964" spans="1:19" ht="24.75" customHeight="1">
      <c r="A964" s="228" t="e">
        <f>Produit_Tarif_Stock!#REF!</f>
        <v>#REF!</v>
      </c>
      <c r="B964" s="118" t="e">
        <f>IF(Produit_Tarif_Stock!#REF!&lt;&gt;"",Produit_Tarif_Stock!#REF!,"")</f>
        <v>#REF!</v>
      </c>
      <c r="C964" s="502" t="e">
        <f>IF(Produit_Tarif_Stock!#REF!&lt;&gt;"",Produit_Tarif_Stock!#REF!,"")</f>
        <v>#REF!</v>
      </c>
      <c r="D964" s="505" t="e">
        <f>IF(Produit_Tarif_Stock!#REF!&lt;&gt;"",Produit_Tarif_Stock!#REF!,"")</f>
        <v>#REF!</v>
      </c>
      <c r="E964" s="514" t="e">
        <f>IF(Produit_Tarif_Stock!#REF!&lt;&gt;0,Produit_Tarif_Stock!#REF!,"")</f>
        <v>#REF!</v>
      </c>
      <c r="F964" s="2" t="e">
        <f>IF(Produit_Tarif_Stock!#REF!&lt;&gt;"",Produit_Tarif_Stock!#REF!,"")</f>
        <v>#REF!</v>
      </c>
      <c r="G964" s="506" t="e">
        <f>IF(Produit_Tarif_Stock!#REF!&lt;&gt;0,Produit_Tarif_Stock!#REF!,"")</f>
        <v>#REF!</v>
      </c>
      <c r="I964" s="506" t="str">
        <f t="shared" si="28"/>
        <v/>
      </c>
      <c r="J964" s="2" t="e">
        <f>IF(Produit_Tarif_Stock!#REF!&lt;&gt;0,Produit_Tarif_Stock!#REF!,"")</f>
        <v>#REF!</v>
      </c>
      <c r="K964" s="2" t="e">
        <f>IF(Produit_Tarif_Stock!#REF!&lt;&gt;0,Produit_Tarif_Stock!#REF!,"")</f>
        <v>#REF!</v>
      </c>
      <c r="L964" s="114" t="e">
        <f>IF(Produit_Tarif_Stock!#REF!&lt;&gt;0,Produit_Tarif_Stock!#REF!,"")</f>
        <v>#REF!</v>
      </c>
      <c r="M964" s="114" t="e">
        <f>IF(Produit_Tarif_Stock!#REF!&lt;&gt;0,Produit_Tarif_Stock!#REF!,"")</f>
        <v>#REF!</v>
      </c>
      <c r="N964" s="454"/>
      <c r="P964" s="2" t="e">
        <f>IF(Produit_Tarif_Stock!#REF!&lt;&gt;0,Produit_Tarif_Stock!#REF!,"")</f>
        <v>#REF!</v>
      </c>
      <c r="Q964" s="518" t="e">
        <f>IF(Produit_Tarif_Stock!#REF!&lt;&gt;0,(E964-(E964*H964)-Produit_Tarif_Stock!#REF!)/Produit_Tarif_Stock!#REF!*100,(E964-(E964*H964)-Produit_Tarif_Stock!#REF!)/Produit_Tarif_Stock!#REF!*100)</f>
        <v>#REF!</v>
      </c>
      <c r="R964" s="523">
        <f t="shared" si="29"/>
        <v>0</v>
      </c>
      <c r="S964" s="524" t="e">
        <f>Produit_Tarif_Stock!#REF!</f>
        <v>#REF!</v>
      </c>
    </row>
    <row r="965" spans="1:19" ht="24.75" customHeight="1">
      <c r="A965" s="228" t="e">
        <f>Produit_Tarif_Stock!#REF!</f>
        <v>#REF!</v>
      </c>
      <c r="B965" s="118" t="e">
        <f>IF(Produit_Tarif_Stock!#REF!&lt;&gt;"",Produit_Tarif_Stock!#REF!,"")</f>
        <v>#REF!</v>
      </c>
      <c r="C965" s="502" t="e">
        <f>IF(Produit_Tarif_Stock!#REF!&lt;&gt;"",Produit_Tarif_Stock!#REF!,"")</f>
        <v>#REF!</v>
      </c>
      <c r="D965" s="505" t="e">
        <f>IF(Produit_Tarif_Stock!#REF!&lt;&gt;"",Produit_Tarif_Stock!#REF!,"")</f>
        <v>#REF!</v>
      </c>
      <c r="E965" s="514" t="e">
        <f>IF(Produit_Tarif_Stock!#REF!&lt;&gt;0,Produit_Tarif_Stock!#REF!,"")</f>
        <v>#REF!</v>
      </c>
      <c r="F965" s="2" t="e">
        <f>IF(Produit_Tarif_Stock!#REF!&lt;&gt;"",Produit_Tarif_Stock!#REF!,"")</f>
        <v>#REF!</v>
      </c>
      <c r="G965" s="506" t="e">
        <f>IF(Produit_Tarif_Stock!#REF!&lt;&gt;0,Produit_Tarif_Stock!#REF!,"")</f>
        <v>#REF!</v>
      </c>
      <c r="I965" s="506" t="str">
        <f t="shared" si="28"/>
        <v/>
      </c>
      <c r="J965" s="2" t="e">
        <f>IF(Produit_Tarif_Stock!#REF!&lt;&gt;0,Produit_Tarif_Stock!#REF!,"")</f>
        <v>#REF!</v>
      </c>
      <c r="K965" s="2" t="e">
        <f>IF(Produit_Tarif_Stock!#REF!&lt;&gt;0,Produit_Tarif_Stock!#REF!,"")</f>
        <v>#REF!</v>
      </c>
      <c r="L965" s="114" t="e">
        <f>IF(Produit_Tarif_Stock!#REF!&lt;&gt;0,Produit_Tarif_Stock!#REF!,"")</f>
        <v>#REF!</v>
      </c>
      <c r="M965" s="114" t="e">
        <f>IF(Produit_Tarif_Stock!#REF!&lt;&gt;0,Produit_Tarif_Stock!#REF!,"")</f>
        <v>#REF!</v>
      </c>
      <c r="N965" s="454"/>
      <c r="P965" s="2" t="e">
        <f>IF(Produit_Tarif_Stock!#REF!&lt;&gt;0,Produit_Tarif_Stock!#REF!,"")</f>
        <v>#REF!</v>
      </c>
      <c r="Q965" s="518" t="e">
        <f>IF(Produit_Tarif_Stock!#REF!&lt;&gt;0,(E965-(E965*H965)-Produit_Tarif_Stock!#REF!)/Produit_Tarif_Stock!#REF!*100,(E965-(E965*H965)-Produit_Tarif_Stock!#REF!)/Produit_Tarif_Stock!#REF!*100)</f>
        <v>#REF!</v>
      </c>
      <c r="R965" s="523">
        <f t="shared" si="29"/>
        <v>0</v>
      </c>
      <c r="S965" s="524" t="e">
        <f>Produit_Tarif_Stock!#REF!</f>
        <v>#REF!</v>
      </c>
    </row>
    <row r="966" spans="1:19" ht="24.75" customHeight="1">
      <c r="A966" s="228" t="e">
        <f>Produit_Tarif_Stock!#REF!</f>
        <v>#REF!</v>
      </c>
      <c r="B966" s="118" t="e">
        <f>IF(Produit_Tarif_Stock!#REF!&lt;&gt;"",Produit_Tarif_Stock!#REF!,"")</f>
        <v>#REF!</v>
      </c>
      <c r="C966" s="502" t="e">
        <f>IF(Produit_Tarif_Stock!#REF!&lt;&gt;"",Produit_Tarif_Stock!#REF!,"")</f>
        <v>#REF!</v>
      </c>
      <c r="D966" s="505" t="e">
        <f>IF(Produit_Tarif_Stock!#REF!&lt;&gt;"",Produit_Tarif_Stock!#REF!,"")</f>
        <v>#REF!</v>
      </c>
      <c r="E966" s="514" t="e">
        <f>IF(Produit_Tarif_Stock!#REF!&lt;&gt;0,Produit_Tarif_Stock!#REF!,"")</f>
        <v>#REF!</v>
      </c>
      <c r="F966" s="2" t="e">
        <f>IF(Produit_Tarif_Stock!#REF!&lt;&gt;"",Produit_Tarif_Stock!#REF!,"")</f>
        <v>#REF!</v>
      </c>
      <c r="G966" s="506" t="e">
        <f>IF(Produit_Tarif_Stock!#REF!&lt;&gt;0,Produit_Tarif_Stock!#REF!,"")</f>
        <v>#REF!</v>
      </c>
      <c r="I966" s="506" t="str">
        <f t="shared" si="28"/>
        <v/>
      </c>
      <c r="J966" s="2" t="e">
        <f>IF(Produit_Tarif_Stock!#REF!&lt;&gt;0,Produit_Tarif_Stock!#REF!,"")</f>
        <v>#REF!</v>
      </c>
      <c r="K966" s="2" t="e">
        <f>IF(Produit_Tarif_Stock!#REF!&lt;&gt;0,Produit_Tarif_Stock!#REF!,"")</f>
        <v>#REF!</v>
      </c>
      <c r="L966" s="114" t="e">
        <f>IF(Produit_Tarif_Stock!#REF!&lt;&gt;0,Produit_Tarif_Stock!#REF!,"")</f>
        <v>#REF!</v>
      </c>
      <c r="M966" s="114" t="e">
        <f>IF(Produit_Tarif_Stock!#REF!&lt;&gt;0,Produit_Tarif_Stock!#REF!,"")</f>
        <v>#REF!</v>
      </c>
      <c r="N966" s="454"/>
      <c r="P966" s="2" t="e">
        <f>IF(Produit_Tarif_Stock!#REF!&lt;&gt;0,Produit_Tarif_Stock!#REF!,"")</f>
        <v>#REF!</v>
      </c>
      <c r="Q966" s="518" t="e">
        <f>IF(Produit_Tarif_Stock!#REF!&lt;&gt;0,(E966-(E966*H966)-Produit_Tarif_Stock!#REF!)/Produit_Tarif_Stock!#REF!*100,(E966-(E966*H966)-Produit_Tarif_Stock!#REF!)/Produit_Tarif_Stock!#REF!*100)</f>
        <v>#REF!</v>
      </c>
      <c r="R966" s="523">
        <f t="shared" si="29"/>
        <v>0</v>
      </c>
      <c r="S966" s="524" t="e">
        <f>Produit_Tarif_Stock!#REF!</f>
        <v>#REF!</v>
      </c>
    </row>
    <row r="967" spans="1:19" ht="24.75" customHeight="1">
      <c r="A967" s="228" t="e">
        <f>Produit_Tarif_Stock!#REF!</f>
        <v>#REF!</v>
      </c>
      <c r="B967" s="118" t="e">
        <f>IF(Produit_Tarif_Stock!#REF!&lt;&gt;"",Produit_Tarif_Stock!#REF!,"")</f>
        <v>#REF!</v>
      </c>
      <c r="C967" s="502" t="e">
        <f>IF(Produit_Tarif_Stock!#REF!&lt;&gt;"",Produit_Tarif_Stock!#REF!,"")</f>
        <v>#REF!</v>
      </c>
      <c r="D967" s="505" t="e">
        <f>IF(Produit_Tarif_Stock!#REF!&lt;&gt;"",Produit_Tarif_Stock!#REF!,"")</f>
        <v>#REF!</v>
      </c>
      <c r="E967" s="514" t="e">
        <f>IF(Produit_Tarif_Stock!#REF!&lt;&gt;0,Produit_Tarif_Stock!#REF!,"")</f>
        <v>#REF!</v>
      </c>
      <c r="F967" s="2" t="e">
        <f>IF(Produit_Tarif_Stock!#REF!&lt;&gt;"",Produit_Tarif_Stock!#REF!,"")</f>
        <v>#REF!</v>
      </c>
      <c r="G967" s="506" t="e">
        <f>IF(Produit_Tarif_Stock!#REF!&lt;&gt;0,Produit_Tarif_Stock!#REF!,"")</f>
        <v>#REF!</v>
      </c>
      <c r="I967" s="506" t="str">
        <f t="shared" ref="I967:I1030" si="30">IF(H967&gt;0,E967-(E967*H967),"")</f>
        <v/>
      </c>
      <c r="J967" s="2" t="e">
        <f>IF(Produit_Tarif_Stock!#REF!&lt;&gt;0,Produit_Tarif_Stock!#REF!,"")</f>
        <v>#REF!</v>
      </c>
      <c r="K967" s="2" t="e">
        <f>IF(Produit_Tarif_Stock!#REF!&lt;&gt;0,Produit_Tarif_Stock!#REF!,"")</f>
        <v>#REF!</v>
      </c>
      <c r="L967" s="114" t="e">
        <f>IF(Produit_Tarif_Stock!#REF!&lt;&gt;0,Produit_Tarif_Stock!#REF!,"")</f>
        <v>#REF!</v>
      </c>
      <c r="M967" s="114" t="e">
        <f>IF(Produit_Tarif_Stock!#REF!&lt;&gt;0,Produit_Tarif_Stock!#REF!,"")</f>
        <v>#REF!</v>
      </c>
      <c r="N967" s="454"/>
      <c r="P967" s="2" t="e">
        <f>IF(Produit_Tarif_Stock!#REF!&lt;&gt;0,Produit_Tarif_Stock!#REF!,"")</f>
        <v>#REF!</v>
      </c>
      <c r="Q967" s="518" t="e">
        <f>IF(Produit_Tarif_Stock!#REF!&lt;&gt;0,(E967-(E967*H967)-Produit_Tarif_Stock!#REF!)/Produit_Tarif_Stock!#REF!*100,(E967-(E967*H967)-Produit_Tarif_Stock!#REF!)/Produit_Tarif_Stock!#REF!*100)</f>
        <v>#REF!</v>
      </c>
      <c r="R967" s="523">
        <f t="shared" ref="R967:R1030" si="31">SUM(H967:H2960)</f>
        <v>0</v>
      </c>
      <c r="S967" s="524" t="e">
        <f>Produit_Tarif_Stock!#REF!</f>
        <v>#REF!</v>
      </c>
    </row>
    <row r="968" spans="1:19" ht="24.75" customHeight="1">
      <c r="A968" s="228" t="e">
        <f>Produit_Tarif_Stock!#REF!</f>
        <v>#REF!</v>
      </c>
      <c r="B968" s="118" t="e">
        <f>IF(Produit_Tarif_Stock!#REF!&lt;&gt;"",Produit_Tarif_Stock!#REF!,"")</f>
        <v>#REF!</v>
      </c>
      <c r="C968" s="502" t="e">
        <f>IF(Produit_Tarif_Stock!#REF!&lt;&gt;"",Produit_Tarif_Stock!#REF!,"")</f>
        <v>#REF!</v>
      </c>
      <c r="D968" s="505" t="e">
        <f>IF(Produit_Tarif_Stock!#REF!&lt;&gt;"",Produit_Tarif_Stock!#REF!,"")</f>
        <v>#REF!</v>
      </c>
      <c r="E968" s="514" t="e">
        <f>IF(Produit_Tarif_Stock!#REF!&lt;&gt;0,Produit_Tarif_Stock!#REF!,"")</f>
        <v>#REF!</v>
      </c>
      <c r="F968" s="2" t="e">
        <f>IF(Produit_Tarif_Stock!#REF!&lt;&gt;"",Produit_Tarif_Stock!#REF!,"")</f>
        <v>#REF!</v>
      </c>
      <c r="G968" s="506" t="e">
        <f>IF(Produit_Tarif_Stock!#REF!&lt;&gt;0,Produit_Tarif_Stock!#REF!,"")</f>
        <v>#REF!</v>
      </c>
      <c r="I968" s="506" t="str">
        <f t="shared" si="30"/>
        <v/>
      </c>
      <c r="J968" s="2" t="e">
        <f>IF(Produit_Tarif_Stock!#REF!&lt;&gt;0,Produit_Tarif_Stock!#REF!,"")</f>
        <v>#REF!</v>
      </c>
      <c r="K968" s="2" t="e">
        <f>IF(Produit_Tarif_Stock!#REF!&lt;&gt;0,Produit_Tarif_Stock!#REF!,"")</f>
        <v>#REF!</v>
      </c>
      <c r="L968" s="114" t="e">
        <f>IF(Produit_Tarif_Stock!#REF!&lt;&gt;0,Produit_Tarif_Stock!#REF!,"")</f>
        <v>#REF!</v>
      </c>
      <c r="M968" s="114" t="e">
        <f>IF(Produit_Tarif_Stock!#REF!&lt;&gt;0,Produit_Tarif_Stock!#REF!,"")</f>
        <v>#REF!</v>
      </c>
      <c r="N968" s="454"/>
      <c r="P968" s="2" t="e">
        <f>IF(Produit_Tarif_Stock!#REF!&lt;&gt;0,Produit_Tarif_Stock!#REF!,"")</f>
        <v>#REF!</v>
      </c>
      <c r="Q968" s="518" t="e">
        <f>IF(Produit_Tarif_Stock!#REF!&lt;&gt;0,(E968-(E968*H968)-Produit_Tarif_Stock!#REF!)/Produit_Tarif_Stock!#REF!*100,(E968-(E968*H968)-Produit_Tarif_Stock!#REF!)/Produit_Tarif_Stock!#REF!*100)</f>
        <v>#REF!</v>
      </c>
      <c r="R968" s="523">
        <f t="shared" si="31"/>
        <v>0</v>
      </c>
      <c r="S968" s="524" t="e">
        <f>Produit_Tarif_Stock!#REF!</f>
        <v>#REF!</v>
      </c>
    </row>
    <row r="969" spans="1:19" ht="24.75" customHeight="1">
      <c r="A969" s="228" t="e">
        <f>Produit_Tarif_Stock!#REF!</f>
        <v>#REF!</v>
      </c>
      <c r="B969" s="118" t="e">
        <f>IF(Produit_Tarif_Stock!#REF!&lt;&gt;"",Produit_Tarif_Stock!#REF!,"")</f>
        <v>#REF!</v>
      </c>
      <c r="C969" s="502" t="e">
        <f>IF(Produit_Tarif_Stock!#REF!&lt;&gt;"",Produit_Tarif_Stock!#REF!,"")</f>
        <v>#REF!</v>
      </c>
      <c r="D969" s="505" t="e">
        <f>IF(Produit_Tarif_Stock!#REF!&lt;&gt;"",Produit_Tarif_Stock!#REF!,"")</f>
        <v>#REF!</v>
      </c>
      <c r="E969" s="514" t="e">
        <f>IF(Produit_Tarif_Stock!#REF!&lt;&gt;0,Produit_Tarif_Stock!#REF!,"")</f>
        <v>#REF!</v>
      </c>
      <c r="F969" s="2" t="e">
        <f>IF(Produit_Tarif_Stock!#REF!&lt;&gt;"",Produit_Tarif_Stock!#REF!,"")</f>
        <v>#REF!</v>
      </c>
      <c r="G969" s="506" t="e">
        <f>IF(Produit_Tarif_Stock!#REF!&lt;&gt;0,Produit_Tarif_Stock!#REF!,"")</f>
        <v>#REF!</v>
      </c>
      <c r="I969" s="506" t="str">
        <f t="shared" si="30"/>
        <v/>
      </c>
      <c r="J969" s="2" t="e">
        <f>IF(Produit_Tarif_Stock!#REF!&lt;&gt;0,Produit_Tarif_Stock!#REF!,"")</f>
        <v>#REF!</v>
      </c>
      <c r="K969" s="2" t="e">
        <f>IF(Produit_Tarif_Stock!#REF!&lt;&gt;0,Produit_Tarif_Stock!#REF!,"")</f>
        <v>#REF!</v>
      </c>
      <c r="L969" s="114" t="e">
        <f>IF(Produit_Tarif_Stock!#REF!&lt;&gt;0,Produit_Tarif_Stock!#REF!,"")</f>
        <v>#REF!</v>
      </c>
      <c r="M969" s="114" t="e">
        <f>IF(Produit_Tarif_Stock!#REF!&lt;&gt;0,Produit_Tarif_Stock!#REF!,"")</f>
        <v>#REF!</v>
      </c>
      <c r="N969" s="454"/>
      <c r="P969" s="2" t="e">
        <f>IF(Produit_Tarif_Stock!#REF!&lt;&gt;0,Produit_Tarif_Stock!#REF!,"")</f>
        <v>#REF!</v>
      </c>
      <c r="Q969" s="518" t="e">
        <f>IF(Produit_Tarif_Stock!#REF!&lt;&gt;0,(E969-(E969*H969)-Produit_Tarif_Stock!#REF!)/Produit_Tarif_Stock!#REF!*100,(E969-(E969*H969)-Produit_Tarif_Stock!#REF!)/Produit_Tarif_Stock!#REF!*100)</f>
        <v>#REF!</v>
      </c>
      <c r="R969" s="523">
        <f t="shared" si="31"/>
        <v>0</v>
      </c>
      <c r="S969" s="524" t="e">
        <f>Produit_Tarif_Stock!#REF!</f>
        <v>#REF!</v>
      </c>
    </row>
    <row r="970" spans="1:19" ht="24.75" customHeight="1">
      <c r="A970" s="228" t="e">
        <f>Produit_Tarif_Stock!#REF!</f>
        <v>#REF!</v>
      </c>
      <c r="B970" s="118" t="e">
        <f>IF(Produit_Tarif_Stock!#REF!&lt;&gt;"",Produit_Tarif_Stock!#REF!,"")</f>
        <v>#REF!</v>
      </c>
      <c r="C970" s="502" t="e">
        <f>IF(Produit_Tarif_Stock!#REF!&lt;&gt;"",Produit_Tarif_Stock!#REF!,"")</f>
        <v>#REF!</v>
      </c>
      <c r="D970" s="505" t="e">
        <f>IF(Produit_Tarif_Stock!#REF!&lt;&gt;"",Produit_Tarif_Stock!#REF!,"")</f>
        <v>#REF!</v>
      </c>
      <c r="E970" s="514" t="e">
        <f>IF(Produit_Tarif_Stock!#REF!&lt;&gt;0,Produit_Tarif_Stock!#REF!,"")</f>
        <v>#REF!</v>
      </c>
      <c r="F970" s="2" t="e">
        <f>IF(Produit_Tarif_Stock!#REF!&lt;&gt;"",Produit_Tarif_Stock!#REF!,"")</f>
        <v>#REF!</v>
      </c>
      <c r="G970" s="506" t="e">
        <f>IF(Produit_Tarif_Stock!#REF!&lt;&gt;0,Produit_Tarif_Stock!#REF!,"")</f>
        <v>#REF!</v>
      </c>
      <c r="I970" s="506" t="str">
        <f t="shared" si="30"/>
        <v/>
      </c>
      <c r="J970" s="2" t="e">
        <f>IF(Produit_Tarif_Stock!#REF!&lt;&gt;0,Produit_Tarif_Stock!#REF!,"")</f>
        <v>#REF!</v>
      </c>
      <c r="K970" s="2" t="e">
        <f>IF(Produit_Tarif_Stock!#REF!&lt;&gt;0,Produit_Tarif_Stock!#REF!,"")</f>
        <v>#REF!</v>
      </c>
      <c r="L970" s="114" t="e">
        <f>IF(Produit_Tarif_Stock!#REF!&lt;&gt;0,Produit_Tarif_Stock!#REF!,"")</f>
        <v>#REF!</v>
      </c>
      <c r="M970" s="114" t="e">
        <f>IF(Produit_Tarif_Stock!#REF!&lt;&gt;0,Produit_Tarif_Stock!#REF!,"")</f>
        <v>#REF!</v>
      </c>
      <c r="N970" s="454"/>
      <c r="P970" s="2" t="e">
        <f>IF(Produit_Tarif_Stock!#REF!&lt;&gt;0,Produit_Tarif_Stock!#REF!,"")</f>
        <v>#REF!</v>
      </c>
      <c r="Q970" s="518" t="e">
        <f>IF(Produit_Tarif_Stock!#REF!&lt;&gt;0,(E970-(E970*H970)-Produit_Tarif_Stock!#REF!)/Produit_Tarif_Stock!#REF!*100,(E970-(E970*H970)-Produit_Tarif_Stock!#REF!)/Produit_Tarif_Stock!#REF!*100)</f>
        <v>#REF!</v>
      </c>
      <c r="R970" s="523">
        <f t="shared" si="31"/>
        <v>0</v>
      </c>
      <c r="S970" s="524" t="e">
        <f>Produit_Tarif_Stock!#REF!</f>
        <v>#REF!</v>
      </c>
    </row>
    <row r="971" spans="1:19" ht="24.75" customHeight="1">
      <c r="A971" s="228" t="e">
        <f>Produit_Tarif_Stock!#REF!</f>
        <v>#REF!</v>
      </c>
      <c r="B971" s="118" t="e">
        <f>IF(Produit_Tarif_Stock!#REF!&lt;&gt;"",Produit_Tarif_Stock!#REF!,"")</f>
        <v>#REF!</v>
      </c>
      <c r="C971" s="502" t="e">
        <f>IF(Produit_Tarif_Stock!#REF!&lt;&gt;"",Produit_Tarif_Stock!#REF!,"")</f>
        <v>#REF!</v>
      </c>
      <c r="D971" s="505" t="e">
        <f>IF(Produit_Tarif_Stock!#REF!&lt;&gt;"",Produit_Tarif_Stock!#REF!,"")</f>
        <v>#REF!</v>
      </c>
      <c r="E971" s="514" t="e">
        <f>IF(Produit_Tarif_Stock!#REF!&lt;&gt;0,Produit_Tarif_Stock!#REF!,"")</f>
        <v>#REF!</v>
      </c>
      <c r="F971" s="2" t="e">
        <f>IF(Produit_Tarif_Stock!#REF!&lt;&gt;"",Produit_Tarif_Stock!#REF!,"")</f>
        <v>#REF!</v>
      </c>
      <c r="G971" s="506" t="e">
        <f>IF(Produit_Tarif_Stock!#REF!&lt;&gt;0,Produit_Tarif_Stock!#REF!,"")</f>
        <v>#REF!</v>
      </c>
      <c r="I971" s="506" t="str">
        <f t="shared" si="30"/>
        <v/>
      </c>
      <c r="J971" s="2" t="e">
        <f>IF(Produit_Tarif_Stock!#REF!&lt;&gt;0,Produit_Tarif_Stock!#REF!,"")</f>
        <v>#REF!</v>
      </c>
      <c r="K971" s="2" t="e">
        <f>IF(Produit_Tarif_Stock!#REF!&lt;&gt;0,Produit_Tarif_Stock!#REF!,"")</f>
        <v>#REF!</v>
      </c>
      <c r="L971" s="114" t="e">
        <f>IF(Produit_Tarif_Stock!#REF!&lt;&gt;0,Produit_Tarif_Stock!#REF!,"")</f>
        <v>#REF!</v>
      </c>
      <c r="M971" s="114" t="e">
        <f>IF(Produit_Tarif_Stock!#REF!&lt;&gt;0,Produit_Tarif_Stock!#REF!,"")</f>
        <v>#REF!</v>
      </c>
      <c r="N971" s="454"/>
      <c r="P971" s="2" t="e">
        <f>IF(Produit_Tarif_Stock!#REF!&lt;&gt;0,Produit_Tarif_Stock!#REF!,"")</f>
        <v>#REF!</v>
      </c>
      <c r="Q971" s="518" t="e">
        <f>IF(Produit_Tarif_Stock!#REF!&lt;&gt;0,(E971-(E971*H971)-Produit_Tarif_Stock!#REF!)/Produit_Tarif_Stock!#REF!*100,(E971-(E971*H971)-Produit_Tarif_Stock!#REF!)/Produit_Tarif_Stock!#REF!*100)</f>
        <v>#REF!</v>
      </c>
      <c r="R971" s="523">
        <f t="shared" si="31"/>
        <v>0</v>
      </c>
      <c r="S971" s="524" t="e">
        <f>Produit_Tarif_Stock!#REF!</f>
        <v>#REF!</v>
      </c>
    </row>
    <row r="972" spans="1:19" ht="24.75" customHeight="1">
      <c r="A972" s="228" t="e">
        <f>Produit_Tarif_Stock!#REF!</f>
        <v>#REF!</v>
      </c>
      <c r="B972" s="118" t="e">
        <f>IF(Produit_Tarif_Stock!#REF!&lt;&gt;"",Produit_Tarif_Stock!#REF!,"")</f>
        <v>#REF!</v>
      </c>
      <c r="C972" s="502" t="e">
        <f>IF(Produit_Tarif_Stock!#REF!&lt;&gt;"",Produit_Tarif_Stock!#REF!,"")</f>
        <v>#REF!</v>
      </c>
      <c r="D972" s="505" t="e">
        <f>IF(Produit_Tarif_Stock!#REF!&lt;&gt;"",Produit_Tarif_Stock!#REF!,"")</f>
        <v>#REF!</v>
      </c>
      <c r="E972" s="514" t="e">
        <f>IF(Produit_Tarif_Stock!#REF!&lt;&gt;0,Produit_Tarif_Stock!#REF!,"")</f>
        <v>#REF!</v>
      </c>
      <c r="F972" s="2" t="e">
        <f>IF(Produit_Tarif_Stock!#REF!&lt;&gt;"",Produit_Tarif_Stock!#REF!,"")</f>
        <v>#REF!</v>
      </c>
      <c r="G972" s="506" t="e">
        <f>IF(Produit_Tarif_Stock!#REF!&lt;&gt;0,Produit_Tarif_Stock!#REF!,"")</f>
        <v>#REF!</v>
      </c>
      <c r="I972" s="506" t="str">
        <f t="shared" si="30"/>
        <v/>
      </c>
      <c r="J972" s="2" t="e">
        <f>IF(Produit_Tarif_Stock!#REF!&lt;&gt;0,Produit_Tarif_Stock!#REF!,"")</f>
        <v>#REF!</v>
      </c>
      <c r="K972" s="2" t="e">
        <f>IF(Produit_Tarif_Stock!#REF!&lt;&gt;0,Produit_Tarif_Stock!#REF!,"")</f>
        <v>#REF!</v>
      </c>
      <c r="L972" s="114" t="e">
        <f>IF(Produit_Tarif_Stock!#REF!&lt;&gt;0,Produit_Tarif_Stock!#REF!,"")</f>
        <v>#REF!</v>
      </c>
      <c r="M972" s="114" t="e">
        <f>IF(Produit_Tarif_Stock!#REF!&lt;&gt;0,Produit_Tarif_Stock!#REF!,"")</f>
        <v>#REF!</v>
      </c>
      <c r="N972" s="454"/>
      <c r="P972" s="2" t="e">
        <f>IF(Produit_Tarif_Stock!#REF!&lt;&gt;0,Produit_Tarif_Stock!#REF!,"")</f>
        <v>#REF!</v>
      </c>
      <c r="Q972" s="518" t="e">
        <f>IF(Produit_Tarif_Stock!#REF!&lt;&gt;0,(E972-(E972*H972)-Produit_Tarif_Stock!#REF!)/Produit_Tarif_Stock!#REF!*100,(E972-(E972*H972)-Produit_Tarif_Stock!#REF!)/Produit_Tarif_Stock!#REF!*100)</f>
        <v>#REF!</v>
      </c>
      <c r="R972" s="523">
        <f t="shared" si="31"/>
        <v>0</v>
      </c>
      <c r="S972" s="524" t="e">
        <f>Produit_Tarif_Stock!#REF!</f>
        <v>#REF!</v>
      </c>
    </row>
    <row r="973" spans="1:19" ht="24.75" customHeight="1">
      <c r="A973" s="228" t="e">
        <f>Produit_Tarif_Stock!#REF!</f>
        <v>#REF!</v>
      </c>
      <c r="B973" s="118" t="e">
        <f>IF(Produit_Tarif_Stock!#REF!&lt;&gt;"",Produit_Tarif_Stock!#REF!,"")</f>
        <v>#REF!</v>
      </c>
      <c r="C973" s="502" t="e">
        <f>IF(Produit_Tarif_Stock!#REF!&lt;&gt;"",Produit_Tarif_Stock!#REF!,"")</f>
        <v>#REF!</v>
      </c>
      <c r="D973" s="505" t="e">
        <f>IF(Produit_Tarif_Stock!#REF!&lt;&gt;"",Produit_Tarif_Stock!#REF!,"")</f>
        <v>#REF!</v>
      </c>
      <c r="E973" s="514" t="e">
        <f>IF(Produit_Tarif_Stock!#REF!&lt;&gt;0,Produit_Tarif_Stock!#REF!,"")</f>
        <v>#REF!</v>
      </c>
      <c r="F973" s="2" t="e">
        <f>IF(Produit_Tarif_Stock!#REF!&lt;&gt;"",Produit_Tarif_Stock!#REF!,"")</f>
        <v>#REF!</v>
      </c>
      <c r="G973" s="506" t="e">
        <f>IF(Produit_Tarif_Stock!#REF!&lt;&gt;0,Produit_Tarif_Stock!#REF!,"")</f>
        <v>#REF!</v>
      </c>
      <c r="I973" s="506" t="str">
        <f t="shared" si="30"/>
        <v/>
      </c>
      <c r="J973" s="2" t="e">
        <f>IF(Produit_Tarif_Stock!#REF!&lt;&gt;0,Produit_Tarif_Stock!#REF!,"")</f>
        <v>#REF!</v>
      </c>
      <c r="K973" s="2" t="e">
        <f>IF(Produit_Tarif_Stock!#REF!&lt;&gt;0,Produit_Tarif_Stock!#REF!,"")</f>
        <v>#REF!</v>
      </c>
      <c r="L973" s="114" t="e">
        <f>IF(Produit_Tarif_Stock!#REF!&lt;&gt;0,Produit_Tarif_Stock!#REF!,"")</f>
        <v>#REF!</v>
      </c>
      <c r="M973" s="114" t="e">
        <f>IF(Produit_Tarif_Stock!#REF!&lt;&gt;0,Produit_Tarif_Stock!#REF!,"")</f>
        <v>#REF!</v>
      </c>
      <c r="N973" s="454"/>
      <c r="P973" s="2" t="e">
        <f>IF(Produit_Tarif_Stock!#REF!&lt;&gt;0,Produit_Tarif_Stock!#REF!,"")</f>
        <v>#REF!</v>
      </c>
      <c r="Q973" s="518" t="e">
        <f>IF(Produit_Tarif_Stock!#REF!&lt;&gt;0,(E973-(E973*H973)-Produit_Tarif_Stock!#REF!)/Produit_Tarif_Stock!#REF!*100,(E973-(E973*H973)-Produit_Tarif_Stock!#REF!)/Produit_Tarif_Stock!#REF!*100)</f>
        <v>#REF!</v>
      </c>
      <c r="R973" s="523">
        <f t="shared" si="31"/>
        <v>0</v>
      </c>
      <c r="S973" s="524" t="e">
        <f>Produit_Tarif_Stock!#REF!</f>
        <v>#REF!</v>
      </c>
    </row>
    <row r="974" spans="1:19" ht="24.75" customHeight="1">
      <c r="A974" s="228" t="e">
        <f>Produit_Tarif_Stock!#REF!</f>
        <v>#REF!</v>
      </c>
      <c r="B974" s="118" t="e">
        <f>IF(Produit_Tarif_Stock!#REF!&lt;&gt;"",Produit_Tarif_Stock!#REF!,"")</f>
        <v>#REF!</v>
      </c>
      <c r="C974" s="502" t="e">
        <f>IF(Produit_Tarif_Stock!#REF!&lt;&gt;"",Produit_Tarif_Stock!#REF!,"")</f>
        <v>#REF!</v>
      </c>
      <c r="D974" s="505" t="e">
        <f>IF(Produit_Tarif_Stock!#REF!&lt;&gt;"",Produit_Tarif_Stock!#REF!,"")</f>
        <v>#REF!</v>
      </c>
      <c r="E974" s="514" t="e">
        <f>IF(Produit_Tarif_Stock!#REF!&lt;&gt;0,Produit_Tarif_Stock!#REF!,"")</f>
        <v>#REF!</v>
      </c>
      <c r="F974" s="2" t="e">
        <f>IF(Produit_Tarif_Stock!#REF!&lt;&gt;"",Produit_Tarif_Stock!#REF!,"")</f>
        <v>#REF!</v>
      </c>
      <c r="G974" s="506" t="e">
        <f>IF(Produit_Tarif_Stock!#REF!&lt;&gt;0,Produit_Tarif_Stock!#REF!,"")</f>
        <v>#REF!</v>
      </c>
      <c r="I974" s="506" t="str">
        <f t="shared" si="30"/>
        <v/>
      </c>
      <c r="J974" s="2" t="e">
        <f>IF(Produit_Tarif_Stock!#REF!&lt;&gt;0,Produit_Tarif_Stock!#REF!,"")</f>
        <v>#REF!</v>
      </c>
      <c r="K974" s="2" t="e">
        <f>IF(Produit_Tarif_Stock!#REF!&lt;&gt;0,Produit_Tarif_Stock!#REF!,"")</f>
        <v>#REF!</v>
      </c>
      <c r="L974" s="114" t="e">
        <f>IF(Produit_Tarif_Stock!#REF!&lt;&gt;0,Produit_Tarif_Stock!#REF!,"")</f>
        <v>#REF!</v>
      </c>
      <c r="M974" s="114" t="e">
        <f>IF(Produit_Tarif_Stock!#REF!&lt;&gt;0,Produit_Tarif_Stock!#REF!,"")</f>
        <v>#REF!</v>
      </c>
      <c r="N974" s="454"/>
      <c r="P974" s="2" t="e">
        <f>IF(Produit_Tarif_Stock!#REF!&lt;&gt;0,Produit_Tarif_Stock!#REF!,"")</f>
        <v>#REF!</v>
      </c>
      <c r="Q974" s="518" t="e">
        <f>IF(Produit_Tarif_Stock!#REF!&lt;&gt;0,(E974-(E974*H974)-Produit_Tarif_Stock!#REF!)/Produit_Tarif_Stock!#REF!*100,(E974-(E974*H974)-Produit_Tarif_Stock!#REF!)/Produit_Tarif_Stock!#REF!*100)</f>
        <v>#REF!</v>
      </c>
      <c r="R974" s="523">
        <f t="shared" si="31"/>
        <v>0</v>
      </c>
      <c r="S974" s="524" t="e">
        <f>Produit_Tarif_Stock!#REF!</f>
        <v>#REF!</v>
      </c>
    </row>
    <row r="975" spans="1:19" ht="24.75" customHeight="1">
      <c r="A975" s="228" t="e">
        <f>Produit_Tarif_Stock!#REF!</f>
        <v>#REF!</v>
      </c>
      <c r="B975" s="118" t="e">
        <f>IF(Produit_Tarif_Stock!#REF!&lt;&gt;"",Produit_Tarif_Stock!#REF!,"")</f>
        <v>#REF!</v>
      </c>
      <c r="C975" s="502" t="e">
        <f>IF(Produit_Tarif_Stock!#REF!&lt;&gt;"",Produit_Tarif_Stock!#REF!,"")</f>
        <v>#REF!</v>
      </c>
      <c r="D975" s="505" t="e">
        <f>IF(Produit_Tarif_Stock!#REF!&lt;&gt;"",Produit_Tarif_Stock!#REF!,"")</f>
        <v>#REF!</v>
      </c>
      <c r="E975" s="514" t="e">
        <f>IF(Produit_Tarif_Stock!#REF!&lt;&gt;0,Produit_Tarif_Stock!#REF!,"")</f>
        <v>#REF!</v>
      </c>
      <c r="F975" s="2" t="e">
        <f>IF(Produit_Tarif_Stock!#REF!&lt;&gt;"",Produit_Tarif_Stock!#REF!,"")</f>
        <v>#REF!</v>
      </c>
      <c r="G975" s="506" t="e">
        <f>IF(Produit_Tarif_Stock!#REF!&lt;&gt;0,Produit_Tarif_Stock!#REF!,"")</f>
        <v>#REF!</v>
      </c>
      <c r="I975" s="506" t="str">
        <f t="shared" si="30"/>
        <v/>
      </c>
      <c r="J975" s="2" t="e">
        <f>IF(Produit_Tarif_Stock!#REF!&lt;&gt;0,Produit_Tarif_Stock!#REF!,"")</f>
        <v>#REF!</v>
      </c>
      <c r="K975" s="2" t="e">
        <f>IF(Produit_Tarif_Stock!#REF!&lt;&gt;0,Produit_Tarif_Stock!#REF!,"")</f>
        <v>#REF!</v>
      </c>
      <c r="L975" s="114" t="e">
        <f>IF(Produit_Tarif_Stock!#REF!&lt;&gt;0,Produit_Tarif_Stock!#REF!,"")</f>
        <v>#REF!</v>
      </c>
      <c r="M975" s="114" t="e">
        <f>IF(Produit_Tarif_Stock!#REF!&lt;&gt;0,Produit_Tarif_Stock!#REF!,"")</f>
        <v>#REF!</v>
      </c>
      <c r="N975" s="454"/>
      <c r="P975" s="2" t="e">
        <f>IF(Produit_Tarif_Stock!#REF!&lt;&gt;0,Produit_Tarif_Stock!#REF!,"")</f>
        <v>#REF!</v>
      </c>
      <c r="Q975" s="518" t="e">
        <f>IF(Produit_Tarif_Stock!#REF!&lt;&gt;0,(E975-(E975*H975)-Produit_Tarif_Stock!#REF!)/Produit_Tarif_Stock!#REF!*100,(E975-(E975*H975)-Produit_Tarif_Stock!#REF!)/Produit_Tarif_Stock!#REF!*100)</f>
        <v>#REF!</v>
      </c>
      <c r="R975" s="523">
        <f t="shared" si="31"/>
        <v>0</v>
      </c>
      <c r="S975" s="524" t="e">
        <f>Produit_Tarif_Stock!#REF!</f>
        <v>#REF!</v>
      </c>
    </row>
    <row r="976" spans="1:19" ht="24.75" customHeight="1">
      <c r="A976" s="228" t="e">
        <f>Produit_Tarif_Stock!#REF!</f>
        <v>#REF!</v>
      </c>
      <c r="B976" s="118" t="e">
        <f>IF(Produit_Tarif_Stock!#REF!&lt;&gt;"",Produit_Tarif_Stock!#REF!,"")</f>
        <v>#REF!</v>
      </c>
      <c r="C976" s="502" t="e">
        <f>IF(Produit_Tarif_Stock!#REF!&lt;&gt;"",Produit_Tarif_Stock!#REF!,"")</f>
        <v>#REF!</v>
      </c>
      <c r="D976" s="505" t="e">
        <f>IF(Produit_Tarif_Stock!#REF!&lt;&gt;"",Produit_Tarif_Stock!#REF!,"")</f>
        <v>#REF!</v>
      </c>
      <c r="E976" s="514" t="e">
        <f>IF(Produit_Tarif_Stock!#REF!&lt;&gt;0,Produit_Tarif_Stock!#REF!,"")</f>
        <v>#REF!</v>
      </c>
      <c r="F976" s="2" t="e">
        <f>IF(Produit_Tarif_Stock!#REF!&lt;&gt;"",Produit_Tarif_Stock!#REF!,"")</f>
        <v>#REF!</v>
      </c>
      <c r="G976" s="506" t="e">
        <f>IF(Produit_Tarif_Stock!#REF!&lt;&gt;0,Produit_Tarif_Stock!#REF!,"")</f>
        <v>#REF!</v>
      </c>
      <c r="I976" s="506" t="str">
        <f t="shared" si="30"/>
        <v/>
      </c>
      <c r="J976" s="2" t="e">
        <f>IF(Produit_Tarif_Stock!#REF!&lt;&gt;0,Produit_Tarif_Stock!#REF!,"")</f>
        <v>#REF!</v>
      </c>
      <c r="K976" s="2" t="e">
        <f>IF(Produit_Tarif_Stock!#REF!&lt;&gt;0,Produit_Tarif_Stock!#REF!,"")</f>
        <v>#REF!</v>
      </c>
      <c r="L976" s="114" t="e">
        <f>IF(Produit_Tarif_Stock!#REF!&lt;&gt;0,Produit_Tarif_Stock!#REF!,"")</f>
        <v>#REF!</v>
      </c>
      <c r="M976" s="114" t="e">
        <f>IF(Produit_Tarif_Stock!#REF!&lt;&gt;0,Produit_Tarif_Stock!#REF!,"")</f>
        <v>#REF!</v>
      </c>
      <c r="N976" s="454"/>
      <c r="P976" s="2" t="e">
        <f>IF(Produit_Tarif_Stock!#REF!&lt;&gt;0,Produit_Tarif_Stock!#REF!,"")</f>
        <v>#REF!</v>
      </c>
      <c r="Q976" s="518" t="e">
        <f>IF(Produit_Tarif_Stock!#REF!&lt;&gt;0,(E976-(E976*H976)-Produit_Tarif_Stock!#REF!)/Produit_Tarif_Stock!#REF!*100,(E976-(E976*H976)-Produit_Tarif_Stock!#REF!)/Produit_Tarif_Stock!#REF!*100)</f>
        <v>#REF!</v>
      </c>
      <c r="R976" s="523">
        <f t="shared" si="31"/>
        <v>0</v>
      </c>
      <c r="S976" s="524" t="e">
        <f>Produit_Tarif_Stock!#REF!</f>
        <v>#REF!</v>
      </c>
    </row>
    <row r="977" spans="1:19" ht="24.75" customHeight="1">
      <c r="A977" s="228" t="e">
        <f>Produit_Tarif_Stock!#REF!</f>
        <v>#REF!</v>
      </c>
      <c r="B977" s="118" t="e">
        <f>IF(Produit_Tarif_Stock!#REF!&lt;&gt;"",Produit_Tarif_Stock!#REF!,"")</f>
        <v>#REF!</v>
      </c>
      <c r="C977" s="502" t="e">
        <f>IF(Produit_Tarif_Stock!#REF!&lt;&gt;"",Produit_Tarif_Stock!#REF!,"")</f>
        <v>#REF!</v>
      </c>
      <c r="D977" s="505" t="e">
        <f>IF(Produit_Tarif_Stock!#REF!&lt;&gt;"",Produit_Tarif_Stock!#REF!,"")</f>
        <v>#REF!</v>
      </c>
      <c r="E977" s="514" t="e">
        <f>IF(Produit_Tarif_Stock!#REF!&lt;&gt;0,Produit_Tarif_Stock!#REF!,"")</f>
        <v>#REF!</v>
      </c>
      <c r="F977" s="2" t="e">
        <f>IF(Produit_Tarif_Stock!#REF!&lt;&gt;"",Produit_Tarif_Stock!#REF!,"")</f>
        <v>#REF!</v>
      </c>
      <c r="G977" s="506" t="e">
        <f>IF(Produit_Tarif_Stock!#REF!&lt;&gt;0,Produit_Tarif_Stock!#REF!,"")</f>
        <v>#REF!</v>
      </c>
      <c r="I977" s="506" t="str">
        <f t="shared" si="30"/>
        <v/>
      </c>
      <c r="J977" s="2" t="e">
        <f>IF(Produit_Tarif_Stock!#REF!&lt;&gt;0,Produit_Tarif_Stock!#REF!,"")</f>
        <v>#REF!</v>
      </c>
      <c r="K977" s="2" t="e">
        <f>IF(Produit_Tarif_Stock!#REF!&lt;&gt;0,Produit_Tarif_Stock!#REF!,"")</f>
        <v>#REF!</v>
      </c>
      <c r="L977" s="114" t="e">
        <f>IF(Produit_Tarif_Stock!#REF!&lt;&gt;0,Produit_Tarif_Stock!#REF!,"")</f>
        <v>#REF!</v>
      </c>
      <c r="M977" s="114" t="e">
        <f>IF(Produit_Tarif_Stock!#REF!&lt;&gt;0,Produit_Tarif_Stock!#REF!,"")</f>
        <v>#REF!</v>
      </c>
      <c r="N977" s="454"/>
      <c r="P977" s="2" t="e">
        <f>IF(Produit_Tarif_Stock!#REF!&lt;&gt;0,Produit_Tarif_Stock!#REF!,"")</f>
        <v>#REF!</v>
      </c>
      <c r="Q977" s="518" t="e">
        <f>IF(Produit_Tarif_Stock!#REF!&lt;&gt;0,(E977-(E977*H977)-Produit_Tarif_Stock!#REF!)/Produit_Tarif_Stock!#REF!*100,(E977-(E977*H977)-Produit_Tarif_Stock!#REF!)/Produit_Tarif_Stock!#REF!*100)</f>
        <v>#REF!</v>
      </c>
      <c r="R977" s="523">
        <f t="shared" si="31"/>
        <v>0</v>
      </c>
      <c r="S977" s="524" t="e">
        <f>Produit_Tarif_Stock!#REF!</f>
        <v>#REF!</v>
      </c>
    </row>
    <row r="978" spans="1:19" ht="24.75" customHeight="1">
      <c r="A978" s="228" t="e">
        <f>Produit_Tarif_Stock!#REF!</f>
        <v>#REF!</v>
      </c>
      <c r="B978" s="118" t="e">
        <f>IF(Produit_Tarif_Stock!#REF!&lt;&gt;"",Produit_Tarif_Stock!#REF!,"")</f>
        <v>#REF!</v>
      </c>
      <c r="C978" s="502" t="e">
        <f>IF(Produit_Tarif_Stock!#REF!&lt;&gt;"",Produit_Tarif_Stock!#REF!,"")</f>
        <v>#REF!</v>
      </c>
      <c r="D978" s="505" t="e">
        <f>IF(Produit_Tarif_Stock!#REF!&lt;&gt;"",Produit_Tarif_Stock!#REF!,"")</f>
        <v>#REF!</v>
      </c>
      <c r="E978" s="514" t="e">
        <f>IF(Produit_Tarif_Stock!#REF!&lt;&gt;0,Produit_Tarif_Stock!#REF!,"")</f>
        <v>#REF!</v>
      </c>
      <c r="F978" s="2" t="e">
        <f>IF(Produit_Tarif_Stock!#REF!&lt;&gt;"",Produit_Tarif_Stock!#REF!,"")</f>
        <v>#REF!</v>
      </c>
      <c r="G978" s="506" t="e">
        <f>IF(Produit_Tarif_Stock!#REF!&lt;&gt;0,Produit_Tarif_Stock!#REF!,"")</f>
        <v>#REF!</v>
      </c>
      <c r="I978" s="506" t="str">
        <f t="shared" si="30"/>
        <v/>
      </c>
      <c r="J978" s="2" t="e">
        <f>IF(Produit_Tarif_Stock!#REF!&lt;&gt;0,Produit_Tarif_Stock!#REF!,"")</f>
        <v>#REF!</v>
      </c>
      <c r="K978" s="2" t="e">
        <f>IF(Produit_Tarif_Stock!#REF!&lt;&gt;0,Produit_Tarif_Stock!#REF!,"")</f>
        <v>#REF!</v>
      </c>
      <c r="L978" s="114" t="e">
        <f>IF(Produit_Tarif_Stock!#REF!&lt;&gt;0,Produit_Tarif_Stock!#REF!,"")</f>
        <v>#REF!</v>
      </c>
      <c r="M978" s="114" t="e">
        <f>IF(Produit_Tarif_Stock!#REF!&lt;&gt;0,Produit_Tarif_Stock!#REF!,"")</f>
        <v>#REF!</v>
      </c>
      <c r="N978" s="454"/>
      <c r="P978" s="2" t="e">
        <f>IF(Produit_Tarif_Stock!#REF!&lt;&gt;0,Produit_Tarif_Stock!#REF!,"")</f>
        <v>#REF!</v>
      </c>
      <c r="Q978" s="518" t="e">
        <f>IF(Produit_Tarif_Stock!#REF!&lt;&gt;0,(E978-(E978*H978)-Produit_Tarif_Stock!#REF!)/Produit_Tarif_Stock!#REF!*100,(E978-(E978*H978)-Produit_Tarif_Stock!#REF!)/Produit_Tarif_Stock!#REF!*100)</f>
        <v>#REF!</v>
      </c>
      <c r="R978" s="523">
        <f t="shared" si="31"/>
        <v>0</v>
      </c>
      <c r="S978" s="524" t="e">
        <f>Produit_Tarif_Stock!#REF!</f>
        <v>#REF!</v>
      </c>
    </row>
    <row r="979" spans="1:19" ht="24.75" customHeight="1">
      <c r="A979" s="228" t="e">
        <f>Produit_Tarif_Stock!#REF!</f>
        <v>#REF!</v>
      </c>
      <c r="B979" s="118" t="e">
        <f>IF(Produit_Tarif_Stock!#REF!&lt;&gt;"",Produit_Tarif_Stock!#REF!,"")</f>
        <v>#REF!</v>
      </c>
      <c r="C979" s="502" t="e">
        <f>IF(Produit_Tarif_Stock!#REF!&lt;&gt;"",Produit_Tarif_Stock!#REF!,"")</f>
        <v>#REF!</v>
      </c>
      <c r="D979" s="505" t="e">
        <f>IF(Produit_Tarif_Stock!#REF!&lt;&gt;"",Produit_Tarif_Stock!#REF!,"")</f>
        <v>#REF!</v>
      </c>
      <c r="E979" s="514" t="e">
        <f>IF(Produit_Tarif_Stock!#REF!&lt;&gt;0,Produit_Tarif_Stock!#REF!,"")</f>
        <v>#REF!</v>
      </c>
      <c r="F979" s="2" t="e">
        <f>IF(Produit_Tarif_Stock!#REF!&lt;&gt;"",Produit_Tarif_Stock!#REF!,"")</f>
        <v>#REF!</v>
      </c>
      <c r="G979" s="506" t="e">
        <f>IF(Produit_Tarif_Stock!#REF!&lt;&gt;0,Produit_Tarif_Stock!#REF!,"")</f>
        <v>#REF!</v>
      </c>
      <c r="I979" s="506" t="str">
        <f t="shared" si="30"/>
        <v/>
      </c>
      <c r="J979" s="2" t="e">
        <f>IF(Produit_Tarif_Stock!#REF!&lt;&gt;0,Produit_Tarif_Stock!#REF!,"")</f>
        <v>#REF!</v>
      </c>
      <c r="K979" s="2" t="e">
        <f>IF(Produit_Tarif_Stock!#REF!&lt;&gt;0,Produit_Tarif_Stock!#REF!,"")</f>
        <v>#REF!</v>
      </c>
      <c r="L979" s="114" t="e">
        <f>IF(Produit_Tarif_Stock!#REF!&lt;&gt;0,Produit_Tarif_Stock!#REF!,"")</f>
        <v>#REF!</v>
      </c>
      <c r="M979" s="114" t="e">
        <f>IF(Produit_Tarif_Stock!#REF!&lt;&gt;0,Produit_Tarif_Stock!#REF!,"")</f>
        <v>#REF!</v>
      </c>
      <c r="N979" s="454"/>
      <c r="P979" s="2" t="e">
        <f>IF(Produit_Tarif_Stock!#REF!&lt;&gt;0,Produit_Tarif_Stock!#REF!,"")</f>
        <v>#REF!</v>
      </c>
      <c r="Q979" s="518" t="e">
        <f>IF(Produit_Tarif_Stock!#REF!&lt;&gt;0,(E979-(E979*H979)-Produit_Tarif_Stock!#REF!)/Produit_Tarif_Stock!#REF!*100,(E979-(E979*H979)-Produit_Tarif_Stock!#REF!)/Produit_Tarif_Stock!#REF!*100)</f>
        <v>#REF!</v>
      </c>
      <c r="R979" s="523">
        <f t="shared" si="31"/>
        <v>0</v>
      </c>
      <c r="S979" s="524" t="e">
        <f>Produit_Tarif_Stock!#REF!</f>
        <v>#REF!</v>
      </c>
    </row>
    <row r="980" spans="1:19" ht="24.75" customHeight="1">
      <c r="A980" s="228" t="e">
        <f>Produit_Tarif_Stock!#REF!</f>
        <v>#REF!</v>
      </c>
      <c r="B980" s="118" t="e">
        <f>IF(Produit_Tarif_Stock!#REF!&lt;&gt;"",Produit_Tarif_Stock!#REF!,"")</f>
        <v>#REF!</v>
      </c>
      <c r="C980" s="502" t="e">
        <f>IF(Produit_Tarif_Stock!#REF!&lt;&gt;"",Produit_Tarif_Stock!#REF!,"")</f>
        <v>#REF!</v>
      </c>
      <c r="D980" s="505" t="e">
        <f>IF(Produit_Tarif_Stock!#REF!&lt;&gt;"",Produit_Tarif_Stock!#REF!,"")</f>
        <v>#REF!</v>
      </c>
      <c r="E980" s="514" t="e">
        <f>IF(Produit_Tarif_Stock!#REF!&lt;&gt;0,Produit_Tarif_Stock!#REF!,"")</f>
        <v>#REF!</v>
      </c>
      <c r="F980" s="2" t="e">
        <f>IF(Produit_Tarif_Stock!#REF!&lt;&gt;"",Produit_Tarif_Stock!#REF!,"")</f>
        <v>#REF!</v>
      </c>
      <c r="G980" s="506" t="e">
        <f>IF(Produit_Tarif_Stock!#REF!&lt;&gt;0,Produit_Tarif_Stock!#REF!,"")</f>
        <v>#REF!</v>
      </c>
      <c r="I980" s="506" t="str">
        <f t="shared" si="30"/>
        <v/>
      </c>
      <c r="J980" s="2" t="e">
        <f>IF(Produit_Tarif_Stock!#REF!&lt;&gt;0,Produit_Tarif_Stock!#REF!,"")</f>
        <v>#REF!</v>
      </c>
      <c r="K980" s="2" t="e">
        <f>IF(Produit_Tarif_Stock!#REF!&lt;&gt;0,Produit_Tarif_Stock!#REF!,"")</f>
        <v>#REF!</v>
      </c>
      <c r="L980" s="114" t="e">
        <f>IF(Produit_Tarif_Stock!#REF!&lt;&gt;0,Produit_Tarif_Stock!#REF!,"")</f>
        <v>#REF!</v>
      </c>
      <c r="M980" s="114" t="e">
        <f>IF(Produit_Tarif_Stock!#REF!&lt;&gt;0,Produit_Tarif_Stock!#REF!,"")</f>
        <v>#REF!</v>
      </c>
      <c r="N980" s="454"/>
      <c r="P980" s="2" t="e">
        <f>IF(Produit_Tarif_Stock!#REF!&lt;&gt;0,Produit_Tarif_Stock!#REF!,"")</f>
        <v>#REF!</v>
      </c>
      <c r="Q980" s="518" t="e">
        <f>IF(Produit_Tarif_Stock!#REF!&lt;&gt;0,(E980-(E980*H980)-Produit_Tarif_Stock!#REF!)/Produit_Tarif_Stock!#REF!*100,(E980-(E980*H980)-Produit_Tarif_Stock!#REF!)/Produit_Tarif_Stock!#REF!*100)</f>
        <v>#REF!</v>
      </c>
      <c r="R980" s="523">
        <f t="shared" si="31"/>
        <v>0</v>
      </c>
      <c r="S980" s="524" t="e">
        <f>Produit_Tarif_Stock!#REF!</f>
        <v>#REF!</v>
      </c>
    </row>
    <row r="981" spans="1:19" ht="24.75" customHeight="1">
      <c r="A981" s="228" t="e">
        <f>Produit_Tarif_Stock!#REF!</f>
        <v>#REF!</v>
      </c>
      <c r="B981" s="118" t="e">
        <f>IF(Produit_Tarif_Stock!#REF!&lt;&gt;"",Produit_Tarif_Stock!#REF!,"")</f>
        <v>#REF!</v>
      </c>
      <c r="C981" s="502" t="e">
        <f>IF(Produit_Tarif_Stock!#REF!&lt;&gt;"",Produit_Tarif_Stock!#REF!,"")</f>
        <v>#REF!</v>
      </c>
      <c r="D981" s="505" t="e">
        <f>IF(Produit_Tarif_Stock!#REF!&lt;&gt;"",Produit_Tarif_Stock!#REF!,"")</f>
        <v>#REF!</v>
      </c>
      <c r="E981" s="514" t="e">
        <f>IF(Produit_Tarif_Stock!#REF!&lt;&gt;0,Produit_Tarif_Stock!#REF!,"")</f>
        <v>#REF!</v>
      </c>
      <c r="F981" s="2" t="e">
        <f>IF(Produit_Tarif_Stock!#REF!&lt;&gt;"",Produit_Tarif_Stock!#REF!,"")</f>
        <v>#REF!</v>
      </c>
      <c r="G981" s="506" t="e">
        <f>IF(Produit_Tarif_Stock!#REF!&lt;&gt;0,Produit_Tarif_Stock!#REF!,"")</f>
        <v>#REF!</v>
      </c>
      <c r="I981" s="506" t="str">
        <f t="shared" si="30"/>
        <v/>
      </c>
      <c r="J981" s="2" t="e">
        <f>IF(Produit_Tarif_Stock!#REF!&lt;&gt;0,Produit_Tarif_Stock!#REF!,"")</f>
        <v>#REF!</v>
      </c>
      <c r="K981" s="2" t="e">
        <f>IF(Produit_Tarif_Stock!#REF!&lt;&gt;0,Produit_Tarif_Stock!#REF!,"")</f>
        <v>#REF!</v>
      </c>
      <c r="L981" s="114" t="e">
        <f>IF(Produit_Tarif_Stock!#REF!&lt;&gt;0,Produit_Tarif_Stock!#REF!,"")</f>
        <v>#REF!</v>
      </c>
      <c r="M981" s="114" t="e">
        <f>IF(Produit_Tarif_Stock!#REF!&lt;&gt;0,Produit_Tarif_Stock!#REF!,"")</f>
        <v>#REF!</v>
      </c>
      <c r="N981" s="454"/>
      <c r="P981" s="2" t="e">
        <f>IF(Produit_Tarif_Stock!#REF!&lt;&gt;0,Produit_Tarif_Stock!#REF!,"")</f>
        <v>#REF!</v>
      </c>
      <c r="Q981" s="518" t="e">
        <f>IF(Produit_Tarif_Stock!#REF!&lt;&gt;0,(E981-(E981*H981)-Produit_Tarif_Stock!#REF!)/Produit_Tarif_Stock!#REF!*100,(E981-(E981*H981)-Produit_Tarif_Stock!#REF!)/Produit_Tarif_Stock!#REF!*100)</f>
        <v>#REF!</v>
      </c>
      <c r="R981" s="523">
        <f t="shared" si="31"/>
        <v>0</v>
      </c>
      <c r="S981" s="524" t="e">
        <f>Produit_Tarif_Stock!#REF!</f>
        <v>#REF!</v>
      </c>
    </row>
    <row r="982" spans="1:19" ht="24.75" customHeight="1">
      <c r="A982" s="228" t="e">
        <f>Produit_Tarif_Stock!#REF!</f>
        <v>#REF!</v>
      </c>
      <c r="B982" s="118" t="e">
        <f>IF(Produit_Tarif_Stock!#REF!&lt;&gt;"",Produit_Tarif_Stock!#REF!,"")</f>
        <v>#REF!</v>
      </c>
      <c r="C982" s="502" t="e">
        <f>IF(Produit_Tarif_Stock!#REF!&lt;&gt;"",Produit_Tarif_Stock!#REF!,"")</f>
        <v>#REF!</v>
      </c>
      <c r="D982" s="505" t="e">
        <f>IF(Produit_Tarif_Stock!#REF!&lt;&gt;"",Produit_Tarif_Stock!#REF!,"")</f>
        <v>#REF!</v>
      </c>
      <c r="E982" s="514" t="e">
        <f>IF(Produit_Tarif_Stock!#REF!&lt;&gt;0,Produit_Tarif_Stock!#REF!,"")</f>
        <v>#REF!</v>
      </c>
      <c r="F982" s="2" t="e">
        <f>IF(Produit_Tarif_Stock!#REF!&lt;&gt;"",Produit_Tarif_Stock!#REF!,"")</f>
        <v>#REF!</v>
      </c>
      <c r="G982" s="506" t="e">
        <f>IF(Produit_Tarif_Stock!#REF!&lt;&gt;0,Produit_Tarif_Stock!#REF!,"")</f>
        <v>#REF!</v>
      </c>
      <c r="I982" s="506" t="str">
        <f t="shared" si="30"/>
        <v/>
      </c>
      <c r="J982" s="2" t="e">
        <f>IF(Produit_Tarif_Stock!#REF!&lt;&gt;0,Produit_Tarif_Stock!#REF!,"")</f>
        <v>#REF!</v>
      </c>
      <c r="K982" s="2" t="e">
        <f>IF(Produit_Tarif_Stock!#REF!&lt;&gt;0,Produit_Tarif_Stock!#REF!,"")</f>
        <v>#REF!</v>
      </c>
      <c r="L982" s="114" t="e">
        <f>IF(Produit_Tarif_Stock!#REF!&lt;&gt;0,Produit_Tarif_Stock!#REF!,"")</f>
        <v>#REF!</v>
      </c>
      <c r="M982" s="114" t="e">
        <f>IF(Produit_Tarif_Stock!#REF!&lt;&gt;0,Produit_Tarif_Stock!#REF!,"")</f>
        <v>#REF!</v>
      </c>
      <c r="N982" s="454"/>
      <c r="P982" s="2" t="e">
        <f>IF(Produit_Tarif_Stock!#REF!&lt;&gt;0,Produit_Tarif_Stock!#REF!,"")</f>
        <v>#REF!</v>
      </c>
      <c r="Q982" s="518" t="e">
        <f>IF(Produit_Tarif_Stock!#REF!&lt;&gt;0,(E982-(E982*H982)-Produit_Tarif_Stock!#REF!)/Produit_Tarif_Stock!#REF!*100,(E982-(E982*H982)-Produit_Tarif_Stock!#REF!)/Produit_Tarif_Stock!#REF!*100)</f>
        <v>#REF!</v>
      </c>
      <c r="R982" s="523">
        <f t="shared" si="31"/>
        <v>0</v>
      </c>
      <c r="S982" s="524" t="e">
        <f>Produit_Tarif_Stock!#REF!</f>
        <v>#REF!</v>
      </c>
    </row>
    <row r="983" spans="1:19" ht="24.75" customHeight="1">
      <c r="A983" s="228" t="e">
        <f>Produit_Tarif_Stock!#REF!</f>
        <v>#REF!</v>
      </c>
      <c r="B983" s="118" t="e">
        <f>IF(Produit_Tarif_Stock!#REF!&lt;&gt;"",Produit_Tarif_Stock!#REF!,"")</f>
        <v>#REF!</v>
      </c>
      <c r="C983" s="502" t="e">
        <f>IF(Produit_Tarif_Stock!#REF!&lt;&gt;"",Produit_Tarif_Stock!#REF!,"")</f>
        <v>#REF!</v>
      </c>
      <c r="D983" s="505" t="e">
        <f>IF(Produit_Tarif_Stock!#REF!&lt;&gt;"",Produit_Tarif_Stock!#REF!,"")</f>
        <v>#REF!</v>
      </c>
      <c r="E983" s="514" t="e">
        <f>IF(Produit_Tarif_Stock!#REF!&lt;&gt;0,Produit_Tarif_Stock!#REF!,"")</f>
        <v>#REF!</v>
      </c>
      <c r="F983" s="2" t="e">
        <f>IF(Produit_Tarif_Stock!#REF!&lt;&gt;"",Produit_Tarif_Stock!#REF!,"")</f>
        <v>#REF!</v>
      </c>
      <c r="G983" s="506" t="e">
        <f>IF(Produit_Tarif_Stock!#REF!&lt;&gt;0,Produit_Tarif_Stock!#REF!,"")</f>
        <v>#REF!</v>
      </c>
      <c r="I983" s="506" t="str">
        <f t="shared" si="30"/>
        <v/>
      </c>
      <c r="J983" s="2" t="e">
        <f>IF(Produit_Tarif_Stock!#REF!&lt;&gt;0,Produit_Tarif_Stock!#REF!,"")</f>
        <v>#REF!</v>
      </c>
      <c r="K983" s="2" t="e">
        <f>IF(Produit_Tarif_Stock!#REF!&lt;&gt;0,Produit_Tarif_Stock!#REF!,"")</f>
        <v>#REF!</v>
      </c>
      <c r="L983" s="114" t="e">
        <f>IF(Produit_Tarif_Stock!#REF!&lt;&gt;0,Produit_Tarif_Stock!#REF!,"")</f>
        <v>#REF!</v>
      </c>
      <c r="M983" s="114" t="e">
        <f>IF(Produit_Tarif_Stock!#REF!&lt;&gt;0,Produit_Tarif_Stock!#REF!,"")</f>
        <v>#REF!</v>
      </c>
      <c r="N983" s="454"/>
      <c r="P983" s="2" t="e">
        <f>IF(Produit_Tarif_Stock!#REF!&lt;&gt;0,Produit_Tarif_Stock!#REF!,"")</f>
        <v>#REF!</v>
      </c>
      <c r="Q983" s="518" t="e">
        <f>IF(Produit_Tarif_Stock!#REF!&lt;&gt;0,(E983-(E983*H983)-Produit_Tarif_Stock!#REF!)/Produit_Tarif_Stock!#REF!*100,(E983-(E983*H983)-Produit_Tarif_Stock!#REF!)/Produit_Tarif_Stock!#REF!*100)</f>
        <v>#REF!</v>
      </c>
      <c r="R983" s="523">
        <f t="shared" si="31"/>
        <v>0</v>
      </c>
      <c r="S983" s="524" t="e">
        <f>Produit_Tarif_Stock!#REF!</f>
        <v>#REF!</v>
      </c>
    </row>
    <row r="984" spans="1:19" ht="24.75" customHeight="1">
      <c r="A984" s="228" t="e">
        <f>Produit_Tarif_Stock!#REF!</f>
        <v>#REF!</v>
      </c>
      <c r="B984" s="118" t="e">
        <f>IF(Produit_Tarif_Stock!#REF!&lt;&gt;"",Produit_Tarif_Stock!#REF!,"")</f>
        <v>#REF!</v>
      </c>
      <c r="C984" s="502" t="e">
        <f>IF(Produit_Tarif_Stock!#REF!&lt;&gt;"",Produit_Tarif_Stock!#REF!,"")</f>
        <v>#REF!</v>
      </c>
      <c r="D984" s="505" t="e">
        <f>IF(Produit_Tarif_Stock!#REF!&lt;&gt;"",Produit_Tarif_Stock!#REF!,"")</f>
        <v>#REF!</v>
      </c>
      <c r="E984" s="514" t="e">
        <f>IF(Produit_Tarif_Stock!#REF!&lt;&gt;0,Produit_Tarif_Stock!#REF!,"")</f>
        <v>#REF!</v>
      </c>
      <c r="F984" s="2" t="e">
        <f>IF(Produit_Tarif_Stock!#REF!&lt;&gt;"",Produit_Tarif_Stock!#REF!,"")</f>
        <v>#REF!</v>
      </c>
      <c r="G984" s="506" t="e">
        <f>IF(Produit_Tarif_Stock!#REF!&lt;&gt;0,Produit_Tarif_Stock!#REF!,"")</f>
        <v>#REF!</v>
      </c>
      <c r="I984" s="506" t="str">
        <f t="shared" si="30"/>
        <v/>
      </c>
      <c r="J984" s="2" t="e">
        <f>IF(Produit_Tarif_Stock!#REF!&lt;&gt;0,Produit_Tarif_Stock!#REF!,"")</f>
        <v>#REF!</v>
      </c>
      <c r="K984" s="2" t="e">
        <f>IF(Produit_Tarif_Stock!#REF!&lt;&gt;0,Produit_Tarif_Stock!#REF!,"")</f>
        <v>#REF!</v>
      </c>
      <c r="L984" s="114" t="e">
        <f>IF(Produit_Tarif_Stock!#REF!&lt;&gt;0,Produit_Tarif_Stock!#REF!,"")</f>
        <v>#REF!</v>
      </c>
      <c r="M984" s="114" t="e">
        <f>IF(Produit_Tarif_Stock!#REF!&lt;&gt;0,Produit_Tarif_Stock!#REF!,"")</f>
        <v>#REF!</v>
      </c>
      <c r="N984" s="454"/>
      <c r="P984" s="2" t="e">
        <f>IF(Produit_Tarif_Stock!#REF!&lt;&gt;0,Produit_Tarif_Stock!#REF!,"")</f>
        <v>#REF!</v>
      </c>
      <c r="Q984" s="518" t="e">
        <f>IF(Produit_Tarif_Stock!#REF!&lt;&gt;0,(E984-(E984*H984)-Produit_Tarif_Stock!#REF!)/Produit_Tarif_Stock!#REF!*100,(E984-(E984*H984)-Produit_Tarif_Stock!#REF!)/Produit_Tarif_Stock!#REF!*100)</f>
        <v>#REF!</v>
      </c>
      <c r="R984" s="523">
        <f t="shared" si="31"/>
        <v>0</v>
      </c>
      <c r="S984" s="524" t="e">
        <f>Produit_Tarif_Stock!#REF!</f>
        <v>#REF!</v>
      </c>
    </row>
    <row r="985" spans="1:19" ht="24.75" customHeight="1">
      <c r="A985" s="228" t="e">
        <f>Produit_Tarif_Stock!#REF!</f>
        <v>#REF!</v>
      </c>
      <c r="B985" s="118" t="e">
        <f>IF(Produit_Tarif_Stock!#REF!&lt;&gt;"",Produit_Tarif_Stock!#REF!,"")</f>
        <v>#REF!</v>
      </c>
      <c r="C985" s="502" t="e">
        <f>IF(Produit_Tarif_Stock!#REF!&lt;&gt;"",Produit_Tarif_Stock!#REF!,"")</f>
        <v>#REF!</v>
      </c>
      <c r="D985" s="505" t="e">
        <f>IF(Produit_Tarif_Stock!#REF!&lt;&gt;"",Produit_Tarif_Stock!#REF!,"")</f>
        <v>#REF!</v>
      </c>
      <c r="E985" s="514" t="e">
        <f>IF(Produit_Tarif_Stock!#REF!&lt;&gt;0,Produit_Tarif_Stock!#REF!,"")</f>
        <v>#REF!</v>
      </c>
      <c r="F985" s="2" t="e">
        <f>IF(Produit_Tarif_Stock!#REF!&lt;&gt;"",Produit_Tarif_Stock!#REF!,"")</f>
        <v>#REF!</v>
      </c>
      <c r="G985" s="506" t="e">
        <f>IF(Produit_Tarif_Stock!#REF!&lt;&gt;0,Produit_Tarif_Stock!#REF!,"")</f>
        <v>#REF!</v>
      </c>
      <c r="I985" s="506" t="str">
        <f t="shared" si="30"/>
        <v/>
      </c>
      <c r="J985" s="2" t="e">
        <f>IF(Produit_Tarif_Stock!#REF!&lt;&gt;0,Produit_Tarif_Stock!#REF!,"")</f>
        <v>#REF!</v>
      </c>
      <c r="K985" s="2" t="e">
        <f>IF(Produit_Tarif_Stock!#REF!&lt;&gt;0,Produit_Tarif_Stock!#REF!,"")</f>
        <v>#REF!</v>
      </c>
      <c r="L985" s="114" t="e">
        <f>IF(Produit_Tarif_Stock!#REF!&lt;&gt;0,Produit_Tarif_Stock!#REF!,"")</f>
        <v>#REF!</v>
      </c>
      <c r="M985" s="114" t="e">
        <f>IF(Produit_Tarif_Stock!#REF!&lt;&gt;0,Produit_Tarif_Stock!#REF!,"")</f>
        <v>#REF!</v>
      </c>
      <c r="N985" s="454"/>
      <c r="P985" s="2" t="e">
        <f>IF(Produit_Tarif_Stock!#REF!&lt;&gt;0,Produit_Tarif_Stock!#REF!,"")</f>
        <v>#REF!</v>
      </c>
      <c r="Q985" s="518" t="e">
        <f>IF(Produit_Tarif_Stock!#REF!&lt;&gt;0,(E985-(E985*H985)-Produit_Tarif_Stock!#REF!)/Produit_Tarif_Stock!#REF!*100,(E985-(E985*H985)-Produit_Tarif_Stock!#REF!)/Produit_Tarif_Stock!#REF!*100)</f>
        <v>#REF!</v>
      </c>
      <c r="R985" s="523">
        <f t="shared" si="31"/>
        <v>0</v>
      </c>
      <c r="S985" s="524" t="e">
        <f>Produit_Tarif_Stock!#REF!</f>
        <v>#REF!</v>
      </c>
    </row>
    <row r="986" spans="1:19" ht="24.75" customHeight="1">
      <c r="A986" s="228" t="e">
        <f>Produit_Tarif_Stock!#REF!</f>
        <v>#REF!</v>
      </c>
      <c r="B986" s="118" t="e">
        <f>IF(Produit_Tarif_Stock!#REF!&lt;&gt;"",Produit_Tarif_Stock!#REF!,"")</f>
        <v>#REF!</v>
      </c>
      <c r="C986" s="502" t="e">
        <f>IF(Produit_Tarif_Stock!#REF!&lt;&gt;"",Produit_Tarif_Stock!#REF!,"")</f>
        <v>#REF!</v>
      </c>
      <c r="D986" s="505" t="e">
        <f>IF(Produit_Tarif_Stock!#REF!&lt;&gt;"",Produit_Tarif_Stock!#REF!,"")</f>
        <v>#REF!</v>
      </c>
      <c r="E986" s="514" t="e">
        <f>IF(Produit_Tarif_Stock!#REF!&lt;&gt;0,Produit_Tarif_Stock!#REF!,"")</f>
        <v>#REF!</v>
      </c>
      <c r="F986" s="2" t="e">
        <f>IF(Produit_Tarif_Stock!#REF!&lt;&gt;"",Produit_Tarif_Stock!#REF!,"")</f>
        <v>#REF!</v>
      </c>
      <c r="G986" s="506" t="e">
        <f>IF(Produit_Tarif_Stock!#REF!&lt;&gt;0,Produit_Tarif_Stock!#REF!,"")</f>
        <v>#REF!</v>
      </c>
      <c r="I986" s="506" t="str">
        <f t="shared" si="30"/>
        <v/>
      </c>
      <c r="J986" s="2" t="e">
        <f>IF(Produit_Tarif_Stock!#REF!&lt;&gt;0,Produit_Tarif_Stock!#REF!,"")</f>
        <v>#REF!</v>
      </c>
      <c r="K986" s="2" t="e">
        <f>IF(Produit_Tarif_Stock!#REF!&lt;&gt;0,Produit_Tarif_Stock!#REF!,"")</f>
        <v>#REF!</v>
      </c>
      <c r="L986" s="114" t="e">
        <f>IF(Produit_Tarif_Stock!#REF!&lt;&gt;0,Produit_Tarif_Stock!#REF!,"")</f>
        <v>#REF!</v>
      </c>
      <c r="M986" s="114" t="e">
        <f>IF(Produit_Tarif_Stock!#REF!&lt;&gt;0,Produit_Tarif_Stock!#REF!,"")</f>
        <v>#REF!</v>
      </c>
      <c r="N986" s="454"/>
      <c r="P986" s="2" t="e">
        <f>IF(Produit_Tarif_Stock!#REF!&lt;&gt;0,Produit_Tarif_Stock!#REF!,"")</f>
        <v>#REF!</v>
      </c>
      <c r="Q986" s="518" t="e">
        <f>IF(Produit_Tarif_Stock!#REF!&lt;&gt;0,(E986-(E986*H986)-Produit_Tarif_Stock!#REF!)/Produit_Tarif_Stock!#REF!*100,(E986-(E986*H986)-Produit_Tarif_Stock!#REF!)/Produit_Tarif_Stock!#REF!*100)</f>
        <v>#REF!</v>
      </c>
      <c r="R986" s="523">
        <f t="shared" si="31"/>
        <v>0</v>
      </c>
      <c r="S986" s="524" t="e">
        <f>Produit_Tarif_Stock!#REF!</f>
        <v>#REF!</v>
      </c>
    </row>
    <row r="987" spans="1:19" ht="24.75" customHeight="1">
      <c r="A987" s="228" t="e">
        <f>Produit_Tarif_Stock!#REF!</f>
        <v>#REF!</v>
      </c>
      <c r="B987" s="118" t="e">
        <f>IF(Produit_Tarif_Stock!#REF!&lt;&gt;"",Produit_Tarif_Stock!#REF!,"")</f>
        <v>#REF!</v>
      </c>
      <c r="C987" s="502" t="e">
        <f>IF(Produit_Tarif_Stock!#REF!&lt;&gt;"",Produit_Tarif_Stock!#REF!,"")</f>
        <v>#REF!</v>
      </c>
      <c r="D987" s="505" t="e">
        <f>IF(Produit_Tarif_Stock!#REF!&lt;&gt;"",Produit_Tarif_Stock!#REF!,"")</f>
        <v>#REF!</v>
      </c>
      <c r="E987" s="514" t="e">
        <f>IF(Produit_Tarif_Stock!#REF!&lt;&gt;0,Produit_Tarif_Stock!#REF!,"")</f>
        <v>#REF!</v>
      </c>
      <c r="F987" s="2" t="e">
        <f>IF(Produit_Tarif_Stock!#REF!&lt;&gt;"",Produit_Tarif_Stock!#REF!,"")</f>
        <v>#REF!</v>
      </c>
      <c r="G987" s="506" t="e">
        <f>IF(Produit_Tarif_Stock!#REF!&lt;&gt;0,Produit_Tarif_Stock!#REF!,"")</f>
        <v>#REF!</v>
      </c>
      <c r="I987" s="506" t="str">
        <f t="shared" si="30"/>
        <v/>
      </c>
      <c r="J987" s="2" t="e">
        <f>IF(Produit_Tarif_Stock!#REF!&lt;&gt;0,Produit_Tarif_Stock!#REF!,"")</f>
        <v>#REF!</v>
      </c>
      <c r="K987" s="2" t="e">
        <f>IF(Produit_Tarif_Stock!#REF!&lt;&gt;0,Produit_Tarif_Stock!#REF!,"")</f>
        <v>#REF!</v>
      </c>
      <c r="L987" s="114" t="e">
        <f>IF(Produit_Tarif_Stock!#REF!&lt;&gt;0,Produit_Tarif_Stock!#REF!,"")</f>
        <v>#REF!</v>
      </c>
      <c r="M987" s="114" t="e">
        <f>IF(Produit_Tarif_Stock!#REF!&lt;&gt;0,Produit_Tarif_Stock!#REF!,"")</f>
        <v>#REF!</v>
      </c>
      <c r="N987" s="454"/>
      <c r="P987" s="2" t="e">
        <f>IF(Produit_Tarif_Stock!#REF!&lt;&gt;0,Produit_Tarif_Stock!#REF!,"")</f>
        <v>#REF!</v>
      </c>
      <c r="Q987" s="518" t="e">
        <f>IF(Produit_Tarif_Stock!#REF!&lt;&gt;0,(E987-(E987*H987)-Produit_Tarif_Stock!#REF!)/Produit_Tarif_Stock!#REF!*100,(E987-(E987*H987)-Produit_Tarif_Stock!#REF!)/Produit_Tarif_Stock!#REF!*100)</f>
        <v>#REF!</v>
      </c>
      <c r="R987" s="523">
        <f t="shared" si="31"/>
        <v>0</v>
      </c>
      <c r="S987" s="524" t="e">
        <f>Produit_Tarif_Stock!#REF!</f>
        <v>#REF!</v>
      </c>
    </row>
    <row r="988" spans="1:19" ht="24.75" customHeight="1">
      <c r="A988" s="228" t="e">
        <f>Produit_Tarif_Stock!#REF!</f>
        <v>#REF!</v>
      </c>
      <c r="B988" s="118" t="e">
        <f>IF(Produit_Tarif_Stock!#REF!&lt;&gt;"",Produit_Tarif_Stock!#REF!,"")</f>
        <v>#REF!</v>
      </c>
      <c r="C988" s="502" t="e">
        <f>IF(Produit_Tarif_Stock!#REF!&lt;&gt;"",Produit_Tarif_Stock!#REF!,"")</f>
        <v>#REF!</v>
      </c>
      <c r="D988" s="505" t="e">
        <f>IF(Produit_Tarif_Stock!#REF!&lt;&gt;"",Produit_Tarif_Stock!#REF!,"")</f>
        <v>#REF!</v>
      </c>
      <c r="E988" s="514" t="e">
        <f>IF(Produit_Tarif_Stock!#REF!&lt;&gt;0,Produit_Tarif_Stock!#REF!,"")</f>
        <v>#REF!</v>
      </c>
      <c r="F988" s="2" t="e">
        <f>IF(Produit_Tarif_Stock!#REF!&lt;&gt;"",Produit_Tarif_Stock!#REF!,"")</f>
        <v>#REF!</v>
      </c>
      <c r="G988" s="506" t="e">
        <f>IF(Produit_Tarif_Stock!#REF!&lt;&gt;0,Produit_Tarif_Stock!#REF!,"")</f>
        <v>#REF!</v>
      </c>
      <c r="I988" s="506" t="str">
        <f t="shared" si="30"/>
        <v/>
      </c>
      <c r="J988" s="2" t="e">
        <f>IF(Produit_Tarif_Stock!#REF!&lt;&gt;0,Produit_Tarif_Stock!#REF!,"")</f>
        <v>#REF!</v>
      </c>
      <c r="K988" s="2" t="e">
        <f>IF(Produit_Tarif_Stock!#REF!&lt;&gt;0,Produit_Tarif_Stock!#REF!,"")</f>
        <v>#REF!</v>
      </c>
      <c r="L988" s="114" t="e">
        <f>IF(Produit_Tarif_Stock!#REF!&lt;&gt;0,Produit_Tarif_Stock!#REF!,"")</f>
        <v>#REF!</v>
      </c>
      <c r="M988" s="114" t="e">
        <f>IF(Produit_Tarif_Stock!#REF!&lt;&gt;0,Produit_Tarif_Stock!#REF!,"")</f>
        <v>#REF!</v>
      </c>
      <c r="N988" s="454"/>
      <c r="P988" s="2" t="e">
        <f>IF(Produit_Tarif_Stock!#REF!&lt;&gt;0,Produit_Tarif_Stock!#REF!,"")</f>
        <v>#REF!</v>
      </c>
      <c r="Q988" s="518" t="e">
        <f>IF(Produit_Tarif_Stock!#REF!&lt;&gt;0,(E988-(E988*H988)-Produit_Tarif_Stock!#REF!)/Produit_Tarif_Stock!#REF!*100,(E988-(E988*H988)-Produit_Tarif_Stock!#REF!)/Produit_Tarif_Stock!#REF!*100)</f>
        <v>#REF!</v>
      </c>
      <c r="R988" s="523">
        <f t="shared" si="31"/>
        <v>0</v>
      </c>
      <c r="S988" s="524" t="e">
        <f>Produit_Tarif_Stock!#REF!</f>
        <v>#REF!</v>
      </c>
    </row>
    <row r="989" spans="1:19" ht="24.75" customHeight="1">
      <c r="A989" s="228" t="e">
        <f>Produit_Tarif_Stock!#REF!</f>
        <v>#REF!</v>
      </c>
      <c r="B989" s="118" t="e">
        <f>IF(Produit_Tarif_Stock!#REF!&lt;&gt;"",Produit_Tarif_Stock!#REF!,"")</f>
        <v>#REF!</v>
      </c>
      <c r="C989" s="502" t="e">
        <f>IF(Produit_Tarif_Stock!#REF!&lt;&gt;"",Produit_Tarif_Stock!#REF!,"")</f>
        <v>#REF!</v>
      </c>
      <c r="D989" s="505" t="e">
        <f>IF(Produit_Tarif_Stock!#REF!&lt;&gt;"",Produit_Tarif_Stock!#REF!,"")</f>
        <v>#REF!</v>
      </c>
      <c r="E989" s="514" t="e">
        <f>IF(Produit_Tarif_Stock!#REF!&lt;&gt;0,Produit_Tarif_Stock!#REF!,"")</f>
        <v>#REF!</v>
      </c>
      <c r="F989" s="2" t="e">
        <f>IF(Produit_Tarif_Stock!#REF!&lt;&gt;"",Produit_Tarif_Stock!#REF!,"")</f>
        <v>#REF!</v>
      </c>
      <c r="G989" s="506" t="e">
        <f>IF(Produit_Tarif_Stock!#REF!&lt;&gt;0,Produit_Tarif_Stock!#REF!,"")</f>
        <v>#REF!</v>
      </c>
      <c r="I989" s="506" t="str">
        <f t="shared" si="30"/>
        <v/>
      </c>
      <c r="J989" s="2" t="e">
        <f>IF(Produit_Tarif_Stock!#REF!&lt;&gt;0,Produit_Tarif_Stock!#REF!,"")</f>
        <v>#REF!</v>
      </c>
      <c r="K989" s="2" t="e">
        <f>IF(Produit_Tarif_Stock!#REF!&lt;&gt;0,Produit_Tarif_Stock!#REF!,"")</f>
        <v>#REF!</v>
      </c>
      <c r="L989" s="114" t="e">
        <f>IF(Produit_Tarif_Stock!#REF!&lt;&gt;0,Produit_Tarif_Stock!#REF!,"")</f>
        <v>#REF!</v>
      </c>
      <c r="M989" s="114" t="e">
        <f>IF(Produit_Tarif_Stock!#REF!&lt;&gt;0,Produit_Tarif_Stock!#REF!,"")</f>
        <v>#REF!</v>
      </c>
      <c r="N989" s="454"/>
      <c r="P989" s="2" t="e">
        <f>IF(Produit_Tarif_Stock!#REF!&lt;&gt;0,Produit_Tarif_Stock!#REF!,"")</f>
        <v>#REF!</v>
      </c>
      <c r="Q989" s="518" t="e">
        <f>IF(Produit_Tarif_Stock!#REF!&lt;&gt;0,(E989-(E989*H989)-Produit_Tarif_Stock!#REF!)/Produit_Tarif_Stock!#REF!*100,(E989-(E989*H989)-Produit_Tarif_Stock!#REF!)/Produit_Tarif_Stock!#REF!*100)</f>
        <v>#REF!</v>
      </c>
      <c r="R989" s="523">
        <f t="shared" si="31"/>
        <v>0</v>
      </c>
      <c r="S989" s="524" t="e">
        <f>Produit_Tarif_Stock!#REF!</f>
        <v>#REF!</v>
      </c>
    </row>
    <row r="990" spans="1:19" ht="24.75" customHeight="1">
      <c r="A990" s="228" t="e">
        <f>Produit_Tarif_Stock!#REF!</f>
        <v>#REF!</v>
      </c>
      <c r="B990" s="118" t="e">
        <f>IF(Produit_Tarif_Stock!#REF!&lt;&gt;"",Produit_Tarif_Stock!#REF!,"")</f>
        <v>#REF!</v>
      </c>
      <c r="C990" s="502" t="e">
        <f>IF(Produit_Tarif_Stock!#REF!&lt;&gt;"",Produit_Tarif_Stock!#REF!,"")</f>
        <v>#REF!</v>
      </c>
      <c r="D990" s="505" t="e">
        <f>IF(Produit_Tarif_Stock!#REF!&lt;&gt;"",Produit_Tarif_Stock!#REF!,"")</f>
        <v>#REF!</v>
      </c>
      <c r="E990" s="514" t="e">
        <f>IF(Produit_Tarif_Stock!#REF!&lt;&gt;0,Produit_Tarif_Stock!#REF!,"")</f>
        <v>#REF!</v>
      </c>
      <c r="F990" s="2" t="e">
        <f>IF(Produit_Tarif_Stock!#REF!&lt;&gt;"",Produit_Tarif_Stock!#REF!,"")</f>
        <v>#REF!</v>
      </c>
      <c r="G990" s="506" t="e">
        <f>IF(Produit_Tarif_Stock!#REF!&lt;&gt;0,Produit_Tarif_Stock!#REF!,"")</f>
        <v>#REF!</v>
      </c>
      <c r="I990" s="506" t="str">
        <f t="shared" si="30"/>
        <v/>
      </c>
      <c r="J990" s="2" t="e">
        <f>IF(Produit_Tarif_Stock!#REF!&lt;&gt;0,Produit_Tarif_Stock!#REF!,"")</f>
        <v>#REF!</v>
      </c>
      <c r="K990" s="2" t="e">
        <f>IF(Produit_Tarif_Stock!#REF!&lt;&gt;0,Produit_Tarif_Stock!#REF!,"")</f>
        <v>#REF!</v>
      </c>
      <c r="L990" s="114" t="e">
        <f>IF(Produit_Tarif_Stock!#REF!&lt;&gt;0,Produit_Tarif_Stock!#REF!,"")</f>
        <v>#REF!</v>
      </c>
      <c r="M990" s="114" t="e">
        <f>IF(Produit_Tarif_Stock!#REF!&lt;&gt;0,Produit_Tarif_Stock!#REF!,"")</f>
        <v>#REF!</v>
      </c>
      <c r="N990" s="454"/>
      <c r="P990" s="2" t="e">
        <f>IF(Produit_Tarif_Stock!#REF!&lt;&gt;0,Produit_Tarif_Stock!#REF!,"")</f>
        <v>#REF!</v>
      </c>
      <c r="Q990" s="518" t="e">
        <f>IF(Produit_Tarif_Stock!#REF!&lt;&gt;0,(E990-(E990*H990)-Produit_Tarif_Stock!#REF!)/Produit_Tarif_Stock!#REF!*100,(E990-(E990*H990)-Produit_Tarif_Stock!#REF!)/Produit_Tarif_Stock!#REF!*100)</f>
        <v>#REF!</v>
      </c>
      <c r="R990" s="523">
        <f t="shared" si="31"/>
        <v>0</v>
      </c>
      <c r="S990" s="524" t="e">
        <f>Produit_Tarif_Stock!#REF!</f>
        <v>#REF!</v>
      </c>
    </row>
    <row r="991" spans="1:19" ht="24.75" customHeight="1">
      <c r="A991" s="228" t="e">
        <f>Produit_Tarif_Stock!#REF!</f>
        <v>#REF!</v>
      </c>
      <c r="B991" s="118" t="e">
        <f>IF(Produit_Tarif_Stock!#REF!&lt;&gt;"",Produit_Tarif_Stock!#REF!,"")</f>
        <v>#REF!</v>
      </c>
      <c r="C991" s="502" t="e">
        <f>IF(Produit_Tarif_Stock!#REF!&lt;&gt;"",Produit_Tarif_Stock!#REF!,"")</f>
        <v>#REF!</v>
      </c>
      <c r="D991" s="505" t="e">
        <f>IF(Produit_Tarif_Stock!#REF!&lt;&gt;"",Produit_Tarif_Stock!#REF!,"")</f>
        <v>#REF!</v>
      </c>
      <c r="E991" s="514" t="e">
        <f>IF(Produit_Tarif_Stock!#REF!&lt;&gt;0,Produit_Tarif_Stock!#REF!,"")</f>
        <v>#REF!</v>
      </c>
      <c r="F991" s="2" t="e">
        <f>IF(Produit_Tarif_Stock!#REF!&lt;&gt;"",Produit_Tarif_Stock!#REF!,"")</f>
        <v>#REF!</v>
      </c>
      <c r="G991" s="506" t="e">
        <f>IF(Produit_Tarif_Stock!#REF!&lt;&gt;0,Produit_Tarif_Stock!#REF!,"")</f>
        <v>#REF!</v>
      </c>
      <c r="I991" s="506" t="str">
        <f t="shared" si="30"/>
        <v/>
      </c>
      <c r="J991" s="2" t="e">
        <f>IF(Produit_Tarif_Stock!#REF!&lt;&gt;0,Produit_Tarif_Stock!#REF!,"")</f>
        <v>#REF!</v>
      </c>
      <c r="K991" s="2" t="e">
        <f>IF(Produit_Tarif_Stock!#REF!&lt;&gt;0,Produit_Tarif_Stock!#REF!,"")</f>
        <v>#REF!</v>
      </c>
      <c r="L991" s="114" t="e">
        <f>IF(Produit_Tarif_Stock!#REF!&lt;&gt;0,Produit_Tarif_Stock!#REF!,"")</f>
        <v>#REF!</v>
      </c>
      <c r="M991" s="114" t="e">
        <f>IF(Produit_Tarif_Stock!#REF!&lt;&gt;0,Produit_Tarif_Stock!#REF!,"")</f>
        <v>#REF!</v>
      </c>
      <c r="N991" s="454"/>
      <c r="P991" s="2" t="e">
        <f>IF(Produit_Tarif_Stock!#REF!&lt;&gt;0,Produit_Tarif_Stock!#REF!,"")</f>
        <v>#REF!</v>
      </c>
      <c r="Q991" s="518" t="e">
        <f>IF(Produit_Tarif_Stock!#REF!&lt;&gt;0,(E991-(E991*H991)-Produit_Tarif_Stock!#REF!)/Produit_Tarif_Stock!#REF!*100,(E991-(E991*H991)-Produit_Tarif_Stock!#REF!)/Produit_Tarif_Stock!#REF!*100)</f>
        <v>#REF!</v>
      </c>
      <c r="R991" s="523">
        <f t="shared" si="31"/>
        <v>0</v>
      </c>
      <c r="S991" s="524" t="e">
        <f>Produit_Tarif_Stock!#REF!</f>
        <v>#REF!</v>
      </c>
    </row>
    <row r="992" spans="1:19" ht="24.75" customHeight="1">
      <c r="A992" s="228" t="e">
        <f>Produit_Tarif_Stock!#REF!</f>
        <v>#REF!</v>
      </c>
      <c r="B992" s="118" t="e">
        <f>IF(Produit_Tarif_Stock!#REF!&lt;&gt;"",Produit_Tarif_Stock!#REF!,"")</f>
        <v>#REF!</v>
      </c>
      <c r="C992" s="502" t="e">
        <f>IF(Produit_Tarif_Stock!#REF!&lt;&gt;"",Produit_Tarif_Stock!#REF!,"")</f>
        <v>#REF!</v>
      </c>
      <c r="D992" s="505" t="e">
        <f>IF(Produit_Tarif_Stock!#REF!&lt;&gt;"",Produit_Tarif_Stock!#REF!,"")</f>
        <v>#REF!</v>
      </c>
      <c r="E992" s="514" t="e">
        <f>IF(Produit_Tarif_Stock!#REF!&lt;&gt;0,Produit_Tarif_Stock!#REF!,"")</f>
        <v>#REF!</v>
      </c>
      <c r="F992" s="2" t="e">
        <f>IF(Produit_Tarif_Stock!#REF!&lt;&gt;"",Produit_Tarif_Stock!#REF!,"")</f>
        <v>#REF!</v>
      </c>
      <c r="G992" s="506" t="e">
        <f>IF(Produit_Tarif_Stock!#REF!&lt;&gt;0,Produit_Tarif_Stock!#REF!,"")</f>
        <v>#REF!</v>
      </c>
      <c r="I992" s="506" t="str">
        <f t="shared" si="30"/>
        <v/>
      </c>
      <c r="J992" s="2" t="e">
        <f>IF(Produit_Tarif_Stock!#REF!&lt;&gt;0,Produit_Tarif_Stock!#REF!,"")</f>
        <v>#REF!</v>
      </c>
      <c r="K992" s="2" t="e">
        <f>IF(Produit_Tarif_Stock!#REF!&lt;&gt;0,Produit_Tarif_Stock!#REF!,"")</f>
        <v>#REF!</v>
      </c>
      <c r="L992" s="114" t="e">
        <f>IF(Produit_Tarif_Stock!#REF!&lt;&gt;0,Produit_Tarif_Stock!#REF!,"")</f>
        <v>#REF!</v>
      </c>
      <c r="M992" s="114" t="e">
        <f>IF(Produit_Tarif_Stock!#REF!&lt;&gt;0,Produit_Tarif_Stock!#REF!,"")</f>
        <v>#REF!</v>
      </c>
      <c r="N992" s="454"/>
      <c r="P992" s="2" t="e">
        <f>IF(Produit_Tarif_Stock!#REF!&lt;&gt;0,Produit_Tarif_Stock!#REF!,"")</f>
        <v>#REF!</v>
      </c>
      <c r="Q992" s="518" t="e">
        <f>IF(Produit_Tarif_Stock!#REF!&lt;&gt;0,(E992-(E992*H992)-Produit_Tarif_Stock!#REF!)/Produit_Tarif_Stock!#REF!*100,(E992-(E992*H992)-Produit_Tarif_Stock!#REF!)/Produit_Tarif_Stock!#REF!*100)</f>
        <v>#REF!</v>
      </c>
      <c r="R992" s="523">
        <f t="shared" si="31"/>
        <v>0</v>
      </c>
      <c r="S992" s="524" t="e">
        <f>Produit_Tarif_Stock!#REF!</f>
        <v>#REF!</v>
      </c>
    </row>
    <row r="993" spans="1:19" ht="24.75" customHeight="1">
      <c r="A993" s="228" t="e">
        <f>Produit_Tarif_Stock!#REF!</f>
        <v>#REF!</v>
      </c>
      <c r="B993" s="118" t="e">
        <f>IF(Produit_Tarif_Stock!#REF!&lt;&gt;"",Produit_Tarif_Stock!#REF!,"")</f>
        <v>#REF!</v>
      </c>
      <c r="C993" s="502" t="e">
        <f>IF(Produit_Tarif_Stock!#REF!&lt;&gt;"",Produit_Tarif_Stock!#REF!,"")</f>
        <v>#REF!</v>
      </c>
      <c r="D993" s="505" t="e">
        <f>IF(Produit_Tarif_Stock!#REF!&lt;&gt;"",Produit_Tarif_Stock!#REF!,"")</f>
        <v>#REF!</v>
      </c>
      <c r="E993" s="514" t="e">
        <f>IF(Produit_Tarif_Stock!#REF!&lt;&gt;0,Produit_Tarif_Stock!#REF!,"")</f>
        <v>#REF!</v>
      </c>
      <c r="F993" s="2" t="e">
        <f>IF(Produit_Tarif_Stock!#REF!&lt;&gt;"",Produit_Tarif_Stock!#REF!,"")</f>
        <v>#REF!</v>
      </c>
      <c r="G993" s="506" t="e">
        <f>IF(Produit_Tarif_Stock!#REF!&lt;&gt;0,Produit_Tarif_Stock!#REF!,"")</f>
        <v>#REF!</v>
      </c>
      <c r="I993" s="506" t="str">
        <f t="shared" si="30"/>
        <v/>
      </c>
      <c r="J993" s="2" t="e">
        <f>IF(Produit_Tarif_Stock!#REF!&lt;&gt;0,Produit_Tarif_Stock!#REF!,"")</f>
        <v>#REF!</v>
      </c>
      <c r="K993" s="2" t="e">
        <f>IF(Produit_Tarif_Stock!#REF!&lt;&gt;0,Produit_Tarif_Stock!#REF!,"")</f>
        <v>#REF!</v>
      </c>
      <c r="L993" s="114" t="e">
        <f>IF(Produit_Tarif_Stock!#REF!&lt;&gt;0,Produit_Tarif_Stock!#REF!,"")</f>
        <v>#REF!</v>
      </c>
      <c r="M993" s="114" t="e">
        <f>IF(Produit_Tarif_Stock!#REF!&lt;&gt;0,Produit_Tarif_Stock!#REF!,"")</f>
        <v>#REF!</v>
      </c>
      <c r="N993" s="454"/>
      <c r="P993" s="2" t="e">
        <f>IF(Produit_Tarif_Stock!#REF!&lt;&gt;0,Produit_Tarif_Stock!#REF!,"")</f>
        <v>#REF!</v>
      </c>
      <c r="Q993" s="518" t="e">
        <f>IF(Produit_Tarif_Stock!#REF!&lt;&gt;0,(E993-(E993*H993)-Produit_Tarif_Stock!#REF!)/Produit_Tarif_Stock!#REF!*100,(E993-(E993*H993)-Produit_Tarif_Stock!#REF!)/Produit_Tarif_Stock!#REF!*100)</f>
        <v>#REF!</v>
      </c>
      <c r="R993" s="523">
        <f t="shared" si="31"/>
        <v>0</v>
      </c>
      <c r="S993" s="524" t="e">
        <f>Produit_Tarif_Stock!#REF!</f>
        <v>#REF!</v>
      </c>
    </row>
    <row r="994" spans="1:19" ht="24.75" customHeight="1">
      <c r="A994" s="228" t="e">
        <f>Produit_Tarif_Stock!#REF!</f>
        <v>#REF!</v>
      </c>
      <c r="B994" s="118" t="e">
        <f>IF(Produit_Tarif_Stock!#REF!&lt;&gt;"",Produit_Tarif_Stock!#REF!,"")</f>
        <v>#REF!</v>
      </c>
      <c r="C994" s="502" t="e">
        <f>IF(Produit_Tarif_Stock!#REF!&lt;&gt;"",Produit_Tarif_Stock!#REF!,"")</f>
        <v>#REF!</v>
      </c>
      <c r="D994" s="505" t="e">
        <f>IF(Produit_Tarif_Stock!#REF!&lt;&gt;"",Produit_Tarif_Stock!#REF!,"")</f>
        <v>#REF!</v>
      </c>
      <c r="E994" s="514" t="e">
        <f>IF(Produit_Tarif_Stock!#REF!&lt;&gt;0,Produit_Tarif_Stock!#REF!,"")</f>
        <v>#REF!</v>
      </c>
      <c r="F994" s="2" t="e">
        <f>IF(Produit_Tarif_Stock!#REF!&lt;&gt;"",Produit_Tarif_Stock!#REF!,"")</f>
        <v>#REF!</v>
      </c>
      <c r="G994" s="506" t="e">
        <f>IF(Produit_Tarif_Stock!#REF!&lt;&gt;0,Produit_Tarif_Stock!#REF!,"")</f>
        <v>#REF!</v>
      </c>
      <c r="I994" s="506" t="str">
        <f t="shared" si="30"/>
        <v/>
      </c>
      <c r="J994" s="2" t="e">
        <f>IF(Produit_Tarif_Stock!#REF!&lt;&gt;0,Produit_Tarif_Stock!#REF!,"")</f>
        <v>#REF!</v>
      </c>
      <c r="K994" s="2" t="e">
        <f>IF(Produit_Tarif_Stock!#REF!&lt;&gt;0,Produit_Tarif_Stock!#REF!,"")</f>
        <v>#REF!</v>
      </c>
      <c r="L994" s="114" t="e">
        <f>IF(Produit_Tarif_Stock!#REF!&lt;&gt;0,Produit_Tarif_Stock!#REF!,"")</f>
        <v>#REF!</v>
      </c>
      <c r="M994" s="114" t="e">
        <f>IF(Produit_Tarif_Stock!#REF!&lt;&gt;0,Produit_Tarif_Stock!#REF!,"")</f>
        <v>#REF!</v>
      </c>
      <c r="N994" s="454"/>
      <c r="P994" s="2" t="e">
        <f>IF(Produit_Tarif_Stock!#REF!&lt;&gt;0,Produit_Tarif_Stock!#REF!,"")</f>
        <v>#REF!</v>
      </c>
      <c r="Q994" s="518" t="e">
        <f>IF(Produit_Tarif_Stock!#REF!&lt;&gt;0,(E994-(E994*H994)-Produit_Tarif_Stock!#REF!)/Produit_Tarif_Stock!#REF!*100,(E994-(E994*H994)-Produit_Tarif_Stock!#REF!)/Produit_Tarif_Stock!#REF!*100)</f>
        <v>#REF!</v>
      </c>
      <c r="R994" s="523">
        <f t="shared" si="31"/>
        <v>0</v>
      </c>
      <c r="S994" s="524" t="e">
        <f>Produit_Tarif_Stock!#REF!</f>
        <v>#REF!</v>
      </c>
    </row>
    <row r="995" spans="1:19" ht="24.75" customHeight="1">
      <c r="A995" s="228" t="e">
        <f>Produit_Tarif_Stock!#REF!</f>
        <v>#REF!</v>
      </c>
      <c r="B995" s="118" t="e">
        <f>IF(Produit_Tarif_Stock!#REF!&lt;&gt;"",Produit_Tarif_Stock!#REF!,"")</f>
        <v>#REF!</v>
      </c>
      <c r="C995" s="502" t="e">
        <f>IF(Produit_Tarif_Stock!#REF!&lt;&gt;"",Produit_Tarif_Stock!#REF!,"")</f>
        <v>#REF!</v>
      </c>
      <c r="D995" s="505" t="e">
        <f>IF(Produit_Tarif_Stock!#REF!&lt;&gt;"",Produit_Tarif_Stock!#REF!,"")</f>
        <v>#REF!</v>
      </c>
      <c r="E995" s="514" t="e">
        <f>IF(Produit_Tarif_Stock!#REF!&lt;&gt;0,Produit_Tarif_Stock!#REF!,"")</f>
        <v>#REF!</v>
      </c>
      <c r="F995" s="2" t="e">
        <f>IF(Produit_Tarif_Stock!#REF!&lt;&gt;"",Produit_Tarif_Stock!#REF!,"")</f>
        <v>#REF!</v>
      </c>
      <c r="G995" s="506" t="e">
        <f>IF(Produit_Tarif_Stock!#REF!&lt;&gt;0,Produit_Tarif_Stock!#REF!,"")</f>
        <v>#REF!</v>
      </c>
      <c r="I995" s="506" t="str">
        <f t="shared" si="30"/>
        <v/>
      </c>
      <c r="J995" s="2" t="e">
        <f>IF(Produit_Tarif_Stock!#REF!&lt;&gt;0,Produit_Tarif_Stock!#REF!,"")</f>
        <v>#REF!</v>
      </c>
      <c r="K995" s="2" t="e">
        <f>IF(Produit_Tarif_Stock!#REF!&lt;&gt;0,Produit_Tarif_Stock!#REF!,"")</f>
        <v>#REF!</v>
      </c>
      <c r="L995" s="114" t="e">
        <f>IF(Produit_Tarif_Stock!#REF!&lt;&gt;0,Produit_Tarif_Stock!#REF!,"")</f>
        <v>#REF!</v>
      </c>
      <c r="M995" s="114" t="e">
        <f>IF(Produit_Tarif_Stock!#REF!&lt;&gt;0,Produit_Tarif_Stock!#REF!,"")</f>
        <v>#REF!</v>
      </c>
      <c r="N995" s="454"/>
      <c r="P995" s="2" t="e">
        <f>IF(Produit_Tarif_Stock!#REF!&lt;&gt;0,Produit_Tarif_Stock!#REF!,"")</f>
        <v>#REF!</v>
      </c>
      <c r="Q995" s="518" t="e">
        <f>IF(Produit_Tarif_Stock!#REF!&lt;&gt;0,(E995-(E995*H995)-Produit_Tarif_Stock!#REF!)/Produit_Tarif_Stock!#REF!*100,(E995-(E995*H995)-Produit_Tarif_Stock!#REF!)/Produit_Tarif_Stock!#REF!*100)</f>
        <v>#REF!</v>
      </c>
      <c r="R995" s="523">
        <f t="shared" si="31"/>
        <v>0</v>
      </c>
      <c r="S995" s="524" t="e">
        <f>Produit_Tarif_Stock!#REF!</f>
        <v>#REF!</v>
      </c>
    </row>
    <row r="996" spans="1:19" ht="24.75" customHeight="1">
      <c r="A996" s="228" t="e">
        <f>Produit_Tarif_Stock!#REF!</f>
        <v>#REF!</v>
      </c>
      <c r="B996" s="118" t="e">
        <f>IF(Produit_Tarif_Stock!#REF!&lt;&gt;"",Produit_Tarif_Stock!#REF!,"")</f>
        <v>#REF!</v>
      </c>
      <c r="C996" s="502" t="e">
        <f>IF(Produit_Tarif_Stock!#REF!&lt;&gt;"",Produit_Tarif_Stock!#REF!,"")</f>
        <v>#REF!</v>
      </c>
      <c r="D996" s="505" t="e">
        <f>IF(Produit_Tarif_Stock!#REF!&lt;&gt;"",Produit_Tarif_Stock!#REF!,"")</f>
        <v>#REF!</v>
      </c>
      <c r="E996" s="514" t="e">
        <f>IF(Produit_Tarif_Stock!#REF!&lt;&gt;0,Produit_Tarif_Stock!#REF!,"")</f>
        <v>#REF!</v>
      </c>
      <c r="F996" s="2" t="e">
        <f>IF(Produit_Tarif_Stock!#REF!&lt;&gt;"",Produit_Tarif_Stock!#REF!,"")</f>
        <v>#REF!</v>
      </c>
      <c r="G996" s="506" t="e">
        <f>IF(Produit_Tarif_Stock!#REF!&lt;&gt;0,Produit_Tarif_Stock!#REF!,"")</f>
        <v>#REF!</v>
      </c>
      <c r="I996" s="506" t="str">
        <f t="shared" si="30"/>
        <v/>
      </c>
      <c r="J996" s="2" t="e">
        <f>IF(Produit_Tarif_Stock!#REF!&lt;&gt;0,Produit_Tarif_Stock!#REF!,"")</f>
        <v>#REF!</v>
      </c>
      <c r="K996" s="2" t="e">
        <f>IF(Produit_Tarif_Stock!#REF!&lt;&gt;0,Produit_Tarif_Stock!#REF!,"")</f>
        <v>#REF!</v>
      </c>
      <c r="L996" s="114" t="e">
        <f>IF(Produit_Tarif_Stock!#REF!&lt;&gt;0,Produit_Tarif_Stock!#REF!,"")</f>
        <v>#REF!</v>
      </c>
      <c r="M996" s="114" t="e">
        <f>IF(Produit_Tarif_Stock!#REF!&lt;&gt;0,Produit_Tarif_Stock!#REF!,"")</f>
        <v>#REF!</v>
      </c>
      <c r="N996" s="454"/>
      <c r="P996" s="2" t="e">
        <f>IF(Produit_Tarif_Stock!#REF!&lt;&gt;0,Produit_Tarif_Stock!#REF!,"")</f>
        <v>#REF!</v>
      </c>
      <c r="Q996" s="518" t="e">
        <f>IF(Produit_Tarif_Stock!#REF!&lt;&gt;0,(E996-(E996*H996)-Produit_Tarif_Stock!#REF!)/Produit_Tarif_Stock!#REF!*100,(E996-(E996*H996)-Produit_Tarif_Stock!#REF!)/Produit_Tarif_Stock!#REF!*100)</f>
        <v>#REF!</v>
      </c>
      <c r="R996" s="523">
        <f t="shared" si="31"/>
        <v>0</v>
      </c>
      <c r="S996" s="524" t="e">
        <f>Produit_Tarif_Stock!#REF!</f>
        <v>#REF!</v>
      </c>
    </row>
    <row r="997" spans="1:19" ht="24.75" customHeight="1">
      <c r="A997" s="228" t="e">
        <f>Produit_Tarif_Stock!#REF!</f>
        <v>#REF!</v>
      </c>
      <c r="B997" s="118" t="e">
        <f>IF(Produit_Tarif_Stock!#REF!&lt;&gt;"",Produit_Tarif_Stock!#REF!,"")</f>
        <v>#REF!</v>
      </c>
      <c r="C997" s="502" t="e">
        <f>IF(Produit_Tarif_Stock!#REF!&lt;&gt;"",Produit_Tarif_Stock!#REF!,"")</f>
        <v>#REF!</v>
      </c>
      <c r="D997" s="505" t="e">
        <f>IF(Produit_Tarif_Stock!#REF!&lt;&gt;"",Produit_Tarif_Stock!#REF!,"")</f>
        <v>#REF!</v>
      </c>
      <c r="E997" s="514" t="e">
        <f>IF(Produit_Tarif_Stock!#REF!&lt;&gt;0,Produit_Tarif_Stock!#REF!,"")</f>
        <v>#REF!</v>
      </c>
      <c r="F997" s="2" t="e">
        <f>IF(Produit_Tarif_Stock!#REF!&lt;&gt;"",Produit_Tarif_Stock!#REF!,"")</f>
        <v>#REF!</v>
      </c>
      <c r="G997" s="506" t="e">
        <f>IF(Produit_Tarif_Stock!#REF!&lt;&gt;0,Produit_Tarif_Stock!#REF!,"")</f>
        <v>#REF!</v>
      </c>
      <c r="I997" s="506" t="str">
        <f t="shared" si="30"/>
        <v/>
      </c>
      <c r="J997" s="2" t="e">
        <f>IF(Produit_Tarif_Stock!#REF!&lt;&gt;0,Produit_Tarif_Stock!#REF!,"")</f>
        <v>#REF!</v>
      </c>
      <c r="K997" s="2" t="e">
        <f>IF(Produit_Tarif_Stock!#REF!&lt;&gt;0,Produit_Tarif_Stock!#REF!,"")</f>
        <v>#REF!</v>
      </c>
      <c r="L997" s="114" t="e">
        <f>IF(Produit_Tarif_Stock!#REF!&lt;&gt;0,Produit_Tarif_Stock!#REF!,"")</f>
        <v>#REF!</v>
      </c>
      <c r="M997" s="114" t="e">
        <f>IF(Produit_Tarif_Stock!#REF!&lt;&gt;0,Produit_Tarif_Stock!#REF!,"")</f>
        <v>#REF!</v>
      </c>
      <c r="N997" s="454"/>
      <c r="P997" s="2" t="e">
        <f>IF(Produit_Tarif_Stock!#REF!&lt;&gt;0,Produit_Tarif_Stock!#REF!,"")</f>
        <v>#REF!</v>
      </c>
      <c r="Q997" s="518" t="e">
        <f>IF(Produit_Tarif_Stock!#REF!&lt;&gt;0,(E997-(E997*H997)-Produit_Tarif_Stock!#REF!)/Produit_Tarif_Stock!#REF!*100,(E997-(E997*H997)-Produit_Tarif_Stock!#REF!)/Produit_Tarif_Stock!#REF!*100)</f>
        <v>#REF!</v>
      </c>
      <c r="R997" s="523">
        <f t="shared" si="31"/>
        <v>0</v>
      </c>
      <c r="S997" s="524" t="e">
        <f>Produit_Tarif_Stock!#REF!</f>
        <v>#REF!</v>
      </c>
    </row>
    <row r="998" spans="1:19" ht="24.75" customHeight="1">
      <c r="A998" s="228" t="e">
        <f>Produit_Tarif_Stock!#REF!</f>
        <v>#REF!</v>
      </c>
      <c r="B998" s="118" t="e">
        <f>IF(Produit_Tarif_Stock!#REF!&lt;&gt;"",Produit_Tarif_Stock!#REF!,"")</f>
        <v>#REF!</v>
      </c>
      <c r="C998" s="502" t="e">
        <f>IF(Produit_Tarif_Stock!#REF!&lt;&gt;"",Produit_Tarif_Stock!#REF!,"")</f>
        <v>#REF!</v>
      </c>
      <c r="D998" s="505" t="e">
        <f>IF(Produit_Tarif_Stock!#REF!&lt;&gt;"",Produit_Tarif_Stock!#REF!,"")</f>
        <v>#REF!</v>
      </c>
      <c r="E998" s="514" t="e">
        <f>IF(Produit_Tarif_Stock!#REF!&lt;&gt;0,Produit_Tarif_Stock!#REF!,"")</f>
        <v>#REF!</v>
      </c>
      <c r="F998" s="2" t="e">
        <f>IF(Produit_Tarif_Stock!#REF!&lt;&gt;"",Produit_Tarif_Stock!#REF!,"")</f>
        <v>#REF!</v>
      </c>
      <c r="G998" s="506" t="e">
        <f>IF(Produit_Tarif_Stock!#REF!&lt;&gt;0,Produit_Tarif_Stock!#REF!,"")</f>
        <v>#REF!</v>
      </c>
      <c r="I998" s="506" t="str">
        <f t="shared" si="30"/>
        <v/>
      </c>
      <c r="J998" s="2" t="e">
        <f>IF(Produit_Tarif_Stock!#REF!&lt;&gt;0,Produit_Tarif_Stock!#REF!,"")</f>
        <v>#REF!</v>
      </c>
      <c r="K998" s="2" t="e">
        <f>IF(Produit_Tarif_Stock!#REF!&lt;&gt;0,Produit_Tarif_Stock!#REF!,"")</f>
        <v>#REF!</v>
      </c>
      <c r="L998" s="114" t="e">
        <f>IF(Produit_Tarif_Stock!#REF!&lt;&gt;0,Produit_Tarif_Stock!#REF!,"")</f>
        <v>#REF!</v>
      </c>
      <c r="M998" s="114" t="e">
        <f>IF(Produit_Tarif_Stock!#REF!&lt;&gt;0,Produit_Tarif_Stock!#REF!,"")</f>
        <v>#REF!</v>
      </c>
      <c r="N998" s="454"/>
      <c r="P998" s="2" t="e">
        <f>IF(Produit_Tarif_Stock!#REF!&lt;&gt;0,Produit_Tarif_Stock!#REF!,"")</f>
        <v>#REF!</v>
      </c>
      <c r="Q998" s="518" t="e">
        <f>IF(Produit_Tarif_Stock!#REF!&lt;&gt;0,(E998-(E998*H998)-Produit_Tarif_Stock!#REF!)/Produit_Tarif_Stock!#REF!*100,(E998-(E998*H998)-Produit_Tarif_Stock!#REF!)/Produit_Tarif_Stock!#REF!*100)</f>
        <v>#REF!</v>
      </c>
      <c r="R998" s="523">
        <f t="shared" si="31"/>
        <v>0</v>
      </c>
      <c r="S998" s="524" t="e">
        <f>Produit_Tarif_Stock!#REF!</f>
        <v>#REF!</v>
      </c>
    </row>
    <row r="999" spans="1:19" ht="24.75" customHeight="1">
      <c r="A999" s="228" t="e">
        <f>Produit_Tarif_Stock!#REF!</f>
        <v>#REF!</v>
      </c>
      <c r="B999" s="118" t="e">
        <f>IF(Produit_Tarif_Stock!#REF!&lt;&gt;"",Produit_Tarif_Stock!#REF!,"")</f>
        <v>#REF!</v>
      </c>
      <c r="C999" s="502" t="e">
        <f>IF(Produit_Tarif_Stock!#REF!&lt;&gt;"",Produit_Tarif_Stock!#REF!,"")</f>
        <v>#REF!</v>
      </c>
      <c r="D999" s="505" t="e">
        <f>IF(Produit_Tarif_Stock!#REF!&lt;&gt;"",Produit_Tarif_Stock!#REF!,"")</f>
        <v>#REF!</v>
      </c>
      <c r="E999" s="514" t="e">
        <f>IF(Produit_Tarif_Stock!#REF!&lt;&gt;0,Produit_Tarif_Stock!#REF!,"")</f>
        <v>#REF!</v>
      </c>
      <c r="F999" s="2" t="e">
        <f>IF(Produit_Tarif_Stock!#REF!&lt;&gt;"",Produit_Tarif_Stock!#REF!,"")</f>
        <v>#REF!</v>
      </c>
      <c r="G999" s="506" t="e">
        <f>IF(Produit_Tarif_Stock!#REF!&lt;&gt;0,Produit_Tarif_Stock!#REF!,"")</f>
        <v>#REF!</v>
      </c>
      <c r="I999" s="506" t="str">
        <f t="shared" si="30"/>
        <v/>
      </c>
      <c r="J999" s="2" t="e">
        <f>IF(Produit_Tarif_Stock!#REF!&lt;&gt;0,Produit_Tarif_Stock!#REF!,"")</f>
        <v>#REF!</v>
      </c>
      <c r="K999" s="2" t="e">
        <f>IF(Produit_Tarif_Stock!#REF!&lt;&gt;0,Produit_Tarif_Stock!#REF!,"")</f>
        <v>#REF!</v>
      </c>
      <c r="L999" s="114" t="e">
        <f>IF(Produit_Tarif_Stock!#REF!&lt;&gt;0,Produit_Tarif_Stock!#REF!,"")</f>
        <v>#REF!</v>
      </c>
      <c r="M999" s="114" t="e">
        <f>IF(Produit_Tarif_Stock!#REF!&lt;&gt;0,Produit_Tarif_Stock!#REF!,"")</f>
        <v>#REF!</v>
      </c>
      <c r="N999" s="454"/>
      <c r="P999" s="2" t="e">
        <f>IF(Produit_Tarif_Stock!#REF!&lt;&gt;0,Produit_Tarif_Stock!#REF!,"")</f>
        <v>#REF!</v>
      </c>
      <c r="Q999" s="518" t="e">
        <f>IF(Produit_Tarif_Stock!#REF!&lt;&gt;0,(E999-(E999*H999)-Produit_Tarif_Stock!#REF!)/Produit_Tarif_Stock!#REF!*100,(E999-(E999*H999)-Produit_Tarif_Stock!#REF!)/Produit_Tarif_Stock!#REF!*100)</f>
        <v>#REF!</v>
      </c>
      <c r="R999" s="523">
        <f t="shared" si="31"/>
        <v>0</v>
      </c>
      <c r="S999" s="524" t="e">
        <f>Produit_Tarif_Stock!#REF!</f>
        <v>#REF!</v>
      </c>
    </row>
    <row r="1000" spans="1:19" ht="24.75" customHeight="1">
      <c r="A1000" s="228" t="e">
        <f>Produit_Tarif_Stock!#REF!</f>
        <v>#REF!</v>
      </c>
      <c r="B1000" s="118" t="e">
        <f>IF(Produit_Tarif_Stock!#REF!&lt;&gt;"",Produit_Tarif_Stock!#REF!,"")</f>
        <v>#REF!</v>
      </c>
      <c r="C1000" s="502" t="e">
        <f>IF(Produit_Tarif_Stock!#REF!&lt;&gt;"",Produit_Tarif_Stock!#REF!,"")</f>
        <v>#REF!</v>
      </c>
      <c r="D1000" s="505" t="e">
        <f>IF(Produit_Tarif_Stock!#REF!&lt;&gt;"",Produit_Tarif_Stock!#REF!,"")</f>
        <v>#REF!</v>
      </c>
      <c r="E1000" s="514" t="e">
        <f>IF(Produit_Tarif_Stock!#REF!&lt;&gt;0,Produit_Tarif_Stock!#REF!,"")</f>
        <v>#REF!</v>
      </c>
      <c r="F1000" s="2" t="e">
        <f>IF(Produit_Tarif_Stock!#REF!&lt;&gt;"",Produit_Tarif_Stock!#REF!,"")</f>
        <v>#REF!</v>
      </c>
      <c r="G1000" s="506" t="e">
        <f>IF(Produit_Tarif_Stock!#REF!&lt;&gt;0,Produit_Tarif_Stock!#REF!,"")</f>
        <v>#REF!</v>
      </c>
      <c r="I1000" s="506" t="str">
        <f t="shared" si="30"/>
        <v/>
      </c>
      <c r="J1000" s="2" t="e">
        <f>IF(Produit_Tarif_Stock!#REF!&lt;&gt;0,Produit_Tarif_Stock!#REF!,"")</f>
        <v>#REF!</v>
      </c>
      <c r="K1000" s="2" t="e">
        <f>IF(Produit_Tarif_Stock!#REF!&lt;&gt;0,Produit_Tarif_Stock!#REF!,"")</f>
        <v>#REF!</v>
      </c>
      <c r="L1000" s="114" t="e">
        <f>IF(Produit_Tarif_Stock!#REF!&lt;&gt;0,Produit_Tarif_Stock!#REF!,"")</f>
        <v>#REF!</v>
      </c>
      <c r="M1000" s="114" t="e">
        <f>IF(Produit_Tarif_Stock!#REF!&lt;&gt;0,Produit_Tarif_Stock!#REF!,"")</f>
        <v>#REF!</v>
      </c>
      <c r="N1000" s="454"/>
      <c r="P1000" s="2" t="e">
        <f>IF(Produit_Tarif_Stock!#REF!&lt;&gt;0,Produit_Tarif_Stock!#REF!,"")</f>
        <v>#REF!</v>
      </c>
      <c r="Q1000" s="518" t="e">
        <f>IF(Produit_Tarif_Stock!#REF!&lt;&gt;0,(E1000-(E1000*H1000)-Produit_Tarif_Stock!#REF!)/Produit_Tarif_Stock!#REF!*100,(E1000-(E1000*H1000)-Produit_Tarif_Stock!#REF!)/Produit_Tarif_Stock!#REF!*100)</f>
        <v>#REF!</v>
      </c>
      <c r="R1000" s="523">
        <f t="shared" si="31"/>
        <v>0</v>
      </c>
      <c r="S1000" s="524" t="e">
        <f>Produit_Tarif_Stock!#REF!</f>
        <v>#REF!</v>
      </c>
    </row>
    <row r="1001" spans="1:19" ht="24.75" customHeight="1">
      <c r="A1001" s="228" t="e">
        <f>Produit_Tarif_Stock!#REF!</f>
        <v>#REF!</v>
      </c>
      <c r="B1001" s="118" t="e">
        <f>IF(Produit_Tarif_Stock!#REF!&lt;&gt;"",Produit_Tarif_Stock!#REF!,"")</f>
        <v>#REF!</v>
      </c>
      <c r="C1001" s="502" t="e">
        <f>IF(Produit_Tarif_Stock!#REF!&lt;&gt;"",Produit_Tarif_Stock!#REF!,"")</f>
        <v>#REF!</v>
      </c>
      <c r="D1001" s="505" t="e">
        <f>IF(Produit_Tarif_Stock!#REF!&lt;&gt;"",Produit_Tarif_Stock!#REF!,"")</f>
        <v>#REF!</v>
      </c>
      <c r="E1001" s="514" t="e">
        <f>IF(Produit_Tarif_Stock!#REF!&lt;&gt;0,Produit_Tarif_Stock!#REF!,"")</f>
        <v>#REF!</v>
      </c>
      <c r="F1001" s="2" t="e">
        <f>IF(Produit_Tarif_Stock!#REF!&lt;&gt;"",Produit_Tarif_Stock!#REF!,"")</f>
        <v>#REF!</v>
      </c>
      <c r="G1001" s="506" t="e">
        <f>IF(Produit_Tarif_Stock!#REF!&lt;&gt;0,Produit_Tarif_Stock!#REF!,"")</f>
        <v>#REF!</v>
      </c>
      <c r="I1001" s="506" t="str">
        <f t="shared" si="30"/>
        <v/>
      </c>
      <c r="J1001" s="2" t="e">
        <f>IF(Produit_Tarif_Stock!#REF!&lt;&gt;0,Produit_Tarif_Stock!#REF!,"")</f>
        <v>#REF!</v>
      </c>
      <c r="K1001" s="2" t="e">
        <f>IF(Produit_Tarif_Stock!#REF!&lt;&gt;0,Produit_Tarif_Stock!#REF!,"")</f>
        <v>#REF!</v>
      </c>
      <c r="L1001" s="114" t="e">
        <f>IF(Produit_Tarif_Stock!#REF!&lt;&gt;0,Produit_Tarif_Stock!#REF!,"")</f>
        <v>#REF!</v>
      </c>
      <c r="M1001" s="114" t="e">
        <f>IF(Produit_Tarif_Stock!#REF!&lt;&gt;0,Produit_Tarif_Stock!#REF!,"")</f>
        <v>#REF!</v>
      </c>
      <c r="N1001" s="454"/>
      <c r="P1001" s="2" t="e">
        <f>IF(Produit_Tarif_Stock!#REF!&lt;&gt;0,Produit_Tarif_Stock!#REF!,"")</f>
        <v>#REF!</v>
      </c>
      <c r="Q1001" s="518" t="e">
        <f>IF(Produit_Tarif_Stock!#REF!&lt;&gt;0,(E1001-(E1001*H1001)-Produit_Tarif_Stock!#REF!)/Produit_Tarif_Stock!#REF!*100,(E1001-(E1001*H1001)-Produit_Tarif_Stock!#REF!)/Produit_Tarif_Stock!#REF!*100)</f>
        <v>#REF!</v>
      </c>
      <c r="R1001" s="523">
        <f t="shared" si="31"/>
        <v>0</v>
      </c>
      <c r="S1001" s="524" t="e">
        <f>Produit_Tarif_Stock!#REF!</f>
        <v>#REF!</v>
      </c>
    </row>
    <row r="1002" spans="1:19" ht="24.75" customHeight="1">
      <c r="A1002" s="228" t="e">
        <f>Produit_Tarif_Stock!#REF!</f>
        <v>#REF!</v>
      </c>
      <c r="B1002" s="118" t="e">
        <f>IF(Produit_Tarif_Stock!#REF!&lt;&gt;"",Produit_Tarif_Stock!#REF!,"")</f>
        <v>#REF!</v>
      </c>
      <c r="C1002" s="502" t="e">
        <f>IF(Produit_Tarif_Stock!#REF!&lt;&gt;"",Produit_Tarif_Stock!#REF!,"")</f>
        <v>#REF!</v>
      </c>
      <c r="D1002" s="505" t="e">
        <f>IF(Produit_Tarif_Stock!#REF!&lt;&gt;"",Produit_Tarif_Stock!#REF!,"")</f>
        <v>#REF!</v>
      </c>
      <c r="E1002" s="514" t="e">
        <f>IF(Produit_Tarif_Stock!#REF!&lt;&gt;0,Produit_Tarif_Stock!#REF!,"")</f>
        <v>#REF!</v>
      </c>
      <c r="F1002" s="2" t="e">
        <f>IF(Produit_Tarif_Stock!#REF!&lt;&gt;"",Produit_Tarif_Stock!#REF!,"")</f>
        <v>#REF!</v>
      </c>
      <c r="G1002" s="506" t="e">
        <f>IF(Produit_Tarif_Stock!#REF!&lt;&gt;0,Produit_Tarif_Stock!#REF!,"")</f>
        <v>#REF!</v>
      </c>
      <c r="I1002" s="506" t="str">
        <f t="shared" si="30"/>
        <v/>
      </c>
      <c r="J1002" s="2" t="e">
        <f>IF(Produit_Tarif_Stock!#REF!&lt;&gt;0,Produit_Tarif_Stock!#REF!,"")</f>
        <v>#REF!</v>
      </c>
      <c r="K1002" s="2" t="e">
        <f>IF(Produit_Tarif_Stock!#REF!&lt;&gt;0,Produit_Tarif_Stock!#REF!,"")</f>
        <v>#REF!</v>
      </c>
      <c r="L1002" s="114" t="e">
        <f>IF(Produit_Tarif_Stock!#REF!&lt;&gt;0,Produit_Tarif_Stock!#REF!,"")</f>
        <v>#REF!</v>
      </c>
      <c r="M1002" s="114" t="e">
        <f>IF(Produit_Tarif_Stock!#REF!&lt;&gt;0,Produit_Tarif_Stock!#REF!,"")</f>
        <v>#REF!</v>
      </c>
      <c r="N1002" s="454"/>
      <c r="P1002" s="2" t="e">
        <f>IF(Produit_Tarif_Stock!#REF!&lt;&gt;0,Produit_Tarif_Stock!#REF!,"")</f>
        <v>#REF!</v>
      </c>
      <c r="Q1002" s="518" t="e">
        <f>IF(Produit_Tarif_Stock!#REF!&lt;&gt;0,(E1002-(E1002*H1002)-Produit_Tarif_Stock!#REF!)/Produit_Tarif_Stock!#REF!*100,(E1002-(E1002*H1002)-Produit_Tarif_Stock!#REF!)/Produit_Tarif_Stock!#REF!*100)</f>
        <v>#REF!</v>
      </c>
      <c r="R1002" s="523">
        <f t="shared" si="31"/>
        <v>0</v>
      </c>
      <c r="S1002" s="524" t="e">
        <f>Produit_Tarif_Stock!#REF!</f>
        <v>#REF!</v>
      </c>
    </row>
    <row r="1003" spans="1:19" ht="24.75" customHeight="1">
      <c r="A1003" s="228" t="e">
        <f>Produit_Tarif_Stock!#REF!</f>
        <v>#REF!</v>
      </c>
      <c r="B1003" s="118" t="e">
        <f>IF(Produit_Tarif_Stock!#REF!&lt;&gt;"",Produit_Tarif_Stock!#REF!,"")</f>
        <v>#REF!</v>
      </c>
      <c r="C1003" s="502" t="e">
        <f>IF(Produit_Tarif_Stock!#REF!&lt;&gt;"",Produit_Tarif_Stock!#REF!,"")</f>
        <v>#REF!</v>
      </c>
      <c r="D1003" s="505" t="e">
        <f>IF(Produit_Tarif_Stock!#REF!&lt;&gt;"",Produit_Tarif_Stock!#REF!,"")</f>
        <v>#REF!</v>
      </c>
      <c r="E1003" s="514" t="e">
        <f>IF(Produit_Tarif_Stock!#REF!&lt;&gt;0,Produit_Tarif_Stock!#REF!,"")</f>
        <v>#REF!</v>
      </c>
      <c r="F1003" s="2" t="e">
        <f>IF(Produit_Tarif_Stock!#REF!&lt;&gt;"",Produit_Tarif_Stock!#REF!,"")</f>
        <v>#REF!</v>
      </c>
      <c r="G1003" s="506" t="e">
        <f>IF(Produit_Tarif_Stock!#REF!&lt;&gt;0,Produit_Tarif_Stock!#REF!,"")</f>
        <v>#REF!</v>
      </c>
      <c r="I1003" s="506" t="str">
        <f t="shared" si="30"/>
        <v/>
      </c>
      <c r="J1003" s="2" t="e">
        <f>IF(Produit_Tarif_Stock!#REF!&lt;&gt;0,Produit_Tarif_Stock!#REF!,"")</f>
        <v>#REF!</v>
      </c>
      <c r="K1003" s="2" t="e">
        <f>IF(Produit_Tarif_Stock!#REF!&lt;&gt;0,Produit_Tarif_Stock!#REF!,"")</f>
        <v>#REF!</v>
      </c>
      <c r="L1003" s="114" t="e">
        <f>IF(Produit_Tarif_Stock!#REF!&lt;&gt;0,Produit_Tarif_Stock!#REF!,"")</f>
        <v>#REF!</v>
      </c>
      <c r="M1003" s="114" t="e">
        <f>IF(Produit_Tarif_Stock!#REF!&lt;&gt;0,Produit_Tarif_Stock!#REF!,"")</f>
        <v>#REF!</v>
      </c>
      <c r="N1003" s="454"/>
      <c r="P1003" s="2" t="e">
        <f>IF(Produit_Tarif_Stock!#REF!&lt;&gt;0,Produit_Tarif_Stock!#REF!,"")</f>
        <v>#REF!</v>
      </c>
      <c r="Q1003" s="518" t="e">
        <f>IF(Produit_Tarif_Stock!#REF!&lt;&gt;0,(E1003-(E1003*H1003)-Produit_Tarif_Stock!#REF!)/Produit_Tarif_Stock!#REF!*100,(E1003-(E1003*H1003)-Produit_Tarif_Stock!#REF!)/Produit_Tarif_Stock!#REF!*100)</f>
        <v>#REF!</v>
      </c>
      <c r="R1003" s="523">
        <f t="shared" si="31"/>
        <v>0</v>
      </c>
      <c r="S1003" s="524" t="e">
        <f>Produit_Tarif_Stock!#REF!</f>
        <v>#REF!</v>
      </c>
    </row>
    <row r="1004" spans="1:19" ht="24.75" customHeight="1">
      <c r="A1004" s="228" t="e">
        <f>Produit_Tarif_Stock!#REF!</f>
        <v>#REF!</v>
      </c>
      <c r="B1004" s="118" t="e">
        <f>IF(Produit_Tarif_Stock!#REF!&lt;&gt;"",Produit_Tarif_Stock!#REF!,"")</f>
        <v>#REF!</v>
      </c>
      <c r="C1004" s="502" t="e">
        <f>IF(Produit_Tarif_Stock!#REF!&lt;&gt;"",Produit_Tarif_Stock!#REF!,"")</f>
        <v>#REF!</v>
      </c>
      <c r="D1004" s="505" t="e">
        <f>IF(Produit_Tarif_Stock!#REF!&lt;&gt;"",Produit_Tarif_Stock!#REF!,"")</f>
        <v>#REF!</v>
      </c>
      <c r="E1004" s="514" t="e">
        <f>IF(Produit_Tarif_Stock!#REF!&lt;&gt;0,Produit_Tarif_Stock!#REF!,"")</f>
        <v>#REF!</v>
      </c>
      <c r="F1004" s="2" t="e">
        <f>IF(Produit_Tarif_Stock!#REF!&lt;&gt;"",Produit_Tarif_Stock!#REF!,"")</f>
        <v>#REF!</v>
      </c>
      <c r="G1004" s="506" t="e">
        <f>IF(Produit_Tarif_Stock!#REF!&lt;&gt;0,Produit_Tarif_Stock!#REF!,"")</f>
        <v>#REF!</v>
      </c>
      <c r="I1004" s="506" t="str">
        <f t="shared" si="30"/>
        <v/>
      </c>
      <c r="J1004" s="2" t="e">
        <f>IF(Produit_Tarif_Stock!#REF!&lt;&gt;0,Produit_Tarif_Stock!#REF!,"")</f>
        <v>#REF!</v>
      </c>
      <c r="K1004" s="2" t="e">
        <f>IF(Produit_Tarif_Stock!#REF!&lt;&gt;0,Produit_Tarif_Stock!#REF!,"")</f>
        <v>#REF!</v>
      </c>
      <c r="L1004" s="114" t="e">
        <f>IF(Produit_Tarif_Stock!#REF!&lt;&gt;0,Produit_Tarif_Stock!#REF!,"")</f>
        <v>#REF!</v>
      </c>
      <c r="M1004" s="114" t="e">
        <f>IF(Produit_Tarif_Stock!#REF!&lt;&gt;0,Produit_Tarif_Stock!#REF!,"")</f>
        <v>#REF!</v>
      </c>
      <c r="N1004" s="454"/>
      <c r="P1004" s="2" t="e">
        <f>IF(Produit_Tarif_Stock!#REF!&lt;&gt;0,Produit_Tarif_Stock!#REF!,"")</f>
        <v>#REF!</v>
      </c>
      <c r="Q1004" s="518" t="e">
        <f>IF(Produit_Tarif_Stock!#REF!&lt;&gt;0,(E1004-(E1004*H1004)-Produit_Tarif_Stock!#REF!)/Produit_Tarif_Stock!#REF!*100,(E1004-(E1004*H1004)-Produit_Tarif_Stock!#REF!)/Produit_Tarif_Stock!#REF!*100)</f>
        <v>#REF!</v>
      </c>
      <c r="R1004" s="523">
        <f t="shared" si="31"/>
        <v>0</v>
      </c>
      <c r="S1004" s="524" t="e">
        <f>Produit_Tarif_Stock!#REF!</f>
        <v>#REF!</v>
      </c>
    </row>
    <row r="1005" spans="1:19" ht="24.75" customHeight="1">
      <c r="A1005" s="228" t="e">
        <f>Produit_Tarif_Stock!#REF!</f>
        <v>#REF!</v>
      </c>
      <c r="B1005" s="118" t="e">
        <f>IF(Produit_Tarif_Stock!#REF!&lt;&gt;"",Produit_Tarif_Stock!#REF!,"")</f>
        <v>#REF!</v>
      </c>
      <c r="C1005" s="502" t="e">
        <f>IF(Produit_Tarif_Stock!#REF!&lt;&gt;"",Produit_Tarif_Stock!#REF!,"")</f>
        <v>#REF!</v>
      </c>
      <c r="D1005" s="505" t="e">
        <f>IF(Produit_Tarif_Stock!#REF!&lt;&gt;"",Produit_Tarif_Stock!#REF!,"")</f>
        <v>#REF!</v>
      </c>
      <c r="E1005" s="514" t="e">
        <f>IF(Produit_Tarif_Stock!#REF!&lt;&gt;0,Produit_Tarif_Stock!#REF!,"")</f>
        <v>#REF!</v>
      </c>
      <c r="F1005" s="2" t="e">
        <f>IF(Produit_Tarif_Stock!#REF!&lt;&gt;"",Produit_Tarif_Stock!#REF!,"")</f>
        <v>#REF!</v>
      </c>
      <c r="G1005" s="506" t="e">
        <f>IF(Produit_Tarif_Stock!#REF!&lt;&gt;0,Produit_Tarif_Stock!#REF!,"")</f>
        <v>#REF!</v>
      </c>
      <c r="I1005" s="506" t="str">
        <f t="shared" si="30"/>
        <v/>
      </c>
      <c r="J1005" s="2" t="e">
        <f>IF(Produit_Tarif_Stock!#REF!&lt;&gt;0,Produit_Tarif_Stock!#REF!,"")</f>
        <v>#REF!</v>
      </c>
      <c r="K1005" s="2" t="e">
        <f>IF(Produit_Tarif_Stock!#REF!&lt;&gt;0,Produit_Tarif_Stock!#REF!,"")</f>
        <v>#REF!</v>
      </c>
      <c r="L1005" s="114" t="e">
        <f>IF(Produit_Tarif_Stock!#REF!&lt;&gt;0,Produit_Tarif_Stock!#REF!,"")</f>
        <v>#REF!</v>
      </c>
      <c r="M1005" s="114" t="e">
        <f>IF(Produit_Tarif_Stock!#REF!&lt;&gt;0,Produit_Tarif_Stock!#REF!,"")</f>
        <v>#REF!</v>
      </c>
      <c r="N1005" s="454"/>
      <c r="P1005" s="2" t="e">
        <f>IF(Produit_Tarif_Stock!#REF!&lt;&gt;0,Produit_Tarif_Stock!#REF!,"")</f>
        <v>#REF!</v>
      </c>
      <c r="Q1005" s="518" t="e">
        <f>IF(Produit_Tarif_Stock!#REF!&lt;&gt;0,(E1005-(E1005*H1005)-Produit_Tarif_Stock!#REF!)/Produit_Tarif_Stock!#REF!*100,(E1005-(E1005*H1005)-Produit_Tarif_Stock!#REF!)/Produit_Tarif_Stock!#REF!*100)</f>
        <v>#REF!</v>
      </c>
      <c r="R1005" s="523">
        <f t="shared" si="31"/>
        <v>0</v>
      </c>
      <c r="S1005" s="524" t="e">
        <f>Produit_Tarif_Stock!#REF!</f>
        <v>#REF!</v>
      </c>
    </row>
    <row r="1006" spans="1:19" ht="24.75" customHeight="1">
      <c r="A1006" s="228" t="e">
        <f>Produit_Tarif_Stock!#REF!</f>
        <v>#REF!</v>
      </c>
      <c r="B1006" s="118" t="e">
        <f>IF(Produit_Tarif_Stock!#REF!&lt;&gt;"",Produit_Tarif_Stock!#REF!,"")</f>
        <v>#REF!</v>
      </c>
      <c r="C1006" s="502" t="e">
        <f>IF(Produit_Tarif_Stock!#REF!&lt;&gt;"",Produit_Tarif_Stock!#REF!,"")</f>
        <v>#REF!</v>
      </c>
      <c r="D1006" s="505" t="e">
        <f>IF(Produit_Tarif_Stock!#REF!&lt;&gt;"",Produit_Tarif_Stock!#REF!,"")</f>
        <v>#REF!</v>
      </c>
      <c r="E1006" s="514" t="e">
        <f>IF(Produit_Tarif_Stock!#REF!&lt;&gt;0,Produit_Tarif_Stock!#REF!,"")</f>
        <v>#REF!</v>
      </c>
      <c r="F1006" s="2" t="e">
        <f>IF(Produit_Tarif_Stock!#REF!&lt;&gt;"",Produit_Tarif_Stock!#REF!,"")</f>
        <v>#REF!</v>
      </c>
      <c r="G1006" s="506" t="e">
        <f>IF(Produit_Tarif_Stock!#REF!&lt;&gt;0,Produit_Tarif_Stock!#REF!,"")</f>
        <v>#REF!</v>
      </c>
      <c r="I1006" s="506" t="str">
        <f t="shared" si="30"/>
        <v/>
      </c>
      <c r="J1006" s="2" t="e">
        <f>IF(Produit_Tarif_Stock!#REF!&lt;&gt;0,Produit_Tarif_Stock!#REF!,"")</f>
        <v>#REF!</v>
      </c>
      <c r="K1006" s="2" t="e">
        <f>IF(Produit_Tarif_Stock!#REF!&lt;&gt;0,Produit_Tarif_Stock!#REF!,"")</f>
        <v>#REF!</v>
      </c>
      <c r="L1006" s="114" t="e">
        <f>IF(Produit_Tarif_Stock!#REF!&lt;&gt;0,Produit_Tarif_Stock!#REF!,"")</f>
        <v>#REF!</v>
      </c>
      <c r="M1006" s="114" t="e">
        <f>IF(Produit_Tarif_Stock!#REF!&lt;&gt;0,Produit_Tarif_Stock!#REF!,"")</f>
        <v>#REF!</v>
      </c>
      <c r="N1006" s="454"/>
      <c r="P1006" s="2" t="e">
        <f>IF(Produit_Tarif_Stock!#REF!&lt;&gt;0,Produit_Tarif_Stock!#REF!,"")</f>
        <v>#REF!</v>
      </c>
      <c r="Q1006" s="518" t="e">
        <f>IF(Produit_Tarif_Stock!#REF!&lt;&gt;0,(E1006-(E1006*H1006)-Produit_Tarif_Stock!#REF!)/Produit_Tarif_Stock!#REF!*100,(E1006-(E1006*H1006)-Produit_Tarif_Stock!#REF!)/Produit_Tarif_Stock!#REF!*100)</f>
        <v>#REF!</v>
      </c>
      <c r="R1006" s="523">
        <f t="shared" si="31"/>
        <v>0</v>
      </c>
      <c r="S1006" s="524" t="e">
        <f>Produit_Tarif_Stock!#REF!</f>
        <v>#REF!</v>
      </c>
    </row>
    <row r="1007" spans="1:19" ht="24.75" customHeight="1">
      <c r="A1007" s="228" t="e">
        <f>Produit_Tarif_Stock!#REF!</f>
        <v>#REF!</v>
      </c>
      <c r="B1007" s="118" t="e">
        <f>IF(Produit_Tarif_Stock!#REF!&lt;&gt;"",Produit_Tarif_Stock!#REF!,"")</f>
        <v>#REF!</v>
      </c>
      <c r="C1007" s="502" t="e">
        <f>IF(Produit_Tarif_Stock!#REF!&lt;&gt;"",Produit_Tarif_Stock!#REF!,"")</f>
        <v>#REF!</v>
      </c>
      <c r="D1007" s="505" t="e">
        <f>IF(Produit_Tarif_Stock!#REF!&lt;&gt;"",Produit_Tarif_Stock!#REF!,"")</f>
        <v>#REF!</v>
      </c>
      <c r="E1007" s="514" t="e">
        <f>IF(Produit_Tarif_Stock!#REF!&lt;&gt;0,Produit_Tarif_Stock!#REF!,"")</f>
        <v>#REF!</v>
      </c>
      <c r="F1007" s="2" t="e">
        <f>IF(Produit_Tarif_Stock!#REF!&lt;&gt;"",Produit_Tarif_Stock!#REF!,"")</f>
        <v>#REF!</v>
      </c>
      <c r="G1007" s="506" t="e">
        <f>IF(Produit_Tarif_Stock!#REF!&lt;&gt;0,Produit_Tarif_Stock!#REF!,"")</f>
        <v>#REF!</v>
      </c>
      <c r="I1007" s="506" t="str">
        <f t="shared" si="30"/>
        <v/>
      </c>
      <c r="J1007" s="2" t="e">
        <f>IF(Produit_Tarif_Stock!#REF!&lt;&gt;0,Produit_Tarif_Stock!#REF!,"")</f>
        <v>#REF!</v>
      </c>
      <c r="K1007" s="2" t="e">
        <f>IF(Produit_Tarif_Stock!#REF!&lt;&gt;0,Produit_Tarif_Stock!#REF!,"")</f>
        <v>#REF!</v>
      </c>
      <c r="L1007" s="114" t="e">
        <f>IF(Produit_Tarif_Stock!#REF!&lt;&gt;0,Produit_Tarif_Stock!#REF!,"")</f>
        <v>#REF!</v>
      </c>
      <c r="M1007" s="114" t="e">
        <f>IF(Produit_Tarif_Stock!#REF!&lt;&gt;0,Produit_Tarif_Stock!#REF!,"")</f>
        <v>#REF!</v>
      </c>
      <c r="N1007" s="454"/>
      <c r="P1007" s="2" t="e">
        <f>IF(Produit_Tarif_Stock!#REF!&lt;&gt;0,Produit_Tarif_Stock!#REF!,"")</f>
        <v>#REF!</v>
      </c>
      <c r="Q1007" s="518" t="e">
        <f>IF(Produit_Tarif_Stock!#REF!&lt;&gt;0,(E1007-(E1007*H1007)-Produit_Tarif_Stock!#REF!)/Produit_Tarif_Stock!#REF!*100,(E1007-(E1007*H1007)-Produit_Tarif_Stock!#REF!)/Produit_Tarif_Stock!#REF!*100)</f>
        <v>#REF!</v>
      </c>
      <c r="R1007" s="523">
        <f t="shared" si="31"/>
        <v>0</v>
      </c>
      <c r="S1007" s="524" t="e">
        <f>Produit_Tarif_Stock!#REF!</f>
        <v>#REF!</v>
      </c>
    </row>
    <row r="1008" spans="1:19" ht="24.75" customHeight="1">
      <c r="A1008" s="228" t="e">
        <f>Produit_Tarif_Stock!#REF!</f>
        <v>#REF!</v>
      </c>
      <c r="B1008" s="118" t="e">
        <f>IF(Produit_Tarif_Stock!#REF!&lt;&gt;"",Produit_Tarif_Stock!#REF!,"")</f>
        <v>#REF!</v>
      </c>
      <c r="C1008" s="502" t="e">
        <f>IF(Produit_Tarif_Stock!#REF!&lt;&gt;"",Produit_Tarif_Stock!#REF!,"")</f>
        <v>#REF!</v>
      </c>
      <c r="D1008" s="505" t="e">
        <f>IF(Produit_Tarif_Stock!#REF!&lt;&gt;"",Produit_Tarif_Stock!#REF!,"")</f>
        <v>#REF!</v>
      </c>
      <c r="E1008" s="514" t="e">
        <f>IF(Produit_Tarif_Stock!#REF!&lt;&gt;0,Produit_Tarif_Stock!#REF!,"")</f>
        <v>#REF!</v>
      </c>
      <c r="F1008" s="2" t="e">
        <f>IF(Produit_Tarif_Stock!#REF!&lt;&gt;"",Produit_Tarif_Stock!#REF!,"")</f>
        <v>#REF!</v>
      </c>
      <c r="G1008" s="506" t="e">
        <f>IF(Produit_Tarif_Stock!#REF!&lt;&gt;0,Produit_Tarif_Stock!#REF!,"")</f>
        <v>#REF!</v>
      </c>
      <c r="I1008" s="506" t="str">
        <f t="shared" si="30"/>
        <v/>
      </c>
      <c r="J1008" s="2" t="e">
        <f>IF(Produit_Tarif_Stock!#REF!&lt;&gt;0,Produit_Tarif_Stock!#REF!,"")</f>
        <v>#REF!</v>
      </c>
      <c r="K1008" s="2" t="e">
        <f>IF(Produit_Tarif_Stock!#REF!&lt;&gt;0,Produit_Tarif_Stock!#REF!,"")</f>
        <v>#REF!</v>
      </c>
      <c r="L1008" s="114" t="e">
        <f>IF(Produit_Tarif_Stock!#REF!&lt;&gt;0,Produit_Tarif_Stock!#REF!,"")</f>
        <v>#REF!</v>
      </c>
      <c r="M1008" s="114" t="e">
        <f>IF(Produit_Tarif_Stock!#REF!&lt;&gt;0,Produit_Tarif_Stock!#REF!,"")</f>
        <v>#REF!</v>
      </c>
      <c r="N1008" s="454"/>
      <c r="P1008" s="2" t="e">
        <f>IF(Produit_Tarif_Stock!#REF!&lt;&gt;0,Produit_Tarif_Stock!#REF!,"")</f>
        <v>#REF!</v>
      </c>
      <c r="Q1008" s="518" t="e">
        <f>IF(Produit_Tarif_Stock!#REF!&lt;&gt;0,(E1008-(E1008*H1008)-Produit_Tarif_Stock!#REF!)/Produit_Tarif_Stock!#REF!*100,(E1008-(E1008*H1008)-Produit_Tarif_Stock!#REF!)/Produit_Tarif_Stock!#REF!*100)</f>
        <v>#REF!</v>
      </c>
      <c r="R1008" s="523">
        <f t="shared" si="31"/>
        <v>0</v>
      </c>
      <c r="S1008" s="524" t="e">
        <f>Produit_Tarif_Stock!#REF!</f>
        <v>#REF!</v>
      </c>
    </row>
    <row r="1009" spans="1:19" ht="24.75" customHeight="1">
      <c r="A1009" s="228" t="e">
        <f>Produit_Tarif_Stock!#REF!</f>
        <v>#REF!</v>
      </c>
      <c r="B1009" s="118" t="e">
        <f>IF(Produit_Tarif_Stock!#REF!&lt;&gt;"",Produit_Tarif_Stock!#REF!,"")</f>
        <v>#REF!</v>
      </c>
      <c r="C1009" s="502" t="e">
        <f>IF(Produit_Tarif_Stock!#REF!&lt;&gt;"",Produit_Tarif_Stock!#REF!,"")</f>
        <v>#REF!</v>
      </c>
      <c r="D1009" s="505" t="e">
        <f>IF(Produit_Tarif_Stock!#REF!&lt;&gt;"",Produit_Tarif_Stock!#REF!,"")</f>
        <v>#REF!</v>
      </c>
      <c r="E1009" s="514" t="e">
        <f>IF(Produit_Tarif_Stock!#REF!&lt;&gt;0,Produit_Tarif_Stock!#REF!,"")</f>
        <v>#REF!</v>
      </c>
      <c r="F1009" s="2" t="e">
        <f>IF(Produit_Tarif_Stock!#REF!&lt;&gt;"",Produit_Tarif_Stock!#REF!,"")</f>
        <v>#REF!</v>
      </c>
      <c r="G1009" s="506" t="e">
        <f>IF(Produit_Tarif_Stock!#REF!&lt;&gt;0,Produit_Tarif_Stock!#REF!,"")</f>
        <v>#REF!</v>
      </c>
      <c r="I1009" s="506" t="str">
        <f t="shared" si="30"/>
        <v/>
      </c>
      <c r="J1009" s="2" t="e">
        <f>IF(Produit_Tarif_Stock!#REF!&lt;&gt;0,Produit_Tarif_Stock!#REF!,"")</f>
        <v>#REF!</v>
      </c>
      <c r="K1009" s="2" t="e">
        <f>IF(Produit_Tarif_Stock!#REF!&lt;&gt;0,Produit_Tarif_Stock!#REF!,"")</f>
        <v>#REF!</v>
      </c>
      <c r="L1009" s="114" t="e">
        <f>IF(Produit_Tarif_Stock!#REF!&lt;&gt;0,Produit_Tarif_Stock!#REF!,"")</f>
        <v>#REF!</v>
      </c>
      <c r="M1009" s="114" t="e">
        <f>IF(Produit_Tarif_Stock!#REF!&lt;&gt;0,Produit_Tarif_Stock!#REF!,"")</f>
        <v>#REF!</v>
      </c>
      <c r="N1009" s="454"/>
      <c r="P1009" s="2" t="e">
        <f>IF(Produit_Tarif_Stock!#REF!&lt;&gt;0,Produit_Tarif_Stock!#REF!,"")</f>
        <v>#REF!</v>
      </c>
      <c r="Q1009" s="518" t="e">
        <f>IF(Produit_Tarif_Stock!#REF!&lt;&gt;0,(E1009-(E1009*H1009)-Produit_Tarif_Stock!#REF!)/Produit_Tarif_Stock!#REF!*100,(E1009-(E1009*H1009)-Produit_Tarif_Stock!#REF!)/Produit_Tarif_Stock!#REF!*100)</f>
        <v>#REF!</v>
      </c>
      <c r="R1009" s="523">
        <f t="shared" si="31"/>
        <v>0</v>
      </c>
      <c r="S1009" s="524" t="e">
        <f>Produit_Tarif_Stock!#REF!</f>
        <v>#REF!</v>
      </c>
    </row>
    <row r="1010" spans="1:19" ht="24.75" customHeight="1">
      <c r="A1010" s="228" t="e">
        <f>Produit_Tarif_Stock!#REF!</f>
        <v>#REF!</v>
      </c>
      <c r="B1010" s="118" t="e">
        <f>IF(Produit_Tarif_Stock!#REF!&lt;&gt;"",Produit_Tarif_Stock!#REF!,"")</f>
        <v>#REF!</v>
      </c>
      <c r="C1010" s="502" t="e">
        <f>IF(Produit_Tarif_Stock!#REF!&lt;&gt;"",Produit_Tarif_Stock!#REF!,"")</f>
        <v>#REF!</v>
      </c>
      <c r="D1010" s="505" t="e">
        <f>IF(Produit_Tarif_Stock!#REF!&lt;&gt;"",Produit_Tarif_Stock!#REF!,"")</f>
        <v>#REF!</v>
      </c>
      <c r="E1010" s="514" t="e">
        <f>IF(Produit_Tarif_Stock!#REF!&lt;&gt;0,Produit_Tarif_Stock!#REF!,"")</f>
        <v>#REF!</v>
      </c>
      <c r="F1010" s="2" t="e">
        <f>IF(Produit_Tarif_Stock!#REF!&lt;&gt;"",Produit_Tarif_Stock!#REF!,"")</f>
        <v>#REF!</v>
      </c>
      <c r="G1010" s="506" t="e">
        <f>IF(Produit_Tarif_Stock!#REF!&lt;&gt;0,Produit_Tarif_Stock!#REF!,"")</f>
        <v>#REF!</v>
      </c>
      <c r="I1010" s="506" t="str">
        <f t="shared" si="30"/>
        <v/>
      </c>
      <c r="J1010" s="2" t="e">
        <f>IF(Produit_Tarif_Stock!#REF!&lt;&gt;0,Produit_Tarif_Stock!#REF!,"")</f>
        <v>#REF!</v>
      </c>
      <c r="K1010" s="2" t="e">
        <f>IF(Produit_Tarif_Stock!#REF!&lt;&gt;0,Produit_Tarif_Stock!#REF!,"")</f>
        <v>#REF!</v>
      </c>
      <c r="L1010" s="114" t="e">
        <f>IF(Produit_Tarif_Stock!#REF!&lt;&gt;0,Produit_Tarif_Stock!#REF!,"")</f>
        <v>#REF!</v>
      </c>
      <c r="M1010" s="114" t="e">
        <f>IF(Produit_Tarif_Stock!#REF!&lt;&gt;0,Produit_Tarif_Stock!#REF!,"")</f>
        <v>#REF!</v>
      </c>
      <c r="N1010" s="454"/>
      <c r="P1010" s="2" t="e">
        <f>IF(Produit_Tarif_Stock!#REF!&lt;&gt;0,Produit_Tarif_Stock!#REF!,"")</f>
        <v>#REF!</v>
      </c>
      <c r="Q1010" s="518" t="e">
        <f>IF(Produit_Tarif_Stock!#REF!&lt;&gt;0,(E1010-(E1010*H1010)-Produit_Tarif_Stock!#REF!)/Produit_Tarif_Stock!#REF!*100,(E1010-(E1010*H1010)-Produit_Tarif_Stock!#REF!)/Produit_Tarif_Stock!#REF!*100)</f>
        <v>#REF!</v>
      </c>
      <c r="R1010" s="523">
        <f t="shared" si="31"/>
        <v>0</v>
      </c>
      <c r="S1010" s="524" t="e">
        <f>Produit_Tarif_Stock!#REF!</f>
        <v>#REF!</v>
      </c>
    </row>
    <row r="1011" spans="1:19" ht="24.75" customHeight="1">
      <c r="A1011" s="228" t="e">
        <f>Produit_Tarif_Stock!#REF!</f>
        <v>#REF!</v>
      </c>
      <c r="B1011" s="118" t="e">
        <f>IF(Produit_Tarif_Stock!#REF!&lt;&gt;"",Produit_Tarif_Stock!#REF!,"")</f>
        <v>#REF!</v>
      </c>
      <c r="C1011" s="502" t="e">
        <f>IF(Produit_Tarif_Stock!#REF!&lt;&gt;"",Produit_Tarif_Stock!#REF!,"")</f>
        <v>#REF!</v>
      </c>
      <c r="D1011" s="505" t="e">
        <f>IF(Produit_Tarif_Stock!#REF!&lt;&gt;"",Produit_Tarif_Stock!#REF!,"")</f>
        <v>#REF!</v>
      </c>
      <c r="E1011" s="514" t="e">
        <f>IF(Produit_Tarif_Stock!#REF!&lt;&gt;0,Produit_Tarif_Stock!#REF!,"")</f>
        <v>#REF!</v>
      </c>
      <c r="F1011" s="2" t="e">
        <f>IF(Produit_Tarif_Stock!#REF!&lt;&gt;"",Produit_Tarif_Stock!#REF!,"")</f>
        <v>#REF!</v>
      </c>
      <c r="G1011" s="506" t="e">
        <f>IF(Produit_Tarif_Stock!#REF!&lt;&gt;0,Produit_Tarif_Stock!#REF!,"")</f>
        <v>#REF!</v>
      </c>
      <c r="I1011" s="506" t="str">
        <f t="shared" si="30"/>
        <v/>
      </c>
      <c r="J1011" s="2" t="e">
        <f>IF(Produit_Tarif_Stock!#REF!&lt;&gt;0,Produit_Tarif_Stock!#REF!,"")</f>
        <v>#REF!</v>
      </c>
      <c r="K1011" s="2" t="e">
        <f>IF(Produit_Tarif_Stock!#REF!&lt;&gt;0,Produit_Tarif_Stock!#REF!,"")</f>
        <v>#REF!</v>
      </c>
      <c r="L1011" s="114" t="e">
        <f>IF(Produit_Tarif_Stock!#REF!&lt;&gt;0,Produit_Tarif_Stock!#REF!,"")</f>
        <v>#REF!</v>
      </c>
      <c r="M1011" s="114" t="e">
        <f>IF(Produit_Tarif_Stock!#REF!&lt;&gt;0,Produit_Tarif_Stock!#REF!,"")</f>
        <v>#REF!</v>
      </c>
      <c r="N1011" s="454"/>
      <c r="P1011" s="2" t="e">
        <f>IF(Produit_Tarif_Stock!#REF!&lt;&gt;0,Produit_Tarif_Stock!#REF!,"")</f>
        <v>#REF!</v>
      </c>
      <c r="Q1011" s="518" t="e">
        <f>IF(Produit_Tarif_Stock!#REF!&lt;&gt;0,(E1011-(E1011*H1011)-Produit_Tarif_Stock!#REF!)/Produit_Tarif_Stock!#REF!*100,(E1011-(E1011*H1011)-Produit_Tarif_Stock!#REF!)/Produit_Tarif_Stock!#REF!*100)</f>
        <v>#REF!</v>
      </c>
      <c r="R1011" s="523">
        <f t="shared" si="31"/>
        <v>0</v>
      </c>
      <c r="S1011" s="524" t="e">
        <f>Produit_Tarif_Stock!#REF!</f>
        <v>#REF!</v>
      </c>
    </row>
    <row r="1012" spans="1:19" ht="24.75" customHeight="1">
      <c r="A1012" s="228" t="e">
        <f>Produit_Tarif_Stock!#REF!</f>
        <v>#REF!</v>
      </c>
      <c r="B1012" s="118" t="e">
        <f>IF(Produit_Tarif_Stock!#REF!&lt;&gt;"",Produit_Tarif_Stock!#REF!,"")</f>
        <v>#REF!</v>
      </c>
      <c r="C1012" s="502" t="e">
        <f>IF(Produit_Tarif_Stock!#REF!&lt;&gt;"",Produit_Tarif_Stock!#REF!,"")</f>
        <v>#REF!</v>
      </c>
      <c r="D1012" s="505" t="e">
        <f>IF(Produit_Tarif_Stock!#REF!&lt;&gt;"",Produit_Tarif_Stock!#REF!,"")</f>
        <v>#REF!</v>
      </c>
      <c r="E1012" s="514" t="e">
        <f>IF(Produit_Tarif_Stock!#REF!&lt;&gt;0,Produit_Tarif_Stock!#REF!,"")</f>
        <v>#REF!</v>
      </c>
      <c r="F1012" s="2" t="e">
        <f>IF(Produit_Tarif_Stock!#REF!&lt;&gt;"",Produit_Tarif_Stock!#REF!,"")</f>
        <v>#REF!</v>
      </c>
      <c r="G1012" s="506" t="e">
        <f>IF(Produit_Tarif_Stock!#REF!&lt;&gt;0,Produit_Tarif_Stock!#REF!,"")</f>
        <v>#REF!</v>
      </c>
      <c r="I1012" s="506" t="str">
        <f t="shared" si="30"/>
        <v/>
      </c>
      <c r="J1012" s="2" t="e">
        <f>IF(Produit_Tarif_Stock!#REF!&lt;&gt;0,Produit_Tarif_Stock!#REF!,"")</f>
        <v>#REF!</v>
      </c>
      <c r="K1012" s="2" t="e">
        <f>IF(Produit_Tarif_Stock!#REF!&lt;&gt;0,Produit_Tarif_Stock!#REF!,"")</f>
        <v>#REF!</v>
      </c>
      <c r="L1012" s="114" t="e">
        <f>IF(Produit_Tarif_Stock!#REF!&lt;&gt;0,Produit_Tarif_Stock!#REF!,"")</f>
        <v>#REF!</v>
      </c>
      <c r="M1012" s="114" t="e">
        <f>IF(Produit_Tarif_Stock!#REF!&lt;&gt;0,Produit_Tarif_Stock!#REF!,"")</f>
        <v>#REF!</v>
      </c>
      <c r="N1012" s="454"/>
      <c r="P1012" s="2" t="e">
        <f>IF(Produit_Tarif_Stock!#REF!&lt;&gt;0,Produit_Tarif_Stock!#REF!,"")</f>
        <v>#REF!</v>
      </c>
      <c r="Q1012" s="518" t="e">
        <f>IF(Produit_Tarif_Stock!#REF!&lt;&gt;0,(E1012-(E1012*H1012)-Produit_Tarif_Stock!#REF!)/Produit_Tarif_Stock!#REF!*100,(E1012-(E1012*H1012)-Produit_Tarif_Stock!#REF!)/Produit_Tarif_Stock!#REF!*100)</f>
        <v>#REF!</v>
      </c>
      <c r="R1012" s="523">
        <f t="shared" si="31"/>
        <v>0</v>
      </c>
      <c r="S1012" s="524" t="e">
        <f>Produit_Tarif_Stock!#REF!</f>
        <v>#REF!</v>
      </c>
    </row>
    <row r="1013" spans="1:19" ht="24.75" customHeight="1">
      <c r="A1013" s="228" t="e">
        <f>Produit_Tarif_Stock!#REF!</f>
        <v>#REF!</v>
      </c>
      <c r="B1013" s="118" t="e">
        <f>IF(Produit_Tarif_Stock!#REF!&lt;&gt;"",Produit_Tarif_Stock!#REF!,"")</f>
        <v>#REF!</v>
      </c>
      <c r="C1013" s="502" t="e">
        <f>IF(Produit_Tarif_Stock!#REF!&lt;&gt;"",Produit_Tarif_Stock!#REF!,"")</f>
        <v>#REF!</v>
      </c>
      <c r="D1013" s="505" t="e">
        <f>IF(Produit_Tarif_Stock!#REF!&lt;&gt;"",Produit_Tarif_Stock!#REF!,"")</f>
        <v>#REF!</v>
      </c>
      <c r="E1013" s="514" t="e">
        <f>IF(Produit_Tarif_Stock!#REF!&lt;&gt;0,Produit_Tarif_Stock!#REF!,"")</f>
        <v>#REF!</v>
      </c>
      <c r="F1013" s="2" t="e">
        <f>IF(Produit_Tarif_Stock!#REF!&lt;&gt;"",Produit_Tarif_Stock!#REF!,"")</f>
        <v>#REF!</v>
      </c>
      <c r="G1013" s="506" t="e">
        <f>IF(Produit_Tarif_Stock!#REF!&lt;&gt;0,Produit_Tarif_Stock!#REF!,"")</f>
        <v>#REF!</v>
      </c>
      <c r="I1013" s="506" t="str">
        <f t="shared" si="30"/>
        <v/>
      </c>
      <c r="J1013" s="2" t="e">
        <f>IF(Produit_Tarif_Stock!#REF!&lt;&gt;0,Produit_Tarif_Stock!#REF!,"")</f>
        <v>#REF!</v>
      </c>
      <c r="K1013" s="2" t="e">
        <f>IF(Produit_Tarif_Stock!#REF!&lt;&gt;0,Produit_Tarif_Stock!#REF!,"")</f>
        <v>#REF!</v>
      </c>
      <c r="L1013" s="114" t="e">
        <f>IF(Produit_Tarif_Stock!#REF!&lt;&gt;0,Produit_Tarif_Stock!#REF!,"")</f>
        <v>#REF!</v>
      </c>
      <c r="M1013" s="114" t="e">
        <f>IF(Produit_Tarif_Stock!#REF!&lt;&gt;0,Produit_Tarif_Stock!#REF!,"")</f>
        <v>#REF!</v>
      </c>
      <c r="N1013" s="454"/>
      <c r="P1013" s="2" t="e">
        <f>IF(Produit_Tarif_Stock!#REF!&lt;&gt;0,Produit_Tarif_Stock!#REF!,"")</f>
        <v>#REF!</v>
      </c>
      <c r="Q1013" s="518" t="e">
        <f>IF(Produit_Tarif_Stock!#REF!&lt;&gt;0,(E1013-(E1013*H1013)-Produit_Tarif_Stock!#REF!)/Produit_Tarif_Stock!#REF!*100,(E1013-(E1013*H1013)-Produit_Tarif_Stock!#REF!)/Produit_Tarif_Stock!#REF!*100)</f>
        <v>#REF!</v>
      </c>
      <c r="R1013" s="523">
        <f t="shared" si="31"/>
        <v>0</v>
      </c>
      <c r="S1013" s="524" t="e">
        <f>Produit_Tarif_Stock!#REF!</f>
        <v>#REF!</v>
      </c>
    </row>
    <row r="1014" spans="1:19" ht="24.75" customHeight="1">
      <c r="A1014" s="228" t="e">
        <f>Produit_Tarif_Stock!#REF!</f>
        <v>#REF!</v>
      </c>
      <c r="B1014" s="118" t="e">
        <f>IF(Produit_Tarif_Stock!#REF!&lt;&gt;"",Produit_Tarif_Stock!#REF!,"")</f>
        <v>#REF!</v>
      </c>
      <c r="C1014" s="502" t="e">
        <f>IF(Produit_Tarif_Stock!#REF!&lt;&gt;"",Produit_Tarif_Stock!#REF!,"")</f>
        <v>#REF!</v>
      </c>
      <c r="D1014" s="505" t="e">
        <f>IF(Produit_Tarif_Stock!#REF!&lt;&gt;"",Produit_Tarif_Stock!#REF!,"")</f>
        <v>#REF!</v>
      </c>
      <c r="E1014" s="514" t="e">
        <f>IF(Produit_Tarif_Stock!#REF!&lt;&gt;0,Produit_Tarif_Stock!#REF!,"")</f>
        <v>#REF!</v>
      </c>
      <c r="F1014" s="2" t="e">
        <f>IF(Produit_Tarif_Stock!#REF!&lt;&gt;"",Produit_Tarif_Stock!#REF!,"")</f>
        <v>#REF!</v>
      </c>
      <c r="G1014" s="506" t="e">
        <f>IF(Produit_Tarif_Stock!#REF!&lt;&gt;0,Produit_Tarif_Stock!#REF!,"")</f>
        <v>#REF!</v>
      </c>
      <c r="I1014" s="506" t="str">
        <f t="shared" si="30"/>
        <v/>
      </c>
      <c r="J1014" s="2" t="e">
        <f>IF(Produit_Tarif_Stock!#REF!&lt;&gt;0,Produit_Tarif_Stock!#REF!,"")</f>
        <v>#REF!</v>
      </c>
      <c r="K1014" s="2" t="e">
        <f>IF(Produit_Tarif_Stock!#REF!&lt;&gt;0,Produit_Tarif_Stock!#REF!,"")</f>
        <v>#REF!</v>
      </c>
      <c r="L1014" s="114" t="e">
        <f>IF(Produit_Tarif_Stock!#REF!&lt;&gt;0,Produit_Tarif_Stock!#REF!,"")</f>
        <v>#REF!</v>
      </c>
      <c r="M1014" s="114" t="e">
        <f>IF(Produit_Tarif_Stock!#REF!&lt;&gt;0,Produit_Tarif_Stock!#REF!,"")</f>
        <v>#REF!</v>
      </c>
      <c r="N1014" s="454"/>
      <c r="P1014" s="2" t="e">
        <f>IF(Produit_Tarif_Stock!#REF!&lt;&gt;0,Produit_Tarif_Stock!#REF!,"")</f>
        <v>#REF!</v>
      </c>
      <c r="Q1014" s="518" t="e">
        <f>IF(Produit_Tarif_Stock!#REF!&lt;&gt;0,(E1014-(E1014*H1014)-Produit_Tarif_Stock!#REF!)/Produit_Tarif_Stock!#REF!*100,(E1014-(E1014*H1014)-Produit_Tarif_Stock!#REF!)/Produit_Tarif_Stock!#REF!*100)</f>
        <v>#REF!</v>
      </c>
      <c r="R1014" s="523">
        <f t="shared" si="31"/>
        <v>0</v>
      </c>
      <c r="S1014" s="524" t="e">
        <f>Produit_Tarif_Stock!#REF!</f>
        <v>#REF!</v>
      </c>
    </row>
    <row r="1015" spans="1:19" ht="24.75" customHeight="1">
      <c r="A1015" s="228" t="e">
        <f>Produit_Tarif_Stock!#REF!</f>
        <v>#REF!</v>
      </c>
      <c r="B1015" s="118" t="e">
        <f>IF(Produit_Tarif_Stock!#REF!&lt;&gt;"",Produit_Tarif_Stock!#REF!,"")</f>
        <v>#REF!</v>
      </c>
      <c r="C1015" s="502" t="e">
        <f>IF(Produit_Tarif_Stock!#REF!&lt;&gt;"",Produit_Tarif_Stock!#REF!,"")</f>
        <v>#REF!</v>
      </c>
      <c r="D1015" s="505" t="e">
        <f>IF(Produit_Tarif_Stock!#REF!&lt;&gt;"",Produit_Tarif_Stock!#REF!,"")</f>
        <v>#REF!</v>
      </c>
      <c r="E1015" s="514" t="e">
        <f>IF(Produit_Tarif_Stock!#REF!&lt;&gt;0,Produit_Tarif_Stock!#REF!,"")</f>
        <v>#REF!</v>
      </c>
      <c r="F1015" s="2" t="e">
        <f>IF(Produit_Tarif_Stock!#REF!&lt;&gt;"",Produit_Tarif_Stock!#REF!,"")</f>
        <v>#REF!</v>
      </c>
      <c r="G1015" s="506" t="e">
        <f>IF(Produit_Tarif_Stock!#REF!&lt;&gt;0,Produit_Tarif_Stock!#REF!,"")</f>
        <v>#REF!</v>
      </c>
      <c r="I1015" s="506" t="str">
        <f t="shared" si="30"/>
        <v/>
      </c>
      <c r="J1015" s="2" t="e">
        <f>IF(Produit_Tarif_Stock!#REF!&lt;&gt;0,Produit_Tarif_Stock!#REF!,"")</f>
        <v>#REF!</v>
      </c>
      <c r="K1015" s="2" t="e">
        <f>IF(Produit_Tarif_Stock!#REF!&lt;&gt;0,Produit_Tarif_Stock!#REF!,"")</f>
        <v>#REF!</v>
      </c>
      <c r="L1015" s="114" t="e">
        <f>IF(Produit_Tarif_Stock!#REF!&lt;&gt;0,Produit_Tarif_Stock!#REF!,"")</f>
        <v>#REF!</v>
      </c>
      <c r="M1015" s="114" t="e">
        <f>IF(Produit_Tarif_Stock!#REF!&lt;&gt;0,Produit_Tarif_Stock!#REF!,"")</f>
        <v>#REF!</v>
      </c>
      <c r="N1015" s="454"/>
      <c r="P1015" s="2" t="e">
        <f>IF(Produit_Tarif_Stock!#REF!&lt;&gt;0,Produit_Tarif_Stock!#REF!,"")</f>
        <v>#REF!</v>
      </c>
      <c r="Q1015" s="518" t="e">
        <f>IF(Produit_Tarif_Stock!#REF!&lt;&gt;0,(E1015-(E1015*H1015)-Produit_Tarif_Stock!#REF!)/Produit_Tarif_Stock!#REF!*100,(E1015-(E1015*H1015)-Produit_Tarif_Stock!#REF!)/Produit_Tarif_Stock!#REF!*100)</f>
        <v>#REF!</v>
      </c>
      <c r="R1015" s="523">
        <f t="shared" si="31"/>
        <v>0</v>
      </c>
      <c r="S1015" s="524" t="e">
        <f>Produit_Tarif_Stock!#REF!</f>
        <v>#REF!</v>
      </c>
    </row>
    <row r="1016" spans="1:19" ht="24.75" customHeight="1">
      <c r="A1016" s="228" t="e">
        <f>Produit_Tarif_Stock!#REF!</f>
        <v>#REF!</v>
      </c>
      <c r="B1016" s="118" t="e">
        <f>IF(Produit_Tarif_Stock!#REF!&lt;&gt;"",Produit_Tarif_Stock!#REF!,"")</f>
        <v>#REF!</v>
      </c>
      <c r="C1016" s="502" t="e">
        <f>IF(Produit_Tarif_Stock!#REF!&lt;&gt;"",Produit_Tarif_Stock!#REF!,"")</f>
        <v>#REF!</v>
      </c>
      <c r="D1016" s="505" t="e">
        <f>IF(Produit_Tarif_Stock!#REF!&lt;&gt;"",Produit_Tarif_Stock!#REF!,"")</f>
        <v>#REF!</v>
      </c>
      <c r="E1016" s="514" t="e">
        <f>IF(Produit_Tarif_Stock!#REF!&lt;&gt;0,Produit_Tarif_Stock!#REF!,"")</f>
        <v>#REF!</v>
      </c>
      <c r="F1016" s="2" t="e">
        <f>IF(Produit_Tarif_Stock!#REF!&lt;&gt;"",Produit_Tarif_Stock!#REF!,"")</f>
        <v>#REF!</v>
      </c>
      <c r="G1016" s="506" t="e">
        <f>IF(Produit_Tarif_Stock!#REF!&lt;&gt;0,Produit_Tarif_Stock!#REF!,"")</f>
        <v>#REF!</v>
      </c>
      <c r="I1016" s="506" t="str">
        <f t="shared" si="30"/>
        <v/>
      </c>
      <c r="J1016" s="2" t="e">
        <f>IF(Produit_Tarif_Stock!#REF!&lt;&gt;0,Produit_Tarif_Stock!#REF!,"")</f>
        <v>#REF!</v>
      </c>
      <c r="K1016" s="2" t="e">
        <f>IF(Produit_Tarif_Stock!#REF!&lt;&gt;0,Produit_Tarif_Stock!#REF!,"")</f>
        <v>#REF!</v>
      </c>
      <c r="L1016" s="114" t="e">
        <f>IF(Produit_Tarif_Stock!#REF!&lt;&gt;0,Produit_Tarif_Stock!#REF!,"")</f>
        <v>#REF!</v>
      </c>
      <c r="M1016" s="114" t="e">
        <f>IF(Produit_Tarif_Stock!#REF!&lt;&gt;0,Produit_Tarif_Stock!#REF!,"")</f>
        <v>#REF!</v>
      </c>
      <c r="N1016" s="454"/>
      <c r="P1016" s="2" t="e">
        <f>IF(Produit_Tarif_Stock!#REF!&lt;&gt;0,Produit_Tarif_Stock!#REF!,"")</f>
        <v>#REF!</v>
      </c>
      <c r="Q1016" s="518" t="e">
        <f>IF(Produit_Tarif_Stock!#REF!&lt;&gt;0,(E1016-(E1016*H1016)-Produit_Tarif_Stock!#REF!)/Produit_Tarif_Stock!#REF!*100,(E1016-(E1016*H1016)-Produit_Tarif_Stock!#REF!)/Produit_Tarif_Stock!#REF!*100)</f>
        <v>#REF!</v>
      </c>
      <c r="R1016" s="523">
        <f t="shared" si="31"/>
        <v>0</v>
      </c>
      <c r="S1016" s="524" t="e">
        <f>Produit_Tarif_Stock!#REF!</f>
        <v>#REF!</v>
      </c>
    </row>
    <row r="1017" spans="1:19" ht="24.75" customHeight="1">
      <c r="A1017" s="228" t="e">
        <f>Produit_Tarif_Stock!#REF!</f>
        <v>#REF!</v>
      </c>
      <c r="B1017" s="118" t="e">
        <f>IF(Produit_Tarif_Stock!#REF!&lt;&gt;"",Produit_Tarif_Stock!#REF!,"")</f>
        <v>#REF!</v>
      </c>
      <c r="C1017" s="502" t="e">
        <f>IF(Produit_Tarif_Stock!#REF!&lt;&gt;"",Produit_Tarif_Stock!#REF!,"")</f>
        <v>#REF!</v>
      </c>
      <c r="D1017" s="505" t="e">
        <f>IF(Produit_Tarif_Stock!#REF!&lt;&gt;"",Produit_Tarif_Stock!#REF!,"")</f>
        <v>#REF!</v>
      </c>
      <c r="E1017" s="514" t="e">
        <f>IF(Produit_Tarif_Stock!#REF!&lt;&gt;0,Produit_Tarif_Stock!#REF!,"")</f>
        <v>#REF!</v>
      </c>
      <c r="F1017" s="2" t="e">
        <f>IF(Produit_Tarif_Stock!#REF!&lt;&gt;"",Produit_Tarif_Stock!#REF!,"")</f>
        <v>#REF!</v>
      </c>
      <c r="G1017" s="506" t="e">
        <f>IF(Produit_Tarif_Stock!#REF!&lt;&gt;0,Produit_Tarif_Stock!#REF!,"")</f>
        <v>#REF!</v>
      </c>
      <c r="I1017" s="506" t="str">
        <f t="shared" si="30"/>
        <v/>
      </c>
      <c r="J1017" s="2" t="e">
        <f>IF(Produit_Tarif_Stock!#REF!&lt;&gt;0,Produit_Tarif_Stock!#REF!,"")</f>
        <v>#REF!</v>
      </c>
      <c r="K1017" s="2" t="e">
        <f>IF(Produit_Tarif_Stock!#REF!&lt;&gt;0,Produit_Tarif_Stock!#REF!,"")</f>
        <v>#REF!</v>
      </c>
      <c r="L1017" s="114" t="e">
        <f>IF(Produit_Tarif_Stock!#REF!&lt;&gt;0,Produit_Tarif_Stock!#REF!,"")</f>
        <v>#REF!</v>
      </c>
      <c r="M1017" s="114" t="e">
        <f>IF(Produit_Tarif_Stock!#REF!&lt;&gt;0,Produit_Tarif_Stock!#REF!,"")</f>
        <v>#REF!</v>
      </c>
      <c r="N1017" s="454"/>
      <c r="P1017" s="2" t="e">
        <f>IF(Produit_Tarif_Stock!#REF!&lt;&gt;0,Produit_Tarif_Stock!#REF!,"")</f>
        <v>#REF!</v>
      </c>
      <c r="Q1017" s="518" t="e">
        <f>IF(Produit_Tarif_Stock!#REF!&lt;&gt;0,(E1017-(E1017*H1017)-Produit_Tarif_Stock!#REF!)/Produit_Tarif_Stock!#REF!*100,(E1017-(E1017*H1017)-Produit_Tarif_Stock!#REF!)/Produit_Tarif_Stock!#REF!*100)</f>
        <v>#REF!</v>
      </c>
      <c r="R1017" s="523">
        <f t="shared" si="31"/>
        <v>0</v>
      </c>
      <c r="S1017" s="524" t="e">
        <f>Produit_Tarif_Stock!#REF!</f>
        <v>#REF!</v>
      </c>
    </row>
    <row r="1018" spans="1:19" ht="24.75" customHeight="1">
      <c r="A1018" s="228" t="e">
        <f>Produit_Tarif_Stock!#REF!</f>
        <v>#REF!</v>
      </c>
      <c r="B1018" s="118" t="e">
        <f>IF(Produit_Tarif_Stock!#REF!&lt;&gt;"",Produit_Tarif_Stock!#REF!,"")</f>
        <v>#REF!</v>
      </c>
      <c r="C1018" s="502" t="e">
        <f>IF(Produit_Tarif_Stock!#REF!&lt;&gt;"",Produit_Tarif_Stock!#REF!,"")</f>
        <v>#REF!</v>
      </c>
      <c r="D1018" s="505" t="e">
        <f>IF(Produit_Tarif_Stock!#REF!&lt;&gt;"",Produit_Tarif_Stock!#REF!,"")</f>
        <v>#REF!</v>
      </c>
      <c r="E1018" s="514" t="e">
        <f>IF(Produit_Tarif_Stock!#REF!&lt;&gt;0,Produit_Tarif_Stock!#REF!,"")</f>
        <v>#REF!</v>
      </c>
      <c r="F1018" s="2" t="e">
        <f>IF(Produit_Tarif_Stock!#REF!&lt;&gt;"",Produit_Tarif_Stock!#REF!,"")</f>
        <v>#REF!</v>
      </c>
      <c r="G1018" s="506" t="e">
        <f>IF(Produit_Tarif_Stock!#REF!&lt;&gt;0,Produit_Tarif_Stock!#REF!,"")</f>
        <v>#REF!</v>
      </c>
      <c r="I1018" s="506" t="str">
        <f t="shared" si="30"/>
        <v/>
      </c>
      <c r="J1018" s="2" t="e">
        <f>IF(Produit_Tarif_Stock!#REF!&lt;&gt;0,Produit_Tarif_Stock!#REF!,"")</f>
        <v>#REF!</v>
      </c>
      <c r="K1018" s="2" t="e">
        <f>IF(Produit_Tarif_Stock!#REF!&lt;&gt;0,Produit_Tarif_Stock!#REF!,"")</f>
        <v>#REF!</v>
      </c>
      <c r="L1018" s="114" t="e">
        <f>IF(Produit_Tarif_Stock!#REF!&lt;&gt;0,Produit_Tarif_Stock!#REF!,"")</f>
        <v>#REF!</v>
      </c>
      <c r="M1018" s="114" t="e">
        <f>IF(Produit_Tarif_Stock!#REF!&lt;&gt;0,Produit_Tarif_Stock!#REF!,"")</f>
        <v>#REF!</v>
      </c>
      <c r="N1018" s="454"/>
      <c r="P1018" s="2" t="e">
        <f>IF(Produit_Tarif_Stock!#REF!&lt;&gt;0,Produit_Tarif_Stock!#REF!,"")</f>
        <v>#REF!</v>
      </c>
      <c r="Q1018" s="518" t="e">
        <f>IF(Produit_Tarif_Stock!#REF!&lt;&gt;0,(E1018-(E1018*H1018)-Produit_Tarif_Stock!#REF!)/Produit_Tarif_Stock!#REF!*100,(E1018-(E1018*H1018)-Produit_Tarif_Stock!#REF!)/Produit_Tarif_Stock!#REF!*100)</f>
        <v>#REF!</v>
      </c>
      <c r="R1018" s="523">
        <f t="shared" si="31"/>
        <v>0</v>
      </c>
      <c r="S1018" s="524" t="e">
        <f>Produit_Tarif_Stock!#REF!</f>
        <v>#REF!</v>
      </c>
    </row>
    <row r="1019" spans="1:19" ht="24.75" customHeight="1">
      <c r="A1019" s="228" t="e">
        <f>Produit_Tarif_Stock!#REF!</f>
        <v>#REF!</v>
      </c>
      <c r="B1019" s="118" t="e">
        <f>IF(Produit_Tarif_Stock!#REF!&lt;&gt;"",Produit_Tarif_Stock!#REF!,"")</f>
        <v>#REF!</v>
      </c>
      <c r="C1019" s="502" t="e">
        <f>IF(Produit_Tarif_Stock!#REF!&lt;&gt;"",Produit_Tarif_Stock!#REF!,"")</f>
        <v>#REF!</v>
      </c>
      <c r="D1019" s="505" t="e">
        <f>IF(Produit_Tarif_Stock!#REF!&lt;&gt;"",Produit_Tarif_Stock!#REF!,"")</f>
        <v>#REF!</v>
      </c>
      <c r="E1019" s="514" t="e">
        <f>IF(Produit_Tarif_Stock!#REF!&lt;&gt;0,Produit_Tarif_Stock!#REF!,"")</f>
        <v>#REF!</v>
      </c>
      <c r="F1019" s="2" t="e">
        <f>IF(Produit_Tarif_Stock!#REF!&lt;&gt;"",Produit_Tarif_Stock!#REF!,"")</f>
        <v>#REF!</v>
      </c>
      <c r="G1019" s="506" t="e">
        <f>IF(Produit_Tarif_Stock!#REF!&lt;&gt;0,Produit_Tarif_Stock!#REF!,"")</f>
        <v>#REF!</v>
      </c>
      <c r="I1019" s="506" t="str">
        <f t="shared" si="30"/>
        <v/>
      </c>
      <c r="J1019" s="2" t="e">
        <f>IF(Produit_Tarif_Stock!#REF!&lt;&gt;0,Produit_Tarif_Stock!#REF!,"")</f>
        <v>#REF!</v>
      </c>
      <c r="K1019" s="2" t="e">
        <f>IF(Produit_Tarif_Stock!#REF!&lt;&gt;0,Produit_Tarif_Stock!#REF!,"")</f>
        <v>#REF!</v>
      </c>
      <c r="L1019" s="114" t="e">
        <f>IF(Produit_Tarif_Stock!#REF!&lt;&gt;0,Produit_Tarif_Stock!#REF!,"")</f>
        <v>#REF!</v>
      </c>
      <c r="M1019" s="114" t="e">
        <f>IF(Produit_Tarif_Stock!#REF!&lt;&gt;0,Produit_Tarif_Stock!#REF!,"")</f>
        <v>#REF!</v>
      </c>
      <c r="N1019" s="454"/>
      <c r="P1019" s="2" t="e">
        <f>IF(Produit_Tarif_Stock!#REF!&lt;&gt;0,Produit_Tarif_Stock!#REF!,"")</f>
        <v>#REF!</v>
      </c>
      <c r="Q1019" s="518" t="e">
        <f>IF(Produit_Tarif_Stock!#REF!&lt;&gt;0,(E1019-(E1019*H1019)-Produit_Tarif_Stock!#REF!)/Produit_Tarif_Stock!#REF!*100,(E1019-(E1019*H1019)-Produit_Tarif_Stock!#REF!)/Produit_Tarif_Stock!#REF!*100)</f>
        <v>#REF!</v>
      </c>
      <c r="R1019" s="523">
        <f t="shared" si="31"/>
        <v>0</v>
      </c>
      <c r="S1019" s="524" t="e">
        <f>Produit_Tarif_Stock!#REF!</f>
        <v>#REF!</v>
      </c>
    </row>
    <row r="1020" spans="1:19" ht="24.75" customHeight="1">
      <c r="A1020" s="228" t="e">
        <f>Produit_Tarif_Stock!#REF!</f>
        <v>#REF!</v>
      </c>
      <c r="B1020" s="118" t="e">
        <f>IF(Produit_Tarif_Stock!#REF!&lt;&gt;"",Produit_Tarif_Stock!#REF!,"")</f>
        <v>#REF!</v>
      </c>
      <c r="C1020" s="502" t="e">
        <f>IF(Produit_Tarif_Stock!#REF!&lt;&gt;"",Produit_Tarif_Stock!#REF!,"")</f>
        <v>#REF!</v>
      </c>
      <c r="D1020" s="505" t="e">
        <f>IF(Produit_Tarif_Stock!#REF!&lt;&gt;"",Produit_Tarif_Stock!#REF!,"")</f>
        <v>#REF!</v>
      </c>
      <c r="E1020" s="514" t="e">
        <f>IF(Produit_Tarif_Stock!#REF!&lt;&gt;0,Produit_Tarif_Stock!#REF!,"")</f>
        <v>#REF!</v>
      </c>
      <c r="F1020" s="2" t="e">
        <f>IF(Produit_Tarif_Stock!#REF!&lt;&gt;"",Produit_Tarif_Stock!#REF!,"")</f>
        <v>#REF!</v>
      </c>
      <c r="G1020" s="506" t="e">
        <f>IF(Produit_Tarif_Stock!#REF!&lt;&gt;0,Produit_Tarif_Stock!#REF!,"")</f>
        <v>#REF!</v>
      </c>
      <c r="I1020" s="506" t="str">
        <f t="shared" si="30"/>
        <v/>
      </c>
      <c r="J1020" s="2" t="e">
        <f>IF(Produit_Tarif_Stock!#REF!&lt;&gt;0,Produit_Tarif_Stock!#REF!,"")</f>
        <v>#REF!</v>
      </c>
      <c r="K1020" s="2" t="e">
        <f>IF(Produit_Tarif_Stock!#REF!&lt;&gt;0,Produit_Tarif_Stock!#REF!,"")</f>
        <v>#REF!</v>
      </c>
      <c r="L1020" s="114" t="e">
        <f>IF(Produit_Tarif_Stock!#REF!&lt;&gt;0,Produit_Tarif_Stock!#REF!,"")</f>
        <v>#REF!</v>
      </c>
      <c r="M1020" s="114" t="e">
        <f>IF(Produit_Tarif_Stock!#REF!&lt;&gt;0,Produit_Tarif_Stock!#REF!,"")</f>
        <v>#REF!</v>
      </c>
      <c r="N1020" s="454"/>
      <c r="P1020" s="2" t="e">
        <f>IF(Produit_Tarif_Stock!#REF!&lt;&gt;0,Produit_Tarif_Stock!#REF!,"")</f>
        <v>#REF!</v>
      </c>
      <c r="Q1020" s="518" t="e">
        <f>IF(Produit_Tarif_Stock!#REF!&lt;&gt;0,(E1020-(E1020*H1020)-Produit_Tarif_Stock!#REF!)/Produit_Tarif_Stock!#REF!*100,(E1020-(E1020*H1020)-Produit_Tarif_Stock!#REF!)/Produit_Tarif_Stock!#REF!*100)</f>
        <v>#REF!</v>
      </c>
      <c r="R1020" s="523">
        <f t="shared" si="31"/>
        <v>0</v>
      </c>
      <c r="S1020" s="524" t="e">
        <f>Produit_Tarif_Stock!#REF!</f>
        <v>#REF!</v>
      </c>
    </row>
    <row r="1021" spans="1:19" ht="24.75" customHeight="1">
      <c r="A1021" s="228" t="e">
        <f>Produit_Tarif_Stock!#REF!</f>
        <v>#REF!</v>
      </c>
      <c r="B1021" s="118" t="e">
        <f>IF(Produit_Tarif_Stock!#REF!&lt;&gt;"",Produit_Tarif_Stock!#REF!,"")</f>
        <v>#REF!</v>
      </c>
      <c r="C1021" s="502" t="e">
        <f>IF(Produit_Tarif_Stock!#REF!&lt;&gt;"",Produit_Tarif_Stock!#REF!,"")</f>
        <v>#REF!</v>
      </c>
      <c r="D1021" s="505" t="e">
        <f>IF(Produit_Tarif_Stock!#REF!&lt;&gt;"",Produit_Tarif_Stock!#REF!,"")</f>
        <v>#REF!</v>
      </c>
      <c r="E1021" s="514" t="e">
        <f>IF(Produit_Tarif_Stock!#REF!&lt;&gt;0,Produit_Tarif_Stock!#REF!,"")</f>
        <v>#REF!</v>
      </c>
      <c r="F1021" s="2" t="e">
        <f>IF(Produit_Tarif_Stock!#REF!&lt;&gt;"",Produit_Tarif_Stock!#REF!,"")</f>
        <v>#REF!</v>
      </c>
      <c r="G1021" s="506" t="e">
        <f>IF(Produit_Tarif_Stock!#REF!&lt;&gt;0,Produit_Tarif_Stock!#REF!,"")</f>
        <v>#REF!</v>
      </c>
      <c r="I1021" s="506" t="str">
        <f t="shared" si="30"/>
        <v/>
      </c>
      <c r="J1021" s="2" t="e">
        <f>IF(Produit_Tarif_Stock!#REF!&lt;&gt;0,Produit_Tarif_Stock!#REF!,"")</f>
        <v>#REF!</v>
      </c>
      <c r="K1021" s="2" t="e">
        <f>IF(Produit_Tarif_Stock!#REF!&lt;&gt;0,Produit_Tarif_Stock!#REF!,"")</f>
        <v>#REF!</v>
      </c>
      <c r="L1021" s="114" t="e">
        <f>IF(Produit_Tarif_Stock!#REF!&lt;&gt;0,Produit_Tarif_Stock!#REF!,"")</f>
        <v>#REF!</v>
      </c>
      <c r="M1021" s="114" t="e">
        <f>IF(Produit_Tarif_Stock!#REF!&lt;&gt;0,Produit_Tarif_Stock!#REF!,"")</f>
        <v>#REF!</v>
      </c>
      <c r="N1021" s="454"/>
      <c r="P1021" s="2" t="e">
        <f>IF(Produit_Tarif_Stock!#REF!&lt;&gt;0,Produit_Tarif_Stock!#REF!,"")</f>
        <v>#REF!</v>
      </c>
      <c r="Q1021" s="518" t="e">
        <f>IF(Produit_Tarif_Stock!#REF!&lt;&gt;0,(E1021-(E1021*H1021)-Produit_Tarif_Stock!#REF!)/Produit_Tarif_Stock!#REF!*100,(E1021-(E1021*H1021)-Produit_Tarif_Stock!#REF!)/Produit_Tarif_Stock!#REF!*100)</f>
        <v>#REF!</v>
      </c>
      <c r="R1021" s="523">
        <f t="shared" si="31"/>
        <v>0</v>
      </c>
      <c r="S1021" s="524" t="e">
        <f>Produit_Tarif_Stock!#REF!</f>
        <v>#REF!</v>
      </c>
    </row>
    <row r="1022" spans="1:19" ht="24.75" customHeight="1">
      <c r="A1022" s="228" t="e">
        <f>Produit_Tarif_Stock!#REF!</f>
        <v>#REF!</v>
      </c>
      <c r="B1022" s="118" t="e">
        <f>IF(Produit_Tarif_Stock!#REF!&lt;&gt;"",Produit_Tarif_Stock!#REF!,"")</f>
        <v>#REF!</v>
      </c>
      <c r="C1022" s="502" t="e">
        <f>IF(Produit_Tarif_Stock!#REF!&lt;&gt;"",Produit_Tarif_Stock!#REF!,"")</f>
        <v>#REF!</v>
      </c>
      <c r="D1022" s="505" t="e">
        <f>IF(Produit_Tarif_Stock!#REF!&lt;&gt;"",Produit_Tarif_Stock!#REF!,"")</f>
        <v>#REF!</v>
      </c>
      <c r="E1022" s="514" t="e">
        <f>IF(Produit_Tarif_Stock!#REF!&lt;&gt;0,Produit_Tarif_Stock!#REF!,"")</f>
        <v>#REF!</v>
      </c>
      <c r="F1022" s="2" t="e">
        <f>IF(Produit_Tarif_Stock!#REF!&lt;&gt;"",Produit_Tarif_Stock!#REF!,"")</f>
        <v>#REF!</v>
      </c>
      <c r="G1022" s="506" t="e">
        <f>IF(Produit_Tarif_Stock!#REF!&lt;&gt;0,Produit_Tarif_Stock!#REF!,"")</f>
        <v>#REF!</v>
      </c>
      <c r="I1022" s="506" t="str">
        <f t="shared" si="30"/>
        <v/>
      </c>
      <c r="J1022" s="2" t="e">
        <f>IF(Produit_Tarif_Stock!#REF!&lt;&gt;0,Produit_Tarif_Stock!#REF!,"")</f>
        <v>#REF!</v>
      </c>
      <c r="K1022" s="2" t="e">
        <f>IF(Produit_Tarif_Stock!#REF!&lt;&gt;0,Produit_Tarif_Stock!#REF!,"")</f>
        <v>#REF!</v>
      </c>
      <c r="L1022" s="114" t="e">
        <f>IF(Produit_Tarif_Stock!#REF!&lt;&gt;0,Produit_Tarif_Stock!#REF!,"")</f>
        <v>#REF!</v>
      </c>
      <c r="M1022" s="114" t="e">
        <f>IF(Produit_Tarif_Stock!#REF!&lt;&gt;0,Produit_Tarif_Stock!#REF!,"")</f>
        <v>#REF!</v>
      </c>
      <c r="N1022" s="454"/>
      <c r="P1022" s="2" t="e">
        <f>IF(Produit_Tarif_Stock!#REF!&lt;&gt;0,Produit_Tarif_Stock!#REF!,"")</f>
        <v>#REF!</v>
      </c>
      <c r="Q1022" s="518" t="e">
        <f>IF(Produit_Tarif_Stock!#REF!&lt;&gt;0,(E1022-(E1022*H1022)-Produit_Tarif_Stock!#REF!)/Produit_Tarif_Stock!#REF!*100,(E1022-(E1022*H1022)-Produit_Tarif_Stock!#REF!)/Produit_Tarif_Stock!#REF!*100)</f>
        <v>#REF!</v>
      </c>
      <c r="R1022" s="523">
        <f t="shared" si="31"/>
        <v>0</v>
      </c>
      <c r="S1022" s="524" t="e">
        <f>Produit_Tarif_Stock!#REF!</f>
        <v>#REF!</v>
      </c>
    </row>
    <row r="1023" spans="1:19" ht="24.75" customHeight="1">
      <c r="A1023" s="228" t="e">
        <f>Produit_Tarif_Stock!#REF!</f>
        <v>#REF!</v>
      </c>
      <c r="B1023" s="118" t="e">
        <f>IF(Produit_Tarif_Stock!#REF!&lt;&gt;"",Produit_Tarif_Stock!#REF!,"")</f>
        <v>#REF!</v>
      </c>
      <c r="C1023" s="502" t="e">
        <f>IF(Produit_Tarif_Stock!#REF!&lt;&gt;"",Produit_Tarif_Stock!#REF!,"")</f>
        <v>#REF!</v>
      </c>
      <c r="D1023" s="505" t="e">
        <f>IF(Produit_Tarif_Stock!#REF!&lt;&gt;"",Produit_Tarif_Stock!#REF!,"")</f>
        <v>#REF!</v>
      </c>
      <c r="E1023" s="514" t="e">
        <f>IF(Produit_Tarif_Stock!#REF!&lt;&gt;0,Produit_Tarif_Stock!#REF!,"")</f>
        <v>#REF!</v>
      </c>
      <c r="F1023" s="2" t="e">
        <f>IF(Produit_Tarif_Stock!#REF!&lt;&gt;"",Produit_Tarif_Stock!#REF!,"")</f>
        <v>#REF!</v>
      </c>
      <c r="G1023" s="506" t="e">
        <f>IF(Produit_Tarif_Stock!#REF!&lt;&gt;0,Produit_Tarif_Stock!#REF!,"")</f>
        <v>#REF!</v>
      </c>
      <c r="I1023" s="506" t="str">
        <f t="shared" si="30"/>
        <v/>
      </c>
      <c r="J1023" s="2" t="e">
        <f>IF(Produit_Tarif_Stock!#REF!&lt;&gt;0,Produit_Tarif_Stock!#REF!,"")</f>
        <v>#REF!</v>
      </c>
      <c r="K1023" s="2" t="e">
        <f>IF(Produit_Tarif_Stock!#REF!&lt;&gt;0,Produit_Tarif_Stock!#REF!,"")</f>
        <v>#REF!</v>
      </c>
      <c r="L1023" s="114" t="e">
        <f>IF(Produit_Tarif_Stock!#REF!&lt;&gt;0,Produit_Tarif_Stock!#REF!,"")</f>
        <v>#REF!</v>
      </c>
      <c r="M1023" s="114" t="e">
        <f>IF(Produit_Tarif_Stock!#REF!&lt;&gt;0,Produit_Tarif_Stock!#REF!,"")</f>
        <v>#REF!</v>
      </c>
      <c r="N1023" s="454"/>
      <c r="P1023" s="2" t="e">
        <f>IF(Produit_Tarif_Stock!#REF!&lt;&gt;0,Produit_Tarif_Stock!#REF!,"")</f>
        <v>#REF!</v>
      </c>
      <c r="Q1023" s="518" t="e">
        <f>IF(Produit_Tarif_Stock!#REF!&lt;&gt;0,(E1023-(E1023*H1023)-Produit_Tarif_Stock!#REF!)/Produit_Tarif_Stock!#REF!*100,(E1023-(E1023*H1023)-Produit_Tarif_Stock!#REF!)/Produit_Tarif_Stock!#REF!*100)</f>
        <v>#REF!</v>
      </c>
      <c r="R1023" s="523">
        <f t="shared" si="31"/>
        <v>0</v>
      </c>
      <c r="S1023" s="524" t="e">
        <f>Produit_Tarif_Stock!#REF!</f>
        <v>#REF!</v>
      </c>
    </row>
    <row r="1024" spans="1:19" ht="24.75" customHeight="1">
      <c r="A1024" s="228" t="e">
        <f>Produit_Tarif_Stock!#REF!</f>
        <v>#REF!</v>
      </c>
      <c r="B1024" s="118" t="e">
        <f>IF(Produit_Tarif_Stock!#REF!&lt;&gt;"",Produit_Tarif_Stock!#REF!,"")</f>
        <v>#REF!</v>
      </c>
      <c r="C1024" s="502" t="e">
        <f>IF(Produit_Tarif_Stock!#REF!&lt;&gt;"",Produit_Tarif_Stock!#REF!,"")</f>
        <v>#REF!</v>
      </c>
      <c r="D1024" s="505" t="e">
        <f>IF(Produit_Tarif_Stock!#REF!&lt;&gt;"",Produit_Tarif_Stock!#REF!,"")</f>
        <v>#REF!</v>
      </c>
      <c r="E1024" s="514" t="e">
        <f>IF(Produit_Tarif_Stock!#REF!&lt;&gt;0,Produit_Tarif_Stock!#REF!,"")</f>
        <v>#REF!</v>
      </c>
      <c r="F1024" s="2" t="e">
        <f>IF(Produit_Tarif_Stock!#REF!&lt;&gt;"",Produit_Tarif_Stock!#REF!,"")</f>
        <v>#REF!</v>
      </c>
      <c r="G1024" s="506" t="e">
        <f>IF(Produit_Tarif_Stock!#REF!&lt;&gt;0,Produit_Tarif_Stock!#REF!,"")</f>
        <v>#REF!</v>
      </c>
      <c r="I1024" s="506" t="str">
        <f t="shared" si="30"/>
        <v/>
      </c>
      <c r="J1024" s="2" t="e">
        <f>IF(Produit_Tarif_Stock!#REF!&lt;&gt;0,Produit_Tarif_Stock!#REF!,"")</f>
        <v>#REF!</v>
      </c>
      <c r="K1024" s="2" t="e">
        <f>IF(Produit_Tarif_Stock!#REF!&lt;&gt;0,Produit_Tarif_Stock!#REF!,"")</f>
        <v>#REF!</v>
      </c>
      <c r="L1024" s="114" t="e">
        <f>IF(Produit_Tarif_Stock!#REF!&lt;&gt;0,Produit_Tarif_Stock!#REF!,"")</f>
        <v>#REF!</v>
      </c>
      <c r="M1024" s="114" t="e">
        <f>IF(Produit_Tarif_Stock!#REF!&lt;&gt;0,Produit_Tarif_Stock!#REF!,"")</f>
        <v>#REF!</v>
      </c>
      <c r="N1024" s="454"/>
      <c r="P1024" s="2" t="e">
        <f>IF(Produit_Tarif_Stock!#REF!&lt;&gt;0,Produit_Tarif_Stock!#REF!,"")</f>
        <v>#REF!</v>
      </c>
      <c r="Q1024" s="518" t="e">
        <f>IF(Produit_Tarif_Stock!#REF!&lt;&gt;0,(E1024-(E1024*H1024)-Produit_Tarif_Stock!#REF!)/Produit_Tarif_Stock!#REF!*100,(E1024-(E1024*H1024)-Produit_Tarif_Stock!#REF!)/Produit_Tarif_Stock!#REF!*100)</f>
        <v>#REF!</v>
      </c>
      <c r="R1024" s="523">
        <f t="shared" si="31"/>
        <v>0</v>
      </c>
      <c r="S1024" s="524" t="e">
        <f>Produit_Tarif_Stock!#REF!</f>
        <v>#REF!</v>
      </c>
    </row>
    <row r="1025" spans="1:19" ht="24.75" customHeight="1">
      <c r="A1025" s="228" t="e">
        <f>Produit_Tarif_Stock!#REF!</f>
        <v>#REF!</v>
      </c>
      <c r="B1025" s="118" t="e">
        <f>IF(Produit_Tarif_Stock!#REF!&lt;&gt;"",Produit_Tarif_Stock!#REF!,"")</f>
        <v>#REF!</v>
      </c>
      <c r="C1025" s="502" t="e">
        <f>IF(Produit_Tarif_Stock!#REF!&lt;&gt;"",Produit_Tarif_Stock!#REF!,"")</f>
        <v>#REF!</v>
      </c>
      <c r="D1025" s="505" t="e">
        <f>IF(Produit_Tarif_Stock!#REF!&lt;&gt;"",Produit_Tarif_Stock!#REF!,"")</f>
        <v>#REF!</v>
      </c>
      <c r="E1025" s="514" t="e">
        <f>IF(Produit_Tarif_Stock!#REF!&lt;&gt;0,Produit_Tarif_Stock!#REF!,"")</f>
        <v>#REF!</v>
      </c>
      <c r="F1025" s="2" t="e">
        <f>IF(Produit_Tarif_Stock!#REF!&lt;&gt;"",Produit_Tarif_Stock!#REF!,"")</f>
        <v>#REF!</v>
      </c>
      <c r="G1025" s="506" t="e">
        <f>IF(Produit_Tarif_Stock!#REF!&lt;&gt;0,Produit_Tarif_Stock!#REF!,"")</f>
        <v>#REF!</v>
      </c>
      <c r="I1025" s="506" t="str">
        <f t="shared" si="30"/>
        <v/>
      </c>
      <c r="J1025" s="2" t="e">
        <f>IF(Produit_Tarif_Stock!#REF!&lt;&gt;0,Produit_Tarif_Stock!#REF!,"")</f>
        <v>#REF!</v>
      </c>
      <c r="K1025" s="2" t="e">
        <f>IF(Produit_Tarif_Stock!#REF!&lt;&gt;0,Produit_Tarif_Stock!#REF!,"")</f>
        <v>#REF!</v>
      </c>
      <c r="L1025" s="114" t="e">
        <f>IF(Produit_Tarif_Stock!#REF!&lt;&gt;0,Produit_Tarif_Stock!#REF!,"")</f>
        <v>#REF!</v>
      </c>
      <c r="M1025" s="114" t="e">
        <f>IF(Produit_Tarif_Stock!#REF!&lt;&gt;0,Produit_Tarif_Stock!#REF!,"")</f>
        <v>#REF!</v>
      </c>
      <c r="N1025" s="454"/>
      <c r="P1025" s="2" t="e">
        <f>IF(Produit_Tarif_Stock!#REF!&lt;&gt;0,Produit_Tarif_Stock!#REF!,"")</f>
        <v>#REF!</v>
      </c>
      <c r="Q1025" s="518" t="e">
        <f>IF(Produit_Tarif_Stock!#REF!&lt;&gt;0,(E1025-(E1025*H1025)-Produit_Tarif_Stock!#REF!)/Produit_Tarif_Stock!#REF!*100,(E1025-(E1025*H1025)-Produit_Tarif_Stock!#REF!)/Produit_Tarif_Stock!#REF!*100)</f>
        <v>#REF!</v>
      </c>
      <c r="R1025" s="523">
        <f t="shared" si="31"/>
        <v>0</v>
      </c>
      <c r="S1025" s="524" t="e">
        <f>Produit_Tarif_Stock!#REF!</f>
        <v>#REF!</v>
      </c>
    </row>
    <row r="1026" spans="1:19" ht="24.75" customHeight="1">
      <c r="A1026" s="228" t="e">
        <f>Produit_Tarif_Stock!#REF!</f>
        <v>#REF!</v>
      </c>
      <c r="B1026" s="118" t="e">
        <f>IF(Produit_Tarif_Stock!#REF!&lt;&gt;"",Produit_Tarif_Stock!#REF!,"")</f>
        <v>#REF!</v>
      </c>
      <c r="C1026" s="502" t="e">
        <f>IF(Produit_Tarif_Stock!#REF!&lt;&gt;"",Produit_Tarif_Stock!#REF!,"")</f>
        <v>#REF!</v>
      </c>
      <c r="D1026" s="505" t="e">
        <f>IF(Produit_Tarif_Stock!#REF!&lt;&gt;"",Produit_Tarif_Stock!#REF!,"")</f>
        <v>#REF!</v>
      </c>
      <c r="E1026" s="514" t="e">
        <f>IF(Produit_Tarif_Stock!#REF!&lt;&gt;0,Produit_Tarif_Stock!#REF!,"")</f>
        <v>#REF!</v>
      </c>
      <c r="F1026" s="2" t="e">
        <f>IF(Produit_Tarif_Stock!#REF!&lt;&gt;"",Produit_Tarif_Stock!#REF!,"")</f>
        <v>#REF!</v>
      </c>
      <c r="G1026" s="506" t="e">
        <f>IF(Produit_Tarif_Stock!#REF!&lt;&gt;0,Produit_Tarif_Stock!#REF!,"")</f>
        <v>#REF!</v>
      </c>
      <c r="I1026" s="506" t="str">
        <f t="shared" si="30"/>
        <v/>
      </c>
      <c r="J1026" s="2" t="e">
        <f>IF(Produit_Tarif_Stock!#REF!&lt;&gt;0,Produit_Tarif_Stock!#REF!,"")</f>
        <v>#REF!</v>
      </c>
      <c r="K1026" s="2" t="e">
        <f>IF(Produit_Tarif_Stock!#REF!&lt;&gt;0,Produit_Tarif_Stock!#REF!,"")</f>
        <v>#REF!</v>
      </c>
      <c r="L1026" s="114" t="e">
        <f>IF(Produit_Tarif_Stock!#REF!&lt;&gt;0,Produit_Tarif_Stock!#REF!,"")</f>
        <v>#REF!</v>
      </c>
      <c r="M1026" s="114" t="e">
        <f>IF(Produit_Tarif_Stock!#REF!&lt;&gt;0,Produit_Tarif_Stock!#REF!,"")</f>
        <v>#REF!</v>
      </c>
      <c r="N1026" s="454"/>
      <c r="P1026" s="2" t="e">
        <f>IF(Produit_Tarif_Stock!#REF!&lt;&gt;0,Produit_Tarif_Stock!#REF!,"")</f>
        <v>#REF!</v>
      </c>
      <c r="Q1026" s="518" t="e">
        <f>IF(Produit_Tarif_Stock!#REF!&lt;&gt;0,(E1026-(E1026*H1026)-Produit_Tarif_Stock!#REF!)/Produit_Tarif_Stock!#REF!*100,(E1026-(E1026*H1026)-Produit_Tarif_Stock!#REF!)/Produit_Tarif_Stock!#REF!*100)</f>
        <v>#REF!</v>
      </c>
      <c r="R1026" s="523">
        <f t="shared" si="31"/>
        <v>0</v>
      </c>
      <c r="S1026" s="524" t="e">
        <f>Produit_Tarif_Stock!#REF!</f>
        <v>#REF!</v>
      </c>
    </row>
    <row r="1027" spans="1:19" ht="24.75" customHeight="1">
      <c r="A1027" s="228" t="e">
        <f>Produit_Tarif_Stock!#REF!</f>
        <v>#REF!</v>
      </c>
      <c r="B1027" s="118" t="e">
        <f>IF(Produit_Tarif_Stock!#REF!&lt;&gt;"",Produit_Tarif_Stock!#REF!,"")</f>
        <v>#REF!</v>
      </c>
      <c r="C1027" s="502" t="e">
        <f>IF(Produit_Tarif_Stock!#REF!&lt;&gt;"",Produit_Tarif_Stock!#REF!,"")</f>
        <v>#REF!</v>
      </c>
      <c r="D1027" s="505" t="e">
        <f>IF(Produit_Tarif_Stock!#REF!&lt;&gt;"",Produit_Tarif_Stock!#REF!,"")</f>
        <v>#REF!</v>
      </c>
      <c r="E1027" s="514" t="e">
        <f>IF(Produit_Tarif_Stock!#REF!&lt;&gt;0,Produit_Tarif_Stock!#REF!,"")</f>
        <v>#REF!</v>
      </c>
      <c r="F1027" s="2" t="e">
        <f>IF(Produit_Tarif_Stock!#REF!&lt;&gt;"",Produit_Tarif_Stock!#REF!,"")</f>
        <v>#REF!</v>
      </c>
      <c r="G1027" s="506" t="e">
        <f>IF(Produit_Tarif_Stock!#REF!&lt;&gt;0,Produit_Tarif_Stock!#REF!,"")</f>
        <v>#REF!</v>
      </c>
      <c r="I1027" s="506" t="str">
        <f t="shared" si="30"/>
        <v/>
      </c>
      <c r="J1027" s="2" t="e">
        <f>IF(Produit_Tarif_Stock!#REF!&lt;&gt;0,Produit_Tarif_Stock!#REF!,"")</f>
        <v>#REF!</v>
      </c>
      <c r="K1027" s="2" t="e">
        <f>IF(Produit_Tarif_Stock!#REF!&lt;&gt;0,Produit_Tarif_Stock!#REF!,"")</f>
        <v>#REF!</v>
      </c>
      <c r="L1027" s="114" t="e">
        <f>IF(Produit_Tarif_Stock!#REF!&lt;&gt;0,Produit_Tarif_Stock!#REF!,"")</f>
        <v>#REF!</v>
      </c>
      <c r="M1027" s="114" t="e">
        <f>IF(Produit_Tarif_Stock!#REF!&lt;&gt;0,Produit_Tarif_Stock!#REF!,"")</f>
        <v>#REF!</v>
      </c>
      <c r="N1027" s="454"/>
      <c r="P1027" s="2" t="e">
        <f>IF(Produit_Tarif_Stock!#REF!&lt;&gt;0,Produit_Tarif_Stock!#REF!,"")</f>
        <v>#REF!</v>
      </c>
      <c r="Q1027" s="518" t="e">
        <f>IF(Produit_Tarif_Stock!#REF!&lt;&gt;0,(E1027-(E1027*H1027)-Produit_Tarif_Stock!#REF!)/Produit_Tarif_Stock!#REF!*100,(E1027-(E1027*H1027)-Produit_Tarif_Stock!#REF!)/Produit_Tarif_Stock!#REF!*100)</f>
        <v>#REF!</v>
      </c>
      <c r="R1027" s="523">
        <f t="shared" si="31"/>
        <v>0</v>
      </c>
      <c r="S1027" s="524" t="e">
        <f>Produit_Tarif_Stock!#REF!</f>
        <v>#REF!</v>
      </c>
    </row>
    <row r="1028" spans="1:19" ht="24.75" customHeight="1">
      <c r="A1028" s="228" t="e">
        <f>Produit_Tarif_Stock!#REF!</f>
        <v>#REF!</v>
      </c>
      <c r="B1028" s="118" t="e">
        <f>IF(Produit_Tarif_Stock!#REF!&lt;&gt;"",Produit_Tarif_Stock!#REF!,"")</f>
        <v>#REF!</v>
      </c>
      <c r="C1028" s="502" t="e">
        <f>IF(Produit_Tarif_Stock!#REF!&lt;&gt;"",Produit_Tarif_Stock!#REF!,"")</f>
        <v>#REF!</v>
      </c>
      <c r="D1028" s="505" t="e">
        <f>IF(Produit_Tarif_Stock!#REF!&lt;&gt;"",Produit_Tarif_Stock!#REF!,"")</f>
        <v>#REF!</v>
      </c>
      <c r="E1028" s="514" t="e">
        <f>IF(Produit_Tarif_Stock!#REF!&lt;&gt;0,Produit_Tarif_Stock!#REF!,"")</f>
        <v>#REF!</v>
      </c>
      <c r="F1028" s="2" t="e">
        <f>IF(Produit_Tarif_Stock!#REF!&lt;&gt;"",Produit_Tarif_Stock!#REF!,"")</f>
        <v>#REF!</v>
      </c>
      <c r="G1028" s="506" t="e">
        <f>IF(Produit_Tarif_Stock!#REF!&lt;&gt;0,Produit_Tarif_Stock!#REF!,"")</f>
        <v>#REF!</v>
      </c>
      <c r="I1028" s="506" t="str">
        <f t="shared" si="30"/>
        <v/>
      </c>
      <c r="J1028" s="2" t="e">
        <f>IF(Produit_Tarif_Stock!#REF!&lt;&gt;0,Produit_Tarif_Stock!#REF!,"")</f>
        <v>#REF!</v>
      </c>
      <c r="K1028" s="2" t="e">
        <f>IF(Produit_Tarif_Stock!#REF!&lt;&gt;0,Produit_Tarif_Stock!#REF!,"")</f>
        <v>#REF!</v>
      </c>
      <c r="L1028" s="114" t="e">
        <f>IF(Produit_Tarif_Stock!#REF!&lt;&gt;0,Produit_Tarif_Stock!#REF!,"")</f>
        <v>#REF!</v>
      </c>
      <c r="M1028" s="114" t="e">
        <f>IF(Produit_Tarif_Stock!#REF!&lt;&gt;0,Produit_Tarif_Stock!#REF!,"")</f>
        <v>#REF!</v>
      </c>
      <c r="N1028" s="454"/>
      <c r="P1028" s="2" t="e">
        <f>IF(Produit_Tarif_Stock!#REF!&lt;&gt;0,Produit_Tarif_Stock!#REF!,"")</f>
        <v>#REF!</v>
      </c>
      <c r="Q1028" s="518" t="e">
        <f>IF(Produit_Tarif_Stock!#REF!&lt;&gt;0,(E1028-(E1028*H1028)-Produit_Tarif_Stock!#REF!)/Produit_Tarif_Stock!#REF!*100,(E1028-(E1028*H1028)-Produit_Tarif_Stock!#REF!)/Produit_Tarif_Stock!#REF!*100)</f>
        <v>#REF!</v>
      </c>
      <c r="R1028" s="523">
        <f t="shared" si="31"/>
        <v>0</v>
      </c>
      <c r="S1028" s="524" t="e">
        <f>Produit_Tarif_Stock!#REF!</f>
        <v>#REF!</v>
      </c>
    </row>
    <row r="1029" spans="1:19" ht="24.75" customHeight="1">
      <c r="A1029" s="228" t="e">
        <f>Produit_Tarif_Stock!#REF!</f>
        <v>#REF!</v>
      </c>
      <c r="B1029" s="118" t="e">
        <f>IF(Produit_Tarif_Stock!#REF!&lt;&gt;"",Produit_Tarif_Stock!#REF!,"")</f>
        <v>#REF!</v>
      </c>
      <c r="C1029" s="502" t="e">
        <f>IF(Produit_Tarif_Stock!#REF!&lt;&gt;"",Produit_Tarif_Stock!#REF!,"")</f>
        <v>#REF!</v>
      </c>
      <c r="D1029" s="505" t="e">
        <f>IF(Produit_Tarif_Stock!#REF!&lt;&gt;"",Produit_Tarif_Stock!#REF!,"")</f>
        <v>#REF!</v>
      </c>
      <c r="E1029" s="514" t="e">
        <f>IF(Produit_Tarif_Stock!#REF!&lt;&gt;0,Produit_Tarif_Stock!#REF!,"")</f>
        <v>#REF!</v>
      </c>
      <c r="F1029" s="2" t="e">
        <f>IF(Produit_Tarif_Stock!#REF!&lt;&gt;"",Produit_Tarif_Stock!#REF!,"")</f>
        <v>#REF!</v>
      </c>
      <c r="G1029" s="506" t="e">
        <f>IF(Produit_Tarif_Stock!#REF!&lt;&gt;0,Produit_Tarif_Stock!#REF!,"")</f>
        <v>#REF!</v>
      </c>
      <c r="I1029" s="506" t="str">
        <f t="shared" si="30"/>
        <v/>
      </c>
      <c r="J1029" s="2" t="e">
        <f>IF(Produit_Tarif_Stock!#REF!&lt;&gt;0,Produit_Tarif_Stock!#REF!,"")</f>
        <v>#REF!</v>
      </c>
      <c r="K1029" s="2" t="e">
        <f>IF(Produit_Tarif_Stock!#REF!&lt;&gt;0,Produit_Tarif_Stock!#REF!,"")</f>
        <v>#REF!</v>
      </c>
      <c r="L1029" s="114" t="e">
        <f>IF(Produit_Tarif_Stock!#REF!&lt;&gt;0,Produit_Tarif_Stock!#REF!,"")</f>
        <v>#REF!</v>
      </c>
      <c r="M1029" s="114" t="e">
        <f>IF(Produit_Tarif_Stock!#REF!&lt;&gt;0,Produit_Tarif_Stock!#REF!,"")</f>
        <v>#REF!</v>
      </c>
      <c r="N1029" s="454"/>
      <c r="P1029" s="2" t="e">
        <f>IF(Produit_Tarif_Stock!#REF!&lt;&gt;0,Produit_Tarif_Stock!#REF!,"")</f>
        <v>#REF!</v>
      </c>
      <c r="Q1029" s="518" t="e">
        <f>IF(Produit_Tarif_Stock!#REF!&lt;&gt;0,(E1029-(E1029*H1029)-Produit_Tarif_Stock!#REF!)/Produit_Tarif_Stock!#REF!*100,(E1029-(E1029*H1029)-Produit_Tarif_Stock!#REF!)/Produit_Tarif_Stock!#REF!*100)</f>
        <v>#REF!</v>
      </c>
      <c r="R1029" s="523">
        <f t="shared" si="31"/>
        <v>0</v>
      </c>
      <c r="S1029" s="524" t="e">
        <f>Produit_Tarif_Stock!#REF!</f>
        <v>#REF!</v>
      </c>
    </row>
    <row r="1030" spans="1:19" ht="24.75" customHeight="1">
      <c r="A1030" s="228" t="e">
        <f>Produit_Tarif_Stock!#REF!</f>
        <v>#REF!</v>
      </c>
      <c r="B1030" s="118" t="e">
        <f>IF(Produit_Tarif_Stock!#REF!&lt;&gt;"",Produit_Tarif_Stock!#REF!,"")</f>
        <v>#REF!</v>
      </c>
      <c r="C1030" s="502" t="e">
        <f>IF(Produit_Tarif_Stock!#REF!&lt;&gt;"",Produit_Tarif_Stock!#REF!,"")</f>
        <v>#REF!</v>
      </c>
      <c r="D1030" s="505" t="e">
        <f>IF(Produit_Tarif_Stock!#REF!&lt;&gt;"",Produit_Tarif_Stock!#REF!,"")</f>
        <v>#REF!</v>
      </c>
      <c r="E1030" s="514" t="e">
        <f>IF(Produit_Tarif_Stock!#REF!&lt;&gt;0,Produit_Tarif_Stock!#REF!,"")</f>
        <v>#REF!</v>
      </c>
      <c r="F1030" s="2" t="e">
        <f>IF(Produit_Tarif_Stock!#REF!&lt;&gt;"",Produit_Tarif_Stock!#REF!,"")</f>
        <v>#REF!</v>
      </c>
      <c r="G1030" s="506" t="e">
        <f>IF(Produit_Tarif_Stock!#REF!&lt;&gt;0,Produit_Tarif_Stock!#REF!,"")</f>
        <v>#REF!</v>
      </c>
      <c r="I1030" s="506" t="str">
        <f t="shared" si="30"/>
        <v/>
      </c>
      <c r="J1030" s="2" t="e">
        <f>IF(Produit_Tarif_Stock!#REF!&lt;&gt;0,Produit_Tarif_Stock!#REF!,"")</f>
        <v>#REF!</v>
      </c>
      <c r="K1030" s="2" t="e">
        <f>IF(Produit_Tarif_Stock!#REF!&lt;&gt;0,Produit_Tarif_Stock!#REF!,"")</f>
        <v>#REF!</v>
      </c>
      <c r="L1030" s="114" t="e">
        <f>IF(Produit_Tarif_Stock!#REF!&lt;&gt;0,Produit_Tarif_Stock!#REF!,"")</f>
        <v>#REF!</v>
      </c>
      <c r="M1030" s="114" t="e">
        <f>IF(Produit_Tarif_Stock!#REF!&lt;&gt;0,Produit_Tarif_Stock!#REF!,"")</f>
        <v>#REF!</v>
      </c>
      <c r="N1030" s="454"/>
      <c r="P1030" s="2" t="e">
        <f>IF(Produit_Tarif_Stock!#REF!&lt;&gt;0,Produit_Tarif_Stock!#REF!,"")</f>
        <v>#REF!</v>
      </c>
      <c r="Q1030" s="518" t="e">
        <f>IF(Produit_Tarif_Stock!#REF!&lt;&gt;0,(E1030-(E1030*H1030)-Produit_Tarif_Stock!#REF!)/Produit_Tarif_Stock!#REF!*100,(E1030-(E1030*H1030)-Produit_Tarif_Stock!#REF!)/Produit_Tarif_Stock!#REF!*100)</f>
        <v>#REF!</v>
      </c>
      <c r="R1030" s="523">
        <f t="shared" si="31"/>
        <v>0</v>
      </c>
      <c r="S1030" s="524" t="e">
        <f>Produit_Tarif_Stock!#REF!</f>
        <v>#REF!</v>
      </c>
    </row>
    <row r="1031" spans="1:19" ht="24.75" customHeight="1">
      <c r="A1031" s="228" t="e">
        <f>Produit_Tarif_Stock!#REF!</f>
        <v>#REF!</v>
      </c>
      <c r="B1031" s="118" t="e">
        <f>IF(Produit_Tarif_Stock!#REF!&lt;&gt;"",Produit_Tarif_Stock!#REF!,"")</f>
        <v>#REF!</v>
      </c>
      <c r="C1031" s="502" t="e">
        <f>IF(Produit_Tarif_Stock!#REF!&lt;&gt;"",Produit_Tarif_Stock!#REF!,"")</f>
        <v>#REF!</v>
      </c>
      <c r="D1031" s="505" t="e">
        <f>IF(Produit_Tarif_Stock!#REF!&lt;&gt;"",Produit_Tarif_Stock!#REF!,"")</f>
        <v>#REF!</v>
      </c>
      <c r="E1031" s="514" t="e">
        <f>IF(Produit_Tarif_Stock!#REF!&lt;&gt;0,Produit_Tarif_Stock!#REF!,"")</f>
        <v>#REF!</v>
      </c>
      <c r="F1031" s="2" t="e">
        <f>IF(Produit_Tarif_Stock!#REF!&lt;&gt;"",Produit_Tarif_Stock!#REF!,"")</f>
        <v>#REF!</v>
      </c>
      <c r="G1031" s="506" t="e">
        <f>IF(Produit_Tarif_Stock!#REF!&lt;&gt;0,Produit_Tarif_Stock!#REF!,"")</f>
        <v>#REF!</v>
      </c>
      <c r="I1031" s="506" t="str">
        <f t="shared" ref="I1031:I1094" si="32">IF(H1031&gt;0,E1031-(E1031*H1031),"")</f>
        <v/>
      </c>
      <c r="J1031" s="2" t="e">
        <f>IF(Produit_Tarif_Stock!#REF!&lt;&gt;0,Produit_Tarif_Stock!#REF!,"")</f>
        <v>#REF!</v>
      </c>
      <c r="K1031" s="2" t="e">
        <f>IF(Produit_Tarif_Stock!#REF!&lt;&gt;0,Produit_Tarif_Stock!#REF!,"")</f>
        <v>#REF!</v>
      </c>
      <c r="L1031" s="114" t="e">
        <f>IF(Produit_Tarif_Stock!#REF!&lt;&gt;0,Produit_Tarif_Stock!#REF!,"")</f>
        <v>#REF!</v>
      </c>
      <c r="M1031" s="114" t="e">
        <f>IF(Produit_Tarif_Stock!#REF!&lt;&gt;0,Produit_Tarif_Stock!#REF!,"")</f>
        <v>#REF!</v>
      </c>
      <c r="N1031" s="454"/>
      <c r="P1031" s="2" t="e">
        <f>IF(Produit_Tarif_Stock!#REF!&lt;&gt;0,Produit_Tarif_Stock!#REF!,"")</f>
        <v>#REF!</v>
      </c>
      <c r="Q1031" s="518" t="e">
        <f>IF(Produit_Tarif_Stock!#REF!&lt;&gt;0,(E1031-(E1031*H1031)-Produit_Tarif_Stock!#REF!)/Produit_Tarif_Stock!#REF!*100,(E1031-(E1031*H1031)-Produit_Tarif_Stock!#REF!)/Produit_Tarif_Stock!#REF!*100)</f>
        <v>#REF!</v>
      </c>
      <c r="R1031" s="523">
        <f t="shared" ref="R1031:R1094" si="33">SUM(H1031:H3024)</f>
        <v>0</v>
      </c>
      <c r="S1031" s="524" t="e">
        <f>Produit_Tarif_Stock!#REF!</f>
        <v>#REF!</v>
      </c>
    </row>
    <row r="1032" spans="1:19" ht="24.75" customHeight="1">
      <c r="A1032" s="228" t="e">
        <f>Produit_Tarif_Stock!#REF!</f>
        <v>#REF!</v>
      </c>
      <c r="B1032" s="118" t="e">
        <f>IF(Produit_Tarif_Stock!#REF!&lt;&gt;"",Produit_Tarif_Stock!#REF!,"")</f>
        <v>#REF!</v>
      </c>
      <c r="C1032" s="502" t="e">
        <f>IF(Produit_Tarif_Stock!#REF!&lt;&gt;"",Produit_Tarif_Stock!#REF!,"")</f>
        <v>#REF!</v>
      </c>
      <c r="D1032" s="505" t="e">
        <f>IF(Produit_Tarif_Stock!#REF!&lt;&gt;"",Produit_Tarif_Stock!#REF!,"")</f>
        <v>#REF!</v>
      </c>
      <c r="E1032" s="514" t="e">
        <f>IF(Produit_Tarif_Stock!#REF!&lt;&gt;0,Produit_Tarif_Stock!#REF!,"")</f>
        <v>#REF!</v>
      </c>
      <c r="F1032" s="2" t="e">
        <f>IF(Produit_Tarif_Stock!#REF!&lt;&gt;"",Produit_Tarif_Stock!#REF!,"")</f>
        <v>#REF!</v>
      </c>
      <c r="G1032" s="506" t="e">
        <f>IF(Produit_Tarif_Stock!#REF!&lt;&gt;0,Produit_Tarif_Stock!#REF!,"")</f>
        <v>#REF!</v>
      </c>
      <c r="I1032" s="506" t="str">
        <f t="shared" si="32"/>
        <v/>
      </c>
      <c r="J1032" s="2" t="e">
        <f>IF(Produit_Tarif_Stock!#REF!&lt;&gt;0,Produit_Tarif_Stock!#REF!,"")</f>
        <v>#REF!</v>
      </c>
      <c r="K1032" s="2" t="e">
        <f>IF(Produit_Tarif_Stock!#REF!&lt;&gt;0,Produit_Tarif_Stock!#REF!,"")</f>
        <v>#REF!</v>
      </c>
      <c r="L1032" s="114" t="e">
        <f>IF(Produit_Tarif_Stock!#REF!&lt;&gt;0,Produit_Tarif_Stock!#REF!,"")</f>
        <v>#REF!</v>
      </c>
      <c r="M1032" s="114" t="e">
        <f>IF(Produit_Tarif_Stock!#REF!&lt;&gt;0,Produit_Tarif_Stock!#REF!,"")</f>
        <v>#REF!</v>
      </c>
      <c r="N1032" s="454"/>
      <c r="P1032" s="2" t="e">
        <f>IF(Produit_Tarif_Stock!#REF!&lt;&gt;0,Produit_Tarif_Stock!#REF!,"")</f>
        <v>#REF!</v>
      </c>
      <c r="Q1032" s="518" t="e">
        <f>IF(Produit_Tarif_Stock!#REF!&lt;&gt;0,(E1032-(E1032*H1032)-Produit_Tarif_Stock!#REF!)/Produit_Tarif_Stock!#REF!*100,(E1032-(E1032*H1032)-Produit_Tarif_Stock!#REF!)/Produit_Tarif_Stock!#REF!*100)</f>
        <v>#REF!</v>
      </c>
      <c r="R1032" s="523">
        <f t="shared" si="33"/>
        <v>0</v>
      </c>
      <c r="S1032" s="524" t="e">
        <f>Produit_Tarif_Stock!#REF!</f>
        <v>#REF!</v>
      </c>
    </row>
    <row r="1033" spans="1:19" ht="24.75" customHeight="1">
      <c r="A1033" s="228" t="e">
        <f>Produit_Tarif_Stock!#REF!</f>
        <v>#REF!</v>
      </c>
      <c r="B1033" s="118" t="e">
        <f>IF(Produit_Tarif_Stock!#REF!&lt;&gt;"",Produit_Tarif_Stock!#REF!,"")</f>
        <v>#REF!</v>
      </c>
      <c r="C1033" s="502" t="e">
        <f>IF(Produit_Tarif_Stock!#REF!&lt;&gt;"",Produit_Tarif_Stock!#REF!,"")</f>
        <v>#REF!</v>
      </c>
      <c r="D1033" s="505" t="e">
        <f>IF(Produit_Tarif_Stock!#REF!&lt;&gt;"",Produit_Tarif_Stock!#REF!,"")</f>
        <v>#REF!</v>
      </c>
      <c r="E1033" s="514" t="e">
        <f>IF(Produit_Tarif_Stock!#REF!&lt;&gt;0,Produit_Tarif_Stock!#REF!,"")</f>
        <v>#REF!</v>
      </c>
      <c r="F1033" s="2" t="e">
        <f>IF(Produit_Tarif_Stock!#REF!&lt;&gt;"",Produit_Tarif_Stock!#REF!,"")</f>
        <v>#REF!</v>
      </c>
      <c r="G1033" s="506" t="e">
        <f>IF(Produit_Tarif_Stock!#REF!&lt;&gt;0,Produit_Tarif_Stock!#REF!,"")</f>
        <v>#REF!</v>
      </c>
      <c r="I1033" s="506" t="str">
        <f t="shared" si="32"/>
        <v/>
      </c>
      <c r="J1033" s="2" t="e">
        <f>IF(Produit_Tarif_Stock!#REF!&lt;&gt;0,Produit_Tarif_Stock!#REF!,"")</f>
        <v>#REF!</v>
      </c>
      <c r="K1033" s="2" t="e">
        <f>IF(Produit_Tarif_Stock!#REF!&lt;&gt;0,Produit_Tarif_Stock!#REF!,"")</f>
        <v>#REF!</v>
      </c>
      <c r="L1033" s="114" t="e">
        <f>IF(Produit_Tarif_Stock!#REF!&lt;&gt;0,Produit_Tarif_Stock!#REF!,"")</f>
        <v>#REF!</v>
      </c>
      <c r="M1033" s="114" t="e">
        <f>IF(Produit_Tarif_Stock!#REF!&lt;&gt;0,Produit_Tarif_Stock!#REF!,"")</f>
        <v>#REF!</v>
      </c>
      <c r="N1033" s="454"/>
      <c r="P1033" s="2" t="e">
        <f>IF(Produit_Tarif_Stock!#REF!&lt;&gt;0,Produit_Tarif_Stock!#REF!,"")</f>
        <v>#REF!</v>
      </c>
      <c r="Q1033" s="518" t="e">
        <f>IF(Produit_Tarif_Stock!#REF!&lt;&gt;0,(E1033-(E1033*H1033)-Produit_Tarif_Stock!#REF!)/Produit_Tarif_Stock!#REF!*100,(E1033-(E1033*H1033)-Produit_Tarif_Stock!#REF!)/Produit_Tarif_Stock!#REF!*100)</f>
        <v>#REF!</v>
      </c>
      <c r="R1033" s="523">
        <f t="shared" si="33"/>
        <v>0</v>
      </c>
      <c r="S1033" s="524" t="e">
        <f>Produit_Tarif_Stock!#REF!</f>
        <v>#REF!</v>
      </c>
    </row>
    <row r="1034" spans="1:19" ht="24.75" customHeight="1">
      <c r="A1034" s="228" t="e">
        <f>Produit_Tarif_Stock!#REF!</f>
        <v>#REF!</v>
      </c>
      <c r="B1034" s="118" t="e">
        <f>IF(Produit_Tarif_Stock!#REF!&lt;&gt;"",Produit_Tarif_Stock!#REF!,"")</f>
        <v>#REF!</v>
      </c>
      <c r="C1034" s="502" t="e">
        <f>IF(Produit_Tarif_Stock!#REF!&lt;&gt;"",Produit_Tarif_Stock!#REF!,"")</f>
        <v>#REF!</v>
      </c>
      <c r="D1034" s="505" t="e">
        <f>IF(Produit_Tarif_Stock!#REF!&lt;&gt;"",Produit_Tarif_Stock!#REF!,"")</f>
        <v>#REF!</v>
      </c>
      <c r="E1034" s="514" t="e">
        <f>IF(Produit_Tarif_Stock!#REF!&lt;&gt;0,Produit_Tarif_Stock!#REF!,"")</f>
        <v>#REF!</v>
      </c>
      <c r="F1034" s="2" t="e">
        <f>IF(Produit_Tarif_Stock!#REF!&lt;&gt;"",Produit_Tarif_Stock!#REF!,"")</f>
        <v>#REF!</v>
      </c>
      <c r="G1034" s="506" t="e">
        <f>IF(Produit_Tarif_Stock!#REF!&lt;&gt;0,Produit_Tarif_Stock!#REF!,"")</f>
        <v>#REF!</v>
      </c>
      <c r="I1034" s="506" t="str">
        <f t="shared" si="32"/>
        <v/>
      </c>
      <c r="J1034" s="2" t="e">
        <f>IF(Produit_Tarif_Stock!#REF!&lt;&gt;0,Produit_Tarif_Stock!#REF!,"")</f>
        <v>#REF!</v>
      </c>
      <c r="K1034" s="2" t="e">
        <f>IF(Produit_Tarif_Stock!#REF!&lt;&gt;0,Produit_Tarif_Stock!#REF!,"")</f>
        <v>#REF!</v>
      </c>
      <c r="L1034" s="114" t="e">
        <f>IF(Produit_Tarif_Stock!#REF!&lt;&gt;0,Produit_Tarif_Stock!#REF!,"")</f>
        <v>#REF!</v>
      </c>
      <c r="M1034" s="114" t="e">
        <f>IF(Produit_Tarif_Stock!#REF!&lt;&gt;0,Produit_Tarif_Stock!#REF!,"")</f>
        <v>#REF!</v>
      </c>
      <c r="N1034" s="454"/>
      <c r="P1034" s="2" t="e">
        <f>IF(Produit_Tarif_Stock!#REF!&lt;&gt;0,Produit_Tarif_Stock!#REF!,"")</f>
        <v>#REF!</v>
      </c>
      <c r="Q1034" s="518" t="e">
        <f>IF(Produit_Tarif_Stock!#REF!&lt;&gt;0,(E1034-(E1034*H1034)-Produit_Tarif_Stock!#REF!)/Produit_Tarif_Stock!#REF!*100,(E1034-(E1034*H1034)-Produit_Tarif_Stock!#REF!)/Produit_Tarif_Stock!#REF!*100)</f>
        <v>#REF!</v>
      </c>
      <c r="R1034" s="523">
        <f t="shared" si="33"/>
        <v>0</v>
      </c>
      <c r="S1034" s="524" t="e">
        <f>Produit_Tarif_Stock!#REF!</f>
        <v>#REF!</v>
      </c>
    </row>
    <row r="1035" spans="1:19" ht="24.75" customHeight="1">
      <c r="A1035" s="228" t="e">
        <f>Produit_Tarif_Stock!#REF!</f>
        <v>#REF!</v>
      </c>
      <c r="B1035" s="118" t="e">
        <f>IF(Produit_Tarif_Stock!#REF!&lt;&gt;"",Produit_Tarif_Stock!#REF!,"")</f>
        <v>#REF!</v>
      </c>
      <c r="C1035" s="502" t="e">
        <f>IF(Produit_Tarif_Stock!#REF!&lt;&gt;"",Produit_Tarif_Stock!#REF!,"")</f>
        <v>#REF!</v>
      </c>
      <c r="D1035" s="505" t="e">
        <f>IF(Produit_Tarif_Stock!#REF!&lt;&gt;"",Produit_Tarif_Stock!#REF!,"")</f>
        <v>#REF!</v>
      </c>
      <c r="E1035" s="514" t="e">
        <f>IF(Produit_Tarif_Stock!#REF!&lt;&gt;0,Produit_Tarif_Stock!#REF!,"")</f>
        <v>#REF!</v>
      </c>
      <c r="F1035" s="2" t="e">
        <f>IF(Produit_Tarif_Stock!#REF!&lt;&gt;"",Produit_Tarif_Stock!#REF!,"")</f>
        <v>#REF!</v>
      </c>
      <c r="G1035" s="506" t="e">
        <f>IF(Produit_Tarif_Stock!#REF!&lt;&gt;0,Produit_Tarif_Stock!#REF!,"")</f>
        <v>#REF!</v>
      </c>
      <c r="I1035" s="506" t="str">
        <f t="shared" si="32"/>
        <v/>
      </c>
      <c r="J1035" s="2" t="e">
        <f>IF(Produit_Tarif_Stock!#REF!&lt;&gt;0,Produit_Tarif_Stock!#REF!,"")</f>
        <v>#REF!</v>
      </c>
      <c r="K1035" s="2" t="e">
        <f>IF(Produit_Tarif_Stock!#REF!&lt;&gt;0,Produit_Tarif_Stock!#REF!,"")</f>
        <v>#REF!</v>
      </c>
      <c r="L1035" s="114" t="e">
        <f>IF(Produit_Tarif_Stock!#REF!&lt;&gt;0,Produit_Tarif_Stock!#REF!,"")</f>
        <v>#REF!</v>
      </c>
      <c r="M1035" s="114" t="e">
        <f>IF(Produit_Tarif_Stock!#REF!&lt;&gt;0,Produit_Tarif_Stock!#REF!,"")</f>
        <v>#REF!</v>
      </c>
      <c r="N1035" s="454"/>
      <c r="P1035" s="2" t="e">
        <f>IF(Produit_Tarif_Stock!#REF!&lt;&gt;0,Produit_Tarif_Stock!#REF!,"")</f>
        <v>#REF!</v>
      </c>
      <c r="Q1035" s="518" t="e">
        <f>IF(Produit_Tarif_Stock!#REF!&lt;&gt;0,(E1035-(E1035*H1035)-Produit_Tarif_Stock!#REF!)/Produit_Tarif_Stock!#REF!*100,(E1035-(E1035*H1035)-Produit_Tarif_Stock!#REF!)/Produit_Tarif_Stock!#REF!*100)</f>
        <v>#REF!</v>
      </c>
      <c r="R1035" s="523">
        <f t="shared" si="33"/>
        <v>0</v>
      </c>
      <c r="S1035" s="524" t="e">
        <f>Produit_Tarif_Stock!#REF!</f>
        <v>#REF!</v>
      </c>
    </row>
    <row r="1036" spans="1:19" ht="24.75" customHeight="1">
      <c r="A1036" s="228" t="e">
        <f>Produit_Tarif_Stock!#REF!</f>
        <v>#REF!</v>
      </c>
      <c r="B1036" s="118" t="e">
        <f>IF(Produit_Tarif_Stock!#REF!&lt;&gt;"",Produit_Tarif_Stock!#REF!,"")</f>
        <v>#REF!</v>
      </c>
      <c r="C1036" s="502" t="e">
        <f>IF(Produit_Tarif_Stock!#REF!&lt;&gt;"",Produit_Tarif_Stock!#REF!,"")</f>
        <v>#REF!</v>
      </c>
      <c r="D1036" s="505" t="e">
        <f>IF(Produit_Tarif_Stock!#REF!&lt;&gt;"",Produit_Tarif_Stock!#REF!,"")</f>
        <v>#REF!</v>
      </c>
      <c r="E1036" s="514" t="e">
        <f>IF(Produit_Tarif_Stock!#REF!&lt;&gt;0,Produit_Tarif_Stock!#REF!,"")</f>
        <v>#REF!</v>
      </c>
      <c r="F1036" s="2" t="e">
        <f>IF(Produit_Tarif_Stock!#REF!&lt;&gt;"",Produit_Tarif_Stock!#REF!,"")</f>
        <v>#REF!</v>
      </c>
      <c r="G1036" s="506" t="e">
        <f>IF(Produit_Tarif_Stock!#REF!&lt;&gt;0,Produit_Tarif_Stock!#REF!,"")</f>
        <v>#REF!</v>
      </c>
      <c r="I1036" s="506" t="str">
        <f t="shared" si="32"/>
        <v/>
      </c>
      <c r="J1036" s="2" t="e">
        <f>IF(Produit_Tarif_Stock!#REF!&lt;&gt;0,Produit_Tarif_Stock!#REF!,"")</f>
        <v>#REF!</v>
      </c>
      <c r="K1036" s="2" t="e">
        <f>IF(Produit_Tarif_Stock!#REF!&lt;&gt;0,Produit_Tarif_Stock!#REF!,"")</f>
        <v>#REF!</v>
      </c>
      <c r="L1036" s="114" t="e">
        <f>IF(Produit_Tarif_Stock!#REF!&lt;&gt;0,Produit_Tarif_Stock!#REF!,"")</f>
        <v>#REF!</v>
      </c>
      <c r="M1036" s="114" t="e">
        <f>IF(Produit_Tarif_Stock!#REF!&lt;&gt;0,Produit_Tarif_Stock!#REF!,"")</f>
        <v>#REF!</v>
      </c>
      <c r="N1036" s="454"/>
      <c r="P1036" s="2" t="e">
        <f>IF(Produit_Tarif_Stock!#REF!&lt;&gt;0,Produit_Tarif_Stock!#REF!,"")</f>
        <v>#REF!</v>
      </c>
      <c r="Q1036" s="518" t="e">
        <f>IF(Produit_Tarif_Stock!#REF!&lt;&gt;0,(E1036-(E1036*H1036)-Produit_Tarif_Stock!#REF!)/Produit_Tarif_Stock!#REF!*100,(E1036-(E1036*H1036)-Produit_Tarif_Stock!#REF!)/Produit_Tarif_Stock!#REF!*100)</f>
        <v>#REF!</v>
      </c>
      <c r="R1036" s="523">
        <f t="shared" si="33"/>
        <v>0</v>
      </c>
      <c r="S1036" s="524" t="e">
        <f>Produit_Tarif_Stock!#REF!</f>
        <v>#REF!</v>
      </c>
    </row>
    <row r="1037" spans="1:19" ht="24.75" customHeight="1">
      <c r="A1037" s="228" t="e">
        <f>Produit_Tarif_Stock!#REF!</f>
        <v>#REF!</v>
      </c>
      <c r="B1037" s="118" t="e">
        <f>IF(Produit_Tarif_Stock!#REF!&lt;&gt;"",Produit_Tarif_Stock!#REF!,"")</f>
        <v>#REF!</v>
      </c>
      <c r="C1037" s="502" t="e">
        <f>IF(Produit_Tarif_Stock!#REF!&lt;&gt;"",Produit_Tarif_Stock!#REF!,"")</f>
        <v>#REF!</v>
      </c>
      <c r="D1037" s="505" t="e">
        <f>IF(Produit_Tarif_Stock!#REF!&lt;&gt;"",Produit_Tarif_Stock!#REF!,"")</f>
        <v>#REF!</v>
      </c>
      <c r="E1037" s="514" t="e">
        <f>IF(Produit_Tarif_Stock!#REF!&lt;&gt;0,Produit_Tarif_Stock!#REF!,"")</f>
        <v>#REF!</v>
      </c>
      <c r="F1037" s="2" t="e">
        <f>IF(Produit_Tarif_Stock!#REF!&lt;&gt;"",Produit_Tarif_Stock!#REF!,"")</f>
        <v>#REF!</v>
      </c>
      <c r="G1037" s="506" t="e">
        <f>IF(Produit_Tarif_Stock!#REF!&lt;&gt;0,Produit_Tarif_Stock!#REF!,"")</f>
        <v>#REF!</v>
      </c>
      <c r="I1037" s="506" t="str">
        <f t="shared" si="32"/>
        <v/>
      </c>
      <c r="J1037" s="2" t="e">
        <f>IF(Produit_Tarif_Stock!#REF!&lt;&gt;0,Produit_Tarif_Stock!#REF!,"")</f>
        <v>#REF!</v>
      </c>
      <c r="K1037" s="2" t="e">
        <f>IF(Produit_Tarif_Stock!#REF!&lt;&gt;0,Produit_Tarif_Stock!#REF!,"")</f>
        <v>#REF!</v>
      </c>
      <c r="L1037" s="114" t="e">
        <f>IF(Produit_Tarif_Stock!#REF!&lt;&gt;0,Produit_Tarif_Stock!#REF!,"")</f>
        <v>#REF!</v>
      </c>
      <c r="M1037" s="114" t="e">
        <f>IF(Produit_Tarif_Stock!#REF!&lt;&gt;0,Produit_Tarif_Stock!#REF!,"")</f>
        <v>#REF!</v>
      </c>
      <c r="N1037" s="454"/>
      <c r="P1037" s="2" t="e">
        <f>IF(Produit_Tarif_Stock!#REF!&lt;&gt;0,Produit_Tarif_Stock!#REF!,"")</f>
        <v>#REF!</v>
      </c>
      <c r="Q1037" s="518" t="e">
        <f>IF(Produit_Tarif_Stock!#REF!&lt;&gt;0,(E1037-(E1037*H1037)-Produit_Tarif_Stock!#REF!)/Produit_Tarif_Stock!#REF!*100,(E1037-(E1037*H1037)-Produit_Tarif_Stock!#REF!)/Produit_Tarif_Stock!#REF!*100)</f>
        <v>#REF!</v>
      </c>
      <c r="R1037" s="523">
        <f t="shared" si="33"/>
        <v>0</v>
      </c>
      <c r="S1037" s="524" t="e">
        <f>Produit_Tarif_Stock!#REF!</f>
        <v>#REF!</v>
      </c>
    </row>
    <row r="1038" spans="1:19" ht="24.75" customHeight="1">
      <c r="A1038" s="228" t="e">
        <f>Produit_Tarif_Stock!#REF!</f>
        <v>#REF!</v>
      </c>
      <c r="B1038" s="118" t="e">
        <f>IF(Produit_Tarif_Stock!#REF!&lt;&gt;"",Produit_Tarif_Stock!#REF!,"")</f>
        <v>#REF!</v>
      </c>
      <c r="C1038" s="502" t="e">
        <f>IF(Produit_Tarif_Stock!#REF!&lt;&gt;"",Produit_Tarif_Stock!#REF!,"")</f>
        <v>#REF!</v>
      </c>
      <c r="D1038" s="505" t="e">
        <f>IF(Produit_Tarif_Stock!#REF!&lt;&gt;"",Produit_Tarif_Stock!#REF!,"")</f>
        <v>#REF!</v>
      </c>
      <c r="E1038" s="514" t="e">
        <f>IF(Produit_Tarif_Stock!#REF!&lt;&gt;0,Produit_Tarif_Stock!#REF!,"")</f>
        <v>#REF!</v>
      </c>
      <c r="F1038" s="2" t="e">
        <f>IF(Produit_Tarif_Stock!#REF!&lt;&gt;"",Produit_Tarif_Stock!#REF!,"")</f>
        <v>#REF!</v>
      </c>
      <c r="G1038" s="506" t="e">
        <f>IF(Produit_Tarif_Stock!#REF!&lt;&gt;0,Produit_Tarif_Stock!#REF!,"")</f>
        <v>#REF!</v>
      </c>
      <c r="I1038" s="506" t="str">
        <f t="shared" si="32"/>
        <v/>
      </c>
      <c r="J1038" s="2" t="e">
        <f>IF(Produit_Tarif_Stock!#REF!&lt;&gt;0,Produit_Tarif_Stock!#REF!,"")</f>
        <v>#REF!</v>
      </c>
      <c r="K1038" s="2" t="e">
        <f>IF(Produit_Tarif_Stock!#REF!&lt;&gt;0,Produit_Tarif_Stock!#REF!,"")</f>
        <v>#REF!</v>
      </c>
      <c r="L1038" s="114" t="e">
        <f>IF(Produit_Tarif_Stock!#REF!&lt;&gt;0,Produit_Tarif_Stock!#REF!,"")</f>
        <v>#REF!</v>
      </c>
      <c r="M1038" s="114" t="e">
        <f>IF(Produit_Tarif_Stock!#REF!&lt;&gt;0,Produit_Tarif_Stock!#REF!,"")</f>
        <v>#REF!</v>
      </c>
      <c r="N1038" s="454"/>
      <c r="P1038" s="2" t="e">
        <f>IF(Produit_Tarif_Stock!#REF!&lt;&gt;0,Produit_Tarif_Stock!#REF!,"")</f>
        <v>#REF!</v>
      </c>
      <c r="Q1038" s="518" t="e">
        <f>IF(Produit_Tarif_Stock!#REF!&lt;&gt;0,(E1038-(E1038*H1038)-Produit_Tarif_Stock!#REF!)/Produit_Tarif_Stock!#REF!*100,(E1038-(E1038*H1038)-Produit_Tarif_Stock!#REF!)/Produit_Tarif_Stock!#REF!*100)</f>
        <v>#REF!</v>
      </c>
      <c r="R1038" s="523">
        <f t="shared" si="33"/>
        <v>0</v>
      </c>
      <c r="S1038" s="524" t="e">
        <f>Produit_Tarif_Stock!#REF!</f>
        <v>#REF!</v>
      </c>
    </row>
    <row r="1039" spans="1:19" ht="24.75" customHeight="1">
      <c r="A1039" s="228" t="e">
        <f>Produit_Tarif_Stock!#REF!</f>
        <v>#REF!</v>
      </c>
      <c r="B1039" s="118" t="e">
        <f>IF(Produit_Tarif_Stock!#REF!&lt;&gt;"",Produit_Tarif_Stock!#REF!,"")</f>
        <v>#REF!</v>
      </c>
      <c r="C1039" s="502" t="e">
        <f>IF(Produit_Tarif_Stock!#REF!&lt;&gt;"",Produit_Tarif_Stock!#REF!,"")</f>
        <v>#REF!</v>
      </c>
      <c r="D1039" s="505" t="e">
        <f>IF(Produit_Tarif_Stock!#REF!&lt;&gt;"",Produit_Tarif_Stock!#REF!,"")</f>
        <v>#REF!</v>
      </c>
      <c r="E1039" s="514" t="e">
        <f>IF(Produit_Tarif_Stock!#REF!&lt;&gt;0,Produit_Tarif_Stock!#REF!,"")</f>
        <v>#REF!</v>
      </c>
      <c r="F1039" s="2" t="e">
        <f>IF(Produit_Tarif_Stock!#REF!&lt;&gt;"",Produit_Tarif_Stock!#REF!,"")</f>
        <v>#REF!</v>
      </c>
      <c r="G1039" s="506" t="e">
        <f>IF(Produit_Tarif_Stock!#REF!&lt;&gt;0,Produit_Tarif_Stock!#REF!,"")</f>
        <v>#REF!</v>
      </c>
      <c r="I1039" s="506" t="str">
        <f t="shared" si="32"/>
        <v/>
      </c>
      <c r="J1039" s="2" t="e">
        <f>IF(Produit_Tarif_Stock!#REF!&lt;&gt;0,Produit_Tarif_Stock!#REF!,"")</f>
        <v>#REF!</v>
      </c>
      <c r="K1039" s="2" t="e">
        <f>IF(Produit_Tarif_Stock!#REF!&lt;&gt;0,Produit_Tarif_Stock!#REF!,"")</f>
        <v>#REF!</v>
      </c>
      <c r="L1039" s="114" t="e">
        <f>IF(Produit_Tarif_Stock!#REF!&lt;&gt;0,Produit_Tarif_Stock!#REF!,"")</f>
        <v>#REF!</v>
      </c>
      <c r="M1039" s="114" t="e">
        <f>IF(Produit_Tarif_Stock!#REF!&lt;&gt;0,Produit_Tarif_Stock!#REF!,"")</f>
        <v>#REF!</v>
      </c>
      <c r="N1039" s="454"/>
      <c r="P1039" s="2" t="e">
        <f>IF(Produit_Tarif_Stock!#REF!&lt;&gt;0,Produit_Tarif_Stock!#REF!,"")</f>
        <v>#REF!</v>
      </c>
      <c r="Q1039" s="518" t="e">
        <f>IF(Produit_Tarif_Stock!#REF!&lt;&gt;0,(E1039-(E1039*H1039)-Produit_Tarif_Stock!#REF!)/Produit_Tarif_Stock!#REF!*100,(E1039-(E1039*H1039)-Produit_Tarif_Stock!#REF!)/Produit_Tarif_Stock!#REF!*100)</f>
        <v>#REF!</v>
      </c>
      <c r="R1039" s="523">
        <f t="shared" si="33"/>
        <v>0</v>
      </c>
      <c r="S1039" s="524" t="e">
        <f>Produit_Tarif_Stock!#REF!</f>
        <v>#REF!</v>
      </c>
    </row>
    <row r="1040" spans="1:19" ht="24.75" customHeight="1">
      <c r="A1040" s="228" t="e">
        <f>Produit_Tarif_Stock!#REF!</f>
        <v>#REF!</v>
      </c>
      <c r="B1040" s="118" t="e">
        <f>IF(Produit_Tarif_Stock!#REF!&lt;&gt;"",Produit_Tarif_Stock!#REF!,"")</f>
        <v>#REF!</v>
      </c>
      <c r="C1040" s="502" t="e">
        <f>IF(Produit_Tarif_Stock!#REF!&lt;&gt;"",Produit_Tarif_Stock!#REF!,"")</f>
        <v>#REF!</v>
      </c>
      <c r="D1040" s="505" t="e">
        <f>IF(Produit_Tarif_Stock!#REF!&lt;&gt;"",Produit_Tarif_Stock!#REF!,"")</f>
        <v>#REF!</v>
      </c>
      <c r="E1040" s="514" t="e">
        <f>IF(Produit_Tarif_Stock!#REF!&lt;&gt;0,Produit_Tarif_Stock!#REF!,"")</f>
        <v>#REF!</v>
      </c>
      <c r="F1040" s="2" t="e">
        <f>IF(Produit_Tarif_Stock!#REF!&lt;&gt;"",Produit_Tarif_Stock!#REF!,"")</f>
        <v>#REF!</v>
      </c>
      <c r="G1040" s="506" t="e">
        <f>IF(Produit_Tarif_Stock!#REF!&lt;&gt;0,Produit_Tarif_Stock!#REF!,"")</f>
        <v>#REF!</v>
      </c>
      <c r="I1040" s="506" t="str">
        <f t="shared" si="32"/>
        <v/>
      </c>
      <c r="J1040" s="2" t="e">
        <f>IF(Produit_Tarif_Stock!#REF!&lt;&gt;0,Produit_Tarif_Stock!#REF!,"")</f>
        <v>#REF!</v>
      </c>
      <c r="K1040" s="2" t="e">
        <f>IF(Produit_Tarif_Stock!#REF!&lt;&gt;0,Produit_Tarif_Stock!#REF!,"")</f>
        <v>#REF!</v>
      </c>
      <c r="L1040" s="114" t="e">
        <f>IF(Produit_Tarif_Stock!#REF!&lt;&gt;0,Produit_Tarif_Stock!#REF!,"")</f>
        <v>#REF!</v>
      </c>
      <c r="M1040" s="114" t="e">
        <f>IF(Produit_Tarif_Stock!#REF!&lt;&gt;0,Produit_Tarif_Stock!#REF!,"")</f>
        <v>#REF!</v>
      </c>
      <c r="N1040" s="454"/>
      <c r="P1040" s="2" t="e">
        <f>IF(Produit_Tarif_Stock!#REF!&lt;&gt;0,Produit_Tarif_Stock!#REF!,"")</f>
        <v>#REF!</v>
      </c>
      <c r="Q1040" s="518" t="e">
        <f>IF(Produit_Tarif_Stock!#REF!&lt;&gt;0,(E1040-(E1040*H1040)-Produit_Tarif_Stock!#REF!)/Produit_Tarif_Stock!#REF!*100,(E1040-(E1040*H1040)-Produit_Tarif_Stock!#REF!)/Produit_Tarif_Stock!#REF!*100)</f>
        <v>#REF!</v>
      </c>
      <c r="R1040" s="523">
        <f t="shared" si="33"/>
        <v>0</v>
      </c>
      <c r="S1040" s="524" t="e">
        <f>Produit_Tarif_Stock!#REF!</f>
        <v>#REF!</v>
      </c>
    </row>
    <row r="1041" spans="1:19" ht="24.75" customHeight="1">
      <c r="A1041" s="228" t="e">
        <f>Produit_Tarif_Stock!#REF!</f>
        <v>#REF!</v>
      </c>
      <c r="B1041" s="118" t="e">
        <f>IF(Produit_Tarif_Stock!#REF!&lt;&gt;"",Produit_Tarif_Stock!#REF!,"")</f>
        <v>#REF!</v>
      </c>
      <c r="C1041" s="502" t="e">
        <f>IF(Produit_Tarif_Stock!#REF!&lt;&gt;"",Produit_Tarif_Stock!#REF!,"")</f>
        <v>#REF!</v>
      </c>
      <c r="D1041" s="505" t="e">
        <f>IF(Produit_Tarif_Stock!#REF!&lt;&gt;"",Produit_Tarif_Stock!#REF!,"")</f>
        <v>#REF!</v>
      </c>
      <c r="E1041" s="514" t="e">
        <f>IF(Produit_Tarif_Stock!#REF!&lt;&gt;0,Produit_Tarif_Stock!#REF!,"")</f>
        <v>#REF!</v>
      </c>
      <c r="F1041" s="2" t="e">
        <f>IF(Produit_Tarif_Stock!#REF!&lt;&gt;"",Produit_Tarif_Stock!#REF!,"")</f>
        <v>#REF!</v>
      </c>
      <c r="G1041" s="506" t="e">
        <f>IF(Produit_Tarif_Stock!#REF!&lt;&gt;0,Produit_Tarif_Stock!#REF!,"")</f>
        <v>#REF!</v>
      </c>
      <c r="I1041" s="506" t="str">
        <f t="shared" si="32"/>
        <v/>
      </c>
      <c r="J1041" s="2" t="e">
        <f>IF(Produit_Tarif_Stock!#REF!&lt;&gt;0,Produit_Tarif_Stock!#REF!,"")</f>
        <v>#REF!</v>
      </c>
      <c r="K1041" s="2" t="e">
        <f>IF(Produit_Tarif_Stock!#REF!&lt;&gt;0,Produit_Tarif_Stock!#REF!,"")</f>
        <v>#REF!</v>
      </c>
      <c r="L1041" s="114" t="e">
        <f>IF(Produit_Tarif_Stock!#REF!&lt;&gt;0,Produit_Tarif_Stock!#REF!,"")</f>
        <v>#REF!</v>
      </c>
      <c r="M1041" s="114" t="e">
        <f>IF(Produit_Tarif_Stock!#REF!&lt;&gt;0,Produit_Tarif_Stock!#REF!,"")</f>
        <v>#REF!</v>
      </c>
      <c r="N1041" s="454"/>
      <c r="P1041" s="2" t="e">
        <f>IF(Produit_Tarif_Stock!#REF!&lt;&gt;0,Produit_Tarif_Stock!#REF!,"")</f>
        <v>#REF!</v>
      </c>
      <c r="Q1041" s="518" t="e">
        <f>IF(Produit_Tarif_Stock!#REF!&lt;&gt;0,(E1041-(E1041*H1041)-Produit_Tarif_Stock!#REF!)/Produit_Tarif_Stock!#REF!*100,(E1041-(E1041*H1041)-Produit_Tarif_Stock!#REF!)/Produit_Tarif_Stock!#REF!*100)</f>
        <v>#REF!</v>
      </c>
      <c r="R1041" s="523">
        <f t="shared" si="33"/>
        <v>0</v>
      </c>
      <c r="S1041" s="524" t="e">
        <f>Produit_Tarif_Stock!#REF!</f>
        <v>#REF!</v>
      </c>
    </row>
    <row r="1042" spans="1:19" ht="24.75" customHeight="1">
      <c r="A1042" s="228" t="e">
        <f>Produit_Tarif_Stock!#REF!</f>
        <v>#REF!</v>
      </c>
      <c r="B1042" s="118" t="e">
        <f>IF(Produit_Tarif_Stock!#REF!&lt;&gt;"",Produit_Tarif_Stock!#REF!,"")</f>
        <v>#REF!</v>
      </c>
      <c r="C1042" s="502" t="e">
        <f>IF(Produit_Tarif_Stock!#REF!&lt;&gt;"",Produit_Tarif_Stock!#REF!,"")</f>
        <v>#REF!</v>
      </c>
      <c r="D1042" s="505" t="e">
        <f>IF(Produit_Tarif_Stock!#REF!&lt;&gt;"",Produit_Tarif_Stock!#REF!,"")</f>
        <v>#REF!</v>
      </c>
      <c r="E1042" s="514" t="e">
        <f>IF(Produit_Tarif_Stock!#REF!&lt;&gt;0,Produit_Tarif_Stock!#REF!,"")</f>
        <v>#REF!</v>
      </c>
      <c r="F1042" s="2" t="e">
        <f>IF(Produit_Tarif_Stock!#REF!&lt;&gt;"",Produit_Tarif_Stock!#REF!,"")</f>
        <v>#REF!</v>
      </c>
      <c r="G1042" s="506" t="e">
        <f>IF(Produit_Tarif_Stock!#REF!&lt;&gt;0,Produit_Tarif_Stock!#REF!,"")</f>
        <v>#REF!</v>
      </c>
      <c r="I1042" s="506" t="str">
        <f t="shared" si="32"/>
        <v/>
      </c>
      <c r="J1042" s="2" t="e">
        <f>IF(Produit_Tarif_Stock!#REF!&lt;&gt;0,Produit_Tarif_Stock!#REF!,"")</f>
        <v>#REF!</v>
      </c>
      <c r="K1042" s="2" t="e">
        <f>IF(Produit_Tarif_Stock!#REF!&lt;&gt;0,Produit_Tarif_Stock!#REF!,"")</f>
        <v>#REF!</v>
      </c>
      <c r="L1042" s="114" t="e">
        <f>IF(Produit_Tarif_Stock!#REF!&lt;&gt;0,Produit_Tarif_Stock!#REF!,"")</f>
        <v>#REF!</v>
      </c>
      <c r="M1042" s="114" t="e">
        <f>IF(Produit_Tarif_Stock!#REF!&lt;&gt;0,Produit_Tarif_Stock!#REF!,"")</f>
        <v>#REF!</v>
      </c>
      <c r="N1042" s="454"/>
      <c r="P1042" s="2" t="e">
        <f>IF(Produit_Tarif_Stock!#REF!&lt;&gt;0,Produit_Tarif_Stock!#REF!,"")</f>
        <v>#REF!</v>
      </c>
      <c r="Q1042" s="518" t="e">
        <f>IF(Produit_Tarif_Stock!#REF!&lt;&gt;0,(E1042-(E1042*H1042)-Produit_Tarif_Stock!#REF!)/Produit_Tarif_Stock!#REF!*100,(E1042-(E1042*H1042)-Produit_Tarif_Stock!#REF!)/Produit_Tarif_Stock!#REF!*100)</f>
        <v>#REF!</v>
      </c>
      <c r="R1042" s="523">
        <f t="shared" si="33"/>
        <v>0</v>
      </c>
      <c r="S1042" s="524" t="e">
        <f>Produit_Tarif_Stock!#REF!</f>
        <v>#REF!</v>
      </c>
    </row>
    <row r="1043" spans="1:19" ht="24.75" customHeight="1">
      <c r="A1043" s="228" t="e">
        <f>Produit_Tarif_Stock!#REF!</f>
        <v>#REF!</v>
      </c>
      <c r="B1043" s="118" t="e">
        <f>IF(Produit_Tarif_Stock!#REF!&lt;&gt;"",Produit_Tarif_Stock!#REF!,"")</f>
        <v>#REF!</v>
      </c>
      <c r="C1043" s="502" t="e">
        <f>IF(Produit_Tarif_Stock!#REF!&lt;&gt;"",Produit_Tarif_Stock!#REF!,"")</f>
        <v>#REF!</v>
      </c>
      <c r="D1043" s="505" t="e">
        <f>IF(Produit_Tarif_Stock!#REF!&lt;&gt;"",Produit_Tarif_Stock!#REF!,"")</f>
        <v>#REF!</v>
      </c>
      <c r="E1043" s="514" t="e">
        <f>IF(Produit_Tarif_Stock!#REF!&lt;&gt;0,Produit_Tarif_Stock!#REF!,"")</f>
        <v>#REF!</v>
      </c>
      <c r="F1043" s="2" t="e">
        <f>IF(Produit_Tarif_Stock!#REF!&lt;&gt;"",Produit_Tarif_Stock!#REF!,"")</f>
        <v>#REF!</v>
      </c>
      <c r="G1043" s="506" t="e">
        <f>IF(Produit_Tarif_Stock!#REF!&lt;&gt;0,Produit_Tarif_Stock!#REF!,"")</f>
        <v>#REF!</v>
      </c>
      <c r="I1043" s="506" t="str">
        <f t="shared" si="32"/>
        <v/>
      </c>
      <c r="J1043" s="2" t="e">
        <f>IF(Produit_Tarif_Stock!#REF!&lt;&gt;0,Produit_Tarif_Stock!#REF!,"")</f>
        <v>#REF!</v>
      </c>
      <c r="K1043" s="2" t="e">
        <f>IF(Produit_Tarif_Stock!#REF!&lt;&gt;0,Produit_Tarif_Stock!#REF!,"")</f>
        <v>#REF!</v>
      </c>
      <c r="L1043" s="114" t="e">
        <f>IF(Produit_Tarif_Stock!#REF!&lt;&gt;0,Produit_Tarif_Stock!#REF!,"")</f>
        <v>#REF!</v>
      </c>
      <c r="M1043" s="114" t="e">
        <f>IF(Produit_Tarif_Stock!#REF!&lt;&gt;0,Produit_Tarif_Stock!#REF!,"")</f>
        <v>#REF!</v>
      </c>
      <c r="N1043" s="454"/>
      <c r="P1043" s="2" t="e">
        <f>IF(Produit_Tarif_Stock!#REF!&lt;&gt;0,Produit_Tarif_Stock!#REF!,"")</f>
        <v>#REF!</v>
      </c>
      <c r="Q1043" s="518" t="e">
        <f>IF(Produit_Tarif_Stock!#REF!&lt;&gt;0,(E1043-(E1043*H1043)-Produit_Tarif_Stock!#REF!)/Produit_Tarif_Stock!#REF!*100,(E1043-(E1043*H1043)-Produit_Tarif_Stock!#REF!)/Produit_Tarif_Stock!#REF!*100)</f>
        <v>#REF!</v>
      </c>
      <c r="R1043" s="523">
        <f t="shared" si="33"/>
        <v>0</v>
      </c>
      <c r="S1043" s="524" t="e">
        <f>Produit_Tarif_Stock!#REF!</f>
        <v>#REF!</v>
      </c>
    </row>
    <row r="1044" spans="1:19" ht="24.75" customHeight="1">
      <c r="A1044" s="228" t="e">
        <f>Produit_Tarif_Stock!#REF!</f>
        <v>#REF!</v>
      </c>
      <c r="B1044" s="118" t="e">
        <f>IF(Produit_Tarif_Stock!#REF!&lt;&gt;"",Produit_Tarif_Stock!#REF!,"")</f>
        <v>#REF!</v>
      </c>
      <c r="C1044" s="502" t="e">
        <f>IF(Produit_Tarif_Stock!#REF!&lt;&gt;"",Produit_Tarif_Stock!#REF!,"")</f>
        <v>#REF!</v>
      </c>
      <c r="D1044" s="505" t="e">
        <f>IF(Produit_Tarif_Stock!#REF!&lt;&gt;"",Produit_Tarif_Stock!#REF!,"")</f>
        <v>#REF!</v>
      </c>
      <c r="E1044" s="514" t="e">
        <f>IF(Produit_Tarif_Stock!#REF!&lt;&gt;0,Produit_Tarif_Stock!#REF!,"")</f>
        <v>#REF!</v>
      </c>
      <c r="F1044" s="2" t="e">
        <f>IF(Produit_Tarif_Stock!#REF!&lt;&gt;"",Produit_Tarif_Stock!#REF!,"")</f>
        <v>#REF!</v>
      </c>
      <c r="G1044" s="506" t="e">
        <f>IF(Produit_Tarif_Stock!#REF!&lt;&gt;0,Produit_Tarif_Stock!#REF!,"")</f>
        <v>#REF!</v>
      </c>
      <c r="I1044" s="506" t="str">
        <f t="shared" si="32"/>
        <v/>
      </c>
      <c r="J1044" s="2" t="e">
        <f>IF(Produit_Tarif_Stock!#REF!&lt;&gt;0,Produit_Tarif_Stock!#REF!,"")</f>
        <v>#REF!</v>
      </c>
      <c r="K1044" s="2" t="e">
        <f>IF(Produit_Tarif_Stock!#REF!&lt;&gt;0,Produit_Tarif_Stock!#REF!,"")</f>
        <v>#REF!</v>
      </c>
      <c r="L1044" s="114" t="e">
        <f>IF(Produit_Tarif_Stock!#REF!&lt;&gt;0,Produit_Tarif_Stock!#REF!,"")</f>
        <v>#REF!</v>
      </c>
      <c r="M1044" s="114" t="e">
        <f>IF(Produit_Tarif_Stock!#REF!&lt;&gt;0,Produit_Tarif_Stock!#REF!,"")</f>
        <v>#REF!</v>
      </c>
      <c r="N1044" s="454"/>
      <c r="P1044" s="2" t="e">
        <f>IF(Produit_Tarif_Stock!#REF!&lt;&gt;0,Produit_Tarif_Stock!#REF!,"")</f>
        <v>#REF!</v>
      </c>
      <c r="Q1044" s="518" t="e">
        <f>IF(Produit_Tarif_Stock!#REF!&lt;&gt;0,(E1044-(E1044*H1044)-Produit_Tarif_Stock!#REF!)/Produit_Tarif_Stock!#REF!*100,(E1044-(E1044*H1044)-Produit_Tarif_Stock!#REF!)/Produit_Tarif_Stock!#REF!*100)</f>
        <v>#REF!</v>
      </c>
      <c r="R1044" s="523">
        <f t="shared" si="33"/>
        <v>0</v>
      </c>
      <c r="S1044" s="524" t="e">
        <f>Produit_Tarif_Stock!#REF!</f>
        <v>#REF!</v>
      </c>
    </row>
    <row r="1045" spans="1:19" ht="24.75" customHeight="1">
      <c r="A1045" s="228" t="e">
        <f>Produit_Tarif_Stock!#REF!</f>
        <v>#REF!</v>
      </c>
      <c r="B1045" s="118" t="e">
        <f>IF(Produit_Tarif_Stock!#REF!&lt;&gt;"",Produit_Tarif_Stock!#REF!,"")</f>
        <v>#REF!</v>
      </c>
      <c r="C1045" s="502" t="e">
        <f>IF(Produit_Tarif_Stock!#REF!&lt;&gt;"",Produit_Tarif_Stock!#REF!,"")</f>
        <v>#REF!</v>
      </c>
      <c r="D1045" s="505" t="e">
        <f>IF(Produit_Tarif_Stock!#REF!&lt;&gt;"",Produit_Tarif_Stock!#REF!,"")</f>
        <v>#REF!</v>
      </c>
      <c r="E1045" s="514" t="e">
        <f>IF(Produit_Tarif_Stock!#REF!&lt;&gt;0,Produit_Tarif_Stock!#REF!,"")</f>
        <v>#REF!</v>
      </c>
      <c r="F1045" s="2" t="e">
        <f>IF(Produit_Tarif_Stock!#REF!&lt;&gt;"",Produit_Tarif_Stock!#REF!,"")</f>
        <v>#REF!</v>
      </c>
      <c r="G1045" s="506" t="e">
        <f>IF(Produit_Tarif_Stock!#REF!&lt;&gt;0,Produit_Tarif_Stock!#REF!,"")</f>
        <v>#REF!</v>
      </c>
      <c r="I1045" s="506" t="str">
        <f t="shared" si="32"/>
        <v/>
      </c>
      <c r="J1045" s="2" t="e">
        <f>IF(Produit_Tarif_Stock!#REF!&lt;&gt;0,Produit_Tarif_Stock!#REF!,"")</f>
        <v>#REF!</v>
      </c>
      <c r="K1045" s="2" t="e">
        <f>IF(Produit_Tarif_Stock!#REF!&lt;&gt;0,Produit_Tarif_Stock!#REF!,"")</f>
        <v>#REF!</v>
      </c>
      <c r="L1045" s="114" t="e">
        <f>IF(Produit_Tarif_Stock!#REF!&lt;&gt;0,Produit_Tarif_Stock!#REF!,"")</f>
        <v>#REF!</v>
      </c>
      <c r="M1045" s="114" t="e">
        <f>IF(Produit_Tarif_Stock!#REF!&lt;&gt;0,Produit_Tarif_Stock!#REF!,"")</f>
        <v>#REF!</v>
      </c>
      <c r="N1045" s="454"/>
      <c r="P1045" s="2" t="e">
        <f>IF(Produit_Tarif_Stock!#REF!&lt;&gt;0,Produit_Tarif_Stock!#REF!,"")</f>
        <v>#REF!</v>
      </c>
      <c r="Q1045" s="518" t="e">
        <f>IF(Produit_Tarif_Stock!#REF!&lt;&gt;0,(E1045-(E1045*H1045)-Produit_Tarif_Stock!#REF!)/Produit_Tarif_Stock!#REF!*100,(E1045-(E1045*H1045)-Produit_Tarif_Stock!#REF!)/Produit_Tarif_Stock!#REF!*100)</f>
        <v>#REF!</v>
      </c>
      <c r="R1045" s="523">
        <f t="shared" si="33"/>
        <v>0</v>
      </c>
      <c r="S1045" s="524" t="e">
        <f>Produit_Tarif_Stock!#REF!</f>
        <v>#REF!</v>
      </c>
    </row>
    <row r="1046" spans="1:19" ht="24.75" customHeight="1">
      <c r="A1046" s="228" t="e">
        <f>Produit_Tarif_Stock!#REF!</f>
        <v>#REF!</v>
      </c>
      <c r="B1046" s="118" t="e">
        <f>IF(Produit_Tarif_Stock!#REF!&lt;&gt;"",Produit_Tarif_Stock!#REF!,"")</f>
        <v>#REF!</v>
      </c>
      <c r="C1046" s="502" t="e">
        <f>IF(Produit_Tarif_Stock!#REF!&lt;&gt;"",Produit_Tarif_Stock!#REF!,"")</f>
        <v>#REF!</v>
      </c>
      <c r="D1046" s="505" t="e">
        <f>IF(Produit_Tarif_Stock!#REF!&lt;&gt;"",Produit_Tarif_Stock!#REF!,"")</f>
        <v>#REF!</v>
      </c>
      <c r="E1046" s="514" t="e">
        <f>IF(Produit_Tarif_Stock!#REF!&lt;&gt;0,Produit_Tarif_Stock!#REF!,"")</f>
        <v>#REF!</v>
      </c>
      <c r="F1046" s="2" t="e">
        <f>IF(Produit_Tarif_Stock!#REF!&lt;&gt;"",Produit_Tarif_Stock!#REF!,"")</f>
        <v>#REF!</v>
      </c>
      <c r="G1046" s="506" t="e">
        <f>IF(Produit_Tarif_Stock!#REF!&lt;&gt;0,Produit_Tarif_Stock!#REF!,"")</f>
        <v>#REF!</v>
      </c>
      <c r="I1046" s="506" t="str">
        <f t="shared" si="32"/>
        <v/>
      </c>
      <c r="J1046" s="2" t="e">
        <f>IF(Produit_Tarif_Stock!#REF!&lt;&gt;0,Produit_Tarif_Stock!#REF!,"")</f>
        <v>#REF!</v>
      </c>
      <c r="K1046" s="2" t="e">
        <f>IF(Produit_Tarif_Stock!#REF!&lt;&gt;0,Produit_Tarif_Stock!#REF!,"")</f>
        <v>#REF!</v>
      </c>
      <c r="L1046" s="114" t="e">
        <f>IF(Produit_Tarif_Stock!#REF!&lt;&gt;0,Produit_Tarif_Stock!#REF!,"")</f>
        <v>#REF!</v>
      </c>
      <c r="M1046" s="114" t="e">
        <f>IF(Produit_Tarif_Stock!#REF!&lt;&gt;0,Produit_Tarif_Stock!#REF!,"")</f>
        <v>#REF!</v>
      </c>
      <c r="N1046" s="454"/>
      <c r="P1046" s="2" t="e">
        <f>IF(Produit_Tarif_Stock!#REF!&lt;&gt;0,Produit_Tarif_Stock!#REF!,"")</f>
        <v>#REF!</v>
      </c>
      <c r="Q1046" s="518" t="e">
        <f>IF(Produit_Tarif_Stock!#REF!&lt;&gt;0,(E1046-(E1046*H1046)-Produit_Tarif_Stock!#REF!)/Produit_Tarif_Stock!#REF!*100,(E1046-(E1046*H1046)-Produit_Tarif_Stock!#REF!)/Produit_Tarif_Stock!#REF!*100)</f>
        <v>#REF!</v>
      </c>
      <c r="R1046" s="523">
        <f t="shared" si="33"/>
        <v>0</v>
      </c>
      <c r="S1046" s="524" t="e">
        <f>Produit_Tarif_Stock!#REF!</f>
        <v>#REF!</v>
      </c>
    </row>
    <row r="1047" spans="1:19" ht="24.75" customHeight="1">
      <c r="A1047" s="228" t="e">
        <f>Produit_Tarif_Stock!#REF!</f>
        <v>#REF!</v>
      </c>
      <c r="B1047" s="118" t="e">
        <f>IF(Produit_Tarif_Stock!#REF!&lt;&gt;"",Produit_Tarif_Stock!#REF!,"")</f>
        <v>#REF!</v>
      </c>
      <c r="C1047" s="502" t="e">
        <f>IF(Produit_Tarif_Stock!#REF!&lt;&gt;"",Produit_Tarif_Stock!#REF!,"")</f>
        <v>#REF!</v>
      </c>
      <c r="D1047" s="505" t="e">
        <f>IF(Produit_Tarif_Stock!#REF!&lt;&gt;"",Produit_Tarif_Stock!#REF!,"")</f>
        <v>#REF!</v>
      </c>
      <c r="E1047" s="514" t="e">
        <f>IF(Produit_Tarif_Stock!#REF!&lt;&gt;0,Produit_Tarif_Stock!#REF!,"")</f>
        <v>#REF!</v>
      </c>
      <c r="F1047" s="2" t="e">
        <f>IF(Produit_Tarif_Stock!#REF!&lt;&gt;"",Produit_Tarif_Stock!#REF!,"")</f>
        <v>#REF!</v>
      </c>
      <c r="G1047" s="506" t="e">
        <f>IF(Produit_Tarif_Stock!#REF!&lt;&gt;0,Produit_Tarif_Stock!#REF!,"")</f>
        <v>#REF!</v>
      </c>
      <c r="I1047" s="506" t="str">
        <f t="shared" si="32"/>
        <v/>
      </c>
      <c r="J1047" s="2" t="e">
        <f>IF(Produit_Tarif_Stock!#REF!&lt;&gt;0,Produit_Tarif_Stock!#REF!,"")</f>
        <v>#REF!</v>
      </c>
      <c r="K1047" s="2" t="e">
        <f>IF(Produit_Tarif_Stock!#REF!&lt;&gt;0,Produit_Tarif_Stock!#REF!,"")</f>
        <v>#REF!</v>
      </c>
      <c r="L1047" s="114" t="e">
        <f>IF(Produit_Tarif_Stock!#REF!&lt;&gt;0,Produit_Tarif_Stock!#REF!,"")</f>
        <v>#REF!</v>
      </c>
      <c r="M1047" s="114" t="e">
        <f>IF(Produit_Tarif_Stock!#REF!&lt;&gt;0,Produit_Tarif_Stock!#REF!,"")</f>
        <v>#REF!</v>
      </c>
      <c r="N1047" s="454"/>
      <c r="P1047" s="2" t="e">
        <f>IF(Produit_Tarif_Stock!#REF!&lt;&gt;0,Produit_Tarif_Stock!#REF!,"")</f>
        <v>#REF!</v>
      </c>
      <c r="Q1047" s="518" t="e">
        <f>IF(Produit_Tarif_Stock!#REF!&lt;&gt;0,(E1047-(E1047*H1047)-Produit_Tarif_Stock!#REF!)/Produit_Tarif_Stock!#REF!*100,(E1047-(E1047*H1047)-Produit_Tarif_Stock!#REF!)/Produit_Tarif_Stock!#REF!*100)</f>
        <v>#REF!</v>
      </c>
      <c r="R1047" s="523">
        <f t="shared" si="33"/>
        <v>0</v>
      </c>
      <c r="S1047" s="524" t="e">
        <f>Produit_Tarif_Stock!#REF!</f>
        <v>#REF!</v>
      </c>
    </row>
    <row r="1048" spans="1:19" ht="24.75" customHeight="1">
      <c r="A1048" s="228" t="e">
        <f>Produit_Tarif_Stock!#REF!</f>
        <v>#REF!</v>
      </c>
      <c r="B1048" s="118" t="e">
        <f>IF(Produit_Tarif_Stock!#REF!&lt;&gt;"",Produit_Tarif_Stock!#REF!,"")</f>
        <v>#REF!</v>
      </c>
      <c r="C1048" s="502" t="e">
        <f>IF(Produit_Tarif_Stock!#REF!&lt;&gt;"",Produit_Tarif_Stock!#REF!,"")</f>
        <v>#REF!</v>
      </c>
      <c r="D1048" s="505" t="e">
        <f>IF(Produit_Tarif_Stock!#REF!&lt;&gt;"",Produit_Tarif_Stock!#REF!,"")</f>
        <v>#REF!</v>
      </c>
      <c r="E1048" s="514" t="e">
        <f>IF(Produit_Tarif_Stock!#REF!&lt;&gt;0,Produit_Tarif_Stock!#REF!,"")</f>
        <v>#REF!</v>
      </c>
      <c r="F1048" s="2" t="e">
        <f>IF(Produit_Tarif_Stock!#REF!&lt;&gt;"",Produit_Tarif_Stock!#REF!,"")</f>
        <v>#REF!</v>
      </c>
      <c r="G1048" s="506" t="e">
        <f>IF(Produit_Tarif_Stock!#REF!&lt;&gt;0,Produit_Tarif_Stock!#REF!,"")</f>
        <v>#REF!</v>
      </c>
      <c r="I1048" s="506" t="str">
        <f t="shared" si="32"/>
        <v/>
      </c>
      <c r="J1048" s="2" t="e">
        <f>IF(Produit_Tarif_Stock!#REF!&lt;&gt;0,Produit_Tarif_Stock!#REF!,"")</f>
        <v>#REF!</v>
      </c>
      <c r="K1048" s="2" t="e">
        <f>IF(Produit_Tarif_Stock!#REF!&lt;&gt;0,Produit_Tarif_Stock!#REF!,"")</f>
        <v>#REF!</v>
      </c>
      <c r="L1048" s="114" t="e">
        <f>IF(Produit_Tarif_Stock!#REF!&lt;&gt;0,Produit_Tarif_Stock!#REF!,"")</f>
        <v>#REF!</v>
      </c>
      <c r="M1048" s="114" t="e">
        <f>IF(Produit_Tarif_Stock!#REF!&lt;&gt;0,Produit_Tarif_Stock!#REF!,"")</f>
        <v>#REF!</v>
      </c>
      <c r="N1048" s="454"/>
      <c r="P1048" s="2" t="e">
        <f>IF(Produit_Tarif_Stock!#REF!&lt;&gt;0,Produit_Tarif_Stock!#REF!,"")</f>
        <v>#REF!</v>
      </c>
      <c r="Q1048" s="518" t="e">
        <f>IF(Produit_Tarif_Stock!#REF!&lt;&gt;0,(E1048-(E1048*H1048)-Produit_Tarif_Stock!#REF!)/Produit_Tarif_Stock!#REF!*100,(E1048-(E1048*H1048)-Produit_Tarif_Stock!#REF!)/Produit_Tarif_Stock!#REF!*100)</f>
        <v>#REF!</v>
      </c>
      <c r="R1048" s="523">
        <f t="shared" si="33"/>
        <v>0</v>
      </c>
      <c r="S1048" s="524" t="e">
        <f>Produit_Tarif_Stock!#REF!</f>
        <v>#REF!</v>
      </c>
    </row>
    <row r="1049" spans="1:19" ht="24.75" customHeight="1">
      <c r="A1049" s="228" t="e">
        <f>Produit_Tarif_Stock!#REF!</f>
        <v>#REF!</v>
      </c>
      <c r="B1049" s="118" t="e">
        <f>IF(Produit_Tarif_Stock!#REF!&lt;&gt;"",Produit_Tarif_Stock!#REF!,"")</f>
        <v>#REF!</v>
      </c>
      <c r="C1049" s="502" t="e">
        <f>IF(Produit_Tarif_Stock!#REF!&lt;&gt;"",Produit_Tarif_Stock!#REF!,"")</f>
        <v>#REF!</v>
      </c>
      <c r="D1049" s="505" t="e">
        <f>IF(Produit_Tarif_Stock!#REF!&lt;&gt;"",Produit_Tarif_Stock!#REF!,"")</f>
        <v>#REF!</v>
      </c>
      <c r="E1049" s="514" t="e">
        <f>IF(Produit_Tarif_Stock!#REF!&lt;&gt;0,Produit_Tarif_Stock!#REF!,"")</f>
        <v>#REF!</v>
      </c>
      <c r="F1049" s="2" t="e">
        <f>IF(Produit_Tarif_Stock!#REF!&lt;&gt;"",Produit_Tarif_Stock!#REF!,"")</f>
        <v>#REF!</v>
      </c>
      <c r="G1049" s="506" t="e">
        <f>IF(Produit_Tarif_Stock!#REF!&lt;&gt;0,Produit_Tarif_Stock!#REF!,"")</f>
        <v>#REF!</v>
      </c>
      <c r="I1049" s="506" t="str">
        <f t="shared" si="32"/>
        <v/>
      </c>
      <c r="J1049" s="2" t="e">
        <f>IF(Produit_Tarif_Stock!#REF!&lt;&gt;0,Produit_Tarif_Stock!#REF!,"")</f>
        <v>#REF!</v>
      </c>
      <c r="K1049" s="2" t="e">
        <f>IF(Produit_Tarif_Stock!#REF!&lt;&gt;0,Produit_Tarif_Stock!#REF!,"")</f>
        <v>#REF!</v>
      </c>
      <c r="L1049" s="114" t="e">
        <f>IF(Produit_Tarif_Stock!#REF!&lt;&gt;0,Produit_Tarif_Stock!#REF!,"")</f>
        <v>#REF!</v>
      </c>
      <c r="M1049" s="114" t="e">
        <f>IF(Produit_Tarif_Stock!#REF!&lt;&gt;0,Produit_Tarif_Stock!#REF!,"")</f>
        <v>#REF!</v>
      </c>
      <c r="N1049" s="454"/>
      <c r="P1049" s="2" t="e">
        <f>IF(Produit_Tarif_Stock!#REF!&lt;&gt;0,Produit_Tarif_Stock!#REF!,"")</f>
        <v>#REF!</v>
      </c>
      <c r="Q1049" s="518" t="e">
        <f>IF(Produit_Tarif_Stock!#REF!&lt;&gt;0,(E1049-(E1049*H1049)-Produit_Tarif_Stock!#REF!)/Produit_Tarif_Stock!#REF!*100,(E1049-(E1049*H1049)-Produit_Tarif_Stock!#REF!)/Produit_Tarif_Stock!#REF!*100)</f>
        <v>#REF!</v>
      </c>
      <c r="R1049" s="523">
        <f t="shared" si="33"/>
        <v>0</v>
      </c>
      <c r="S1049" s="524" t="e">
        <f>Produit_Tarif_Stock!#REF!</f>
        <v>#REF!</v>
      </c>
    </row>
    <row r="1050" spans="1:19" ht="24.75" customHeight="1">
      <c r="A1050" s="228" t="e">
        <f>Produit_Tarif_Stock!#REF!</f>
        <v>#REF!</v>
      </c>
      <c r="B1050" s="118" t="e">
        <f>IF(Produit_Tarif_Stock!#REF!&lt;&gt;"",Produit_Tarif_Stock!#REF!,"")</f>
        <v>#REF!</v>
      </c>
      <c r="C1050" s="502" t="e">
        <f>IF(Produit_Tarif_Stock!#REF!&lt;&gt;"",Produit_Tarif_Stock!#REF!,"")</f>
        <v>#REF!</v>
      </c>
      <c r="D1050" s="505" t="e">
        <f>IF(Produit_Tarif_Stock!#REF!&lt;&gt;"",Produit_Tarif_Stock!#REF!,"")</f>
        <v>#REF!</v>
      </c>
      <c r="E1050" s="514" t="e">
        <f>IF(Produit_Tarif_Stock!#REF!&lt;&gt;0,Produit_Tarif_Stock!#REF!,"")</f>
        <v>#REF!</v>
      </c>
      <c r="F1050" s="2" t="e">
        <f>IF(Produit_Tarif_Stock!#REF!&lt;&gt;"",Produit_Tarif_Stock!#REF!,"")</f>
        <v>#REF!</v>
      </c>
      <c r="G1050" s="506" t="e">
        <f>IF(Produit_Tarif_Stock!#REF!&lt;&gt;0,Produit_Tarif_Stock!#REF!,"")</f>
        <v>#REF!</v>
      </c>
      <c r="I1050" s="506" t="str">
        <f t="shared" si="32"/>
        <v/>
      </c>
      <c r="J1050" s="2" t="e">
        <f>IF(Produit_Tarif_Stock!#REF!&lt;&gt;0,Produit_Tarif_Stock!#REF!,"")</f>
        <v>#REF!</v>
      </c>
      <c r="K1050" s="2" t="e">
        <f>IF(Produit_Tarif_Stock!#REF!&lt;&gt;0,Produit_Tarif_Stock!#REF!,"")</f>
        <v>#REF!</v>
      </c>
      <c r="L1050" s="114" t="e">
        <f>IF(Produit_Tarif_Stock!#REF!&lt;&gt;0,Produit_Tarif_Stock!#REF!,"")</f>
        <v>#REF!</v>
      </c>
      <c r="M1050" s="114" t="e">
        <f>IF(Produit_Tarif_Stock!#REF!&lt;&gt;0,Produit_Tarif_Stock!#REF!,"")</f>
        <v>#REF!</v>
      </c>
      <c r="N1050" s="454"/>
      <c r="P1050" s="2" t="e">
        <f>IF(Produit_Tarif_Stock!#REF!&lt;&gt;0,Produit_Tarif_Stock!#REF!,"")</f>
        <v>#REF!</v>
      </c>
      <c r="Q1050" s="518" t="e">
        <f>IF(Produit_Tarif_Stock!#REF!&lt;&gt;0,(E1050-(E1050*H1050)-Produit_Tarif_Stock!#REF!)/Produit_Tarif_Stock!#REF!*100,(E1050-(E1050*H1050)-Produit_Tarif_Stock!#REF!)/Produit_Tarif_Stock!#REF!*100)</f>
        <v>#REF!</v>
      </c>
      <c r="R1050" s="523">
        <f t="shared" si="33"/>
        <v>0</v>
      </c>
      <c r="S1050" s="524" t="e">
        <f>Produit_Tarif_Stock!#REF!</f>
        <v>#REF!</v>
      </c>
    </row>
    <row r="1051" spans="1:19" ht="24.75" customHeight="1">
      <c r="A1051" s="228" t="e">
        <f>Produit_Tarif_Stock!#REF!</f>
        <v>#REF!</v>
      </c>
      <c r="B1051" s="118" t="e">
        <f>IF(Produit_Tarif_Stock!#REF!&lt;&gt;"",Produit_Tarif_Stock!#REF!,"")</f>
        <v>#REF!</v>
      </c>
      <c r="C1051" s="502" t="e">
        <f>IF(Produit_Tarif_Stock!#REF!&lt;&gt;"",Produit_Tarif_Stock!#REF!,"")</f>
        <v>#REF!</v>
      </c>
      <c r="D1051" s="505" t="e">
        <f>IF(Produit_Tarif_Stock!#REF!&lt;&gt;"",Produit_Tarif_Stock!#REF!,"")</f>
        <v>#REF!</v>
      </c>
      <c r="E1051" s="514" t="e">
        <f>IF(Produit_Tarif_Stock!#REF!&lt;&gt;0,Produit_Tarif_Stock!#REF!,"")</f>
        <v>#REF!</v>
      </c>
      <c r="F1051" s="2" t="e">
        <f>IF(Produit_Tarif_Stock!#REF!&lt;&gt;"",Produit_Tarif_Stock!#REF!,"")</f>
        <v>#REF!</v>
      </c>
      <c r="G1051" s="506" t="e">
        <f>IF(Produit_Tarif_Stock!#REF!&lt;&gt;0,Produit_Tarif_Stock!#REF!,"")</f>
        <v>#REF!</v>
      </c>
      <c r="I1051" s="506" t="str">
        <f t="shared" si="32"/>
        <v/>
      </c>
      <c r="J1051" s="2" t="e">
        <f>IF(Produit_Tarif_Stock!#REF!&lt;&gt;0,Produit_Tarif_Stock!#REF!,"")</f>
        <v>#REF!</v>
      </c>
      <c r="K1051" s="2" t="e">
        <f>IF(Produit_Tarif_Stock!#REF!&lt;&gt;0,Produit_Tarif_Stock!#REF!,"")</f>
        <v>#REF!</v>
      </c>
      <c r="L1051" s="114" t="e">
        <f>IF(Produit_Tarif_Stock!#REF!&lt;&gt;0,Produit_Tarif_Stock!#REF!,"")</f>
        <v>#REF!</v>
      </c>
      <c r="M1051" s="114" t="e">
        <f>IF(Produit_Tarif_Stock!#REF!&lt;&gt;0,Produit_Tarif_Stock!#REF!,"")</f>
        <v>#REF!</v>
      </c>
      <c r="N1051" s="454"/>
      <c r="P1051" s="2" t="e">
        <f>IF(Produit_Tarif_Stock!#REF!&lt;&gt;0,Produit_Tarif_Stock!#REF!,"")</f>
        <v>#REF!</v>
      </c>
      <c r="Q1051" s="518" t="e">
        <f>IF(Produit_Tarif_Stock!#REF!&lt;&gt;0,(E1051-(E1051*H1051)-Produit_Tarif_Stock!#REF!)/Produit_Tarif_Stock!#REF!*100,(E1051-(E1051*H1051)-Produit_Tarif_Stock!#REF!)/Produit_Tarif_Stock!#REF!*100)</f>
        <v>#REF!</v>
      </c>
      <c r="R1051" s="523">
        <f t="shared" si="33"/>
        <v>0</v>
      </c>
      <c r="S1051" s="524" t="e">
        <f>Produit_Tarif_Stock!#REF!</f>
        <v>#REF!</v>
      </c>
    </row>
    <row r="1052" spans="1:19" ht="24.75" customHeight="1">
      <c r="A1052" s="228" t="e">
        <f>Produit_Tarif_Stock!#REF!</f>
        <v>#REF!</v>
      </c>
      <c r="B1052" s="118" t="e">
        <f>IF(Produit_Tarif_Stock!#REF!&lt;&gt;"",Produit_Tarif_Stock!#REF!,"")</f>
        <v>#REF!</v>
      </c>
      <c r="C1052" s="502" t="e">
        <f>IF(Produit_Tarif_Stock!#REF!&lt;&gt;"",Produit_Tarif_Stock!#REF!,"")</f>
        <v>#REF!</v>
      </c>
      <c r="D1052" s="505" t="e">
        <f>IF(Produit_Tarif_Stock!#REF!&lt;&gt;"",Produit_Tarif_Stock!#REF!,"")</f>
        <v>#REF!</v>
      </c>
      <c r="E1052" s="514" t="e">
        <f>IF(Produit_Tarif_Stock!#REF!&lt;&gt;0,Produit_Tarif_Stock!#REF!,"")</f>
        <v>#REF!</v>
      </c>
      <c r="F1052" s="2" t="e">
        <f>IF(Produit_Tarif_Stock!#REF!&lt;&gt;"",Produit_Tarif_Stock!#REF!,"")</f>
        <v>#REF!</v>
      </c>
      <c r="G1052" s="506" t="e">
        <f>IF(Produit_Tarif_Stock!#REF!&lt;&gt;0,Produit_Tarif_Stock!#REF!,"")</f>
        <v>#REF!</v>
      </c>
      <c r="I1052" s="506" t="str">
        <f t="shared" si="32"/>
        <v/>
      </c>
      <c r="J1052" s="2" t="e">
        <f>IF(Produit_Tarif_Stock!#REF!&lt;&gt;0,Produit_Tarif_Stock!#REF!,"")</f>
        <v>#REF!</v>
      </c>
      <c r="K1052" s="2" t="e">
        <f>IF(Produit_Tarif_Stock!#REF!&lt;&gt;0,Produit_Tarif_Stock!#REF!,"")</f>
        <v>#REF!</v>
      </c>
      <c r="L1052" s="114" t="e">
        <f>IF(Produit_Tarif_Stock!#REF!&lt;&gt;0,Produit_Tarif_Stock!#REF!,"")</f>
        <v>#REF!</v>
      </c>
      <c r="M1052" s="114" t="e">
        <f>IF(Produit_Tarif_Stock!#REF!&lt;&gt;0,Produit_Tarif_Stock!#REF!,"")</f>
        <v>#REF!</v>
      </c>
      <c r="N1052" s="454"/>
      <c r="P1052" s="2" t="e">
        <f>IF(Produit_Tarif_Stock!#REF!&lt;&gt;0,Produit_Tarif_Stock!#REF!,"")</f>
        <v>#REF!</v>
      </c>
      <c r="Q1052" s="518" t="e">
        <f>IF(Produit_Tarif_Stock!#REF!&lt;&gt;0,(E1052-(E1052*H1052)-Produit_Tarif_Stock!#REF!)/Produit_Tarif_Stock!#REF!*100,(E1052-(E1052*H1052)-Produit_Tarif_Stock!#REF!)/Produit_Tarif_Stock!#REF!*100)</f>
        <v>#REF!</v>
      </c>
      <c r="R1052" s="523">
        <f t="shared" si="33"/>
        <v>0</v>
      </c>
      <c r="S1052" s="524" t="e">
        <f>Produit_Tarif_Stock!#REF!</f>
        <v>#REF!</v>
      </c>
    </row>
    <row r="1053" spans="1:19" ht="24.75" customHeight="1">
      <c r="A1053" s="228" t="e">
        <f>Produit_Tarif_Stock!#REF!</f>
        <v>#REF!</v>
      </c>
      <c r="B1053" s="118" t="e">
        <f>IF(Produit_Tarif_Stock!#REF!&lt;&gt;"",Produit_Tarif_Stock!#REF!,"")</f>
        <v>#REF!</v>
      </c>
      <c r="C1053" s="502" t="e">
        <f>IF(Produit_Tarif_Stock!#REF!&lt;&gt;"",Produit_Tarif_Stock!#REF!,"")</f>
        <v>#REF!</v>
      </c>
      <c r="D1053" s="505" t="e">
        <f>IF(Produit_Tarif_Stock!#REF!&lt;&gt;"",Produit_Tarif_Stock!#REF!,"")</f>
        <v>#REF!</v>
      </c>
      <c r="E1053" s="514" t="e">
        <f>IF(Produit_Tarif_Stock!#REF!&lt;&gt;0,Produit_Tarif_Stock!#REF!,"")</f>
        <v>#REF!</v>
      </c>
      <c r="F1053" s="2" t="e">
        <f>IF(Produit_Tarif_Stock!#REF!&lt;&gt;"",Produit_Tarif_Stock!#REF!,"")</f>
        <v>#REF!</v>
      </c>
      <c r="G1053" s="506" t="e">
        <f>IF(Produit_Tarif_Stock!#REF!&lt;&gt;0,Produit_Tarif_Stock!#REF!,"")</f>
        <v>#REF!</v>
      </c>
      <c r="I1053" s="506" t="str">
        <f t="shared" si="32"/>
        <v/>
      </c>
      <c r="J1053" s="2" t="e">
        <f>IF(Produit_Tarif_Stock!#REF!&lt;&gt;0,Produit_Tarif_Stock!#REF!,"")</f>
        <v>#REF!</v>
      </c>
      <c r="K1053" s="2" t="e">
        <f>IF(Produit_Tarif_Stock!#REF!&lt;&gt;0,Produit_Tarif_Stock!#REF!,"")</f>
        <v>#REF!</v>
      </c>
      <c r="L1053" s="114" t="e">
        <f>IF(Produit_Tarif_Stock!#REF!&lt;&gt;0,Produit_Tarif_Stock!#REF!,"")</f>
        <v>#REF!</v>
      </c>
      <c r="M1053" s="114" t="e">
        <f>IF(Produit_Tarif_Stock!#REF!&lt;&gt;0,Produit_Tarif_Stock!#REF!,"")</f>
        <v>#REF!</v>
      </c>
      <c r="N1053" s="454"/>
      <c r="P1053" s="2" t="e">
        <f>IF(Produit_Tarif_Stock!#REF!&lt;&gt;0,Produit_Tarif_Stock!#REF!,"")</f>
        <v>#REF!</v>
      </c>
      <c r="Q1053" s="518" t="e">
        <f>IF(Produit_Tarif_Stock!#REF!&lt;&gt;0,(E1053-(E1053*H1053)-Produit_Tarif_Stock!#REF!)/Produit_Tarif_Stock!#REF!*100,(E1053-(E1053*H1053)-Produit_Tarif_Stock!#REF!)/Produit_Tarif_Stock!#REF!*100)</f>
        <v>#REF!</v>
      </c>
      <c r="R1053" s="523">
        <f t="shared" si="33"/>
        <v>0</v>
      </c>
      <c r="S1053" s="524" t="e">
        <f>Produit_Tarif_Stock!#REF!</f>
        <v>#REF!</v>
      </c>
    </row>
    <row r="1054" spans="1:19" ht="24.75" customHeight="1">
      <c r="A1054" s="228" t="e">
        <f>Produit_Tarif_Stock!#REF!</f>
        <v>#REF!</v>
      </c>
      <c r="B1054" s="118" t="e">
        <f>IF(Produit_Tarif_Stock!#REF!&lt;&gt;"",Produit_Tarif_Stock!#REF!,"")</f>
        <v>#REF!</v>
      </c>
      <c r="C1054" s="502" t="e">
        <f>IF(Produit_Tarif_Stock!#REF!&lt;&gt;"",Produit_Tarif_Stock!#REF!,"")</f>
        <v>#REF!</v>
      </c>
      <c r="D1054" s="505" t="e">
        <f>IF(Produit_Tarif_Stock!#REF!&lt;&gt;"",Produit_Tarif_Stock!#REF!,"")</f>
        <v>#REF!</v>
      </c>
      <c r="E1054" s="514" t="e">
        <f>IF(Produit_Tarif_Stock!#REF!&lt;&gt;0,Produit_Tarif_Stock!#REF!,"")</f>
        <v>#REF!</v>
      </c>
      <c r="F1054" s="2" t="e">
        <f>IF(Produit_Tarif_Stock!#REF!&lt;&gt;"",Produit_Tarif_Stock!#REF!,"")</f>
        <v>#REF!</v>
      </c>
      <c r="G1054" s="506" t="e">
        <f>IF(Produit_Tarif_Stock!#REF!&lt;&gt;0,Produit_Tarif_Stock!#REF!,"")</f>
        <v>#REF!</v>
      </c>
      <c r="I1054" s="506" t="str">
        <f t="shared" si="32"/>
        <v/>
      </c>
      <c r="J1054" s="2" t="e">
        <f>IF(Produit_Tarif_Stock!#REF!&lt;&gt;0,Produit_Tarif_Stock!#REF!,"")</f>
        <v>#REF!</v>
      </c>
      <c r="K1054" s="2" t="e">
        <f>IF(Produit_Tarif_Stock!#REF!&lt;&gt;0,Produit_Tarif_Stock!#REF!,"")</f>
        <v>#REF!</v>
      </c>
      <c r="L1054" s="114" t="e">
        <f>IF(Produit_Tarif_Stock!#REF!&lt;&gt;0,Produit_Tarif_Stock!#REF!,"")</f>
        <v>#REF!</v>
      </c>
      <c r="M1054" s="114" t="e">
        <f>IF(Produit_Tarif_Stock!#REF!&lt;&gt;0,Produit_Tarif_Stock!#REF!,"")</f>
        <v>#REF!</v>
      </c>
      <c r="N1054" s="454"/>
      <c r="P1054" s="2" t="e">
        <f>IF(Produit_Tarif_Stock!#REF!&lt;&gt;0,Produit_Tarif_Stock!#REF!,"")</f>
        <v>#REF!</v>
      </c>
      <c r="Q1054" s="518" t="e">
        <f>IF(Produit_Tarif_Stock!#REF!&lt;&gt;0,(E1054-(E1054*H1054)-Produit_Tarif_Stock!#REF!)/Produit_Tarif_Stock!#REF!*100,(E1054-(E1054*H1054)-Produit_Tarif_Stock!#REF!)/Produit_Tarif_Stock!#REF!*100)</f>
        <v>#REF!</v>
      </c>
      <c r="R1054" s="523">
        <f t="shared" si="33"/>
        <v>0</v>
      </c>
      <c r="S1054" s="524" t="e">
        <f>Produit_Tarif_Stock!#REF!</f>
        <v>#REF!</v>
      </c>
    </row>
    <row r="1055" spans="1:19" ht="24.75" customHeight="1">
      <c r="A1055" s="228" t="e">
        <f>Produit_Tarif_Stock!#REF!</f>
        <v>#REF!</v>
      </c>
      <c r="B1055" s="118" t="e">
        <f>IF(Produit_Tarif_Stock!#REF!&lt;&gt;"",Produit_Tarif_Stock!#REF!,"")</f>
        <v>#REF!</v>
      </c>
      <c r="C1055" s="502" t="e">
        <f>IF(Produit_Tarif_Stock!#REF!&lt;&gt;"",Produit_Tarif_Stock!#REF!,"")</f>
        <v>#REF!</v>
      </c>
      <c r="D1055" s="505" t="e">
        <f>IF(Produit_Tarif_Stock!#REF!&lt;&gt;"",Produit_Tarif_Stock!#REF!,"")</f>
        <v>#REF!</v>
      </c>
      <c r="E1055" s="514" t="e">
        <f>IF(Produit_Tarif_Stock!#REF!&lt;&gt;0,Produit_Tarif_Stock!#REF!,"")</f>
        <v>#REF!</v>
      </c>
      <c r="F1055" s="2" t="e">
        <f>IF(Produit_Tarif_Stock!#REF!&lt;&gt;"",Produit_Tarif_Stock!#REF!,"")</f>
        <v>#REF!</v>
      </c>
      <c r="G1055" s="506" t="e">
        <f>IF(Produit_Tarif_Stock!#REF!&lt;&gt;0,Produit_Tarif_Stock!#REF!,"")</f>
        <v>#REF!</v>
      </c>
      <c r="I1055" s="506" t="str">
        <f t="shared" si="32"/>
        <v/>
      </c>
      <c r="J1055" s="2" t="e">
        <f>IF(Produit_Tarif_Stock!#REF!&lt;&gt;0,Produit_Tarif_Stock!#REF!,"")</f>
        <v>#REF!</v>
      </c>
      <c r="K1055" s="2" t="e">
        <f>IF(Produit_Tarif_Stock!#REF!&lt;&gt;0,Produit_Tarif_Stock!#REF!,"")</f>
        <v>#REF!</v>
      </c>
      <c r="L1055" s="114" t="e">
        <f>IF(Produit_Tarif_Stock!#REF!&lt;&gt;0,Produit_Tarif_Stock!#REF!,"")</f>
        <v>#REF!</v>
      </c>
      <c r="M1055" s="114" t="e">
        <f>IF(Produit_Tarif_Stock!#REF!&lt;&gt;0,Produit_Tarif_Stock!#REF!,"")</f>
        <v>#REF!</v>
      </c>
      <c r="N1055" s="454"/>
      <c r="P1055" s="2" t="e">
        <f>IF(Produit_Tarif_Stock!#REF!&lt;&gt;0,Produit_Tarif_Stock!#REF!,"")</f>
        <v>#REF!</v>
      </c>
      <c r="Q1055" s="518" t="e">
        <f>IF(Produit_Tarif_Stock!#REF!&lt;&gt;0,(E1055-(E1055*H1055)-Produit_Tarif_Stock!#REF!)/Produit_Tarif_Stock!#REF!*100,(E1055-(E1055*H1055)-Produit_Tarif_Stock!#REF!)/Produit_Tarif_Stock!#REF!*100)</f>
        <v>#REF!</v>
      </c>
      <c r="R1055" s="523">
        <f t="shared" si="33"/>
        <v>0</v>
      </c>
      <c r="S1055" s="524" t="e">
        <f>Produit_Tarif_Stock!#REF!</f>
        <v>#REF!</v>
      </c>
    </row>
    <row r="1056" spans="1:19" ht="24.75" customHeight="1">
      <c r="A1056" s="228" t="e">
        <f>Produit_Tarif_Stock!#REF!</f>
        <v>#REF!</v>
      </c>
      <c r="B1056" s="118" t="e">
        <f>IF(Produit_Tarif_Stock!#REF!&lt;&gt;"",Produit_Tarif_Stock!#REF!,"")</f>
        <v>#REF!</v>
      </c>
      <c r="C1056" s="502" t="e">
        <f>IF(Produit_Tarif_Stock!#REF!&lt;&gt;"",Produit_Tarif_Stock!#REF!,"")</f>
        <v>#REF!</v>
      </c>
      <c r="D1056" s="505" t="e">
        <f>IF(Produit_Tarif_Stock!#REF!&lt;&gt;"",Produit_Tarif_Stock!#REF!,"")</f>
        <v>#REF!</v>
      </c>
      <c r="E1056" s="514" t="e">
        <f>IF(Produit_Tarif_Stock!#REF!&lt;&gt;0,Produit_Tarif_Stock!#REF!,"")</f>
        <v>#REF!</v>
      </c>
      <c r="F1056" s="2" t="e">
        <f>IF(Produit_Tarif_Stock!#REF!&lt;&gt;"",Produit_Tarif_Stock!#REF!,"")</f>
        <v>#REF!</v>
      </c>
      <c r="G1056" s="506" t="e">
        <f>IF(Produit_Tarif_Stock!#REF!&lt;&gt;0,Produit_Tarif_Stock!#REF!,"")</f>
        <v>#REF!</v>
      </c>
      <c r="I1056" s="506" t="str">
        <f t="shared" si="32"/>
        <v/>
      </c>
      <c r="J1056" s="2" t="e">
        <f>IF(Produit_Tarif_Stock!#REF!&lt;&gt;0,Produit_Tarif_Stock!#REF!,"")</f>
        <v>#REF!</v>
      </c>
      <c r="K1056" s="2" t="e">
        <f>IF(Produit_Tarif_Stock!#REF!&lt;&gt;0,Produit_Tarif_Stock!#REF!,"")</f>
        <v>#REF!</v>
      </c>
      <c r="L1056" s="114" t="e">
        <f>IF(Produit_Tarif_Stock!#REF!&lt;&gt;0,Produit_Tarif_Stock!#REF!,"")</f>
        <v>#REF!</v>
      </c>
      <c r="M1056" s="114" t="e">
        <f>IF(Produit_Tarif_Stock!#REF!&lt;&gt;0,Produit_Tarif_Stock!#REF!,"")</f>
        <v>#REF!</v>
      </c>
      <c r="N1056" s="454"/>
      <c r="P1056" s="2" t="e">
        <f>IF(Produit_Tarif_Stock!#REF!&lt;&gt;0,Produit_Tarif_Stock!#REF!,"")</f>
        <v>#REF!</v>
      </c>
      <c r="Q1056" s="518" t="e">
        <f>IF(Produit_Tarif_Stock!#REF!&lt;&gt;0,(E1056-(E1056*H1056)-Produit_Tarif_Stock!#REF!)/Produit_Tarif_Stock!#REF!*100,(E1056-(E1056*H1056)-Produit_Tarif_Stock!#REF!)/Produit_Tarif_Stock!#REF!*100)</f>
        <v>#REF!</v>
      </c>
      <c r="R1056" s="523">
        <f t="shared" si="33"/>
        <v>0</v>
      </c>
      <c r="S1056" s="524" t="e">
        <f>Produit_Tarif_Stock!#REF!</f>
        <v>#REF!</v>
      </c>
    </row>
    <row r="1057" spans="1:19" ht="24.75" customHeight="1">
      <c r="A1057" s="228" t="e">
        <f>Produit_Tarif_Stock!#REF!</f>
        <v>#REF!</v>
      </c>
      <c r="B1057" s="118" t="e">
        <f>IF(Produit_Tarif_Stock!#REF!&lt;&gt;"",Produit_Tarif_Stock!#REF!,"")</f>
        <v>#REF!</v>
      </c>
      <c r="C1057" s="502" t="e">
        <f>IF(Produit_Tarif_Stock!#REF!&lt;&gt;"",Produit_Tarif_Stock!#REF!,"")</f>
        <v>#REF!</v>
      </c>
      <c r="D1057" s="505" t="e">
        <f>IF(Produit_Tarif_Stock!#REF!&lt;&gt;"",Produit_Tarif_Stock!#REF!,"")</f>
        <v>#REF!</v>
      </c>
      <c r="E1057" s="514" t="e">
        <f>IF(Produit_Tarif_Stock!#REF!&lt;&gt;0,Produit_Tarif_Stock!#REF!,"")</f>
        <v>#REF!</v>
      </c>
      <c r="F1057" s="2" t="e">
        <f>IF(Produit_Tarif_Stock!#REF!&lt;&gt;"",Produit_Tarif_Stock!#REF!,"")</f>
        <v>#REF!</v>
      </c>
      <c r="G1057" s="506" t="e">
        <f>IF(Produit_Tarif_Stock!#REF!&lt;&gt;0,Produit_Tarif_Stock!#REF!,"")</f>
        <v>#REF!</v>
      </c>
      <c r="I1057" s="506" t="str">
        <f t="shared" si="32"/>
        <v/>
      </c>
      <c r="J1057" s="2" t="e">
        <f>IF(Produit_Tarif_Stock!#REF!&lt;&gt;0,Produit_Tarif_Stock!#REF!,"")</f>
        <v>#REF!</v>
      </c>
      <c r="K1057" s="2" t="e">
        <f>IF(Produit_Tarif_Stock!#REF!&lt;&gt;0,Produit_Tarif_Stock!#REF!,"")</f>
        <v>#REF!</v>
      </c>
      <c r="L1057" s="114" t="e">
        <f>IF(Produit_Tarif_Stock!#REF!&lt;&gt;0,Produit_Tarif_Stock!#REF!,"")</f>
        <v>#REF!</v>
      </c>
      <c r="M1057" s="114" t="e">
        <f>IF(Produit_Tarif_Stock!#REF!&lt;&gt;0,Produit_Tarif_Stock!#REF!,"")</f>
        <v>#REF!</v>
      </c>
      <c r="N1057" s="454"/>
      <c r="P1057" s="2" t="e">
        <f>IF(Produit_Tarif_Stock!#REF!&lt;&gt;0,Produit_Tarif_Stock!#REF!,"")</f>
        <v>#REF!</v>
      </c>
      <c r="Q1057" s="518" t="e">
        <f>IF(Produit_Tarif_Stock!#REF!&lt;&gt;0,(E1057-(E1057*H1057)-Produit_Tarif_Stock!#REF!)/Produit_Tarif_Stock!#REF!*100,(E1057-(E1057*H1057)-Produit_Tarif_Stock!#REF!)/Produit_Tarif_Stock!#REF!*100)</f>
        <v>#REF!</v>
      </c>
      <c r="R1057" s="523">
        <f t="shared" si="33"/>
        <v>0</v>
      </c>
      <c r="S1057" s="524" t="e">
        <f>Produit_Tarif_Stock!#REF!</f>
        <v>#REF!</v>
      </c>
    </row>
    <row r="1058" spans="1:19" ht="24.75" customHeight="1">
      <c r="A1058" s="228" t="e">
        <f>Produit_Tarif_Stock!#REF!</f>
        <v>#REF!</v>
      </c>
      <c r="B1058" s="118" t="e">
        <f>IF(Produit_Tarif_Stock!#REF!&lt;&gt;"",Produit_Tarif_Stock!#REF!,"")</f>
        <v>#REF!</v>
      </c>
      <c r="C1058" s="502" t="e">
        <f>IF(Produit_Tarif_Stock!#REF!&lt;&gt;"",Produit_Tarif_Stock!#REF!,"")</f>
        <v>#REF!</v>
      </c>
      <c r="D1058" s="505" t="e">
        <f>IF(Produit_Tarif_Stock!#REF!&lt;&gt;"",Produit_Tarif_Stock!#REF!,"")</f>
        <v>#REF!</v>
      </c>
      <c r="E1058" s="514" t="e">
        <f>IF(Produit_Tarif_Stock!#REF!&lt;&gt;0,Produit_Tarif_Stock!#REF!,"")</f>
        <v>#REF!</v>
      </c>
      <c r="F1058" s="2" t="e">
        <f>IF(Produit_Tarif_Stock!#REF!&lt;&gt;"",Produit_Tarif_Stock!#REF!,"")</f>
        <v>#REF!</v>
      </c>
      <c r="G1058" s="506" t="e">
        <f>IF(Produit_Tarif_Stock!#REF!&lt;&gt;0,Produit_Tarif_Stock!#REF!,"")</f>
        <v>#REF!</v>
      </c>
      <c r="I1058" s="506" t="str">
        <f t="shared" si="32"/>
        <v/>
      </c>
      <c r="J1058" s="2" t="e">
        <f>IF(Produit_Tarif_Stock!#REF!&lt;&gt;0,Produit_Tarif_Stock!#REF!,"")</f>
        <v>#REF!</v>
      </c>
      <c r="K1058" s="2" t="e">
        <f>IF(Produit_Tarif_Stock!#REF!&lt;&gt;0,Produit_Tarif_Stock!#REF!,"")</f>
        <v>#REF!</v>
      </c>
      <c r="L1058" s="114" t="e">
        <f>IF(Produit_Tarif_Stock!#REF!&lt;&gt;0,Produit_Tarif_Stock!#REF!,"")</f>
        <v>#REF!</v>
      </c>
      <c r="M1058" s="114" t="e">
        <f>IF(Produit_Tarif_Stock!#REF!&lt;&gt;0,Produit_Tarif_Stock!#REF!,"")</f>
        <v>#REF!</v>
      </c>
      <c r="N1058" s="454"/>
      <c r="P1058" s="2" t="e">
        <f>IF(Produit_Tarif_Stock!#REF!&lt;&gt;0,Produit_Tarif_Stock!#REF!,"")</f>
        <v>#REF!</v>
      </c>
      <c r="Q1058" s="518" t="e">
        <f>IF(Produit_Tarif_Stock!#REF!&lt;&gt;0,(E1058-(E1058*H1058)-Produit_Tarif_Stock!#REF!)/Produit_Tarif_Stock!#REF!*100,(E1058-(E1058*H1058)-Produit_Tarif_Stock!#REF!)/Produit_Tarif_Stock!#REF!*100)</f>
        <v>#REF!</v>
      </c>
      <c r="R1058" s="523">
        <f t="shared" si="33"/>
        <v>0</v>
      </c>
      <c r="S1058" s="524" t="e">
        <f>Produit_Tarif_Stock!#REF!</f>
        <v>#REF!</v>
      </c>
    </row>
    <row r="1059" spans="1:19" ht="24.75" customHeight="1">
      <c r="A1059" s="228" t="e">
        <f>Produit_Tarif_Stock!#REF!</f>
        <v>#REF!</v>
      </c>
      <c r="B1059" s="118" t="e">
        <f>IF(Produit_Tarif_Stock!#REF!&lt;&gt;"",Produit_Tarif_Stock!#REF!,"")</f>
        <v>#REF!</v>
      </c>
      <c r="C1059" s="502" t="e">
        <f>IF(Produit_Tarif_Stock!#REF!&lt;&gt;"",Produit_Tarif_Stock!#REF!,"")</f>
        <v>#REF!</v>
      </c>
      <c r="D1059" s="505" t="e">
        <f>IF(Produit_Tarif_Stock!#REF!&lt;&gt;"",Produit_Tarif_Stock!#REF!,"")</f>
        <v>#REF!</v>
      </c>
      <c r="E1059" s="514" t="e">
        <f>IF(Produit_Tarif_Stock!#REF!&lt;&gt;0,Produit_Tarif_Stock!#REF!,"")</f>
        <v>#REF!</v>
      </c>
      <c r="F1059" s="2" t="e">
        <f>IF(Produit_Tarif_Stock!#REF!&lt;&gt;"",Produit_Tarif_Stock!#REF!,"")</f>
        <v>#REF!</v>
      </c>
      <c r="G1059" s="506" t="e">
        <f>IF(Produit_Tarif_Stock!#REF!&lt;&gt;0,Produit_Tarif_Stock!#REF!,"")</f>
        <v>#REF!</v>
      </c>
      <c r="I1059" s="506" t="str">
        <f t="shared" si="32"/>
        <v/>
      </c>
      <c r="J1059" s="2" t="e">
        <f>IF(Produit_Tarif_Stock!#REF!&lt;&gt;0,Produit_Tarif_Stock!#REF!,"")</f>
        <v>#REF!</v>
      </c>
      <c r="K1059" s="2" t="e">
        <f>IF(Produit_Tarif_Stock!#REF!&lt;&gt;0,Produit_Tarif_Stock!#REF!,"")</f>
        <v>#REF!</v>
      </c>
      <c r="L1059" s="114" t="e">
        <f>IF(Produit_Tarif_Stock!#REF!&lt;&gt;0,Produit_Tarif_Stock!#REF!,"")</f>
        <v>#REF!</v>
      </c>
      <c r="M1059" s="114" t="e">
        <f>IF(Produit_Tarif_Stock!#REF!&lt;&gt;0,Produit_Tarif_Stock!#REF!,"")</f>
        <v>#REF!</v>
      </c>
      <c r="N1059" s="454"/>
      <c r="P1059" s="2" t="e">
        <f>IF(Produit_Tarif_Stock!#REF!&lt;&gt;0,Produit_Tarif_Stock!#REF!,"")</f>
        <v>#REF!</v>
      </c>
      <c r="Q1059" s="518" t="e">
        <f>IF(Produit_Tarif_Stock!#REF!&lt;&gt;0,(E1059-(E1059*H1059)-Produit_Tarif_Stock!#REF!)/Produit_Tarif_Stock!#REF!*100,(E1059-(E1059*H1059)-Produit_Tarif_Stock!#REF!)/Produit_Tarif_Stock!#REF!*100)</f>
        <v>#REF!</v>
      </c>
      <c r="R1059" s="523">
        <f t="shared" si="33"/>
        <v>0</v>
      </c>
      <c r="S1059" s="524" t="e">
        <f>Produit_Tarif_Stock!#REF!</f>
        <v>#REF!</v>
      </c>
    </row>
    <row r="1060" spans="1:19" ht="24.75" customHeight="1">
      <c r="A1060" s="228" t="e">
        <f>Produit_Tarif_Stock!#REF!</f>
        <v>#REF!</v>
      </c>
      <c r="B1060" s="118" t="e">
        <f>IF(Produit_Tarif_Stock!#REF!&lt;&gt;"",Produit_Tarif_Stock!#REF!,"")</f>
        <v>#REF!</v>
      </c>
      <c r="C1060" s="502" t="e">
        <f>IF(Produit_Tarif_Stock!#REF!&lt;&gt;"",Produit_Tarif_Stock!#REF!,"")</f>
        <v>#REF!</v>
      </c>
      <c r="D1060" s="505" t="e">
        <f>IF(Produit_Tarif_Stock!#REF!&lt;&gt;"",Produit_Tarif_Stock!#REF!,"")</f>
        <v>#REF!</v>
      </c>
      <c r="E1060" s="514" t="e">
        <f>IF(Produit_Tarif_Stock!#REF!&lt;&gt;0,Produit_Tarif_Stock!#REF!,"")</f>
        <v>#REF!</v>
      </c>
      <c r="F1060" s="2" t="e">
        <f>IF(Produit_Tarif_Stock!#REF!&lt;&gt;"",Produit_Tarif_Stock!#REF!,"")</f>
        <v>#REF!</v>
      </c>
      <c r="G1060" s="506" t="e">
        <f>IF(Produit_Tarif_Stock!#REF!&lt;&gt;0,Produit_Tarif_Stock!#REF!,"")</f>
        <v>#REF!</v>
      </c>
      <c r="I1060" s="506" t="str">
        <f t="shared" si="32"/>
        <v/>
      </c>
      <c r="J1060" s="2" t="e">
        <f>IF(Produit_Tarif_Stock!#REF!&lt;&gt;0,Produit_Tarif_Stock!#REF!,"")</f>
        <v>#REF!</v>
      </c>
      <c r="K1060" s="2" t="e">
        <f>IF(Produit_Tarif_Stock!#REF!&lt;&gt;0,Produit_Tarif_Stock!#REF!,"")</f>
        <v>#REF!</v>
      </c>
      <c r="L1060" s="114" t="e">
        <f>IF(Produit_Tarif_Stock!#REF!&lt;&gt;0,Produit_Tarif_Stock!#REF!,"")</f>
        <v>#REF!</v>
      </c>
      <c r="M1060" s="114" t="e">
        <f>IF(Produit_Tarif_Stock!#REF!&lt;&gt;0,Produit_Tarif_Stock!#REF!,"")</f>
        <v>#REF!</v>
      </c>
      <c r="N1060" s="454"/>
      <c r="P1060" s="2" t="e">
        <f>IF(Produit_Tarif_Stock!#REF!&lt;&gt;0,Produit_Tarif_Stock!#REF!,"")</f>
        <v>#REF!</v>
      </c>
      <c r="Q1060" s="518" t="e">
        <f>IF(Produit_Tarif_Stock!#REF!&lt;&gt;0,(E1060-(E1060*H1060)-Produit_Tarif_Stock!#REF!)/Produit_Tarif_Stock!#REF!*100,(E1060-(E1060*H1060)-Produit_Tarif_Stock!#REF!)/Produit_Tarif_Stock!#REF!*100)</f>
        <v>#REF!</v>
      </c>
      <c r="R1060" s="523">
        <f t="shared" si="33"/>
        <v>0</v>
      </c>
      <c r="S1060" s="524" t="e">
        <f>Produit_Tarif_Stock!#REF!</f>
        <v>#REF!</v>
      </c>
    </row>
    <row r="1061" spans="1:19" ht="24.75" customHeight="1">
      <c r="A1061" s="228" t="e">
        <f>Produit_Tarif_Stock!#REF!</f>
        <v>#REF!</v>
      </c>
      <c r="B1061" s="118" t="e">
        <f>IF(Produit_Tarif_Stock!#REF!&lt;&gt;"",Produit_Tarif_Stock!#REF!,"")</f>
        <v>#REF!</v>
      </c>
      <c r="C1061" s="502" t="e">
        <f>IF(Produit_Tarif_Stock!#REF!&lt;&gt;"",Produit_Tarif_Stock!#REF!,"")</f>
        <v>#REF!</v>
      </c>
      <c r="D1061" s="505" t="e">
        <f>IF(Produit_Tarif_Stock!#REF!&lt;&gt;"",Produit_Tarif_Stock!#REF!,"")</f>
        <v>#REF!</v>
      </c>
      <c r="E1061" s="514" t="e">
        <f>IF(Produit_Tarif_Stock!#REF!&lt;&gt;0,Produit_Tarif_Stock!#REF!,"")</f>
        <v>#REF!</v>
      </c>
      <c r="F1061" s="2" t="e">
        <f>IF(Produit_Tarif_Stock!#REF!&lt;&gt;"",Produit_Tarif_Stock!#REF!,"")</f>
        <v>#REF!</v>
      </c>
      <c r="G1061" s="506" t="e">
        <f>IF(Produit_Tarif_Stock!#REF!&lt;&gt;0,Produit_Tarif_Stock!#REF!,"")</f>
        <v>#REF!</v>
      </c>
      <c r="I1061" s="506" t="str">
        <f t="shared" si="32"/>
        <v/>
      </c>
      <c r="J1061" s="2" t="e">
        <f>IF(Produit_Tarif_Stock!#REF!&lt;&gt;0,Produit_Tarif_Stock!#REF!,"")</f>
        <v>#REF!</v>
      </c>
      <c r="K1061" s="2" t="e">
        <f>IF(Produit_Tarif_Stock!#REF!&lt;&gt;0,Produit_Tarif_Stock!#REF!,"")</f>
        <v>#REF!</v>
      </c>
      <c r="L1061" s="114" t="e">
        <f>IF(Produit_Tarif_Stock!#REF!&lt;&gt;0,Produit_Tarif_Stock!#REF!,"")</f>
        <v>#REF!</v>
      </c>
      <c r="M1061" s="114" t="e">
        <f>IF(Produit_Tarif_Stock!#REF!&lt;&gt;0,Produit_Tarif_Stock!#REF!,"")</f>
        <v>#REF!</v>
      </c>
      <c r="N1061" s="454"/>
      <c r="P1061" s="2" t="e">
        <f>IF(Produit_Tarif_Stock!#REF!&lt;&gt;0,Produit_Tarif_Stock!#REF!,"")</f>
        <v>#REF!</v>
      </c>
      <c r="Q1061" s="518" t="e">
        <f>IF(Produit_Tarif_Stock!#REF!&lt;&gt;0,(E1061-(E1061*H1061)-Produit_Tarif_Stock!#REF!)/Produit_Tarif_Stock!#REF!*100,(E1061-(E1061*H1061)-Produit_Tarif_Stock!#REF!)/Produit_Tarif_Stock!#REF!*100)</f>
        <v>#REF!</v>
      </c>
      <c r="R1061" s="523">
        <f t="shared" si="33"/>
        <v>0</v>
      </c>
      <c r="S1061" s="524" t="e">
        <f>Produit_Tarif_Stock!#REF!</f>
        <v>#REF!</v>
      </c>
    </row>
    <row r="1062" spans="1:19" ht="24.75" customHeight="1">
      <c r="A1062" s="228" t="e">
        <f>Produit_Tarif_Stock!#REF!</f>
        <v>#REF!</v>
      </c>
      <c r="B1062" s="118" t="e">
        <f>IF(Produit_Tarif_Stock!#REF!&lt;&gt;"",Produit_Tarif_Stock!#REF!,"")</f>
        <v>#REF!</v>
      </c>
      <c r="C1062" s="502" t="e">
        <f>IF(Produit_Tarif_Stock!#REF!&lt;&gt;"",Produit_Tarif_Stock!#REF!,"")</f>
        <v>#REF!</v>
      </c>
      <c r="D1062" s="505" t="e">
        <f>IF(Produit_Tarif_Stock!#REF!&lt;&gt;"",Produit_Tarif_Stock!#REF!,"")</f>
        <v>#REF!</v>
      </c>
      <c r="E1062" s="514" t="e">
        <f>IF(Produit_Tarif_Stock!#REF!&lt;&gt;0,Produit_Tarif_Stock!#REF!,"")</f>
        <v>#REF!</v>
      </c>
      <c r="F1062" s="2" t="e">
        <f>IF(Produit_Tarif_Stock!#REF!&lt;&gt;"",Produit_Tarif_Stock!#REF!,"")</f>
        <v>#REF!</v>
      </c>
      <c r="G1062" s="506" t="e">
        <f>IF(Produit_Tarif_Stock!#REF!&lt;&gt;0,Produit_Tarif_Stock!#REF!,"")</f>
        <v>#REF!</v>
      </c>
      <c r="I1062" s="506" t="str">
        <f t="shared" si="32"/>
        <v/>
      </c>
      <c r="J1062" s="2" t="e">
        <f>IF(Produit_Tarif_Stock!#REF!&lt;&gt;0,Produit_Tarif_Stock!#REF!,"")</f>
        <v>#REF!</v>
      </c>
      <c r="K1062" s="2" t="e">
        <f>IF(Produit_Tarif_Stock!#REF!&lt;&gt;0,Produit_Tarif_Stock!#REF!,"")</f>
        <v>#REF!</v>
      </c>
      <c r="L1062" s="114" t="e">
        <f>IF(Produit_Tarif_Stock!#REF!&lt;&gt;0,Produit_Tarif_Stock!#REF!,"")</f>
        <v>#REF!</v>
      </c>
      <c r="M1062" s="114" t="e">
        <f>IF(Produit_Tarif_Stock!#REF!&lt;&gt;0,Produit_Tarif_Stock!#REF!,"")</f>
        <v>#REF!</v>
      </c>
      <c r="N1062" s="454"/>
      <c r="P1062" s="2" t="e">
        <f>IF(Produit_Tarif_Stock!#REF!&lt;&gt;0,Produit_Tarif_Stock!#REF!,"")</f>
        <v>#REF!</v>
      </c>
      <c r="Q1062" s="518" t="e">
        <f>IF(Produit_Tarif_Stock!#REF!&lt;&gt;0,(E1062-(E1062*H1062)-Produit_Tarif_Stock!#REF!)/Produit_Tarif_Stock!#REF!*100,(E1062-(E1062*H1062)-Produit_Tarif_Stock!#REF!)/Produit_Tarif_Stock!#REF!*100)</f>
        <v>#REF!</v>
      </c>
      <c r="R1062" s="523">
        <f t="shared" si="33"/>
        <v>0</v>
      </c>
      <c r="S1062" s="524" t="e">
        <f>Produit_Tarif_Stock!#REF!</f>
        <v>#REF!</v>
      </c>
    </row>
    <row r="1063" spans="1:19" ht="24.75" customHeight="1">
      <c r="A1063" s="228" t="e">
        <f>Produit_Tarif_Stock!#REF!</f>
        <v>#REF!</v>
      </c>
      <c r="B1063" s="118" t="e">
        <f>IF(Produit_Tarif_Stock!#REF!&lt;&gt;"",Produit_Tarif_Stock!#REF!,"")</f>
        <v>#REF!</v>
      </c>
      <c r="C1063" s="502" t="e">
        <f>IF(Produit_Tarif_Stock!#REF!&lt;&gt;"",Produit_Tarif_Stock!#REF!,"")</f>
        <v>#REF!</v>
      </c>
      <c r="D1063" s="505" t="e">
        <f>IF(Produit_Tarif_Stock!#REF!&lt;&gt;"",Produit_Tarif_Stock!#REF!,"")</f>
        <v>#REF!</v>
      </c>
      <c r="E1063" s="514" t="e">
        <f>IF(Produit_Tarif_Stock!#REF!&lt;&gt;0,Produit_Tarif_Stock!#REF!,"")</f>
        <v>#REF!</v>
      </c>
      <c r="F1063" s="2" t="e">
        <f>IF(Produit_Tarif_Stock!#REF!&lt;&gt;"",Produit_Tarif_Stock!#REF!,"")</f>
        <v>#REF!</v>
      </c>
      <c r="G1063" s="506" t="e">
        <f>IF(Produit_Tarif_Stock!#REF!&lt;&gt;0,Produit_Tarif_Stock!#REF!,"")</f>
        <v>#REF!</v>
      </c>
      <c r="I1063" s="506" t="str">
        <f t="shared" si="32"/>
        <v/>
      </c>
      <c r="J1063" s="2" t="e">
        <f>IF(Produit_Tarif_Stock!#REF!&lt;&gt;0,Produit_Tarif_Stock!#REF!,"")</f>
        <v>#REF!</v>
      </c>
      <c r="K1063" s="2" t="e">
        <f>IF(Produit_Tarif_Stock!#REF!&lt;&gt;0,Produit_Tarif_Stock!#REF!,"")</f>
        <v>#REF!</v>
      </c>
      <c r="L1063" s="114" t="e">
        <f>IF(Produit_Tarif_Stock!#REF!&lt;&gt;0,Produit_Tarif_Stock!#REF!,"")</f>
        <v>#REF!</v>
      </c>
      <c r="M1063" s="114" t="e">
        <f>IF(Produit_Tarif_Stock!#REF!&lt;&gt;0,Produit_Tarif_Stock!#REF!,"")</f>
        <v>#REF!</v>
      </c>
      <c r="N1063" s="454"/>
      <c r="P1063" s="2" t="e">
        <f>IF(Produit_Tarif_Stock!#REF!&lt;&gt;0,Produit_Tarif_Stock!#REF!,"")</f>
        <v>#REF!</v>
      </c>
      <c r="Q1063" s="518" t="e">
        <f>IF(Produit_Tarif_Stock!#REF!&lt;&gt;0,(E1063-(E1063*H1063)-Produit_Tarif_Stock!#REF!)/Produit_Tarif_Stock!#REF!*100,(E1063-(E1063*H1063)-Produit_Tarif_Stock!#REF!)/Produit_Tarif_Stock!#REF!*100)</f>
        <v>#REF!</v>
      </c>
      <c r="R1063" s="523">
        <f t="shared" si="33"/>
        <v>0</v>
      </c>
      <c r="S1063" s="524" t="e">
        <f>Produit_Tarif_Stock!#REF!</f>
        <v>#REF!</v>
      </c>
    </row>
    <row r="1064" spans="1:19" ht="24.75" customHeight="1">
      <c r="A1064" s="228" t="e">
        <f>Produit_Tarif_Stock!#REF!</f>
        <v>#REF!</v>
      </c>
      <c r="B1064" s="118" t="e">
        <f>IF(Produit_Tarif_Stock!#REF!&lt;&gt;"",Produit_Tarif_Stock!#REF!,"")</f>
        <v>#REF!</v>
      </c>
      <c r="C1064" s="502" t="e">
        <f>IF(Produit_Tarif_Stock!#REF!&lt;&gt;"",Produit_Tarif_Stock!#REF!,"")</f>
        <v>#REF!</v>
      </c>
      <c r="D1064" s="505" t="e">
        <f>IF(Produit_Tarif_Stock!#REF!&lt;&gt;"",Produit_Tarif_Stock!#REF!,"")</f>
        <v>#REF!</v>
      </c>
      <c r="E1064" s="514" t="e">
        <f>IF(Produit_Tarif_Stock!#REF!&lt;&gt;0,Produit_Tarif_Stock!#REF!,"")</f>
        <v>#REF!</v>
      </c>
      <c r="F1064" s="2" t="e">
        <f>IF(Produit_Tarif_Stock!#REF!&lt;&gt;"",Produit_Tarif_Stock!#REF!,"")</f>
        <v>#REF!</v>
      </c>
      <c r="G1064" s="506" t="e">
        <f>IF(Produit_Tarif_Stock!#REF!&lt;&gt;0,Produit_Tarif_Stock!#REF!,"")</f>
        <v>#REF!</v>
      </c>
      <c r="I1064" s="506" t="str">
        <f t="shared" si="32"/>
        <v/>
      </c>
      <c r="J1064" s="2" t="e">
        <f>IF(Produit_Tarif_Stock!#REF!&lt;&gt;0,Produit_Tarif_Stock!#REF!,"")</f>
        <v>#REF!</v>
      </c>
      <c r="K1064" s="2" t="e">
        <f>IF(Produit_Tarif_Stock!#REF!&lt;&gt;0,Produit_Tarif_Stock!#REF!,"")</f>
        <v>#REF!</v>
      </c>
      <c r="L1064" s="114" t="e">
        <f>IF(Produit_Tarif_Stock!#REF!&lt;&gt;0,Produit_Tarif_Stock!#REF!,"")</f>
        <v>#REF!</v>
      </c>
      <c r="M1064" s="114" t="e">
        <f>IF(Produit_Tarif_Stock!#REF!&lt;&gt;0,Produit_Tarif_Stock!#REF!,"")</f>
        <v>#REF!</v>
      </c>
      <c r="N1064" s="454"/>
      <c r="P1064" s="2" t="e">
        <f>IF(Produit_Tarif_Stock!#REF!&lt;&gt;0,Produit_Tarif_Stock!#REF!,"")</f>
        <v>#REF!</v>
      </c>
      <c r="Q1064" s="518" t="e">
        <f>IF(Produit_Tarif_Stock!#REF!&lt;&gt;0,(E1064-(E1064*H1064)-Produit_Tarif_Stock!#REF!)/Produit_Tarif_Stock!#REF!*100,(E1064-(E1064*H1064)-Produit_Tarif_Stock!#REF!)/Produit_Tarif_Stock!#REF!*100)</f>
        <v>#REF!</v>
      </c>
      <c r="R1064" s="523">
        <f t="shared" si="33"/>
        <v>0</v>
      </c>
      <c r="S1064" s="524" t="e">
        <f>Produit_Tarif_Stock!#REF!</f>
        <v>#REF!</v>
      </c>
    </row>
    <row r="1065" spans="1:19" ht="24.75" customHeight="1">
      <c r="A1065" s="228" t="e">
        <f>Produit_Tarif_Stock!#REF!</f>
        <v>#REF!</v>
      </c>
      <c r="B1065" s="118" t="e">
        <f>IF(Produit_Tarif_Stock!#REF!&lt;&gt;"",Produit_Tarif_Stock!#REF!,"")</f>
        <v>#REF!</v>
      </c>
      <c r="C1065" s="502" t="e">
        <f>IF(Produit_Tarif_Stock!#REF!&lt;&gt;"",Produit_Tarif_Stock!#REF!,"")</f>
        <v>#REF!</v>
      </c>
      <c r="D1065" s="505" t="e">
        <f>IF(Produit_Tarif_Stock!#REF!&lt;&gt;"",Produit_Tarif_Stock!#REF!,"")</f>
        <v>#REF!</v>
      </c>
      <c r="E1065" s="514" t="e">
        <f>IF(Produit_Tarif_Stock!#REF!&lt;&gt;0,Produit_Tarif_Stock!#REF!,"")</f>
        <v>#REF!</v>
      </c>
      <c r="F1065" s="2" t="e">
        <f>IF(Produit_Tarif_Stock!#REF!&lt;&gt;"",Produit_Tarif_Stock!#REF!,"")</f>
        <v>#REF!</v>
      </c>
      <c r="G1065" s="506" t="e">
        <f>IF(Produit_Tarif_Stock!#REF!&lt;&gt;0,Produit_Tarif_Stock!#REF!,"")</f>
        <v>#REF!</v>
      </c>
      <c r="I1065" s="506" t="str">
        <f t="shared" si="32"/>
        <v/>
      </c>
      <c r="J1065" s="2" t="e">
        <f>IF(Produit_Tarif_Stock!#REF!&lt;&gt;0,Produit_Tarif_Stock!#REF!,"")</f>
        <v>#REF!</v>
      </c>
      <c r="K1065" s="2" t="e">
        <f>IF(Produit_Tarif_Stock!#REF!&lt;&gt;0,Produit_Tarif_Stock!#REF!,"")</f>
        <v>#REF!</v>
      </c>
      <c r="L1065" s="114" t="e">
        <f>IF(Produit_Tarif_Stock!#REF!&lt;&gt;0,Produit_Tarif_Stock!#REF!,"")</f>
        <v>#REF!</v>
      </c>
      <c r="M1065" s="114" t="e">
        <f>IF(Produit_Tarif_Stock!#REF!&lt;&gt;0,Produit_Tarif_Stock!#REF!,"")</f>
        <v>#REF!</v>
      </c>
      <c r="N1065" s="454"/>
      <c r="P1065" s="2" t="e">
        <f>IF(Produit_Tarif_Stock!#REF!&lt;&gt;0,Produit_Tarif_Stock!#REF!,"")</f>
        <v>#REF!</v>
      </c>
      <c r="Q1065" s="518" t="e">
        <f>IF(Produit_Tarif_Stock!#REF!&lt;&gt;0,(E1065-(E1065*H1065)-Produit_Tarif_Stock!#REF!)/Produit_Tarif_Stock!#REF!*100,(E1065-(E1065*H1065)-Produit_Tarif_Stock!#REF!)/Produit_Tarif_Stock!#REF!*100)</f>
        <v>#REF!</v>
      </c>
      <c r="R1065" s="523">
        <f t="shared" si="33"/>
        <v>0</v>
      </c>
      <c r="S1065" s="524" t="e">
        <f>Produit_Tarif_Stock!#REF!</f>
        <v>#REF!</v>
      </c>
    </row>
    <row r="1066" spans="1:19" ht="24.75" customHeight="1">
      <c r="A1066" s="228" t="e">
        <f>Produit_Tarif_Stock!#REF!</f>
        <v>#REF!</v>
      </c>
      <c r="B1066" s="118" t="e">
        <f>IF(Produit_Tarif_Stock!#REF!&lt;&gt;"",Produit_Tarif_Stock!#REF!,"")</f>
        <v>#REF!</v>
      </c>
      <c r="C1066" s="502" t="e">
        <f>IF(Produit_Tarif_Stock!#REF!&lt;&gt;"",Produit_Tarif_Stock!#REF!,"")</f>
        <v>#REF!</v>
      </c>
      <c r="D1066" s="505" t="e">
        <f>IF(Produit_Tarif_Stock!#REF!&lt;&gt;"",Produit_Tarif_Stock!#REF!,"")</f>
        <v>#REF!</v>
      </c>
      <c r="E1066" s="514" t="e">
        <f>IF(Produit_Tarif_Stock!#REF!&lt;&gt;0,Produit_Tarif_Stock!#REF!,"")</f>
        <v>#REF!</v>
      </c>
      <c r="F1066" s="2" t="e">
        <f>IF(Produit_Tarif_Stock!#REF!&lt;&gt;"",Produit_Tarif_Stock!#REF!,"")</f>
        <v>#REF!</v>
      </c>
      <c r="G1066" s="506" t="e">
        <f>IF(Produit_Tarif_Stock!#REF!&lt;&gt;0,Produit_Tarif_Stock!#REF!,"")</f>
        <v>#REF!</v>
      </c>
      <c r="I1066" s="506" t="str">
        <f t="shared" si="32"/>
        <v/>
      </c>
      <c r="J1066" s="2" t="e">
        <f>IF(Produit_Tarif_Stock!#REF!&lt;&gt;0,Produit_Tarif_Stock!#REF!,"")</f>
        <v>#REF!</v>
      </c>
      <c r="K1066" s="2" t="e">
        <f>IF(Produit_Tarif_Stock!#REF!&lt;&gt;0,Produit_Tarif_Stock!#REF!,"")</f>
        <v>#REF!</v>
      </c>
      <c r="L1066" s="114" t="e">
        <f>IF(Produit_Tarif_Stock!#REF!&lt;&gt;0,Produit_Tarif_Stock!#REF!,"")</f>
        <v>#REF!</v>
      </c>
      <c r="M1066" s="114" t="e">
        <f>IF(Produit_Tarif_Stock!#REF!&lt;&gt;0,Produit_Tarif_Stock!#REF!,"")</f>
        <v>#REF!</v>
      </c>
      <c r="N1066" s="454"/>
      <c r="P1066" s="2" t="e">
        <f>IF(Produit_Tarif_Stock!#REF!&lt;&gt;0,Produit_Tarif_Stock!#REF!,"")</f>
        <v>#REF!</v>
      </c>
      <c r="Q1066" s="518" t="e">
        <f>IF(Produit_Tarif_Stock!#REF!&lt;&gt;0,(E1066-(E1066*H1066)-Produit_Tarif_Stock!#REF!)/Produit_Tarif_Stock!#REF!*100,(E1066-(E1066*H1066)-Produit_Tarif_Stock!#REF!)/Produit_Tarif_Stock!#REF!*100)</f>
        <v>#REF!</v>
      </c>
      <c r="R1066" s="523">
        <f t="shared" si="33"/>
        <v>0</v>
      </c>
      <c r="S1066" s="524" t="e">
        <f>Produit_Tarif_Stock!#REF!</f>
        <v>#REF!</v>
      </c>
    </row>
    <row r="1067" spans="1:19" ht="24.75" customHeight="1">
      <c r="A1067" s="228" t="e">
        <f>Produit_Tarif_Stock!#REF!</f>
        <v>#REF!</v>
      </c>
      <c r="B1067" s="118" t="e">
        <f>IF(Produit_Tarif_Stock!#REF!&lt;&gt;"",Produit_Tarif_Stock!#REF!,"")</f>
        <v>#REF!</v>
      </c>
      <c r="C1067" s="502" t="e">
        <f>IF(Produit_Tarif_Stock!#REF!&lt;&gt;"",Produit_Tarif_Stock!#REF!,"")</f>
        <v>#REF!</v>
      </c>
      <c r="D1067" s="505" t="e">
        <f>IF(Produit_Tarif_Stock!#REF!&lt;&gt;"",Produit_Tarif_Stock!#REF!,"")</f>
        <v>#REF!</v>
      </c>
      <c r="E1067" s="514" t="e">
        <f>IF(Produit_Tarif_Stock!#REF!&lt;&gt;0,Produit_Tarif_Stock!#REF!,"")</f>
        <v>#REF!</v>
      </c>
      <c r="F1067" s="2" t="e">
        <f>IF(Produit_Tarif_Stock!#REF!&lt;&gt;"",Produit_Tarif_Stock!#REF!,"")</f>
        <v>#REF!</v>
      </c>
      <c r="G1067" s="506" t="e">
        <f>IF(Produit_Tarif_Stock!#REF!&lt;&gt;0,Produit_Tarif_Stock!#REF!,"")</f>
        <v>#REF!</v>
      </c>
      <c r="I1067" s="506" t="str">
        <f t="shared" si="32"/>
        <v/>
      </c>
      <c r="J1067" s="2" t="e">
        <f>IF(Produit_Tarif_Stock!#REF!&lt;&gt;0,Produit_Tarif_Stock!#REF!,"")</f>
        <v>#REF!</v>
      </c>
      <c r="K1067" s="2" t="e">
        <f>IF(Produit_Tarif_Stock!#REF!&lt;&gt;0,Produit_Tarif_Stock!#REF!,"")</f>
        <v>#REF!</v>
      </c>
      <c r="L1067" s="114" t="e">
        <f>IF(Produit_Tarif_Stock!#REF!&lt;&gt;0,Produit_Tarif_Stock!#REF!,"")</f>
        <v>#REF!</v>
      </c>
      <c r="M1067" s="114" t="e">
        <f>IF(Produit_Tarif_Stock!#REF!&lt;&gt;0,Produit_Tarif_Stock!#REF!,"")</f>
        <v>#REF!</v>
      </c>
      <c r="N1067" s="454"/>
      <c r="P1067" s="2" t="e">
        <f>IF(Produit_Tarif_Stock!#REF!&lt;&gt;0,Produit_Tarif_Stock!#REF!,"")</f>
        <v>#REF!</v>
      </c>
      <c r="Q1067" s="518" t="e">
        <f>IF(Produit_Tarif_Stock!#REF!&lt;&gt;0,(E1067-(E1067*H1067)-Produit_Tarif_Stock!#REF!)/Produit_Tarif_Stock!#REF!*100,(E1067-(E1067*H1067)-Produit_Tarif_Stock!#REF!)/Produit_Tarif_Stock!#REF!*100)</f>
        <v>#REF!</v>
      </c>
      <c r="R1067" s="523">
        <f t="shared" si="33"/>
        <v>0</v>
      </c>
      <c r="S1067" s="524" t="e">
        <f>Produit_Tarif_Stock!#REF!</f>
        <v>#REF!</v>
      </c>
    </row>
    <row r="1068" spans="1:19" ht="24.75" customHeight="1">
      <c r="A1068" s="228" t="e">
        <f>Produit_Tarif_Stock!#REF!</f>
        <v>#REF!</v>
      </c>
      <c r="B1068" s="118" t="e">
        <f>IF(Produit_Tarif_Stock!#REF!&lt;&gt;"",Produit_Tarif_Stock!#REF!,"")</f>
        <v>#REF!</v>
      </c>
      <c r="C1068" s="502" t="e">
        <f>IF(Produit_Tarif_Stock!#REF!&lt;&gt;"",Produit_Tarif_Stock!#REF!,"")</f>
        <v>#REF!</v>
      </c>
      <c r="D1068" s="505" t="e">
        <f>IF(Produit_Tarif_Stock!#REF!&lt;&gt;"",Produit_Tarif_Stock!#REF!,"")</f>
        <v>#REF!</v>
      </c>
      <c r="E1068" s="514" t="e">
        <f>IF(Produit_Tarif_Stock!#REF!&lt;&gt;0,Produit_Tarif_Stock!#REF!,"")</f>
        <v>#REF!</v>
      </c>
      <c r="F1068" s="2" t="e">
        <f>IF(Produit_Tarif_Stock!#REF!&lt;&gt;"",Produit_Tarif_Stock!#REF!,"")</f>
        <v>#REF!</v>
      </c>
      <c r="G1068" s="506" t="e">
        <f>IF(Produit_Tarif_Stock!#REF!&lt;&gt;0,Produit_Tarif_Stock!#REF!,"")</f>
        <v>#REF!</v>
      </c>
      <c r="I1068" s="506" t="str">
        <f t="shared" si="32"/>
        <v/>
      </c>
      <c r="J1068" s="2" t="e">
        <f>IF(Produit_Tarif_Stock!#REF!&lt;&gt;0,Produit_Tarif_Stock!#REF!,"")</f>
        <v>#REF!</v>
      </c>
      <c r="K1068" s="2" t="e">
        <f>IF(Produit_Tarif_Stock!#REF!&lt;&gt;0,Produit_Tarif_Stock!#REF!,"")</f>
        <v>#REF!</v>
      </c>
      <c r="L1068" s="114" t="e">
        <f>IF(Produit_Tarif_Stock!#REF!&lt;&gt;0,Produit_Tarif_Stock!#REF!,"")</f>
        <v>#REF!</v>
      </c>
      <c r="M1068" s="114" t="e">
        <f>IF(Produit_Tarif_Stock!#REF!&lt;&gt;0,Produit_Tarif_Stock!#REF!,"")</f>
        <v>#REF!</v>
      </c>
      <c r="N1068" s="454"/>
      <c r="P1068" s="2" t="e">
        <f>IF(Produit_Tarif_Stock!#REF!&lt;&gt;0,Produit_Tarif_Stock!#REF!,"")</f>
        <v>#REF!</v>
      </c>
      <c r="Q1068" s="518" t="e">
        <f>IF(Produit_Tarif_Stock!#REF!&lt;&gt;0,(E1068-(E1068*H1068)-Produit_Tarif_Stock!#REF!)/Produit_Tarif_Stock!#REF!*100,(E1068-(E1068*H1068)-Produit_Tarif_Stock!#REF!)/Produit_Tarif_Stock!#REF!*100)</f>
        <v>#REF!</v>
      </c>
      <c r="R1068" s="523">
        <f t="shared" si="33"/>
        <v>0</v>
      </c>
      <c r="S1068" s="524" t="e">
        <f>Produit_Tarif_Stock!#REF!</f>
        <v>#REF!</v>
      </c>
    </row>
    <row r="1069" spans="1:19" ht="24.75" customHeight="1">
      <c r="A1069" s="228" t="e">
        <f>Produit_Tarif_Stock!#REF!</f>
        <v>#REF!</v>
      </c>
      <c r="B1069" s="118" t="e">
        <f>IF(Produit_Tarif_Stock!#REF!&lt;&gt;"",Produit_Tarif_Stock!#REF!,"")</f>
        <v>#REF!</v>
      </c>
      <c r="C1069" s="502" t="e">
        <f>IF(Produit_Tarif_Stock!#REF!&lt;&gt;"",Produit_Tarif_Stock!#REF!,"")</f>
        <v>#REF!</v>
      </c>
      <c r="D1069" s="505" t="e">
        <f>IF(Produit_Tarif_Stock!#REF!&lt;&gt;"",Produit_Tarif_Stock!#REF!,"")</f>
        <v>#REF!</v>
      </c>
      <c r="E1069" s="514" t="e">
        <f>IF(Produit_Tarif_Stock!#REF!&lt;&gt;0,Produit_Tarif_Stock!#REF!,"")</f>
        <v>#REF!</v>
      </c>
      <c r="F1069" s="2" t="e">
        <f>IF(Produit_Tarif_Stock!#REF!&lt;&gt;"",Produit_Tarif_Stock!#REF!,"")</f>
        <v>#REF!</v>
      </c>
      <c r="G1069" s="506" t="e">
        <f>IF(Produit_Tarif_Stock!#REF!&lt;&gt;0,Produit_Tarif_Stock!#REF!,"")</f>
        <v>#REF!</v>
      </c>
      <c r="I1069" s="506" t="str">
        <f t="shared" si="32"/>
        <v/>
      </c>
      <c r="J1069" s="2" t="e">
        <f>IF(Produit_Tarif_Stock!#REF!&lt;&gt;0,Produit_Tarif_Stock!#REF!,"")</f>
        <v>#REF!</v>
      </c>
      <c r="K1069" s="2" t="e">
        <f>IF(Produit_Tarif_Stock!#REF!&lt;&gt;0,Produit_Tarif_Stock!#REF!,"")</f>
        <v>#REF!</v>
      </c>
      <c r="L1069" s="114" t="e">
        <f>IF(Produit_Tarif_Stock!#REF!&lt;&gt;0,Produit_Tarif_Stock!#REF!,"")</f>
        <v>#REF!</v>
      </c>
      <c r="M1069" s="114" t="e">
        <f>IF(Produit_Tarif_Stock!#REF!&lt;&gt;0,Produit_Tarif_Stock!#REF!,"")</f>
        <v>#REF!</v>
      </c>
      <c r="N1069" s="454"/>
      <c r="P1069" s="2" t="e">
        <f>IF(Produit_Tarif_Stock!#REF!&lt;&gt;0,Produit_Tarif_Stock!#REF!,"")</f>
        <v>#REF!</v>
      </c>
      <c r="Q1069" s="518" t="e">
        <f>IF(Produit_Tarif_Stock!#REF!&lt;&gt;0,(E1069-(E1069*H1069)-Produit_Tarif_Stock!#REF!)/Produit_Tarif_Stock!#REF!*100,(E1069-(E1069*H1069)-Produit_Tarif_Stock!#REF!)/Produit_Tarif_Stock!#REF!*100)</f>
        <v>#REF!</v>
      </c>
      <c r="R1069" s="523">
        <f t="shared" si="33"/>
        <v>0</v>
      </c>
      <c r="S1069" s="524" t="e">
        <f>Produit_Tarif_Stock!#REF!</f>
        <v>#REF!</v>
      </c>
    </row>
    <row r="1070" spans="1:19" ht="24.75" customHeight="1">
      <c r="A1070" s="228" t="e">
        <f>Produit_Tarif_Stock!#REF!</f>
        <v>#REF!</v>
      </c>
      <c r="B1070" s="118" t="e">
        <f>IF(Produit_Tarif_Stock!#REF!&lt;&gt;"",Produit_Tarif_Stock!#REF!,"")</f>
        <v>#REF!</v>
      </c>
      <c r="C1070" s="502" t="e">
        <f>IF(Produit_Tarif_Stock!#REF!&lt;&gt;"",Produit_Tarif_Stock!#REF!,"")</f>
        <v>#REF!</v>
      </c>
      <c r="D1070" s="505" t="e">
        <f>IF(Produit_Tarif_Stock!#REF!&lt;&gt;"",Produit_Tarif_Stock!#REF!,"")</f>
        <v>#REF!</v>
      </c>
      <c r="E1070" s="514" t="e">
        <f>IF(Produit_Tarif_Stock!#REF!&lt;&gt;0,Produit_Tarif_Stock!#REF!,"")</f>
        <v>#REF!</v>
      </c>
      <c r="F1070" s="2" t="e">
        <f>IF(Produit_Tarif_Stock!#REF!&lt;&gt;"",Produit_Tarif_Stock!#REF!,"")</f>
        <v>#REF!</v>
      </c>
      <c r="G1070" s="506" t="e">
        <f>IF(Produit_Tarif_Stock!#REF!&lt;&gt;0,Produit_Tarif_Stock!#REF!,"")</f>
        <v>#REF!</v>
      </c>
      <c r="I1070" s="506" t="str">
        <f t="shared" si="32"/>
        <v/>
      </c>
      <c r="J1070" s="2" t="e">
        <f>IF(Produit_Tarif_Stock!#REF!&lt;&gt;0,Produit_Tarif_Stock!#REF!,"")</f>
        <v>#REF!</v>
      </c>
      <c r="K1070" s="2" t="e">
        <f>IF(Produit_Tarif_Stock!#REF!&lt;&gt;0,Produit_Tarif_Stock!#REF!,"")</f>
        <v>#REF!</v>
      </c>
      <c r="L1070" s="114" t="e">
        <f>IF(Produit_Tarif_Stock!#REF!&lt;&gt;0,Produit_Tarif_Stock!#REF!,"")</f>
        <v>#REF!</v>
      </c>
      <c r="M1070" s="114" t="e">
        <f>IF(Produit_Tarif_Stock!#REF!&lt;&gt;0,Produit_Tarif_Stock!#REF!,"")</f>
        <v>#REF!</v>
      </c>
      <c r="N1070" s="454"/>
      <c r="P1070" s="2" t="e">
        <f>IF(Produit_Tarif_Stock!#REF!&lt;&gt;0,Produit_Tarif_Stock!#REF!,"")</f>
        <v>#REF!</v>
      </c>
      <c r="Q1070" s="518" t="e">
        <f>IF(Produit_Tarif_Stock!#REF!&lt;&gt;0,(E1070-(E1070*H1070)-Produit_Tarif_Stock!#REF!)/Produit_Tarif_Stock!#REF!*100,(E1070-(E1070*H1070)-Produit_Tarif_Stock!#REF!)/Produit_Tarif_Stock!#REF!*100)</f>
        <v>#REF!</v>
      </c>
      <c r="R1070" s="523">
        <f t="shared" si="33"/>
        <v>0</v>
      </c>
      <c r="S1070" s="524" t="e">
        <f>Produit_Tarif_Stock!#REF!</f>
        <v>#REF!</v>
      </c>
    </row>
    <row r="1071" spans="1:19" ht="24.75" customHeight="1">
      <c r="A1071" s="228" t="e">
        <f>Produit_Tarif_Stock!#REF!</f>
        <v>#REF!</v>
      </c>
      <c r="B1071" s="118" t="e">
        <f>IF(Produit_Tarif_Stock!#REF!&lt;&gt;"",Produit_Tarif_Stock!#REF!,"")</f>
        <v>#REF!</v>
      </c>
      <c r="C1071" s="502" t="e">
        <f>IF(Produit_Tarif_Stock!#REF!&lt;&gt;"",Produit_Tarif_Stock!#REF!,"")</f>
        <v>#REF!</v>
      </c>
      <c r="D1071" s="505" t="e">
        <f>IF(Produit_Tarif_Stock!#REF!&lt;&gt;"",Produit_Tarif_Stock!#REF!,"")</f>
        <v>#REF!</v>
      </c>
      <c r="E1071" s="514" t="e">
        <f>IF(Produit_Tarif_Stock!#REF!&lt;&gt;0,Produit_Tarif_Stock!#REF!,"")</f>
        <v>#REF!</v>
      </c>
      <c r="F1071" s="2" t="e">
        <f>IF(Produit_Tarif_Stock!#REF!&lt;&gt;"",Produit_Tarif_Stock!#REF!,"")</f>
        <v>#REF!</v>
      </c>
      <c r="G1071" s="506" t="e">
        <f>IF(Produit_Tarif_Stock!#REF!&lt;&gt;0,Produit_Tarif_Stock!#REF!,"")</f>
        <v>#REF!</v>
      </c>
      <c r="I1071" s="506" t="str">
        <f t="shared" si="32"/>
        <v/>
      </c>
      <c r="J1071" s="2" t="e">
        <f>IF(Produit_Tarif_Stock!#REF!&lt;&gt;0,Produit_Tarif_Stock!#REF!,"")</f>
        <v>#REF!</v>
      </c>
      <c r="K1071" s="2" t="e">
        <f>IF(Produit_Tarif_Stock!#REF!&lt;&gt;0,Produit_Tarif_Stock!#REF!,"")</f>
        <v>#REF!</v>
      </c>
      <c r="L1071" s="114" t="e">
        <f>IF(Produit_Tarif_Stock!#REF!&lt;&gt;0,Produit_Tarif_Stock!#REF!,"")</f>
        <v>#REF!</v>
      </c>
      <c r="M1071" s="114" t="e">
        <f>IF(Produit_Tarif_Stock!#REF!&lt;&gt;0,Produit_Tarif_Stock!#REF!,"")</f>
        <v>#REF!</v>
      </c>
      <c r="N1071" s="454"/>
      <c r="P1071" s="2" t="e">
        <f>IF(Produit_Tarif_Stock!#REF!&lt;&gt;0,Produit_Tarif_Stock!#REF!,"")</f>
        <v>#REF!</v>
      </c>
      <c r="Q1071" s="518" t="e">
        <f>IF(Produit_Tarif_Stock!#REF!&lt;&gt;0,(E1071-(E1071*H1071)-Produit_Tarif_Stock!#REF!)/Produit_Tarif_Stock!#REF!*100,(E1071-(E1071*H1071)-Produit_Tarif_Stock!#REF!)/Produit_Tarif_Stock!#REF!*100)</f>
        <v>#REF!</v>
      </c>
      <c r="R1071" s="523">
        <f t="shared" si="33"/>
        <v>0</v>
      </c>
      <c r="S1071" s="524" t="e">
        <f>Produit_Tarif_Stock!#REF!</f>
        <v>#REF!</v>
      </c>
    </row>
    <row r="1072" spans="1:19" ht="24.75" customHeight="1">
      <c r="A1072" s="228" t="e">
        <f>Produit_Tarif_Stock!#REF!</f>
        <v>#REF!</v>
      </c>
      <c r="B1072" s="118" t="e">
        <f>IF(Produit_Tarif_Stock!#REF!&lt;&gt;"",Produit_Tarif_Stock!#REF!,"")</f>
        <v>#REF!</v>
      </c>
      <c r="C1072" s="502" t="e">
        <f>IF(Produit_Tarif_Stock!#REF!&lt;&gt;"",Produit_Tarif_Stock!#REF!,"")</f>
        <v>#REF!</v>
      </c>
      <c r="D1072" s="505" t="e">
        <f>IF(Produit_Tarif_Stock!#REF!&lt;&gt;"",Produit_Tarif_Stock!#REF!,"")</f>
        <v>#REF!</v>
      </c>
      <c r="E1072" s="514" t="e">
        <f>IF(Produit_Tarif_Stock!#REF!&lt;&gt;0,Produit_Tarif_Stock!#REF!,"")</f>
        <v>#REF!</v>
      </c>
      <c r="F1072" s="2" t="e">
        <f>IF(Produit_Tarif_Stock!#REF!&lt;&gt;"",Produit_Tarif_Stock!#REF!,"")</f>
        <v>#REF!</v>
      </c>
      <c r="G1072" s="506" t="e">
        <f>IF(Produit_Tarif_Stock!#REF!&lt;&gt;0,Produit_Tarif_Stock!#REF!,"")</f>
        <v>#REF!</v>
      </c>
      <c r="I1072" s="506" t="str">
        <f t="shared" si="32"/>
        <v/>
      </c>
      <c r="J1072" s="2" t="e">
        <f>IF(Produit_Tarif_Stock!#REF!&lt;&gt;0,Produit_Tarif_Stock!#REF!,"")</f>
        <v>#REF!</v>
      </c>
      <c r="K1072" s="2" t="e">
        <f>IF(Produit_Tarif_Stock!#REF!&lt;&gt;0,Produit_Tarif_Stock!#REF!,"")</f>
        <v>#REF!</v>
      </c>
      <c r="L1072" s="114" t="e">
        <f>IF(Produit_Tarif_Stock!#REF!&lt;&gt;0,Produit_Tarif_Stock!#REF!,"")</f>
        <v>#REF!</v>
      </c>
      <c r="M1072" s="114" t="e">
        <f>IF(Produit_Tarif_Stock!#REF!&lt;&gt;0,Produit_Tarif_Stock!#REF!,"")</f>
        <v>#REF!</v>
      </c>
      <c r="N1072" s="454"/>
      <c r="P1072" s="2" t="e">
        <f>IF(Produit_Tarif_Stock!#REF!&lt;&gt;0,Produit_Tarif_Stock!#REF!,"")</f>
        <v>#REF!</v>
      </c>
      <c r="Q1072" s="518" t="e">
        <f>IF(Produit_Tarif_Stock!#REF!&lt;&gt;0,(E1072-(E1072*H1072)-Produit_Tarif_Stock!#REF!)/Produit_Tarif_Stock!#REF!*100,(E1072-(E1072*H1072)-Produit_Tarif_Stock!#REF!)/Produit_Tarif_Stock!#REF!*100)</f>
        <v>#REF!</v>
      </c>
      <c r="R1072" s="523">
        <f t="shared" si="33"/>
        <v>0</v>
      </c>
      <c r="S1072" s="524" t="e">
        <f>Produit_Tarif_Stock!#REF!</f>
        <v>#REF!</v>
      </c>
    </row>
    <row r="1073" spans="1:19" ht="24.75" customHeight="1">
      <c r="A1073" s="228" t="e">
        <f>Produit_Tarif_Stock!#REF!</f>
        <v>#REF!</v>
      </c>
      <c r="B1073" s="118" t="e">
        <f>IF(Produit_Tarif_Stock!#REF!&lt;&gt;"",Produit_Tarif_Stock!#REF!,"")</f>
        <v>#REF!</v>
      </c>
      <c r="C1073" s="502" t="e">
        <f>IF(Produit_Tarif_Stock!#REF!&lt;&gt;"",Produit_Tarif_Stock!#REF!,"")</f>
        <v>#REF!</v>
      </c>
      <c r="D1073" s="505" t="e">
        <f>IF(Produit_Tarif_Stock!#REF!&lt;&gt;"",Produit_Tarif_Stock!#REF!,"")</f>
        <v>#REF!</v>
      </c>
      <c r="E1073" s="514" t="e">
        <f>IF(Produit_Tarif_Stock!#REF!&lt;&gt;0,Produit_Tarif_Stock!#REF!,"")</f>
        <v>#REF!</v>
      </c>
      <c r="F1073" s="2" t="e">
        <f>IF(Produit_Tarif_Stock!#REF!&lt;&gt;"",Produit_Tarif_Stock!#REF!,"")</f>
        <v>#REF!</v>
      </c>
      <c r="G1073" s="506" t="e">
        <f>IF(Produit_Tarif_Stock!#REF!&lt;&gt;0,Produit_Tarif_Stock!#REF!,"")</f>
        <v>#REF!</v>
      </c>
      <c r="I1073" s="506" t="str">
        <f t="shared" si="32"/>
        <v/>
      </c>
      <c r="J1073" s="2" t="e">
        <f>IF(Produit_Tarif_Stock!#REF!&lt;&gt;0,Produit_Tarif_Stock!#REF!,"")</f>
        <v>#REF!</v>
      </c>
      <c r="K1073" s="2" t="e">
        <f>IF(Produit_Tarif_Stock!#REF!&lt;&gt;0,Produit_Tarif_Stock!#REF!,"")</f>
        <v>#REF!</v>
      </c>
      <c r="L1073" s="114" t="e">
        <f>IF(Produit_Tarif_Stock!#REF!&lt;&gt;0,Produit_Tarif_Stock!#REF!,"")</f>
        <v>#REF!</v>
      </c>
      <c r="M1073" s="114" t="e">
        <f>IF(Produit_Tarif_Stock!#REF!&lt;&gt;0,Produit_Tarif_Stock!#REF!,"")</f>
        <v>#REF!</v>
      </c>
      <c r="N1073" s="454"/>
      <c r="P1073" s="2" t="e">
        <f>IF(Produit_Tarif_Stock!#REF!&lt;&gt;0,Produit_Tarif_Stock!#REF!,"")</f>
        <v>#REF!</v>
      </c>
      <c r="Q1073" s="518" t="e">
        <f>IF(Produit_Tarif_Stock!#REF!&lt;&gt;0,(E1073-(E1073*H1073)-Produit_Tarif_Stock!#REF!)/Produit_Tarif_Stock!#REF!*100,(E1073-(E1073*H1073)-Produit_Tarif_Stock!#REF!)/Produit_Tarif_Stock!#REF!*100)</f>
        <v>#REF!</v>
      </c>
      <c r="R1073" s="523">
        <f t="shared" si="33"/>
        <v>0</v>
      </c>
      <c r="S1073" s="524" t="e">
        <f>Produit_Tarif_Stock!#REF!</f>
        <v>#REF!</v>
      </c>
    </row>
    <row r="1074" spans="1:19" ht="24.75" customHeight="1">
      <c r="A1074" s="228" t="e">
        <f>Produit_Tarif_Stock!#REF!</f>
        <v>#REF!</v>
      </c>
      <c r="B1074" s="118" t="e">
        <f>IF(Produit_Tarif_Stock!#REF!&lt;&gt;"",Produit_Tarif_Stock!#REF!,"")</f>
        <v>#REF!</v>
      </c>
      <c r="C1074" s="502" t="e">
        <f>IF(Produit_Tarif_Stock!#REF!&lt;&gt;"",Produit_Tarif_Stock!#REF!,"")</f>
        <v>#REF!</v>
      </c>
      <c r="D1074" s="505" t="e">
        <f>IF(Produit_Tarif_Stock!#REF!&lt;&gt;"",Produit_Tarif_Stock!#REF!,"")</f>
        <v>#REF!</v>
      </c>
      <c r="E1074" s="514" t="e">
        <f>IF(Produit_Tarif_Stock!#REF!&lt;&gt;0,Produit_Tarif_Stock!#REF!,"")</f>
        <v>#REF!</v>
      </c>
      <c r="F1074" s="2" t="e">
        <f>IF(Produit_Tarif_Stock!#REF!&lt;&gt;"",Produit_Tarif_Stock!#REF!,"")</f>
        <v>#REF!</v>
      </c>
      <c r="G1074" s="506" t="e">
        <f>IF(Produit_Tarif_Stock!#REF!&lt;&gt;0,Produit_Tarif_Stock!#REF!,"")</f>
        <v>#REF!</v>
      </c>
      <c r="I1074" s="506" t="str">
        <f t="shared" si="32"/>
        <v/>
      </c>
      <c r="J1074" s="2" t="e">
        <f>IF(Produit_Tarif_Stock!#REF!&lt;&gt;0,Produit_Tarif_Stock!#REF!,"")</f>
        <v>#REF!</v>
      </c>
      <c r="K1074" s="2" t="e">
        <f>IF(Produit_Tarif_Stock!#REF!&lt;&gt;0,Produit_Tarif_Stock!#REF!,"")</f>
        <v>#REF!</v>
      </c>
      <c r="L1074" s="114" t="e">
        <f>IF(Produit_Tarif_Stock!#REF!&lt;&gt;0,Produit_Tarif_Stock!#REF!,"")</f>
        <v>#REF!</v>
      </c>
      <c r="M1074" s="114" t="e">
        <f>IF(Produit_Tarif_Stock!#REF!&lt;&gt;0,Produit_Tarif_Stock!#REF!,"")</f>
        <v>#REF!</v>
      </c>
      <c r="N1074" s="454"/>
      <c r="P1074" s="2" t="e">
        <f>IF(Produit_Tarif_Stock!#REF!&lt;&gt;0,Produit_Tarif_Stock!#REF!,"")</f>
        <v>#REF!</v>
      </c>
      <c r="Q1074" s="518" t="e">
        <f>IF(Produit_Tarif_Stock!#REF!&lt;&gt;0,(E1074-(E1074*H1074)-Produit_Tarif_Stock!#REF!)/Produit_Tarif_Stock!#REF!*100,(E1074-(E1074*H1074)-Produit_Tarif_Stock!#REF!)/Produit_Tarif_Stock!#REF!*100)</f>
        <v>#REF!</v>
      </c>
      <c r="R1074" s="523">
        <f t="shared" si="33"/>
        <v>0</v>
      </c>
      <c r="S1074" s="524" t="e">
        <f>Produit_Tarif_Stock!#REF!</f>
        <v>#REF!</v>
      </c>
    </row>
    <row r="1075" spans="1:19" ht="24.75" customHeight="1">
      <c r="A1075" s="228" t="e">
        <f>Produit_Tarif_Stock!#REF!</f>
        <v>#REF!</v>
      </c>
      <c r="B1075" s="118" t="e">
        <f>IF(Produit_Tarif_Stock!#REF!&lt;&gt;"",Produit_Tarif_Stock!#REF!,"")</f>
        <v>#REF!</v>
      </c>
      <c r="C1075" s="502" t="e">
        <f>IF(Produit_Tarif_Stock!#REF!&lt;&gt;"",Produit_Tarif_Stock!#REF!,"")</f>
        <v>#REF!</v>
      </c>
      <c r="D1075" s="505" t="e">
        <f>IF(Produit_Tarif_Stock!#REF!&lt;&gt;"",Produit_Tarif_Stock!#REF!,"")</f>
        <v>#REF!</v>
      </c>
      <c r="E1075" s="514" t="e">
        <f>IF(Produit_Tarif_Stock!#REF!&lt;&gt;0,Produit_Tarif_Stock!#REF!,"")</f>
        <v>#REF!</v>
      </c>
      <c r="F1075" s="2" t="e">
        <f>IF(Produit_Tarif_Stock!#REF!&lt;&gt;"",Produit_Tarif_Stock!#REF!,"")</f>
        <v>#REF!</v>
      </c>
      <c r="G1075" s="506" t="e">
        <f>IF(Produit_Tarif_Stock!#REF!&lt;&gt;0,Produit_Tarif_Stock!#REF!,"")</f>
        <v>#REF!</v>
      </c>
      <c r="I1075" s="506" t="str">
        <f t="shared" si="32"/>
        <v/>
      </c>
      <c r="J1075" s="2" t="e">
        <f>IF(Produit_Tarif_Stock!#REF!&lt;&gt;0,Produit_Tarif_Stock!#REF!,"")</f>
        <v>#REF!</v>
      </c>
      <c r="K1075" s="2" t="e">
        <f>IF(Produit_Tarif_Stock!#REF!&lt;&gt;0,Produit_Tarif_Stock!#REF!,"")</f>
        <v>#REF!</v>
      </c>
      <c r="L1075" s="114" t="e">
        <f>IF(Produit_Tarif_Stock!#REF!&lt;&gt;0,Produit_Tarif_Stock!#REF!,"")</f>
        <v>#REF!</v>
      </c>
      <c r="M1075" s="114" t="e">
        <f>IF(Produit_Tarif_Stock!#REF!&lt;&gt;0,Produit_Tarif_Stock!#REF!,"")</f>
        <v>#REF!</v>
      </c>
      <c r="N1075" s="454"/>
      <c r="P1075" s="2" t="e">
        <f>IF(Produit_Tarif_Stock!#REF!&lt;&gt;0,Produit_Tarif_Stock!#REF!,"")</f>
        <v>#REF!</v>
      </c>
      <c r="Q1075" s="518" t="e">
        <f>IF(Produit_Tarif_Stock!#REF!&lt;&gt;0,(E1075-(E1075*H1075)-Produit_Tarif_Stock!#REF!)/Produit_Tarif_Stock!#REF!*100,(E1075-(E1075*H1075)-Produit_Tarif_Stock!#REF!)/Produit_Tarif_Stock!#REF!*100)</f>
        <v>#REF!</v>
      </c>
      <c r="R1075" s="523">
        <f t="shared" si="33"/>
        <v>0</v>
      </c>
      <c r="S1075" s="524" t="e">
        <f>Produit_Tarif_Stock!#REF!</f>
        <v>#REF!</v>
      </c>
    </row>
    <row r="1076" spans="1:19" ht="24.75" customHeight="1">
      <c r="A1076" s="228" t="e">
        <f>Produit_Tarif_Stock!#REF!</f>
        <v>#REF!</v>
      </c>
      <c r="B1076" s="118" t="e">
        <f>IF(Produit_Tarif_Stock!#REF!&lt;&gt;"",Produit_Tarif_Stock!#REF!,"")</f>
        <v>#REF!</v>
      </c>
      <c r="C1076" s="502" t="e">
        <f>IF(Produit_Tarif_Stock!#REF!&lt;&gt;"",Produit_Tarif_Stock!#REF!,"")</f>
        <v>#REF!</v>
      </c>
      <c r="D1076" s="505" t="e">
        <f>IF(Produit_Tarif_Stock!#REF!&lt;&gt;"",Produit_Tarif_Stock!#REF!,"")</f>
        <v>#REF!</v>
      </c>
      <c r="E1076" s="514" t="e">
        <f>IF(Produit_Tarif_Stock!#REF!&lt;&gt;0,Produit_Tarif_Stock!#REF!,"")</f>
        <v>#REF!</v>
      </c>
      <c r="F1076" s="2" t="e">
        <f>IF(Produit_Tarif_Stock!#REF!&lt;&gt;"",Produit_Tarif_Stock!#REF!,"")</f>
        <v>#REF!</v>
      </c>
      <c r="G1076" s="506" t="e">
        <f>IF(Produit_Tarif_Stock!#REF!&lt;&gt;0,Produit_Tarif_Stock!#REF!,"")</f>
        <v>#REF!</v>
      </c>
      <c r="I1076" s="506" t="str">
        <f t="shared" si="32"/>
        <v/>
      </c>
      <c r="J1076" s="2" t="e">
        <f>IF(Produit_Tarif_Stock!#REF!&lt;&gt;0,Produit_Tarif_Stock!#REF!,"")</f>
        <v>#REF!</v>
      </c>
      <c r="K1076" s="2" t="e">
        <f>IF(Produit_Tarif_Stock!#REF!&lt;&gt;0,Produit_Tarif_Stock!#REF!,"")</f>
        <v>#REF!</v>
      </c>
      <c r="L1076" s="114" t="e">
        <f>IF(Produit_Tarif_Stock!#REF!&lt;&gt;0,Produit_Tarif_Stock!#REF!,"")</f>
        <v>#REF!</v>
      </c>
      <c r="M1076" s="114" t="e">
        <f>IF(Produit_Tarif_Stock!#REF!&lt;&gt;0,Produit_Tarif_Stock!#REF!,"")</f>
        <v>#REF!</v>
      </c>
      <c r="N1076" s="454"/>
      <c r="P1076" s="2" t="e">
        <f>IF(Produit_Tarif_Stock!#REF!&lt;&gt;0,Produit_Tarif_Stock!#REF!,"")</f>
        <v>#REF!</v>
      </c>
      <c r="Q1076" s="518" t="e">
        <f>IF(Produit_Tarif_Stock!#REF!&lt;&gt;0,(E1076-(E1076*H1076)-Produit_Tarif_Stock!#REF!)/Produit_Tarif_Stock!#REF!*100,(E1076-(E1076*H1076)-Produit_Tarif_Stock!#REF!)/Produit_Tarif_Stock!#REF!*100)</f>
        <v>#REF!</v>
      </c>
      <c r="R1076" s="523">
        <f t="shared" si="33"/>
        <v>0</v>
      </c>
      <c r="S1076" s="524" t="e">
        <f>Produit_Tarif_Stock!#REF!</f>
        <v>#REF!</v>
      </c>
    </row>
    <row r="1077" spans="1:19" ht="24.75" customHeight="1">
      <c r="A1077" s="228" t="e">
        <f>Produit_Tarif_Stock!#REF!</f>
        <v>#REF!</v>
      </c>
      <c r="B1077" s="118" t="e">
        <f>IF(Produit_Tarif_Stock!#REF!&lt;&gt;"",Produit_Tarif_Stock!#REF!,"")</f>
        <v>#REF!</v>
      </c>
      <c r="C1077" s="502" t="e">
        <f>IF(Produit_Tarif_Stock!#REF!&lt;&gt;"",Produit_Tarif_Stock!#REF!,"")</f>
        <v>#REF!</v>
      </c>
      <c r="D1077" s="505" t="e">
        <f>IF(Produit_Tarif_Stock!#REF!&lt;&gt;"",Produit_Tarif_Stock!#REF!,"")</f>
        <v>#REF!</v>
      </c>
      <c r="E1077" s="514" t="e">
        <f>IF(Produit_Tarif_Stock!#REF!&lt;&gt;0,Produit_Tarif_Stock!#REF!,"")</f>
        <v>#REF!</v>
      </c>
      <c r="F1077" s="2" t="e">
        <f>IF(Produit_Tarif_Stock!#REF!&lt;&gt;"",Produit_Tarif_Stock!#REF!,"")</f>
        <v>#REF!</v>
      </c>
      <c r="G1077" s="506" t="e">
        <f>IF(Produit_Tarif_Stock!#REF!&lt;&gt;0,Produit_Tarif_Stock!#REF!,"")</f>
        <v>#REF!</v>
      </c>
      <c r="I1077" s="506" t="str">
        <f t="shared" si="32"/>
        <v/>
      </c>
      <c r="J1077" s="2" t="e">
        <f>IF(Produit_Tarif_Stock!#REF!&lt;&gt;0,Produit_Tarif_Stock!#REF!,"")</f>
        <v>#REF!</v>
      </c>
      <c r="K1077" s="2" t="e">
        <f>IF(Produit_Tarif_Stock!#REF!&lt;&gt;0,Produit_Tarif_Stock!#REF!,"")</f>
        <v>#REF!</v>
      </c>
      <c r="L1077" s="114" t="e">
        <f>IF(Produit_Tarif_Stock!#REF!&lt;&gt;0,Produit_Tarif_Stock!#REF!,"")</f>
        <v>#REF!</v>
      </c>
      <c r="M1077" s="114" t="e">
        <f>IF(Produit_Tarif_Stock!#REF!&lt;&gt;0,Produit_Tarif_Stock!#REF!,"")</f>
        <v>#REF!</v>
      </c>
      <c r="N1077" s="454"/>
      <c r="P1077" s="2" t="e">
        <f>IF(Produit_Tarif_Stock!#REF!&lt;&gt;0,Produit_Tarif_Stock!#REF!,"")</f>
        <v>#REF!</v>
      </c>
      <c r="Q1077" s="518" t="e">
        <f>IF(Produit_Tarif_Stock!#REF!&lt;&gt;0,(E1077-(E1077*H1077)-Produit_Tarif_Stock!#REF!)/Produit_Tarif_Stock!#REF!*100,(E1077-(E1077*H1077)-Produit_Tarif_Stock!#REF!)/Produit_Tarif_Stock!#REF!*100)</f>
        <v>#REF!</v>
      </c>
      <c r="R1077" s="523">
        <f t="shared" si="33"/>
        <v>0</v>
      </c>
      <c r="S1077" s="524" t="e">
        <f>Produit_Tarif_Stock!#REF!</f>
        <v>#REF!</v>
      </c>
    </row>
    <row r="1078" spans="1:19" ht="24.75" customHeight="1">
      <c r="A1078" s="228" t="e">
        <f>Produit_Tarif_Stock!#REF!</f>
        <v>#REF!</v>
      </c>
      <c r="B1078" s="118" t="e">
        <f>IF(Produit_Tarif_Stock!#REF!&lt;&gt;"",Produit_Tarif_Stock!#REF!,"")</f>
        <v>#REF!</v>
      </c>
      <c r="C1078" s="502" t="e">
        <f>IF(Produit_Tarif_Stock!#REF!&lt;&gt;"",Produit_Tarif_Stock!#REF!,"")</f>
        <v>#REF!</v>
      </c>
      <c r="D1078" s="505" t="e">
        <f>IF(Produit_Tarif_Stock!#REF!&lt;&gt;"",Produit_Tarif_Stock!#REF!,"")</f>
        <v>#REF!</v>
      </c>
      <c r="E1078" s="514" t="e">
        <f>IF(Produit_Tarif_Stock!#REF!&lt;&gt;0,Produit_Tarif_Stock!#REF!,"")</f>
        <v>#REF!</v>
      </c>
      <c r="F1078" s="2" t="e">
        <f>IF(Produit_Tarif_Stock!#REF!&lt;&gt;"",Produit_Tarif_Stock!#REF!,"")</f>
        <v>#REF!</v>
      </c>
      <c r="G1078" s="506" t="e">
        <f>IF(Produit_Tarif_Stock!#REF!&lt;&gt;0,Produit_Tarif_Stock!#REF!,"")</f>
        <v>#REF!</v>
      </c>
      <c r="I1078" s="506" t="str">
        <f t="shared" si="32"/>
        <v/>
      </c>
      <c r="J1078" s="2" t="e">
        <f>IF(Produit_Tarif_Stock!#REF!&lt;&gt;0,Produit_Tarif_Stock!#REF!,"")</f>
        <v>#REF!</v>
      </c>
      <c r="K1078" s="2" t="e">
        <f>IF(Produit_Tarif_Stock!#REF!&lt;&gt;0,Produit_Tarif_Stock!#REF!,"")</f>
        <v>#REF!</v>
      </c>
      <c r="L1078" s="114" t="e">
        <f>IF(Produit_Tarif_Stock!#REF!&lt;&gt;0,Produit_Tarif_Stock!#REF!,"")</f>
        <v>#REF!</v>
      </c>
      <c r="M1078" s="114" t="e">
        <f>IF(Produit_Tarif_Stock!#REF!&lt;&gt;0,Produit_Tarif_Stock!#REF!,"")</f>
        <v>#REF!</v>
      </c>
      <c r="N1078" s="454"/>
      <c r="P1078" s="2" t="e">
        <f>IF(Produit_Tarif_Stock!#REF!&lt;&gt;0,Produit_Tarif_Stock!#REF!,"")</f>
        <v>#REF!</v>
      </c>
      <c r="Q1078" s="518" t="e">
        <f>IF(Produit_Tarif_Stock!#REF!&lt;&gt;0,(E1078-(E1078*H1078)-Produit_Tarif_Stock!#REF!)/Produit_Tarif_Stock!#REF!*100,(E1078-(E1078*H1078)-Produit_Tarif_Stock!#REF!)/Produit_Tarif_Stock!#REF!*100)</f>
        <v>#REF!</v>
      </c>
      <c r="R1078" s="523">
        <f t="shared" si="33"/>
        <v>0</v>
      </c>
      <c r="S1078" s="524" t="e">
        <f>Produit_Tarif_Stock!#REF!</f>
        <v>#REF!</v>
      </c>
    </row>
    <row r="1079" spans="1:19" ht="24.75" customHeight="1">
      <c r="A1079" s="228" t="e">
        <f>Produit_Tarif_Stock!#REF!</f>
        <v>#REF!</v>
      </c>
      <c r="B1079" s="118" t="e">
        <f>IF(Produit_Tarif_Stock!#REF!&lt;&gt;"",Produit_Tarif_Stock!#REF!,"")</f>
        <v>#REF!</v>
      </c>
      <c r="C1079" s="502" t="e">
        <f>IF(Produit_Tarif_Stock!#REF!&lt;&gt;"",Produit_Tarif_Stock!#REF!,"")</f>
        <v>#REF!</v>
      </c>
      <c r="D1079" s="505" t="e">
        <f>IF(Produit_Tarif_Stock!#REF!&lt;&gt;"",Produit_Tarif_Stock!#REF!,"")</f>
        <v>#REF!</v>
      </c>
      <c r="E1079" s="514" t="e">
        <f>IF(Produit_Tarif_Stock!#REF!&lt;&gt;0,Produit_Tarif_Stock!#REF!,"")</f>
        <v>#REF!</v>
      </c>
      <c r="F1079" s="2" t="e">
        <f>IF(Produit_Tarif_Stock!#REF!&lt;&gt;"",Produit_Tarif_Stock!#REF!,"")</f>
        <v>#REF!</v>
      </c>
      <c r="G1079" s="506" t="e">
        <f>IF(Produit_Tarif_Stock!#REF!&lt;&gt;0,Produit_Tarif_Stock!#REF!,"")</f>
        <v>#REF!</v>
      </c>
      <c r="I1079" s="506" t="str">
        <f t="shared" si="32"/>
        <v/>
      </c>
      <c r="J1079" s="2" t="e">
        <f>IF(Produit_Tarif_Stock!#REF!&lt;&gt;0,Produit_Tarif_Stock!#REF!,"")</f>
        <v>#REF!</v>
      </c>
      <c r="K1079" s="2" t="e">
        <f>IF(Produit_Tarif_Stock!#REF!&lt;&gt;0,Produit_Tarif_Stock!#REF!,"")</f>
        <v>#REF!</v>
      </c>
      <c r="L1079" s="114" t="e">
        <f>IF(Produit_Tarif_Stock!#REF!&lt;&gt;0,Produit_Tarif_Stock!#REF!,"")</f>
        <v>#REF!</v>
      </c>
      <c r="M1079" s="114" t="e">
        <f>IF(Produit_Tarif_Stock!#REF!&lt;&gt;0,Produit_Tarif_Stock!#REF!,"")</f>
        <v>#REF!</v>
      </c>
      <c r="N1079" s="454"/>
      <c r="P1079" s="2" t="e">
        <f>IF(Produit_Tarif_Stock!#REF!&lt;&gt;0,Produit_Tarif_Stock!#REF!,"")</f>
        <v>#REF!</v>
      </c>
      <c r="Q1079" s="518" t="e">
        <f>IF(Produit_Tarif_Stock!#REF!&lt;&gt;0,(E1079-(E1079*H1079)-Produit_Tarif_Stock!#REF!)/Produit_Tarif_Stock!#REF!*100,(E1079-(E1079*H1079)-Produit_Tarif_Stock!#REF!)/Produit_Tarif_Stock!#REF!*100)</f>
        <v>#REF!</v>
      </c>
      <c r="R1079" s="523">
        <f t="shared" si="33"/>
        <v>0</v>
      </c>
      <c r="S1079" s="524" t="e">
        <f>Produit_Tarif_Stock!#REF!</f>
        <v>#REF!</v>
      </c>
    </row>
    <row r="1080" spans="1:19" ht="24.75" customHeight="1">
      <c r="A1080" s="228" t="e">
        <f>Produit_Tarif_Stock!#REF!</f>
        <v>#REF!</v>
      </c>
      <c r="B1080" s="118" t="e">
        <f>IF(Produit_Tarif_Stock!#REF!&lt;&gt;"",Produit_Tarif_Stock!#REF!,"")</f>
        <v>#REF!</v>
      </c>
      <c r="C1080" s="502" t="e">
        <f>IF(Produit_Tarif_Stock!#REF!&lt;&gt;"",Produit_Tarif_Stock!#REF!,"")</f>
        <v>#REF!</v>
      </c>
      <c r="D1080" s="505" t="e">
        <f>IF(Produit_Tarif_Stock!#REF!&lt;&gt;"",Produit_Tarif_Stock!#REF!,"")</f>
        <v>#REF!</v>
      </c>
      <c r="E1080" s="514" t="e">
        <f>IF(Produit_Tarif_Stock!#REF!&lt;&gt;0,Produit_Tarif_Stock!#REF!,"")</f>
        <v>#REF!</v>
      </c>
      <c r="F1080" s="2" t="e">
        <f>IF(Produit_Tarif_Stock!#REF!&lt;&gt;"",Produit_Tarif_Stock!#REF!,"")</f>
        <v>#REF!</v>
      </c>
      <c r="G1080" s="506" t="e">
        <f>IF(Produit_Tarif_Stock!#REF!&lt;&gt;0,Produit_Tarif_Stock!#REF!,"")</f>
        <v>#REF!</v>
      </c>
      <c r="I1080" s="506" t="str">
        <f t="shared" si="32"/>
        <v/>
      </c>
      <c r="J1080" s="2" t="e">
        <f>IF(Produit_Tarif_Stock!#REF!&lt;&gt;0,Produit_Tarif_Stock!#REF!,"")</f>
        <v>#REF!</v>
      </c>
      <c r="K1080" s="2" t="e">
        <f>IF(Produit_Tarif_Stock!#REF!&lt;&gt;0,Produit_Tarif_Stock!#REF!,"")</f>
        <v>#REF!</v>
      </c>
      <c r="L1080" s="114" t="e">
        <f>IF(Produit_Tarif_Stock!#REF!&lt;&gt;0,Produit_Tarif_Stock!#REF!,"")</f>
        <v>#REF!</v>
      </c>
      <c r="M1080" s="114" t="e">
        <f>IF(Produit_Tarif_Stock!#REF!&lt;&gt;0,Produit_Tarif_Stock!#REF!,"")</f>
        <v>#REF!</v>
      </c>
      <c r="N1080" s="454"/>
      <c r="P1080" s="2" t="e">
        <f>IF(Produit_Tarif_Stock!#REF!&lt;&gt;0,Produit_Tarif_Stock!#REF!,"")</f>
        <v>#REF!</v>
      </c>
      <c r="Q1080" s="518" t="e">
        <f>IF(Produit_Tarif_Stock!#REF!&lt;&gt;0,(E1080-(E1080*H1080)-Produit_Tarif_Stock!#REF!)/Produit_Tarif_Stock!#REF!*100,(E1080-(E1080*H1080)-Produit_Tarif_Stock!#REF!)/Produit_Tarif_Stock!#REF!*100)</f>
        <v>#REF!</v>
      </c>
      <c r="R1080" s="523">
        <f t="shared" si="33"/>
        <v>0</v>
      </c>
      <c r="S1080" s="524" t="e">
        <f>Produit_Tarif_Stock!#REF!</f>
        <v>#REF!</v>
      </c>
    </row>
    <row r="1081" spans="1:19" ht="24.75" customHeight="1">
      <c r="A1081" s="228" t="e">
        <f>Produit_Tarif_Stock!#REF!</f>
        <v>#REF!</v>
      </c>
      <c r="B1081" s="118" t="e">
        <f>IF(Produit_Tarif_Stock!#REF!&lt;&gt;"",Produit_Tarif_Stock!#REF!,"")</f>
        <v>#REF!</v>
      </c>
      <c r="C1081" s="502" t="e">
        <f>IF(Produit_Tarif_Stock!#REF!&lt;&gt;"",Produit_Tarif_Stock!#REF!,"")</f>
        <v>#REF!</v>
      </c>
      <c r="D1081" s="505" t="e">
        <f>IF(Produit_Tarif_Stock!#REF!&lt;&gt;"",Produit_Tarif_Stock!#REF!,"")</f>
        <v>#REF!</v>
      </c>
      <c r="E1081" s="514" t="e">
        <f>IF(Produit_Tarif_Stock!#REF!&lt;&gt;0,Produit_Tarif_Stock!#REF!,"")</f>
        <v>#REF!</v>
      </c>
      <c r="F1081" s="2" t="e">
        <f>IF(Produit_Tarif_Stock!#REF!&lt;&gt;"",Produit_Tarif_Stock!#REF!,"")</f>
        <v>#REF!</v>
      </c>
      <c r="G1081" s="506" t="e">
        <f>IF(Produit_Tarif_Stock!#REF!&lt;&gt;0,Produit_Tarif_Stock!#REF!,"")</f>
        <v>#REF!</v>
      </c>
      <c r="I1081" s="506" t="str">
        <f t="shared" si="32"/>
        <v/>
      </c>
      <c r="J1081" s="2" t="e">
        <f>IF(Produit_Tarif_Stock!#REF!&lt;&gt;0,Produit_Tarif_Stock!#REF!,"")</f>
        <v>#REF!</v>
      </c>
      <c r="K1081" s="2" t="e">
        <f>IF(Produit_Tarif_Stock!#REF!&lt;&gt;0,Produit_Tarif_Stock!#REF!,"")</f>
        <v>#REF!</v>
      </c>
      <c r="L1081" s="114" t="e">
        <f>IF(Produit_Tarif_Stock!#REF!&lt;&gt;0,Produit_Tarif_Stock!#REF!,"")</f>
        <v>#REF!</v>
      </c>
      <c r="M1081" s="114" t="e">
        <f>IF(Produit_Tarif_Stock!#REF!&lt;&gt;0,Produit_Tarif_Stock!#REF!,"")</f>
        <v>#REF!</v>
      </c>
      <c r="N1081" s="454"/>
      <c r="P1081" s="2" t="e">
        <f>IF(Produit_Tarif_Stock!#REF!&lt;&gt;0,Produit_Tarif_Stock!#REF!,"")</f>
        <v>#REF!</v>
      </c>
      <c r="Q1081" s="518" t="e">
        <f>IF(Produit_Tarif_Stock!#REF!&lt;&gt;0,(E1081-(E1081*H1081)-Produit_Tarif_Stock!#REF!)/Produit_Tarif_Stock!#REF!*100,(E1081-(E1081*H1081)-Produit_Tarif_Stock!#REF!)/Produit_Tarif_Stock!#REF!*100)</f>
        <v>#REF!</v>
      </c>
      <c r="R1081" s="523">
        <f t="shared" si="33"/>
        <v>0</v>
      </c>
      <c r="S1081" s="524" t="e">
        <f>Produit_Tarif_Stock!#REF!</f>
        <v>#REF!</v>
      </c>
    </row>
    <row r="1082" spans="1:19" ht="24.75" customHeight="1">
      <c r="A1082" s="228" t="e">
        <f>Produit_Tarif_Stock!#REF!</f>
        <v>#REF!</v>
      </c>
      <c r="B1082" s="118" t="e">
        <f>IF(Produit_Tarif_Stock!#REF!&lt;&gt;"",Produit_Tarif_Stock!#REF!,"")</f>
        <v>#REF!</v>
      </c>
      <c r="C1082" s="502" t="e">
        <f>IF(Produit_Tarif_Stock!#REF!&lt;&gt;"",Produit_Tarif_Stock!#REF!,"")</f>
        <v>#REF!</v>
      </c>
      <c r="D1082" s="505" t="e">
        <f>IF(Produit_Tarif_Stock!#REF!&lt;&gt;"",Produit_Tarif_Stock!#REF!,"")</f>
        <v>#REF!</v>
      </c>
      <c r="E1082" s="514" t="e">
        <f>IF(Produit_Tarif_Stock!#REF!&lt;&gt;0,Produit_Tarif_Stock!#REF!,"")</f>
        <v>#REF!</v>
      </c>
      <c r="F1082" s="2" t="e">
        <f>IF(Produit_Tarif_Stock!#REF!&lt;&gt;"",Produit_Tarif_Stock!#REF!,"")</f>
        <v>#REF!</v>
      </c>
      <c r="G1082" s="506" t="e">
        <f>IF(Produit_Tarif_Stock!#REF!&lt;&gt;0,Produit_Tarif_Stock!#REF!,"")</f>
        <v>#REF!</v>
      </c>
      <c r="I1082" s="506" t="str">
        <f t="shared" si="32"/>
        <v/>
      </c>
      <c r="J1082" s="2" t="e">
        <f>IF(Produit_Tarif_Stock!#REF!&lt;&gt;0,Produit_Tarif_Stock!#REF!,"")</f>
        <v>#REF!</v>
      </c>
      <c r="K1082" s="2" t="e">
        <f>IF(Produit_Tarif_Stock!#REF!&lt;&gt;0,Produit_Tarif_Stock!#REF!,"")</f>
        <v>#REF!</v>
      </c>
      <c r="L1082" s="114" t="e">
        <f>IF(Produit_Tarif_Stock!#REF!&lt;&gt;0,Produit_Tarif_Stock!#REF!,"")</f>
        <v>#REF!</v>
      </c>
      <c r="M1082" s="114" t="e">
        <f>IF(Produit_Tarif_Stock!#REF!&lt;&gt;0,Produit_Tarif_Stock!#REF!,"")</f>
        <v>#REF!</v>
      </c>
      <c r="N1082" s="454"/>
      <c r="P1082" s="2" t="e">
        <f>IF(Produit_Tarif_Stock!#REF!&lt;&gt;0,Produit_Tarif_Stock!#REF!,"")</f>
        <v>#REF!</v>
      </c>
      <c r="Q1082" s="518" t="e">
        <f>IF(Produit_Tarif_Stock!#REF!&lt;&gt;0,(E1082-(E1082*H1082)-Produit_Tarif_Stock!#REF!)/Produit_Tarif_Stock!#REF!*100,(E1082-(E1082*H1082)-Produit_Tarif_Stock!#REF!)/Produit_Tarif_Stock!#REF!*100)</f>
        <v>#REF!</v>
      </c>
      <c r="R1082" s="523">
        <f t="shared" si="33"/>
        <v>0</v>
      </c>
      <c r="S1082" s="524" t="e">
        <f>Produit_Tarif_Stock!#REF!</f>
        <v>#REF!</v>
      </c>
    </row>
    <row r="1083" spans="1:19" ht="24.75" customHeight="1">
      <c r="A1083" s="228" t="e">
        <f>Produit_Tarif_Stock!#REF!</f>
        <v>#REF!</v>
      </c>
      <c r="B1083" s="118" t="e">
        <f>IF(Produit_Tarif_Stock!#REF!&lt;&gt;"",Produit_Tarif_Stock!#REF!,"")</f>
        <v>#REF!</v>
      </c>
      <c r="C1083" s="502" t="e">
        <f>IF(Produit_Tarif_Stock!#REF!&lt;&gt;"",Produit_Tarif_Stock!#REF!,"")</f>
        <v>#REF!</v>
      </c>
      <c r="D1083" s="505" t="e">
        <f>IF(Produit_Tarif_Stock!#REF!&lt;&gt;"",Produit_Tarif_Stock!#REF!,"")</f>
        <v>#REF!</v>
      </c>
      <c r="E1083" s="514" t="e">
        <f>IF(Produit_Tarif_Stock!#REF!&lt;&gt;0,Produit_Tarif_Stock!#REF!,"")</f>
        <v>#REF!</v>
      </c>
      <c r="F1083" s="2" t="e">
        <f>IF(Produit_Tarif_Stock!#REF!&lt;&gt;"",Produit_Tarif_Stock!#REF!,"")</f>
        <v>#REF!</v>
      </c>
      <c r="G1083" s="506" t="e">
        <f>IF(Produit_Tarif_Stock!#REF!&lt;&gt;0,Produit_Tarif_Stock!#REF!,"")</f>
        <v>#REF!</v>
      </c>
      <c r="I1083" s="506" t="str">
        <f t="shared" si="32"/>
        <v/>
      </c>
      <c r="J1083" s="2" t="e">
        <f>IF(Produit_Tarif_Stock!#REF!&lt;&gt;0,Produit_Tarif_Stock!#REF!,"")</f>
        <v>#REF!</v>
      </c>
      <c r="K1083" s="2" t="e">
        <f>IF(Produit_Tarif_Stock!#REF!&lt;&gt;0,Produit_Tarif_Stock!#REF!,"")</f>
        <v>#REF!</v>
      </c>
      <c r="L1083" s="114" t="e">
        <f>IF(Produit_Tarif_Stock!#REF!&lt;&gt;0,Produit_Tarif_Stock!#REF!,"")</f>
        <v>#REF!</v>
      </c>
      <c r="M1083" s="114" t="e">
        <f>IF(Produit_Tarif_Stock!#REF!&lt;&gt;0,Produit_Tarif_Stock!#REF!,"")</f>
        <v>#REF!</v>
      </c>
      <c r="N1083" s="454"/>
      <c r="P1083" s="2" t="e">
        <f>IF(Produit_Tarif_Stock!#REF!&lt;&gt;0,Produit_Tarif_Stock!#REF!,"")</f>
        <v>#REF!</v>
      </c>
      <c r="Q1083" s="518" t="e">
        <f>IF(Produit_Tarif_Stock!#REF!&lt;&gt;0,(E1083-(E1083*H1083)-Produit_Tarif_Stock!#REF!)/Produit_Tarif_Stock!#REF!*100,(E1083-(E1083*H1083)-Produit_Tarif_Stock!#REF!)/Produit_Tarif_Stock!#REF!*100)</f>
        <v>#REF!</v>
      </c>
      <c r="R1083" s="523">
        <f t="shared" si="33"/>
        <v>0</v>
      </c>
      <c r="S1083" s="524" t="e">
        <f>Produit_Tarif_Stock!#REF!</f>
        <v>#REF!</v>
      </c>
    </row>
    <row r="1084" spans="1:19" ht="24.75" customHeight="1">
      <c r="A1084" s="228" t="e">
        <f>Produit_Tarif_Stock!#REF!</f>
        <v>#REF!</v>
      </c>
      <c r="B1084" s="118" t="e">
        <f>IF(Produit_Tarif_Stock!#REF!&lt;&gt;"",Produit_Tarif_Stock!#REF!,"")</f>
        <v>#REF!</v>
      </c>
      <c r="C1084" s="502" t="e">
        <f>IF(Produit_Tarif_Stock!#REF!&lt;&gt;"",Produit_Tarif_Stock!#REF!,"")</f>
        <v>#REF!</v>
      </c>
      <c r="D1084" s="505" t="e">
        <f>IF(Produit_Tarif_Stock!#REF!&lt;&gt;"",Produit_Tarif_Stock!#REF!,"")</f>
        <v>#REF!</v>
      </c>
      <c r="E1084" s="514" t="e">
        <f>IF(Produit_Tarif_Stock!#REF!&lt;&gt;0,Produit_Tarif_Stock!#REF!,"")</f>
        <v>#REF!</v>
      </c>
      <c r="F1084" s="2" t="e">
        <f>IF(Produit_Tarif_Stock!#REF!&lt;&gt;"",Produit_Tarif_Stock!#REF!,"")</f>
        <v>#REF!</v>
      </c>
      <c r="G1084" s="506" t="e">
        <f>IF(Produit_Tarif_Stock!#REF!&lt;&gt;0,Produit_Tarif_Stock!#REF!,"")</f>
        <v>#REF!</v>
      </c>
      <c r="I1084" s="506" t="str">
        <f t="shared" si="32"/>
        <v/>
      </c>
      <c r="J1084" s="2" t="e">
        <f>IF(Produit_Tarif_Stock!#REF!&lt;&gt;0,Produit_Tarif_Stock!#REF!,"")</f>
        <v>#REF!</v>
      </c>
      <c r="K1084" s="2" t="e">
        <f>IF(Produit_Tarif_Stock!#REF!&lt;&gt;0,Produit_Tarif_Stock!#REF!,"")</f>
        <v>#REF!</v>
      </c>
      <c r="L1084" s="114" t="e">
        <f>IF(Produit_Tarif_Stock!#REF!&lt;&gt;0,Produit_Tarif_Stock!#REF!,"")</f>
        <v>#REF!</v>
      </c>
      <c r="M1084" s="114" t="e">
        <f>IF(Produit_Tarif_Stock!#REF!&lt;&gt;0,Produit_Tarif_Stock!#REF!,"")</f>
        <v>#REF!</v>
      </c>
      <c r="N1084" s="454"/>
      <c r="P1084" s="2" t="e">
        <f>IF(Produit_Tarif_Stock!#REF!&lt;&gt;0,Produit_Tarif_Stock!#REF!,"")</f>
        <v>#REF!</v>
      </c>
      <c r="Q1084" s="518" t="e">
        <f>IF(Produit_Tarif_Stock!#REF!&lt;&gt;0,(E1084-(E1084*H1084)-Produit_Tarif_Stock!#REF!)/Produit_Tarif_Stock!#REF!*100,(E1084-(E1084*H1084)-Produit_Tarif_Stock!#REF!)/Produit_Tarif_Stock!#REF!*100)</f>
        <v>#REF!</v>
      </c>
      <c r="R1084" s="523">
        <f t="shared" si="33"/>
        <v>0</v>
      </c>
      <c r="S1084" s="524" t="e">
        <f>Produit_Tarif_Stock!#REF!</f>
        <v>#REF!</v>
      </c>
    </row>
    <row r="1085" spans="1:19" ht="24.75" customHeight="1">
      <c r="A1085" s="228" t="e">
        <f>Produit_Tarif_Stock!#REF!</f>
        <v>#REF!</v>
      </c>
      <c r="B1085" s="118" t="e">
        <f>IF(Produit_Tarif_Stock!#REF!&lt;&gt;"",Produit_Tarif_Stock!#REF!,"")</f>
        <v>#REF!</v>
      </c>
      <c r="C1085" s="502" t="e">
        <f>IF(Produit_Tarif_Stock!#REF!&lt;&gt;"",Produit_Tarif_Stock!#REF!,"")</f>
        <v>#REF!</v>
      </c>
      <c r="D1085" s="505" t="e">
        <f>IF(Produit_Tarif_Stock!#REF!&lt;&gt;"",Produit_Tarif_Stock!#REF!,"")</f>
        <v>#REF!</v>
      </c>
      <c r="E1085" s="514" t="e">
        <f>IF(Produit_Tarif_Stock!#REF!&lt;&gt;0,Produit_Tarif_Stock!#REF!,"")</f>
        <v>#REF!</v>
      </c>
      <c r="F1085" s="2" t="e">
        <f>IF(Produit_Tarif_Stock!#REF!&lt;&gt;"",Produit_Tarif_Stock!#REF!,"")</f>
        <v>#REF!</v>
      </c>
      <c r="G1085" s="506" t="e">
        <f>IF(Produit_Tarif_Stock!#REF!&lt;&gt;0,Produit_Tarif_Stock!#REF!,"")</f>
        <v>#REF!</v>
      </c>
      <c r="I1085" s="506" t="str">
        <f t="shared" si="32"/>
        <v/>
      </c>
      <c r="J1085" s="2" t="e">
        <f>IF(Produit_Tarif_Stock!#REF!&lt;&gt;0,Produit_Tarif_Stock!#REF!,"")</f>
        <v>#REF!</v>
      </c>
      <c r="K1085" s="2" t="e">
        <f>IF(Produit_Tarif_Stock!#REF!&lt;&gt;0,Produit_Tarif_Stock!#REF!,"")</f>
        <v>#REF!</v>
      </c>
      <c r="L1085" s="114" t="e">
        <f>IF(Produit_Tarif_Stock!#REF!&lt;&gt;0,Produit_Tarif_Stock!#REF!,"")</f>
        <v>#REF!</v>
      </c>
      <c r="M1085" s="114" t="e">
        <f>IF(Produit_Tarif_Stock!#REF!&lt;&gt;0,Produit_Tarif_Stock!#REF!,"")</f>
        <v>#REF!</v>
      </c>
      <c r="N1085" s="454"/>
      <c r="P1085" s="2" t="e">
        <f>IF(Produit_Tarif_Stock!#REF!&lt;&gt;0,Produit_Tarif_Stock!#REF!,"")</f>
        <v>#REF!</v>
      </c>
      <c r="Q1085" s="518" t="e">
        <f>IF(Produit_Tarif_Stock!#REF!&lt;&gt;0,(E1085-(E1085*H1085)-Produit_Tarif_Stock!#REF!)/Produit_Tarif_Stock!#REF!*100,(E1085-(E1085*H1085)-Produit_Tarif_Stock!#REF!)/Produit_Tarif_Stock!#REF!*100)</f>
        <v>#REF!</v>
      </c>
      <c r="R1085" s="523">
        <f t="shared" si="33"/>
        <v>0</v>
      </c>
      <c r="S1085" s="524" t="e">
        <f>Produit_Tarif_Stock!#REF!</f>
        <v>#REF!</v>
      </c>
    </row>
    <row r="1086" spans="1:19" ht="24.75" customHeight="1">
      <c r="A1086" s="228" t="e">
        <f>Produit_Tarif_Stock!#REF!</f>
        <v>#REF!</v>
      </c>
      <c r="B1086" s="118" t="e">
        <f>IF(Produit_Tarif_Stock!#REF!&lt;&gt;"",Produit_Tarif_Stock!#REF!,"")</f>
        <v>#REF!</v>
      </c>
      <c r="C1086" s="502" t="e">
        <f>IF(Produit_Tarif_Stock!#REF!&lt;&gt;"",Produit_Tarif_Stock!#REF!,"")</f>
        <v>#REF!</v>
      </c>
      <c r="D1086" s="505" t="e">
        <f>IF(Produit_Tarif_Stock!#REF!&lt;&gt;"",Produit_Tarif_Stock!#REF!,"")</f>
        <v>#REF!</v>
      </c>
      <c r="E1086" s="514" t="e">
        <f>IF(Produit_Tarif_Stock!#REF!&lt;&gt;0,Produit_Tarif_Stock!#REF!,"")</f>
        <v>#REF!</v>
      </c>
      <c r="F1086" s="2" t="e">
        <f>IF(Produit_Tarif_Stock!#REF!&lt;&gt;"",Produit_Tarif_Stock!#REF!,"")</f>
        <v>#REF!</v>
      </c>
      <c r="G1086" s="506" t="e">
        <f>IF(Produit_Tarif_Stock!#REF!&lt;&gt;0,Produit_Tarif_Stock!#REF!,"")</f>
        <v>#REF!</v>
      </c>
      <c r="I1086" s="506" t="str">
        <f t="shared" si="32"/>
        <v/>
      </c>
      <c r="J1086" s="2" t="e">
        <f>IF(Produit_Tarif_Stock!#REF!&lt;&gt;0,Produit_Tarif_Stock!#REF!,"")</f>
        <v>#REF!</v>
      </c>
      <c r="K1086" s="2" t="e">
        <f>IF(Produit_Tarif_Stock!#REF!&lt;&gt;0,Produit_Tarif_Stock!#REF!,"")</f>
        <v>#REF!</v>
      </c>
      <c r="L1086" s="114" t="e">
        <f>IF(Produit_Tarif_Stock!#REF!&lt;&gt;0,Produit_Tarif_Stock!#REF!,"")</f>
        <v>#REF!</v>
      </c>
      <c r="M1086" s="114" t="e">
        <f>IF(Produit_Tarif_Stock!#REF!&lt;&gt;0,Produit_Tarif_Stock!#REF!,"")</f>
        <v>#REF!</v>
      </c>
      <c r="N1086" s="454"/>
      <c r="P1086" s="2" t="e">
        <f>IF(Produit_Tarif_Stock!#REF!&lt;&gt;0,Produit_Tarif_Stock!#REF!,"")</f>
        <v>#REF!</v>
      </c>
      <c r="Q1086" s="518" t="e">
        <f>IF(Produit_Tarif_Stock!#REF!&lt;&gt;0,(E1086-(E1086*H1086)-Produit_Tarif_Stock!#REF!)/Produit_Tarif_Stock!#REF!*100,(E1086-(E1086*H1086)-Produit_Tarif_Stock!#REF!)/Produit_Tarif_Stock!#REF!*100)</f>
        <v>#REF!</v>
      </c>
      <c r="R1086" s="523">
        <f t="shared" si="33"/>
        <v>0</v>
      </c>
      <c r="S1086" s="524" t="e">
        <f>Produit_Tarif_Stock!#REF!</f>
        <v>#REF!</v>
      </c>
    </row>
    <row r="1087" spans="1:19" ht="24.75" customHeight="1">
      <c r="A1087" s="228" t="e">
        <f>Produit_Tarif_Stock!#REF!</f>
        <v>#REF!</v>
      </c>
      <c r="B1087" s="118" t="e">
        <f>IF(Produit_Tarif_Stock!#REF!&lt;&gt;"",Produit_Tarif_Stock!#REF!,"")</f>
        <v>#REF!</v>
      </c>
      <c r="C1087" s="502" t="e">
        <f>IF(Produit_Tarif_Stock!#REF!&lt;&gt;"",Produit_Tarif_Stock!#REF!,"")</f>
        <v>#REF!</v>
      </c>
      <c r="D1087" s="505" t="e">
        <f>IF(Produit_Tarif_Stock!#REF!&lt;&gt;"",Produit_Tarif_Stock!#REF!,"")</f>
        <v>#REF!</v>
      </c>
      <c r="E1087" s="514" t="e">
        <f>IF(Produit_Tarif_Stock!#REF!&lt;&gt;0,Produit_Tarif_Stock!#REF!,"")</f>
        <v>#REF!</v>
      </c>
      <c r="F1087" s="2" t="e">
        <f>IF(Produit_Tarif_Stock!#REF!&lt;&gt;"",Produit_Tarif_Stock!#REF!,"")</f>
        <v>#REF!</v>
      </c>
      <c r="G1087" s="506" t="e">
        <f>IF(Produit_Tarif_Stock!#REF!&lt;&gt;0,Produit_Tarif_Stock!#REF!,"")</f>
        <v>#REF!</v>
      </c>
      <c r="I1087" s="506" t="str">
        <f t="shared" si="32"/>
        <v/>
      </c>
      <c r="J1087" s="2" t="e">
        <f>IF(Produit_Tarif_Stock!#REF!&lt;&gt;0,Produit_Tarif_Stock!#REF!,"")</f>
        <v>#REF!</v>
      </c>
      <c r="K1087" s="2" t="e">
        <f>IF(Produit_Tarif_Stock!#REF!&lt;&gt;0,Produit_Tarif_Stock!#REF!,"")</f>
        <v>#REF!</v>
      </c>
      <c r="L1087" s="114" t="e">
        <f>IF(Produit_Tarif_Stock!#REF!&lt;&gt;0,Produit_Tarif_Stock!#REF!,"")</f>
        <v>#REF!</v>
      </c>
      <c r="M1087" s="114" t="e">
        <f>IF(Produit_Tarif_Stock!#REF!&lt;&gt;0,Produit_Tarif_Stock!#REF!,"")</f>
        <v>#REF!</v>
      </c>
      <c r="N1087" s="454"/>
      <c r="P1087" s="2" t="e">
        <f>IF(Produit_Tarif_Stock!#REF!&lt;&gt;0,Produit_Tarif_Stock!#REF!,"")</f>
        <v>#REF!</v>
      </c>
      <c r="Q1087" s="518" t="e">
        <f>IF(Produit_Tarif_Stock!#REF!&lt;&gt;0,(E1087-(E1087*H1087)-Produit_Tarif_Stock!#REF!)/Produit_Tarif_Stock!#REF!*100,(E1087-(E1087*H1087)-Produit_Tarif_Stock!#REF!)/Produit_Tarif_Stock!#REF!*100)</f>
        <v>#REF!</v>
      </c>
      <c r="R1087" s="523">
        <f t="shared" si="33"/>
        <v>0</v>
      </c>
      <c r="S1087" s="524" t="e">
        <f>Produit_Tarif_Stock!#REF!</f>
        <v>#REF!</v>
      </c>
    </row>
    <row r="1088" spans="1:19" ht="24.75" customHeight="1">
      <c r="A1088" s="228" t="e">
        <f>Produit_Tarif_Stock!#REF!</f>
        <v>#REF!</v>
      </c>
      <c r="B1088" s="118" t="e">
        <f>IF(Produit_Tarif_Stock!#REF!&lt;&gt;"",Produit_Tarif_Stock!#REF!,"")</f>
        <v>#REF!</v>
      </c>
      <c r="C1088" s="502" t="e">
        <f>IF(Produit_Tarif_Stock!#REF!&lt;&gt;"",Produit_Tarif_Stock!#REF!,"")</f>
        <v>#REF!</v>
      </c>
      <c r="D1088" s="505" t="e">
        <f>IF(Produit_Tarif_Stock!#REF!&lt;&gt;"",Produit_Tarif_Stock!#REF!,"")</f>
        <v>#REF!</v>
      </c>
      <c r="E1088" s="514" t="e">
        <f>IF(Produit_Tarif_Stock!#REF!&lt;&gt;0,Produit_Tarif_Stock!#REF!,"")</f>
        <v>#REF!</v>
      </c>
      <c r="F1088" s="2" t="e">
        <f>IF(Produit_Tarif_Stock!#REF!&lt;&gt;"",Produit_Tarif_Stock!#REF!,"")</f>
        <v>#REF!</v>
      </c>
      <c r="G1088" s="506" t="e">
        <f>IF(Produit_Tarif_Stock!#REF!&lt;&gt;0,Produit_Tarif_Stock!#REF!,"")</f>
        <v>#REF!</v>
      </c>
      <c r="I1088" s="506" t="str">
        <f t="shared" si="32"/>
        <v/>
      </c>
      <c r="J1088" s="2" t="e">
        <f>IF(Produit_Tarif_Stock!#REF!&lt;&gt;0,Produit_Tarif_Stock!#REF!,"")</f>
        <v>#REF!</v>
      </c>
      <c r="K1088" s="2" t="e">
        <f>IF(Produit_Tarif_Stock!#REF!&lt;&gt;0,Produit_Tarif_Stock!#REF!,"")</f>
        <v>#REF!</v>
      </c>
      <c r="L1088" s="114" t="e">
        <f>IF(Produit_Tarif_Stock!#REF!&lt;&gt;0,Produit_Tarif_Stock!#REF!,"")</f>
        <v>#REF!</v>
      </c>
      <c r="M1088" s="114" t="e">
        <f>IF(Produit_Tarif_Stock!#REF!&lt;&gt;0,Produit_Tarif_Stock!#REF!,"")</f>
        <v>#REF!</v>
      </c>
      <c r="N1088" s="454"/>
      <c r="P1088" s="2" t="e">
        <f>IF(Produit_Tarif_Stock!#REF!&lt;&gt;0,Produit_Tarif_Stock!#REF!,"")</f>
        <v>#REF!</v>
      </c>
      <c r="Q1088" s="518" t="e">
        <f>IF(Produit_Tarif_Stock!#REF!&lt;&gt;0,(E1088-(E1088*H1088)-Produit_Tarif_Stock!#REF!)/Produit_Tarif_Stock!#REF!*100,(E1088-(E1088*H1088)-Produit_Tarif_Stock!#REF!)/Produit_Tarif_Stock!#REF!*100)</f>
        <v>#REF!</v>
      </c>
      <c r="R1088" s="523">
        <f t="shared" si="33"/>
        <v>0</v>
      </c>
      <c r="S1088" s="524" t="e">
        <f>Produit_Tarif_Stock!#REF!</f>
        <v>#REF!</v>
      </c>
    </row>
    <row r="1089" spans="1:19" ht="24.75" customHeight="1">
      <c r="A1089" s="228" t="e">
        <f>Produit_Tarif_Stock!#REF!</f>
        <v>#REF!</v>
      </c>
      <c r="B1089" s="118" t="e">
        <f>IF(Produit_Tarif_Stock!#REF!&lt;&gt;"",Produit_Tarif_Stock!#REF!,"")</f>
        <v>#REF!</v>
      </c>
      <c r="C1089" s="502" t="e">
        <f>IF(Produit_Tarif_Stock!#REF!&lt;&gt;"",Produit_Tarif_Stock!#REF!,"")</f>
        <v>#REF!</v>
      </c>
      <c r="D1089" s="505" t="e">
        <f>IF(Produit_Tarif_Stock!#REF!&lt;&gt;"",Produit_Tarif_Stock!#REF!,"")</f>
        <v>#REF!</v>
      </c>
      <c r="E1089" s="514" t="e">
        <f>IF(Produit_Tarif_Stock!#REF!&lt;&gt;0,Produit_Tarif_Stock!#REF!,"")</f>
        <v>#REF!</v>
      </c>
      <c r="F1089" s="2" t="e">
        <f>IF(Produit_Tarif_Stock!#REF!&lt;&gt;"",Produit_Tarif_Stock!#REF!,"")</f>
        <v>#REF!</v>
      </c>
      <c r="G1089" s="506" t="e">
        <f>IF(Produit_Tarif_Stock!#REF!&lt;&gt;0,Produit_Tarif_Stock!#REF!,"")</f>
        <v>#REF!</v>
      </c>
      <c r="I1089" s="506" t="str">
        <f t="shared" si="32"/>
        <v/>
      </c>
      <c r="J1089" s="2" t="e">
        <f>IF(Produit_Tarif_Stock!#REF!&lt;&gt;0,Produit_Tarif_Stock!#REF!,"")</f>
        <v>#REF!</v>
      </c>
      <c r="K1089" s="2" t="e">
        <f>IF(Produit_Tarif_Stock!#REF!&lt;&gt;0,Produit_Tarif_Stock!#REF!,"")</f>
        <v>#REF!</v>
      </c>
      <c r="L1089" s="114" t="e">
        <f>IF(Produit_Tarif_Stock!#REF!&lt;&gt;0,Produit_Tarif_Stock!#REF!,"")</f>
        <v>#REF!</v>
      </c>
      <c r="M1089" s="114" t="e">
        <f>IF(Produit_Tarif_Stock!#REF!&lt;&gt;0,Produit_Tarif_Stock!#REF!,"")</f>
        <v>#REF!</v>
      </c>
      <c r="N1089" s="454"/>
      <c r="P1089" s="2" t="e">
        <f>IF(Produit_Tarif_Stock!#REF!&lt;&gt;0,Produit_Tarif_Stock!#REF!,"")</f>
        <v>#REF!</v>
      </c>
      <c r="Q1089" s="518" t="e">
        <f>IF(Produit_Tarif_Stock!#REF!&lt;&gt;0,(E1089-(E1089*H1089)-Produit_Tarif_Stock!#REF!)/Produit_Tarif_Stock!#REF!*100,(E1089-(E1089*H1089)-Produit_Tarif_Stock!#REF!)/Produit_Tarif_Stock!#REF!*100)</f>
        <v>#REF!</v>
      </c>
      <c r="R1089" s="523">
        <f t="shared" si="33"/>
        <v>0</v>
      </c>
      <c r="S1089" s="524" t="e">
        <f>Produit_Tarif_Stock!#REF!</f>
        <v>#REF!</v>
      </c>
    </row>
    <row r="1090" spans="1:19" ht="24.75" customHeight="1">
      <c r="A1090" s="228" t="e">
        <f>Produit_Tarif_Stock!#REF!</f>
        <v>#REF!</v>
      </c>
      <c r="B1090" s="118" t="e">
        <f>IF(Produit_Tarif_Stock!#REF!&lt;&gt;"",Produit_Tarif_Stock!#REF!,"")</f>
        <v>#REF!</v>
      </c>
      <c r="C1090" s="502" t="e">
        <f>IF(Produit_Tarif_Stock!#REF!&lt;&gt;"",Produit_Tarif_Stock!#REF!,"")</f>
        <v>#REF!</v>
      </c>
      <c r="D1090" s="505" t="e">
        <f>IF(Produit_Tarif_Stock!#REF!&lt;&gt;"",Produit_Tarif_Stock!#REF!,"")</f>
        <v>#REF!</v>
      </c>
      <c r="E1090" s="514" t="e">
        <f>IF(Produit_Tarif_Stock!#REF!&lt;&gt;0,Produit_Tarif_Stock!#REF!,"")</f>
        <v>#REF!</v>
      </c>
      <c r="F1090" s="2" t="e">
        <f>IF(Produit_Tarif_Stock!#REF!&lt;&gt;"",Produit_Tarif_Stock!#REF!,"")</f>
        <v>#REF!</v>
      </c>
      <c r="G1090" s="506" t="e">
        <f>IF(Produit_Tarif_Stock!#REF!&lt;&gt;0,Produit_Tarif_Stock!#REF!,"")</f>
        <v>#REF!</v>
      </c>
      <c r="I1090" s="506" t="str">
        <f t="shared" si="32"/>
        <v/>
      </c>
      <c r="J1090" s="2" t="e">
        <f>IF(Produit_Tarif_Stock!#REF!&lt;&gt;0,Produit_Tarif_Stock!#REF!,"")</f>
        <v>#REF!</v>
      </c>
      <c r="K1090" s="2" t="e">
        <f>IF(Produit_Tarif_Stock!#REF!&lt;&gt;0,Produit_Tarif_Stock!#REF!,"")</f>
        <v>#REF!</v>
      </c>
      <c r="L1090" s="114" t="e">
        <f>IF(Produit_Tarif_Stock!#REF!&lt;&gt;0,Produit_Tarif_Stock!#REF!,"")</f>
        <v>#REF!</v>
      </c>
      <c r="M1090" s="114" t="e">
        <f>IF(Produit_Tarif_Stock!#REF!&lt;&gt;0,Produit_Tarif_Stock!#REF!,"")</f>
        <v>#REF!</v>
      </c>
      <c r="N1090" s="454"/>
      <c r="P1090" s="2" t="e">
        <f>IF(Produit_Tarif_Stock!#REF!&lt;&gt;0,Produit_Tarif_Stock!#REF!,"")</f>
        <v>#REF!</v>
      </c>
      <c r="Q1090" s="518" t="e">
        <f>IF(Produit_Tarif_Stock!#REF!&lt;&gt;0,(E1090-(E1090*H1090)-Produit_Tarif_Stock!#REF!)/Produit_Tarif_Stock!#REF!*100,(E1090-(E1090*H1090)-Produit_Tarif_Stock!#REF!)/Produit_Tarif_Stock!#REF!*100)</f>
        <v>#REF!</v>
      </c>
      <c r="R1090" s="523">
        <f t="shared" si="33"/>
        <v>0</v>
      </c>
      <c r="S1090" s="524" t="e">
        <f>Produit_Tarif_Stock!#REF!</f>
        <v>#REF!</v>
      </c>
    </row>
    <row r="1091" spans="1:19" ht="24.75" customHeight="1">
      <c r="A1091" s="228" t="e">
        <f>Produit_Tarif_Stock!#REF!</f>
        <v>#REF!</v>
      </c>
      <c r="B1091" s="118" t="e">
        <f>IF(Produit_Tarif_Stock!#REF!&lt;&gt;"",Produit_Tarif_Stock!#REF!,"")</f>
        <v>#REF!</v>
      </c>
      <c r="C1091" s="502" t="e">
        <f>IF(Produit_Tarif_Stock!#REF!&lt;&gt;"",Produit_Tarif_Stock!#REF!,"")</f>
        <v>#REF!</v>
      </c>
      <c r="D1091" s="505" t="e">
        <f>IF(Produit_Tarif_Stock!#REF!&lt;&gt;"",Produit_Tarif_Stock!#REF!,"")</f>
        <v>#REF!</v>
      </c>
      <c r="E1091" s="514" t="e">
        <f>IF(Produit_Tarif_Stock!#REF!&lt;&gt;0,Produit_Tarif_Stock!#REF!,"")</f>
        <v>#REF!</v>
      </c>
      <c r="F1091" s="2" t="e">
        <f>IF(Produit_Tarif_Stock!#REF!&lt;&gt;"",Produit_Tarif_Stock!#REF!,"")</f>
        <v>#REF!</v>
      </c>
      <c r="G1091" s="506" t="e">
        <f>IF(Produit_Tarif_Stock!#REF!&lt;&gt;0,Produit_Tarif_Stock!#REF!,"")</f>
        <v>#REF!</v>
      </c>
      <c r="I1091" s="506" t="str">
        <f t="shared" si="32"/>
        <v/>
      </c>
      <c r="J1091" s="2" t="e">
        <f>IF(Produit_Tarif_Stock!#REF!&lt;&gt;0,Produit_Tarif_Stock!#REF!,"")</f>
        <v>#REF!</v>
      </c>
      <c r="K1091" s="2" t="e">
        <f>IF(Produit_Tarif_Stock!#REF!&lt;&gt;0,Produit_Tarif_Stock!#REF!,"")</f>
        <v>#REF!</v>
      </c>
      <c r="L1091" s="114" t="e">
        <f>IF(Produit_Tarif_Stock!#REF!&lt;&gt;0,Produit_Tarif_Stock!#REF!,"")</f>
        <v>#REF!</v>
      </c>
      <c r="M1091" s="114" t="e">
        <f>IF(Produit_Tarif_Stock!#REF!&lt;&gt;0,Produit_Tarif_Stock!#REF!,"")</f>
        <v>#REF!</v>
      </c>
      <c r="N1091" s="454"/>
      <c r="P1091" s="2" t="e">
        <f>IF(Produit_Tarif_Stock!#REF!&lt;&gt;0,Produit_Tarif_Stock!#REF!,"")</f>
        <v>#REF!</v>
      </c>
      <c r="Q1091" s="518" t="e">
        <f>IF(Produit_Tarif_Stock!#REF!&lt;&gt;0,(E1091-(E1091*H1091)-Produit_Tarif_Stock!#REF!)/Produit_Tarif_Stock!#REF!*100,(E1091-(E1091*H1091)-Produit_Tarif_Stock!#REF!)/Produit_Tarif_Stock!#REF!*100)</f>
        <v>#REF!</v>
      </c>
      <c r="R1091" s="523">
        <f t="shared" si="33"/>
        <v>0</v>
      </c>
      <c r="S1091" s="524" t="e">
        <f>Produit_Tarif_Stock!#REF!</f>
        <v>#REF!</v>
      </c>
    </row>
    <row r="1092" spans="1:19" ht="24.75" customHeight="1">
      <c r="A1092" s="228" t="e">
        <f>Produit_Tarif_Stock!#REF!</f>
        <v>#REF!</v>
      </c>
      <c r="B1092" s="118" t="e">
        <f>IF(Produit_Tarif_Stock!#REF!&lt;&gt;"",Produit_Tarif_Stock!#REF!,"")</f>
        <v>#REF!</v>
      </c>
      <c r="C1092" s="502" t="e">
        <f>IF(Produit_Tarif_Stock!#REF!&lt;&gt;"",Produit_Tarif_Stock!#REF!,"")</f>
        <v>#REF!</v>
      </c>
      <c r="D1092" s="505" t="e">
        <f>IF(Produit_Tarif_Stock!#REF!&lt;&gt;"",Produit_Tarif_Stock!#REF!,"")</f>
        <v>#REF!</v>
      </c>
      <c r="E1092" s="514" t="e">
        <f>IF(Produit_Tarif_Stock!#REF!&lt;&gt;0,Produit_Tarif_Stock!#REF!,"")</f>
        <v>#REF!</v>
      </c>
      <c r="F1092" s="2" t="e">
        <f>IF(Produit_Tarif_Stock!#REF!&lt;&gt;"",Produit_Tarif_Stock!#REF!,"")</f>
        <v>#REF!</v>
      </c>
      <c r="G1092" s="506" t="e">
        <f>IF(Produit_Tarif_Stock!#REF!&lt;&gt;0,Produit_Tarif_Stock!#REF!,"")</f>
        <v>#REF!</v>
      </c>
      <c r="I1092" s="506" t="str">
        <f t="shared" si="32"/>
        <v/>
      </c>
      <c r="J1092" s="2" t="e">
        <f>IF(Produit_Tarif_Stock!#REF!&lt;&gt;0,Produit_Tarif_Stock!#REF!,"")</f>
        <v>#REF!</v>
      </c>
      <c r="K1092" s="2" t="e">
        <f>IF(Produit_Tarif_Stock!#REF!&lt;&gt;0,Produit_Tarif_Stock!#REF!,"")</f>
        <v>#REF!</v>
      </c>
      <c r="L1092" s="114" t="e">
        <f>IF(Produit_Tarif_Stock!#REF!&lt;&gt;0,Produit_Tarif_Stock!#REF!,"")</f>
        <v>#REF!</v>
      </c>
      <c r="M1092" s="114" t="e">
        <f>IF(Produit_Tarif_Stock!#REF!&lt;&gt;0,Produit_Tarif_Stock!#REF!,"")</f>
        <v>#REF!</v>
      </c>
      <c r="N1092" s="454"/>
      <c r="P1092" s="2" t="e">
        <f>IF(Produit_Tarif_Stock!#REF!&lt;&gt;0,Produit_Tarif_Stock!#REF!,"")</f>
        <v>#REF!</v>
      </c>
      <c r="Q1092" s="518" t="e">
        <f>IF(Produit_Tarif_Stock!#REF!&lt;&gt;0,(E1092-(E1092*H1092)-Produit_Tarif_Stock!#REF!)/Produit_Tarif_Stock!#REF!*100,(E1092-(E1092*H1092)-Produit_Tarif_Stock!#REF!)/Produit_Tarif_Stock!#REF!*100)</f>
        <v>#REF!</v>
      </c>
      <c r="R1092" s="523">
        <f t="shared" si="33"/>
        <v>0</v>
      </c>
      <c r="S1092" s="524" t="e">
        <f>Produit_Tarif_Stock!#REF!</f>
        <v>#REF!</v>
      </c>
    </row>
    <row r="1093" spans="1:19" ht="24.75" customHeight="1">
      <c r="A1093" s="228" t="e">
        <f>Produit_Tarif_Stock!#REF!</f>
        <v>#REF!</v>
      </c>
      <c r="B1093" s="118" t="e">
        <f>IF(Produit_Tarif_Stock!#REF!&lt;&gt;"",Produit_Tarif_Stock!#REF!,"")</f>
        <v>#REF!</v>
      </c>
      <c r="C1093" s="502" t="e">
        <f>IF(Produit_Tarif_Stock!#REF!&lt;&gt;"",Produit_Tarif_Stock!#REF!,"")</f>
        <v>#REF!</v>
      </c>
      <c r="D1093" s="505" t="e">
        <f>IF(Produit_Tarif_Stock!#REF!&lt;&gt;"",Produit_Tarif_Stock!#REF!,"")</f>
        <v>#REF!</v>
      </c>
      <c r="E1093" s="514" t="e">
        <f>IF(Produit_Tarif_Stock!#REF!&lt;&gt;0,Produit_Tarif_Stock!#REF!,"")</f>
        <v>#REF!</v>
      </c>
      <c r="F1093" s="2" t="e">
        <f>IF(Produit_Tarif_Stock!#REF!&lt;&gt;"",Produit_Tarif_Stock!#REF!,"")</f>
        <v>#REF!</v>
      </c>
      <c r="G1093" s="506" t="e">
        <f>IF(Produit_Tarif_Stock!#REF!&lt;&gt;0,Produit_Tarif_Stock!#REF!,"")</f>
        <v>#REF!</v>
      </c>
      <c r="I1093" s="506" t="str">
        <f t="shared" si="32"/>
        <v/>
      </c>
      <c r="J1093" s="2" t="e">
        <f>IF(Produit_Tarif_Stock!#REF!&lt;&gt;0,Produit_Tarif_Stock!#REF!,"")</f>
        <v>#REF!</v>
      </c>
      <c r="K1093" s="2" t="e">
        <f>IF(Produit_Tarif_Stock!#REF!&lt;&gt;0,Produit_Tarif_Stock!#REF!,"")</f>
        <v>#REF!</v>
      </c>
      <c r="L1093" s="114" t="e">
        <f>IF(Produit_Tarif_Stock!#REF!&lt;&gt;0,Produit_Tarif_Stock!#REF!,"")</f>
        <v>#REF!</v>
      </c>
      <c r="M1093" s="114" t="e">
        <f>IF(Produit_Tarif_Stock!#REF!&lt;&gt;0,Produit_Tarif_Stock!#REF!,"")</f>
        <v>#REF!</v>
      </c>
      <c r="N1093" s="454"/>
      <c r="P1093" s="2" t="e">
        <f>IF(Produit_Tarif_Stock!#REF!&lt;&gt;0,Produit_Tarif_Stock!#REF!,"")</f>
        <v>#REF!</v>
      </c>
      <c r="Q1093" s="518" t="e">
        <f>IF(Produit_Tarif_Stock!#REF!&lt;&gt;0,(E1093-(E1093*H1093)-Produit_Tarif_Stock!#REF!)/Produit_Tarif_Stock!#REF!*100,(E1093-(E1093*H1093)-Produit_Tarif_Stock!#REF!)/Produit_Tarif_Stock!#REF!*100)</f>
        <v>#REF!</v>
      </c>
      <c r="R1093" s="523">
        <f t="shared" si="33"/>
        <v>0</v>
      </c>
      <c r="S1093" s="524" t="e">
        <f>Produit_Tarif_Stock!#REF!</f>
        <v>#REF!</v>
      </c>
    </row>
    <row r="1094" spans="1:19" ht="24.75" customHeight="1">
      <c r="A1094" s="228" t="e">
        <f>Produit_Tarif_Stock!#REF!</f>
        <v>#REF!</v>
      </c>
      <c r="B1094" s="118" t="e">
        <f>IF(Produit_Tarif_Stock!#REF!&lt;&gt;"",Produit_Tarif_Stock!#REF!,"")</f>
        <v>#REF!</v>
      </c>
      <c r="C1094" s="502" t="e">
        <f>IF(Produit_Tarif_Stock!#REF!&lt;&gt;"",Produit_Tarif_Stock!#REF!,"")</f>
        <v>#REF!</v>
      </c>
      <c r="D1094" s="505" t="e">
        <f>IF(Produit_Tarif_Stock!#REF!&lt;&gt;"",Produit_Tarif_Stock!#REF!,"")</f>
        <v>#REF!</v>
      </c>
      <c r="E1094" s="514" t="e">
        <f>IF(Produit_Tarif_Stock!#REF!&lt;&gt;0,Produit_Tarif_Stock!#REF!,"")</f>
        <v>#REF!</v>
      </c>
      <c r="F1094" s="2" t="e">
        <f>IF(Produit_Tarif_Stock!#REF!&lt;&gt;"",Produit_Tarif_Stock!#REF!,"")</f>
        <v>#REF!</v>
      </c>
      <c r="G1094" s="506" t="e">
        <f>IF(Produit_Tarif_Stock!#REF!&lt;&gt;0,Produit_Tarif_Stock!#REF!,"")</f>
        <v>#REF!</v>
      </c>
      <c r="I1094" s="506" t="str">
        <f t="shared" si="32"/>
        <v/>
      </c>
      <c r="J1094" s="2" t="e">
        <f>IF(Produit_Tarif_Stock!#REF!&lt;&gt;0,Produit_Tarif_Stock!#REF!,"")</f>
        <v>#REF!</v>
      </c>
      <c r="K1094" s="2" t="e">
        <f>IF(Produit_Tarif_Stock!#REF!&lt;&gt;0,Produit_Tarif_Stock!#REF!,"")</f>
        <v>#REF!</v>
      </c>
      <c r="L1094" s="114" t="e">
        <f>IF(Produit_Tarif_Stock!#REF!&lt;&gt;0,Produit_Tarif_Stock!#REF!,"")</f>
        <v>#REF!</v>
      </c>
      <c r="M1094" s="114" t="e">
        <f>IF(Produit_Tarif_Stock!#REF!&lt;&gt;0,Produit_Tarif_Stock!#REF!,"")</f>
        <v>#REF!</v>
      </c>
      <c r="N1094" s="454"/>
      <c r="P1094" s="2" t="e">
        <f>IF(Produit_Tarif_Stock!#REF!&lt;&gt;0,Produit_Tarif_Stock!#REF!,"")</f>
        <v>#REF!</v>
      </c>
      <c r="Q1094" s="518" t="e">
        <f>IF(Produit_Tarif_Stock!#REF!&lt;&gt;0,(E1094-(E1094*H1094)-Produit_Tarif_Stock!#REF!)/Produit_Tarif_Stock!#REF!*100,(E1094-(E1094*H1094)-Produit_Tarif_Stock!#REF!)/Produit_Tarif_Stock!#REF!*100)</f>
        <v>#REF!</v>
      </c>
      <c r="R1094" s="523">
        <f t="shared" si="33"/>
        <v>0</v>
      </c>
      <c r="S1094" s="524" t="e">
        <f>Produit_Tarif_Stock!#REF!</f>
        <v>#REF!</v>
      </c>
    </row>
    <row r="1095" spans="1:19" ht="24.75" customHeight="1">
      <c r="A1095" s="228" t="e">
        <f>Produit_Tarif_Stock!#REF!</f>
        <v>#REF!</v>
      </c>
      <c r="B1095" s="118" t="e">
        <f>IF(Produit_Tarif_Stock!#REF!&lt;&gt;"",Produit_Tarif_Stock!#REF!,"")</f>
        <v>#REF!</v>
      </c>
      <c r="C1095" s="502" t="e">
        <f>IF(Produit_Tarif_Stock!#REF!&lt;&gt;"",Produit_Tarif_Stock!#REF!,"")</f>
        <v>#REF!</v>
      </c>
      <c r="D1095" s="505" t="e">
        <f>IF(Produit_Tarif_Stock!#REF!&lt;&gt;"",Produit_Tarif_Stock!#REF!,"")</f>
        <v>#REF!</v>
      </c>
      <c r="E1095" s="514" t="e">
        <f>IF(Produit_Tarif_Stock!#REF!&lt;&gt;0,Produit_Tarif_Stock!#REF!,"")</f>
        <v>#REF!</v>
      </c>
      <c r="F1095" s="2" t="e">
        <f>IF(Produit_Tarif_Stock!#REF!&lt;&gt;"",Produit_Tarif_Stock!#REF!,"")</f>
        <v>#REF!</v>
      </c>
      <c r="G1095" s="506" t="e">
        <f>IF(Produit_Tarif_Stock!#REF!&lt;&gt;0,Produit_Tarif_Stock!#REF!,"")</f>
        <v>#REF!</v>
      </c>
      <c r="I1095" s="506" t="str">
        <f t="shared" ref="I1095:I1158" si="34">IF(H1095&gt;0,E1095-(E1095*H1095),"")</f>
        <v/>
      </c>
      <c r="J1095" s="2" t="e">
        <f>IF(Produit_Tarif_Stock!#REF!&lt;&gt;0,Produit_Tarif_Stock!#REF!,"")</f>
        <v>#REF!</v>
      </c>
      <c r="K1095" s="2" t="e">
        <f>IF(Produit_Tarif_Stock!#REF!&lt;&gt;0,Produit_Tarif_Stock!#REF!,"")</f>
        <v>#REF!</v>
      </c>
      <c r="L1095" s="114" t="e">
        <f>IF(Produit_Tarif_Stock!#REF!&lt;&gt;0,Produit_Tarif_Stock!#REF!,"")</f>
        <v>#REF!</v>
      </c>
      <c r="M1095" s="114" t="e">
        <f>IF(Produit_Tarif_Stock!#REF!&lt;&gt;0,Produit_Tarif_Stock!#REF!,"")</f>
        <v>#REF!</v>
      </c>
      <c r="N1095" s="454"/>
      <c r="P1095" s="2" t="e">
        <f>IF(Produit_Tarif_Stock!#REF!&lt;&gt;0,Produit_Tarif_Stock!#REF!,"")</f>
        <v>#REF!</v>
      </c>
      <c r="Q1095" s="518" t="e">
        <f>IF(Produit_Tarif_Stock!#REF!&lt;&gt;0,(E1095-(E1095*H1095)-Produit_Tarif_Stock!#REF!)/Produit_Tarif_Stock!#REF!*100,(E1095-(E1095*H1095)-Produit_Tarif_Stock!#REF!)/Produit_Tarif_Stock!#REF!*100)</f>
        <v>#REF!</v>
      </c>
      <c r="R1095" s="523">
        <f t="shared" ref="R1095:R1158" si="35">SUM(H1095:H3088)</f>
        <v>0</v>
      </c>
      <c r="S1095" s="524" t="e">
        <f>Produit_Tarif_Stock!#REF!</f>
        <v>#REF!</v>
      </c>
    </row>
    <row r="1096" spans="1:19" ht="24.75" customHeight="1">
      <c r="A1096" s="228" t="e">
        <f>Produit_Tarif_Stock!#REF!</f>
        <v>#REF!</v>
      </c>
      <c r="B1096" s="118" t="e">
        <f>IF(Produit_Tarif_Stock!#REF!&lt;&gt;"",Produit_Tarif_Stock!#REF!,"")</f>
        <v>#REF!</v>
      </c>
      <c r="C1096" s="502" t="e">
        <f>IF(Produit_Tarif_Stock!#REF!&lt;&gt;"",Produit_Tarif_Stock!#REF!,"")</f>
        <v>#REF!</v>
      </c>
      <c r="D1096" s="505" t="e">
        <f>IF(Produit_Tarif_Stock!#REF!&lt;&gt;"",Produit_Tarif_Stock!#REF!,"")</f>
        <v>#REF!</v>
      </c>
      <c r="E1096" s="514" t="e">
        <f>IF(Produit_Tarif_Stock!#REF!&lt;&gt;0,Produit_Tarif_Stock!#REF!,"")</f>
        <v>#REF!</v>
      </c>
      <c r="F1096" s="2" t="e">
        <f>IF(Produit_Tarif_Stock!#REF!&lt;&gt;"",Produit_Tarif_Stock!#REF!,"")</f>
        <v>#REF!</v>
      </c>
      <c r="G1096" s="506" t="e">
        <f>IF(Produit_Tarif_Stock!#REF!&lt;&gt;0,Produit_Tarif_Stock!#REF!,"")</f>
        <v>#REF!</v>
      </c>
      <c r="I1096" s="506" t="str">
        <f t="shared" si="34"/>
        <v/>
      </c>
      <c r="J1096" s="2" t="e">
        <f>IF(Produit_Tarif_Stock!#REF!&lt;&gt;0,Produit_Tarif_Stock!#REF!,"")</f>
        <v>#REF!</v>
      </c>
      <c r="K1096" s="2" t="e">
        <f>IF(Produit_Tarif_Stock!#REF!&lt;&gt;0,Produit_Tarif_Stock!#REF!,"")</f>
        <v>#REF!</v>
      </c>
      <c r="L1096" s="114" t="e">
        <f>IF(Produit_Tarif_Stock!#REF!&lt;&gt;0,Produit_Tarif_Stock!#REF!,"")</f>
        <v>#REF!</v>
      </c>
      <c r="M1096" s="114" t="e">
        <f>IF(Produit_Tarif_Stock!#REF!&lt;&gt;0,Produit_Tarif_Stock!#REF!,"")</f>
        <v>#REF!</v>
      </c>
      <c r="N1096" s="454"/>
      <c r="P1096" s="2" t="e">
        <f>IF(Produit_Tarif_Stock!#REF!&lt;&gt;0,Produit_Tarif_Stock!#REF!,"")</f>
        <v>#REF!</v>
      </c>
      <c r="Q1096" s="518" t="e">
        <f>IF(Produit_Tarif_Stock!#REF!&lt;&gt;0,(E1096-(E1096*H1096)-Produit_Tarif_Stock!#REF!)/Produit_Tarif_Stock!#REF!*100,(E1096-(E1096*H1096)-Produit_Tarif_Stock!#REF!)/Produit_Tarif_Stock!#REF!*100)</f>
        <v>#REF!</v>
      </c>
      <c r="R1096" s="523">
        <f t="shared" si="35"/>
        <v>0</v>
      </c>
      <c r="S1096" s="524" t="e">
        <f>Produit_Tarif_Stock!#REF!</f>
        <v>#REF!</v>
      </c>
    </row>
    <row r="1097" spans="1:19" ht="24.75" customHeight="1">
      <c r="A1097" s="228" t="e">
        <f>Produit_Tarif_Stock!#REF!</f>
        <v>#REF!</v>
      </c>
      <c r="B1097" s="118" t="e">
        <f>IF(Produit_Tarif_Stock!#REF!&lt;&gt;"",Produit_Tarif_Stock!#REF!,"")</f>
        <v>#REF!</v>
      </c>
      <c r="C1097" s="502" t="e">
        <f>IF(Produit_Tarif_Stock!#REF!&lt;&gt;"",Produit_Tarif_Stock!#REF!,"")</f>
        <v>#REF!</v>
      </c>
      <c r="D1097" s="505" t="e">
        <f>IF(Produit_Tarif_Stock!#REF!&lt;&gt;"",Produit_Tarif_Stock!#REF!,"")</f>
        <v>#REF!</v>
      </c>
      <c r="E1097" s="514" t="e">
        <f>IF(Produit_Tarif_Stock!#REF!&lt;&gt;0,Produit_Tarif_Stock!#REF!,"")</f>
        <v>#REF!</v>
      </c>
      <c r="F1097" s="2" t="e">
        <f>IF(Produit_Tarif_Stock!#REF!&lt;&gt;"",Produit_Tarif_Stock!#REF!,"")</f>
        <v>#REF!</v>
      </c>
      <c r="G1097" s="506" t="e">
        <f>IF(Produit_Tarif_Stock!#REF!&lt;&gt;0,Produit_Tarif_Stock!#REF!,"")</f>
        <v>#REF!</v>
      </c>
      <c r="I1097" s="506" t="str">
        <f t="shared" si="34"/>
        <v/>
      </c>
      <c r="J1097" s="2" t="e">
        <f>IF(Produit_Tarif_Stock!#REF!&lt;&gt;0,Produit_Tarif_Stock!#REF!,"")</f>
        <v>#REF!</v>
      </c>
      <c r="K1097" s="2" t="e">
        <f>IF(Produit_Tarif_Stock!#REF!&lt;&gt;0,Produit_Tarif_Stock!#REF!,"")</f>
        <v>#REF!</v>
      </c>
      <c r="L1097" s="114" t="e">
        <f>IF(Produit_Tarif_Stock!#REF!&lt;&gt;0,Produit_Tarif_Stock!#REF!,"")</f>
        <v>#REF!</v>
      </c>
      <c r="M1097" s="114" t="e">
        <f>IF(Produit_Tarif_Stock!#REF!&lt;&gt;0,Produit_Tarif_Stock!#REF!,"")</f>
        <v>#REF!</v>
      </c>
      <c r="N1097" s="454"/>
      <c r="P1097" s="2" t="e">
        <f>IF(Produit_Tarif_Stock!#REF!&lt;&gt;0,Produit_Tarif_Stock!#REF!,"")</f>
        <v>#REF!</v>
      </c>
      <c r="Q1097" s="518" t="e">
        <f>IF(Produit_Tarif_Stock!#REF!&lt;&gt;0,(E1097-(E1097*H1097)-Produit_Tarif_Stock!#REF!)/Produit_Tarif_Stock!#REF!*100,(E1097-(E1097*H1097)-Produit_Tarif_Stock!#REF!)/Produit_Tarif_Stock!#REF!*100)</f>
        <v>#REF!</v>
      </c>
      <c r="R1097" s="523">
        <f t="shared" si="35"/>
        <v>0</v>
      </c>
      <c r="S1097" s="524" t="e">
        <f>Produit_Tarif_Stock!#REF!</f>
        <v>#REF!</v>
      </c>
    </row>
    <row r="1098" spans="1:19" ht="24.75" customHeight="1">
      <c r="A1098" s="228" t="e">
        <f>Produit_Tarif_Stock!#REF!</f>
        <v>#REF!</v>
      </c>
      <c r="B1098" s="118" t="e">
        <f>IF(Produit_Tarif_Stock!#REF!&lt;&gt;"",Produit_Tarif_Stock!#REF!,"")</f>
        <v>#REF!</v>
      </c>
      <c r="C1098" s="502" t="e">
        <f>IF(Produit_Tarif_Stock!#REF!&lt;&gt;"",Produit_Tarif_Stock!#REF!,"")</f>
        <v>#REF!</v>
      </c>
      <c r="D1098" s="505" t="e">
        <f>IF(Produit_Tarif_Stock!#REF!&lt;&gt;"",Produit_Tarif_Stock!#REF!,"")</f>
        <v>#REF!</v>
      </c>
      <c r="E1098" s="514" t="e">
        <f>IF(Produit_Tarif_Stock!#REF!&lt;&gt;0,Produit_Tarif_Stock!#REF!,"")</f>
        <v>#REF!</v>
      </c>
      <c r="F1098" s="2" t="e">
        <f>IF(Produit_Tarif_Stock!#REF!&lt;&gt;"",Produit_Tarif_Stock!#REF!,"")</f>
        <v>#REF!</v>
      </c>
      <c r="G1098" s="506" t="e">
        <f>IF(Produit_Tarif_Stock!#REF!&lt;&gt;0,Produit_Tarif_Stock!#REF!,"")</f>
        <v>#REF!</v>
      </c>
      <c r="I1098" s="506" t="str">
        <f t="shared" si="34"/>
        <v/>
      </c>
      <c r="J1098" s="2" t="e">
        <f>IF(Produit_Tarif_Stock!#REF!&lt;&gt;0,Produit_Tarif_Stock!#REF!,"")</f>
        <v>#REF!</v>
      </c>
      <c r="K1098" s="2" t="e">
        <f>IF(Produit_Tarif_Stock!#REF!&lt;&gt;0,Produit_Tarif_Stock!#REF!,"")</f>
        <v>#REF!</v>
      </c>
      <c r="L1098" s="114" t="e">
        <f>IF(Produit_Tarif_Stock!#REF!&lt;&gt;0,Produit_Tarif_Stock!#REF!,"")</f>
        <v>#REF!</v>
      </c>
      <c r="M1098" s="114" t="e">
        <f>IF(Produit_Tarif_Stock!#REF!&lt;&gt;0,Produit_Tarif_Stock!#REF!,"")</f>
        <v>#REF!</v>
      </c>
      <c r="N1098" s="454"/>
      <c r="P1098" s="2" t="e">
        <f>IF(Produit_Tarif_Stock!#REF!&lt;&gt;0,Produit_Tarif_Stock!#REF!,"")</f>
        <v>#REF!</v>
      </c>
      <c r="Q1098" s="518" t="e">
        <f>IF(Produit_Tarif_Stock!#REF!&lt;&gt;0,(E1098-(E1098*H1098)-Produit_Tarif_Stock!#REF!)/Produit_Tarif_Stock!#REF!*100,(E1098-(E1098*H1098)-Produit_Tarif_Stock!#REF!)/Produit_Tarif_Stock!#REF!*100)</f>
        <v>#REF!</v>
      </c>
      <c r="R1098" s="523">
        <f t="shared" si="35"/>
        <v>0</v>
      </c>
      <c r="S1098" s="524" t="e">
        <f>Produit_Tarif_Stock!#REF!</f>
        <v>#REF!</v>
      </c>
    </row>
    <row r="1099" spans="1:19" ht="24.75" customHeight="1">
      <c r="A1099" s="228" t="e">
        <f>Produit_Tarif_Stock!#REF!</f>
        <v>#REF!</v>
      </c>
      <c r="B1099" s="118" t="e">
        <f>IF(Produit_Tarif_Stock!#REF!&lt;&gt;"",Produit_Tarif_Stock!#REF!,"")</f>
        <v>#REF!</v>
      </c>
      <c r="C1099" s="502" t="e">
        <f>IF(Produit_Tarif_Stock!#REF!&lt;&gt;"",Produit_Tarif_Stock!#REF!,"")</f>
        <v>#REF!</v>
      </c>
      <c r="D1099" s="505" t="e">
        <f>IF(Produit_Tarif_Stock!#REF!&lt;&gt;"",Produit_Tarif_Stock!#REF!,"")</f>
        <v>#REF!</v>
      </c>
      <c r="E1099" s="514" t="e">
        <f>IF(Produit_Tarif_Stock!#REF!&lt;&gt;0,Produit_Tarif_Stock!#REF!,"")</f>
        <v>#REF!</v>
      </c>
      <c r="F1099" s="2" t="e">
        <f>IF(Produit_Tarif_Stock!#REF!&lt;&gt;"",Produit_Tarif_Stock!#REF!,"")</f>
        <v>#REF!</v>
      </c>
      <c r="G1099" s="506" t="e">
        <f>IF(Produit_Tarif_Stock!#REF!&lt;&gt;0,Produit_Tarif_Stock!#REF!,"")</f>
        <v>#REF!</v>
      </c>
      <c r="I1099" s="506" t="str">
        <f t="shared" si="34"/>
        <v/>
      </c>
      <c r="J1099" s="2" t="e">
        <f>IF(Produit_Tarif_Stock!#REF!&lt;&gt;0,Produit_Tarif_Stock!#REF!,"")</f>
        <v>#REF!</v>
      </c>
      <c r="K1099" s="2" t="e">
        <f>IF(Produit_Tarif_Stock!#REF!&lt;&gt;0,Produit_Tarif_Stock!#REF!,"")</f>
        <v>#REF!</v>
      </c>
      <c r="L1099" s="114" t="e">
        <f>IF(Produit_Tarif_Stock!#REF!&lt;&gt;0,Produit_Tarif_Stock!#REF!,"")</f>
        <v>#REF!</v>
      </c>
      <c r="M1099" s="114" t="e">
        <f>IF(Produit_Tarif_Stock!#REF!&lt;&gt;0,Produit_Tarif_Stock!#REF!,"")</f>
        <v>#REF!</v>
      </c>
      <c r="N1099" s="454"/>
      <c r="P1099" s="2" t="e">
        <f>IF(Produit_Tarif_Stock!#REF!&lt;&gt;0,Produit_Tarif_Stock!#REF!,"")</f>
        <v>#REF!</v>
      </c>
      <c r="Q1099" s="518" t="e">
        <f>IF(Produit_Tarif_Stock!#REF!&lt;&gt;0,(E1099-(E1099*H1099)-Produit_Tarif_Stock!#REF!)/Produit_Tarif_Stock!#REF!*100,(E1099-(E1099*H1099)-Produit_Tarif_Stock!#REF!)/Produit_Tarif_Stock!#REF!*100)</f>
        <v>#REF!</v>
      </c>
      <c r="R1099" s="523">
        <f t="shared" si="35"/>
        <v>0</v>
      </c>
      <c r="S1099" s="524" t="e">
        <f>Produit_Tarif_Stock!#REF!</f>
        <v>#REF!</v>
      </c>
    </row>
    <row r="1100" spans="1:19" ht="24.75" customHeight="1">
      <c r="A1100" s="228" t="e">
        <f>Produit_Tarif_Stock!#REF!</f>
        <v>#REF!</v>
      </c>
      <c r="B1100" s="118" t="e">
        <f>IF(Produit_Tarif_Stock!#REF!&lt;&gt;"",Produit_Tarif_Stock!#REF!,"")</f>
        <v>#REF!</v>
      </c>
      <c r="C1100" s="502" t="e">
        <f>IF(Produit_Tarif_Stock!#REF!&lt;&gt;"",Produit_Tarif_Stock!#REF!,"")</f>
        <v>#REF!</v>
      </c>
      <c r="D1100" s="505" t="e">
        <f>IF(Produit_Tarif_Stock!#REF!&lt;&gt;"",Produit_Tarif_Stock!#REF!,"")</f>
        <v>#REF!</v>
      </c>
      <c r="E1100" s="514" t="e">
        <f>IF(Produit_Tarif_Stock!#REF!&lt;&gt;0,Produit_Tarif_Stock!#REF!,"")</f>
        <v>#REF!</v>
      </c>
      <c r="F1100" s="2" t="e">
        <f>IF(Produit_Tarif_Stock!#REF!&lt;&gt;"",Produit_Tarif_Stock!#REF!,"")</f>
        <v>#REF!</v>
      </c>
      <c r="G1100" s="506" t="e">
        <f>IF(Produit_Tarif_Stock!#REF!&lt;&gt;0,Produit_Tarif_Stock!#REF!,"")</f>
        <v>#REF!</v>
      </c>
      <c r="I1100" s="506" t="str">
        <f t="shared" si="34"/>
        <v/>
      </c>
      <c r="J1100" s="2" t="e">
        <f>IF(Produit_Tarif_Stock!#REF!&lt;&gt;0,Produit_Tarif_Stock!#REF!,"")</f>
        <v>#REF!</v>
      </c>
      <c r="K1100" s="2" t="e">
        <f>IF(Produit_Tarif_Stock!#REF!&lt;&gt;0,Produit_Tarif_Stock!#REF!,"")</f>
        <v>#REF!</v>
      </c>
      <c r="L1100" s="114" t="e">
        <f>IF(Produit_Tarif_Stock!#REF!&lt;&gt;0,Produit_Tarif_Stock!#REF!,"")</f>
        <v>#REF!</v>
      </c>
      <c r="M1100" s="114" t="e">
        <f>IF(Produit_Tarif_Stock!#REF!&lt;&gt;0,Produit_Tarif_Stock!#REF!,"")</f>
        <v>#REF!</v>
      </c>
      <c r="N1100" s="454"/>
      <c r="P1100" s="2" t="e">
        <f>IF(Produit_Tarif_Stock!#REF!&lt;&gt;0,Produit_Tarif_Stock!#REF!,"")</f>
        <v>#REF!</v>
      </c>
      <c r="Q1100" s="518" t="e">
        <f>IF(Produit_Tarif_Stock!#REF!&lt;&gt;0,(E1100-(E1100*H1100)-Produit_Tarif_Stock!#REF!)/Produit_Tarif_Stock!#REF!*100,(E1100-(E1100*H1100)-Produit_Tarif_Stock!#REF!)/Produit_Tarif_Stock!#REF!*100)</f>
        <v>#REF!</v>
      </c>
      <c r="R1100" s="523">
        <f t="shared" si="35"/>
        <v>0</v>
      </c>
      <c r="S1100" s="524" t="e">
        <f>Produit_Tarif_Stock!#REF!</f>
        <v>#REF!</v>
      </c>
    </row>
    <row r="1101" spans="1:19" ht="24.75" customHeight="1">
      <c r="A1101" s="228" t="e">
        <f>Produit_Tarif_Stock!#REF!</f>
        <v>#REF!</v>
      </c>
      <c r="B1101" s="118" t="e">
        <f>IF(Produit_Tarif_Stock!#REF!&lt;&gt;"",Produit_Tarif_Stock!#REF!,"")</f>
        <v>#REF!</v>
      </c>
      <c r="C1101" s="502" t="e">
        <f>IF(Produit_Tarif_Stock!#REF!&lt;&gt;"",Produit_Tarif_Stock!#REF!,"")</f>
        <v>#REF!</v>
      </c>
      <c r="D1101" s="505" t="e">
        <f>IF(Produit_Tarif_Stock!#REF!&lt;&gt;"",Produit_Tarif_Stock!#REF!,"")</f>
        <v>#REF!</v>
      </c>
      <c r="E1101" s="514" t="e">
        <f>IF(Produit_Tarif_Stock!#REF!&lt;&gt;0,Produit_Tarif_Stock!#REF!,"")</f>
        <v>#REF!</v>
      </c>
      <c r="F1101" s="2" t="e">
        <f>IF(Produit_Tarif_Stock!#REF!&lt;&gt;"",Produit_Tarif_Stock!#REF!,"")</f>
        <v>#REF!</v>
      </c>
      <c r="G1101" s="506" t="e">
        <f>IF(Produit_Tarif_Stock!#REF!&lt;&gt;0,Produit_Tarif_Stock!#REF!,"")</f>
        <v>#REF!</v>
      </c>
      <c r="I1101" s="506" t="str">
        <f t="shared" si="34"/>
        <v/>
      </c>
      <c r="J1101" s="2" t="e">
        <f>IF(Produit_Tarif_Stock!#REF!&lt;&gt;0,Produit_Tarif_Stock!#REF!,"")</f>
        <v>#REF!</v>
      </c>
      <c r="K1101" s="2" t="e">
        <f>IF(Produit_Tarif_Stock!#REF!&lt;&gt;0,Produit_Tarif_Stock!#REF!,"")</f>
        <v>#REF!</v>
      </c>
      <c r="L1101" s="114" t="e">
        <f>IF(Produit_Tarif_Stock!#REF!&lt;&gt;0,Produit_Tarif_Stock!#REF!,"")</f>
        <v>#REF!</v>
      </c>
      <c r="M1101" s="114" t="e">
        <f>IF(Produit_Tarif_Stock!#REF!&lt;&gt;0,Produit_Tarif_Stock!#REF!,"")</f>
        <v>#REF!</v>
      </c>
      <c r="N1101" s="454"/>
      <c r="P1101" s="2" t="e">
        <f>IF(Produit_Tarif_Stock!#REF!&lt;&gt;0,Produit_Tarif_Stock!#REF!,"")</f>
        <v>#REF!</v>
      </c>
      <c r="Q1101" s="518" t="e">
        <f>IF(Produit_Tarif_Stock!#REF!&lt;&gt;0,(E1101-(E1101*H1101)-Produit_Tarif_Stock!#REF!)/Produit_Tarif_Stock!#REF!*100,(E1101-(E1101*H1101)-Produit_Tarif_Stock!#REF!)/Produit_Tarif_Stock!#REF!*100)</f>
        <v>#REF!</v>
      </c>
      <c r="R1101" s="523">
        <f t="shared" si="35"/>
        <v>0</v>
      </c>
      <c r="S1101" s="524" t="e">
        <f>Produit_Tarif_Stock!#REF!</f>
        <v>#REF!</v>
      </c>
    </row>
    <row r="1102" spans="1:19" ht="24.75" customHeight="1">
      <c r="A1102" s="228" t="e">
        <f>Produit_Tarif_Stock!#REF!</f>
        <v>#REF!</v>
      </c>
      <c r="B1102" s="118" t="e">
        <f>IF(Produit_Tarif_Stock!#REF!&lt;&gt;"",Produit_Tarif_Stock!#REF!,"")</f>
        <v>#REF!</v>
      </c>
      <c r="C1102" s="502" t="e">
        <f>IF(Produit_Tarif_Stock!#REF!&lt;&gt;"",Produit_Tarif_Stock!#REF!,"")</f>
        <v>#REF!</v>
      </c>
      <c r="D1102" s="505" t="e">
        <f>IF(Produit_Tarif_Stock!#REF!&lt;&gt;"",Produit_Tarif_Stock!#REF!,"")</f>
        <v>#REF!</v>
      </c>
      <c r="E1102" s="514" t="e">
        <f>IF(Produit_Tarif_Stock!#REF!&lt;&gt;0,Produit_Tarif_Stock!#REF!,"")</f>
        <v>#REF!</v>
      </c>
      <c r="F1102" s="2" t="e">
        <f>IF(Produit_Tarif_Stock!#REF!&lt;&gt;"",Produit_Tarif_Stock!#REF!,"")</f>
        <v>#REF!</v>
      </c>
      <c r="G1102" s="506" t="e">
        <f>IF(Produit_Tarif_Stock!#REF!&lt;&gt;0,Produit_Tarif_Stock!#REF!,"")</f>
        <v>#REF!</v>
      </c>
      <c r="I1102" s="506" t="str">
        <f t="shared" si="34"/>
        <v/>
      </c>
      <c r="J1102" s="2" t="e">
        <f>IF(Produit_Tarif_Stock!#REF!&lt;&gt;0,Produit_Tarif_Stock!#REF!,"")</f>
        <v>#REF!</v>
      </c>
      <c r="K1102" s="2" t="e">
        <f>IF(Produit_Tarif_Stock!#REF!&lt;&gt;0,Produit_Tarif_Stock!#REF!,"")</f>
        <v>#REF!</v>
      </c>
      <c r="L1102" s="114" t="e">
        <f>IF(Produit_Tarif_Stock!#REF!&lt;&gt;0,Produit_Tarif_Stock!#REF!,"")</f>
        <v>#REF!</v>
      </c>
      <c r="M1102" s="114" t="e">
        <f>IF(Produit_Tarif_Stock!#REF!&lt;&gt;0,Produit_Tarif_Stock!#REF!,"")</f>
        <v>#REF!</v>
      </c>
      <c r="N1102" s="454"/>
      <c r="P1102" s="2" t="e">
        <f>IF(Produit_Tarif_Stock!#REF!&lt;&gt;0,Produit_Tarif_Stock!#REF!,"")</f>
        <v>#REF!</v>
      </c>
      <c r="Q1102" s="518" t="e">
        <f>IF(Produit_Tarif_Stock!#REF!&lt;&gt;0,(E1102-(E1102*H1102)-Produit_Tarif_Stock!#REF!)/Produit_Tarif_Stock!#REF!*100,(E1102-(E1102*H1102)-Produit_Tarif_Stock!#REF!)/Produit_Tarif_Stock!#REF!*100)</f>
        <v>#REF!</v>
      </c>
      <c r="R1102" s="523">
        <f t="shared" si="35"/>
        <v>0</v>
      </c>
      <c r="S1102" s="524" t="e">
        <f>Produit_Tarif_Stock!#REF!</f>
        <v>#REF!</v>
      </c>
    </row>
    <row r="1103" spans="1:19" ht="24.75" customHeight="1">
      <c r="A1103" s="228" t="e">
        <f>Produit_Tarif_Stock!#REF!</f>
        <v>#REF!</v>
      </c>
      <c r="B1103" s="118" t="e">
        <f>IF(Produit_Tarif_Stock!#REF!&lt;&gt;"",Produit_Tarif_Stock!#REF!,"")</f>
        <v>#REF!</v>
      </c>
      <c r="C1103" s="502" t="e">
        <f>IF(Produit_Tarif_Stock!#REF!&lt;&gt;"",Produit_Tarif_Stock!#REF!,"")</f>
        <v>#REF!</v>
      </c>
      <c r="D1103" s="505" t="e">
        <f>IF(Produit_Tarif_Stock!#REF!&lt;&gt;"",Produit_Tarif_Stock!#REF!,"")</f>
        <v>#REF!</v>
      </c>
      <c r="E1103" s="514" t="e">
        <f>IF(Produit_Tarif_Stock!#REF!&lt;&gt;0,Produit_Tarif_Stock!#REF!,"")</f>
        <v>#REF!</v>
      </c>
      <c r="F1103" s="2" t="e">
        <f>IF(Produit_Tarif_Stock!#REF!&lt;&gt;"",Produit_Tarif_Stock!#REF!,"")</f>
        <v>#REF!</v>
      </c>
      <c r="G1103" s="506" t="e">
        <f>IF(Produit_Tarif_Stock!#REF!&lt;&gt;0,Produit_Tarif_Stock!#REF!,"")</f>
        <v>#REF!</v>
      </c>
      <c r="I1103" s="506" t="str">
        <f t="shared" si="34"/>
        <v/>
      </c>
      <c r="J1103" s="2" t="e">
        <f>IF(Produit_Tarif_Stock!#REF!&lt;&gt;0,Produit_Tarif_Stock!#REF!,"")</f>
        <v>#REF!</v>
      </c>
      <c r="K1103" s="2" t="e">
        <f>IF(Produit_Tarif_Stock!#REF!&lt;&gt;0,Produit_Tarif_Stock!#REF!,"")</f>
        <v>#REF!</v>
      </c>
      <c r="L1103" s="114" t="e">
        <f>IF(Produit_Tarif_Stock!#REF!&lt;&gt;0,Produit_Tarif_Stock!#REF!,"")</f>
        <v>#REF!</v>
      </c>
      <c r="M1103" s="114" t="e">
        <f>IF(Produit_Tarif_Stock!#REF!&lt;&gt;0,Produit_Tarif_Stock!#REF!,"")</f>
        <v>#REF!</v>
      </c>
      <c r="N1103" s="454"/>
      <c r="P1103" s="2" t="e">
        <f>IF(Produit_Tarif_Stock!#REF!&lt;&gt;0,Produit_Tarif_Stock!#REF!,"")</f>
        <v>#REF!</v>
      </c>
      <c r="Q1103" s="518" t="e">
        <f>IF(Produit_Tarif_Stock!#REF!&lt;&gt;0,(E1103-(E1103*H1103)-Produit_Tarif_Stock!#REF!)/Produit_Tarif_Stock!#REF!*100,(E1103-(E1103*H1103)-Produit_Tarif_Stock!#REF!)/Produit_Tarif_Stock!#REF!*100)</f>
        <v>#REF!</v>
      </c>
      <c r="R1103" s="523">
        <f t="shared" si="35"/>
        <v>0</v>
      </c>
      <c r="S1103" s="524" t="e">
        <f>Produit_Tarif_Stock!#REF!</f>
        <v>#REF!</v>
      </c>
    </row>
    <row r="1104" spans="1:19" ht="24.75" customHeight="1">
      <c r="A1104" s="228" t="e">
        <f>Produit_Tarif_Stock!#REF!</f>
        <v>#REF!</v>
      </c>
      <c r="B1104" s="118" t="e">
        <f>IF(Produit_Tarif_Stock!#REF!&lt;&gt;"",Produit_Tarif_Stock!#REF!,"")</f>
        <v>#REF!</v>
      </c>
      <c r="C1104" s="502" t="e">
        <f>IF(Produit_Tarif_Stock!#REF!&lt;&gt;"",Produit_Tarif_Stock!#REF!,"")</f>
        <v>#REF!</v>
      </c>
      <c r="D1104" s="505" t="e">
        <f>IF(Produit_Tarif_Stock!#REF!&lt;&gt;"",Produit_Tarif_Stock!#REF!,"")</f>
        <v>#REF!</v>
      </c>
      <c r="E1104" s="514" t="e">
        <f>IF(Produit_Tarif_Stock!#REF!&lt;&gt;0,Produit_Tarif_Stock!#REF!,"")</f>
        <v>#REF!</v>
      </c>
      <c r="F1104" s="2" t="e">
        <f>IF(Produit_Tarif_Stock!#REF!&lt;&gt;"",Produit_Tarif_Stock!#REF!,"")</f>
        <v>#REF!</v>
      </c>
      <c r="G1104" s="506" t="e">
        <f>IF(Produit_Tarif_Stock!#REF!&lt;&gt;0,Produit_Tarif_Stock!#REF!,"")</f>
        <v>#REF!</v>
      </c>
      <c r="I1104" s="506" t="str">
        <f t="shared" si="34"/>
        <v/>
      </c>
      <c r="J1104" s="2" t="e">
        <f>IF(Produit_Tarif_Stock!#REF!&lt;&gt;0,Produit_Tarif_Stock!#REF!,"")</f>
        <v>#REF!</v>
      </c>
      <c r="K1104" s="2" t="e">
        <f>IF(Produit_Tarif_Stock!#REF!&lt;&gt;0,Produit_Tarif_Stock!#REF!,"")</f>
        <v>#REF!</v>
      </c>
      <c r="L1104" s="114" t="e">
        <f>IF(Produit_Tarif_Stock!#REF!&lt;&gt;0,Produit_Tarif_Stock!#REF!,"")</f>
        <v>#REF!</v>
      </c>
      <c r="M1104" s="114" t="e">
        <f>IF(Produit_Tarif_Stock!#REF!&lt;&gt;0,Produit_Tarif_Stock!#REF!,"")</f>
        <v>#REF!</v>
      </c>
      <c r="N1104" s="454"/>
      <c r="P1104" s="2" t="e">
        <f>IF(Produit_Tarif_Stock!#REF!&lt;&gt;0,Produit_Tarif_Stock!#REF!,"")</f>
        <v>#REF!</v>
      </c>
      <c r="Q1104" s="518" t="e">
        <f>IF(Produit_Tarif_Stock!#REF!&lt;&gt;0,(E1104-(E1104*H1104)-Produit_Tarif_Stock!#REF!)/Produit_Tarif_Stock!#REF!*100,(E1104-(E1104*H1104)-Produit_Tarif_Stock!#REF!)/Produit_Tarif_Stock!#REF!*100)</f>
        <v>#REF!</v>
      </c>
      <c r="R1104" s="523">
        <f t="shared" si="35"/>
        <v>0</v>
      </c>
      <c r="S1104" s="524" t="e">
        <f>Produit_Tarif_Stock!#REF!</f>
        <v>#REF!</v>
      </c>
    </row>
    <row r="1105" spans="1:19" ht="24.75" customHeight="1">
      <c r="A1105" s="228" t="e">
        <f>Produit_Tarif_Stock!#REF!</f>
        <v>#REF!</v>
      </c>
      <c r="B1105" s="118" t="e">
        <f>IF(Produit_Tarif_Stock!#REF!&lt;&gt;"",Produit_Tarif_Stock!#REF!,"")</f>
        <v>#REF!</v>
      </c>
      <c r="C1105" s="502" t="e">
        <f>IF(Produit_Tarif_Stock!#REF!&lt;&gt;"",Produit_Tarif_Stock!#REF!,"")</f>
        <v>#REF!</v>
      </c>
      <c r="D1105" s="505" t="e">
        <f>IF(Produit_Tarif_Stock!#REF!&lt;&gt;"",Produit_Tarif_Stock!#REF!,"")</f>
        <v>#REF!</v>
      </c>
      <c r="E1105" s="514" t="e">
        <f>IF(Produit_Tarif_Stock!#REF!&lt;&gt;0,Produit_Tarif_Stock!#REF!,"")</f>
        <v>#REF!</v>
      </c>
      <c r="F1105" s="2" t="e">
        <f>IF(Produit_Tarif_Stock!#REF!&lt;&gt;"",Produit_Tarif_Stock!#REF!,"")</f>
        <v>#REF!</v>
      </c>
      <c r="G1105" s="506" t="e">
        <f>IF(Produit_Tarif_Stock!#REF!&lt;&gt;0,Produit_Tarif_Stock!#REF!,"")</f>
        <v>#REF!</v>
      </c>
      <c r="I1105" s="506" t="str">
        <f t="shared" si="34"/>
        <v/>
      </c>
      <c r="J1105" s="2" t="e">
        <f>IF(Produit_Tarif_Stock!#REF!&lt;&gt;0,Produit_Tarif_Stock!#REF!,"")</f>
        <v>#REF!</v>
      </c>
      <c r="K1105" s="2" t="e">
        <f>IF(Produit_Tarif_Stock!#REF!&lt;&gt;0,Produit_Tarif_Stock!#REF!,"")</f>
        <v>#REF!</v>
      </c>
      <c r="L1105" s="114" t="e">
        <f>IF(Produit_Tarif_Stock!#REF!&lt;&gt;0,Produit_Tarif_Stock!#REF!,"")</f>
        <v>#REF!</v>
      </c>
      <c r="M1105" s="114" t="e">
        <f>IF(Produit_Tarif_Stock!#REF!&lt;&gt;0,Produit_Tarif_Stock!#REF!,"")</f>
        <v>#REF!</v>
      </c>
      <c r="N1105" s="454"/>
      <c r="P1105" s="2" t="e">
        <f>IF(Produit_Tarif_Stock!#REF!&lt;&gt;0,Produit_Tarif_Stock!#REF!,"")</f>
        <v>#REF!</v>
      </c>
      <c r="Q1105" s="518" t="e">
        <f>IF(Produit_Tarif_Stock!#REF!&lt;&gt;0,(E1105-(E1105*H1105)-Produit_Tarif_Stock!#REF!)/Produit_Tarif_Stock!#REF!*100,(E1105-(E1105*H1105)-Produit_Tarif_Stock!#REF!)/Produit_Tarif_Stock!#REF!*100)</f>
        <v>#REF!</v>
      </c>
      <c r="R1105" s="523">
        <f t="shared" si="35"/>
        <v>0</v>
      </c>
      <c r="S1105" s="524" t="e">
        <f>Produit_Tarif_Stock!#REF!</f>
        <v>#REF!</v>
      </c>
    </row>
    <row r="1106" spans="1:19" ht="24.75" customHeight="1">
      <c r="A1106" s="228" t="e">
        <f>Produit_Tarif_Stock!#REF!</f>
        <v>#REF!</v>
      </c>
      <c r="B1106" s="118" t="e">
        <f>IF(Produit_Tarif_Stock!#REF!&lt;&gt;"",Produit_Tarif_Stock!#REF!,"")</f>
        <v>#REF!</v>
      </c>
      <c r="C1106" s="502" t="e">
        <f>IF(Produit_Tarif_Stock!#REF!&lt;&gt;"",Produit_Tarif_Stock!#REF!,"")</f>
        <v>#REF!</v>
      </c>
      <c r="D1106" s="505" t="e">
        <f>IF(Produit_Tarif_Stock!#REF!&lt;&gt;"",Produit_Tarif_Stock!#REF!,"")</f>
        <v>#REF!</v>
      </c>
      <c r="E1106" s="514" t="e">
        <f>IF(Produit_Tarif_Stock!#REF!&lt;&gt;0,Produit_Tarif_Stock!#REF!,"")</f>
        <v>#REF!</v>
      </c>
      <c r="F1106" s="2" t="e">
        <f>IF(Produit_Tarif_Stock!#REF!&lt;&gt;"",Produit_Tarif_Stock!#REF!,"")</f>
        <v>#REF!</v>
      </c>
      <c r="G1106" s="506" t="e">
        <f>IF(Produit_Tarif_Stock!#REF!&lt;&gt;0,Produit_Tarif_Stock!#REF!,"")</f>
        <v>#REF!</v>
      </c>
      <c r="I1106" s="506" t="str">
        <f t="shared" si="34"/>
        <v/>
      </c>
      <c r="J1106" s="2" t="e">
        <f>IF(Produit_Tarif_Stock!#REF!&lt;&gt;0,Produit_Tarif_Stock!#REF!,"")</f>
        <v>#REF!</v>
      </c>
      <c r="K1106" s="2" t="e">
        <f>IF(Produit_Tarif_Stock!#REF!&lt;&gt;0,Produit_Tarif_Stock!#REF!,"")</f>
        <v>#REF!</v>
      </c>
      <c r="L1106" s="114" t="e">
        <f>IF(Produit_Tarif_Stock!#REF!&lt;&gt;0,Produit_Tarif_Stock!#REF!,"")</f>
        <v>#REF!</v>
      </c>
      <c r="M1106" s="114" t="e">
        <f>IF(Produit_Tarif_Stock!#REF!&lt;&gt;0,Produit_Tarif_Stock!#REF!,"")</f>
        <v>#REF!</v>
      </c>
      <c r="N1106" s="454"/>
      <c r="P1106" s="2" t="e">
        <f>IF(Produit_Tarif_Stock!#REF!&lt;&gt;0,Produit_Tarif_Stock!#REF!,"")</f>
        <v>#REF!</v>
      </c>
      <c r="Q1106" s="518" t="e">
        <f>IF(Produit_Tarif_Stock!#REF!&lt;&gt;0,(E1106-(E1106*H1106)-Produit_Tarif_Stock!#REF!)/Produit_Tarif_Stock!#REF!*100,(E1106-(E1106*H1106)-Produit_Tarif_Stock!#REF!)/Produit_Tarif_Stock!#REF!*100)</f>
        <v>#REF!</v>
      </c>
      <c r="R1106" s="523">
        <f t="shared" si="35"/>
        <v>0</v>
      </c>
      <c r="S1106" s="524" t="e">
        <f>Produit_Tarif_Stock!#REF!</f>
        <v>#REF!</v>
      </c>
    </row>
    <row r="1107" spans="1:19" ht="24.75" customHeight="1">
      <c r="A1107" s="228" t="e">
        <f>Produit_Tarif_Stock!#REF!</f>
        <v>#REF!</v>
      </c>
      <c r="B1107" s="118" t="e">
        <f>IF(Produit_Tarif_Stock!#REF!&lt;&gt;"",Produit_Tarif_Stock!#REF!,"")</f>
        <v>#REF!</v>
      </c>
      <c r="C1107" s="502" t="e">
        <f>IF(Produit_Tarif_Stock!#REF!&lt;&gt;"",Produit_Tarif_Stock!#REF!,"")</f>
        <v>#REF!</v>
      </c>
      <c r="D1107" s="505" t="e">
        <f>IF(Produit_Tarif_Stock!#REF!&lt;&gt;"",Produit_Tarif_Stock!#REF!,"")</f>
        <v>#REF!</v>
      </c>
      <c r="E1107" s="514" t="e">
        <f>IF(Produit_Tarif_Stock!#REF!&lt;&gt;0,Produit_Tarif_Stock!#REF!,"")</f>
        <v>#REF!</v>
      </c>
      <c r="F1107" s="2" t="e">
        <f>IF(Produit_Tarif_Stock!#REF!&lt;&gt;"",Produit_Tarif_Stock!#REF!,"")</f>
        <v>#REF!</v>
      </c>
      <c r="G1107" s="506" t="e">
        <f>IF(Produit_Tarif_Stock!#REF!&lt;&gt;0,Produit_Tarif_Stock!#REF!,"")</f>
        <v>#REF!</v>
      </c>
      <c r="I1107" s="506" t="str">
        <f t="shared" si="34"/>
        <v/>
      </c>
      <c r="J1107" s="2" t="e">
        <f>IF(Produit_Tarif_Stock!#REF!&lt;&gt;0,Produit_Tarif_Stock!#REF!,"")</f>
        <v>#REF!</v>
      </c>
      <c r="K1107" s="2" t="e">
        <f>IF(Produit_Tarif_Stock!#REF!&lt;&gt;0,Produit_Tarif_Stock!#REF!,"")</f>
        <v>#REF!</v>
      </c>
      <c r="L1107" s="114" t="e">
        <f>IF(Produit_Tarif_Stock!#REF!&lt;&gt;0,Produit_Tarif_Stock!#REF!,"")</f>
        <v>#REF!</v>
      </c>
      <c r="M1107" s="114" t="e">
        <f>IF(Produit_Tarif_Stock!#REF!&lt;&gt;0,Produit_Tarif_Stock!#REF!,"")</f>
        <v>#REF!</v>
      </c>
      <c r="N1107" s="454"/>
      <c r="P1107" s="2" t="e">
        <f>IF(Produit_Tarif_Stock!#REF!&lt;&gt;0,Produit_Tarif_Stock!#REF!,"")</f>
        <v>#REF!</v>
      </c>
      <c r="Q1107" s="518" t="e">
        <f>IF(Produit_Tarif_Stock!#REF!&lt;&gt;0,(E1107-(E1107*H1107)-Produit_Tarif_Stock!#REF!)/Produit_Tarif_Stock!#REF!*100,(E1107-(E1107*H1107)-Produit_Tarif_Stock!#REF!)/Produit_Tarif_Stock!#REF!*100)</f>
        <v>#REF!</v>
      </c>
      <c r="R1107" s="523">
        <f t="shared" si="35"/>
        <v>0</v>
      </c>
      <c r="S1107" s="524" t="e">
        <f>Produit_Tarif_Stock!#REF!</f>
        <v>#REF!</v>
      </c>
    </row>
    <row r="1108" spans="1:19" ht="24.75" customHeight="1">
      <c r="A1108" s="228" t="e">
        <f>Produit_Tarif_Stock!#REF!</f>
        <v>#REF!</v>
      </c>
      <c r="B1108" s="118" t="e">
        <f>IF(Produit_Tarif_Stock!#REF!&lt;&gt;"",Produit_Tarif_Stock!#REF!,"")</f>
        <v>#REF!</v>
      </c>
      <c r="C1108" s="502" t="e">
        <f>IF(Produit_Tarif_Stock!#REF!&lt;&gt;"",Produit_Tarif_Stock!#REF!,"")</f>
        <v>#REF!</v>
      </c>
      <c r="D1108" s="505" t="e">
        <f>IF(Produit_Tarif_Stock!#REF!&lt;&gt;"",Produit_Tarif_Stock!#REF!,"")</f>
        <v>#REF!</v>
      </c>
      <c r="E1108" s="514" t="e">
        <f>IF(Produit_Tarif_Stock!#REF!&lt;&gt;0,Produit_Tarif_Stock!#REF!,"")</f>
        <v>#REF!</v>
      </c>
      <c r="F1108" s="2" t="e">
        <f>IF(Produit_Tarif_Stock!#REF!&lt;&gt;"",Produit_Tarif_Stock!#REF!,"")</f>
        <v>#REF!</v>
      </c>
      <c r="G1108" s="506" t="e">
        <f>IF(Produit_Tarif_Stock!#REF!&lt;&gt;0,Produit_Tarif_Stock!#REF!,"")</f>
        <v>#REF!</v>
      </c>
      <c r="I1108" s="506" t="str">
        <f t="shared" si="34"/>
        <v/>
      </c>
      <c r="J1108" s="2" t="e">
        <f>IF(Produit_Tarif_Stock!#REF!&lt;&gt;0,Produit_Tarif_Stock!#REF!,"")</f>
        <v>#REF!</v>
      </c>
      <c r="K1108" s="2" t="e">
        <f>IF(Produit_Tarif_Stock!#REF!&lt;&gt;0,Produit_Tarif_Stock!#REF!,"")</f>
        <v>#REF!</v>
      </c>
      <c r="L1108" s="114" t="e">
        <f>IF(Produit_Tarif_Stock!#REF!&lt;&gt;0,Produit_Tarif_Stock!#REF!,"")</f>
        <v>#REF!</v>
      </c>
      <c r="M1108" s="114" t="e">
        <f>IF(Produit_Tarif_Stock!#REF!&lt;&gt;0,Produit_Tarif_Stock!#REF!,"")</f>
        <v>#REF!</v>
      </c>
      <c r="N1108" s="454"/>
      <c r="P1108" s="2" t="e">
        <f>IF(Produit_Tarif_Stock!#REF!&lt;&gt;0,Produit_Tarif_Stock!#REF!,"")</f>
        <v>#REF!</v>
      </c>
      <c r="Q1108" s="518" t="e">
        <f>IF(Produit_Tarif_Stock!#REF!&lt;&gt;0,(E1108-(E1108*H1108)-Produit_Tarif_Stock!#REF!)/Produit_Tarif_Stock!#REF!*100,(E1108-(E1108*H1108)-Produit_Tarif_Stock!#REF!)/Produit_Tarif_Stock!#REF!*100)</f>
        <v>#REF!</v>
      </c>
      <c r="R1108" s="523">
        <f t="shared" si="35"/>
        <v>0</v>
      </c>
      <c r="S1108" s="524" t="e">
        <f>Produit_Tarif_Stock!#REF!</f>
        <v>#REF!</v>
      </c>
    </row>
    <row r="1109" spans="1:19" ht="24.75" customHeight="1">
      <c r="A1109" s="228" t="e">
        <f>Produit_Tarif_Stock!#REF!</f>
        <v>#REF!</v>
      </c>
      <c r="B1109" s="118" t="e">
        <f>IF(Produit_Tarif_Stock!#REF!&lt;&gt;"",Produit_Tarif_Stock!#REF!,"")</f>
        <v>#REF!</v>
      </c>
      <c r="C1109" s="502" t="e">
        <f>IF(Produit_Tarif_Stock!#REF!&lt;&gt;"",Produit_Tarif_Stock!#REF!,"")</f>
        <v>#REF!</v>
      </c>
      <c r="D1109" s="505" t="e">
        <f>IF(Produit_Tarif_Stock!#REF!&lt;&gt;"",Produit_Tarif_Stock!#REF!,"")</f>
        <v>#REF!</v>
      </c>
      <c r="E1109" s="514" t="e">
        <f>IF(Produit_Tarif_Stock!#REF!&lt;&gt;0,Produit_Tarif_Stock!#REF!,"")</f>
        <v>#REF!</v>
      </c>
      <c r="F1109" s="2" t="e">
        <f>IF(Produit_Tarif_Stock!#REF!&lt;&gt;"",Produit_Tarif_Stock!#REF!,"")</f>
        <v>#REF!</v>
      </c>
      <c r="G1109" s="506" t="e">
        <f>IF(Produit_Tarif_Stock!#REF!&lt;&gt;0,Produit_Tarif_Stock!#REF!,"")</f>
        <v>#REF!</v>
      </c>
      <c r="I1109" s="506" t="str">
        <f t="shared" si="34"/>
        <v/>
      </c>
      <c r="J1109" s="2" t="e">
        <f>IF(Produit_Tarif_Stock!#REF!&lt;&gt;0,Produit_Tarif_Stock!#REF!,"")</f>
        <v>#REF!</v>
      </c>
      <c r="K1109" s="2" t="e">
        <f>IF(Produit_Tarif_Stock!#REF!&lt;&gt;0,Produit_Tarif_Stock!#REF!,"")</f>
        <v>#REF!</v>
      </c>
      <c r="L1109" s="114" t="e">
        <f>IF(Produit_Tarif_Stock!#REF!&lt;&gt;0,Produit_Tarif_Stock!#REF!,"")</f>
        <v>#REF!</v>
      </c>
      <c r="M1109" s="114" t="e">
        <f>IF(Produit_Tarif_Stock!#REF!&lt;&gt;0,Produit_Tarif_Stock!#REF!,"")</f>
        <v>#REF!</v>
      </c>
      <c r="N1109" s="454"/>
      <c r="P1109" s="2" t="e">
        <f>IF(Produit_Tarif_Stock!#REF!&lt;&gt;0,Produit_Tarif_Stock!#REF!,"")</f>
        <v>#REF!</v>
      </c>
      <c r="Q1109" s="518" t="e">
        <f>IF(Produit_Tarif_Stock!#REF!&lt;&gt;0,(E1109-(E1109*H1109)-Produit_Tarif_Stock!#REF!)/Produit_Tarif_Stock!#REF!*100,(E1109-(E1109*H1109)-Produit_Tarif_Stock!#REF!)/Produit_Tarif_Stock!#REF!*100)</f>
        <v>#REF!</v>
      </c>
      <c r="R1109" s="523">
        <f t="shared" si="35"/>
        <v>0</v>
      </c>
      <c r="S1109" s="524" t="e">
        <f>Produit_Tarif_Stock!#REF!</f>
        <v>#REF!</v>
      </c>
    </row>
    <row r="1110" spans="1:19" ht="24.75" customHeight="1">
      <c r="A1110" s="228" t="e">
        <f>Produit_Tarif_Stock!#REF!</f>
        <v>#REF!</v>
      </c>
      <c r="B1110" s="118" t="e">
        <f>IF(Produit_Tarif_Stock!#REF!&lt;&gt;"",Produit_Tarif_Stock!#REF!,"")</f>
        <v>#REF!</v>
      </c>
      <c r="C1110" s="502" t="e">
        <f>IF(Produit_Tarif_Stock!#REF!&lt;&gt;"",Produit_Tarif_Stock!#REF!,"")</f>
        <v>#REF!</v>
      </c>
      <c r="D1110" s="505" t="e">
        <f>IF(Produit_Tarif_Stock!#REF!&lt;&gt;"",Produit_Tarif_Stock!#REF!,"")</f>
        <v>#REF!</v>
      </c>
      <c r="E1110" s="514" t="e">
        <f>IF(Produit_Tarif_Stock!#REF!&lt;&gt;0,Produit_Tarif_Stock!#REF!,"")</f>
        <v>#REF!</v>
      </c>
      <c r="F1110" s="2" t="e">
        <f>IF(Produit_Tarif_Stock!#REF!&lt;&gt;"",Produit_Tarif_Stock!#REF!,"")</f>
        <v>#REF!</v>
      </c>
      <c r="G1110" s="506" t="e">
        <f>IF(Produit_Tarif_Stock!#REF!&lt;&gt;0,Produit_Tarif_Stock!#REF!,"")</f>
        <v>#REF!</v>
      </c>
      <c r="I1110" s="506" t="str">
        <f t="shared" si="34"/>
        <v/>
      </c>
      <c r="J1110" s="2" t="e">
        <f>IF(Produit_Tarif_Stock!#REF!&lt;&gt;0,Produit_Tarif_Stock!#REF!,"")</f>
        <v>#REF!</v>
      </c>
      <c r="K1110" s="2" t="e">
        <f>IF(Produit_Tarif_Stock!#REF!&lt;&gt;0,Produit_Tarif_Stock!#REF!,"")</f>
        <v>#REF!</v>
      </c>
      <c r="L1110" s="114" t="e">
        <f>IF(Produit_Tarif_Stock!#REF!&lt;&gt;0,Produit_Tarif_Stock!#REF!,"")</f>
        <v>#REF!</v>
      </c>
      <c r="M1110" s="114" t="e">
        <f>IF(Produit_Tarif_Stock!#REF!&lt;&gt;0,Produit_Tarif_Stock!#REF!,"")</f>
        <v>#REF!</v>
      </c>
      <c r="N1110" s="454"/>
      <c r="P1110" s="2" t="e">
        <f>IF(Produit_Tarif_Stock!#REF!&lt;&gt;0,Produit_Tarif_Stock!#REF!,"")</f>
        <v>#REF!</v>
      </c>
      <c r="Q1110" s="518" t="e">
        <f>IF(Produit_Tarif_Stock!#REF!&lt;&gt;0,(E1110-(E1110*H1110)-Produit_Tarif_Stock!#REF!)/Produit_Tarif_Stock!#REF!*100,(E1110-(E1110*H1110)-Produit_Tarif_Stock!#REF!)/Produit_Tarif_Stock!#REF!*100)</f>
        <v>#REF!</v>
      </c>
      <c r="R1110" s="523">
        <f t="shared" si="35"/>
        <v>0</v>
      </c>
      <c r="S1110" s="524" t="e">
        <f>Produit_Tarif_Stock!#REF!</f>
        <v>#REF!</v>
      </c>
    </row>
    <row r="1111" spans="1:19" ht="24.75" customHeight="1">
      <c r="A1111" s="228" t="e">
        <f>Produit_Tarif_Stock!#REF!</f>
        <v>#REF!</v>
      </c>
      <c r="B1111" s="118" t="e">
        <f>IF(Produit_Tarif_Stock!#REF!&lt;&gt;"",Produit_Tarif_Stock!#REF!,"")</f>
        <v>#REF!</v>
      </c>
      <c r="C1111" s="502" t="e">
        <f>IF(Produit_Tarif_Stock!#REF!&lt;&gt;"",Produit_Tarif_Stock!#REF!,"")</f>
        <v>#REF!</v>
      </c>
      <c r="D1111" s="505" t="e">
        <f>IF(Produit_Tarif_Stock!#REF!&lt;&gt;"",Produit_Tarif_Stock!#REF!,"")</f>
        <v>#REF!</v>
      </c>
      <c r="E1111" s="514" t="e">
        <f>IF(Produit_Tarif_Stock!#REF!&lt;&gt;0,Produit_Tarif_Stock!#REF!,"")</f>
        <v>#REF!</v>
      </c>
      <c r="F1111" s="2" t="e">
        <f>IF(Produit_Tarif_Stock!#REF!&lt;&gt;"",Produit_Tarif_Stock!#REF!,"")</f>
        <v>#REF!</v>
      </c>
      <c r="G1111" s="506" t="e">
        <f>IF(Produit_Tarif_Stock!#REF!&lt;&gt;0,Produit_Tarif_Stock!#REF!,"")</f>
        <v>#REF!</v>
      </c>
      <c r="I1111" s="506" t="str">
        <f t="shared" si="34"/>
        <v/>
      </c>
      <c r="J1111" s="2" t="e">
        <f>IF(Produit_Tarif_Stock!#REF!&lt;&gt;0,Produit_Tarif_Stock!#REF!,"")</f>
        <v>#REF!</v>
      </c>
      <c r="K1111" s="2" t="e">
        <f>IF(Produit_Tarif_Stock!#REF!&lt;&gt;0,Produit_Tarif_Stock!#REF!,"")</f>
        <v>#REF!</v>
      </c>
      <c r="L1111" s="114" t="e">
        <f>IF(Produit_Tarif_Stock!#REF!&lt;&gt;0,Produit_Tarif_Stock!#REF!,"")</f>
        <v>#REF!</v>
      </c>
      <c r="M1111" s="114" t="e">
        <f>IF(Produit_Tarif_Stock!#REF!&lt;&gt;0,Produit_Tarif_Stock!#REF!,"")</f>
        <v>#REF!</v>
      </c>
      <c r="N1111" s="454"/>
      <c r="P1111" s="2" t="e">
        <f>IF(Produit_Tarif_Stock!#REF!&lt;&gt;0,Produit_Tarif_Stock!#REF!,"")</f>
        <v>#REF!</v>
      </c>
      <c r="Q1111" s="518" t="e">
        <f>IF(Produit_Tarif_Stock!#REF!&lt;&gt;0,(E1111-(E1111*H1111)-Produit_Tarif_Stock!#REF!)/Produit_Tarif_Stock!#REF!*100,(E1111-(E1111*H1111)-Produit_Tarif_Stock!#REF!)/Produit_Tarif_Stock!#REF!*100)</f>
        <v>#REF!</v>
      </c>
      <c r="R1111" s="523">
        <f t="shared" si="35"/>
        <v>0</v>
      </c>
      <c r="S1111" s="524" t="e">
        <f>Produit_Tarif_Stock!#REF!</f>
        <v>#REF!</v>
      </c>
    </row>
    <row r="1112" spans="1:19" ht="24.75" customHeight="1">
      <c r="A1112" s="228" t="e">
        <f>Produit_Tarif_Stock!#REF!</f>
        <v>#REF!</v>
      </c>
      <c r="B1112" s="118" t="e">
        <f>IF(Produit_Tarif_Stock!#REF!&lt;&gt;"",Produit_Tarif_Stock!#REF!,"")</f>
        <v>#REF!</v>
      </c>
      <c r="C1112" s="502" t="e">
        <f>IF(Produit_Tarif_Stock!#REF!&lt;&gt;"",Produit_Tarif_Stock!#REF!,"")</f>
        <v>#REF!</v>
      </c>
      <c r="D1112" s="505" t="e">
        <f>IF(Produit_Tarif_Stock!#REF!&lt;&gt;"",Produit_Tarif_Stock!#REF!,"")</f>
        <v>#REF!</v>
      </c>
      <c r="E1112" s="514" t="e">
        <f>IF(Produit_Tarif_Stock!#REF!&lt;&gt;0,Produit_Tarif_Stock!#REF!,"")</f>
        <v>#REF!</v>
      </c>
      <c r="F1112" s="2" t="e">
        <f>IF(Produit_Tarif_Stock!#REF!&lt;&gt;"",Produit_Tarif_Stock!#REF!,"")</f>
        <v>#REF!</v>
      </c>
      <c r="G1112" s="506" t="e">
        <f>IF(Produit_Tarif_Stock!#REF!&lt;&gt;0,Produit_Tarif_Stock!#REF!,"")</f>
        <v>#REF!</v>
      </c>
      <c r="I1112" s="506" t="str">
        <f t="shared" si="34"/>
        <v/>
      </c>
      <c r="J1112" s="2" t="e">
        <f>IF(Produit_Tarif_Stock!#REF!&lt;&gt;0,Produit_Tarif_Stock!#REF!,"")</f>
        <v>#REF!</v>
      </c>
      <c r="K1112" s="2" t="e">
        <f>IF(Produit_Tarif_Stock!#REF!&lt;&gt;0,Produit_Tarif_Stock!#REF!,"")</f>
        <v>#REF!</v>
      </c>
      <c r="L1112" s="114" t="e">
        <f>IF(Produit_Tarif_Stock!#REF!&lt;&gt;0,Produit_Tarif_Stock!#REF!,"")</f>
        <v>#REF!</v>
      </c>
      <c r="M1112" s="114" t="e">
        <f>IF(Produit_Tarif_Stock!#REF!&lt;&gt;0,Produit_Tarif_Stock!#REF!,"")</f>
        <v>#REF!</v>
      </c>
      <c r="N1112" s="454"/>
      <c r="P1112" s="2" t="e">
        <f>IF(Produit_Tarif_Stock!#REF!&lt;&gt;0,Produit_Tarif_Stock!#REF!,"")</f>
        <v>#REF!</v>
      </c>
      <c r="Q1112" s="518" t="e">
        <f>IF(Produit_Tarif_Stock!#REF!&lt;&gt;0,(E1112-(E1112*H1112)-Produit_Tarif_Stock!#REF!)/Produit_Tarif_Stock!#REF!*100,(E1112-(E1112*H1112)-Produit_Tarif_Stock!#REF!)/Produit_Tarif_Stock!#REF!*100)</f>
        <v>#REF!</v>
      </c>
      <c r="R1112" s="523">
        <f t="shared" si="35"/>
        <v>0</v>
      </c>
      <c r="S1112" s="524" t="e">
        <f>Produit_Tarif_Stock!#REF!</f>
        <v>#REF!</v>
      </c>
    </row>
    <row r="1113" spans="1:19" ht="24.75" customHeight="1">
      <c r="A1113" s="228" t="e">
        <f>Produit_Tarif_Stock!#REF!</f>
        <v>#REF!</v>
      </c>
      <c r="B1113" s="118" t="e">
        <f>IF(Produit_Tarif_Stock!#REF!&lt;&gt;"",Produit_Tarif_Stock!#REF!,"")</f>
        <v>#REF!</v>
      </c>
      <c r="C1113" s="502" t="e">
        <f>IF(Produit_Tarif_Stock!#REF!&lt;&gt;"",Produit_Tarif_Stock!#REF!,"")</f>
        <v>#REF!</v>
      </c>
      <c r="D1113" s="505" t="e">
        <f>IF(Produit_Tarif_Stock!#REF!&lt;&gt;"",Produit_Tarif_Stock!#REF!,"")</f>
        <v>#REF!</v>
      </c>
      <c r="E1113" s="514" t="e">
        <f>IF(Produit_Tarif_Stock!#REF!&lt;&gt;0,Produit_Tarif_Stock!#REF!,"")</f>
        <v>#REF!</v>
      </c>
      <c r="F1113" s="2" t="e">
        <f>IF(Produit_Tarif_Stock!#REF!&lt;&gt;"",Produit_Tarif_Stock!#REF!,"")</f>
        <v>#REF!</v>
      </c>
      <c r="G1113" s="506" t="e">
        <f>IF(Produit_Tarif_Stock!#REF!&lt;&gt;0,Produit_Tarif_Stock!#REF!,"")</f>
        <v>#REF!</v>
      </c>
      <c r="I1113" s="506" t="str">
        <f t="shared" si="34"/>
        <v/>
      </c>
      <c r="J1113" s="2" t="e">
        <f>IF(Produit_Tarif_Stock!#REF!&lt;&gt;0,Produit_Tarif_Stock!#REF!,"")</f>
        <v>#REF!</v>
      </c>
      <c r="K1113" s="2" t="e">
        <f>IF(Produit_Tarif_Stock!#REF!&lt;&gt;0,Produit_Tarif_Stock!#REF!,"")</f>
        <v>#REF!</v>
      </c>
      <c r="L1113" s="114" t="e">
        <f>IF(Produit_Tarif_Stock!#REF!&lt;&gt;0,Produit_Tarif_Stock!#REF!,"")</f>
        <v>#REF!</v>
      </c>
      <c r="M1113" s="114" t="e">
        <f>IF(Produit_Tarif_Stock!#REF!&lt;&gt;0,Produit_Tarif_Stock!#REF!,"")</f>
        <v>#REF!</v>
      </c>
      <c r="N1113" s="454"/>
      <c r="P1113" s="2" t="e">
        <f>IF(Produit_Tarif_Stock!#REF!&lt;&gt;0,Produit_Tarif_Stock!#REF!,"")</f>
        <v>#REF!</v>
      </c>
      <c r="Q1113" s="518" t="e">
        <f>IF(Produit_Tarif_Stock!#REF!&lt;&gt;0,(E1113-(E1113*H1113)-Produit_Tarif_Stock!#REF!)/Produit_Tarif_Stock!#REF!*100,(E1113-(E1113*H1113)-Produit_Tarif_Stock!#REF!)/Produit_Tarif_Stock!#REF!*100)</f>
        <v>#REF!</v>
      </c>
      <c r="R1113" s="523">
        <f t="shared" si="35"/>
        <v>0</v>
      </c>
      <c r="S1113" s="524" t="e">
        <f>Produit_Tarif_Stock!#REF!</f>
        <v>#REF!</v>
      </c>
    </row>
    <row r="1114" spans="1:19" ht="24.75" customHeight="1">
      <c r="A1114" s="228" t="e">
        <f>Produit_Tarif_Stock!#REF!</f>
        <v>#REF!</v>
      </c>
      <c r="B1114" s="118" t="e">
        <f>IF(Produit_Tarif_Stock!#REF!&lt;&gt;"",Produit_Tarif_Stock!#REF!,"")</f>
        <v>#REF!</v>
      </c>
      <c r="C1114" s="502" t="e">
        <f>IF(Produit_Tarif_Stock!#REF!&lt;&gt;"",Produit_Tarif_Stock!#REF!,"")</f>
        <v>#REF!</v>
      </c>
      <c r="D1114" s="505" t="e">
        <f>IF(Produit_Tarif_Stock!#REF!&lt;&gt;"",Produit_Tarif_Stock!#REF!,"")</f>
        <v>#REF!</v>
      </c>
      <c r="E1114" s="514" t="e">
        <f>IF(Produit_Tarif_Stock!#REF!&lt;&gt;0,Produit_Tarif_Stock!#REF!,"")</f>
        <v>#REF!</v>
      </c>
      <c r="F1114" s="2" t="e">
        <f>IF(Produit_Tarif_Stock!#REF!&lt;&gt;"",Produit_Tarif_Stock!#REF!,"")</f>
        <v>#REF!</v>
      </c>
      <c r="G1114" s="506" t="e">
        <f>IF(Produit_Tarif_Stock!#REF!&lt;&gt;0,Produit_Tarif_Stock!#REF!,"")</f>
        <v>#REF!</v>
      </c>
      <c r="I1114" s="506" t="str">
        <f t="shared" si="34"/>
        <v/>
      </c>
      <c r="J1114" s="2" t="e">
        <f>IF(Produit_Tarif_Stock!#REF!&lt;&gt;0,Produit_Tarif_Stock!#REF!,"")</f>
        <v>#REF!</v>
      </c>
      <c r="K1114" s="2" t="e">
        <f>IF(Produit_Tarif_Stock!#REF!&lt;&gt;0,Produit_Tarif_Stock!#REF!,"")</f>
        <v>#REF!</v>
      </c>
      <c r="L1114" s="114" t="e">
        <f>IF(Produit_Tarif_Stock!#REF!&lt;&gt;0,Produit_Tarif_Stock!#REF!,"")</f>
        <v>#REF!</v>
      </c>
      <c r="M1114" s="114" t="e">
        <f>IF(Produit_Tarif_Stock!#REF!&lt;&gt;0,Produit_Tarif_Stock!#REF!,"")</f>
        <v>#REF!</v>
      </c>
      <c r="N1114" s="454"/>
      <c r="P1114" s="2" t="e">
        <f>IF(Produit_Tarif_Stock!#REF!&lt;&gt;0,Produit_Tarif_Stock!#REF!,"")</f>
        <v>#REF!</v>
      </c>
      <c r="Q1114" s="518" t="e">
        <f>IF(Produit_Tarif_Stock!#REF!&lt;&gt;0,(E1114-(E1114*H1114)-Produit_Tarif_Stock!#REF!)/Produit_Tarif_Stock!#REF!*100,(E1114-(E1114*H1114)-Produit_Tarif_Stock!#REF!)/Produit_Tarif_Stock!#REF!*100)</f>
        <v>#REF!</v>
      </c>
      <c r="R1114" s="523">
        <f t="shared" si="35"/>
        <v>0</v>
      </c>
      <c r="S1114" s="524" t="e">
        <f>Produit_Tarif_Stock!#REF!</f>
        <v>#REF!</v>
      </c>
    </row>
    <row r="1115" spans="1:19" ht="24.75" customHeight="1">
      <c r="A1115" s="228" t="e">
        <f>Produit_Tarif_Stock!#REF!</f>
        <v>#REF!</v>
      </c>
      <c r="B1115" s="118" t="e">
        <f>IF(Produit_Tarif_Stock!#REF!&lt;&gt;"",Produit_Tarif_Stock!#REF!,"")</f>
        <v>#REF!</v>
      </c>
      <c r="C1115" s="502" t="e">
        <f>IF(Produit_Tarif_Stock!#REF!&lt;&gt;"",Produit_Tarif_Stock!#REF!,"")</f>
        <v>#REF!</v>
      </c>
      <c r="D1115" s="505" t="e">
        <f>IF(Produit_Tarif_Stock!#REF!&lt;&gt;"",Produit_Tarif_Stock!#REF!,"")</f>
        <v>#REF!</v>
      </c>
      <c r="E1115" s="514" t="e">
        <f>IF(Produit_Tarif_Stock!#REF!&lt;&gt;0,Produit_Tarif_Stock!#REF!,"")</f>
        <v>#REF!</v>
      </c>
      <c r="F1115" s="2" t="e">
        <f>IF(Produit_Tarif_Stock!#REF!&lt;&gt;"",Produit_Tarif_Stock!#REF!,"")</f>
        <v>#REF!</v>
      </c>
      <c r="G1115" s="506" t="e">
        <f>IF(Produit_Tarif_Stock!#REF!&lt;&gt;0,Produit_Tarif_Stock!#REF!,"")</f>
        <v>#REF!</v>
      </c>
      <c r="I1115" s="506" t="str">
        <f t="shared" si="34"/>
        <v/>
      </c>
      <c r="J1115" s="2" t="e">
        <f>IF(Produit_Tarif_Stock!#REF!&lt;&gt;0,Produit_Tarif_Stock!#REF!,"")</f>
        <v>#REF!</v>
      </c>
      <c r="K1115" s="2" t="e">
        <f>IF(Produit_Tarif_Stock!#REF!&lt;&gt;0,Produit_Tarif_Stock!#REF!,"")</f>
        <v>#REF!</v>
      </c>
      <c r="L1115" s="114" t="e">
        <f>IF(Produit_Tarif_Stock!#REF!&lt;&gt;0,Produit_Tarif_Stock!#REF!,"")</f>
        <v>#REF!</v>
      </c>
      <c r="M1115" s="114" t="e">
        <f>IF(Produit_Tarif_Stock!#REF!&lt;&gt;0,Produit_Tarif_Stock!#REF!,"")</f>
        <v>#REF!</v>
      </c>
      <c r="N1115" s="454"/>
      <c r="P1115" s="2" t="e">
        <f>IF(Produit_Tarif_Stock!#REF!&lt;&gt;0,Produit_Tarif_Stock!#REF!,"")</f>
        <v>#REF!</v>
      </c>
      <c r="Q1115" s="518" t="e">
        <f>IF(Produit_Tarif_Stock!#REF!&lt;&gt;0,(E1115-(E1115*H1115)-Produit_Tarif_Stock!#REF!)/Produit_Tarif_Stock!#REF!*100,(E1115-(E1115*H1115)-Produit_Tarif_Stock!#REF!)/Produit_Tarif_Stock!#REF!*100)</f>
        <v>#REF!</v>
      </c>
      <c r="R1115" s="523">
        <f t="shared" si="35"/>
        <v>0</v>
      </c>
      <c r="S1115" s="524" t="e">
        <f>Produit_Tarif_Stock!#REF!</f>
        <v>#REF!</v>
      </c>
    </row>
    <row r="1116" spans="1:19" ht="24.75" customHeight="1">
      <c r="A1116" s="228" t="e">
        <f>Produit_Tarif_Stock!#REF!</f>
        <v>#REF!</v>
      </c>
      <c r="B1116" s="118" t="e">
        <f>IF(Produit_Tarif_Stock!#REF!&lt;&gt;"",Produit_Tarif_Stock!#REF!,"")</f>
        <v>#REF!</v>
      </c>
      <c r="C1116" s="502" t="e">
        <f>IF(Produit_Tarif_Stock!#REF!&lt;&gt;"",Produit_Tarif_Stock!#REF!,"")</f>
        <v>#REF!</v>
      </c>
      <c r="D1116" s="505" t="e">
        <f>IF(Produit_Tarif_Stock!#REF!&lt;&gt;"",Produit_Tarif_Stock!#REF!,"")</f>
        <v>#REF!</v>
      </c>
      <c r="E1116" s="514" t="e">
        <f>IF(Produit_Tarif_Stock!#REF!&lt;&gt;0,Produit_Tarif_Stock!#REF!,"")</f>
        <v>#REF!</v>
      </c>
      <c r="F1116" s="2" t="e">
        <f>IF(Produit_Tarif_Stock!#REF!&lt;&gt;"",Produit_Tarif_Stock!#REF!,"")</f>
        <v>#REF!</v>
      </c>
      <c r="G1116" s="506" t="e">
        <f>IF(Produit_Tarif_Stock!#REF!&lt;&gt;0,Produit_Tarif_Stock!#REF!,"")</f>
        <v>#REF!</v>
      </c>
      <c r="I1116" s="506" t="str">
        <f t="shared" si="34"/>
        <v/>
      </c>
      <c r="J1116" s="2" t="e">
        <f>IF(Produit_Tarif_Stock!#REF!&lt;&gt;0,Produit_Tarif_Stock!#REF!,"")</f>
        <v>#REF!</v>
      </c>
      <c r="K1116" s="2" t="e">
        <f>IF(Produit_Tarif_Stock!#REF!&lt;&gt;0,Produit_Tarif_Stock!#REF!,"")</f>
        <v>#REF!</v>
      </c>
      <c r="L1116" s="114" t="e">
        <f>IF(Produit_Tarif_Stock!#REF!&lt;&gt;0,Produit_Tarif_Stock!#REF!,"")</f>
        <v>#REF!</v>
      </c>
      <c r="M1116" s="114" t="e">
        <f>IF(Produit_Tarif_Stock!#REF!&lt;&gt;0,Produit_Tarif_Stock!#REF!,"")</f>
        <v>#REF!</v>
      </c>
      <c r="N1116" s="454"/>
      <c r="P1116" s="2" t="e">
        <f>IF(Produit_Tarif_Stock!#REF!&lt;&gt;0,Produit_Tarif_Stock!#REF!,"")</f>
        <v>#REF!</v>
      </c>
      <c r="Q1116" s="518" t="e">
        <f>IF(Produit_Tarif_Stock!#REF!&lt;&gt;0,(E1116-(E1116*H1116)-Produit_Tarif_Stock!#REF!)/Produit_Tarif_Stock!#REF!*100,(E1116-(E1116*H1116)-Produit_Tarif_Stock!#REF!)/Produit_Tarif_Stock!#REF!*100)</f>
        <v>#REF!</v>
      </c>
      <c r="R1116" s="523">
        <f t="shared" si="35"/>
        <v>0</v>
      </c>
      <c r="S1116" s="524" t="e">
        <f>Produit_Tarif_Stock!#REF!</f>
        <v>#REF!</v>
      </c>
    </row>
    <row r="1117" spans="1:19" ht="24.75" customHeight="1">
      <c r="A1117" s="228" t="e">
        <f>Produit_Tarif_Stock!#REF!</f>
        <v>#REF!</v>
      </c>
      <c r="B1117" s="118" t="e">
        <f>IF(Produit_Tarif_Stock!#REF!&lt;&gt;"",Produit_Tarif_Stock!#REF!,"")</f>
        <v>#REF!</v>
      </c>
      <c r="C1117" s="502" t="e">
        <f>IF(Produit_Tarif_Stock!#REF!&lt;&gt;"",Produit_Tarif_Stock!#REF!,"")</f>
        <v>#REF!</v>
      </c>
      <c r="D1117" s="505" t="e">
        <f>IF(Produit_Tarif_Stock!#REF!&lt;&gt;"",Produit_Tarif_Stock!#REF!,"")</f>
        <v>#REF!</v>
      </c>
      <c r="E1117" s="514" t="e">
        <f>IF(Produit_Tarif_Stock!#REF!&lt;&gt;0,Produit_Tarif_Stock!#REF!,"")</f>
        <v>#REF!</v>
      </c>
      <c r="F1117" s="2" t="e">
        <f>IF(Produit_Tarif_Stock!#REF!&lt;&gt;"",Produit_Tarif_Stock!#REF!,"")</f>
        <v>#REF!</v>
      </c>
      <c r="G1117" s="506" t="e">
        <f>IF(Produit_Tarif_Stock!#REF!&lt;&gt;0,Produit_Tarif_Stock!#REF!,"")</f>
        <v>#REF!</v>
      </c>
      <c r="I1117" s="506" t="str">
        <f t="shared" si="34"/>
        <v/>
      </c>
      <c r="J1117" s="2" t="e">
        <f>IF(Produit_Tarif_Stock!#REF!&lt;&gt;0,Produit_Tarif_Stock!#REF!,"")</f>
        <v>#REF!</v>
      </c>
      <c r="K1117" s="2" t="e">
        <f>IF(Produit_Tarif_Stock!#REF!&lt;&gt;0,Produit_Tarif_Stock!#REF!,"")</f>
        <v>#REF!</v>
      </c>
      <c r="L1117" s="114" t="e">
        <f>IF(Produit_Tarif_Stock!#REF!&lt;&gt;0,Produit_Tarif_Stock!#REF!,"")</f>
        <v>#REF!</v>
      </c>
      <c r="M1117" s="114" t="e">
        <f>IF(Produit_Tarif_Stock!#REF!&lt;&gt;0,Produit_Tarif_Stock!#REF!,"")</f>
        <v>#REF!</v>
      </c>
      <c r="N1117" s="454"/>
      <c r="P1117" s="2" t="e">
        <f>IF(Produit_Tarif_Stock!#REF!&lt;&gt;0,Produit_Tarif_Stock!#REF!,"")</f>
        <v>#REF!</v>
      </c>
      <c r="Q1117" s="518" t="e">
        <f>IF(Produit_Tarif_Stock!#REF!&lt;&gt;0,(E1117-(E1117*H1117)-Produit_Tarif_Stock!#REF!)/Produit_Tarif_Stock!#REF!*100,(E1117-(E1117*H1117)-Produit_Tarif_Stock!#REF!)/Produit_Tarif_Stock!#REF!*100)</f>
        <v>#REF!</v>
      </c>
      <c r="R1117" s="523">
        <f t="shared" si="35"/>
        <v>0</v>
      </c>
      <c r="S1117" s="524" t="e">
        <f>Produit_Tarif_Stock!#REF!</f>
        <v>#REF!</v>
      </c>
    </row>
    <row r="1118" spans="1:19" ht="24.75" customHeight="1">
      <c r="A1118" s="228" t="e">
        <f>Produit_Tarif_Stock!#REF!</f>
        <v>#REF!</v>
      </c>
      <c r="B1118" s="118" t="e">
        <f>IF(Produit_Tarif_Stock!#REF!&lt;&gt;"",Produit_Tarif_Stock!#REF!,"")</f>
        <v>#REF!</v>
      </c>
      <c r="C1118" s="502" t="e">
        <f>IF(Produit_Tarif_Stock!#REF!&lt;&gt;"",Produit_Tarif_Stock!#REF!,"")</f>
        <v>#REF!</v>
      </c>
      <c r="D1118" s="505" t="e">
        <f>IF(Produit_Tarif_Stock!#REF!&lt;&gt;"",Produit_Tarif_Stock!#REF!,"")</f>
        <v>#REF!</v>
      </c>
      <c r="E1118" s="514" t="e">
        <f>IF(Produit_Tarif_Stock!#REF!&lt;&gt;0,Produit_Tarif_Stock!#REF!,"")</f>
        <v>#REF!</v>
      </c>
      <c r="F1118" s="2" t="e">
        <f>IF(Produit_Tarif_Stock!#REF!&lt;&gt;"",Produit_Tarif_Stock!#REF!,"")</f>
        <v>#REF!</v>
      </c>
      <c r="G1118" s="506" t="e">
        <f>IF(Produit_Tarif_Stock!#REF!&lt;&gt;0,Produit_Tarif_Stock!#REF!,"")</f>
        <v>#REF!</v>
      </c>
      <c r="I1118" s="506" t="str">
        <f t="shared" si="34"/>
        <v/>
      </c>
      <c r="J1118" s="2" t="e">
        <f>IF(Produit_Tarif_Stock!#REF!&lt;&gt;0,Produit_Tarif_Stock!#REF!,"")</f>
        <v>#REF!</v>
      </c>
      <c r="K1118" s="2" t="e">
        <f>IF(Produit_Tarif_Stock!#REF!&lt;&gt;0,Produit_Tarif_Stock!#REF!,"")</f>
        <v>#REF!</v>
      </c>
      <c r="L1118" s="114" t="e">
        <f>IF(Produit_Tarif_Stock!#REF!&lt;&gt;0,Produit_Tarif_Stock!#REF!,"")</f>
        <v>#REF!</v>
      </c>
      <c r="M1118" s="114" t="e">
        <f>IF(Produit_Tarif_Stock!#REF!&lt;&gt;0,Produit_Tarif_Stock!#REF!,"")</f>
        <v>#REF!</v>
      </c>
      <c r="N1118" s="454"/>
      <c r="P1118" s="2" t="e">
        <f>IF(Produit_Tarif_Stock!#REF!&lt;&gt;0,Produit_Tarif_Stock!#REF!,"")</f>
        <v>#REF!</v>
      </c>
      <c r="Q1118" s="518" t="e">
        <f>IF(Produit_Tarif_Stock!#REF!&lt;&gt;0,(E1118-(E1118*H1118)-Produit_Tarif_Stock!#REF!)/Produit_Tarif_Stock!#REF!*100,(E1118-(E1118*H1118)-Produit_Tarif_Stock!#REF!)/Produit_Tarif_Stock!#REF!*100)</f>
        <v>#REF!</v>
      </c>
      <c r="R1118" s="523">
        <f t="shared" si="35"/>
        <v>0</v>
      </c>
      <c r="S1118" s="524" t="e">
        <f>Produit_Tarif_Stock!#REF!</f>
        <v>#REF!</v>
      </c>
    </row>
    <row r="1119" spans="1:19" ht="24.75" customHeight="1">
      <c r="A1119" s="228" t="e">
        <f>Produit_Tarif_Stock!#REF!</f>
        <v>#REF!</v>
      </c>
      <c r="B1119" s="118" t="e">
        <f>IF(Produit_Tarif_Stock!#REF!&lt;&gt;"",Produit_Tarif_Stock!#REF!,"")</f>
        <v>#REF!</v>
      </c>
      <c r="C1119" s="502" t="e">
        <f>IF(Produit_Tarif_Stock!#REF!&lt;&gt;"",Produit_Tarif_Stock!#REF!,"")</f>
        <v>#REF!</v>
      </c>
      <c r="D1119" s="505" t="e">
        <f>IF(Produit_Tarif_Stock!#REF!&lt;&gt;"",Produit_Tarif_Stock!#REF!,"")</f>
        <v>#REF!</v>
      </c>
      <c r="E1119" s="514" t="e">
        <f>IF(Produit_Tarif_Stock!#REF!&lt;&gt;0,Produit_Tarif_Stock!#REF!,"")</f>
        <v>#REF!</v>
      </c>
      <c r="F1119" s="2" t="e">
        <f>IF(Produit_Tarif_Stock!#REF!&lt;&gt;"",Produit_Tarif_Stock!#REF!,"")</f>
        <v>#REF!</v>
      </c>
      <c r="G1119" s="506" t="e">
        <f>IF(Produit_Tarif_Stock!#REF!&lt;&gt;0,Produit_Tarif_Stock!#REF!,"")</f>
        <v>#REF!</v>
      </c>
      <c r="I1119" s="506" t="str">
        <f t="shared" si="34"/>
        <v/>
      </c>
      <c r="J1119" s="2" t="e">
        <f>IF(Produit_Tarif_Stock!#REF!&lt;&gt;0,Produit_Tarif_Stock!#REF!,"")</f>
        <v>#REF!</v>
      </c>
      <c r="K1119" s="2" t="e">
        <f>IF(Produit_Tarif_Stock!#REF!&lt;&gt;0,Produit_Tarif_Stock!#REF!,"")</f>
        <v>#REF!</v>
      </c>
      <c r="L1119" s="114" t="e">
        <f>IF(Produit_Tarif_Stock!#REF!&lt;&gt;0,Produit_Tarif_Stock!#REF!,"")</f>
        <v>#REF!</v>
      </c>
      <c r="M1119" s="114" t="e">
        <f>IF(Produit_Tarif_Stock!#REF!&lt;&gt;0,Produit_Tarif_Stock!#REF!,"")</f>
        <v>#REF!</v>
      </c>
      <c r="N1119" s="454"/>
      <c r="P1119" s="2" t="e">
        <f>IF(Produit_Tarif_Stock!#REF!&lt;&gt;0,Produit_Tarif_Stock!#REF!,"")</f>
        <v>#REF!</v>
      </c>
      <c r="Q1119" s="518" t="e">
        <f>IF(Produit_Tarif_Stock!#REF!&lt;&gt;0,(E1119-(E1119*H1119)-Produit_Tarif_Stock!#REF!)/Produit_Tarif_Stock!#REF!*100,(E1119-(E1119*H1119)-Produit_Tarif_Stock!#REF!)/Produit_Tarif_Stock!#REF!*100)</f>
        <v>#REF!</v>
      </c>
      <c r="R1119" s="523">
        <f t="shared" si="35"/>
        <v>0</v>
      </c>
      <c r="S1119" s="524" t="e">
        <f>Produit_Tarif_Stock!#REF!</f>
        <v>#REF!</v>
      </c>
    </row>
    <row r="1120" spans="1:19" ht="24.75" customHeight="1">
      <c r="A1120" s="228" t="e">
        <f>Produit_Tarif_Stock!#REF!</f>
        <v>#REF!</v>
      </c>
      <c r="B1120" s="118" t="e">
        <f>IF(Produit_Tarif_Stock!#REF!&lt;&gt;"",Produit_Tarif_Stock!#REF!,"")</f>
        <v>#REF!</v>
      </c>
      <c r="C1120" s="502" t="e">
        <f>IF(Produit_Tarif_Stock!#REF!&lt;&gt;"",Produit_Tarif_Stock!#REF!,"")</f>
        <v>#REF!</v>
      </c>
      <c r="D1120" s="505" t="e">
        <f>IF(Produit_Tarif_Stock!#REF!&lt;&gt;"",Produit_Tarif_Stock!#REF!,"")</f>
        <v>#REF!</v>
      </c>
      <c r="E1120" s="514" t="e">
        <f>IF(Produit_Tarif_Stock!#REF!&lt;&gt;0,Produit_Tarif_Stock!#REF!,"")</f>
        <v>#REF!</v>
      </c>
      <c r="F1120" s="2" t="e">
        <f>IF(Produit_Tarif_Stock!#REF!&lt;&gt;"",Produit_Tarif_Stock!#REF!,"")</f>
        <v>#REF!</v>
      </c>
      <c r="G1120" s="506" t="e">
        <f>IF(Produit_Tarif_Stock!#REF!&lt;&gt;0,Produit_Tarif_Stock!#REF!,"")</f>
        <v>#REF!</v>
      </c>
      <c r="I1120" s="506" t="str">
        <f t="shared" si="34"/>
        <v/>
      </c>
      <c r="J1120" s="2" t="e">
        <f>IF(Produit_Tarif_Stock!#REF!&lt;&gt;0,Produit_Tarif_Stock!#REF!,"")</f>
        <v>#REF!</v>
      </c>
      <c r="K1120" s="2" t="e">
        <f>IF(Produit_Tarif_Stock!#REF!&lt;&gt;0,Produit_Tarif_Stock!#REF!,"")</f>
        <v>#REF!</v>
      </c>
      <c r="L1120" s="114" t="e">
        <f>IF(Produit_Tarif_Stock!#REF!&lt;&gt;0,Produit_Tarif_Stock!#REF!,"")</f>
        <v>#REF!</v>
      </c>
      <c r="M1120" s="114" t="e">
        <f>IF(Produit_Tarif_Stock!#REF!&lt;&gt;0,Produit_Tarif_Stock!#REF!,"")</f>
        <v>#REF!</v>
      </c>
      <c r="N1120" s="454"/>
      <c r="P1120" s="2" t="e">
        <f>IF(Produit_Tarif_Stock!#REF!&lt;&gt;0,Produit_Tarif_Stock!#REF!,"")</f>
        <v>#REF!</v>
      </c>
      <c r="Q1120" s="518" t="e">
        <f>IF(Produit_Tarif_Stock!#REF!&lt;&gt;0,(E1120-(E1120*H1120)-Produit_Tarif_Stock!#REF!)/Produit_Tarif_Stock!#REF!*100,(E1120-(E1120*H1120)-Produit_Tarif_Stock!#REF!)/Produit_Tarif_Stock!#REF!*100)</f>
        <v>#REF!</v>
      </c>
      <c r="R1120" s="523">
        <f t="shared" si="35"/>
        <v>0</v>
      </c>
      <c r="S1120" s="524" t="e">
        <f>Produit_Tarif_Stock!#REF!</f>
        <v>#REF!</v>
      </c>
    </row>
    <row r="1121" spans="1:19" ht="24.75" customHeight="1">
      <c r="A1121" s="228" t="e">
        <f>Produit_Tarif_Stock!#REF!</f>
        <v>#REF!</v>
      </c>
      <c r="B1121" s="118" t="e">
        <f>IF(Produit_Tarif_Stock!#REF!&lt;&gt;"",Produit_Tarif_Stock!#REF!,"")</f>
        <v>#REF!</v>
      </c>
      <c r="C1121" s="502" t="e">
        <f>IF(Produit_Tarif_Stock!#REF!&lt;&gt;"",Produit_Tarif_Stock!#REF!,"")</f>
        <v>#REF!</v>
      </c>
      <c r="D1121" s="505" t="e">
        <f>IF(Produit_Tarif_Stock!#REF!&lt;&gt;"",Produit_Tarif_Stock!#REF!,"")</f>
        <v>#REF!</v>
      </c>
      <c r="E1121" s="514" t="e">
        <f>IF(Produit_Tarif_Stock!#REF!&lt;&gt;0,Produit_Tarif_Stock!#REF!,"")</f>
        <v>#REF!</v>
      </c>
      <c r="F1121" s="2" t="e">
        <f>IF(Produit_Tarif_Stock!#REF!&lt;&gt;"",Produit_Tarif_Stock!#REF!,"")</f>
        <v>#REF!</v>
      </c>
      <c r="G1121" s="506" t="e">
        <f>IF(Produit_Tarif_Stock!#REF!&lt;&gt;0,Produit_Tarif_Stock!#REF!,"")</f>
        <v>#REF!</v>
      </c>
      <c r="I1121" s="506" t="str">
        <f t="shared" si="34"/>
        <v/>
      </c>
      <c r="J1121" s="2" t="e">
        <f>IF(Produit_Tarif_Stock!#REF!&lt;&gt;0,Produit_Tarif_Stock!#REF!,"")</f>
        <v>#REF!</v>
      </c>
      <c r="K1121" s="2" t="e">
        <f>IF(Produit_Tarif_Stock!#REF!&lt;&gt;0,Produit_Tarif_Stock!#REF!,"")</f>
        <v>#REF!</v>
      </c>
      <c r="L1121" s="114" t="e">
        <f>IF(Produit_Tarif_Stock!#REF!&lt;&gt;0,Produit_Tarif_Stock!#REF!,"")</f>
        <v>#REF!</v>
      </c>
      <c r="M1121" s="114" t="e">
        <f>IF(Produit_Tarif_Stock!#REF!&lt;&gt;0,Produit_Tarif_Stock!#REF!,"")</f>
        <v>#REF!</v>
      </c>
      <c r="N1121" s="454"/>
      <c r="P1121" s="2" t="e">
        <f>IF(Produit_Tarif_Stock!#REF!&lt;&gt;0,Produit_Tarif_Stock!#REF!,"")</f>
        <v>#REF!</v>
      </c>
      <c r="Q1121" s="518" t="e">
        <f>IF(Produit_Tarif_Stock!#REF!&lt;&gt;0,(E1121-(E1121*H1121)-Produit_Tarif_Stock!#REF!)/Produit_Tarif_Stock!#REF!*100,(E1121-(E1121*H1121)-Produit_Tarif_Stock!#REF!)/Produit_Tarif_Stock!#REF!*100)</f>
        <v>#REF!</v>
      </c>
      <c r="R1121" s="523">
        <f t="shared" si="35"/>
        <v>0</v>
      </c>
      <c r="S1121" s="524" t="e">
        <f>Produit_Tarif_Stock!#REF!</f>
        <v>#REF!</v>
      </c>
    </row>
    <row r="1122" spans="1:19" ht="24.75" customHeight="1">
      <c r="A1122" s="228" t="e">
        <f>Produit_Tarif_Stock!#REF!</f>
        <v>#REF!</v>
      </c>
      <c r="B1122" s="118" t="e">
        <f>IF(Produit_Tarif_Stock!#REF!&lt;&gt;"",Produit_Tarif_Stock!#REF!,"")</f>
        <v>#REF!</v>
      </c>
      <c r="C1122" s="502" t="e">
        <f>IF(Produit_Tarif_Stock!#REF!&lt;&gt;"",Produit_Tarif_Stock!#REF!,"")</f>
        <v>#REF!</v>
      </c>
      <c r="D1122" s="505" t="e">
        <f>IF(Produit_Tarif_Stock!#REF!&lt;&gt;"",Produit_Tarif_Stock!#REF!,"")</f>
        <v>#REF!</v>
      </c>
      <c r="E1122" s="514" t="e">
        <f>IF(Produit_Tarif_Stock!#REF!&lt;&gt;0,Produit_Tarif_Stock!#REF!,"")</f>
        <v>#REF!</v>
      </c>
      <c r="F1122" s="2" t="e">
        <f>IF(Produit_Tarif_Stock!#REF!&lt;&gt;"",Produit_Tarif_Stock!#REF!,"")</f>
        <v>#REF!</v>
      </c>
      <c r="G1122" s="506" t="e">
        <f>IF(Produit_Tarif_Stock!#REF!&lt;&gt;0,Produit_Tarif_Stock!#REF!,"")</f>
        <v>#REF!</v>
      </c>
      <c r="I1122" s="506" t="str">
        <f t="shared" si="34"/>
        <v/>
      </c>
      <c r="J1122" s="2" t="e">
        <f>IF(Produit_Tarif_Stock!#REF!&lt;&gt;0,Produit_Tarif_Stock!#REF!,"")</f>
        <v>#REF!</v>
      </c>
      <c r="K1122" s="2" t="e">
        <f>IF(Produit_Tarif_Stock!#REF!&lt;&gt;0,Produit_Tarif_Stock!#REF!,"")</f>
        <v>#REF!</v>
      </c>
      <c r="L1122" s="114" t="e">
        <f>IF(Produit_Tarif_Stock!#REF!&lt;&gt;0,Produit_Tarif_Stock!#REF!,"")</f>
        <v>#REF!</v>
      </c>
      <c r="M1122" s="114" t="e">
        <f>IF(Produit_Tarif_Stock!#REF!&lt;&gt;0,Produit_Tarif_Stock!#REF!,"")</f>
        <v>#REF!</v>
      </c>
      <c r="N1122" s="454"/>
      <c r="P1122" s="2" t="e">
        <f>IF(Produit_Tarif_Stock!#REF!&lt;&gt;0,Produit_Tarif_Stock!#REF!,"")</f>
        <v>#REF!</v>
      </c>
      <c r="Q1122" s="518" t="e">
        <f>IF(Produit_Tarif_Stock!#REF!&lt;&gt;0,(E1122-(E1122*H1122)-Produit_Tarif_Stock!#REF!)/Produit_Tarif_Stock!#REF!*100,(E1122-(E1122*H1122)-Produit_Tarif_Stock!#REF!)/Produit_Tarif_Stock!#REF!*100)</f>
        <v>#REF!</v>
      </c>
      <c r="R1122" s="523">
        <f t="shared" si="35"/>
        <v>0</v>
      </c>
      <c r="S1122" s="524" t="e">
        <f>Produit_Tarif_Stock!#REF!</f>
        <v>#REF!</v>
      </c>
    </row>
    <row r="1123" spans="1:19" ht="24.75" customHeight="1">
      <c r="A1123" s="228" t="e">
        <f>Produit_Tarif_Stock!#REF!</f>
        <v>#REF!</v>
      </c>
      <c r="B1123" s="118" t="e">
        <f>IF(Produit_Tarif_Stock!#REF!&lt;&gt;"",Produit_Tarif_Stock!#REF!,"")</f>
        <v>#REF!</v>
      </c>
      <c r="C1123" s="502" t="e">
        <f>IF(Produit_Tarif_Stock!#REF!&lt;&gt;"",Produit_Tarif_Stock!#REF!,"")</f>
        <v>#REF!</v>
      </c>
      <c r="D1123" s="505" t="e">
        <f>IF(Produit_Tarif_Stock!#REF!&lt;&gt;"",Produit_Tarif_Stock!#REF!,"")</f>
        <v>#REF!</v>
      </c>
      <c r="E1123" s="514" t="e">
        <f>IF(Produit_Tarif_Stock!#REF!&lt;&gt;0,Produit_Tarif_Stock!#REF!,"")</f>
        <v>#REF!</v>
      </c>
      <c r="F1123" s="2" t="e">
        <f>IF(Produit_Tarif_Stock!#REF!&lt;&gt;"",Produit_Tarif_Stock!#REF!,"")</f>
        <v>#REF!</v>
      </c>
      <c r="G1123" s="506" t="e">
        <f>IF(Produit_Tarif_Stock!#REF!&lt;&gt;0,Produit_Tarif_Stock!#REF!,"")</f>
        <v>#REF!</v>
      </c>
      <c r="I1123" s="506" t="str">
        <f t="shared" si="34"/>
        <v/>
      </c>
      <c r="J1123" s="2" t="e">
        <f>IF(Produit_Tarif_Stock!#REF!&lt;&gt;0,Produit_Tarif_Stock!#REF!,"")</f>
        <v>#REF!</v>
      </c>
      <c r="K1123" s="2" t="e">
        <f>IF(Produit_Tarif_Stock!#REF!&lt;&gt;0,Produit_Tarif_Stock!#REF!,"")</f>
        <v>#REF!</v>
      </c>
      <c r="L1123" s="114" t="e">
        <f>IF(Produit_Tarif_Stock!#REF!&lt;&gt;0,Produit_Tarif_Stock!#REF!,"")</f>
        <v>#REF!</v>
      </c>
      <c r="M1123" s="114" t="e">
        <f>IF(Produit_Tarif_Stock!#REF!&lt;&gt;0,Produit_Tarif_Stock!#REF!,"")</f>
        <v>#REF!</v>
      </c>
      <c r="N1123" s="454"/>
      <c r="P1123" s="2" t="e">
        <f>IF(Produit_Tarif_Stock!#REF!&lt;&gt;0,Produit_Tarif_Stock!#REF!,"")</f>
        <v>#REF!</v>
      </c>
      <c r="Q1123" s="518" t="e">
        <f>IF(Produit_Tarif_Stock!#REF!&lt;&gt;0,(E1123-(E1123*H1123)-Produit_Tarif_Stock!#REF!)/Produit_Tarif_Stock!#REF!*100,(E1123-(E1123*H1123)-Produit_Tarif_Stock!#REF!)/Produit_Tarif_Stock!#REF!*100)</f>
        <v>#REF!</v>
      </c>
      <c r="R1123" s="523">
        <f t="shared" si="35"/>
        <v>0</v>
      </c>
      <c r="S1123" s="524" t="e">
        <f>Produit_Tarif_Stock!#REF!</f>
        <v>#REF!</v>
      </c>
    </row>
    <row r="1124" spans="1:19" ht="24.75" customHeight="1">
      <c r="A1124" s="228" t="e">
        <f>Produit_Tarif_Stock!#REF!</f>
        <v>#REF!</v>
      </c>
      <c r="B1124" s="118" t="e">
        <f>IF(Produit_Tarif_Stock!#REF!&lt;&gt;"",Produit_Tarif_Stock!#REF!,"")</f>
        <v>#REF!</v>
      </c>
      <c r="C1124" s="502" t="e">
        <f>IF(Produit_Tarif_Stock!#REF!&lt;&gt;"",Produit_Tarif_Stock!#REF!,"")</f>
        <v>#REF!</v>
      </c>
      <c r="D1124" s="505" t="e">
        <f>IF(Produit_Tarif_Stock!#REF!&lt;&gt;"",Produit_Tarif_Stock!#REF!,"")</f>
        <v>#REF!</v>
      </c>
      <c r="E1124" s="514" t="e">
        <f>IF(Produit_Tarif_Stock!#REF!&lt;&gt;0,Produit_Tarif_Stock!#REF!,"")</f>
        <v>#REF!</v>
      </c>
      <c r="F1124" s="2" t="e">
        <f>IF(Produit_Tarif_Stock!#REF!&lt;&gt;"",Produit_Tarif_Stock!#REF!,"")</f>
        <v>#REF!</v>
      </c>
      <c r="G1124" s="506" t="e">
        <f>IF(Produit_Tarif_Stock!#REF!&lt;&gt;0,Produit_Tarif_Stock!#REF!,"")</f>
        <v>#REF!</v>
      </c>
      <c r="I1124" s="506" t="str">
        <f t="shared" si="34"/>
        <v/>
      </c>
      <c r="J1124" s="2" t="e">
        <f>IF(Produit_Tarif_Stock!#REF!&lt;&gt;0,Produit_Tarif_Stock!#REF!,"")</f>
        <v>#REF!</v>
      </c>
      <c r="K1124" s="2" t="e">
        <f>IF(Produit_Tarif_Stock!#REF!&lt;&gt;0,Produit_Tarif_Stock!#REF!,"")</f>
        <v>#REF!</v>
      </c>
      <c r="L1124" s="114" t="e">
        <f>IF(Produit_Tarif_Stock!#REF!&lt;&gt;0,Produit_Tarif_Stock!#REF!,"")</f>
        <v>#REF!</v>
      </c>
      <c r="M1124" s="114" t="e">
        <f>IF(Produit_Tarif_Stock!#REF!&lt;&gt;0,Produit_Tarif_Stock!#REF!,"")</f>
        <v>#REF!</v>
      </c>
      <c r="N1124" s="454"/>
      <c r="P1124" s="2" t="e">
        <f>IF(Produit_Tarif_Stock!#REF!&lt;&gt;0,Produit_Tarif_Stock!#REF!,"")</f>
        <v>#REF!</v>
      </c>
      <c r="Q1124" s="518" t="e">
        <f>IF(Produit_Tarif_Stock!#REF!&lt;&gt;0,(E1124-(E1124*H1124)-Produit_Tarif_Stock!#REF!)/Produit_Tarif_Stock!#REF!*100,(E1124-(E1124*H1124)-Produit_Tarif_Stock!#REF!)/Produit_Tarif_Stock!#REF!*100)</f>
        <v>#REF!</v>
      </c>
      <c r="R1124" s="523">
        <f t="shared" si="35"/>
        <v>0</v>
      </c>
      <c r="S1124" s="524" t="e">
        <f>Produit_Tarif_Stock!#REF!</f>
        <v>#REF!</v>
      </c>
    </row>
    <row r="1125" spans="1:19" ht="24.75" customHeight="1">
      <c r="A1125" s="228" t="e">
        <f>Produit_Tarif_Stock!#REF!</f>
        <v>#REF!</v>
      </c>
      <c r="B1125" s="118" t="e">
        <f>IF(Produit_Tarif_Stock!#REF!&lt;&gt;"",Produit_Tarif_Stock!#REF!,"")</f>
        <v>#REF!</v>
      </c>
      <c r="C1125" s="502" t="e">
        <f>IF(Produit_Tarif_Stock!#REF!&lt;&gt;"",Produit_Tarif_Stock!#REF!,"")</f>
        <v>#REF!</v>
      </c>
      <c r="D1125" s="505" t="e">
        <f>IF(Produit_Tarif_Stock!#REF!&lt;&gt;"",Produit_Tarif_Stock!#REF!,"")</f>
        <v>#REF!</v>
      </c>
      <c r="E1125" s="514" t="e">
        <f>IF(Produit_Tarif_Stock!#REF!&lt;&gt;0,Produit_Tarif_Stock!#REF!,"")</f>
        <v>#REF!</v>
      </c>
      <c r="F1125" s="2" t="e">
        <f>IF(Produit_Tarif_Stock!#REF!&lt;&gt;"",Produit_Tarif_Stock!#REF!,"")</f>
        <v>#REF!</v>
      </c>
      <c r="G1125" s="506" t="e">
        <f>IF(Produit_Tarif_Stock!#REF!&lt;&gt;0,Produit_Tarif_Stock!#REF!,"")</f>
        <v>#REF!</v>
      </c>
      <c r="I1125" s="506" t="str">
        <f t="shared" si="34"/>
        <v/>
      </c>
      <c r="J1125" s="2" t="e">
        <f>IF(Produit_Tarif_Stock!#REF!&lt;&gt;0,Produit_Tarif_Stock!#REF!,"")</f>
        <v>#REF!</v>
      </c>
      <c r="K1125" s="2" t="e">
        <f>IF(Produit_Tarif_Stock!#REF!&lt;&gt;0,Produit_Tarif_Stock!#REF!,"")</f>
        <v>#REF!</v>
      </c>
      <c r="L1125" s="114" t="e">
        <f>IF(Produit_Tarif_Stock!#REF!&lt;&gt;0,Produit_Tarif_Stock!#REF!,"")</f>
        <v>#REF!</v>
      </c>
      <c r="M1125" s="114" t="e">
        <f>IF(Produit_Tarif_Stock!#REF!&lt;&gt;0,Produit_Tarif_Stock!#REF!,"")</f>
        <v>#REF!</v>
      </c>
      <c r="N1125" s="454"/>
      <c r="P1125" s="2" t="e">
        <f>IF(Produit_Tarif_Stock!#REF!&lt;&gt;0,Produit_Tarif_Stock!#REF!,"")</f>
        <v>#REF!</v>
      </c>
      <c r="Q1125" s="518" t="e">
        <f>IF(Produit_Tarif_Stock!#REF!&lt;&gt;0,(E1125-(E1125*H1125)-Produit_Tarif_Stock!#REF!)/Produit_Tarif_Stock!#REF!*100,(E1125-(E1125*H1125)-Produit_Tarif_Stock!#REF!)/Produit_Tarif_Stock!#REF!*100)</f>
        <v>#REF!</v>
      </c>
      <c r="R1125" s="523">
        <f t="shared" si="35"/>
        <v>0</v>
      </c>
      <c r="S1125" s="524" t="e">
        <f>Produit_Tarif_Stock!#REF!</f>
        <v>#REF!</v>
      </c>
    </row>
    <row r="1126" spans="1:19" ht="24.75" customHeight="1">
      <c r="A1126" s="228" t="e">
        <f>Produit_Tarif_Stock!#REF!</f>
        <v>#REF!</v>
      </c>
      <c r="B1126" s="118" t="e">
        <f>IF(Produit_Tarif_Stock!#REF!&lt;&gt;"",Produit_Tarif_Stock!#REF!,"")</f>
        <v>#REF!</v>
      </c>
      <c r="C1126" s="502" t="e">
        <f>IF(Produit_Tarif_Stock!#REF!&lt;&gt;"",Produit_Tarif_Stock!#REF!,"")</f>
        <v>#REF!</v>
      </c>
      <c r="D1126" s="505" t="e">
        <f>IF(Produit_Tarif_Stock!#REF!&lt;&gt;"",Produit_Tarif_Stock!#REF!,"")</f>
        <v>#REF!</v>
      </c>
      <c r="E1126" s="514" t="e">
        <f>IF(Produit_Tarif_Stock!#REF!&lt;&gt;0,Produit_Tarif_Stock!#REF!,"")</f>
        <v>#REF!</v>
      </c>
      <c r="F1126" s="2" t="e">
        <f>IF(Produit_Tarif_Stock!#REF!&lt;&gt;"",Produit_Tarif_Stock!#REF!,"")</f>
        <v>#REF!</v>
      </c>
      <c r="G1126" s="506" t="e">
        <f>IF(Produit_Tarif_Stock!#REF!&lt;&gt;0,Produit_Tarif_Stock!#REF!,"")</f>
        <v>#REF!</v>
      </c>
      <c r="I1126" s="506" t="str">
        <f t="shared" si="34"/>
        <v/>
      </c>
      <c r="J1126" s="2" t="e">
        <f>IF(Produit_Tarif_Stock!#REF!&lt;&gt;0,Produit_Tarif_Stock!#REF!,"")</f>
        <v>#REF!</v>
      </c>
      <c r="K1126" s="2" t="e">
        <f>IF(Produit_Tarif_Stock!#REF!&lt;&gt;0,Produit_Tarif_Stock!#REF!,"")</f>
        <v>#REF!</v>
      </c>
      <c r="L1126" s="114" t="e">
        <f>IF(Produit_Tarif_Stock!#REF!&lt;&gt;0,Produit_Tarif_Stock!#REF!,"")</f>
        <v>#REF!</v>
      </c>
      <c r="M1126" s="114" t="e">
        <f>IF(Produit_Tarif_Stock!#REF!&lt;&gt;0,Produit_Tarif_Stock!#REF!,"")</f>
        <v>#REF!</v>
      </c>
      <c r="N1126" s="454"/>
      <c r="P1126" s="2" t="e">
        <f>IF(Produit_Tarif_Stock!#REF!&lt;&gt;0,Produit_Tarif_Stock!#REF!,"")</f>
        <v>#REF!</v>
      </c>
      <c r="Q1126" s="518" t="e">
        <f>IF(Produit_Tarif_Stock!#REF!&lt;&gt;0,(E1126-(E1126*H1126)-Produit_Tarif_Stock!#REF!)/Produit_Tarif_Stock!#REF!*100,(E1126-(E1126*H1126)-Produit_Tarif_Stock!#REF!)/Produit_Tarif_Stock!#REF!*100)</f>
        <v>#REF!</v>
      </c>
      <c r="R1126" s="523">
        <f t="shared" si="35"/>
        <v>0</v>
      </c>
      <c r="S1126" s="524" t="e">
        <f>Produit_Tarif_Stock!#REF!</f>
        <v>#REF!</v>
      </c>
    </row>
    <row r="1127" spans="1:19" ht="24.75" customHeight="1">
      <c r="A1127" s="228" t="e">
        <f>Produit_Tarif_Stock!#REF!</f>
        <v>#REF!</v>
      </c>
      <c r="B1127" s="118" t="e">
        <f>IF(Produit_Tarif_Stock!#REF!&lt;&gt;"",Produit_Tarif_Stock!#REF!,"")</f>
        <v>#REF!</v>
      </c>
      <c r="C1127" s="502" t="e">
        <f>IF(Produit_Tarif_Stock!#REF!&lt;&gt;"",Produit_Tarif_Stock!#REF!,"")</f>
        <v>#REF!</v>
      </c>
      <c r="D1127" s="505" t="e">
        <f>IF(Produit_Tarif_Stock!#REF!&lt;&gt;"",Produit_Tarif_Stock!#REF!,"")</f>
        <v>#REF!</v>
      </c>
      <c r="E1127" s="514" t="e">
        <f>IF(Produit_Tarif_Stock!#REF!&lt;&gt;0,Produit_Tarif_Stock!#REF!,"")</f>
        <v>#REF!</v>
      </c>
      <c r="F1127" s="2" t="e">
        <f>IF(Produit_Tarif_Stock!#REF!&lt;&gt;"",Produit_Tarif_Stock!#REF!,"")</f>
        <v>#REF!</v>
      </c>
      <c r="G1127" s="506" t="e">
        <f>IF(Produit_Tarif_Stock!#REF!&lt;&gt;0,Produit_Tarif_Stock!#REF!,"")</f>
        <v>#REF!</v>
      </c>
      <c r="I1127" s="506" t="str">
        <f t="shared" si="34"/>
        <v/>
      </c>
      <c r="J1127" s="2" t="e">
        <f>IF(Produit_Tarif_Stock!#REF!&lt;&gt;0,Produit_Tarif_Stock!#REF!,"")</f>
        <v>#REF!</v>
      </c>
      <c r="K1127" s="2" t="e">
        <f>IF(Produit_Tarif_Stock!#REF!&lt;&gt;0,Produit_Tarif_Stock!#REF!,"")</f>
        <v>#REF!</v>
      </c>
      <c r="L1127" s="114" t="e">
        <f>IF(Produit_Tarif_Stock!#REF!&lt;&gt;0,Produit_Tarif_Stock!#REF!,"")</f>
        <v>#REF!</v>
      </c>
      <c r="M1127" s="114" t="e">
        <f>IF(Produit_Tarif_Stock!#REF!&lt;&gt;0,Produit_Tarif_Stock!#REF!,"")</f>
        <v>#REF!</v>
      </c>
      <c r="N1127" s="454"/>
      <c r="P1127" s="2" t="e">
        <f>IF(Produit_Tarif_Stock!#REF!&lt;&gt;0,Produit_Tarif_Stock!#REF!,"")</f>
        <v>#REF!</v>
      </c>
      <c r="Q1127" s="518" t="e">
        <f>IF(Produit_Tarif_Stock!#REF!&lt;&gt;0,(E1127-(E1127*H1127)-Produit_Tarif_Stock!#REF!)/Produit_Tarif_Stock!#REF!*100,(E1127-(E1127*H1127)-Produit_Tarif_Stock!#REF!)/Produit_Tarif_Stock!#REF!*100)</f>
        <v>#REF!</v>
      </c>
      <c r="R1127" s="523">
        <f t="shared" si="35"/>
        <v>0</v>
      </c>
      <c r="S1127" s="524" t="e">
        <f>Produit_Tarif_Stock!#REF!</f>
        <v>#REF!</v>
      </c>
    </row>
    <row r="1128" spans="1:19" ht="24.75" customHeight="1">
      <c r="A1128" s="228" t="e">
        <f>Produit_Tarif_Stock!#REF!</f>
        <v>#REF!</v>
      </c>
      <c r="B1128" s="118" t="e">
        <f>IF(Produit_Tarif_Stock!#REF!&lt;&gt;"",Produit_Tarif_Stock!#REF!,"")</f>
        <v>#REF!</v>
      </c>
      <c r="C1128" s="502" t="e">
        <f>IF(Produit_Tarif_Stock!#REF!&lt;&gt;"",Produit_Tarif_Stock!#REF!,"")</f>
        <v>#REF!</v>
      </c>
      <c r="D1128" s="505" t="e">
        <f>IF(Produit_Tarif_Stock!#REF!&lt;&gt;"",Produit_Tarif_Stock!#REF!,"")</f>
        <v>#REF!</v>
      </c>
      <c r="E1128" s="514" t="e">
        <f>IF(Produit_Tarif_Stock!#REF!&lt;&gt;0,Produit_Tarif_Stock!#REF!,"")</f>
        <v>#REF!</v>
      </c>
      <c r="F1128" s="2" t="e">
        <f>IF(Produit_Tarif_Stock!#REF!&lt;&gt;"",Produit_Tarif_Stock!#REF!,"")</f>
        <v>#REF!</v>
      </c>
      <c r="G1128" s="506" t="e">
        <f>IF(Produit_Tarif_Stock!#REF!&lt;&gt;0,Produit_Tarif_Stock!#REF!,"")</f>
        <v>#REF!</v>
      </c>
      <c r="I1128" s="506" t="str">
        <f t="shared" si="34"/>
        <v/>
      </c>
      <c r="J1128" s="2" t="e">
        <f>IF(Produit_Tarif_Stock!#REF!&lt;&gt;0,Produit_Tarif_Stock!#REF!,"")</f>
        <v>#REF!</v>
      </c>
      <c r="K1128" s="2" t="e">
        <f>IF(Produit_Tarif_Stock!#REF!&lt;&gt;0,Produit_Tarif_Stock!#REF!,"")</f>
        <v>#REF!</v>
      </c>
      <c r="L1128" s="114" t="e">
        <f>IF(Produit_Tarif_Stock!#REF!&lt;&gt;0,Produit_Tarif_Stock!#REF!,"")</f>
        <v>#REF!</v>
      </c>
      <c r="M1128" s="114" t="e">
        <f>IF(Produit_Tarif_Stock!#REF!&lt;&gt;0,Produit_Tarif_Stock!#REF!,"")</f>
        <v>#REF!</v>
      </c>
      <c r="N1128" s="454"/>
      <c r="P1128" s="2" t="e">
        <f>IF(Produit_Tarif_Stock!#REF!&lt;&gt;0,Produit_Tarif_Stock!#REF!,"")</f>
        <v>#REF!</v>
      </c>
      <c r="Q1128" s="518" t="e">
        <f>IF(Produit_Tarif_Stock!#REF!&lt;&gt;0,(E1128-(E1128*H1128)-Produit_Tarif_Stock!#REF!)/Produit_Tarif_Stock!#REF!*100,(E1128-(E1128*H1128)-Produit_Tarif_Stock!#REF!)/Produit_Tarif_Stock!#REF!*100)</f>
        <v>#REF!</v>
      </c>
      <c r="R1128" s="523">
        <f t="shared" si="35"/>
        <v>0</v>
      </c>
      <c r="S1128" s="524" t="e">
        <f>Produit_Tarif_Stock!#REF!</f>
        <v>#REF!</v>
      </c>
    </row>
    <row r="1129" spans="1:19" ht="24.75" customHeight="1">
      <c r="A1129" s="228" t="e">
        <f>Produit_Tarif_Stock!#REF!</f>
        <v>#REF!</v>
      </c>
      <c r="B1129" s="118" t="e">
        <f>IF(Produit_Tarif_Stock!#REF!&lt;&gt;"",Produit_Tarif_Stock!#REF!,"")</f>
        <v>#REF!</v>
      </c>
      <c r="C1129" s="502" t="e">
        <f>IF(Produit_Tarif_Stock!#REF!&lt;&gt;"",Produit_Tarif_Stock!#REF!,"")</f>
        <v>#REF!</v>
      </c>
      <c r="D1129" s="505" t="e">
        <f>IF(Produit_Tarif_Stock!#REF!&lt;&gt;"",Produit_Tarif_Stock!#REF!,"")</f>
        <v>#REF!</v>
      </c>
      <c r="E1129" s="514" t="e">
        <f>IF(Produit_Tarif_Stock!#REF!&lt;&gt;0,Produit_Tarif_Stock!#REF!,"")</f>
        <v>#REF!</v>
      </c>
      <c r="F1129" s="2" t="e">
        <f>IF(Produit_Tarif_Stock!#REF!&lt;&gt;"",Produit_Tarif_Stock!#REF!,"")</f>
        <v>#REF!</v>
      </c>
      <c r="G1129" s="506" t="e">
        <f>IF(Produit_Tarif_Stock!#REF!&lt;&gt;0,Produit_Tarif_Stock!#REF!,"")</f>
        <v>#REF!</v>
      </c>
      <c r="I1129" s="506" t="str">
        <f t="shared" si="34"/>
        <v/>
      </c>
      <c r="J1129" s="2" t="e">
        <f>IF(Produit_Tarif_Stock!#REF!&lt;&gt;0,Produit_Tarif_Stock!#REF!,"")</f>
        <v>#REF!</v>
      </c>
      <c r="K1129" s="2" t="e">
        <f>IF(Produit_Tarif_Stock!#REF!&lt;&gt;0,Produit_Tarif_Stock!#REF!,"")</f>
        <v>#REF!</v>
      </c>
      <c r="L1129" s="114" t="e">
        <f>IF(Produit_Tarif_Stock!#REF!&lt;&gt;0,Produit_Tarif_Stock!#REF!,"")</f>
        <v>#REF!</v>
      </c>
      <c r="M1129" s="114" t="e">
        <f>IF(Produit_Tarif_Stock!#REF!&lt;&gt;0,Produit_Tarif_Stock!#REF!,"")</f>
        <v>#REF!</v>
      </c>
      <c r="N1129" s="454"/>
      <c r="P1129" s="2" t="e">
        <f>IF(Produit_Tarif_Stock!#REF!&lt;&gt;0,Produit_Tarif_Stock!#REF!,"")</f>
        <v>#REF!</v>
      </c>
      <c r="Q1129" s="518" t="e">
        <f>IF(Produit_Tarif_Stock!#REF!&lt;&gt;0,(E1129-(E1129*H1129)-Produit_Tarif_Stock!#REF!)/Produit_Tarif_Stock!#REF!*100,(E1129-(E1129*H1129)-Produit_Tarif_Stock!#REF!)/Produit_Tarif_Stock!#REF!*100)</f>
        <v>#REF!</v>
      </c>
      <c r="R1129" s="523">
        <f t="shared" si="35"/>
        <v>0</v>
      </c>
      <c r="S1129" s="524" t="e">
        <f>Produit_Tarif_Stock!#REF!</f>
        <v>#REF!</v>
      </c>
    </row>
    <row r="1130" spans="1:19" ht="24.75" customHeight="1">
      <c r="A1130" s="228" t="e">
        <f>Produit_Tarif_Stock!#REF!</f>
        <v>#REF!</v>
      </c>
      <c r="B1130" s="118" t="e">
        <f>IF(Produit_Tarif_Stock!#REF!&lt;&gt;"",Produit_Tarif_Stock!#REF!,"")</f>
        <v>#REF!</v>
      </c>
      <c r="C1130" s="502" t="e">
        <f>IF(Produit_Tarif_Stock!#REF!&lt;&gt;"",Produit_Tarif_Stock!#REF!,"")</f>
        <v>#REF!</v>
      </c>
      <c r="D1130" s="505" t="e">
        <f>IF(Produit_Tarif_Stock!#REF!&lt;&gt;"",Produit_Tarif_Stock!#REF!,"")</f>
        <v>#REF!</v>
      </c>
      <c r="E1130" s="514" t="e">
        <f>IF(Produit_Tarif_Stock!#REF!&lt;&gt;0,Produit_Tarif_Stock!#REF!,"")</f>
        <v>#REF!</v>
      </c>
      <c r="F1130" s="2" t="e">
        <f>IF(Produit_Tarif_Stock!#REF!&lt;&gt;"",Produit_Tarif_Stock!#REF!,"")</f>
        <v>#REF!</v>
      </c>
      <c r="G1130" s="506" t="e">
        <f>IF(Produit_Tarif_Stock!#REF!&lt;&gt;0,Produit_Tarif_Stock!#REF!,"")</f>
        <v>#REF!</v>
      </c>
      <c r="I1130" s="506" t="str">
        <f t="shared" si="34"/>
        <v/>
      </c>
      <c r="J1130" s="2" t="e">
        <f>IF(Produit_Tarif_Stock!#REF!&lt;&gt;0,Produit_Tarif_Stock!#REF!,"")</f>
        <v>#REF!</v>
      </c>
      <c r="K1130" s="2" t="e">
        <f>IF(Produit_Tarif_Stock!#REF!&lt;&gt;0,Produit_Tarif_Stock!#REF!,"")</f>
        <v>#REF!</v>
      </c>
      <c r="L1130" s="114" t="e">
        <f>IF(Produit_Tarif_Stock!#REF!&lt;&gt;0,Produit_Tarif_Stock!#REF!,"")</f>
        <v>#REF!</v>
      </c>
      <c r="M1130" s="114" t="e">
        <f>IF(Produit_Tarif_Stock!#REF!&lt;&gt;0,Produit_Tarif_Stock!#REF!,"")</f>
        <v>#REF!</v>
      </c>
      <c r="N1130" s="454"/>
      <c r="P1130" s="2" t="e">
        <f>IF(Produit_Tarif_Stock!#REF!&lt;&gt;0,Produit_Tarif_Stock!#REF!,"")</f>
        <v>#REF!</v>
      </c>
      <c r="Q1130" s="518" t="e">
        <f>IF(Produit_Tarif_Stock!#REF!&lt;&gt;0,(E1130-(E1130*H1130)-Produit_Tarif_Stock!#REF!)/Produit_Tarif_Stock!#REF!*100,(E1130-(E1130*H1130)-Produit_Tarif_Stock!#REF!)/Produit_Tarif_Stock!#REF!*100)</f>
        <v>#REF!</v>
      </c>
      <c r="R1130" s="523">
        <f t="shared" si="35"/>
        <v>0</v>
      </c>
      <c r="S1130" s="524" t="e">
        <f>Produit_Tarif_Stock!#REF!</f>
        <v>#REF!</v>
      </c>
    </row>
    <row r="1131" spans="1:19" ht="24.75" customHeight="1">
      <c r="A1131" s="228" t="e">
        <f>Produit_Tarif_Stock!#REF!</f>
        <v>#REF!</v>
      </c>
      <c r="B1131" s="118" t="e">
        <f>IF(Produit_Tarif_Stock!#REF!&lt;&gt;"",Produit_Tarif_Stock!#REF!,"")</f>
        <v>#REF!</v>
      </c>
      <c r="C1131" s="502" t="e">
        <f>IF(Produit_Tarif_Stock!#REF!&lt;&gt;"",Produit_Tarif_Stock!#REF!,"")</f>
        <v>#REF!</v>
      </c>
      <c r="D1131" s="505" t="e">
        <f>IF(Produit_Tarif_Stock!#REF!&lt;&gt;"",Produit_Tarif_Stock!#REF!,"")</f>
        <v>#REF!</v>
      </c>
      <c r="E1131" s="514" t="e">
        <f>IF(Produit_Tarif_Stock!#REF!&lt;&gt;0,Produit_Tarif_Stock!#REF!,"")</f>
        <v>#REF!</v>
      </c>
      <c r="F1131" s="2" t="e">
        <f>IF(Produit_Tarif_Stock!#REF!&lt;&gt;"",Produit_Tarif_Stock!#REF!,"")</f>
        <v>#REF!</v>
      </c>
      <c r="G1131" s="506" t="e">
        <f>IF(Produit_Tarif_Stock!#REF!&lt;&gt;0,Produit_Tarif_Stock!#REF!,"")</f>
        <v>#REF!</v>
      </c>
      <c r="I1131" s="506" t="str">
        <f t="shared" si="34"/>
        <v/>
      </c>
      <c r="J1131" s="2" t="e">
        <f>IF(Produit_Tarif_Stock!#REF!&lt;&gt;0,Produit_Tarif_Stock!#REF!,"")</f>
        <v>#REF!</v>
      </c>
      <c r="K1131" s="2" t="e">
        <f>IF(Produit_Tarif_Stock!#REF!&lt;&gt;0,Produit_Tarif_Stock!#REF!,"")</f>
        <v>#REF!</v>
      </c>
      <c r="L1131" s="114" t="e">
        <f>IF(Produit_Tarif_Stock!#REF!&lt;&gt;0,Produit_Tarif_Stock!#REF!,"")</f>
        <v>#REF!</v>
      </c>
      <c r="M1131" s="114" t="e">
        <f>IF(Produit_Tarif_Stock!#REF!&lt;&gt;0,Produit_Tarif_Stock!#REF!,"")</f>
        <v>#REF!</v>
      </c>
      <c r="N1131" s="454"/>
      <c r="P1131" s="2" t="e">
        <f>IF(Produit_Tarif_Stock!#REF!&lt;&gt;0,Produit_Tarif_Stock!#REF!,"")</f>
        <v>#REF!</v>
      </c>
      <c r="Q1131" s="518" t="e">
        <f>IF(Produit_Tarif_Stock!#REF!&lt;&gt;0,(E1131-(E1131*H1131)-Produit_Tarif_Stock!#REF!)/Produit_Tarif_Stock!#REF!*100,(E1131-(E1131*H1131)-Produit_Tarif_Stock!#REF!)/Produit_Tarif_Stock!#REF!*100)</f>
        <v>#REF!</v>
      </c>
      <c r="R1131" s="523">
        <f t="shared" si="35"/>
        <v>0</v>
      </c>
      <c r="S1131" s="524" t="e">
        <f>Produit_Tarif_Stock!#REF!</f>
        <v>#REF!</v>
      </c>
    </row>
    <row r="1132" spans="1:19" ht="24.75" customHeight="1">
      <c r="A1132" s="228" t="e">
        <f>Produit_Tarif_Stock!#REF!</f>
        <v>#REF!</v>
      </c>
      <c r="B1132" s="118" t="e">
        <f>IF(Produit_Tarif_Stock!#REF!&lt;&gt;"",Produit_Tarif_Stock!#REF!,"")</f>
        <v>#REF!</v>
      </c>
      <c r="C1132" s="502" t="e">
        <f>IF(Produit_Tarif_Stock!#REF!&lt;&gt;"",Produit_Tarif_Stock!#REF!,"")</f>
        <v>#REF!</v>
      </c>
      <c r="D1132" s="505" t="e">
        <f>IF(Produit_Tarif_Stock!#REF!&lt;&gt;"",Produit_Tarif_Stock!#REF!,"")</f>
        <v>#REF!</v>
      </c>
      <c r="E1132" s="514" t="e">
        <f>IF(Produit_Tarif_Stock!#REF!&lt;&gt;0,Produit_Tarif_Stock!#REF!,"")</f>
        <v>#REF!</v>
      </c>
      <c r="F1132" s="2" t="e">
        <f>IF(Produit_Tarif_Stock!#REF!&lt;&gt;"",Produit_Tarif_Stock!#REF!,"")</f>
        <v>#REF!</v>
      </c>
      <c r="G1132" s="506" t="e">
        <f>IF(Produit_Tarif_Stock!#REF!&lt;&gt;0,Produit_Tarif_Stock!#REF!,"")</f>
        <v>#REF!</v>
      </c>
      <c r="I1132" s="506" t="str">
        <f t="shared" si="34"/>
        <v/>
      </c>
      <c r="J1132" s="2" t="e">
        <f>IF(Produit_Tarif_Stock!#REF!&lt;&gt;0,Produit_Tarif_Stock!#REF!,"")</f>
        <v>#REF!</v>
      </c>
      <c r="K1132" s="2" t="e">
        <f>IF(Produit_Tarif_Stock!#REF!&lt;&gt;0,Produit_Tarif_Stock!#REF!,"")</f>
        <v>#REF!</v>
      </c>
      <c r="L1132" s="114" t="e">
        <f>IF(Produit_Tarif_Stock!#REF!&lt;&gt;0,Produit_Tarif_Stock!#REF!,"")</f>
        <v>#REF!</v>
      </c>
      <c r="M1132" s="114" t="e">
        <f>IF(Produit_Tarif_Stock!#REF!&lt;&gt;0,Produit_Tarif_Stock!#REF!,"")</f>
        <v>#REF!</v>
      </c>
      <c r="N1132" s="454"/>
      <c r="P1132" s="2" t="e">
        <f>IF(Produit_Tarif_Stock!#REF!&lt;&gt;0,Produit_Tarif_Stock!#REF!,"")</f>
        <v>#REF!</v>
      </c>
      <c r="Q1132" s="518" t="e">
        <f>IF(Produit_Tarif_Stock!#REF!&lt;&gt;0,(E1132-(E1132*H1132)-Produit_Tarif_Stock!#REF!)/Produit_Tarif_Stock!#REF!*100,(E1132-(E1132*H1132)-Produit_Tarif_Stock!#REF!)/Produit_Tarif_Stock!#REF!*100)</f>
        <v>#REF!</v>
      </c>
      <c r="R1132" s="523">
        <f t="shared" si="35"/>
        <v>0</v>
      </c>
      <c r="S1132" s="524" t="e">
        <f>Produit_Tarif_Stock!#REF!</f>
        <v>#REF!</v>
      </c>
    </row>
    <row r="1133" spans="1:19" ht="24.75" customHeight="1">
      <c r="A1133" s="228" t="e">
        <f>Produit_Tarif_Stock!#REF!</f>
        <v>#REF!</v>
      </c>
      <c r="B1133" s="118" t="e">
        <f>IF(Produit_Tarif_Stock!#REF!&lt;&gt;"",Produit_Tarif_Stock!#REF!,"")</f>
        <v>#REF!</v>
      </c>
      <c r="C1133" s="502" t="e">
        <f>IF(Produit_Tarif_Stock!#REF!&lt;&gt;"",Produit_Tarif_Stock!#REF!,"")</f>
        <v>#REF!</v>
      </c>
      <c r="D1133" s="505" t="e">
        <f>IF(Produit_Tarif_Stock!#REF!&lt;&gt;"",Produit_Tarif_Stock!#REF!,"")</f>
        <v>#REF!</v>
      </c>
      <c r="E1133" s="514" t="e">
        <f>IF(Produit_Tarif_Stock!#REF!&lt;&gt;0,Produit_Tarif_Stock!#REF!,"")</f>
        <v>#REF!</v>
      </c>
      <c r="F1133" s="2" t="e">
        <f>IF(Produit_Tarif_Stock!#REF!&lt;&gt;"",Produit_Tarif_Stock!#REF!,"")</f>
        <v>#REF!</v>
      </c>
      <c r="G1133" s="506" t="e">
        <f>IF(Produit_Tarif_Stock!#REF!&lt;&gt;0,Produit_Tarif_Stock!#REF!,"")</f>
        <v>#REF!</v>
      </c>
      <c r="I1133" s="506" t="str">
        <f t="shared" si="34"/>
        <v/>
      </c>
      <c r="J1133" s="2" t="e">
        <f>IF(Produit_Tarif_Stock!#REF!&lt;&gt;0,Produit_Tarif_Stock!#REF!,"")</f>
        <v>#REF!</v>
      </c>
      <c r="K1133" s="2" t="e">
        <f>IF(Produit_Tarif_Stock!#REF!&lt;&gt;0,Produit_Tarif_Stock!#REF!,"")</f>
        <v>#REF!</v>
      </c>
      <c r="L1133" s="114" t="e">
        <f>IF(Produit_Tarif_Stock!#REF!&lt;&gt;0,Produit_Tarif_Stock!#REF!,"")</f>
        <v>#REF!</v>
      </c>
      <c r="M1133" s="114" t="e">
        <f>IF(Produit_Tarif_Stock!#REF!&lt;&gt;0,Produit_Tarif_Stock!#REF!,"")</f>
        <v>#REF!</v>
      </c>
      <c r="N1133" s="454"/>
      <c r="P1133" s="2" t="e">
        <f>IF(Produit_Tarif_Stock!#REF!&lt;&gt;0,Produit_Tarif_Stock!#REF!,"")</f>
        <v>#REF!</v>
      </c>
      <c r="Q1133" s="518" t="e">
        <f>IF(Produit_Tarif_Stock!#REF!&lt;&gt;0,(E1133-(E1133*H1133)-Produit_Tarif_Stock!#REF!)/Produit_Tarif_Stock!#REF!*100,(E1133-(E1133*H1133)-Produit_Tarif_Stock!#REF!)/Produit_Tarif_Stock!#REF!*100)</f>
        <v>#REF!</v>
      </c>
      <c r="R1133" s="523">
        <f t="shared" si="35"/>
        <v>0</v>
      </c>
      <c r="S1133" s="524" t="e">
        <f>Produit_Tarif_Stock!#REF!</f>
        <v>#REF!</v>
      </c>
    </row>
    <row r="1134" spans="1:19" ht="24.75" customHeight="1">
      <c r="A1134" s="228" t="e">
        <f>Produit_Tarif_Stock!#REF!</f>
        <v>#REF!</v>
      </c>
      <c r="B1134" s="118" t="e">
        <f>IF(Produit_Tarif_Stock!#REF!&lt;&gt;"",Produit_Tarif_Stock!#REF!,"")</f>
        <v>#REF!</v>
      </c>
      <c r="C1134" s="502" t="e">
        <f>IF(Produit_Tarif_Stock!#REF!&lt;&gt;"",Produit_Tarif_Stock!#REF!,"")</f>
        <v>#REF!</v>
      </c>
      <c r="D1134" s="505" t="e">
        <f>IF(Produit_Tarif_Stock!#REF!&lt;&gt;"",Produit_Tarif_Stock!#REF!,"")</f>
        <v>#REF!</v>
      </c>
      <c r="E1134" s="514" t="e">
        <f>IF(Produit_Tarif_Stock!#REF!&lt;&gt;0,Produit_Tarif_Stock!#REF!,"")</f>
        <v>#REF!</v>
      </c>
      <c r="F1134" s="2" t="e">
        <f>IF(Produit_Tarif_Stock!#REF!&lt;&gt;"",Produit_Tarif_Stock!#REF!,"")</f>
        <v>#REF!</v>
      </c>
      <c r="G1134" s="506" t="e">
        <f>IF(Produit_Tarif_Stock!#REF!&lt;&gt;0,Produit_Tarif_Stock!#REF!,"")</f>
        <v>#REF!</v>
      </c>
      <c r="I1134" s="506" t="str">
        <f t="shared" si="34"/>
        <v/>
      </c>
      <c r="J1134" s="2" t="e">
        <f>IF(Produit_Tarif_Stock!#REF!&lt;&gt;0,Produit_Tarif_Stock!#REF!,"")</f>
        <v>#REF!</v>
      </c>
      <c r="K1134" s="2" t="e">
        <f>IF(Produit_Tarif_Stock!#REF!&lt;&gt;0,Produit_Tarif_Stock!#REF!,"")</f>
        <v>#REF!</v>
      </c>
      <c r="L1134" s="114" t="e">
        <f>IF(Produit_Tarif_Stock!#REF!&lt;&gt;0,Produit_Tarif_Stock!#REF!,"")</f>
        <v>#REF!</v>
      </c>
      <c r="M1134" s="114" t="e">
        <f>IF(Produit_Tarif_Stock!#REF!&lt;&gt;0,Produit_Tarif_Stock!#REF!,"")</f>
        <v>#REF!</v>
      </c>
      <c r="N1134" s="454"/>
      <c r="P1134" s="2" t="e">
        <f>IF(Produit_Tarif_Stock!#REF!&lt;&gt;0,Produit_Tarif_Stock!#REF!,"")</f>
        <v>#REF!</v>
      </c>
      <c r="Q1134" s="518" t="e">
        <f>IF(Produit_Tarif_Stock!#REF!&lt;&gt;0,(E1134-(E1134*H1134)-Produit_Tarif_Stock!#REF!)/Produit_Tarif_Stock!#REF!*100,(E1134-(E1134*H1134)-Produit_Tarif_Stock!#REF!)/Produit_Tarif_Stock!#REF!*100)</f>
        <v>#REF!</v>
      </c>
      <c r="R1134" s="523">
        <f t="shared" si="35"/>
        <v>0</v>
      </c>
      <c r="S1134" s="524" t="e">
        <f>Produit_Tarif_Stock!#REF!</f>
        <v>#REF!</v>
      </c>
    </row>
    <row r="1135" spans="1:19" ht="24.75" customHeight="1">
      <c r="A1135" s="228" t="e">
        <f>Produit_Tarif_Stock!#REF!</f>
        <v>#REF!</v>
      </c>
      <c r="B1135" s="118" t="e">
        <f>IF(Produit_Tarif_Stock!#REF!&lt;&gt;"",Produit_Tarif_Stock!#REF!,"")</f>
        <v>#REF!</v>
      </c>
      <c r="C1135" s="502" t="e">
        <f>IF(Produit_Tarif_Stock!#REF!&lt;&gt;"",Produit_Tarif_Stock!#REF!,"")</f>
        <v>#REF!</v>
      </c>
      <c r="D1135" s="505" t="e">
        <f>IF(Produit_Tarif_Stock!#REF!&lt;&gt;"",Produit_Tarif_Stock!#REF!,"")</f>
        <v>#REF!</v>
      </c>
      <c r="E1135" s="514" t="e">
        <f>IF(Produit_Tarif_Stock!#REF!&lt;&gt;0,Produit_Tarif_Stock!#REF!,"")</f>
        <v>#REF!</v>
      </c>
      <c r="F1135" s="2" t="e">
        <f>IF(Produit_Tarif_Stock!#REF!&lt;&gt;"",Produit_Tarif_Stock!#REF!,"")</f>
        <v>#REF!</v>
      </c>
      <c r="G1135" s="506" t="e">
        <f>IF(Produit_Tarif_Stock!#REF!&lt;&gt;0,Produit_Tarif_Stock!#REF!,"")</f>
        <v>#REF!</v>
      </c>
      <c r="I1135" s="506" t="str">
        <f t="shared" si="34"/>
        <v/>
      </c>
      <c r="J1135" s="2" t="e">
        <f>IF(Produit_Tarif_Stock!#REF!&lt;&gt;0,Produit_Tarif_Stock!#REF!,"")</f>
        <v>#REF!</v>
      </c>
      <c r="K1135" s="2" t="e">
        <f>IF(Produit_Tarif_Stock!#REF!&lt;&gt;0,Produit_Tarif_Stock!#REF!,"")</f>
        <v>#REF!</v>
      </c>
      <c r="L1135" s="114" t="e">
        <f>IF(Produit_Tarif_Stock!#REF!&lt;&gt;0,Produit_Tarif_Stock!#REF!,"")</f>
        <v>#REF!</v>
      </c>
      <c r="M1135" s="114" t="e">
        <f>IF(Produit_Tarif_Stock!#REF!&lt;&gt;0,Produit_Tarif_Stock!#REF!,"")</f>
        <v>#REF!</v>
      </c>
      <c r="N1135" s="454"/>
      <c r="P1135" s="2" t="e">
        <f>IF(Produit_Tarif_Stock!#REF!&lt;&gt;0,Produit_Tarif_Stock!#REF!,"")</f>
        <v>#REF!</v>
      </c>
      <c r="Q1135" s="518" t="e">
        <f>IF(Produit_Tarif_Stock!#REF!&lt;&gt;0,(E1135-(E1135*H1135)-Produit_Tarif_Stock!#REF!)/Produit_Tarif_Stock!#REF!*100,(E1135-(E1135*H1135)-Produit_Tarif_Stock!#REF!)/Produit_Tarif_Stock!#REF!*100)</f>
        <v>#REF!</v>
      </c>
      <c r="R1135" s="523">
        <f t="shared" si="35"/>
        <v>0</v>
      </c>
      <c r="S1135" s="524" t="e">
        <f>Produit_Tarif_Stock!#REF!</f>
        <v>#REF!</v>
      </c>
    </row>
    <row r="1136" spans="1:19" ht="24.75" customHeight="1">
      <c r="A1136" s="228" t="e">
        <f>Produit_Tarif_Stock!#REF!</f>
        <v>#REF!</v>
      </c>
      <c r="B1136" s="118" t="e">
        <f>IF(Produit_Tarif_Stock!#REF!&lt;&gt;"",Produit_Tarif_Stock!#REF!,"")</f>
        <v>#REF!</v>
      </c>
      <c r="C1136" s="502" t="e">
        <f>IF(Produit_Tarif_Stock!#REF!&lt;&gt;"",Produit_Tarif_Stock!#REF!,"")</f>
        <v>#REF!</v>
      </c>
      <c r="D1136" s="505" t="e">
        <f>IF(Produit_Tarif_Stock!#REF!&lt;&gt;"",Produit_Tarif_Stock!#REF!,"")</f>
        <v>#REF!</v>
      </c>
      <c r="E1136" s="514" t="e">
        <f>IF(Produit_Tarif_Stock!#REF!&lt;&gt;0,Produit_Tarif_Stock!#REF!,"")</f>
        <v>#REF!</v>
      </c>
      <c r="F1136" s="2" t="e">
        <f>IF(Produit_Tarif_Stock!#REF!&lt;&gt;"",Produit_Tarif_Stock!#REF!,"")</f>
        <v>#REF!</v>
      </c>
      <c r="G1136" s="506" t="e">
        <f>IF(Produit_Tarif_Stock!#REF!&lt;&gt;0,Produit_Tarif_Stock!#REF!,"")</f>
        <v>#REF!</v>
      </c>
      <c r="I1136" s="506" t="str">
        <f t="shared" si="34"/>
        <v/>
      </c>
      <c r="J1136" s="2" t="e">
        <f>IF(Produit_Tarif_Stock!#REF!&lt;&gt;0,Produit_Tarif_Stock!#REF!,"")</f>
        <v>#REF!</v>
      </c>
      <c r="K1136" s="2" t="e">
        <f>IF(Produit_Tarif_Stock!#REF!&lt;&gt;0,Produit_Tarif_Stock!#REF!,"")</f>
        <v>#REF!</v>
      </c>
      <c r="L1136" s="114" t="e">
        <f>IF(Produit_Tarif_Stock!#REF!&lt;&gt;0,Produit_Tarif_Stock!#REF!,"")</f>
        <v>#REF!</v>
      </c>
      <c r="M1136" s="114" t="e">
        <f>IF(Produit_Tarif_Stock!#REF!&lt;&gt;0,Produit_Tarif_Stock!#REF!,"")</f>
        <v>#REF!</v>
      </c>
      <c r="N1136" s="454"/>
      <c r="P1136" s="2" t="e">
        <f>IF(Produit_Tarif_Stock!#REF!&lt;&gt;0,Produit_Tarif_Stock!#REF!,"")</f>
        <v>#REF!</v>
      </c>
      <c r="Q1136" s="518" t="e">
        <f>IF(Produit_Tarif_Stock!#REF!&lt;&gt;0,(E1136-(E1136*H1136)-Produit_Tarif_Stock!#REF!)/Produit_Tarif_Stock!#REF!*100,(E1136-(E1136*H1136)-Produit_Tarif_Stock!#REF!)/Produit_Tarif_Stock!#REF!*100)</f>
        <v>#REF!</v>
      </c>
      <c r="R1136" s="523">
        <f t="shared" si="35"/>
        <v>0</v>
      </c>
      <c r="S1136" s="524" t="e">
        <f>Produit_Tarif_Stock!#REF!</f>
        <v>#REF!</v>
      </c>
    </row>
    <row r="1137" spans="1:19" ht="24.75" customHeight="1">
      <c r="A1137" s="228" t="e">
        <f>Produit_Tarif_Stock!#REF!</f>
        <v>#REF!</v>
      </c>
      <c r="B1137" s="118" t="e">
        <f>IF(Produit_Tarif_Stock!#REF!&lt;&gt;"",Produit_Tarif_Stock!#REF!,"")</f>
        <v>#REF!</v>
      </c>
      <c r="C1137" s="502" t="e">
        <f>IF(Produit_Tarif_Stock!#REF!&lt;&gt;"",Produit_Tarif_Stock!#REF!,"")</f>
        <v>#REF!</v>
      </c>
      <c r="D1137" s="505" t="e">
        <f>IF(Produit_Tarif_Stock!#REF!&lt;&gt;"",Produit_Tarif_Stock!#REF!,"")</f>
        <v>#REF!</v>
      </c>
      <c r="E1137" s="514" t="e">
        <f>IF(Produit_Tarif_Stock!#REF!&lt;&gt;0,Produit_Tarif_Stock!#REF!,"")</f>
        <v>#REF!</v>
      </c>
      <c r="F1137" s="2" t="e">
        <f>IF(Produit_Tarif_Stock!#REF!&lt;&gt;"",Produit_Tarif_Stock!#REF!,"")</f>
        <v>#REF!</v>
      </c>
      <c r="G1137" s="506" t="e">
        <f>IF(Produit_Tarif_Stock!#REF!&lt;&gt;0,Produit_Tarif_Stock!#REF!,"")</f>
        <v>#REF!</v>
      </c>
      <c r="I1137" s="506" t="str">
        <f t="shared" si="34"/>
        <v/>
      </c>
      <c r="J1137" s="2" t="e">
        <f>IF(Produit_Tarif_Stock!#REF!&lt;&gt;0,Produit_Tarif_Stock!#REF!,"")</f>
        <v>#REF!</v>
      </c>
      <c r="K1137" s="2" t="e">
        <f>IF(Produit_Tarif_Stock!#REF!&lt;&gt;0,Produit_Tarif_Stock!#REF!,"")</f>
        <v>#REF!</v>
      </c>
      <c r="L1137" s="114" t="e">
        <f>IF(Produit_Tarif_Stock!#REF!&lt;&gt;0,Produit_Tarif_Stock!#REF!,"")</f>
        <v>#REF!</v>
      </c>
      <c r="M1137" s="114" t="e">
        <f>IF(Produit_Tarif_Stock!#REF!&lt;&gt;0,Produit_Tarif_Stock!#REF!,"")</f>
        <v>#REF!</v>
      </c>
      <c r="N1137" s="454"/>
      <c r="P1137" s="2" t="e">
        <f>IF(Produit_Tarif_Stock!#REF!&lt;&gt;0,Produit_Tarif_Stock!#REF!,"")</f>
        <v>#REF!</v>
      </c>
      <c r="Q1137" s="518" t="e">
        <f>IF(Produit_Tarif_Stock!#REF!&lt;&gt;0,(E1137-(E1137*H1137)-Produit_Tarif_Stock!#REF!)/Produit_Tarif_Stock!#REF!*100,(E1137-(E1137*H1137)-Produit_Tarif_Stock!#REF!)/Produit_Tarif_Stock!#REF!*100)</f>
        <v>#REF!</v>
      </c>
      <c r="R1137" s="523">
        <f t="shared" si="35"/>
        <v>0</v>
      </c>
      <c r="S1137" s="524" t="e">
        <f>Produit_Tarif_Stock!#REF!</f>
        <v>#REF!</v>
      </c>
    </row>
    <row r="1138" spans="1:19" ht="24.75" customHeight="1">
      <c r="A1138" s="228" t="e">
        <f>Produit_Tarif_Stock!#REF!</f>
        <v>#REF!</v>
      </c>
      <c r="B1138" s="118" t="e">
        <f>IF(Produit_Tarif_Stock!#REF!&lt;&gt;"",Produit_Tarif_Stock!#REF!,"")</f>
        <v>#REF!</v>
      </c>
      <c r="C1138" s="502" t="e">
        <f>IF(Produit_Tarif_Stock!#REF!&lt;&gt;"",Produit_Tarif_Stock!#REF!,"")</f>
        <v>#REF!</v>
      </c>
      <c r="D1138" s="505" t="e">
        <f>IF(Produit_Tarif_Stock!#REF!&lt;&gt;"",Produit_Tarif_Stock!#REF!,"")</f>
        <v>#REF!</v>
      </c>
      <c r="E1138" s="514" t="e">
        <f>IF(Produit_Tarif_Stock!#REF!&lt;&gt;0,Produit_Tarif_Stock!#REF!,"")</f>
        <v>#REF!</v>
      </c>
      <c r="F1138" s="2" t="e">
        <f>IF(Produit_Tarif_Stock!#REF!&lt;&gt;"",Produit_Tarif_Stock!#REF!,"")</f>
        <v>#REF!</v>
      </c>
      <c r="G1138" s="506" t="e">
        <f>IF(Produit_Tarif_Stock!#REF!&lt;&gt;0,Produit_Tarif_Stock!#REF!,"")</f>
        <v>#REF!</v>
      </c>
      <c r="I1138" s="506" t="str">
        <f t="shared" si="34"/>
        <v/>
      </c>
      <c r="J1138" s="2" t="e">
        <f>IF(Produit_Tarif_Stock!#REF!&lt;&gt;0,Produit_Tarif_Stock!#REF!,"")</f>
        <v>#REF!</v>
      </c>
      <c r="K1138" s="2" t="e">
        <f>IF(Produit_Tarif_Stock!#REF!&lt;&gt;0,Produit_Tarif_Stock!#REF!,"")</f>
        <v>#REF!</v>
      </c>
      <c r="L1138" s="114" t="e">
        <f>IF(Produit_Tarif_Stock!#REF!&lt;&gt;0,Produit_Tarif_Stock!#REF!,"")</f>
        <v>#REF!</v>
      </c>
      <c r="M1138" s="114" t="e">
        <f>IF(Produit_Tarif_Stock!#REF!&lt;&gt;0,Produit_Tarif_Stock!#REF!,"")</f>
        <v>#REF!</v>
      </c>
      <c r="N1138" s="454"/>
      <c r="P1138" s="2" t="e">
        <f>IF(Produit_Tarif_Stock!#REF!&lt;&gt;0,Produit_Tarif_Stock!#REF!,"")</f>
        <v>#REF!</v>
      </c>
      <c r="Q1138" s="518" t="e">
        <f>IF(Produit_Tarif_Stock!#REF!&lt;&gt;0,(E1138-(E1138*H1138)-Produit_Tarif_Stock!#REF!)/Produit_Tarif_Stock!#REF!*100,(E1138-(E1138*H1138)-Produit_Tarif_Stock!#REF!)/Produit_Tarif_Stock!#REF!*100)</f>
        <v>#REF!</v>
      </c>
      <c r="R1138" s="523">
        <f t="shared" si="35"/>
        <v>0</v>
      </c>
      <c r="S1138" s="524" t="e">
        <f>Produit_Tarif_Stock!#REF!</f>
        <v>#REF!</v>
      </c>
    </row>
    <row r="1139" spans="1:19" ht="24.75" customHeight="1">
      <c r="A1139" s="228" t="e">
        <f>Produit_Tarif_Stock!#REF!</f>
        <v>#REF!</v>
      </c>
      <c r="B1139" s="118" t="e">
        <f>IF(Produit_Tarif_Stock!#REF!&lt;&gt;"",Produit_Tarif_Stock!#REF!,"")</f>
        <v>#REF!</v>
      </c>
      <c r="C1139" s="502" t="e">
        <f>IF(Produit_Tarif_Stock!#REF!&lt;&gt;"",Produit_Tarif_Stock!#REF!,"")</f>
        <v>#REF!</v>
      </c>
      <c r="D1139" s="505" t="e">
        <f>IF(Produit_Tarif_Stock!#REF!&lt;&gt;"",Produit_Tarif_Stock!#REF!,"")</f>
        <v>#REF!</v>
      </c>
      <c r="E1139" s="514" t="e">
        <f>IF(Produit_Tarif_Stock!#REF!&lt;&gt;0,Produit_Tarif_Stock!#REF!,"")</f>
        <v>#REF!</v>
      </c>
      <c r="F1139" s="2" t="e">
        <f>IF(Produit_Tarif_Stock!#REF!&lt;&gt;"",Produit_Tarif_Stock!#REF!,"")</f>
        <v>#REF!</v>
      </c>
      <c r="G1139" s="506" t="e">
        <f>IF(Produit_Tarif_Stock!#REF!&lt;&gt;0,Produit_Tarif_Stock!#REF!,"")</f>
        <v>#REF!</v>
      </c>
      <c r="I1139" s="506" t="str">
        <f t="shared" si="34"/>
        <v/>
      </c>
      <c r="J1139" s="2" t="e">
        <f>IF(Produit_Tarif_Stock!#REF!&lt;&gt;0,Produit_Tarif_Stock!#REF!,"")</f>
        <v>#REF!</v>
      </c>
      <c r="K1139" s="2" t="e">
        <f>IF(Produit_Tarif_Stock!#REF!&lt;&gt;0,Produit_Tarif_Stock!#REF!,"")</f>
        <v>#REF!</v>
      </c>
      <c r="L1139" s="114" t="e">
        <f>IF(Produit_Tarif_Stock!#REF!&lt;&gt;0,Produit_Tarif_Stock!#REF!,"")</f>
        <v>#REF!</v>
      </c>
      <c r="M1139" s="114" t="e">
        <f>IF(Produit_Tarif_Stock!#REF!&lt;&gt;0,Produit_Tarif_Stock!#REF!,"")</f>
        <v>#REF!</v>
      </c>
      <c r="N1139" s="454"/>
      <c r="P1139" s="2" t="e">
        <f>IF(Produit_Tarif_Stock!#REF!&lt;&gt;0,Produit_Tarif_Stock!#REF!,"")</f>
        <v>#REF!</v>
      </c>
      <c r="Q1139" s="518" t="e">
        <f>IF(Produit_Tarif_Stock!#REF!&lt;&gt;0,(E1139-(E1139*H1139)-Produit_Tarif_Stock!#REF!)/Produit_Tarif_Stock!#REF!*100,(E1139-(E1139*H1139)-Produit_Tarif_Stock!#REF!)/Produit_Tarif_Stock!#REF!*100)</f>
        <v>#REF!</v>
      </c>
      <c r="R1139" s="523">
        <f t="shared" si="35"/>
        <v>0</v>
      </c>
      <c r="S1139" s="524" t="e">
        <f>Produit_Tarif_Stock!#REF!</f>
        <v>#REF!</v>
      </c>
    </row>
    <row r="1140" spans="1:19" ht="24.75" customHeight="1">
      <c r="A1140" s="228" t="e">
        <f>Produit_Tarif_Stock!#REF!</f>
        <v>#REF!</v>
      </c>
      <c r="B1140" s="118" t="e">
        <f>IF(Produit_Tarif_Stock!#REF!&lt;&gt;"",Produit_Tarif_Stock!#REF!,"")</f>
        <v>#REF!</v>
      </c>
      <c r="C1140" s="502" t="e">
        <f>IF(Produit_Tarif_Stock!#REF!&lt;&gt;"",Produit_Tarif_Stock!#REF!,"")</f>
        <v>#REF!</v>
      </c>
      <c r="D1140" s="505" t="e">
        <f>IF(Produit_Tarif_Stock!#REF!&lt;&gt;"",Produit_Tarif_Stock!#REF!,"")</f>
        <v>#REF!</v>
      </c>
      <c r="E1140" s="514" t="e">
        <f>IF(Produit_Tarif_Stock!#REF!&lt;&gt;0,Produit_Tarif_Stock!#REF!,"")</f>
        <v>#REF!</v>
      </c>
      <c r="F1140" s="2" t="e">
        <f>IF(Produit_Tarif_Stock!#REF!&lt;&gt;"",Produit_Tarif_Stock!#REF!,"")</f>
        <v>#REF!</v>
      </c>
      <c r="G1140" s="506" t="e">
        <f>IF(Produit_Tarif_Stock!#REF!&lt;&gt;0,Produit_Tarif_Stock!#REF!,"")</f>
        <v>#REF!</v>
      </c>
      <c r="I1140" s="506" t="str">
        <f t="shared" si="34"/>
        <v/>
      </c>
      <c r="J1140" s="2" t="e">
        <f>IF(Produit_Tarif_Stock!#REF!&lt;&gt;0,Produit_Tarif_Stock!#REF!,"")</f>
        <v>#REF!</v>
      </c>
      <c r="K1140" s="2" t="e">
        <f>IF(Produit_Tarif_Stock!#REF!&lt;&gt;0,Produit_Tarif_Stock!#REF!,"")</f>
        <v>#REF!</v>
      </c>
      <c r="L1140" s="114" t="e">
        <f>IF(Produit_Tarif_Stock!#REF!&lt;&gt;0,Produit_Tarif_Stock!#REF!,"")</f>
        <v>#REF!</v>
      </c>
      <c r="M1140" s="114" t="e">
        <f>IF(Produit_Tarif_Stock!#REF!&lt;&gt;0,Produit_Tarif_Stock!#REF!,"")</f>
        <v>#REF!</v>
      </c>
      <c r="N1140" s="454"/>
      <c r="P1140" s="2" t="e">
        <f>IF(Produit_Tarif_Stock!#REF!&lt;&gt;0,Produit_Tarif_Stock!#REF!,"")</f>
        <v>#REF!</v>
      </c>
      <c r="Q1140" s="518" t="e">
        <f>IF(Produit_Tarif_Stock!#REF!&lt;&gt;0,(E1140-(E1140*H1140)-Produit_Tarif_Stock!#REF!)/Produit_Tarif_Stock!#REF!*100,(E1140-(E1140*H1140)-Produit_Tarif_Stock!#REF!)/Produit_Tarif_Stock!#REF!*100)</f>
        <v>#REF!</v>
      </c>
      <c r="R1140" s="523">
        <f t="shared" si="35"/>
        <v>0</v>
      </c>
      <c r="S1140" s="524" t="e">
        <f>Produit_Tarif_Stock!#REF!</f>
        <v>#REF!</v>
      </c>
    </row>
    <row r="1141" spans="1:19" ht="24.75" customHeight="1">
      <c r="A1141" s="228" t="e">
        <f>Produit_Tarif_Stock!#REF!</f>
        <v>#REF!</v>
      </c>
      <c r="B1141" s="118" t="e">
        <f>IF(Produit_Tarif_Stock!#REF!&lt;&gt;"",Produit_Tarif_Stock!#REF!,"")</f>
        <v>#REF!</v>
      </c>
      <c r="C1141" s="502" t="e">
        <f>IF(Produit_Tarif_Stock!#REF!&lt;&gt;"",Produit_Tarif_Stock!#REF!,"")</f>
        <v>#REF!</v>
      </c>
      <c r="D1141" s="505" t="e">
        <f>IF(Produit_Tarif_Stock!#REF!&lt;&gt;"",Produit_Tarif_Stock!#REF!,"")</f>
        <v>#REF!</v>
      </c>
      <c r="E1141" s="514" t="e">
        <f>IF(Produit_Tarif_Stock!#REF!&lt;&gt;0,Produit_Tarif_Stock!#REF!,"")</f>
        <v>#REF!</v>
      </c>
      <c r="F1141" s="2" t="e">
        <f>IF(Produit_Tarif_Stock!#REF!&lt;&gt;"",Produit_Tarif_Stock!#REF!,"")</f>
        <v>#REF!</v>
      </c>
      <c r="G1141" s="506" t="e">
        <f>IF(Produit_Tarif_Stock!#REF!&lt;&gt;0,Produit_Tarif_Stock!#REF!,"")</f>
        <v>#REF!</v>
      </c>
      <c r="I1141" s="506" t="str">
        <f t="shared" si="34"/>
        <v/>
      </c>
      <c r="J1141" s="2" t="e">
        <f>IF(Produit_Tarif_Stock!#REF!&lt;&gt;0,Produit_Tarif_Stock!#REF!,"")</f>
        <v>#REF!</v>
      </c>
      <c r="K1141" s="2" t="e">
        <f>IF(Produit_Tarif_Stock!#REF!&lt;&gt;0,Produit_Tarif_Stock!#REF!,"")</f>
        <v>#REF!</v>
      </c>
      <c r="L1141" s="114" t="e">
        <f>IF(Produit_Tarif_Stock!#REF!&lt;&gt;0,Produit_Tarif_Stock!#REF!,"")</f>
        <v>#REF!</v>
      </c>
      <c r="M1141" s="114" t="e">
        <f>IF(Produit_Tarif_Stock!#REF!&lt;&gt;0,Produit_Tarif_Stock!#REF!,"")</f>
        <v>#REF!</v>
      </c>
      <c r="N1141" s="454"/>
      <c r="P1141" s="2" t="e">
        <f>IF(Produit_Tarif_Stock!#REF!&lt;&gt;0,Produit_Tarif_Stock!#REF!,"")</f>
        <v>#REF!</v>
      </c>
      <c r="Q1141" s="518" t="e">
        <f>IF(Produit_Tarif_Stock!#REF!&lt;&gt;0,(E1141-(E1141*H1141)-Produit_Tarif_Stock!#REF!)/Produit_Tarif_Stock!#REF!*100,(E1141-(E1141*H1141)-Produit_Tarif_Stock!#REF!)/Produit_Tarif_Stock!#REF!*100)</f>
        <v>#REF!</v>
      </c>
      <c r="R1141" s="523">
        <f t="shared" si="35"/>
        <v>0</v>
      </c>
      <c r="S1141" s="524" t="e">
        <f>Produit_Tarif_Stock!#REF!</f>
        <v>#REF!</v>
      </c>
    </row>
    <row r="1142" spans="1:19" ht="24.75" customHeight="1">
      <c r="A1142" s="228" t="e">
        <f>Produit_Tarif_Stock!#REF!</f>
        <v>#REF!</v>
      </c>
      <c r="B1142" s="118" t="e">
        <f>IF(Produit_Tarif_Stock!#REF!&lt;&gt;"",Produit_Tarif_Stock!#REF!,"")</f>
        <v>#REF!</v>
      </c>
      <c r="C1142" s="502" t="e">
        <f>IF(Produit_Tarif_Stock!#REF!&lt;&gt;"",Produit_Tarif_Stock!#REF!,"")</f>
        <v>#REF!</v>
      </c>
      <c r="D1142" s="505" t="e">
        <f>IF(Produit_Tarif_Stock!#REF!&lt;&gt;"",Produit_Tarif_Stock!#REF!,"")</f>
        <v>#REF!</v>
      </c>
      <c r="E1142" s="514" t="e">
        <f>IF(Produit_Tarif_Stock!#REF!&lt;&gt;0,Produit_Tarif_Stock!#REF!,"")</f>
        <v>#REF!</v>
      </c>
      <c r="F1142" s="2" t="e">
        <f>IF(Produit_Tarif_Stock!#REF!&lt;&gt;"",Produit_Tarif_Stock!#REF!,"")</f>
        <v>#REF!</v>
      </c>
      <c r="G1142" s="506" t="e">
        <f>IF(Produit_Tarif_Stock!#REF!&lt;&gt;0,Produit_Tarif_Stock!#REF!,"")</f>
        <v>#REF!</v>
      </c>
      <c r="I1142" s="506" t="str">
        <f t="shared" si="34"/>
        <v/>
      </c>
      <c r="J1142" s="2" t="e">
        <f>IF(Produit_Tarif_Stock!#REF!&lt;&gt;0,Produit_Tarif_Stock!#REF!,"")</f>
        <v>#REF!</v>
      </c>
      <c r="K1142" s="2" t="e">
        <f>IF(Produit_Tarif_Stock!#REF!&lt;&gt;0,Produit_Tarif_Stock!#REF!,"")</f>
        <v>#REF!</v>
      </c>
      <c r="L1142" s="114" t="e">
        <f>IF(Produit_Tarif_Stock!#REF!&lt;&gt;0,Produit_Tarif_Stock!#REF!,"")</f>
        <v>#REF!</v>
      </c>
      <c r="M1142" s="114" t="e">
        <f>IF(Produit_Tarif_Stock!#REF!&lt;&gt;0,Produit_Tarif_Stock!#REF!,"")</f>
        <v>#REF!</v>
      </c>
      <c r="N1142" s="454"/>
      <c r="P1142" s="2" t="e">
        <f>IF(Produit_Tarif_Stock!#REF!&lt;&gt;0,Produit_Tarif_Stock!#REF!,"")</f>
        <v>#REF!</v>
      </c>
      <c r="Q1142" s="518" t="e">
        <f>IF(Produit_Tarif_Stock!#REF!&lt;&gt;0,(E1142-(E1142*H1142)-Produit_Tarif_Stock!#REF!)/Produit_Tarif_Stock!#REF!*100,(E1142-(E1142*H1142)-Produit_Tarif_Stock!#REF!)/Produit_Tarif_Stock!#REF!*100)</f>
        <v>#REF!</v>
      </c>
      <c r="R1142" s="523">
        <f t="shared" si="35"/>
        <v>0</v>
      </c>
      <c r="S1142" s="524" t="e">
        <f>Produit_Tarif_Stock!#REF!</f>
        <v>#REF!</v>
      </c>
    </row>
    <row r="1143" spans="1:19" ht="24.75" customHeight="1">
      <c r="A1143" s="228" t="e">
        <f>Produit_Tarif_Stock!#REF!</f>
        <v>#REF!</v>
      </c>
      <c r="B1143" s="118" t="e">
        <f>IF(Produit_Tarif_Stock!#REF!&lt;&gt;"",Produit_Tarif_Stock!#REF!,"")</f>
        <v>#REF!</v>
      </c>
      <c r="C1143" s="502" t="e">
        <f>IF(Produit_Tarif_Stock!#REF!&lt;&gt;"",Produit_Tarif_Stock!#REF!,"")</f>
        <v>#REF!</v>
      </c>
      <c r="D1143" s="505" t="e">
        <f>IF(Produit_Tarif_Stock!#REF!&lt;&gt;"",Produit_Tarif_Stock!#REF!,"")</f>
        <v>#REF!</v>
      </c>
      <c r="E1143" s="514" t="e">
        <f>IF(Produit_Tarif_Stock!#REF!&lt;&gt;0,Produit_Tarif_Stock!#REF!,"")</f>
        <v>#REF!</v>
      </c>
      <c r="F1143" s="2" t="e">
        <f>IF(Produit_Tarif_Stock!#REF!&lt;&gt;"",Produit_Tarif_Stock!#REF!,"")</f>
        <v>#REF!</v>
      </c>
      <c r="G1143" s="506" t="e">
        <f>IF(Produit_Tarif_Stock!#REF!&lt;&gt;0,Produit_Tarif_Stock!#REF!,"")</f>
        <v>#REF!</v>
      </c>
      <c r="I1143" s="506" t="str">
        <f t="shared" si="34"/>
        <v/>
      </c>
      <c r="J1143" s="2" t="e">
        <f>IF(Produit_Tarif_Stock!#REF!&lt;&gt;0,Produit_Tarif_Stock!#REF!,"")</f>
        <v>#REF!</v>
      </c>
      <c r="K1143" s="2" t="e">
        <f>IF(Produit_Tarif_Stock!#REF!&lt;&gt;0,Produit_Tarif_Stock!#REF!,"")</f>
        <v>#REF!</v>
      </c>
      <c r="L1143" s="114" t="e">
        <f>IF(Produit_Tarif_Stock!#REF!&lt;&gt;0,Produit_Tarif_Stock!#REF!,"")</f>
        <v>#REF!</v>
      </c>
      <c r="M1143" s="114" t="e">
        <f>IF(Produit_Tarif_Stock!#REF!&lt;&gt;0,Produit_Tarif_Stock!#REF!,"")</f>
        <v>#REF!</v>
      </c>
      <c r="N1143" s="454"/>
      <c r="P1143" s="2" t="e">
        <f>IF(Produit_Tarif_Stock!#REF!&lt;&gt;0,Produit_Tarif_Stock!#REF!,"")</f>
        <v>#REF!</v>
      </c>
      <c r="Q1143" s="518" t="e">
        <f>IF(Produit_Tarif_Stock!#REF!&lt;&gt;0,(E1143-(E1143*H1143)-Produit_Tarif_Stock!#REF!)/Produit_Tarif_Stock!#REF!*100,(E1143-(E1143*H1143)-Produit_Tarif_Stock!#REF!)/Produit_Tarif_Stock!#REF!*100)</f>
        <v>#REF!</v>
      </c>
      <c r="R1143" s="523">
        <f t="shared" si="35"/>
        <v>0</v>
      </c>
      <c r="S1143" s="524" t="e">
        <f>Produit_Tarif_Stock!#REF!</f>
        <v>#REF!</v>
      </c>
    </row>
    <row r="1144" spans="1:19" ht="24.75" customHeight="1">
      <c r="A1144" s="228" t="e">
        <f>Produit_Tarif_Stock!#REF!</f>
        <v>#REF!</v>
      </c>
      <c r="B1144" s="118" t="e">
        <f>IF(Produit_Tarif_Stock!#REF!&lt;&gt;"",Produit_Tarif_Stock!#REF!,"")</f>
        <v>#REF!</v>
      </c>
      <c r="C1144" s="502" t="e">
        <f>IF(Produit_Tarif_Stock!#REF!&lt;&gt;"",Produit_Tarif_Stock!#REF!,"")</f>
        <v>#REF!</v>
      </c>
      <c r="D1144" s="505" t="e">
        <f>IF(Produit_Tarif_Stock!#REF!&lt;&gt;"",Produit_Tarif_Stock!#REF!,"")</f>
        <v>#REF!</v>
      </c>
      <c r="E1144" s="514" t="e">
        <f>IF(Produit_Tarif_Stock!#REF!&lt;&gt;0,Produit_Tarif_Stock!#REF!,"")</f>
        <v>#REF!</v>
      </c>
      <c r="F1144" s="2" t="e">
        <f>IF(Produit_Tarif_Stock!#REF!&lt;&gt;"",Produit_Tarif_Stock!#REF!,"")</f>
        <v>#REF!</v>
      </c>
      <c r="G1144" s="506" t="e">
        <f>IF(Produit_Tarif_Stock!#REF!&lt;&gt;0,Produit_Tarif_Stock!#REF!,"")</f>
        <v>#REF!</v>
      </c>
      <c r="I1144" s="506" t="str">
        <f t="shared" si="34"/>
        <v/>
      </c>
      <c r="J1144" s="2" t="e">
        <f>IF(Produit_Tarif_Stock!#REF!&lt;&gt;0,Produit_Tarif_Stock!#REF!,"")</f>
        <v>#REF!</v>
      </c>
      <c r="K1144" s="2" t="e">
        <f>IF(Produit_Tarif_Stock!#REF!&lt;&gt;0,Produit_Tarif_Stock!#REF!,"")</f>
        <v>#REF!</v>
      </c>
      <c r="L1144" s="114" t="e">
        <f>IF(Produit_Tarif_Stock!#REF!&lt;&gt;0,Produit_Tarif_Stock!#REF!,"")</f>
        <v>#REF!</v>
      </c>
      <c r="M1144" s="114" t="e">
        <f>IF(Produit_Tarif_Stock!#REF!&lt;&gt;0,Produit_Tarif_Stock!#REF!,"")</f>
        <v>#REF!</v>
      </c>
      <c r="N1144" s="454"/>
      <c r="P1144" s="2" t="e">
        <f>IF(Produit_Tarif_Stock!#REF!&lt;&gt;0,Produit_Tarif_Stock!#REF!,"")</f>
        <v>#REF!</v>
      </c>
      <c r="Q1144" s="518" t="e">
        <f>IF(Produit_Tarif_Stock!#REF!&lt;&gt;0,(E1144-(E1144*H1144)-Produit_Tarif_Stock!#REF!)/Produit_Tarif_Stock!#REF!*100,(E1144-(E1144*H1144)-Produit_Tarif_Stock!#REF!)/Produit_Tarif_Stock!#REF!*100)</f>
        <v>#REF!</v>
      </c>
      <c r="R1144" s="523">
        <f t="shared" si="35"/>
        <v>0</v>
      </c>
      <c r="S1144" s="524" t="e">
        <f>Produit_Tarif_Stock!#REF!</f>
        <v>#REF!</v>
      </c>
    </row>
    <row r="1145" spans="1:19" ht="24.75" customHeight="1">
      <c r="A1145" s="228" t="e">
        <f>Produit_Tarif_Stock!#REF!</f>
        <v>#REF!</v>
      </c>
      <c r="B1145" s="118" t="e">
        <f>IF(Produit_Tarif_Stock!#REF!&lt;&gt;"",Produit_Tarif_Stock!#REF!,"")</f>
        <v>#REF!</v>
      </c>
      <c r="C1145" s="502" t="e">
        <f>IF(Produit_Tarif_Stock!#REF!&lt;&gt;"",Produit_Tarif_Stock!#REF!,"")</f>
        <v>#REF!</v>
      </c>
      <c r="D1145" s="505" t="e">
        <f>IF(Produit_Tarif_Stock!#REF!&lt;&gt;"",Produit_Tarif_Stock!#REF!,"")</f>
        <v>#REF!</v>
      </c>
      <c r="E1145" s="514" t="e">
        <f>IF(Produit_Tarif_Stock!#REF!&lt;&gt;0,Produit_Tarif_Stock!#REF!,"")</f>
        <v>#REF!</v>
      </c>
      <c r="F1145" s="2" t="e">
        <f>IF(Produit_Tarif_Stock!#REF!&lt;&gt;"",Produit_Tarif_Stock!#REF!,"")</f>
        <v>#REF!</v>
      </c>
      <c r="G1145" s="506" t="e">
        <f>IF(Produit_Tarif_Stock!#REF!&lt;&gt;0,Produit_Tarif_Stock!#REF!,"")</f>
        <v>#REF!</v>
      </c>
      <c r="I1145" s="506" t="str">
        <f t="shared" si="34"/>
        <v/>
      </c>
      <c r="J1145" s="2" t="e">
        <f>IF(Produit_Tarif_Stock!#REF!&lt;&gt;0,Produit_Tarif_Stock!#REF!,"")</f>
        <v>#REF!</v>
      </c>
      <c r="K1145" s="2" t="e">
        <f>IF(Produit_Tarif_Stock!#REF!&lt;&gt;0,Produit_Tarif_Stock!#REF!,"")</f>
        <v>#REF!</v>
      </c>
      <c r="L1145" s="114" t="e">
        <f>IF(Produit_Tarif_Stock!#REF!&lt;&gt;0,Produit_Tarif_Stock!#REF!,"")</f>
        <v>#REF!</v>
      </c>
      <c r="M1145" s="114" t="e">
        <f>IF(Produit_Tarif_Stock!#REF!&lt;&gt;0,Produit_Tarif_Stock!#REF!,"")</f>
        <v>#REF!</v>
      </c>
      <c r="N1145" s="454"/>
      <c r="P1145" s="2" t="e">
        <f>IF(Produit_Tarif_Stock!#REF!&lt;&gt;0,Produit_Tarif_Stock!#REF!,"")</f>
        <v>#REF!</v>
      </c>
      <c r="Q1145" s="518" t="e">
        <f>IF(Produit_Tarif_Stock!#REF!&lt;&gt;0,(E1145-(E1145*H1145)-Produit_Tarif_Stock!#REF!)/Produit_Tarif_Stock!#REF!*100,(E1145-(E1145*H1145)-Produit_Tarif_Stock!#REF!)/Produit_Tarif_Stock!#REF!*100)</f>
        <v>#REF!</v>
      </c>
      <c r="R1145" s="523">
        <f t="shared" si="35"/>
        <v>0</v>
      </c>
      <c r="S1145" s="524" t="e">
        <f>Produit_Tarif_Stock!#REF!</f>
        <v>#REF!</v>
      </c>
    </row>
    <row r="1146" spans="1:19" ht="24.75" customHeight="1">
      <c r="A1146" s="228" t="e">
        <f>Produit_Tarif_Stock!#REF!</f>
        <v>#REF!</v>
      </c>
      <c r="B1146" s="118" t="e">
        <f>IF(Produit_Tarif_Stock!#REF!&lt;&gt;"",Produit_Tarif_Stock!#REF!,"")</f>
        <v>#REF!</v>
      </c>
      <c r="C1146" s="502" t="e">
        <f>IF(Produit_Tarif_Stock!#REF!&lt;&gt;"",Produit_Tarif_Stock!#REF!,"")</f>
        <v>#REF!</v>
      </c>
      <c r="D1146" s="505" t="e">
        <f>IF(Produit_Tarif_Stock!#REF!&lt;&gt;"",Produit_Tarif_Stock!#REF!,"")</f>
        <v>#REF!</v>
      </c>
      <c r="E1146" s="514" t="e">
        <f>IF(Produit_Tarif_Stock!#REF!&lt;&gt;0,Produit_Tarif_Stock!#REF!,"")</f>
        <v>#REF!</v>
      </c>
      <c r="F1146" s="2" t="e">
        <f>IF(Produit_Tarif_Stock!#REF!&lt;&gt;"",Produit_Tarif_Stock!#REF!,"")</f>
        <v>#REF!</v>
      </c>
      <c r="G1146" s="506" t="e">
        <f>IF(Produit_Tarif_Stock!#REF!&lt;&gt;0,Produit_Tarif_Stock!#REF!,"")</f>
        <v>#REF!</v>
      </c>
      <c r="I1146" s="506" t="str">
        <f t="shared" si="34"/>
        <v/>
      </c>
      <c r="J1146" s="2" t="e">
        <f>IF(Produit_Tarif_Stock!#REF!&lt;&gt;0,Produit_Tarif_Stock!#REF!,"")</f>
        <v>#REF!</v>
      </c>
      <c r="K1146" s="2" t="e">
        <f>IF(Produit_Tarif_Stock!#REF!&lt;&gt;0,Produit_Tarif_Stock!#REF!,"")</f>
        <v>#REF!</v>
      </c>
      <c r="L1146" s="114" t="e">
        <f>IF(Produit_Tarif_Stock!#REF!&lt;&gt;0,Produit_Tarif_Stock!#REF!,"")</f>
        <v>#REF!</v>
      </c>
      <c r="M1146" s="114" t="e">
        <f>IF(Produit_Tarif_Stock!#REF!&lt;&gt;0,Produit_Tarif_Stock!#REF!,"")</f>
        <v>#REF!</v>
      </c>
      <c r="N1146" s="454"/>
      <c r="P1146" s="2" t="e">
        <f>IF(Produit_Tarif_Stock!#REF!&lt;&gt;0,Produit_Tarif_Stock!#REF!,"")</f>
        <v>#REF!</v>
      </c>
      <c r="Q1146" s="518" t="e">
        <f>IF(Produit_Tarif_Stock!#REF!&lt;&gt;0,(E1146-(E1146*H1146)-Produit_Tarif_Stock!#REF!)/Produit_Tarif_Stock!#REF!*100,(E1146-(E1146*H1146)-Produit_Tarif_Stock!#REF!)/Produit_Tarif_Stock!#REF!*100)</f>
        <v>#REF!</v>
      </c>
      <c r="R1146" s="523">
        <f t="shared" si="35"/>
        <v>0</v>
      </c>
      <c r="S1146" s="524" t="e">
        <f>Produit_Tarif_Stock!#REF!</f>
        <v>#REF!</v>
      </c>
    </row>
    <row r="1147" spans="1:19" ht="24.75" customHeight="1">
      <c r="A1147" s="228" t="e">
        <f>Produit_Tarif_Stock!#REF!</f>
        <v>#REF!</v>
      </c>
      <c r="B1147" s="118" t="e">
        <f>IF(Produit_Tarif_Stock!#REF!&lt;&gt;"",Produit_Tarif_Stock!#REF!,"")</f>
        <v>#REF!</v>
      </c>
      <c r="C1147" s="502" t="e">
        <f>IF(Produit_Tarif_Stock!#REF!&lt;&gt;"",Produit_Tarif_Stock!#REF!,"")</f>
        <v>#REF!</v>
      </c>
      <c r="D1147" s="505" t="e">
        <f>IF(Produit_Tarif_Stock!#REF!&lt;&gt;"",Produit_Tarif_Stock!#REF!,"")</f>
        <v>#REF!</v>
      </c>
      <c r="E1147" s="514" t="e">
        <f>IF(Produit_Tarif_Stock!#REF!&lt;&gt;0,Produit_Tarif_Stock!#REF!,"")</f>
        <v>#REF!</v>
      </c>
      <c r="F1147" s="2" t="e">
        <f>IF(Produit_Tarif_Stock!#REF!&lt;&gt;"",Produit_Tarif_Stock!#REF!,"")</f>
        <v>#REF!</v>
      </c>
      <c r="G1147" s="506" t="e">
        <f>IF(Produit_Tarif_Stock!#REF!&lt;&gt;0,Produit_Tarif_Stock!#REF!,"")</f>
        <v>#REF!</v>
      </c>
      <c r="I1147" s="506" t="str">
        <f t="shared" si="34"/>
        <v/>
      </c>
      <c r="J1147" s="2" t="e">
        <f>IF(Produit_Tarif_Stock!#REF!&lt;&gt;0,Produit_Tarif_Stock!#REF!,"")</f>
        <v>#REF!</v>
      </c>
      <c r="K1147" s="2" t="e">
        <f>IF(Produit_Tarif_Stock!#REF!&lt;&gt;0,Produit_Tarif_Stock!#REF!,"")</f>
        <v>#REF!</v>
      </c>
      <c r="L1147" s="114" t="e">
        <f>IF(Produit_Tarif_Stock!#REF!&lt;&gt;0,Produit_Tarif_Stock!#REF!,"")</f>
        <v>#REF!</v>
      </c>
      <c r="M1147" s="114" t="e">
        <f>IF(Produit_Tarif_Stock!#REF!&lt;&gt;0,Produit_Tarif_Stock!#REF!,"")</f>
        <v>#REF!</v>
      </c>
      <c r="N1147" s="454"/>
      <c r="P1147" s="2" t="e">
        <f>IF(Produit_Tarif_Stock!#REF!&lt;&gt;0,Produit_Tarif_Stock!#REF!,"")</f>
        <v>#REF!</v>
      </c>
      <c r="Q1147" s="518" t="e">
        <f>IF(Produit_Tarif_Stock!#REF!&lt;&gt;0,(E1147-(E1147*H1147)-Produit_Tarif_Stock!#REF!)/Produit_Tarif_Stock!#REF!*100,(E1147-(E1147*H1147)-Produit_Tarif_Stock!#REF!)/Produit_Tarif_Stock!#REF!*100)</f>
        <v>#REF!</v>
      </c>
      <c r="R1147" s="523">
        <f t="shared" si="35"/>
        <v>0</v>
      </c>
      <c r="S1147" s="524" t="e">
        <f>Produit_Tarif_Stock!#REF!</f>
        <v>#REF!</v>
      </c>
    </row>
    <row r="1148" spans="1:19" ht="24.75" customHeight="1">
      <c r="A1148" s="228" t="e">
        <f>Produit_Tarif_Stock!#REF!</f>
        <v>#REF!</v>
      </c>
      <c r="B1148" s="118" t="e">
        <f>IF(Produit_Tarif_Stock!#REF!&lt;&gt;"",Produit_Tarif_Stock!#REF!,"")</f>
        <v>#REF!</v>
      </c>
      <c r="C1148" s="502" t="e">
        <f>IF(Produit_Tarif_Stock!#REF!&lt;&gt;"",Produit_Tarif_Stock!#REF!,"")</f>
        <v>#REF!</v>
      </c>
      <c r="D1148" s="505" t="e">
        <f>IF(Produit_Tarif_Stock!#REF!&lt;&gt;"",Produit_Tarif_Stock!#REF!,"")</f>
        <v>#REF!</v>
      </c>
      <c r="E1148" s="514" t="e">
        <f>IF(Produit_Tarif_Stock!#REF!&lt;&gt;0,Produit_Tarif_Stock!#REF!,"")</f>
        <v>#REF!</v>
      </c>
      <c r="F1148" s="2" t="e">
        <f>IF(Produit_Tarif_Stock!#REF!&lt;&gt;"",Produit_Tarif_Stock!#REF!,"")</f>
        <v>#REF!</v>
      </c>
      <c r="G1148" s="506" t="e">
        <f>IF(Produit_Tarif_Stock!#REF!&lt;&gt;0,Produit_Tarif_Stock!#REF!,"")</f>
        <v>#REF!</v>
      </c>
      <c r="I1148" s="506" t="str">
        <f t="shared" si="34"/>
        <v/>
      </c>
      <c r="J1148" s="2" t="e">
        <f>IF(Produit_Tarif_Stock!#REF!&lt;&gt;0,Produit_Tarif_Stock!#REF!,"")</f>
        <v>#REF!</v>
      </c>
      <c r="K1148" s="2" t="e">
        <f>IF(Produit_Tarif_Stock!#REF!&lt;&gt;0,Produit_Tarif_Stock!#REF!,"")</f>
        <v>#REF!</v>
      </c>
      <c r="L1148" s="114" t="e">
        <f>IF(Produit_Tarif_Stock!#REF!&lt;&gt;0,Produit_Tarif_Stock!#REF!,"")</f>
        <v>#REF!</v>
      </c>
      <c r="M1148" s="114" t="e">
        <f>IF(Produit_Tarif_Stock!#REF!&lt;&gt;0,Produit_Tarif_Stock!#REF!,"")</f>
        <v>#REF!</v>
      </c>
      <c r="N1148" s="454"/>
      <c r="P1148" s="2" t="e">
        <f>IF(Produit_Tarif_Stock!#REF!&lt;&gt;0,Produit_Tarif_Stock!#REF!,"")</f>
        <v>#REF!</v>
      </c>
      <c r="Q1148" s="518" t="e">
        <f>IF(Produit_Tarif_Stock!#REF!&lt;&gt;0,(E1148-(E1148*H1148)-Produit_Tarif_Stock!#REF!)/Produit_Tarif_Stock!#REF!*100,(E1148-(E1148*H1148)-Produit_Tarif_Stock!#REF!)/Produit_Tarif_Stock!#REF!*100)</f>
        <v>#REF!</v>
      </c>
      <c r="R1148" s="523">
        <f t="shared" si="35"/>
        <v>0</v>
      </c>
      <c r="S1148" s="524" t="e">
        <f>Produit_Tarif_Stock!#REF!</f>
        <v>#REF!</v>
      </c>
    </row>
    <row r="1149" spans="1:19" ht="24.75" customHeight="1">
      <c r="A1149" s="228" t="e">
        <f>Produit_Tarif_Stock!#REF!</f>
        <v>#REF!</v>
      </c>
      <c r="B1149" s="118" t="e">
        <f>IF(Produit_Tarif_Stock!#REF!&lt;&gt;"",Produit_Tarif_Stock!#REF!,"")</f>
        <v>#REF!</v>
      </c>
      <c r="C1149" s="502" t="e">
        <f>IF(Produit_Tarif_Stock!#REF!&lt;&gt;"",Produit_Tarif_Stock!#REF!,"")</f>
        <v>#REF!</v>
      </c>
      <c r="D1149" s="505" t="e">
        <f>IF(Produit_Tarif_Stock!#REF!&lt;&gt;"",Produit_Tarif_Stock!#REF!,"")</f>
        <v>#REF!</v>
      </c>
      <c r="E1149" s="514" t="e">
        <f>IF(Produit_Tarif_Stock!#REF!&lt;&gt;0,Produit_Tarif_Stock!#REF!,"")</f>
        <v>#REF!</v>
      </c>
      <c r="F1149" s="2" t="e">
        <f>IF(Produit_Tarif_Stock!#REF!&lt;&gt;"",Produit_Tarif_Stock!#REF!,"")</f>
        <v>#REF!</v>
      </c>
      <c r="G1149" s="506" t="e">
        <f>IF(Produit_Tarif_Stock!#REF!&lt;&gt;0,Produit_Tarif_Stock!#REF!,"")</f>
        <v>#REF!</v>
      </c>
      <c r="I1149" s="506" t="str">
        <f t="shared" si="34"/>
        <v/>
      </c>
      <c r="J1149" s="2" t="e">
        <f>IF(Produit_Tarif_Stock!#REF!&lt;&gt;0,Produit_Tarif_Stock!#REF!,"")</f>
        <v>#REF!</v>
      </c>
      <c r="K1149" s="2" t="e">
        <f>IF(Produit_Tarif_Stock!#REF!&lt;&gt;0,Produit_Tarif_Stock!#REF!,"")</f>
        <v>#REF!</v>
      </c>
      <c r="L1149" s="114" t="e">
        <f>IF(Produit_Tarif_Stock!#REF!&lt;&gt;0,Produit_Tarif_Stock!#REF!,"")</f>
        <v>#REF!</v>
      </c>
      <c r="M1149" s="114" t="e">
        <f>IF(Produit_Tarif_Stock!#REF!&lt;&gt;0,Produit_Tarif_Stock!#REF!,"")</f>
        <v>#REF!</v>
      </c>
      <c r="N1149" s="454"/>
      <c r="P1149" s="2" t="e">
        <f>IF(Produit_Tarif_Stock!#REF!&lt;&gt;0,Produit_Tarif_Stock!#REF!,"")</f>
        <v>#REF!</v>
      </c>
      <c r="Q1149" s="518" t="e">
        <f>IF(Produit_Tarif_Stock!#REF!&lt;&gt;0,(E1149-(E1149*H1149)-Produit_Tarif_Stock!#REF!)/Produit_Tarif_Stock!#REF!*100,(E1149-(E1149*H1149)-Produit_Tarif_Stock!#REF!)/Produit_Tarif_Stock!#REF!*100)</f>
        <v>#REF!</v>
      </c>
      <c r="R1149" s="523">
        <f t="shared" si="35"/>
        <v>0</v>
      </c>
      <c r="S1149" s="524" t="e">
        <f>Produit_Tarif_Stock!#REF!</f>
        <v>#REF!</v>
      </c>
    </row>
    <row r="1150" spans="1:19" ht="24.75" customHeight="1">
      <c r="A1150" s="228" t="e">
        <f>Produit_Tarif_Stock!#REF!</f>
        <v>#REF!</v>
      </c>
      <c r="B1150" s="118" t="e">
        <f>IF(Produit_Tarif_Stock!#REF!&lt;&gt;"",Produit_Tarif_Stock!#REF!,"")</f>
        <v>#REF!</v>
      </c>
      <c r="C1150" s="502" t="e">
        <f>IF(Produit_Tarif_Stock!#REF!&lt;&gt;"",Produit_Tarif_Stock!#REF!,"")</f>
        <v>#REF!</v>
      </c>
      <c r="D1150" s="505" t="e">
        <f>IF(Produit_Tarif_Stock!#REF!&lt;&gt;"",Produit_Tarif_Stock!#REF!,"")</f>
        <v>#REF!</v>
      </c>
      <c r="E1150" s="514" t="e">
        <f>IF(Produit_Tarif_Stock!#REF!&lt;&gt;0,Produit_Tarif_Stock!#REF!,"")</f>
        <v>#REF!</v>
      </c>
      <c r="F1150" s="2" t="e">
        <f>IF(Produit_Tarif_Stock!#REF!&lt;&gt;"",Produit_Tarif_Stock!#REF!,"")</f>
        <v>#REF!</v>
      </c>
      <c r="G1150" s="506" t="e">
        <f>IF(Produit_Tarif_Stock!#REF!&lt;&gt;0,Produit_Tarif_Stock!#REF!,"")</f>
        <v>#REF!</v>
      </c>
      <c r="I1150" s="506" t="str">
        <f t="shared" si="34"/>
        <v/>
      </c>
      <c r="J1150" s="2" t="e">
        <f>IF(Produit_Tarif_Stock!#REF!&lt;&gt;0,Produit_Tarif_Stock!#REF!,"")</f>
        <v>#REF!</v>
      </c>
      <c r="K1150" s="2" t="e">
        <f>IF(Produit_Tarif_Stock!#REF!&lt;&gt;0,Produit_Tarif_Stock!#REF!,"")</f>
        <v>#REF!</v>
      </c>
      <c r="L1150" s="114" t="e">
        <f>IF(Produit_Tarif_Stock!#REF!&lt;&gt;0,Produit_Tarif_Stock!#REF!,"")</f>
        <v>#REF!</v>
      </c>
      <c r="M1150" s="114" t="e">
        <f>IF(Produit_Tarif_Stock!#REF!&lt;&gt;0,Produit_Tarif_Stock!#REF!,"")</f>
        <v>#REF!</v>
      </c>
      <c r="N1150" s="454"/>
      <c r="P1150" s="2" t="e">
        <f>IF(Produit_Tarif_Stock!#REF!&lt;&gt;0,Produit_Tarif_Stock!#REF!,"")</f>
        <v>#REF!</v>
      </c>
      <c r="Q1150" s="518" t="e">
        <f>IF(Produit_Tarif_Stock!#REF!&lt;&gt;0,(E1150-(E1150*H1150)-Produit_Tarif_Stock!#REF!)/Produit_Tarif_Stock!#REF!*100,(E1150-(E1150*H1150)-Produit_Tarif_Stock!#REF!)/Produit_Tarif_Stock!#REF!*100)</f>
        <v>#REF!</v>
      </c>
      <c r="R1150" s="523">
        <f t="shared" si="35"/>
        <v>0</v>
      </c>
      <c r="S1150" s="524" t="e">
        <f>Produit_Tarif_Stock!#REF!</f>
        <v>#REF!</v>
      </c>
    </row>
    <row r="1151" spans="1:19" ht="24.75" customHeight="1">
      <c r="A1151" s="228" t="e">
        <f>Produit_Tarif_Stock!#REF!</f>
        <v>#REF!</v>
      </c>
      <c r="B1151" s="118" t="e">
        <f>IF(Produit_Tarif_Stock!#REF!&lt;&gt;"",Produit_Tarif_Stock!#REF!,"")</f>
        <v>#REF!</v>
      </c>
      <c r="C1151" s="502" t="e">
        <f>IF(Produit_Tarif_Stock!#REF!&lt;&gt;"",Produit_Tarif_Stock!#REF!,"")</f>
        <v>#REF!</v>
      </c>
      <c r="D1151" s="505" t="e">
        <f>IF(Produit_Tarif_Stock!#REF!&lt;&gt;"",Produit_Tarif_Stock!#REF!,"")</f>
        <v>#REF!</v>
      </c>
      <c r="E1151" s="514" t="e">
        <f>IF(Produit_Tarif_Stock!#REF!&lt;&gt;0,Produit_Tarif_Stock!#REF!,"")</f>
        <v>#REF!</v>
      </c>
      <c r="F1151" s="2" t="e">
        <f>IF(Produit_Tarif_Stock!#REF!&lt;&gt;"",Produit_Tarif_Stock!#REF!,"")</f>
        <v>#REF!</v>
      </c>
      <c r="G1151" s="506" t="e">
        <f>IF(Produit_Tarif_Stock!#REF!&lt;&gt;0,Produit_Tarif_Stock!#REF!,"")</f>
        <v>#REF!</v>
      </c>
      <c r="I1151" s="506" t="str">
        <f t="shared" si="34"/>
        <v/>
      </c>
      <c r="J1151" s="2" t="e">
        <f>IF(Produit_Tarif_Stock!#REF!&lt;&gt;0,Produit_Tarif_Stock!#REF!,"")</f>
        <v>#REF!</v>
      </c>
      <c r="K1151" s="2" t="e">
        <f>IF(Produit_Tarif_Stock!#REF!&lt;&gt;0,Produit_Tarif_Stock!#REF!,"")</f>
        <v>#REF!</v>
      </c>
      <c r="L1151" s="114" t="e">
        <f>IF(Produit_Tarif_Stock!#REF!&lt;&gt;0,Produit_Tarif_Stock!#REF!,"")</f>
        <v>#REF!</v>
      </c>
      <c r="M1151" s="114" t="e">
        <f>IF(Produit_Tarif_Stock!#REF!&lt;&gt;0,Produit_Tarif_Stock!#REF!,"")</f>
        <v>#REF!</v>
      </c>
      <c r="N1151" s="454"/>
      <c r="P1151" s="2" t="e">
        <f>IF(Produit_Tarif_Stock!#REF!&lt;&gt;0,Produit_Tarif_Stock!#REF!,"")</f>
        <v>#REF!</v>
      </c>
      <c r="Q1151" s="518" t="e">
        <f>IF(Produit_Tarif_Stock!#REF!&lt;&gt;0,(E1151-(E1151*H1151)-Produit_Tarif_Stock!#REF!)/Produit_Tarif_Stock!#REF!*100,(E1151-(E1151*H1151)-Produit_Tarif_Stock!#REF!)/Produit_Tarif_Stock!#REF!*100)</f>
        <v>#REF!</v>
      </c>
      <c r="R1151" s="523">
        <f t="shared" si="35"/>
        <v>0</v>
      </c>
      <c r="S1151" s="524" t="e">
        <f>Produit_Tarif_Stock!#REF!</f>
        <v>#REF!</v>
      </c>
    </row>
    <row r="1152" spans="1:19" ht="24.75" customHeight="1">
      <c r="A1152" s="228" t="e">
        <f>Produit_Tarif_Stock!#REF!</f>
        <v>#REF!</v>
      </c>
      <c r="B1152" s="118" t="e">
        <f>IF(Produit_Tarif_Stock!#REF!&lt;&gt;"",Produit_Tarif_Stock!#REF!,"")</f>
        <v>#REF!</v>
      </c>
      <c r="C1152" s="502" t="e">
        <f>IF(Produit_Tarif_Stock!#REF!&lt;&gt;"",Produit_Tarif_Stock!#REF!,"")</f>
        <v>#REF!</v>
      </c>
      <c r="D1152" s="505" t="e">
        <f>IF(Produit_Tarif_Stock!#REF!&lt;&gt;"",Produit_Tarif_Stock!#REF!,"")</f>
        <v>#REF!</v>
      </c>
      <c r="E1152" s="514" t="e">
        <f>IF(Produit_Tarif_Stock!#REF!&lt;&gt;0,Produit_Tarif_Stock!#REF!,"")</f>
        <v>#REF!</v>
      </c>
      <c r="F1152" s="2" t="e">
        <f>IF(Produit_Tarif_Stock!#REF!&lt;&gt;"",Produit_Tarif_Stock!#REF!,"")</f>
        <v>#REF!</v>
      </c>
      <c r="G1152" s="506" t="e">
        <f>IF(Produit_Tarif_Stock!#REF!&lt;&gt;0,Produit_Tarif_Stock!#REF!,"")</f>
        <v>#REF!</v>
      </c>
      <c r="I1152" s="506" t="str">
        <f t="shared" si="34"/>
        <v/>
      </c>
      <c r="J1152" s="2" t="e">
        <f>IF(Produit_Tarif_Stock!#REF!&lt;&gt;0,Produit_Tarif_Stock!#REF!,"")</f>
        <v>#REF!</v>
      </c>
      <c r="K1152" s="2" t="e">
        <f>IF(Produit_Tarif_Stock!#REF!&lt;&gt;0,Produit_Tarif_Stock!#REF!,"")</f>
        <v>#REF!</v>
      </c>
      <c r="L1152" s="114" t="e">
        <f>IF(Produit_Tarif_Stock!#REF!&lt;&gt;0,Produit_Tarif_Stock!#REF!,"")</f>
        <v>#REF!</v>
      </c>
      <c r="M1152" s="114" t="e">
        <f>IF(Produit_Tarif_Stock!#REF!&lt;&gt;0,Produit_Tarif_Stock!#REF!,"")</f>
        <v>#REF!</v>
      </c>
      <c r="N1152" s="454"/>
      <c r="P1152" s="2" t="e">
        <f>IF(Produit_Tarif_Stock!#REF!&lt;&gt;0,Produit_Tarif_Stock!#REF!,"")</f>
        <v>#REF!</v>
      </c>
      <c r="Q1152" s="518" t="e">
        <f>IF(Produit_Tarif_Stock!#REF!&lt;&gt;0,(E1152-(E1152*H1152)-Produit_Tarif_Stock!#REF!)/Produit_Tarif_Stock!#REF!*100,(E1152-(E1152*H1152)-Produit_Tarif_Stock!#REF!)/Produit_Tarif_Stock!#REF!*100)</f>
        <v>#REF!</v>
      </c>
      <c r="R1152" s="523">
        <f t="shared" si="35"/>
        <v>0</v>
      </c>
      <c r="S1152" s="524" t="e">
        <f>Produit_Tarif_Stock!#REF!</f>
        <v>#REF!</v>
      </c>
    </row>
    <row r="1153" spans="1:19" ht="24.75" customHeight="1">
      <c r="A1153" s="228" t="e">
        <f>Produit_Tarif_Stock!#REF!</f>
        <v>#REF!</v>
      </c>
      <c r="B1153" s="118" t="e">
        <f>IF(Produit_Tarif_Stock!#REF!&lt;&gt;"",Produit_Tarif_Stock!#REF!,"")</f>
        <v>#REF!</v>
      </c>
      <c r="C1153" s="502" t="e">
        <f>IF(Produit_Tarif_Stock!#REF!&lt;&gt;"",Produit_Tarif_Stock!#REF!,"")</f>
        <v>#REF!</v>
      </c>
      <c r="D1153" s="505" t="e">
        <f>IF(Produit_Tarif_Stock!#REF!&lt;&gt;"",Produit_Tarif_Stock!#REF!,"")</f>
        <v>#REF!</v>
      </c>
      <c r="E1153" s="514" t="e">
        <f>IF(Produit_Tarif_Stock!#REF!&lt;&gt;0,Produit_Tarif_Stock!#REF!,"")</f>
        <v>#REF!</v>
      </c>
      <c r="F1153" s="2" t="e">
        <f>IF(Produit_Tarif_Stock!#REF!&lt;&gt;"",Produit_Tarif_Stock!#REF!,"")</f>
        <v>#REF!</v>
      </c>
      <c r="G1153" s="506" t="e">
        <f>IF(Produit_Tarif_Stock!#REF!&lt;&gt;0,Produit_Tarif_Stock!#REF!,"")</f>
        <v>#REF!</v>
      </c>
      <c r="I1153" s="506" t="str">
        <f t="shared" si="34"/>
        <v/>
      </c>
      <c r="J1153" s="2" t="e">
        <f>IF(Produit_Tarif_Stock!#REF!&lt;&gt;0,Produit_Tarif_Stock!#REF!,"")</f>
        <v>#REF!</v>
      </c>
      <c r="K1153" s="2" t="e">
        <f>IF(Produit_Tarif_Stock!#REF!&lt;&gt;0,Produit_Tarif_Stock!#REF!,"")</f>
        <v>#REF!</v>
      </c>
      <c r="L1153" s="114" t="e">
        <f>IF(Produit_Tarif_Stock!#REF!&lt;&gt;0,Produit_Tarif_Stock!#REF!,"")</f>
        <v>#REF!</v>
      </c>
      <c r="M1153" s="114" t="e">
        <f>IF(Produit_Tarif_Stock!#REF!&lt;&gt;0,Produit_Tarif_Stock!#REF!,"")</f>
        <v>#REF!</v>
      </c>
      <c r="N1153" s="454"/>
      <c r="P1153" s="2" t="e">
        <f>IF(Produit_Tarif_Stock!#REF!&lt;&gt;0,Produit_Tarif_Stock!#REF!,"")</f>
        <v>#REF!</v>
      </c>
      <c r="Q1153" s="518" t="e">
        <f>IF(Produit_Tarif_Stock!#REF!&lt;&gt;0,(E1153-(E1153*H1153)-Produit_Tarif_Stock!#REF!)/Produit_Tarif_Stock!#REF!*100,(E1153-(E1153*H1153)-Produit_Tarif_Stock!#REF!)/Produit_Tarif_Stock!#REF!*100)</f>
        <v>#REF!</v>
      </c>
      <c r="R1153" s="523">
        <f t="shared" si="35"/>
        <v>0</v>
      </c>
      <c r="S1153" s="524" t="e">
        <f>Produit_Tarif_Stock!#REF!</f>
        <v>#REF!</v>
      </c>
    </row>
    <row r="1154" spans="1:19" ht="24.75" customHeight="1">
      <c r="A1154" s="228" t="e">
        <f>Produit_Tarif_Stock!#REF!</f>
        <v>#REF!</v>
      </c>
      <c r="B1154" s="118" t="e">
        <f>IF(Produit_Tarif_Stock!#REF!&lt;&gt;"",Produit_Tarif_Stock!#REF!,"")</f>
        <v>#REF!</v>
      </c>
      <c r="C1154" s="502" t="e">
        <f>IF(Produit_Tarif_Stock!#REF!&lt;&gt;"",Produit_Tarif_Stock!#REF!,"")</f>
        <v>#REF!</v>
      </c>
      <c r="D1154" s="505" t="e">
        <f>IF(Produit_Tarif_Stock!#REF!&lt;&gt;"",Produit_Tarif_Stock!#REF!,"")</f>
        <v>#REF!</v>
      </c>
      <c r="E1154" s="514" t="e">
        <f>IF(Produit_Tarif_Stock!#REF!&lt;&gt;0,Produit_Tarif_Stock!#REF!,"")</f>
        <v>#REF!</v>
      </c>
      <c r="F1154" s="2" t="e">
        <f>IF(Produit_Tarif_Stock!#REF!&lt;&gt;"",Produit_Tarif_Stock!#REF!,"")</f>
        <v>#REF!</v>
      </c>
      <c r="G1154" s="506" t="e">
        <f>IF(Produit_Tarif_Stock!#REF!&lt;&gt;0,Produit_Tarif_Stock!#REF!,"")</f>
        <v>#REF!</v>
      </c>
      <c r="I1154" s="506" t="str">
        <f t="shared" si="34"/>
        <v/>
      </c>
      <c r="J1154" s="2" t="e">
        <f>IF(Produit_Tarif_Stock!#REF!&lt;&gt;0,Produit_Tarif_Stock!#REF!,"")</f>
        <v>#REF!</v>
      </c>
      <c r="K1154" s="2" t="e">
        <f>IF(Produit_Tarif_Stock!#REF!&lt;&gt;0,Produit_Tarif_Stock!#REF!,"")</f>
        <v>#REF!</v>
      </c>
      <c r="L1154" s="114" t="e">
        <f>IF(Produit_Tarif_Stock!#REF!&lt;&gt;0,Produit_Tarif_Stock!#REF!,"")</f>
        <v>#REF!</v>
      </c>
      <c r="M1154" s="114" t="e">
        <f>IF(Produit_Tarif_Stock!#REF!&lt;&gt;0,Produit_Tarif_Stock!#REF!,"")</f>
        <v>#REF!</v>
      </c>
      <c r="N1154" s="454"/>
      <c r="P1154" s="2" t="e">
        <f>IF(Produit_Tarif_Stock!#REF!&lt;&gt;0,Produit_Tarif_Stock!#REF!,"")</f>
        <v>#REF!</v>
      </c>
      <c r="Q1154" s="518" t="e">
        <f>IF(Produit_Tarif_Stock!#REF!&lt;&gt;0,(E1154-(E1154*H1154)-Produit_Tarif_Stock!#REF!)/Produit_Tarif_Stock!#REF!*100,(E1154-(E1154*H1154)-Produit_Tarif_Stock!#REF!)/Produit_Tarif_Stock!#REF!*100)</f>
        <v>#REF!</v>
      </c>
      <c r="R1154" s="523">
        <f t="shared" si="35"/>
        <v>0</v>
      </c>
      <c r="S1154" s="524" t="e">
        <f>Produit_Tarif_Stock!#REF!</f>
        <v>#REF!</v>
      </c>
    </row>
    <row r="1155" spans="1:19" ht="24.75" customHeight="1">
      <c r="A1155" s="228" t="e">
        <f>Produit_Tarif_Stock!#REF!</f>
        <v>#REF!</v>
      </c>
      <c r="B1155" s="118" t="e">
        <f>IF(Produit_Tarif_Stock!#REF!&lt;&gt;"",Produit_Tarif_Stock!#REF!,"")</f>
        <v>#REF!</v>
      </c>
      <c r="C1155" s="502" t="e">
        <f>IF(Produit_Tarif_Stock!#REF!&lt;&gt;"",Produit_Tarif_Stock!#REF!,"")</f>
        <v>#REF!</v>
      </c>
      <c r="D1155" s="505" t="e">
        <f>IF(Produit_Tarif_Stock!#REF!&lt;&gt;"",Produit_Tarif_Stock!#REF!,"")</f>
        <v>#REF!</v>
      </c>
      <c r="E1155" s="514" t="e">
        <f>IF(Produit_Tarif_Stock!#REF!&lt;&gt;0,Produit_Tarif_Stock!#REF!,"")</f>
        <v>#REF!</v>
      </c>
      <c r="F1155" s="2" t="e">
        <f>IF(Produit_Tarif_Stock!#REF!&lt;&gt;"",Produit_Tarif_Stock!#REF!,"")</f>
        <v>#REF!</v>
      </c>
      <c r="G1155" s="506" t="e">
        <f>IF(Produit_Tarif_Stock!#REF!&lt;&gt;0,Produit_Tarif_Stock!#REF!,"")</f>
        <v>#REF!</v>
      </c>
      <c r="I1155" s="506" t="str">
        <f t="shared" si="34"/>
        <v/>
      </c>
      <c r="J1155" s="2" t="e">
        <f>IF(Produit_Tarif_Stock!#REF!&lt;&gt;0,Produit_Tarif_Stock!#REF!,"")</f>
        <v>#REF!</v>
      </c>
      <c r="K1155" s="2" t="e">
        <f>IF(Produit_Tarif_Stock!#REF!&lt;&gt;0,Produit_Tarif_Stock!#REF!,"")</f>
        <v>#REF!</v>
      </c>
      <c r="L1155" s="114" t="e">
        <f>IF(Produit_Tarif_Stock!#REF!&lt;&gt;0,Produit_Tarif_Stock!#REF!,"")</f>
        <v>#REF!</v>
      </c>
      <c r="M1155" s="114" t="e">
        <f>IF(Produit_Tarif_Stock!#REF!&lt;&gt;0,Produit_Tarif_Stock!#REF!,"")</f>
        <v>#REF!</v>
      </c>
      <c r="N1155" s="454"/>
      <c r="P1155" s="2" t="e">
        <f>IF(Produit_Tarif_Stock!#REF!&lt;&gt;0,Produit_Tarif_Stock!#REF!,"")</f>
        <v>#REF!</v>
      </c>
      <c r="Q1155" s="518" t="e">
        <f>IF(Produit_Tarif_Stock!#REF!&lt;&gt;0,(E1155-(E1155*H1155)-Produit_Tarif_Stock!#REF!)/Produit_Tarif_Stock!#REF!*100,(E1155-(E1155*H1155)-Produit_Tarif_Stock!#REF!)/Produit_Tarif_Stock!#REF!*100)</f>
        <v>#REF!</v>
      </c>
      <c r="R1155" s="523">
        <f t="shared" si="35"/>
        <v>0</v>
      </c>
      <c r="S1155" s="524" t="e">
        <f>Produit_Tarif_Stock!#REF!</f>
        <v>#REF!</v>
      </c>
    </row>
    <row r="1156" spans="1:19" ht="24.75" customHeight="1">
      <c r="A1156" s="228" t="e">
        <f>Produit_Tarif_Stock!#REF!</f>
        <v>#REF!</v>
      </c>
      <c r="B1156" s="118" t="e">
        <f>IF(Produit_Tarif_Stock!#REF!&lt;&gt;"",Produit_Tarif_Stock!#REF!,"")</f>
        <v>#REF!</v>
      </c>
      <c r="C1156" s="502" t="e">
        <f>IF(Produit_Tarif_Stock!#REF!&lt;&gt;"",Produit_Tarif_Stock!#REF!,"")</f>
        <v>#REF!</v>
      </c>
      <c r="D1156" s="505" t="e">
        <f>IF(Produit_Tarif_Stock!#REF!&lt;&gt;"",Produit_Tarif_Stock!#REF!,"")</f>
        <v>#REF!</v>
      </c>
      <c r="E1156" s="514" t="e">
        <f>IF(Produit_Tarif_Stock!#REF!&lt;&gt;0,Produit_Tarif_Stock!#REF!,"")</f>
        <v>#REF!</v>
      </c>
      <c r="F1156" s="2" t="e">
        <f>IF(Produit_Tarif_Stock!#REF!&lt;&gt;"",Produit_Tarif_Stock!#REF!,"")</f>
        <v>#REF!</v>
      </c>
      <c r="G1156" s="506" t="e">
        <f>IF(Produit_Tarif_Stock!#REF!&lt;&gt;0,Produit_Tarif_Stock!#REF!,"")</f>
        <v>#REF!</v>
      </c>
      <c r="I1156" s="506" t="str">
        <f t="shared" si="34"/>
        <v/>
      </c>
      <c r="J1156" s="2" t="e">
        <f>IF(Produit_Tarif_Stock!#REF!&lt;&gt;0,Produit_Tarif_Stock!#REF!,"")</f>
        <v>#REF!</v>
      </c>
      <c r="K1156" s="2" t="e">
        <f>IF(Produit_Tarif_Stock!#REF!&lt;&gt;0,Produit_Tarif_Stock!#REF!,"")</f>
        <v>#REF!</v>
      </c>
      <c r="L1156" s="114" t="e">
        <f>IF(Produit_Tarif_Stock!#REF!&lt;&gt;0,Produit_Tarif_Stock!#REF!,"")</f>
        <v>#REF!</v>
      </c>
      <c r="M1156" s="114" t="e">
        <f>IF(Produit_Tarif_Stock!#REF!&lt;&gt;0,Produit_Tarif_Stock!#REF!,"")</f>
        <v>#REF!</v>
      </c>
      <c r="N1156" s="454"/>
      <c r="P1156" s="2" t="e">
        <f>IF(Produit_Tarif_Stock!#REF!&lt;&gt;0,Produit_Tarif_Stock!#REF!,"")</f>
        <v>#REF!</v>
      </c>
      <c r="Q1156" s="518" t="e">
        <f>IF(Produit_Tarif_Stock!#REF!&lt;&gt;0,(E1156-(E1156*H1156)-Produit_Tarif_Stock!#REF!)/Produit_Tarif_Stock!#REF!*100,(E1156-(E1156*H1156)-Produit_Tarif_Stock!#REF!)/Produit_Tarif_Stock!#REF!*100)</f>
        <v>#REF!</v>
      </c>
      <c r="R1156" s="523">
        <f t="shared" si="35"/>
        <v>0</v>
      </c>
      <c r="S1156" s="524" t="e">
        <f>Produit_Tarif_Stock!#REF!</f>
        <v>#REF!</v>
      </c>
    </row>
    <row r="1157" spans="1:19" ht="24.75" customHeight="1">
      <c r="A1157" s="228" t="e">
        <f>Produit_Tarif_Stock!#REF!</f>
        <v>#REF!</v>
      </c>
      <c r="B1157" s="118" t="e">
        <f>IF(Produit_Tarif_Stock!#REF!&lt;&gt;"",Produit_Tarif_Stock!#REF!,"")</f>
        <v>#REF!</v>
      </c>
      <c r="C1157" s="502" t="e">
        <f>IF(Produit_Tarif_Stock!#REF!&lt;&gt;"",Produit_Tarif_Stock!#REF!,"")</f>
        <v>#REF!</v>
      </c>
      <c r="D1157" s="505" t="e">
        <f>IF(Produit_Tarif_Stock!#REF!&lt;&gt;"",Produit_Tarif_Stock!#REF!,"")</f>
        <v>#REF!</v>
      </c>
      <c r="E1157" s="514" t="e">
        <f>IF(Produit_Tarif_Stock!#REF!&lt;&gt;0,Produit_Tarif_Stock!#REF!,"")</f>
        <v>#REF!</v>
      </c>
      <c r="F1157" s="2" t="e">
        <f>IF(Produit_Tarif_Stock!#REF!&lt;&gt;"",Produit_Tarif_Stock!#REF!,"")</f>
        <v>#REF!</v>
      </c>
      <c r="G1157" s="506" t="e">
        <f>IF(Produit_Tarif_Stock!#REF!&lt;&gt;0,Produit_Tarif_Stock!#REF!,"")</f>
        <v>#REF!</v>
      </c>
      <c r="I1157" s="506" t="str">
        <f t="shared" si="34"/>
        <v/>
      </c>
      <c r="J1157" s="2" t="e">
        <f>IF(Produit_Tarif_Stock!#REF!&lt;&gt;0,Produit_Tarif_Stock!#REF!,"")</f>
        <v>#REF!</v>
      </c>
      <c r="K1157" s="2" t="e">
        <f>IF(Produit_Tarif_Stock!#REF!&lt;&gt;0,Produit_Tarif_Stock!#REF!,"")</f>
        <v>#REF!</v>
      </c>
      <c r="L1157" s="114" t="e">
        <f>IF(Produit_Tarif_Stock!#REF!&lt;&gt;0,Produit_Tarif_Stock!#REF!,"")</f>
        <v>#REF!</v>
      </c>
      <c r="M1157" s="114" t="e">
        <f>IF(Produit_Tarif_Stock!#REF!&lt;&gt;0,Produit_Tarif_Stock!#REF!,"")</f>
        <v>#REF!</v>
      </c>
      <c r="N1157" s="454"/>
      <c r="P1157" s="2" t="e">
        <f>IF(Produit_Tarif_Stock!#REF!&lt;&gt;0,Produit_Tarif_Stock!#REF!,"")</f>
        <v>#REF!</v>
      </c>
      <c r="Q1157" s="518" t="e">
        <f>IF(Produit_Tarif_Stock!#REF!&lt;&gt;0,(E1157-(E1157*H1157)-Produit_Tarif_Stock!#REF!)/Produit_Tarif_Stock!#REF!*100,(E1157-(E1157*H1157)-Produit_Tarif_Stock!#REF!)/Produit_Tarif_Stock!#REF!*100)</f>
        <v>#REF!</v>
      </c>
      <c r="R1157" s="523">
        <f t="shared" si="35"/>
        <v>0</v>
      </c>
      <c r="S1157" s="524" t="e">
        <f>Produit_Tarif_Stock!#REF!</f>
        <v>#REF!</v>
      </c>
    </row>
    <row r="1158" spans="1:19" ht="24.75" customHeight="1">
      <c r="A1158" s="228" t="e">
        <f>Produit_Tarif_Stock!#REF!</f>
        <v>#REF!</v>
      </c>
      <c r="B1158" s="118" t="e">
        <f>IF(Produit_Tarif_Stock!#REF!&lt;&gt;"",Produit_Tarif_Stock!#REF!,"")</f>
        <v>#REF!</v>
      </c>
      <c r="C1158" s="502" t="e">
        <f>IF(Produit_Tarif_Stock!#REF!&lt;&gt;"",Produit_Tarif_Stock!#REF!,"")</f>
        <v>#REF!</v>
      </c>
      <c r="D1158" s="505" t="e">
        <f>IF(Produit_Tarif_Stock!#REF!&lt;&gt;"",Produit_Tarif_Stock!#REF!,"")</f>
        <v>#REF!</v>
      </c>
      <c r="E1158" s="514" t="e">
        <f>IF(Produit_Tarif_Stock!#REF!&lt;&gt;0,Produit_Tarif_Stock!#REF!,"")</f>
        <v>#REF!</v>
      </c>
      <c r="F1158" s="2" t="e">
        <f>IF(Produit_Tarif_Stock!#REF!&lt;&gt;"",Produit_Tarif_Stock!#REF!,"")</f>
        <v>#REF!</v>
      </c>
      <c r="G1158" s="506" t="e">
        <f>IF(Produit_Tarif_Stock!#REF!&lt;&gt;0,Produit_Tarif_Stock!#REF!,"")</f>
        <v>#REF!</v>
      </c>
      <c r="I1158" s="506" t="str">
        <f t="shared" si="34"/>
        <v/>
      </c>
      <c r="J1158" s="2" t="e">
        <f>IF(Produit_Tarif_Stock!#REF!&lt;&gt;0,Produit_Tarif_Stock!#REF!,"")</f>
        <v>#REF!</v>
      </c>
      <c r="K1158" s="2" t="e">
        <f>IF(Produit_Tarif_Stock!#REF!&lt;&gt;0,Produit_Tarif_Stock!#REF!,"")</f>
        <v>#REF!</v>
      </c>
      <c r="L1158" s="114" t="e">
        <f>IF(Produit_Tarif_Stock!#REF!&lt;&gt;0,Produit_Tarif_Stock!#REF!,"")</f>
        <v>#REF!</v>
      </c>
      <c r="M1158" s="114" t="e">
        <f>IF(Produit_Tarif_Stock!#REF!&lt;&gt;0,Produit_Tarif_Stock!#REF!,"")</f>
        <v>#REF!</v>
      </c>
      <c r="N1158" s="454"/>
      <c r="P1158" s="2" t="e">
        <f>IF(Produit_Tarif_Stock!#REF!&lt;&gt;0,Produit_Tarif_Stock!#REF!,"")</f>
        <v>#REF!</v>
      </c>
      <c r="Q1158" s="518" t="e">
        <f>IF(Produit_Tarif_Stock!#REF!&lt;&gt;0,(E1158-(E1158*H1158)-Produit_Tarif_Stock!#REF!)/Produit_Tarif_Stock!#REF!*100,(E1158-(E1158*H1158)-Produit_Tarif_Stock!#REF!)/Produit_Tarif_Stock!#REF!*100)</f>
        <v>#REF!</v>
      </c>
      <c r="R1158" s="523">
        <f t="shared" si="35"/>
        <v>0</v>
      </c>
      <c r="S1158" s="524" t="e">
        <f>Produit_Tarif_Stock!#REF!</f>
        <v>#REF!</v>
      </c>
    </row>
    <row r="1159" spans="1:19" ht="24.75" customHeight="1">
      <c r="A1159" s="228" t="e">
        <f>Produit_Tarif_Stock!#REF!</f>
        <v>#REF!</v>
      </c>
      <c r="B1159" s="118" t="e">
        <f>IF(Produit_Tarif_Stock!#REF!&lt;&gt;"",Produit_Tarif_Stock!#REF!,"")</f>
        <v>#REF!</v>
      </c>
      <c r="C1159" s="502" t="e">
        <f>IF(Produit_Tarif_Stock!#REF!&lt;&gt;"",Produit_Tarif_Stock!#REF!,"")</f>
        <v>#REF!</v>
      </c>
      <c r="D1159" s="505" t="e">
        <f>IF(Produit_Tarif_Stock!#REF!&lt;&gt;"",Produit_Tarif_Stock!#REF!,"")</f>
        <v>#REF!</v>
      </c>
      <c r="E1159" s="514" t="e">
        <f>IF(Produit_Tarif_Stock!#REF!&lt;&gt;0,Produit_Tarif_Stock!#REF!,"")</f>
        <v>#REF!</v>
      </c>
      <c r="F1159" s="2" t="e">
        <f>IF(Produit_Tarif_Stock!#REF!&lt;&gt;"",Produit_Tarif_Stock!#REF!,"")</f>
        <v>#REF!</v>
      </c>
      <c r="G1159" s="506" t="e">
        <f>IF(Produit_Tarif_Stock!#REF!&lt;&gt;0,Produit_Tarif_Stock!#REF!,"")</f>
        <v>#REF!</v>
      </c>
      <c r="I1159" s="506" t="str">
        <f t="shared" ref="I1159:I1222" si="36">IF(H1159&gt;0,E1159-(E1159*H1159),"")</f>
        <v/>
      </c>
      <c r="J1159" s="2" t="e">
        <f>IF(Produit_Tarif_Stock!#REF!&lt;&gt;0,Produit_Tarif_Stock!#REF!,"")</f>
        <v>#REF!</v>
      </c>
      <c r="K1159" s="2" t="e">
        <f>IF(Produit_Tarif_Stock!#REF!&lt;&gt;0,Produit_Tarif_Stock!#REF!,"")</f>
        <v>#REF!</v>
      </c>
      <c r="L1159" s="114" t="e">
        <f>IF(Produit_Tarif_Stock!#REF!&lt;&gt;0,Produit_Tarif_Stock!#REF!,"")</f>
        <v>#REF!</v>
      </c>
      <c r="M1159" s="114" t="e">
        <f>IF(Produit_Tarif_Stock!#REF!&lt;&gt;0,Produit_Tarif_Stock!#REF!,"")</f>
        <v>#REF!</v>
      </c>
      <c r="N1159" s="454"/>
      <c r="P1159" s="2" t="e">
        <f>IF(Produit_Tarif_Stock!#REF!&lt;&gt;0,Produit_Tarif_Stock!#REF!,"")</f>
        <v>#REF!</v>
      </c>
      <c r="Q1159" s="518" t="e">
        <f>IF(Produit_Tarif_Stock!#REF!&lt;&gt;0,(E1159-(E1159*H1159)-Produit_Tarif_Stock!#REF!)/Produit_Tarif_Stock!#REF!*100,(E1159-(E1159*H1159)-Produit_Tarif_Stock!#REF!)/Produit_Tarif_Stock!#REF!*100)</f>
        <v>#REF!</v>
      </c>
      <c r="R1159" s="523">
        <f t="shared" ref="R1159:R1222" si="37">SUM(H1159:H3152)</f>
        <v>0</v>
      </c>
      <c r="S1159" s="524" t="e">
        <f>Produit_Tarif_Stock!#REF!</f>
        <v>#REF!</v>
      </c>
    </row>
    <row r="1160" spans="1:19" ht="24.75" customHeight="1">
      <c r="A1160" s="228" t="e">
        <f>Produit_Tarif_Stock!#REF!</f>
        <v>#REF!</v>
      </c>
      <c r="B1160" s="118" t="e">
        <f>IF(Produit_Tarif_Stock!#REF!&lt;&gt;"",Produit_Tarif_Stock!#REF!,"")</f>
        <v>#REF!</v>
      </c>
      <c r="C1160" s="502" t="e">
        <f>IF(Produit_Tarif_Stock!#REF!&lt;&gt;"",Produit_Tarif_Stock!#REF!,"")</f>
        <v>#REF!</v>
      </c>
      <c r="D1160" s="505" t="e">
        <f>IF(Produit_Tarif_Stock!#REF!&lt;&gt;"",Produit_Tarif_Stock!#REF!,"")</f>
        <v>#REF!</v>
      </c>
      <c r="E1160" s="514" t="e">
        <f>IF(Produit_Tarif_Stock!#REF!&lt;&gt;0,Produit_Tarif_Stock!#REF!,"")</f>
        <v>#REF!</v>
      </c>
      <c r="F1160" s="2" t="e">
        <f>IF(Produit_Tarif_Stock!#REF!&lt;&gt;"",Produit_Tarif_Stock!#REF!,"")</f>
        <v>#REF!</v>
      </c>
      <c r="G1160" s="506" t="e">
        <f>IF(Produit_Tarif_Stock!#REF!&lt;&gt;0,Produit_Tarif_Stock!#REF!,"")</f>
        <v>#REF!</v>
      </c>
      <c r="I1160" s="506" t="str">
        <f t="shared" si="36"/>
        <v/>
      </c>
      <c r="J1160" s="2" t="e">
        <f>IF(Produit_Tarif_Stock!#REF!&lt;&gt;0,Produit_Tarif_Stock!#REF!,"")</f>
        <v>#REF!</v>
      </c>
      <c r="K1160" s="2" t="e">
        <f>IF(Produit_Tarif_Stock!#REF!&lt;&gt;0,Produit_Tarif_Stock!#REF!,"")</f>
        <v>#REF!</v>
      </c>
      <c r="L1160" s="114" t="e">
        <f>IF(Produit_Tarif_Stock!#REF!&lt;&gt;0,Produit_Tarif_Stock!#REF!,"")</f>
        <v>#REF!</v>
      </c>
      <c r="M1160" s="114" t="e">
        <f>IF(Produit_Tarif_Stock!#REF!&lt;&gt;0,Produit_Tarif_Stock!#REF!,"")</f>
        <v>#REF!</v>
      </c>
      <c r="N1160" s="454"/>
      <c r="P1160" s="2" t="e">
        <f>IF(Produit_Tarif_Stock!#REF!&lt;&gt;0,Produit_Tarif_Stock!#REF!,"")</f>
        <v>#REF!</v>
      </c>
      <c r="Q1160" s="518" t="e">
        <f>IF(Produit_Tarif_Stock!#REF!&lt;&gt;0,(E1160-(E1160*H1160)-Produit_Tarif_Stock!#REF!)/Produit_Tarif_Stock!#REF!*100,(E1160-(E1160*H1160)-Produit_Tarif_Stock!#REF!)/Produit_Tarif_Stock!#REF!*100)</f>
        <v>#REF!</v>
      </c>
      <c r="R1160" s="523">
        <f t="shared" si="37"/>
        <v>0</v>
      </c>
      <c r="S1160" s="524" t="e">
        <f>Produit_Tarif_Stock!#REF!</f>
        <v>#REF!</v>
      </c>
    </row>
    <row r="1161" spans="1:19" ht="24.75" customHeight="1">
      <c r="A1161" s="228" t="e">
        <f>Produit_Tarif_Stock!#REF!</f>
        <v>#REF!</v>
      </c>
      <c r="B1161" s="118" t="e">
        <f>IF(Produit_Tarif_Stock!#REF!&lt;&gt;"",Produit_Tarif_Stock!#REF!,"")</f>
        <v>#REF!</v>
      </c>
      <c r="C1161" s="502" t="e">
        <f>IF(Produit_Tarif_Stock!#REF!&lt;&gt;"",Produit_Tarif_Stock!#REF!,"")</f>
        <v>#REF!</v>
      </c>
      <c r="D1161" s="505" t="e">
        <f>IF(Produit_Tarif_Stock!#REF!&lt;&gt;"",Produit_Tarif_Stock!#REF!,"")</f>
        <v>#REF!</v>
      </c>
      <c r="E1161" s="514" t="e">
        <f>IF(Produit_Tarif_Stock!#REF!&lt;&gt;0,Produit_Tarif_Stock!#REF!,"")</f>
        <v>#REF!</v>
      </c>
      <c r="F1161" s="2" t="e">
        <f>IF(Produit_Tarif_Stock!#REF!&lt;&gt;"",Produit_Tarif_Stock!#REF!,"")</f>
        <v>#REF!</v>
      </c>
      <c r="G1161" s="506" t="e">
        <f>IF(Produit_Tarif_Stock!#REF!&lt;&gt;0,Produit_Tarif_Stock!#REF!,"")</f>
        <v>#REF!</v>
      </c>
      <c r="I1161" s="506" t="str">
        <f t="shared" si="36"/>
        <v/>
      </c>
      <c r="J1161" s="2" t="e">
        <f>IF(Produit_Tarif_Stock!#REF!&lt;&gt;0,Produit_Tarif_Stock!#REF!,"")</f>
        <v>#REF!</v>
      </c>
      <c r="K1161" s="2" t="e">
        <f>IF(Produit_Tarif_Stock!#REF!&lt;&gt;0,Produit_Tarif_Stock!#REF!,"")</f>
        <v>#REF!</v>
      </c>
      <c r="L1161" s="114" t="e">
        <f>IF(Produit_Tarif_Stock!#REF!&lt;&gt;0,Produit_Tarif_Stock!#REF!,"")</f>
        <v>#REF!</v>
      </c>
      <c r="M1161" s="114" t="e">
        <f>IF(Produit_Tarif_Stock!#REF!&lt;&gt;0,Produit_Tarif_Stock!#REF!,"")</f>
        <v>#REF!</v>
      </c>
      <c r="N1161" s="454"/>
      <c r="P1161" s="2" t="e">
        <f>IF(Produit_Tarif_Stock!#REF!&lt;&gt;0,Produit_Tarif_Stock!#REF!,"")</f>
        <v>#REF!</v>
      </c>
      <c r="Q1161" s="518" t="e">
        <f>IF(Produit_Tarif_Stock!#REF!&lt;&gt;0,(E1161-(E1161*H1161)-Produit_Tarif_Stock!#REF!)/Produit_Tarif_Stock!#REF!*100,(E1161-(E1161*H1161)-Produit_Tarif_Stock!#REF!)/Produit_Tarif_Stock!#REF!*100)</f>
        <v>#REF!</v>
      </c>
      <c r="R1161" s="523">
        <f t="shared" si="37"/>
        <v>0</v>
      </c>
      <c r="S1161" s="524" t="e">
        <f>Produit_Tarif_Stock!#REF!</f>
        <v>#REF!</v>
      </c>
    </row>
    <row r="1162" spans="1:19" ht="24.75" customHeight="1">
      <c r="A1162" s="228" t="e">
        <f>Produit_Tarif_Stock!#REF!</f>
        <v>#REF!</v>
      </c>
      <c r="B1162" s="118" t="e">
        <f>IF(Produit_Tarif_Stock!#REF!&lt;&gt;"",Produit_Tarif_Stock!#REF!,"")</f>
        <v>#REF!</v>
      </c>
      <c r="C1162" s="502" t="e">
        <f>IF(Produit_Tarif_Stock!#REF!&lt;&gt;"",Produit_Tarif_Stock!#REF!,"")</f>
        <v>#REF!</v>
      </c>
      <c r="D1162" s="505" t="e">
        <f>IF(Produit_Tarif_Stock!#REF!&lt;&gt;"",Produit_Tarif_Stock!#REF!,"")</f>
        <v>#REF!</v>
      </c>
      <c r="E1162" s="514" t="e">
        <f>IF(Produit_Tarif_Stock!#REF!&lt;&gt;0,Produit_Tarif_Stock!#REF!,"")</f>
        <v>#REF!</v>
      </c>
      <c r="F1162" s="2" t="e">
        <f>IF(Produit_Tarif_Stock!#REF!&lt;&gt;"",Produit_Tarif_Stock!#REF!,"")</f>
        <v>#REF!</v>
      </c>
      <c r="G1162" s="506" t="e">
        <f>IF(Produit_Tarif_Stock!#REF!&lt;&gt;0,Produit_Tarif_Stock!#REF!,"")</f>
        <v>#REF!</v>
      </c>
      <c r="I1162" s="506" t="str">
        <f t="shared" si="36"/>
        <v/>
      </c>
      <c r="J1162" s="2" t="e">
        <f>IF(Produit_Tarif_Stock!#REF!&lt;&gt;0,Produit_Tarif_Stock!#REF!,"")</f>
        <v>#REF!</v>
      </c>
      <c r="K1162" s="2" t="e">
        <f>IF(Produit_Tarif_Stock!#REF!&lt;&gt;0,Produit_Tarif_Stock!#REF!,"")</f>
        <v>#REF!</v>
      </c>
      <c r="L1162" s="114" t="e">
        <f>IF(Produit_Tarif_Stock!#REF!&lt;&gt;0,Produit_Tarif_Stock!#REF!,"")</f>
        <v>#REF!</v>
      </c>
      <c r="M1162" s="114" t="e">
        <f>IF(Produit_Tarif_Stock!#REF!&lt;&gt;0,Produit_Tarif_Stock!#REF!,"")</f>
        <v>#REF!</v>
      </c>
      <c r="N1162" s="454"/>
      <c r="P1162" s="2" t="e">
        <f>IF(Produit_Tarif_Stock!#REF!&lt;&gt;0,Produit_Tarif_Stock!#REF!,"")</f>
        <v>#REF!</v>
      </c>
      <c r="Q1162" s="518" t="e">
        <f>IF(Produit_Tarif_Stock!#REF!&lt;&gt;0,(E1162-(E1162*H1162)-Produit_Tarif_Stock!#REF!)/Produit_Tarif_Stock!#REF!*100,(E1162-(E1162*H1162)-Produit_Tarif_Stock!#REF!)/Produit_Tarif_Stock!#REF!*100)</f>
        <v>#REF!</v>
      </c>
      <c r="R1162" s="523">
        <f t="shared" si="37"/>
        <v>0</v>
      </c>
      <c r="S1162" s="524" t="e">
        <f>Produit_Tarif_Stock!#REF!</f>
        <v>#REF!</v>
      </c>
    </row>
    <row r="1163" spans="1:19" ht="24.75" customHeight="1">
      <c r="A1163" s="228" t="e">
        <f>Produit_Tarif_Stock!#REF!</f>
        <v>#REF!</v>
      </c>
      <c r="B1163" s="118" t="e">
        <f>IF(Produit_Tarif_Stock!#REF!&lt;&gt;"",Produit_Tarif_Stock!#REF!,"")</f>
        <v>#REF!</v>
      </c>
      <c r="C1163" s="502" t="e">
        <f>IF(Produit_Tarif_Stock!#REF!&lt;&gt;"",Produit_Tarif_Stock!#REF!,"")</f>
        <v>#REF!</v>
      </c>
      <c r="D1163" s="505" t="e">
        <f>IF(Produit_Tarif_Stock!#REF!&lt;&gt;"",Produit_Tarif_Stock!#REF!,"")</f>
        <v>#REF!</v>
      </c>
      <c r="E1163" s="514" t="e">
        <f>IF(Produit_Tarif_Stock!#REF!&lt;&gt;0,Produit_Tarif_Stock!#REF!,"")</f>
        <v>#REF!</v>
      </c>
      <c r="F1163" s="2" t="e">
        <f>IF(Produit_Tarif_Stock!#REF!&lt;&gt;"",Produit_Tarif_Stock!#REF!,"")</f>
        <v>#REF!</v>
      </c>
      <c r="G1163" s="506" t="e">
        <f>IF(Produit_Tarif_Stock!#REF!&lt;&gt;0,Produit_Tarif_Stock!#REF!,"")</f>
        <v>#REF!</v>
      </c>
      <c r="I1163" s="506" t="str">
        <f t="shared" si="36"/>
        <v/>
      </c>
      <c r="J1163" s="2" t="e">
        <f>IF(Produit_Tarif_Stock!#REF!&lt;&gt;0,Produit_Tarif_Stock!#REF!,"")</f>
        <v>#REF!</v>
      </c>
      <c r="K1163" s="2" t="e">
        <f>IF(Produit_Tarif_Stock!#REF!&lt;&gt;0,Produit_Tarif_Stock!#REF!,"")</f>
        <v>#REF!</v>
      </c>
      <c r="L1163" s="114" t="e">
        <f>IF(Produit_Tarif_Stock!#REF!&lt;&gt;0,Produit_Tarif_Stock!#REF!,"")</f>
        <v>#REF!</v>
      </c>
      <c r="M1163" s="114" t="e">
        <f>IF(Produit_Tarif_Stock!#REF!&lt;&gt;0,Produit_Tarif_Stock!#REF!,"")</f>
        <v>#REF!</v>
      </c>
      <c r="N1163" s="454"/>
      <c r="P1163" s="2" t="e">
        <f>IF(Produit_Tarif_Stock!#REF!&lt;&gt;0,Produit_Tarif_Stock!#REF!,"")</f>
        <v>#REF!</v>
      </c>
      <c r="Q1163" s="518" t="e">
        <f>IF(Produit_Tarif_Stock!#REF!&lt;&gt;0,(E1163-(E1163*H1163)-Produit_Tarif_Stock!#REF!)/Produit_Tarif_Stock!#REF!*100,(E1163-(E1163*H1163)-Produit_Tarif_Stock!#REF!)/Produit_Tarif_Stock!#REF!*100)</f>
        <v>#REF!</v>
      </c>
      <c r="R1163" s="523">
        <f t="shared" si="37"/>
        <v>0</v>
      </c>
      <c r="S1163" s="524" t="e">
        <f>Produit_Tarif_Stock!#REF!</f>
        <v>#REF!</v>
      </c>
    </row>
    <row r="1164" spans="1:19" ht="24.75" customHeight="1">
      <c r="A1164" s="228" t="e">
        <f>Produit_Tarif_Stock!#REF!</f>
        <v>#REF!</v>
      </c>
      <c r="B1164" s="118" t="e">
        <f>IF(Produit_Tarif_Stock!#REF!&lt;&gt;"",Produit_Tarif_Stock!#REF!,"")</f>
        <v>#REF!</v>
      </c>
      <c r="C1164" s="502" t="e">
        <f>IF(Produit_Tarif_Stock!#REF!&lt;&gt;"",Produit_Tarif_Stock!#REF!,"")</f>
        <v>#REF!</v>
      </c>
      <c r="D1164" s="505" t="e">
        <f>IF(Produit_Tarif_Stock!#REF!&lt;&gt;"",Produit_Tarif_Stock!#REF!,"")</f>
        <v>#REF!</v>
      </c>
      <c r="E1164" s="514" t="e">
        <f>IF(Produit_Tarif_Stock!#REF!&lt;&gt;0,Produit_Tarif_Stock!#REF!,"")</f>
        <v>#REF!</v>
      </c>
      <c r="F1164" s="2" t="e">
        <f>IF(Produit_Tarif_Stock!#REF!&lt;&gt;"",Produit_Tarif_Stock!#REF!,"")</f>
        <v>#REF!</v>
      </c>
      <c r="G1164" s="506" t="e">
        <f>IF(Produit_Tarif_Stock!#REF!&lt;&gt;0,Produit_Tarif_Stock!#REF!,"")</f>
        <v>#REF!</v>
      </c>
      <c r="I1164" s="506" t="str">
        <f t="shared" si="36"/>
        <v/>
      </c>
      <c r="J1164" s="2" t="e">
        <f>IF(Produit_Tarif_Stock!#REF!&lt;&gt;0,Produit_Tarif_Stock!#REF!,"")</f>
        <v>#REF!</v>
      </c>
      <c r="K1164" s="2" t="e">
        <f>IF(Produit_Tarif_Stock!#REF!&lt;&gt;0,Produit_Tarif_Stock!#REF!,"")</f>
        <v>#REF!</v>
      </c>
      <c r="L1164" s="114" t="e">
        <f>IF(Produit_Tarif_Stock!#REF!&lt;&gt;0,Produit_Tarif_Stock!#REF!,"")</f>
        <v>#REF!</v>
      </c>
      <c r="M1164" s="114" t="e">
        <f>IF(Produit_Tarif_Stock!#REF!&lt;&gt;0,Produit_Tarif_Stock!#REF!,"")</f>
        <v>#REF!</v>
      </c>
      <c r="N1164" s="454"/>
      <c r="P1164" s="2" t="e">
        <f>IF(Produit_Tarif_Stock!#REF!&lt;&gt;0,Produit_Tarif_Stock!#REF!,"")</f>
        <v>#REF!</v>
      </c>
      <c r="Q1164" s="518" t="e">
        <f>IF(Produit_Tarif_Stock!#REF!&lt;&gt;0,(E1164-(E1164*H1164)-Produit_Tarif_Stock!#REF!)/Produit_Tarif_Stock!#REF!*100,(E1164-(E1164*H1164)-Produit_Tarif_Stock!#REF!)/Produit_Tarif_Stock!#REF!*100)</f>
        <v>#REF!</v>
      </c>
      <c r="R1164" s="523">
        <f t="shared" si="37"/>
        <v>0</v>
      </c>
      <c r="S1164" s="524" t="e">
        <f>Produit_Tarif_Stock!#REF!</f>
        <v>#REF!</v>
      </c>
    </row>
    <row r="1165" spans="1:19" ht="24.75" customHeight="1">
      <c r="A1165" s="228" t="e">
        <f>Produit_Tarif_Stock!#REF!</f>
        <v>#REF!</v>
      </c>
      <c r="B1165" s="118" t="e">
        <f>IF(Produit_Tarif_Stock!#REF!&lt;&gt;"",Produit_Tarif_Stock!#REF!,"")</f>
        <v>#REF!</v>
      </c>
      <c r="C1165" s="502" t="e">
        <f>IF(Produit_Tarif_Stock!#REF!&lt;&gt;"",Produit_Tarif_Stock!#REF!,"")</f>
        <v>#REF!</v>
      </c>
      <c r="D1165" s="505" t="e">
        <f>IF(Produit_Tarif_Stock!#REF!&lt;&gt;"",Produit_Tarif_Stock!#REF!,"")</f>
        <v>#REF!</v>
      </c>
      <c r="E1165" s="514" t="e">
        <f>IF(Produit_Tarif_Stock!#REF!&lt;&gt;0,Produit_Tarif_Stock!#REF!,"")</f>
        <v>#REF!</v>
      </c>
      <c r="F1165" s="2" t="e">
        <f>IF(Produit_Tarif_Stock!#REF!&lt;&gt;"",Produit_Tarif_Stock!#REF!,"")</f>
        <v>#REF!</v>
      </c>
      <c r="G1165" s="506" t="e">
        <f>IF(Produit_Tarif_Stock!#REF!&lt;&gt;0,Produit_Tarif_Stock!#REF!,"")</f>
        <v>#REF!</v>
      </c>
      <c r="I1165" s="506" t="str">
        <f t="shared" si="36"/>
        <v/>
      </c>
      <c r="J1165" s="2" t="e">
        <f>IF(Produit_Tarif_Stock!#REF!&lt;&gt;0,Produit_Tarif_Stock!#REF!,"")</f>
        <v>#REF!</v>
      </c>
      <c r="K1165" s="2" t="e">
        <f>IF(Produit_Tarif_Stock!#REF!&lt;&gt;0,Produit_Tarif_Stock!#REF!,"")</f>
        <v>#REF!</v>
      </c>
      <c r="L1165" s="114" t="e">
        <f>IF(Produit_Tarif_Stock!#REF!&lt;&gt;0,Produit_Tarif_Stock!#REF!,"")</f>
        <v>#REF!</v>
      </c>
      <c r="M1165" s="114" t="e">
        <f>IF(Produit_Tarif_Stock!#REF!&lt;&gt;0,Produit_Tarif_Stock!#REF!,"")</f>
        <v>#REF!</v>
      </c>
      <c r="N1165" s="454"/>
      <c r="P1165" s="2" t="e">
        <f>IF(Produit_Tarif_Stock!#REF!&lt;&gt;0,Produit_Tarif_Stock!#REF!,"")</f>
        <v>#REF!</v>
      </c>
      <c r="Q1165" s="518" t="e">
        <f>IF(Produit_Tarif_Stock!#REF!&lt;&gt;0,(E1165-(E1165*H1165)-Produit_Tarif_Stock!#REF!)/Produit_Tarif_Stock!#REF!*100,(E1165-(E1165*H1165)-Produit_Tarif_Stock!#REF!)/Produit_Tarif_Stock!#REF!*100)</f>
        <v>#REF!</v>
      </c>
      <c r="R1165" s="523">
        <f t="shared" si="37"/>
        <v>0</v>
      </c>
      <c r="S1165" s="524" t="e">
        <f>Produit_Tarif_Stock!#REF!</f>
        <v>#REF!</v>
      </c>
    </row>
    <row r="1166" spans="1:19" ht="24.75" customHeight="1">
      <c r="A1166" s="228" t="e">
        <f>Produit_Tarif_Stock!#REF!</f>
        <v>#REF!</v>
      </c>
      <c r="B1166" s="118" t="e">
        <f>IF(Produit_Tarif_Stock!#REF!&lt;&gt;"",Produit_Tarif_Stock!#REF!,"")</f>
        <v>#REF!</v>
      </c>
      <c r="C1166" s="502" t="e">
        <f>IF(Produit_Tarif_Stock!#REF!&lt;&gt;"",Produit_Tarif_Stock!#REF!,"")</f>
        <v>#REF!</v>
      </c>
      <c r="D1166" s="505" t="e">
        <f>IF(Produit_Tarif_Stock!#REF!&lt;&gt;"",Produit_Tarif_Stock!#REF!,"")</f>
        <v>#REF!</v>
      </c>
      <c r="E1166" s="514" t="e">
        <f>IF(Produit_Tarif_Stock!#REF!&lt;&gt;0,Produit_Tarif_Stock!#REF!,"")</f>
        <v>#REF!</v>
      </c>
      <c r="F1166" s="2" t="e">
        <f>IF(Produit_Tarif_Stock!#REF!&lt;&gt;"",Produit_Tarif_Stock!#REF!,"")</f>
        <v>#REF!</v>
      </c>
      <c r="G1166" s="506" t="e">
        <f>IF(Produit_Tarif_Stock!#REF!&lt;&gt;0,Produit_Tarif_Stock!#REF!,"")</f>
        <v>#REF!</v>
      </c>
      <c r="I1166" s="506" t="str">
        <f t="shared" si="36"/>
        <v/>
      </c>
      <c r="J1166" s="2" t="e">
        <f>IF(Produit_Tarif_Stock!#REF!&lt;&gt;0,Produit_Tarif_Stock!#REF!,"")</f>
        <v>#REF!</v>
      </c>
      <c r="K1166" s="2" t="e">
        <f>IF(Produit_Tarif_Stock!#REF!&lt;&gt;0,Produit_Tarif_Stock!#REF!,"")</f>
        <v>#REF!</v>
      </c>
      <c r="L1166" s="114" t="e">
        <f>IF(Produit_Tarif_Stock!#REF!&lt;&gt;0,Produit_Tarif_Stock!#REF!,"")</f>
        <v>#REF!</v>
      </c>
      <c r="M1166" s="114" t="e">
        <f>IF(Produit_Tarif_Stock!#REF!&lt;&gt;0,Produit_Tarif_Stock!#REF!,"")</f>
        <v>#REF!</v>
      </c>
      <c r="N1166" s="454"/>
      <c r="P1166" s="2" t="e">
        <f>IF(Produit_Tarif_Stock!#REF!&lt;&gt;0,Produit_Tarif_Stock!#REF!,"")</f>
        <v>#REF!</v>
      </c>
      <c r="Q1166" s="518" t="e">
        <f>IF(Produit_Tarif_Stock!#REF!&lt;&gt;0,(E1166-(E1166*H1166)-Produit_Tarif_Stock!#REF!)/Produit_Tarif_Stock!#REF!*100,(E1166-(E1166*H1166)-Produit_Tarif_Stock!#REF!)/Produit_Tarif_Stock!#REF!*100)</f>
        <v>#REF!</v>
      </c>
      <c r="R1166" s="523">
        <f t="shared" si="37"/>
        <v>0</v>
      </c>
      <c r="S1166" s="524" t="e">
        <f>Produit_Tarif_Stock!#REF!</f>
        <v>#REF!</v>
      </c>
    </row>
    <row r="1167" spans="1:19" ht="24.75" customHeight="1">
      <c r="A1167" s="228" t="e">
        <f>Produit_Tarif_Stock!#REF!</f>
        <v>#REF!</v>
      </c>
      <c r="B1167" s="118" t="e">
        <f>IF(Produit_Tarif_Stock!#REF!&lt;&gt;"",Produit_Tarif_Stock!#REF!,"")</f>
        <v>#REF!</v>
      </c>
      <c r="C1167" s="502" t="e">
        <f>IF(Produit_Tarif_Stock!#REF!&lt;&gt;"",Produit_Tarif_Stock!#REF!,"")</f>
        <v>#REF!</v>
      </c>
      <c r="D1167" s="505" t="e">
        <f>IF(Produit_Tarif_Stock!#REF!&lt;&gt;"",Produit_Tarif_Stock!#REF!,"")</f>
        <v>#REF!</v>
      </c>
      <c r="E1167" s="514" t="e">
        <f>IF(Produit_Tarif_Stock!#REF!&lt;&gt;0,Produit_Tarif_Stock!#REF!,"")</f>
        <v>#REF!</v>
      </c>
      <c r="F1167" s="2" t="e">
        <f>IF(Produit_Tarif_Stock!#REF!&lt;&gt;"",Produit_Tarif_Stock!#REF!,"")</f>
        <v>#REF!</v>
      </c>
      <c r="G1167" s="506" t="e">
        <f>IF(Produit_Tarif_Stock!#REF!&lt;&gt;0,Produit_Tarif_Stock!#REF!,"")</f>
        <v>#REF!</v>
      </c>
      <c r="I1167" s="506" t="str">
        <f t="shared" si="36"/>
        <v/>
      </c>
      <c r="J1167" s="2" t="e">
        <f>IF(Produit_Tarif_Stock!#REF!&lt;&gt;0,Produit_Tarif_Stock!#REF!,"")</f>
        <v>#REF!</v>
      </c>
      <c r="K1167" s="2" t="e">
        <f>IF(Produit_Tarif_Stock!#REF!&lt;&gt;0,Produit_Tarif_Stock!#REF!,"")</f>
        <v>#REF!</v>
      </c>
      <c r="L1167" s="114" t="e">
        <f>IF(Produit_Tarif_Stock!#REF!&lt;&gt;0,Produit_Tarif_Stock!#REF!,"")</f>
        <v>#REF!</v>
      </c>
      <c r="M1167" s="114" t="e">
        <f>IF(Produit_Tarif_Stock!#REF!&lt;&gt;0,Produit_Tarif_Stock!#REF!,"")</f>
        <v>#REF!</v>
      </c>
      <c r="N1167" s="454"/>
      <c r="P1167" s="2" t="e">
        <f>IF(Produit_Tarif_Stock!#REF!&lt;&gt;0,Produit_Tarif_Stock!#REF!,"")</f>
        <v>#REF!</v>
      </c>
      <c r="Q1167" s="518" t="e">
        <f>IF(Produit_Tarif_Stock!#REF!&lt;&gt;0,(E1167-(E1167*H1167)-Produit_Tarif_Stock!#REF!)/Produit_Tarif_Stock!#REF!*100,(E1167-(E1167*H1167)-Produit_Tarif_Stock!#REF!)/Produit_Tarif_Stock!#REF!*100)</f>
        <v>#REF!</v>
      </c>
      <c r="R1167" s="523">
        <f t="shared" si="37"/>
        <v>0</v>
      </c>
      <c r="S1167" s="524" t="e">
        <f>Produit_Tarif_Stock!#REF!</f>
        <v>#REF!</v>
      </c>
    </row>
    <row r="1168" spans="1:19" ht="24.75" customHeight="1">
      <c r="A1168" s="228" t="e">
        <f>Produit_Tarif_Stock!#REF!</f>
        <v>#REF!</v>
      </c>
      <c r="B1168" s="118" t="e">
        <f>IF(Produit_Tarif_Stock!#REF!&lt;&gt;"",Produit_Tarif_Stock!#REF!,"")</f>
        <v>#REF!</v>
      </c>
      <c r="C1168" s="502" t="e">
        <f>IF(Produit_Tarif_Stock!#REF!&lt;&gt;"",Produit_Tarif_Stock!#REF!,"")</f>
        <v>#REF!</v>
      </c>
      <c r="D1168" s="505" t="e">
        <f>IF(Produit_Tarif_Stock!#REF!&lt;&gt;"",Produit_Tarif_Stock!#REF!,"")</f>
        <v>#REF!</v>
      </c>
      <c r="E1168" s="514" t="e">
        <f>IF(Produit_Tarif_Stock!#REF!&lt;&gt;0,Produit_Tarif_Stock!#REF!,"")</f>
        <v>#REF!</v>
      </c>
      <c r="F1168" s="2" t="e">
        <f>IF(Produit_Tarif_Stock!#REF!&lt;&gt;"",Produit_Tarif_Stock!#REF!,"")</f>
        <v>#REF!</v>
      </c>
      <c r="G1168" s="506" t="e">
        <f>IF(Produit_Tarif_Stock!#REF!&lt;&gt;0,Produit_Tarif_Stock!#REF!,"")</f>
        <v>#REF!</v>
      </c>
      <c r="I1168" s="506" t="str">
        <f t="shared" si="36"/>
        <v/>
      </c>
      <c r="J1168" s="2" t="e">
        <f>IF(Produit_Tarif_Stock!#REF!&lt;&gt;0,Produit_Tarif_Stock!#REF!,"")</f>
        <v>#REF!</v>
      </c>
      <c r="K1168" s="2" t="e">
        <f>IF(Produit_Tarif_Stock!#REF!&lt;&gt;0,Produit_Tarif_Stock!#REF!,"")</f>
        <v>#REF!</v>
      </c>
      <c r="L1168" s="114" t="e">
        <f>IF(Produit_Tarif_Stock!#REF!&lt;&gt;0,Produit_Tarif_Stock!#REF!,"")</f>
        <v>#REF!</v>
      </c>
      <c r="M1168" s="114" t="e">
        <f>IF(Produit_Tarif_Stock!#REF!&lt;&gt;0,Produit_Tarif_Stock!#REF!,"")</f>
        <v>#REF!</v>
      </c>
      <c r="N1168" s="454"/>
      <c r="P1168" s="2" t="e">
        <f>IF(Produit_Tarif_Stock!#REF!&lt;&gt;0,Produit_Tarif_Stock!#REF!,"")</f>
        <v>#REF!</v>
      </c>
      <c r="Q1168" s="518" t="e">
        <f>IF(Produit_Tarif_Stock!#REF!&lt;&gt;0,(E1168-(E1168*H1168)-Produit_Tarif_Stock!#REF!)/Produit_Tarif_Stock!#REF!*100,(E1168-(E1168*H1168)-Produit_Tarif_Stock!#REF!)/Produit_Tarif_Stock!#REF!*100)</f>
        <v>#REF!</v>
      </c>
      <c r="R1168" s="523">
        <f t="shared" si="37"/>
        <v>0</v>
      </c>
      <c r="S1168" s="524" t="e">
        <f>Produit_Tarif_Stock!#REF!</f>
        <v>#REF!</v>
      </c>
    </row>
    <row r="1169" spans="1:19" ht="24.75" customHeight="1">
      <c r="A1169" s="228" t="e">
        <f>Produit_Tarif_Stock!#REF!</f>
        <v>#REF!</v>
      </c>
      <c r="B1169" s="118" t="e">
        <f>IF(Produit_Tarif_Stock!#REF!&lt;&gt;"",Produit_Tarif_Stock!#REF!,"")</f>
        <v>#REF!</v>
      </c>
      <c r="C1169" s="502" t="e">
        <f>IF(Produit_Tarif_Stock!#REF!&lt;&gt;"",Produit_Tarif_Stock!#REF!,"")</f>
        <v>#REF!</v>
      </c>
      <c r="D1169" s="505" t="e">
        <f>IF(Produit_Tarif_Stock!#REF!&lt;&gt;"",Produit_Tarif_Stock!#REF!,"")</f>
        <v>#REF!</v>
      </c>
      <c r="E1169" s="514" t="e">
        <f>IF(Produit_Tarif_Stock!#REF!&lt;&gt;0,Produit_Tarif_Stock!#REF!,"")</f>
        <v>#REF!</v>
      </c>
      <c r="F1169" s="2" t="e">
        <f>IF(Produit_Tarif_Stock!#REF!&lt;&gt;"",Produit_Tarif_Stock!#REF!,"")</f>
        <v>#REF!</v>
      </c>
      <c r="G1169" s="506" t="e">
        <f>IF(Produit_Tarif_Stock!#REF!&lt;&gt;0,Produit_Tarif_Stock!#REF!,"")</f>
        <v>#REF!</v>
      </c>
      <c r="I1169" s="506" t="str">
        <f t="shared" si="36"/>
        <v/>
      </c>
      <c r="J1169" s="2" t="e">
        <f>IF(Produit_Tarif_Stock!#REF!&lt;&gt;0,Produit_Tarif_Stock!#REF!,"")</f>
        <v>#REF!</v>
      </c>
      <c r="K1169" s="2" t="e">
        <f>IF(Produit_Tarif_Stock!#REF!&lt;&gt;0,Produit_Tarif_Stock!#REF!,"")</f>
        <v>#REF!</v>
      </c>
      <c r="L1169" s="114" t="e">
        <f>IF(Produit_Tarif_Stock!#REF!&lt;&gt;0,Produit_Tarif_Stock!#REF!,"")</f>
        <v>#REF!</v>
      </c>
      <c r="M1169" s="114" t="e">
        <f>IF(Produit_Tarif_Stock!#REF!&lt;&gt;0,Produit_Tarif_Stock!#REF!,"")</f>
        <v>#REF!</v>
      </c>
      <c r="N1169" s="454"/>
      <c r="P1169" s="2" t="e">
        <f>IF(Produit_Tarif_Stock!#REF!&lt;&gt;0,Produit_Tarif_Stock!#REF!,"")</f>
        <v>#REF!</v>
      </c>
      <c r="Q1169" s="518" t="e">
        <f>IF(Produit_Tarif_Stock!#REF!&lt;&gt;0,(E1169-(E1169*H1169)-Produit_Tarif_Stock!#REF!)/Produit_Tarif_Stock!#REF!*100,(E1169-(E1169*H1169)-Produit_Tarif_Stock!#REF!)/Produit_Tarif_Stock!#REF!*100)</f>
        <v>#REF!</v>
      </c>
      <c r="R1169" s="523">
        <f t="shared" si="37"/>
        <v>0</v>
      </c>
      <c r="S1169" s="524" t="e">
        <f>Produit_Tarif_Stock!#REF!</f>
        <v>#REF!</v>
      </c>
    </row>
    <row r="1170" spans="1:19" ht="24.75" customHeight="1">
      <c r="A1170" s="228" t="e">
        <f>Produit_Tarif_Stock!#REF!</f>
        <v>#REF!</v>
      </c>
      <c r="B1170" s="118" t="e">
        <f>IF(Produit_Tarif_Stock!#REF!&lt;&gt;"",Produit_Tarif_Stock!#REF!,"")</f>
        <v>#REF!</v>
      </c>
      <c r="C1170" s="502" t="e">
        <f>IF(Produit_Tarif_Stock!#REF!&lt;&gt;"",Produit_Tarif_Stock!#REF!,"")</f>
        <v>#REF!</v>
      </c>
      <c r="D1170" s="505" t="e">
        <f>IF(Produit_Tarif_Stock!#REF!&lt;&gt;"",Produit_Tarif_Stock!#REF!,"")</f>
        <v>#REF!</v>
      </c>
      <c r="E1170" s="514" t="e">
        <f>IF(Produit_Tarif_Stock!#REF!&lt;&gt;0,Produit_Tarif_Stock!#REF!,"")</f>
        <v>#REF!</v>
      </c>
      <c r="F1170" s="2" t="e">
        <f>IF(Produit_Tarif_Stock!#REF!&lt;&gt;"",Produit_Tarif_Stock!#REF!,"")</f>
        <v>#REF!</v>
      </c>
      <c r="G1170" s="506" t="e">
        <f>IF(Produit_Tarif_Stock!#REF!&lt;&gt;0,Produit_Tarif_Stock!#REF!,"")</f>
        <v>#REF!</v>
      </c>
      <c r="I1170" s="506" t="str">
        <f t="shared" si="36"/>
        <v/>
      </c>
      <c r="J1170" s="2" t="e">
        <f>IF(Produit_Tarif_Stock!#REF!&lt;&gt;0,Produit_Tarif_Stock!#REF!,"")</f>
        <v>#REF!</v>
      </c>
      <c r="K1170" s="2" t="e">
        <f>IF(Produit_Tarif_Stock!#REF!&lt;&gt;0,Produit_Tarif_Stock!#REF!,"")</f>
        <v>#REF!</v>
      </c>
      <c r="L1170" s="114" t="e">
        <f>IF(Produit_Tarif_Stock!#REF!&lt;&gt;0,Produit_Tarif_Stock!#REF!,"")</f>
        <v>#REF!</v>
      </c>
      <c r="M1170" s="114" t="e">
        <f>IF(Produit_Tarif_Stock!#REF!&lt;&gt;0,Produit_Tarif_Stock!#REF!,"")</f>
        <v>#REF!</v>
      </c>
      <c r="N1170" s="454"/>
      <c r="P1170" s="2" t="e">
        <f>IF(Produit_Tarif_Stock!#REF!&lt;&gt;0,Produit_Tarif_Stock!#REF!,"")</f>
        <v>#REF!</v>
      </c>
      <c r="Q1170" s="518" t="e">
        <f>IF(Produit_Tarif_Stock!#REF!&lt;&gt;0,(E1170-(E1170*H1170)-Produit_Tarif_Stock!#REF!)/Produit_Tarif_Stock!#REF!*100,(E1170-(E1170*H1170)-Produit_Tarif_Stock!#REF!)/Produit_Tarif_Stock!#REF!*100)</f>
        <v>#REF!</v>
      </c>
      <c r="R1170" s="523">
        <f t="shared" si="37"/>
        <v>0</v>
      </c>
      <c r="S1170" s="524" t="e">
        <f>Produit_Tarif_Stock!#REF!</f>
        <v>#REF!</v>
      </c>
    </row>
    <row r="1171" spans="1:19" ht="24.75" customHeight="1">
      <c r="A1171" s="228" t="e">
        <f>Produit_Tarif_Stock!#REF!</f>
        <v>#REF!</v>
      </c>
      <c r="B1171" s="118" t="e">
        <f>IF(Produit_Tarif_Stock!#REF!&lt;&gt;"",Produit_Tarif_Stock!#REF!,"")</f>
        <v>#REF!</v>
      </c>
      <c r="C1171" s="502" t="e">
        <f>IF(Produit_Tarif_Stock!#REF!&lt;&gt;"",Produit_Tarif_Stock!#REF!,"")</f>
        <v>#REF!</v>
      </c>
      <c r="D1171" s="505" t="e">
        <f>IF(Produit_Tarif_Stock!#REF!&lt;&gt;"",Produit_Tarif_Stock!#REF!,"")</f>
        <v>#REF!</v>
      </c>
      <c r="E1171" s="514" t="e">
        <f>IF(Produit_Tarif_Stock!#REF!&lt;&gt;0,Produit_Tarif_Stock!#REF!,"")</f>
        <v>#REF!</v>
      </c>
      <c r="F1171" s="2" t="e">
        <f>IF(Produit_Tarif_Stock!#REF!&lt;&gt;"",Produit_Tarif_Stock!#REF!,"")</f>
        <v>#REF!</v>
      </c>
      <c r="G1171" s="506" t="e">
        <f>IF(Produit_Tarif_Stock!#REF!&lt;&gt;0,Produit_Tarif_Stock!#REF!,"")</f>
        <v>#REF!</v>
      </c>
      <c r="I1171" s="506" t="str">
        <f t="shared" si="36"/>
        <v/>
      </c>
      <c r="J1171" s="2" t="e">
        <f>IF(Produit_Tarif_Stock!#REF!&lt;&gt;0,Produit_Tarif_Stock!#REF!,"")</f>
        <v>#REF!</v>
      </c>
      <c r="K1171" s="2" t="e">
        <f>IF(Produit_Tarif_Stock!#REF!&lt;&gt;0,Produit_Tarif_Stock!#REF!,"")</f>
        <v>#REF!</v>
      </c>
      <c r="L1171" s="114" t="e">
        <f>IF(Produit_Tarif_Stock!#REF!&lt;&gt;0,Produit_Tarif_Stock!#REF!,"")</f>
        <v>#REF!</v>
      </c>
      <c r="M1171" s="114" t="e">
        <f>IF(Produit_Tarif_Stock!#REF!&lt;&gt;0,Produit_Tarif_Stock!#REF!,"")</f>
        <v>#REF!</v>
      </c>
      <c r="N1171" s="454"/>
      <c r="P1171" s="2" t="e">
        <f>IF(Produit_Tarif_Stock!#REF!&lt;&gt;0,Produit_Tarif_Stock!#REF!,"")</f>
        <v>#REF!</v>
      </c>
      <c r="Q1171" s="518" t="e">
        <f>IF(Produit_Tarif_Stock!#REF!&lt;&gt;0,(E1171-(E1171*H1171)-Produit_Tarif_Stock!#REF!)/Produit_Tarif_Stock!#REF!*100,(E1171-(E1171*H1171)-Produit_Tarif_Stock!#REF!)/Produit_Tarif_Stock!#REF!*100)</f>
        <v>#REF!</v>
      </c>
      <c r="R1171" s="523">
        <f t="shared" si="37"/>
        <v>0</v>
      </c>
      <c r="S1171" s="524" t="e">
        <f>Produit_Tarif_Stock!#REF!</f>
        <v>#REF!</v>
      </c>
    </row>
    <row r="1172" spans="1:19" ht="24.75" customHeight="1">
      <c r="A1172" s="228" t="e">
        <f>Produit_Tarif_Stock!#REF!</f>
        <v>#REF!</v>
      </c>
      <c r="B1172" s="118" t="e">
        <f>IF(Produit_Tarif_Stock!#REF!&lt;&gt;"",Produit_Tarif_Stock!#REF!,"")</f>
        <v>#REF!</v>
      </c>
      <c r="C1172" s="502" t="e">
        <f>IF(Produit_Tarif_Stock!#REF!&lt;&gt;"",Produit_Tarif_Stock!#REF!,"")</f>
        <v>#REF!</v>
      </c>
      <c r="D1172" s="505" t="e">
        <f>IF(Produit_Tarif_Stock!#REF!&lt;&gt;"",Produit_Tarif_Stock!#REF!,"")</f>
        <v>#REF!</v>
      </c>
      <c r="E1172" s="514" t="e">
        <f>IF(Produit_Tarif_Stock!#REF!&lt;&gt;0,Produit_Tarif_Stock!#REF!,"")</f>
        <v>#REF!</v>
      </c>
      <c r="F1172" s="2" t="e">
        <f>IF(Produit_Tarif_Stock!#REF!&lt;&gt;"",Produit_Tarif_Stock!#REF!,"")</f>
        <v>#REF!</v>
      </c>
      <c r="G1172" s="506" t="e">
        <f>IF(Produit_Tarif_Stock!#REF!&lt;&gt;0,Produit_Tarif_Stock!#REF!,"")</f>
        <v>#REF!</v>
      </c>
      <c r="I1172" s="506" t="str">
        <f t="shared" si="36"/>
        <v/>
      </c>
      <c r="J1172" s="2" t="e">
        <f>IF(Produit_Tarif_Stock!#REF!&lt;&gt;0,Produit_Tarif_Stock!#REF!,"")</f>
        <v>#REF!</v>
      </c>
      <c r="K1172" s="2" t="e">
        <f>IF(Produit_Tarif_Stock!#REF!&lt;&gt;0,Produit_Tarif_Stock!#REF!,"")</f>
        <v>#REF!</v>
      </c>
      <c r="L1172" s="114" t="e">
        <f>IF(Produit_Tarif_Stock!#REF!&lt;&gt;0,Produit_Tarif_Stock!#REF!,"")</f>
        <v>#REF!</v>
      </c>
      <c r="M1172" s="114" t="e">
        <f>IF(Produit_Tarif_Stock!#REF!&lt;&gt;0,Produit_Tarif_Stock!#REF!,"")</f>
        <v>#REF!</v>
      </c>
      <c r="N1172" s="454"/>
      <c r="P1172" s="2" t="e">
        <f>IF(Produit_Tarif_Stock!#REF!&lt;&gt;0,Produit_Tarif_Stock!#REF!,"")</f>
        <v>#REF!</v>
      </c>
      <c r="Q1172" s="518" t="e">
        <f>IF(Produit_Tarif_Stock!#REF!&lt;&gt;0,(E1172-(E1172*H1172)-Produit_Tarif_Stock!#REF!)/Produit_Tarif_Stock!#REF!*100,(E1172-(E1172*H1172)-Produit_Tarif_Stock!#REF!)/Produit_Tarif_Stock!#REF!*100)</f>
        <v>#REF!</v>
      </c>
      <c r="R1172" s="523">
        <f t="shared" si="37"/>
        <v>0</v>
      </c>
      <c r="S1172" s="524" t="e">
        <f>Produit_Tarif_Stock!#REF!</f>
        <v>#REF!</v>
      </c>
    </row>
    <row r="1173" spans="1:19" ht="24.75" customHeight="1">
      <c r="A1173" s="228" t="e">
        <f>Produit_Tarif_Stock!#REF!</f>
        <v>#REF!</v>
      </c>
      <c r="B1173" s="118" t="e">
        <f>IF(Produit_Tarif_Stock!#REF!&lt;&gt;"",Produit_Tarif_Stock!#REF!,"")</f>
        <v>#REF!</v>
      </c>
      <c r="C1173" s="502" t="e">
        <f>IF(Produit_Tarif_Stock!#REF!&lt;&gt;"",Produit_Tarif_Stock!#REF!,"")</f>
        <v>#REF!</v>
      </c>
      <c r="D1173" s="505" t="e">
        <f>IF(Produit_Tarif_Stock!#REF!&lt;&gt;"",Produit_Tarif_Stock!#REF!,"")</f>
        <v>#REF!</v>
      </c>
      <c r="E1173" s="514" t="e">
        <f>IF(Produit_Tarif_Stock!#REF!&lt;&gt;0,Produit_Tarif_Stock!#REF!,"")</f>
        <v>#REF!</v>
      </c>
      <c r="F1173" s="2" t="e">
        <f>IF(Produit_Tarif_Stock!#REF!&lt;&gt;"",Produit_Tarif_Stock!#REF!,"")</f>
        <v>#REF!</v>
      </c>
      <c r="G1173" s="506" t="e">
        <f>IF(Produit_Tarif_Stock!#REF!&lt;&gt;0,Produit_Tarif_Stock!#REF!,"")</f>
        <v>#REF!</v>
      </c>
      <c r="I1173" s="506" t="str">
        <f t="shared" si="36"/>
        <v/>
      </c>
      <c r="J1173" s="2" t="e">
        <f>IF(Produit_Tarif_Stock!#REF!&lt;&gt;0,Produit_Tarif_Stock!#REF!,"")</f>
        <v>#REF!</v>
      </c>
      <c r="K1173" s="2" t="e">
        <f>IF(Produit_Tarif_Stock!#REF!&lt;&gt;0,Produit_Tarif_Stock!#REF!,"")</f>
        <v>#REF!</v>
      </c>
      <c r="L1173" s="114" t="e">
        <f>IF(Produit_Tarif_Stock!#REF!&lt;&gt;0,Produit_Tarif_Stock!#REF!,"")</f>
        <v>#REF!</v>
      </c>
      <c r="M1173" s="114" t="e">
        <f>IF(Produit_Tarif_Stock!#REF!&lt;&gt;0,Produit_Tarif_Stock!#REF!,"")</f>
        <v>#REF!</v>
      </c>
      <c r="N1173" s="454"/>
      <c r="P1173" s="2" t="e">
        <f>IF(Produit_Tarif_Stock!#REF!&lt;&gt;0,Produit_Tarif_Stock!#REF!,"")</f>
        <v>#REF!</v>
      </c>
      <c r="Q1173" s="518" t="e">
        <f>IF(Produit_Tarif_Stock!#REF!&lt;&gt;0,(E1173-(E1173*H1173)-Produit_Tarif_Stock!#REF!)/Produit_Tarif_Stock!#REF!*100,(E1173-(E1173*H1173)-Produit_Tarif_Stock!#REF!)/Produit_Tarif_Stock!#REF!*100)</f>
        <v>#REF!</v>
      </c>
      <c r="R1173" s="523">
        <f t="shared" si="37"/>
        <v>0</v>
      </c>
      <c r="S1173" s="524" t="e">
        <f>Produit_Tarif_Stock!#REF!</f>
        <v>#REF!</v>
      </c>
    </row>
    <row r="1174" spans="1:19" ht="24.75" customHeight="1">
      <c r="A1174" s="228" t="e">
        <f>Produit_Tarif_Stock!#REF!</f>
        <v>#REF!</v>
      </c>
      <c r="B1174" s="118" t="e">
        <f>IF(Produit_Tarif_Stock!#REF!&lt;&gt;"",Produit_Tarif_Stock!#REF!,"")</f>
        <v>#REF!</v>
      </c>
      <c r="C1174" s="502" t="e">
        <f>IF(Produit_Tarif_Stock!#REF!&lt;&gt;"",Produit_Tarif_Stock!#REF!,"")</f>
        <v>#REF!</v>
      </c>
      <c r="D1174" s="505" t="e">
        <f>IF(Produit_Tarif_Stock!#REF!&lt;&gt;"",Produit_Tarif_Stock!#REF!,"")</f>
        <v>#REF!</v>
      </c>
      <c r="E1174" s="514" t="e">
        <f>IF(Produit_Tarif_Stock!#REF!&lt;&gt;0,Produit_Tarif_Stock!#REF!,"")</f>
        <v>#REF!</v>
      </c>
      <c r="F1174" s="2" t="e">
        <f>IF(Produit_Tarif_Stock!#REF!&lt;&gt;"",Produit_Tarif_Stock!#REF!,"")</f>
        <v>#REF!</v>
      </c>
      <c r="G1174" s="506" t="e">
        <f>IF(Produit_Tarif_Stock!#REF!&lt;&gt;0,Produit_Tarif_Stock!#REF!,"")</f>
        <v>#REF!</v>
      </c>
      <c r="I1174" s="506" t="str">
        <f t="shared" si="36"/>
        <v/>
      </c>
      <c r="J1174" s="2" t="e">
        <f>IF(Produit_Tarif_Stock!#REF!&lt;&gt;0,Produit_Tarif_Stock!#REF!,"")</f>
        <v>#REF!</v>
      </c>
      <c r="K1174" s="2" t="e">
        <f>IF(Produit_Tarif_Stock!#REF!&lt;&gt;0,Produit_Tarif_Stock!#REF!,"")</f>
        <v>#REF!</v>
      </c>
      <c r="L1174" s="114" t="e">
        <f>IF(Produit_Tarif_Stock!#REF!&lt;&gt;0,Produit_Tarif_Stock!#REF!,"")</f>
        <v>#REF!</v>
      </c>
      <c r="M1174" s="114" t="e">
        <f>IF(Produit_Tarif_Stock!#REF!&lt;&gt;0,Produit_Tarif_Stock!#REF!,"")</f>
        <v>#REF!</v>
      </c>
      <c r="N1174" s="454"/>
      <c r="P1174" s="2" t="e">
        <f>IF(Produit_Tarif_Stock!#REF!&lt;&gt;0,Produit_Tarif_Stock!#REF!,"")</f>
        <v>#REF!</v>
      </c>
      <c r="Q1174" s="518" t="e">
        <f>IF(Produit_Tarif_Stock!#REF!&lt;&gt;0,(E1174-(E1174*H1174)-Produit_Tarif_Stock!#REF!)/Produit_Tarif_Stock!#REF!*100,(E1174-(E1174*H1174)-Produit_Tarif_Stock!#REF!)/Produit_Tarif_Stock!#REF!*100)</f>
        <v>#REF!</v>
      </c>
      <c r="R1174" s="523">
        <f t="shared" si="37"/>
        <v>0</v>
      </c>
      <c r="S1174" s="524" t="e">
        <f>Produit_Tarif_Stock!#REF!</f>
        <v>#REF!</v>
      </c>
    </row>
    <row r="1175" spans="1:19" ht="24.75" customHeight="1">
      <c r="A1175" s="228" t="e">
        <f>Produit_Tarif_Stock!#REF!</f>
        <v>#REF!</v>
      </c>
      <c r="B1175" s="118" t="e">
        <f>IF(Produit_Tarif_Stock!#REF!&lt;&gt;"",Produit_Tarif_Stock!#REF!,"")</f>
        <v>#REF!</v>
      </c>
      <c r="C1175" s="502" t="e">
        <f>IF(Produit_Tarif_Stock!#REF!&lt;&gt;"",Produit_Tarif_Stock!#REF!,"")</f>
        <v>#REF!</v>
      </c>
      <c r="D1175" s="505" t="e">
        <f>IF(Produit_Tarif_Stock!#REF!&lt;&gt;"",Produit_Tarif_Stock!#REF!,"")</f>
        <v>#REF!</v>
      </c>
      <c r="E1175" s="514" t="e">
        <f>IF(Produit_Tarif_Stock!#REF!&lt;&gt;0,Produit_Tarif_Stock!#REF!,"")</f>
        <v>#REF!</v>
      </c>
      <c r="F1175" s="2" t="e">
        <f>IF(Produit_Tarif_Stock!#REF!&lt;&gt;"",Produit_Tarif_Stock!#REF!,"")</f>
        <v>#REF!</v>
      </c>
      <c r="G1175" s="506" t="e">
        <f>IF(Produit_Tarif_Stock!#REF!&lt;&gt;0,Produit_Tarif_Stock!#REF!,"")</f>
        <v>#REF!</v>
      </c>
      <c r="I1175" s="506" t="str">
        <f t="shared" si="36"/>
        <v/>
      </c>
      <c r="J1175" s="2" t="e">
        <f>IF(Produit_Tarif_Stock!#REF!&lt;&gt;0,Produit_Tarif_Stock!#REF!,"")</f>
        <v>#REF!</v>
      </c>
      <c r="K1175" s="2" t="e">
        <f>IF(Produit_Tarif_Stock!#REF!&lt;&gt;0,Produit_Tarif_Stock!#REF!,"")</f>
        <v>#REF!</v>
      </c>
      <c r="L1175" s="114" t="e">
        <f>IF(Produit_Tarif_Stock!#REF!&lt;&gt;0,Produit_Tarif_Stock!#REF!,"")</f>
        <v>#REF!</v>
      </c>
      <c r="M1175" s="114" t="e">
        <f>IF(Produit_Tarif_Stock!#REF!&lt;&gt;0,Produit_Tarif_Stock!#REF!,"")</f>
        <v>#REF!</v>
      </c>
      <c r="N1175" s="454"/>
      <c r="P1175" s="2" t="e">
        <f>IF(Produit_Tarif_Stock!#REF!&lt;&gt;0,Produit_Tarif_Stock!#REF!,"")</f>
        <v>#REF!</v>
      </c>
      <c r="Q1175" s="518" t="e">
        <f>IF(Produit_Tarif_Stock!#REF!&lt;&gt;0,(E1175-(E1175*H1175)-Produit_Tarif_Stock!#REF!)/Produit_Tarif_Stock!#REF!*100,(E1175-(E1175*H1175)-Produit_Tarif_Stock!#REF!)/Produit_Tarif_Stock!#REF!*100)</f>
        <v>#REF!</v>
      </c>
      <c r="R1175" s="523">
        <f t="shared" si="37"/>
        <v>0</v>
      </c>
      <c r="S1175" s="524" t="e">
        <f>Produit_Tarif_Stock!#REF!</f>
        <v>#REF!</v>
      </c>
    </row>
    <row r="1176" spans="1:19" ht="24.75" customHeight="1">
      <c r="A1176" s="228" t="e">
        <f>Produit_Tarif_Stock!#REF!</f>
        <v>#REF!</v>
      </c>
      <c r="B1176" s="118" t="e">
        <f>IF(Produit_Tarif_Stock!#REF!&lt;&gt;"",Produit_Tarif_Stock!#REF!,"")</f>
        <v>#REF!</v>
      </c>
      <c r="C1176" s="502" t="e">
        <f>IF(Produit_Tarif_Stock!#REF!&lt;&gt;"",Produit_Tarif_Stock!#REF!,"")</f>
        <v>#REF!</v>
      </c>
      <c r="D1176" s="505" t="e">
        <f>IF(Produit_Tarif_Stock!#REF!&lt;&gt;"",Produit_Tarif_Stock!#REF!,"")</f>
        <v>#REF!</v>
      </c>
      <c r="E1176" s="514" t="e">
        <f>IF(Produit_Tarif_Stock!#REF!&lt;&gt;0,Produit_Tarif_Stock!#REF!,"")</f>
        <v>#REF!</v>
      </c>
      <c r="F1176" s="2" t="e">
        <f>IF(Produit_Tarif_Stock!#REF!&lt;&gt;"",Produit_Tarif_Stock!#REF!,"")</f>
        <v>#REF!</v>
      </c>
      <c r="G1176" s="506" t="e">
        <f>IF(Produit_Tarif_Stock!#REF!&lt;&gt;0,Produit_Tarif_Stock!#REF!,"")</f>
        <v>#REF!</v>
      </c>
      <c r="I1176" s="506" t="str">
        <f t="shared" si="36"/>
        <v/>
      </c>
      <c r="J1176" s="2" t="e">
        <f>IF(Produit_Tarif_Stock!#REF!&lt;&gt;0,Produit_Tarif_Stock!#REF!,"")</f>
        <v>#REF!</v>
      </c>
      <c r="K1176" s="2" t="e">
        <f>IF(Produit_Tarif_Stock!#REF!&lt;&gt;0,Produit_Tarif_Stock!#REF!,"")</f>
        <v>#REF!</v>
      </c>
      <c r="L1176" s="114" t="e">
        <f>IF(Produit_Tarif_Stock!#REF!&lt;&gt;0,Produit_Tarif_Stock!#REF!,"")</f>
        <v>#REF!</v>
      </c>
      <c r="M1176" s="114" t="e">
        <f>IF(Produit_Tarif_Stock!#REF!&lt;&gt;0,Produit_Tarif_Stock!#REF!,"")</f>
        <v>#REF!</v>
      </c>
      <c r="N1176" s="454"/>
      <c r="P1176" s="2" t="e">
        <f>IF(Produit_Tarif_Stock!#REF!&lt;&gt;0,Produit_Tarif_Stock!#REF!,"")</f>
        <v>#REF!</v>
      </c>
      <c r="Q1176" s="518" t="e">
        <f>IF(Produit_Tarif_Stock!#REF!&lt;&gt;0,(E1176-(E1176*H1176)-Produit_Tarif_Stock!#REF!)/Produit_Tarif_Stock!#REF!*100,(E1176-(E1176*H1176)-Produit_Tarif_Stock!#REF!)/Produit_Tarif_Stock!#REF!*100)</f>
        <v>#REF!</v>
      </c>
      <c r="R1176" s="523">
        <f t="shared" si="37"/>
        <v>0</v>
      </c>
      <c r="S1176" s="524" t="e">
        <f>Produit_Tarif_Stock!#REF!</f>
        <v>#REF!</v>
      </c>
    </row>
    <row r="1177" spans="1:19" ht="24.75" customHeight="1">
      <c r="A1177" s="228" t="e">
        <f>Produit_Tarif_Stock!#REF!</f>
        <v>#REF!</v>
      </c>
      <c r="B1177" s="118" t="e">
        <f>IF(Produit_Tarif_Stock!#REF!&lt;&gt;"",Produit_Tarif_Stock!#REF!,"")</f>
        <v>#REF!</v>
      </c>
      <c r="C1177" s="502" t="e">
        <f>IF(Produit_Tarif_Stock!#REF!&lt;&gt;"",Produit_Tarif_Stock!#REF!,"")</f>
        <v>#REF!</v>
      </c>
      <c r="D1177" s="505" t="e">
        <f>IF(Produit_Tarif_Stock!#REF!&lt;&gt;"",Produit_Tarif_Stock!#REF!,"")</f>
        <v>#REF!</v>
      </c>
      <c r="E1177" s="514" t="e">
        <f>IF(Produit_Tarif_Stock!#REF!&lt;&gt;0,Produit_Tarif_Stock!#REF!,"")</f>
        <v>#REF!</v>
      </c>
      <c r="F1177" s="2" t="e">
        <f>IF(Produit_Tarif_Stock!#REF!&lt;&gt;"",Produit_Tarif_Stock!#REF!,"")</f>
        <v>#REF!</v>
      </c>
      <c r="G1177" s="506" t="e">
        <f>IF(Produit_Tarif_Stock!#REF!&lt;&gt;0,Produit_Tarif_Stock!#REF!,"")</f>
        <v>#REF!</v>
      </c>
      <c r="I1177" s="506" t="str">
        <f t="shared" si="36"/>
        <v/>
      </c>
      <c r="J1177" s="2" t="e">
        <f>IF(Produit_Tarif_Stock!#REF!&lt;&gt;0,Produit_Tarif_Stock!#REF!,"")</f>
        <v>#REF!</v>
      </c>
      <c r="K1177" s="2" t="e">
        <f>IF(Produit_Tarif_Stock!#REF!&lt;&gt;0,Produit_Tarif_Stock!#REF!,"")</f>
        <v>#REF!</v>
      </c>
      <c r="L1177" s="114" t="e">
        <f>IF(Produit_Tarif_Stock!#REF!&lt;&gt;0,Produit_Tarif_Stock!#REF!,"")</f>
        <v>#REF!</v>
      </c>
      <c r="M1177" s="114" t="e">
        <f>IF(Produit_Tarif_Stock!#REF!&lt;&gt;0,Produit_Tarif_Stock!#REF!,"")</f>
        <v>#REF!</v>
      </c>
      <c r="N1177" s="454"/>
      <c r="P1177" s="2" t="e">
        <f>IF(Produit_Tarif_Stock!#REF!&lt;&gt;0,Produit_Tarif_Stock!#REF!,"")</f>
        <v>#REF!</v>
      </c>
      <c r="Q1177" s="518" t="e">
        <f>IF(Produit_Tarif_Stock!#REF!&lt;&gt;0,(E1177-(E1177*H1177)-Produit_Tarif_Stock!#REF!)/Produit_Tarif_Stock!#REF!*100,(E1177-(E1177*H1177)-Produit_Tarif_Stock!#REF!)/Produit_Tarif_Stock!#REF!*100)</f>
        <v>#REF!</v>
      </c>
      <c r="R1177" s="523">
        <f t="shared" si="37"/>
        <v>0</v>
      </c>
      <c r="S1177" s="524" t="e">
        <f>Produit_Tarif_Stock!#REF!</f>
        <v>#REF!</v>
      </c>
    </row>
    <row r="1178" spans="1:19" ht="24.75" customHeight="1">
      <c r="A1178" s="228" t="e">
        <f>Produit_Tarif_Stock!#REF!</f>
        <v>#REF!</v>
      </c>
      <c r="B1178" s="118" t="e">
        <f>IF(Produit_Tarif_Stock!#REF!&lt;&gt;"",Produit_Tarif_Stock!#REF!,"")</f>
        <v>#REF!</v>
      </c>
      <c r="C1178" s="502" t="e">
        <f>IF(Produit_Tarif_Stock!#REF!&lt;&gt;"",Produit_Tarif_Stock!#REF!,"")</f>
        <v>#REF!</v>
      </c>
      <c r="D1178" s="505" t="e">
        <f>IF(Produit_Tarif_Stock!#REF!&lt;&gt;"",Produit_Tarif_Stock!#REF!,"")</f>
        <v>#REF!</v>
      </c>
      <c r="E1178" s="514" t="e">
        <f>IF(Produit_Tarif_Stock!#REF!&lt;&gt;0,Produit_Tarif_Stock!#REF!,"")</f>
        <v>#REF!</v>
      </c>
      <c r="F1178" s="2" t="e">
        <f>IF(Produit_Tarif_Stock!#REF!&lt;&gt;"",Produit_Tarif_Stock!#REF!,"")</f>
        <v>#REF!</v>
      </c>
      <c r="G1178" s="506" t="e">
        <f>IF(Produit_Tarif_Stock!#REF!&lt;&gt;0,Produit_Tarif_Stock!#REF!,"")</f>
        <v>#REF!</v>
      </c>
      <c r="I1178" s="506" t="str">
        <f t="shared" si="36"/>
        <v/>
      </c>
      <c r="J1178" s="2" t="e">
        <f>IF(Produit_Tarif_Stock!#REF!&lt;&gt;0,Produit_Tarif_Stock!#REF!,"")</f>
        <v>#REF!</v>
      </c>
      <c r="K1178" s="2" t="e">
        <f>IF(Produit_Tarif_Stock!#REF!&lt;&gt;0,Produit_Tarif_Stock!#REF!,"")</f>
        <v>#REF!</v>
      </c>
      <c r="L1178" s="114" t="e">
        <f>IF(Produit_Tarif_Stock!#REF!&lt;&gt;0,Produit_Tarif_Stock!#REF!,"")</f>
        <v>#REF!</v>
      </c>
      <c r="M1178" s="114" t="e">
        <f>IF(Produit_Tarif_Stock!#REF!&lt;&gt;0,Produit_Tarif_Stock!#REF!,"")</f>
        <v>#REF!</v>
      </c>
      <c r="N1178" s="454"/>
      <c r="P1178" s="2" t="e">
        <f>IF(Produit_Tarif_Stock!#REF!&lt;&gt;0,Produit_Tarif_Stock!#REF!,"")</f>
        <v>#REF!</v>
      </c>
      <c r="Q1178" s="518" t="e">
        <f>IF(Produit_Tarif_Stock!#REF!&lt;&gt;0,(E1178-(E1178*H1178)-Produit_Tarif_Stock!#REF!)/Produit_Tarif_Stock!#REF!*100,(E1178-(E1178*H1178)-Produit_Tarif_Stock!#REF!)/Produit_Tarif_Stock!#REF!*100)</f>
        <v>#REF!</v>
      </c>
      <c r="R1178" s="523">
        <f t="shared" si="37"/>
        <v>0</v>
      </c>
      <c r="S1178" s="524" t="e">
        <f>Produit_Tarif_Stock!#REF!</f>
        <v>#REF!</v>
      </c>
    </row>
    <row r="1179" spans="1:19" ht="24.75" customHeight="1">
      <c r="A1179" s="228" t="e">
        <f>Produit_Tarif_Stock!#REF!</f>
        <v>#REF!</v>
      </c>
      <c r="B1179" s="118" t="e">
        <f>IF(Produit_Tarif_Stock!#REF!&lt;&gt;"",Produit_Tarif_Stock!#REF!,"")</f>
        <v>#REF!</v>
      </c>
      <c r="C1179" s="502" t="e">
        <f>IF(Produit_Tarif_Stock!#REF!&lt;&gt;"",Produit_Tarif_Stock!#REF!,"")</f>
        <v>#REF!</v>
      </c>
      <c r="D1179" s="505" t="e">
        <f>IF(Produit_Tarif_Stock!#REF!&lt;&gt;"",Produit_Tarif_Stock!#REF!,"")</f>
        <v>#REF!</v>
      </c>
      <c r="E1179" s="514" t="e">
        <f>IF(Produit_Tarif_Stock!#REF!&lt;&gt;0,Produit_Tarif_Stock!#REF!,"")</f>
        <v>#REF!</v>
      </c>
      <c r="F1179" s="2" t="e">
        <f>IF(Produit_Tarif_Stock!#REF!&lt;&gt;"",Produit_Tarif_Stock!#REF!,"")</f>
        <v>#REF!</v>
      </c>
      <c r="G1179" s="506" t="e">
        <f>IF(Produit_Tarif_Stock!#REF!&lt;&gt;0,Produit_Tarif_Stock!#REF!,"")</f>
        <v>#REF!</v>
      </c>
      <c r="I1179" s="506" t="str">
        <f t="shared" si="36"/>
        <v/>
      </c>
      <c r="J1179" s="2" t="e">
        <f>IF(Produit_Tarif_Stock!#REF!&lt;&gt;0,Produit_Tarif_Stock!#REF!,"")</f>
        <v>#REF!</v>
      </c>
      <c r="K1179" s="2" t="e">
        <f>IF(Produit_Tarif_Stock!#REF!&lt;&gt;0,Produit_Tarif_Stock!#REF!,"")</f>
        <v>#REF!</v>
      </c>
      <c r="L1179" s="114" t="e">
        <f>IF(Produit_Tarif_Stock!#REF!&lt;&gt;0,Produit_Tarif_Stock!#REF!,"")</f>
        <v>#REF!</v>
      </c>
      <c r="M1179" s="114" t="e">
        <f>IF(Produit_Tarif_Stock!#REF!&lt;&gt;0,Produit_Tarif_Stock!#REF!,"")</f>
        <v>#REF!</v>
      </c>
      <c r="N1179" s="454"/>
      <c r="P1179" s="2" t="e">
        <f>IF(Produit_Tarif_Stock!#REF!&lt;&gt;0,Produit_Tarif_Stock!#REF!,"")</f>
        <v>#REF!</v>
      </c>
      <c r="Q1179" s="518" t="e">
        <f>IF(Produit_Tarif_Stock!#REF!&lt;&gt;0,(E1179-(E1179*H1179)-Produit_Tarif_Stock!#REF!)/Produit_Tarif_Stock!#REF!*100,(E1179-(E1179*H1179)-Produit_Tarif_Stock!#REF!)/Produit_Tarif_Stock!#REF!*100)</f>
        <v>#REF!</v>
      </c>
      <c r="R1179" s="523">
        <f t="shared" si="37"/>
        <v>0</v>
      </c>
      <c r="S1179" s="524" t="e">
        <f>Produit_Tarif_Stock!#REF!</f>
        <v>#REF!</v>
      </c>
    </row>
    <row r="1180" spans="1:19" ht="24.75" customHeight="1">
      <c r="A1180" s="228" t="e">
        <f>Produit_Tarif_Stock!#REF!</f>
        <v>#REF!</v>
      </c>
      <c r="B1180" s="118" t="e">
        <f>IF(Produit_Tarif_Stock!#REF!&lt;&gt;"",Produit_Tarif_Stock!#REF!,"")</f>
        <v>#REF!</v>
      </c>
      <c r="C1180" s="502" t="e">
        <f>IF(Produit_Tarif_Stock!#REF!&lt;&gt;"",Produit_Tarif_Stock!#REF!,"")</f>
        <v>#REF!</v>
      </c>
      <c r="D1180" s="505" t="e">
        <f>IF(Produit_Tarif_Stock!#REF!&lt;&gt;"",Produit_Tarif_Stock!#REF!,"")</f>
        <v>#REF!</v>
      </c>
      <c r="E1180" s="514" t="e">
        <f>IF(Produit_Tarif_Stock!#REF!&lt;&gt;0,Produit_Tarif_Stock!#REF!,"")</f>
        <v>#REF!</v>
      </c>
      <c r="F1180" s="2" t="e">
        <f>IF(Produit_Tarif_Stock!#REF!&lt;&gt;"",Produit_Tarif_Stock!#REF!,"")</f>
        <v>#REF!</v>
      </c>
      <c r="G1180" s="506" t="e">
        <f>IF(Produit_Tarif_Stock!#REF!&lt;&gt;0,Produit_Tarif_Stock!#REF!,"")</f>
        <v>#REF!</v>
      </c>
      <c r="I1180" s="506" t="str">
        <f t="shared" si="36"/>
        <v/>
      </c>
      <c r="J1180" s="2" t="e">
        <f>IF(Produit_Tarif_Stock!#REF!&lt;&gt;0,Produit_Tarif_Stock!#REF!,"")</f>
        <v>#REF!</v>
      </c>
      <c r="K1180" s="2" t="e">
        <f>IF(Produit_Tarif_Stock!#REF!&lt;&gt;0,Produit_Tarif_Stock!#REF!,"")</f>
        <v>#REF!</v>
      </c>
      <c r="L1180" s="114" t="e">
        <f>IF(Produit_Tarif_Stock!#REF!&lt;&gt;0,Produit_Tarif_Stock!#REF!,"")</f>
        <v>#REF!</v>
      </c>
      <c r="M1180" s="114" t="e">
        <f>IF(Produit_Tarif_Stock!#REF!&lt;&gt;0,Produit_Tarif_Stock!#REF!,"")</f>
        <v>#REF!</v>
      </c>
      <c r="N1180" s="454"/>
      <c r="P1180" s="2" t="e">
        <f>IF(Produit_Tarif_Stock!#REF!&lt;&gt;0,Produit_Tarif_Stock!#REF!,"")</f>
        <v>#REF!</v>
      </c>
      <c r="Q1180" s="518" t="e">
        <f>IF(Produit_Tarif_Stock!#REF!&lt;&gt;0,(E1180-(E1180*H1180)-Produit_Tarif_Stock!#REF!)/Produit_Tarif_Stock!#REF!*100,(E1180-(E1180*H1180)-Produit_Tarif_Stock!#REF!)/Produit_Tarif_Stock!#REF!*100)</f>
        <v>#REF!</v>
      </c>
      <c r="R1180" s="523">
        <f t="shared" si="37"/>
        <v>0</v>
      </c>
      <c r="S1180" s="524" t="e">
        <f>Produit_Tarif_Stock!#REF!</f>
        <v>#REF!</v>
      </c>
    </row>
    <row r="1181" spans="1:19" ht="24.75" customHeight="1">
      <c r="A1181" s="228" t="e">
        <f>Produit_Tarif_Stock!#REF!</f>
        <v>#REF!</v>
      </c>
      <c r="B1181" s="118" t="e">
        <f>IF(Produit_Tarif_Stock!#REF!&lt;&gt;"",Produit_Tarif_Stock!#REF!,"")</f>
        <v>#REF!</v>
      </c>
      <c r="C1181" s="502" t="e">
        <f>IF(Produit_Tarif_Stock!#REF!&lt;&gt;"",Produit_Tarif_Stock!#REF!,"")</f>
        <v>#REF!</v>
      </c>
      <c r="D1181" s="505" t="e">
        <f>IF(Produit_Tarif_Stock!#REF!&lt;&gt;"",Produit_Tarif_Stock!#REF!,"")</f>
        <v>#REF!</v>
      </c>
      <c r="E1181" s="514" t="e">
        <f>IF(Produit_Tarif_Stock!#REF!&lt;&gt;0,Produit_Tarif_Stock!#REF!,"")</f>
        <v>#REF!</v>
      </c>
      <c r="F1181" s="2" t="e">
        <f>IF(Produit_Tarif_Stock!#REF!&lt;&gt;"",Produit_Tarif_Stock!#REF!,"")</f>
        <v>#REF!</v>
      </c>
      <c r="G1181" s="506" t="e">
        <f>IF(Produit_Tarif_Stock!#REF!&lt;&gt;0,Produit_Tarif_Stock!#REF!,"")</f>
        <v>#REF!</v>
      </c>
      <c r="I1181" s="506" t="str">
        <f t="shared" si="36"/>
        <v/>
      </c>
      <c r="J1181" s="2" t="e">
        <f>IF(Produit_Tarif_Stock!#REF!&lt;&gt;0,Produit_Tarif_Stock!#REF!,"")</f>
        <v>#REF!</v>
      </c>
      <c r="K1181" s="2" t="e">
        <f>IF(Produit_Tarif_Stock!#REF!&lt;&gt;0,Produit_Tarif_Stock!#REF!,"")</f>
        <v>#REF!</v>
      </c>
      <c r="L1181" s="114" t="e">
        <f>IF(Produit_Tarif_Stock!#REF!&lt;&gt;0,Produit_Tarif_Stock!#REF!,"")</f>
        <v>#REF!</v>
      </c>
      <c r="M1181" s="114" t="e">
        <f>IF(Produit_Tarif_Stock!#REF!&lt;&gt;0,Produit_Tarif_Stock!#REF!,"")</f>
        <v>#REF!</v>
      </c>
      <c r="N1181" s="454"/>
      <c r="P1181" s="2" t="e">
        <f>IF(Produit_Tarif_Stock!#REF!&lt;&gt;0,Produit_Tarif_Stock!#REF!,"")</f>
        <v>#REF!</v>
      </c>
      <c r="Q1181" s="518" t="e">
        <f>IF(Produit_Tarif_Stock!#REF!&lt;&gt;0,(E1181-(E1181*H1181)-Produit_Tarif_Stock!#REF!)/Produit_Tarif_Stock!#REF!*100,(E1181-(E1181*H1181)-Produit_Tarif_Stock!#REF!)/Produit_Tarif_Stock!#REF!*100)</f>
        <v>#REF!</v>
      </c>
      <c r="R1181" s="523">
        <f t="shared" si="37"/>
        <v>0</v>
      </c>
      <c r="S1181" s="524" t="e">
        <f>Produit_Tarif_Stock!#REF!</f>
        <v>#REF!</v>
      </c>
    </row>
    <row r="1182" spans="1:19" ht="24.75" customHeight="1">
      <c r="A1182" s="228" t="e">
        <f>Produit_Tarif_Stock!#REF!</f>
        <v>#REF!</v>
      </c>
      <c r="B1182" s="118" t="e">
        <f>IF(Produit_Tarif_Stock!#REF!&lt;&gt;"",Produit_Tarif_Stock!#REF!,"")</f>
        <v>#REF!</v>
      </c>
      <c r="C1182" s="502" t="e">
        <f>IF(Produit_Tarif_Stock!#REF!&lt;&gt;"",Produit_Tarif_Stock!#REF!,"")</f>
        <v>#REF!</v>
      </c>
      <c r="D1182" s="505" t="e">
        <f>IF(Produit_Tarif_Stock!#REF!&lt;&gt;"",Produit_Tarif_Stock!#REF!,"")</f>
        <v>#REF!</v>
      </c>
      <c r="E1182" s="514" t="e">
        <f>IF(Produit_Tarif_Stock!#REF!&lt;&gt;0,Produit_Tarif_Stock!#REF!,"")</f>
        <v>#REF!</v>
      </c>
      <c r="F1182" s="2" t="e">
        <f>IF(Produit_Tarif_Stock!#REF!&lt;&gt;"",Produit_Tarif_Stock!#REF!,"")</f>
        <v>#REF!</v>
      </c>
      <c r="G1182" s="506" t="e">
        <f>IF(Produit_Tarif_Stock!#REF!&lt;&gt;0,Produit_Tarif_Stock!#REF!,"")</f>
        <v>#REF!</v>
      </c>
      <c r="I1182" s="506" t="str">
        <f t="shared" si="36"/>
        <v/>
      </c>
      <c r="J1182" s="2" t="e">
        <f>IF(Produit_Tarif_Stock!#REF!&lt;&gt;0,Produit_Tarif_Stock!#REF!,"")</f>
        <v>#REF!</v>
      </c>
      <c r="K1182" s="2" t="e">
        <f>IF(Produit_Tarif_Stock!#REF!&lt;&gt;0,Produit_Tarif_Stock!#REF!,"")</f>
        <v>#REF!</v>
      </c>
      <c r="L1182" s="114" t="e">
        <f>IF(Produit_Tarif_Stock!#REF!&lt;&gt;0,Produit_Tarif_Stock!#REF!,"")</f>
        <v>#REF!</v>
      </c>
      <c r="M1182" s="114" t="e">
        <f>IF(Produit_Tarif_Stock!#REF!&lt;&gt;0,Produit_Tarif_Stock!#REF!,"")</f>
        <v>#REF!</v>
      </c>
      <c r="N1182" s="454"/>
      <c r="P1182" s="2" t="e">
        <f>IF(Produit_Tarif_Stock!#REF!&lt;&gt;0,Produit_Tarif_Stock!#REF!,"")</f>
        <v>#REF!</v>
      </c>
      <c r="Q1182" s="518" t="e">
        <f>IF(Produit_Tarif_Stock!#REF!&lt;&gt;0,(E1182-(E1182*H1182)-Produit_Tarif_Stock!#REF!)/Produit_Tarif_Stock!#REF!*100,(E1182-(E1182*H1182)-Produit_Tarif_Stock!#REF!)/Produit_Tarif_Stock!#REF!*100)</f>
        <v>#REF!</v>
      </c>
      <c r="R1182" s="523">
        <f t="shared" si="37"/>
        <v>0</v>
      </c>
      <c r="S1182" s="524" t="e">
        <f>Produit_Tarif_Stock!#REF!</f>
        <v>#REF!</v>
      </c>
    </row>
    <row r="1183" spans="1:19" ht="24.75" customHeight="1">
      <c r="A1183" s="228" t="e">
        <f>Produit_Tarif_Stock!#REF!</f>
        <v>#REF!</v>
      </c>
      <c r="B1183" s="118" t="e">
        <f>IF(Produit_Tarif_Stock!#REF!&lt;&gt;"",Produit_Tarif_Stock!#REF!,"")</f>
        <v>#REF!</v>
      </c>
      <c r="C1183" s="502" t="e">
        <f>IF(Produit_Tarif_Stock!#REF!&lt;&gt;"",Produit_Tarif_Stock!#REF!,"")</f>
        <v>#REF!</v>
      </c>
      <c r="D1183" s="505" t="e">
        <f>IF(Produit_Tarif_Stock!#REF!&lt;&gt;"",Produit_Tarif_Stock!#REF!,"")</f>
        <v>#REF!</v>
      </c>
      <c r="E1183" s="514" t="e">
        <f>IF(Produit_Tarif_Stock!#REF!&lt;&gt;0,Produit_Tarif_Stock!#REF!,"")</f>
        <v>#REF!</v>
      </c>
      <c r="F1183" s="2" t="e">
        <f>IF(Produit_Tarif_Stock!#REF!&lt;&gt;"",Produit_Tarif_Stock!#REF!,"")</f>
        <v>#REF!</v>
      </c>
      <c r="G1183" s="506" t="e">
        <f>IF(Produit_Tarif_Stock!#REF!&lt;&gt;0,Produit_Tarif_Stock!#REF!,"")</f>
        <v>#REF!</v>
      </c>
      <c r="I1183" s="506" t="str">
        <f t="shared" si="36"/>
        <v/>
      </c>
      <c r="J1183" s="2" t="e">
        <f>IF(Produit_Tarif_Stock!#REF!&lt;&gt;0,Produit_Tarif_Stock!#REF!,"")</f>
        <v>#REF!</v>
      </c>
      <c r="K1183" s="2" t="e">
        <f>IF(Produit_Tarif_Stock!#REF!&lt;&gt;0,Produit_Tarif_Stock!#REF!,"")</f>
        <v>#REF!</v>
      </c>
      <c r="L1183" s="114" t="e">
        <f>IF(Produit_Tarif_Stock!#REF!&lt;&gt;0,Produit_Tarif_Stock!#REF!,"")</f>
        <v>#REF!</v>
      </c>
      <c r="M1183" s="114" t="e">
        <f>IF(Produit_Tarif_Stock!#REF!&lt;&gt;0,Produit_Tarif_Stock!#REF!,"")</f>
        <v>#REF!</v>
      </c>
      <c r="N1183" s="454"/>
      <c r="P1183" s="2" t="e">
        <f>IF(Produit_Tarif_Stock!#REF!&lt;&gt;0,Produit_Tarif_Stock!#REF!,"")</f>
        <v>#REF!</v>
      </c>
      <c r="Q1183" s="518" t="e">
        <f>IF(Produit_Tarif_Stock!#REF!&lt;&gt;0,(E1183-(E1183*H1183)-Produit_Tarif_Stock!#REF!)/Produit_Tarif_Stock!#REF!*100,(E1183-(E1183*H1183)-Produit_Tarif_Stock!#REF!)/Produit_Tarif_Stock!#REF!*100)</f>
        <v>#REF!</v>
      </c>
      <c r="R1183" s="523">
        <f t="shared" si="37"/>
        <v>0</v>
      </c>
      <c r="S1183" s="524" t="e">
        <f>Produit_Tarif_Stock!#REF!</f>
        <v>#REF!</v>
      </c>
    </row>
    <row r="1184" spans="1:19" ht="24.75" customHeight="1">
      <c r="A1184" s="228" t="e">
        <f>Produit_Tarif_Stock!#REF!</f>
        <v>#REF!</v>
      </c>
      <c r="B1184" s="118" t="e">
        <f>IF(Produit_Tarif_Stock!#REF!&lt;&gt;"",Produit_Tarif_Stock!#REF!,"")</f>
        <v>#REF!</v>
      </c>
      <c r="C1184" s="502" t="e">
        <f>IF(Produit_Tarif_Stock!#REF!&lt;&gt;"",Produit_Tarif_Stock!#REF!,"")</f>
        <v>#REF!</v>
      </c>
      <c r="D1184" s="505" t="e">
        <f>IF(Produit_Tarif_Stock!#REF!&lt;&gt;"",Produit_Tarif_Stock!#REF!,"")</f>
        <v>#REF!</v>
      </c>
      <c r="E1184" s="514" t="e">
        <f>IF(Produit_Tarif_Stock!#REF!&lt;&gt;0,Produit_Tarif_Stock!#REF!,"")</f>
        <v>#REF!</v>
      </c>
      <c r="F1184" s="2" t="e">
        <f>IF(Produit_Tarif_Stock!#REF!&lt;&gt;"",Produit_Tarif_Stock!#REF!,"")</f>
        <v>#REF!</v>
      </c>
      <c r="G1184" s="506" t="e">
        <f>IF(Produit_Tarif_Stock!#REF!&lt;&gt;0,Produit_Tarif_Stock!#REF!,"")</f>
        <v>#REF!</v>
      </c>
      <c r="I1184" s="506" t="str">
        <f t="shared" si="36"/>
        <v/>
      </c>
      <c r="J1184" s="2" t="e">
        <f>IF(Produit_Tarif_Stock!#REF!&lt;&gt;0,Produit_Tarif_Stock!#REF!,"")</f>
        <v>#REF!</v>
      </c>
      <c r="K1184" s="2" t="e">
        <f>IF(Produit_Tarif_Stock!#REF!&lt;&gt;0,Produit_Tarif_Stock!#REF!,"")</f>
        <v>#REF!</v>
      </c>
      <c r="L1184" s="114" t="e">
        <f>IF(Produit_Tarif_Stock!#REF!&lt;&gt;0,Produit_Tarif_Stock!#REF!,"")</f>
        <v>#REF!</v>
      </c>
      <c r="M1184" s="114" t="e">
        <f>IF(Produit_Tarif_Stock!#REF!&lt;&gt;0,Produit_Tarif_Stock!#REF!,"")</f>
        <v>#REF!</v>
      </c>
      <c r="N1184" s="454"/>
      <c r="P1184" s="2" t="e">
        <f>IF(Produit_Tarif_Stock!#REF!&lt;&gt;0,Produit_Tarif_Stock!#REF!,"")</f>
        <v>#REF!</v>
      </c>
      <c r="Q1184" s="518" t="e">
        <f>IF(Produit_Tarif_Stock!#REF!&lt;&gt;0,(E1184-(E1184*H1184)-Produit_Tarif_Stock!#REF!)/Produit_Tarif_Stock!#REF!*100,(E1184-(E1184*H1184)-Produit_Tarif_Stock!#REF!)/Produit_Tarif_Stock!#REF!*100)</f>
        <v>#REF!</v>
      </c>
      <c r="R1184" s="523">
        <f t="shared" si="37"/>
        <v>0</v>
      </c>
      <c r="S1184" s="524" t="e">
        <f>Produit_Tarif_Stock!#REF!</f>
        <v>#REF!</v>
      </c>
    </row>
    <row r="1185" spans="1:19" ht="24.75" customHeight="1">
      <c r="A1185" s="228" t="e">
        <f>Produit_Tarif_Stock!#REF!</f>
        <v>#REF!</v>
      </c>
      <c r="B1185" s="118" t="e">
        <f>IF(Produit_Tarif_Stock!#REF!&lt;&gt;"",Produit_Tarif_Stock!#REF!,"")</f>
        <v>#REF!</v>
      </c>
      <c r="C1185" s="502" t="e">
        <f>IF(Produit_Tarif_Stock!#REF!&lt;&gt;"",Produit_Tarif_Stock!#REF!,"")</f>
        <v>#REF!</v>
      </c>
      <c r="D1185" s="505" t="e">
        <f>IF(Produit_Tarif_Stock!#REF!&lt;&gt;"",Produit_Tarif_Stock!#REF!,"")</f>
        <v>#REF!</v>
      </c>
      <c r="E1185" s="514" t="e">
        <f>IF(Produit_Tarif_Stock!#REF!&lt;&gt;0,Produit_Tarif_Stock!#REF!,"")</f>
        <v>#REF!</v>
      </c>
      <c r="F1185" s="2" t="e">
        <f>IF(Produit_Tarif_Stock!#REF!&lt;&gt;"",Produit_Tarif_Stock!#REF!,"")</f>
        <v>#REF!</v>
      </c>
      <c r="G1185" s="506" t="e">
        <f>IF(Produit_Tarif_Stock!#REF!&lt;&gt;0,Produit_Tarif_Stock!#REF!,"")</f>
        <v>#REF!</v>
      </c>
      <c r="I1185" s="506" t="str">
        <f t="shared" si="36"/>
        <v/>
      </c>
      <c r="J1185" s="2" t="e">
        <f>IF(Produit_Tarif_Stock!#REF!&lt;&gt;0,Produit_Tarif_Stock!#REF!,"")</f>
        <v>#REF!</v>
      </c>
      <c r="K1185" s="2" t="e">
        <f>IF(Produit_Tarif_Stock!#REF!&lt;&gt;0,Produit_Tarif_Stock!#REF!,"")</f>
        <v>#REF!</v>
      </c>
      <c r="L1185" s="114" t="e">
        <f>IF(Produit_Tarif_Stock!#REF!&lt;&gt;0,Produit_Tarif_Stock!#REF!,"")</f>
        <v>#REF!</v>
      </c>
      <c r="M1185" s="114" t="e">
        <f>IF(Produit_Tarif_Stock!#REF!&lt;&gt;0,Produit_Tarif_Stock!#REF!,"")</f>
        <v>#REF!</v>
      </c>
      <c r="N1185" s="454"/>
      <c r="P1185" s="2" t="e">
        <f>IF(Produit_Tarif_Stock!#REF!&lt;&gt;0,Produit_Tarif_Stock!#REF!,"")</f>
        <v>#REF!</v>
      </c>
      <c r="Q1185" s="518" t="e">
        <f>IF(Produit_Tarif_Stock!#REF!&lt;&gt;0,(E1185-(E1185*H1185)-Produit_Tarif_Stock!#REF!)/Produit_Tarif_Stock!#REF!*100,(E1185-(E1185*H1185)-Produit_Tarif_Stock!#REF!)/Produit_Tarif_Stock!#REF!*100)</f>
        <v>#REF!</v>
      </c>
      <c r="R1185" s="523">
        <f t="shared" si="37"/>
        <v>0</v>
      </c>
      <c r="S1185" s="524" t="e">
        <f>Produit_Tarif_Stock!#REF!</f>
        <v>#REF!</v>
      </c>
    </row>
    <row r="1186" spans="1:19" ht="24.75" customHeight="1">
      <c r="A1186" s="228" t="e">
        <f>Produit_Tarif_Stock!#REF!</f>
        <v>#REF!</v>
      </c>
      <c r="B1186" s="118" t="e">
        <f>IF(Produit_Tarif_Stock!#REF!&lt;&gt;"",Produit_Tarif_Stock!#REF!,"")</f>
        <v>#REF!</v>
      </c>
      <c r="C1186" s="502" t="e">
        <f>IF(Produit_Tarif_Stock!#REF!&lt;&gt;"",Produit_Tarif_Stock!#REF!,"")</f>
        <v>#REF!</v>
      </c>
      <c r="D1186" s="505" t="e">
        <f>IF(Produit_Tarif_Stock!#REF!&lt;&gt;"",Produit_Tarif_Stock!#REF!,"")</f>
        <v>#REF!</v>
      </c>
      <c r="E1186" s="514" t="e">
        <f>IF(Produit_Tarif_Stock!#REF!&lt;&gt;0,Produit_Tarif_Stock!#REF!,"")</f>
        <v>#REF!</v>
      </c>
      <c r="F1186" s="2" t="e">
        <f>IF(Produit_Tarif_Stock!#REF!&lt;&gt;"",Produit_Tarif_Stock!#REF!,"")</f>
        <v>#REF!</v>
      </c>
      <c r="G1186" s="506" t="e">
        <f>IF(Produit_Tarif_Stock!#REF!&lt;&gt;0,Produit_Tarif_Stock!#REF!,"")</f>
        <v>#REF!</v>
      </c>
      <c r="I1186" s="506" t="str">
        <f t="shared" si="36"/>
        <v/>
      </c>
      <c r="J1186" s="2" t="e">
        <f>IF(Produit_Tarif_Stock!#REF!&lt;&gt;0,Produit_Tarif_Stock!#REF!,"")</f>
        <v>#REF!</v>
      </c>
      <c r="K1186" s="2" t="e">
        <f>IF(Produit_Tarif_Stock!#REF!&lt;&gt;0,Produit_Tarif_Stock!#REF!,"")</f>
        <v>#REF!</v>
      </c>
      <c r="L1186" s="114" t="e">
        <f>IF(Produit_Tarif_Stock!#REF!&lt;&gt;0,Produit_Tarif_Stock!#REF!,"")</f>
        <v>#REF!</v>
      </c>
      <c r="M1186" s="114" t="e">
        <f>IF(Produit_Tarif_Stock!#REF!&lt;&gt;0,Produit_Tarif_Stock!#REF!,"")</f>
        <v>#REF!</v>
      </c>
      <c r="N1186" s="454"/>
      <c r="P1186" s="2" t="e">
        <f>IF(Produit_Tarif_Stock!#REF!&lt;&gt;0,Produit_Tarif_Stock!#REF!,"")</f>
        <v>#REF!</v>
      </c>
      <c r="Q1186" s="518" t="e">
        <f>IF(Produit_Tarif_Stock!#REF!&lt;&gt;0,(E1186-(E1186*H1186)-Produit_Tarif_Stock!#REF!)/Produit_Tarif_Stock!#REF!*100,(E1186-(E1186*H1186)-Produit_Tarif_Stock!#REF!)/Produit_Tarif_Stock!#REF!*100)</f>
        <v>#REF!</v>
      </c>
      <c r="R1186" s="523">
        <f t="shared" si="37"/>
        <v>0</v>
      </c>
      <c r="S1186" s="524" t="e">
        <f>Produit_Tarif_Stock!#REF!</f>
        <v>#REF!</v>
      </c>
    </row>
    <row r="1187" spans="1:19" ht="24.75" customHeight="1">
      <c r="A1187" s="228" t="e">
        <f>Produit_Tarif_Stock!#REF!</f>
        <v>#REF!</v>
      </c>
      <c r="B1187" s="118" t="e">
        <f>IF(Produit_Tarif_Stock!#REF!&lt;&gt;"",Produit_Tarif_Stock!#REF!,"")</f>
        <v>#REF!</v>
      </c>
      <c r="C1187" s="502" t="e">
        <f>IF(Produit_Tarif_Stock!#REF!&lt;&gt;"",Produit_Tarif_Stock!#REF!,"")</f>
        <v>#REF!</v>
      </c>
      <c r="D1187" s="505" t="e">
        <f>IF(Produit_Tarif_Stock!#REF!&lt;&gt;"",Produit_Tarif_Stock!#REF!,"")</f>
        <v>#REF!</v>
      </c>
      <c r="E1187" s="514" t="e">
        <f>IF(Produit_Tarif_Stock!#REF!&lt;&gt;0,Produit_Tarif_Stock!#REF!,"")</f>
        <v>#REF!</v>
      </c>
      <c r="F1187" s="2" t="e">
        <f>IF(Produit_Tarif_Stock!#REF!&lt;&gt;"",Produit_Tarif_Stock!#REF!,"")</f>
        <v>#REF!</v>
      </c>
      <c r="G1187" s="506" t="e">
        <f>IF(Produit_Tarif_Stock!#REF!&lt;&gt;0,Produit_Tarif_Stock!#REF!,"")</f>
        <v>#REF!</v>
      </c>
      <c r="I1187" s="506" t="str">
        <f t="shared" si="36"/>
        <v/>
      </c>
      <c r="J1187" s="2" t="e">
        <f>IF(Produit_Tarif_Stock!#REF!&lt;&gt;0,Produit_Tarif_Stock!#REF!,"")</f>
        <v>#REF!</v>
      </c>
      <c r="K1187" s="2" t="e">
        <f>IF(Produit_Tarif_Stock!#REF!&lt;&gt;0,Produit_Tarif_Stock!#REF!,"")</f>
        <v>#REF!</v>
      </c>
      <c r="L1187" s="114" t="e">
        <f>IF(Produit_Tarif_Stock!#REF!&lt;&gt;0,Produit_Tarif_Stock!#REF!,"")</f>
        <v>#REF!</v>
      </c>
      <c r="M1187" s="114" t="e">
        <f>IF(Produit_Tarif_Stock!#REF!&lt;&gt;0,Produit_Tarif_Stock!#REF!,"")</f>
        <v>#REF!</v>
      </c>
      <c r="N1187" s="454"/>
      <c r="P1187" s="2" t="e">
        <f>IF(Produit_Tarif_Stock!#REF!&lt;&gt;0,Produit_Tarif_Stock!#REF!,"")</f>
        <v>#REF!</v>
      </c>
      <c r="Q1187" s="518" t="e">
        <f>IF(Produit_Tarif_Stock!#REF!&lt;&gt;0,(E1187-(E1187*H1187)-Produit_Tarif_Stock!#REF!)/Produit_Tarif_Stock!#REF!*100,(E1187-(E1187*H1187)-Produit_Tarif_Stock!#REF!)/Produit_Tarif_Stock!#REF!*100)</f>
        <v>#REF!</v>
      </c>
      <c r="R1187" s="523">
        <f t="shared" si="37"/>
        <v>0</v>
      </c>
      <c r="S1187" s="524" t="e">
        <f>Produit_Tarif_Stock!#REF!</f>
        <v>#REF!</v>
      </c>
    </row>
    <row r="1188" spans="1:19" ht="24.75" customHeight="1">
      <c r="A1188" s="228" t="e">
        <f>Produit_Tarif_Stock!#REF!</f>
        <v>#REF!</v>
      </c>
      <c r="B1188" s="118" t="e">
        <f>IF(Produit_Tarif_Stock!#REF!&lt;&gt;"",Produit_Tarif_Stock!#REF!,"")</f>
        <v>#REF!</v>
      </c>
      <c r="C1188" s="502" t="e">
        <f>IF(Produit_Tarif_Stock!#REF!&lt;&gt;"",Produit_Tarif_Stock!#REF!,"")</f>
        <v>#REF!</v>
      </c>
      <c r="D1188" s="505" t="e">
        <f>IF(Produit_Tarif_Stock!#REF!&lt;&gt;"",Produit_Tarif_Stock!#REF!,"")</f>
        <v>#REF!</v>
      </c>
      <c r="E1188" s="514" t="e">
        <f>IF(Produit_Tarif_Stock!#REF!&lt;&gt;0,Produit_Tarif_Stock!#REF!,"")</f>
        <v>#REF!</v>
      </c>
      <c r="F1188" s="2" t="e">
        <f>IF(Produit_Tarif_Stock!#REF!&lt;&gt;"",Produit_Tarif_Stock!#REF!,"")</f>
        <v>#REF!</v>
      </c>
      <c r="G1188" s="506" t="e">
        <f>IF(Produit_Tarif_Stock!#REF!&lt;&gt;0,Produit_Tarif_Stock!#REF!,"")</f>
        <v>#REF!</v>
      </c>
      <c r="I1188" s="506" t="str">
        <f t="shared" si="36"/>
        <v/>
      </c>
      <c r="J1188" s="2" t="e">
        <f>IF(Produit_Tarif_Stock!#REF!&lt;&gt;0,Produit_Tarif_Stock!#REF!,"")</f>
        <v>#REF!</v>
      </c>
      <c r="K1188" s="2" t="e">
        <f>IF(Produit_Tarif_Stock!#REF!&lt;&gt;0,Produit_Tarif_Stock!#REF!,"")</f>
        <v>#REF!</v>
      </c>
      <c r="L1188" s="114" t="e">
        <f>IF(Produit_Tarif_Stock!#REF!&lt;&gt;0,Produit_Tarif_Stock!#REF!,"")</f>
        <v>#REF!</v>
      </c>
      <c r="M1188" s="114" t="e">
        <f>IF(Produit_Tarif_Stock!#REF!&lt;&gt;0,Produit_Tarif_Stock!#REF!,"")</f>
        <v>#REF!</v>
      </c>
      <c r="N1188" s="454"/>
      <c r="P1188" s="2" t="e">
        <f>IF(Produit_Tarif_Stock!#REF!&lt;&gt;0,Produit_Tarif_Stock!#REF!,"")</f>
        <v>#REF!</v>
      </c>
      <c r="Q1188" s="518" t="e">
        <f>IF(Produit_Tarif_Stock!#REF!&lt;&gt;0,(E1188-(E1188*H1188)-Produit_Tarif_Stock!#REF!)/Produit_Tarif_Stock!#REF!*100,(E1188-(E1188*H1188)-Produit_Tarif_Stock!#REF!)/Produit_Tarif_Stock!#REF!*100)</f>
        <v>#REF!</v>
      </c>
      <c r="R1188" s="523">
        <f t="shared" si="37"/>
        <v>0</v>
      </c>
      <c r="S1188" s="524" t="e">
        <f>Produit_Tarif_Stock!#REF!</f>
        <v>#REF!</v>
      </c>
    </row>
    <row r="1189" spans="1:19" ht="24.75" customHeight="1">
      <c r="A1189" s="228" t="e">
        <f>Produit_Tarif_Stock!#REF!</f>
        <v>#REF!</v>
      </c>
      <c r="B1189" s="118" t="e">
        <f>IF(Produit_Tarif_Stock!#REF!&lt;&gt;"",Produit_Tarif_Stock!#REF!,"")</f>
        <v>#REF!</v>
      </c>
      <c r="C1189" s="502" t="e">
        <f>IF(Produit_Tarif_Stock!#REF!&lt;&gt;"",Produit_Tarif_Stock!#REF!,"")</f>
        <v>#REF!</v>
      </c>
      <c r="D1189" s="505" t="e">
        <f>IF(Produit_Tarif_Stock!#REF!&lt;&gt;"",Produit_Tarif_Stock!#REF!,"")</f>
        <v>#REF!</v>
      </c>
      <c r="E1189" s="514" t="e">
        <f>IF(Produit_Tarif_Stock!#REF!&lt;&gt;0,Produit_Tarif_Stock!#REF!,"")</f>
        <v>#REF!</v>
      </c>
      <c r="F1189" s="2" t="e">
        <f>IF(Produit_Tarif_Stock!#REF!&lt;&gt;"",Produit_Tarif_Stock!#REF!,"")</f>
        <v>#REF!</v>
      </c>
      <c r="G1189" s="506" t="e">
        <f>IF(Produit_Tarif_Stock!#REF!&lt;&gt;0,Produit_Tarif_Stock!#REF!,"")</f>
        <v>#REF!</v>
      </c>
      <c r="I1189" s="506" t="str">
        <f t="shared" si="36"/>
        <v/>
      </c>
      <c r="J1189" s="2" t="e">
        <f>IF(Produit_Tarif_Stock!#REF!&lt;&gt;0,Produit_Tarif_Stock!#REF!,"")</f>
        <v>#REF!</v>
      </c>
      <c r="K1189" s="2" t="e">
        <f>IF(Produit_Tarif_Stock!#REF!&lt;&gt;0,Produit_Tarif_Stock!#REF!,"")</f>
        <v>#REF!</v>
      </c>
      <c r="L1189" s="114" t="e">
        <f>IF(Produit_Tarif_Stock!#REF!&lt;&gt;0,Produit_Tarif_Stock!#REF!,"")</f>
        <v>#REF!</v>
      </c>
      <c r="M1189" s="114" t="e">
        <f>IF(Produit_Tarif_Stock!#REF!&lt;&gt;0,Produit_Tarif_Stock!#REF!,"")</f>
        <v>#REF!</v>
      </c>
      <c r="N1189" s="454"/>
      <c r="P1189" s="2" t="e">
        <f>IF(Produit_Tarif_Stock!#REF!&lt;&gt;0,Produit_Tarif_Stock!#REF!,"")</f>
        <v>#REF!</v>
      </c>
      <c r="Q1189" s="518" t="e">
        <f>IF(Produit_Tarif_Stock!#REF!&lt;&gt;0,(E1189-(E1189*H1189)-Produit_Tarif_Stock!#REF!)/Produit_Tarif_Stock!#REF!*100,(E1189-(E1189*H1189)-Produit_Tarif_Stock!#REF!)/Produit_Tarif_Stock!#REF!*100)</f>
        <v>#REF!</v>
      </c>
      <c r="R1189" s="523">
        <f t="shared" si="37"/>
        <v>0</v>
      </c>
      <c r="S1189" s="524" t="e">
        <f>Produit_Tarif_Stock!#REF!</f>
        <v>#REF!</v>
      </c>
    </row>
    <row r="1190" spans="1:19" ht="24.75" customHeight="1">
      <c r="A1190" s="228" t="e">
        <f>Produit_Tarif_Stock!#REF!</f>
        <v>#REF!</v>
      </c>
      <c r="B1190" s="118" t="e">
        <f>IF(Produit_Tarif_Stock!#REF!&lt;&gt;"",Produit_Tarif_Stock!#REF!,"")</f>
        <v>#REF!</v>
      </c>
      <c r="C1190" s="502" t="e">
        <f>IF(Produit_Tarif_Stock!#REF!&lt;&gt;"",Produit_Tarif_Stock!#REF!,"")</f>
        <v>#REF!</v>
      </c>
      <c r="D1190" s="505" t="e">
        <f>IF(Produit_Tarif_Stock!#REF!&lt;&gt;"",Produit_Tarif_Stock!#REF!,"")</f>
        <v>#REF!</v>
      </c>
      <c r="E1190" s="514" t="e">
        <f>IF(Produit_Tarif_Stock!#REF!&lt;&gt;0,Produit_Tarif_Stock!#REF!,"")</f>
        <v>#REF!</v>
      </c>
      <c r="F1190" s="2" t="e">
        <f>IF(Produit_Tarif_Stock!#REF!&lt;&gt;"",Produit_Tarif_Stock!#REF!,"")</f>
        <v>#REF!</v>
      </c>
      <c r="G1190" s="506" t="e">
        <f>IF(Produit_Tarif_Stock!#REF!&lt;&gt;0,Produit_Tarif_Stock!#REF!,"")</f>
        <v>#REF!</v>
      </c>
      <c r="I1190" s="506" t="str">
        <f t="shared" si="36"/>
        <v/>
      </c>
      <c r="J1190" s="2" t="e">
        <f>IF(Produit_Tarif_Stock!#REF!&lt;&gt;0,Produit_Tarif_Stock!#REF!,"")</f>
        <v>#REF!</v>
      </c>
      <c r="K1190" s="2" t="e">
        <f>IF(Produit_Tarif_Stock!#REF!&lt;&gt;0,Produit_Tarif_Stock!#REF!,"")</f>
        <v>#REF!</v>
      </c>
      <c r="L1190" s="114" t="e">
        <f>IF(Produit_Tarif_Stock!#REF!&lt;&gt;0,Produit_Tarif_Stock!#REF!,"")</f>
        <v>#REF!</v>
      </c>
      <c r="M1190" s="114" t="e">
        <f>IF(Produit_Tarif_Stock!#REF!&lt;&gt;0,Produit_Tarif_Stock!#REF!,"")</f>
        <v>#REF!</v>
      </c>
      <c r="N1190" s="454"/>
      <c r="P1190" s="2" t="e">
        <f>IF(Produit_Tarif_Stock!#REF!&lt;&gt;0,Produit_Tarif_Stock!#REF!,"")</f>
        <v>#REF!</v>
      </c>
      <c r="Q1190" s="518" t="e">
        <f>IF(Produit_Tarif_Stock!#REF!&lt;&gt;0,(E1190-(E1190*H1190)-Produit_Tarif_Stock!#REF!)/Produit_Tarif_Stock!#REF!*100,(E1190-(E1190*H1190)-Produit_Tarif_Stock!#REF!)/Produit_Tarif_Stock!#REF!*100)</f>
        <v>#REF!</v>
      </c>
      <c r="R1190" s="523">
        <f t="shared" si="37"/>
        <v>0</v>
      </c>
      <c r="S1190" s="524" t="e">
        <f>Produit_Tarif_Stock!#REF!</f>
        <v>#REF!</v>
      </c>
    </row>
    <row r="1191" spans="1:19" ht="24.75" customHeight="1">
      <c r="A1191" s="228" t="e">
        <f>Produit_Tarif_Stock!#REF!</f>
        <v>#REF!</v>
      </c>
      <c r="B1191" s="118" t="e">
        <f>IF(Produit_Tarif_Stock!#REF!&lt;&gt;"",Produit_Tarif_Stock!#REF!,"")</f>
        <v>#REF!</v>
      </c>
      <c r="C1191" s="502" t="e">
        <f>IF(Produit_Tarif_Stock!#REF!&lt;&gt;"",Produit_Tarif_Stock!#REF!,"")</f>
        <v>#REF!</v>
      </c>
      <c r="D1191" s="505" t="e">
        <f>IF(Produit_Tarif_Stock!#REF!&lt;&gt;"",Produit_Tarif_Stock!#REF!,"")</f>
        <v>#REF!</v>
      </c>
      <c r="E1191" s="514" t="e">
        <f>IF(Produit_Tarif_Stock!#REF!&lt;&gt;0,Produit_Tarif_Stock!#REF!,"")</f>
        <v>#REF!</v>
      </c>
      <c r="F1191" s="2" t="e">
        <f>IF(Produit_Tarif_Stock!#REF!&lt;&gt;"",Produit_Tarif_Stock!#REF!,"")</f>
        <v>#REF!</v>
      </c>
      <c r="G1191" s="506" t="e">
        <f>IF(Produit_Tarif_Stock!#REF!&lt;&gt;0,Produit_Tarif_Stock!#REF!,"")</f>
        <v>#REF!</v>
      </c>
      <c r="I1191" s="506" t="str">
        <f t="shared" si="36"/>
        <v/>
      </c>
      <c r="J1191" s="2" t="e">
        <f>IF(Produit_Tarif_Stock!#REF!&lt;&gt;0,Produit_Tarif_Stock!#REF!,"")</f>
        <v>#REF!</v>
      </c>
      <c r="K1191" s="2" t="e">
        <f>IF(Produit_Tarif_Stock!#REF!&lt;&gt;0,Produit_Tarif_Stock!#REF!,"")</f>
        <v>#REF!</v>
      </c>
      <c r="L1191" s="114" t="e">
        <f>IF(Produit_Tarif_Stock!#REF!&lt;&gt;0,Produit_Tarif_Stock!#REF!,"")</f>
        <v>#REF!</v>
      </c>
      <c r="M1191" s="114" t="e">
        <f>IF(Produit_Tarif_Stock!#REF!&lt;&gt;0,Produit_Tarif_Stock!#REF!,"")</f>
        <v>#REF!</v>
      </c>
      <c r="N1191" s="454"/>
      <c r="P1191" s="2" t="e">
        <f>IF(Produit_Tarif_Stock!#REF!&lt;&gt;0,Produit_Tarif_Stock!#REF!,"")</f>
        <v>#REF!</v>
      </c>
      <c r="Q1191" s="518" t="e">
        <f>IF(Produit_Tarif_Stock!#REF!&lt;&gt;0,(E1191-(E1191*H1191)-Produit_Tarif_Stock!#REF!)/Produit_Tarif_Stock!#REF!*100,(E1191-(E1191*H1191)-Produit_Tarif_Stock!#REF!)/Produit_Tarif_Stock!#REF!*100)</f>
        <v>#REF!</v>
      </c>
      <c r="R1191" s="523">
        <f t="shared" si="37"/>
        <v>0</v>
      </c>
      <c r="S1191" s="524" t="e">
        <f>Produit_Tarif_Stock!#REF!</f>
        <v>#REF!</v>
      </c>
    </row>
    <row r="1192" spans="1:19" ht="24.75" customHeight="1">
      <c r="A1192" s="228" t="e">
        <f>Produit_Tarif_Stock!#REF!</f>
        <v>#REF!</v>
      </c>
      <c r="B1192" s="118" t="e">
        <f>IF(Produit_Tarif_Stock!#REF!&lt;&gt;"",Produit_Tarif_Stock!#REF!,"")</f>
        <v>#REF!</v>
      </c>
      <c r="C1192" s="502" t="e">
        <f>IF(Produit_Tarif_Stock!#REF!&lt;&gt;"",Produit_Tarif_Stock!#REF!,"")</f>
        <v>#REF!</v>
      </c>
      <c r="D1192" s="505" t="e">
        <f>IF(Produit_Tarif_Stock!#REF!&lt;&gt;"",Produit_Tarif_Stock!#REF!,"")</f>
        <v>#REF!</v>
      </c>
      <c r="E1192" s="514" t="e">
        <f>IF(Produit_Tarif_Stock!#REF!&lt;&gt;0,Produit_Tarif_Stock!#REF!,"")</f>
        <v>#REF!</v>
      </c>
      <c r="F1192" s="2" t="e">
        <f>IF(Produit_Tarif_Stock!#REF!&lt;&gt;"",Produit_Tarif_Stock!#REF!,"")</f>
        <v>#REF!</v>
      </c>
      <c r="G1192" s="506" t="e">
        <f>IF(Produit_Tarif_Stock!#REF!&lt;&gt;0,Produit_Tarif_Stock!#REF!,"")</f>
        <v>#REF!</v>
      </c>
      <c r="I1192" s="506" t="str">
        <f t="shared" si="36"/>
        <v/>
      </c>
      <c r="J1192" s="2" t="e">
        <f>IF(Produit_Tarif_Stock!#REF!&lt;&gt;0,Produit_Tarif_Stock!#REF!,"")</f>
        <v>#REF!</v>
      </c>
      <c r="K1192" s="2" t="e">
        <f>IF(Produit_Tarif_Stock!#REF!&lt;&gt;0,Produit_Tarif_Stock!#REF!,"")</f>
        <v>#REF!</v>
      </c>
      <c r="L1192" s="114" t="e">
        <f>IF(Produit_Tarif_Stock!#REF!&lt;&gt;0,Produit_Tarif_Stock!#REF!,"")</f>
        <v>#REF!</v>
      </c>
      <c r="M1192" s="114" t="e">
        <f>IF(Produit_Tarif_Stock!#REF!&lt;&gt;0,Produit_Tarif_Stock!#REF!,"")</f>
        <v>#REF!</v>
      </c>
      <c r="N1192" s="454"/>
      <c r="P1192" s="2" t="e">
        <f>IF(Produit_Tarif_Stock!#REF!&lt;&gt;0,Produit_Tarif_Stock!#REF!,"")</f>
        <v>#REF!</v>
      </c>
      <c r="Q1192" s="518" t="e">
        <f>IF(Produit_Tarif_Stock!#REF!&lt;&gt;0,(E1192-(E1192*H1192)-Produit_Tarif_Stock!#REF!)/Produit_Tarif_Stock!#REF!*100,(E1192-(E1192*H1192)-Produit_Tarif_Stock!#REF!)/Produit_Tarif_Stock!#REF!*100)</f>
        <v>#REF!</v>
      </c>
      <c r="R1192" s="523">
        <f t="shared" si="37"/>
        <v>0</v>
      </c>
      <c r="S1192" s="524" t="e">
        <f>Produit_Tarif_Stock!#REF!</f>
        <v>#REF!</v>
      </c>
    </row>
    <row r="1193" spans="1:19" ht="24.75" customHeight="1">
      <c r="A1193" s="228" t="e">
        <f>Produit_Tarif_Stock!#REF!</f>
        <v>#REF!</v>
      </c>
      <c r="B1193" s="118" t="e">
        <f>IF(Produit_Tarif_Stock!#REF!&lt;&gt;"",Produit_Tarif_Stock!#REF!,"")</f>
        <v>#REF!</v>
      </c>
      <c r="C1193" s="502" t="e">
        <f>IF(Produit_Tarif_Stock!#REF!&lt;&gt;"",Produit_Tarif_Stock!#REF!,"")</f>
        <v>#REF!</v>
      </c>
      <c r="D1193" s="505" t="e">
        <f>IF(Produit_Tarif_Stock!#REF!&lt;&gt;"",Produit_Tarif_Stock!#REF!,"")</f>
        <v>#REF!</v>
      </c>
      <c r="E1193" s="514" t="e">
        <f>IF(Produit_Tarif_Stock!#REF!&lt;&gt;0,Produit_Tarif_Stock!#REF!,"")</f>
        <v>#REF!</v>
      </c>
      <c r="F1193" s="2" t="e">
        <f>IF(Produit_Tarif_Stock!#REF!&lt;&gt;"",Produit_Tarif_Stock!#REF!,"")</f>
        <v>#REF!</v>
      </c>
      <c r="G1193" s="506" t="e">
        <f>IF(Produit_Tarif_Stock!#REF!&lt;&gt;0,Produit_Tarif_Stock!#REF!,"")</f>
        <v>#REF!</v>
      </c>
      <c r="I1193" s="506" t="str">
        <f t="shared" si="36"/>
        <v/>
      </c>
      <c r="J1193" s="2" t="e">
        <f>IF(Produit_Tarif_Stock!#REF!&lt;&gt;0,Produit_Tarif_Stock!#REF!,"")</f>
        <v>#REF!</v>
      </c>
      <c r="K1193" s="2" t="e">
        <f>IF(Produit_Tarif_Stock!#REF!&lt;&gt;0,Produit_Tarif_Stock!#REF!,"")</f>
        <v>#REF!</v>
      </c>
      <c r="L1193" s="114" t="e">
        <f>IF(Produit_Tarif_Stock!#REF!&lt;&gt;0,Produit_Tarif_Stock!#REF!,"")</f>
        <v>#REF!</v>
      </c>
      <c r="M1193" s="114" t="e">
        <f>IF(Produit_Tarif_Stock!#REF!&lt;&gt;0,Produit_Tarif_Stock!#REF!,"")</f>
        <v>#REF!</v>
      </c>
      <c r="N1193" s="454"/>
      <c r="P1193" s="2" t="e">
        <f>IF(Produit_Tarif_Stock!#REF!&lt;&gt;0,Produit_Tarif_Stock!#REF!,"")</f>
        <v>#REF!</v>
      </c>
      <c r="Q1193" s="518" t="e">
        <f>IF(Produit_Tarif_Stock!#REF!&lt;&gt;0,(E1193-(E1193*H1193)-Produit_Tarif_Stock!#REF!)/Produit_Tarif_Stock!#REF!*100,(E1193-(E1193*H1193)-Produit_Tarif_Stock!#REF!)/Produit_Tarif_Stock!#REF!*100)</f>
        <v>#REF!</v>
      </c>
      <c r="R1193" s="523">
        <f t="shared" si="37"/>
        <v>0</v>
      </c>
      <c r="S1193" s="524" t="e">
        <f>Produit_Tarif_Stock!#REF!</f>
        <v>#REF!</v>
      </c>
    </row>
    <row r="1194" spans="1:19" ht="24.75" customHeight="1">
      <c r="A1194" s="228" t="e">
        <f>Produit_Tarif_Stock!#REF!</f>
        <v>#REF!</v>
      </c>
      <c r="B1194" s="118" t="e">
        <f>IF(Produit_Tarif_Stock!#REF!&lt;&gt;"",Produit_Tarif_Stock!#REF!,"")</f>
        <v>#REF!</v>
      </c>
      <c r="C1194" s="502" t="e">
        <f>IF(Produit_Tarif_Stock!#REF!&lt;&gt;"",Produit_Tarif_Stock!#REF!,"")</f>
        <v>#REF!</v>
      </c>
      <c r="D1194" s="505" t="e">
        <f>IF(Produit_Tarif_Stock!#REF!&lt;&gt;"",Produit_Tarif_Stock!#REF!,"")</f>
        <v>#REF!</v>
      </c>
      <c r="E1194" s="514" t="e">
        <f>IF(Produit_Tarif_Stock!#REF!&lt;&gt;0,Produit_Tarif_Stock!#REF!,"")</f>
        <v>#REF!</v>
      </c>
      <c r="F1194" s="2" t="e">
        <f>IF(Produit_Tarif_Stock!#REF!&lt;&gt;"",Produit_Tarif_Stock!#REF!,"")</f>
        <v>#REF!</v>
      </c>
      <c r="G1194" s="506" t="e">
        <f>IF(Produit_Tarif_Stock!#REF!&lt;&gt;0,Produit_Tarif_Stock!#REF!,"")</f>
        <v>#REF!</v>
      </c>
      <c r="I1194" s="506" t="str">
        <f t="shared" si="36"/>
        <v/>
      </c>
      <c r="J1194" s="2" t="e">
        <f>IF(Produit_Tarif_Stock!#REF!&lt;&gt;0,Produit_Tarif_Stock!#REF!,"")</f>
        <v>#REF!</v>
      </c>
      <c r="K1194" s="2" t="e">
        <f>IF(Produit_Tarif_Stock!#REF!&lt;&gt;0,Produit_Tarif_Stock!#REF!,"")</f>
        <v>#REF!</v>
      </c>
      <c r="L1194" s="114" t="e">
        <f>IF(Produit_Tarif_Stock!#REF!&lt;&gt;0,Produit_Tarif_Stock!#REF!,"")</f>
        <v>#REF!</v>
      </c>
      <c r="M1194" s="114" t="e">
        <f>IF(Produit_Tarif_Stock!#REF!&lt;&gt;0,Produit_Tarif_Stock!#REF!,"")</f>
        <v>#REF!</v>
      </c>
      <c r="N1194" s="454"/>
      <c r="P1194" s="2" t="e">
        <f>IF(Produit_Tarif_Stock!#REF!&lt;&gt;0,Produit_Tarif_Stock!#REF!,"")</f>
        <v>#REF!</v>
      </c>
      <c r="Q1194" s="518" t="e">
        <f>IF(Produit_Tarif_Stock!#REF!&lt;&gt;0,(E1194-(E1194*H1194)-Produit_Tarif_Stock!#REF!)/Produit_Tarif_Stock!#REF!*100,(E1194-(E1194*H1194)-Produit_Tarif_Stock!#REF!)/Produit_Tarif_Stock!#REF!*100)</f>
        <v>#REF!</v>
      </c>
      <c r="R1194" s="523">
        <f t="shared" si="37"/>
        <v>0</v>
      </c>
      <c r="S1194" s="524" t="e">
        <f>Produit_Tarif_Stock!#REF!</f>
        <v>#REF!</v>
      </c>
    </row>
    <row r="1195" spans="1:19" ht="24.75" customHeight="1">
      <c r="A1195" s="228" t="e">
        <f>Produit_Tarif_Stock!#REF!</f>
        <v>#REF!</v>
      </c>
      <c r="B1195" s="118" t="e">
        <f>IF(Produit_Tarif_Stock!#REF!&lt;&gt;"",Produit_Tarif_Stock!#REF!,"")</f>
        <v>#REF!</v>
      </c>
      <c r="C1195" s="502" t="e">
        <f>IF(Produit_Tarif_Stock!#REF!&lt;&gt;"",Produit_Tarif_Stock!#REF!,"")</f>
        <v>#REF!</v>
      </c>
      <c r="D1195" s="505" t="e">
        <f>IF(Produit_Tarif_Stock!#REF!&lt;&gt;"",Produit_Tarif_Stock!#REF!,"")</f>
        <v>#REF!</v>
      </c>
      <c r="E1195" s="514" t="e">
        <f>IF(Produit_Tarif_Stock!#REF!&lt;&gt;0,Produit_Tarif_Stock!#REF!,"")</f>
        <v>#REF!</v>
      </c>
      <c r="F1195" s="2" t="e">
        <f>IF(Produit_Tarif_Stock!#REF!&lt;&gt;"",Produit_Tarif_Stock!#REF!,"")</f>
        <v>#REF!</v>
      </c>
      <c r="G1195" s="506" t="e">
        <f>IF(Produit_Tarif_Stock!#REF!&lt;&gt;0,Produit_Tarif_Stock!#REF!,"")</f>
        <v>#REF!</v>
      </c>
      <c r="I1195" s="506" t="str">
        <f t="shared" si="36"/>
        <v/>
      </c>
      <c r="J1195" s="2" t="e">
        <f>IF(Produit_Tarif_Stock!#REF!&lt;&gt;0,Produit_Tarif_Stock!#REF!,"")</f>
        <v>#REF!</v>
      </c>
      <c r="K1195" s="2" t="e">
        <f>IF(Produit_Tarif_Stock!#REF!&lt;&gt;0,Produit_Tarif_Stock!#REF!,"")</f>
        <v>#REF!</v>
      </c>
      <c r="L1195" s="114" t="e">
        <f>IF(Produit_Tarif_Stock!#REF!&lt;&gt;0,Produit_Tarif_Stock!#REF!,"")</f>
        <v>#REF!</v>
      </c>
      <c r="M1195" s="114" t="e">
        <f>IF(Produit_Tarif_Stock!#REF!&lt;&gt;0,Produit_Tarif_Stock!#REF!,"")</f>
        <v>#REF!</v>
      </c>
      <c r="N1195" s="454"/>
      <c r="P1195" s="2" t="e">
        <f>IF(Produit_Tarif_Stock!#REF!&lt;&gt;0,Produit_Tarif_Stock!#REF!,"")</f>
        <v>#REF!</v>
      </c>
      <c r="Q1195" s="518" t="e">
        <f>IF(Produit_Tarif_Stock!#REF!&lt;&gt;0,(E1195-(E1195*H1195)-Produit_Tarif_Stock!#REF!)/Produit_Tarif_Stock!#REF!*100,(E1195-(E1195*H1195)-Produit_Tarif_Stock!#REF!)/Produit_Tarif_Stock!#REF!*100)</f>
        <v>#REF!</v>
      </c>
      <c r="R1195" s="523">
        <f t="shared" si="37"/>
        <v>0</v>
      </c>
      <c r="S1195" s="524" t="e">
        <f>Produit_Tarif_Stock!#REF!</f>
        <v>#REF!</v>
      </c>
    </row>
    <row r="1196" spans="1:19" ht="24.75" customHeight="1">
      <c r="A1196" s="228" t="e">
        <f>Produit_Tarif_Stock!#REF!</f>
        <v>#REF!</v>
      </c>
      <c r="B1196" s="118" t="e">
        <f>IF(Produit_Tarif_Stock!#REF!&lt;&gt;"",Produit_Tarif_Stock!#REF!,"")</f>
        <v>#REF!</v>
      </c>
      <c r="C1196" s="502" t="e">
        <f>IF(Produit_Tarif_Stock!#REF!&lt;&gt;"",Produit_Tarif_Stock!#REF!,"")</f>
        <v>#REF!</v>
      </c>
      <c r="D1196" s="505" t="e">
        <f>IF(Produit_Tarif_Stock!#REF!&lt;&gt;"",Produit_Tarif_Stock!#REF!,"")</f>
        <v>#REF!</v>
      </c>
      <c r="E1196" s="514" t="e">
        <f>IF(Produit_Tarif_Stock!#REF!&lt;&gt;0,Produit_Tarif_Stock!#REF!,"")</f>
        <v>#REF!</v>
      </c>
      <c r="F1196" s="2" t="e">
        <f>IF(Produit_Tarif_Stock!#REF!&lt;&gt;"",Produit_Tarif_Stock!#REF!,"")</f>
        <v>#REF!</v>
      </c>
      <c r="G1196" s="506" t="e">
        <f>IF(Produit_Tarif_Stock!#REF!&lt;&gt;0,Produit_Tarif_Stock!#REF!,"")</f>
        <v>#REF!</v>
      </c>
      <c r="I1196" s="506" t="str">
        <f t="shared" si="36"/>
        <v/>
      </c>
      <c r="J1196" s="2" t="e">
        <f>IF(Produit_Tarif_Stock!#REF!&lt;&gt;0,Produit_Tarif_Stock!#REF!,"")</f>
        <v>#REF!</v>
      </c>
      <c r="K1196" s="2" t="e">
        <f>IF(Produit_Tarif_Stock!#REF!&lt;&gt;0,Produit_Tarif_Stock!#REF!,"")</f>
        <v>#REF!</v>
      </c>
      <c r="L1196" s="114" t="e">
        <f>IF(Produit_Tarif_Stock!#REF!&lt;&gt;0,Produit_Tarif_Stock!#REF!,"")</f>
        <v>#REF!</v>
      </c>
      <c r="M1196" s="114" t="e">
        <f>IF(Produit_Tarif_Stock!#REF!&lt;&gt;0,Produit_Tarif_Stock!#REF!,"")</f>
        <v>#REF!</v>
      </c>
      <c r="N1196" s="454"/>
      <c r="P1196" s="2" t="e">
        <f>IF(Produit_Tarif_Stock!#REF!&lt;&gt;0,Produit_Tarif_Stock!#REF!,"")</f>
        <v>#REF!</v>
      </c>
      <c r="Q1196" s="518" t="e">
        <f>IF(Produit_Tarif_Stock!#REF!&lt;&gt;0,(E1196-(E1196*H1196)-Produit_Tarif_Stock!#REF!)/Produit_Tarif_Stock!#REF!*100,(E1196-(E1196*H1196)-Produit_Tarif_Stock!#REF!)/Produit_Tarif_Stock!#REF!*100)</f>
        <v>#REF!</v>
      </c>
      <c r="R1196" s="523">
        <f t="shared" si="37"/>
        <v>0</v>
      </c>
      <c r="S1196" s="524" t="e">
        <f>Produit_Tarif_Stock!#REF!</f>
        <v>#REF!</v>
      </c>
    </row>
    <row r="1197" spans="1:19" ht="24.75" customHeight="1">
      <c r="A1197" s="228" t="e">
        <f>Produit_Tarif_Stock!#REF!</f>
        <v>#REF!</v>
      </c>
      <c r="B1197" s="118" t="e">
        <f>IF(Produit_Tarif_Stock!#REF!&lt;&gt;"",Produit_Tarif_Stock!#REF!,"")</f>
        <v>#REF!</v>
      </c>
      <c r="C1197" s="502" t="e">
        <f>IF(Produit_Tarif_Stock!#REF!&lt;&gt;"",Produit_Tarif_Stock!#REF!,"")</f>
        <v>#REF!</v>
      </c>
      <c r="D1197" s="505" t="e">
        <f>IF(Produit_Tarif_Stock!#REF!&lt;&gt;"",Produit_Tarif_Stock!#REF!,"")</f>
        <v>#REF!</v>
      </c>
      <c r="E1197" s="514" t="e">
        <f>IF(Produit_Tarif_Stock!#REF!&lt;&gt;0,Produit_Tarif_Stock!#REF!,"")</f>
        <v>#REF!</v>
      </c>
      <c r="F1197" s="2" t="e">
        <f>IF(Produit_Tarif_Stock!#REF!&lt;&gt;"",Produit_Tarif_Stock!#REF!,"")</f>
        <v>#REF!</v>
      </c>
      <c r="G1197" s="506" t="e">
        <f>IF(Produit_Tarif_Stock!#REF!&lt;&gt;0,Produit_Tarif_Stock!#REF!,"")</f>
        <v>#REF!</v>
      </c>
      <c r="I1197" s="506" t="str">
        <f t="shared" si="36"/>
        <v/>
      </c>
      <c r="J1197" s="2" t="e">
        <f>IF(Produit_Tarif_Stock!#REF!&lt;&gt;0,Produit_Tarif_Stock!#REF!,"")</f>
        <v>#REF!</v>
      </c>
      <c r="K1197" s="2" t="e">
        <f>IF(Produit_Tarif_Stock!#REF!&lt;&gt;0,Produit_Tarif_Stock!#REF!,"")</f>
        <v>#REF!</v>
      </c>
      <c r="L1197" s="114" t="e">
        <f>IF(Produit_Tarif_Stock!#REF!&lt;&gt;0,Produit_Tarif_Stock!#REF!,"")</f>
        <v>#REF!</v>
      </c>
      <c r="M1197" s="114" t="e">
        <f>IF(Produit_Tarif_Stock!#REF!&lt;&gt;0,Produit_Tarif_Stock!#REF!,"")</f>
        <v>#REF!</v>
      </c>
      <c r="N1197" s="454"/>
      <c r="P1197" s="2" t="e">
        <f>IF(Produit_Tarif_Stock!#REF!&lt;&gt;0,Produit_Tarif_Stock!#REF!,"")</f>
        <v>#REF!</v>
      </c>
      <c r="Q1197" s="518" t="e">
        <f>IF(Produit_Tarif_Stock!#REF!&lt;&gt;0,(E1197-(E1197*H1197)-Produit_Tarif_Stock!#REF!)/Produit_Tarif_Stock!#REF!*100,(E1197-(E1197*H1197)-Produit_Tarif_Stock!#REF!)/Produit_Tarif_Stock!#REF!*100)</f>
        <v>#REF!</v>
      </c>
      <c r="R1197" s="523">
        <f t="shared" si="37"/>
        <v>0</v>
      </c>
      <c r="S1197" s="524" t="e">
        <f>Produit_Tarif_Stock!#REF!</f>
        <v>#REF!</v>
      </c>
    </row>
    <row r="1198" spans="1:19" ht="24.75" customHeight="1">
      <c r="A1198" s="228" t="e">
        <f>Produit_Tarif_Stock!#REF!</f>
        <v>#REF!</v>
      </c>
      <c r="B1198" s="118" t="e">
        <f>IF(Produit_Tarif_Stock!#REF!&lt;&gt;"",Produit_Tarif_Stock!#REF!,"")</f>
        <v>#REF!</v>
      </c>
      <c r="C1198" s="502" t="e">
        <f>IF(Produit_Tarif_Stock!#REF!&lt;&gt;"",Produit_Tarif_Stock!#REF!,"")</f>
        <v>#REF!</v>
      </c>
      <c r="D1198" s="505" t="e">
        <f>IF(Produit_Tarif_Stock!#REF!&lt;&gt;"",Produit_Tarif_Stock!#REF!,"")</f>
        <v>#REF!</v>
      </c>
      <c r="E1198" s="514" t="e">
        <f>IF(Produit_Tarif_Stock!#REF!&lt;&gt;0,Produit_Tarif_Stock!#REF!,"")</f>
        <v>#REF!</v>
      </c>
      <c r="F1198" s="2" t="e">
        <f>IF(Produit_Tarif_Stock!#REF!&lt;&gt;"",Produit_Tarif_Stock!#REF!,"")</f>
        <v>#REF!</v>
      </c>
      <c r="G1198" s="506" t="e">
        <f>IF(Produit_Tarif_Stock!#REF!&lt;&gt;0,Produit_Tarif_Stock!#REF!,"")</f>
        <v>#REF!</v>
      </c>
      <c r="I1198" s="506" t="str">
        <f t="shared" si="36"/>
        <v/>
      </c>
      <c r="J1198" s="2" t="e">
        <f>IF(Produit_Tarif_Stock!#REF!&lt;&gt;0,Produit_Tarif_Stock!#REF!,"")</f>
        <v>#REF!</v>
      </c>
      <c r="K1198" s="2" t="e">
        <f>IF(Produit_Tarif_Stock!#REF!&lt;&gt;0,Produit_Tarif_Stock!#REF!,"")</f>
        <v>#REF!</v>
      </c>
      <c r="L1198" s="114" t="e">
        <f>IF(Produit_Tarif_Stock!#REF!&lt;&gt;0,Produit_Tarif_Stock!#REF!,"")</f>
        <v>#REF!</v>
      </c>
      <c r="M1198" s="114" t="e">
        <f>IF(Produit_Tarif_Stock!#REF!&lt;&gt;0,Produit_Tarif_Stock!#REF!,"")</f>
        <v>#REF!</v>
      </c>
      <c r="N1198" s="454"/>
      <c r="P1198" s="2" t="e">
        <f>IF(Produit_Tarif_Stock!#REF!&lt;&gt;0,Produit_Tarif_Stock!#REF!,"")</f>
        <v>#REF!</v>
      </c>
      <c r="Q1198" s="518" t="e">
        <f>IF(Produit_Tarif_Stock!#REF!&lt;&gt;0,(E1198-(E1198*H1198)-Produit_Tarif_Stock!#REF!)/Produit_Tarif_Stock!#REF!*100,(E1198-(E1198*H1198)-Produit_Tarif_Stock!#REF!)/Produit_Tarif_Stock!#REF!*100)</f>
        <v>#REF!</v>
      </c>
      <c r="R1198" s="523">
        <f t="shared" si="37"/>
        <v>0</v>
      </c>
      <c r="S1198" s="524" t="e">
        <f>Produit_Tarif_Stock!#REF!</f>
        <v>#REF!</v>
      </c>
    </row>
    <row r="1199" spans="1:19" ht="24.75" customHeight="1">
      <c r="A1199" s="228" t="e">
        <f>Produit_Tarif_Stock!#REF!</f>
        <v>#REF!</v>
      </c>
      <c r="B1199" s="118" t="e">
        <f>IF(Produit_Tarif_Stock!#REF!&lt;&gt;"",Produit_Tarif_Stock!#REF!,"")</f>
        <v>#REF!</v>
      </c>
      <c r="C1199" s="502" t="e">
        <f>IF(Produit_Tarif_Stock!#REF!&lt;&gt;"",Produit_Tarif_Stock!#REF!,"")</f>
        <v>#REF!</v>
      </c>
      <c r="D1199" s="505" t="e">
        <f>IF(Produit_Tarif_Stock!#REF!&lt;&gt;"",Produit_Tarif_Stock!#REF!,"")</f>
        <v>#REF!</v>
      </c>
      <c r="E1199" s="514" t="e">
        <f>IF(Produit_Tarif_Stock!#REF!&lt;&gt;0,Produit_Tarif_Stock!#REF!,"")</f>
        <v>#REF!</v>
      </c>
      <c r="F1199" s="2" t="e">
        <f>IF(Produit_Tarif_Stock!#REF!&lt;&gt;"",Produit_Tarif_Stock!#REF!,"")</f>
        <v>#REF!</v>
      </c>
      <c r="G1199" s="506" t="e">
        <f>IF(Produit_Tarif_Stock!#REF!&lt;&gt;0,Produit_Tarif_Stock!#REF!,"")</f>
        <v>#REF!</v>
      </c>
      <c r="I1199" s="506" t="str">
        <f t="shared" si="36"/>
        <v/>
      </c>
      <c r="J1199" s="2" t="e">
        <f>IF(Produit_Tarif_Stock!#REF!&lt;&gt;0,Produit_Tarif_Stock!#REF!,"")</f>
        <v>#REF!</v>
      </c>
      <c r="K1199" s="2" t="e">
        <f>IF(Produit_Tarif_Stock!#REF!&lt;&gt;0,Produit_Tarif_Stock!#REF!,"")</f>
        <v>#REF!</v>
      </c>
      <c r="L1199" s="114" t="e">
        <f>IF(Produit_Tarif_Stock!#REF!&lt;&gt;0,Produit_Tarif_Stock!#REF!,"")</f>
        <v>#REF!</v>
      </c>
      <c r="M1199" s="114" t="e">
        <f>IF(Produit_Tarif_Stock!#REF!&lt;&gt;0,Produit_Tarif_Stock!#REF!,"")</f>
        <v>#REF!</v>
      </c>
      <c r="N1199" s="454"/>
      <c r="P1199" s="2" t="e">
        <f>IF(Produit_Tarif_Stock!#REF!&lt;&gt;0,Produit_Tarif_Stock!#REF!,"")</f>
        <v>#REF!</v>
      </c>
      <c r="Q1199" s="518" t="e">
        <f>IF(Produit_Tarif_Stock!#REF!&lt;&gt;0,(E1199-(E1199*H1199)-Produit_Tarif_Stock!#REF!)/Produit_Tarif_Stock!#REF!*100,(E1199-(E1199*H1199)-Produit_Tarif_Stock!#REF!)/Produit_Tarif_Stock!#REF!*100)</f>
        <v>#REF!</v>
      </c>
      <c r="R1199" s="523">
        <f t="shared" si="37"/>
        <v>0</v>
      </c>
      <c r="S1199" s="524" t="e">
        <f>Produit_Tarif_Stock!#REF!</f>
        <v>#REF!</v>
      </c>
    </row>
    <row r="1200" spans="1:19" ht="24.75" customHeight="1">
      <c r="A1200" s="228" t="e">
        <f>Produit_Tarif_Stock!#REF!</f>
        <v>#REF!</v>
      </c>
      <c r="B1200" s="118" t="e">
        <f>IF(Produit_Tarif_Stock!#REF!&lt;&gt;"",Produit_Tarif_Stock!#REF!,"")</f>
        <v>#REF!</v>
      </c>
      <c r="C1200" s="502" t="e">
        <f>IF(Produit_Tarif_Stock!#REF!&lt;&gt;"",Produit_Tarif_Stock!#REF!,"")</f>
        <v>#REF!</v>
      </c>
      <c r="D1200" s="505" t="e">
        <f>IF(Produit_Tarif_Stock!#REF!&lt;&gt;"",Produit_Tarif_Stock!#REF!,"")</f>
        <v>#REF!</v>
      </c>
      <c r="E1200" s="514" t="e">
        <f>IF(Produit_Tarif_Stock!#REF!&lt;&gt;0,Produit_Tarif_Stock!#REF!,"")</f>
        <v>#REF!</v>
      </c>
      <c r="F1200" s="2" t="e">
        <f>IF(Produit_Tarif_Stock!#REF!&lt;&gt;"",Produit_Tarif_Stock!#REF!,"")</f>
        <v>#REF!</v>
      </c>
      <c r="G1200" s="506" t="e">
        <f>IF(Produit_Tarif_Stock!#REF!&lt;&gt;0,Produit_Tarif_Stock!#REF!,"")</f>
        <v>#REF!</v>
      </c>
      <c r="I1200" s="506" t="str">
        <f t="shared" si="36"/>
        <v/>
      </c>
      <c r="J1200" s="2" t="e">
        <f>IF(Produit_Tarif_Stock!#REF!&lt;&gt;0,Produit_Tarif_Stock!#REF!,"")</f>
        <v>#REF!</v>
      </c>
      <c r="K1200" s="2" t="e">
        <f>IF(Produit_Tarif_Stock!#REF!&lt;&gt;0,Produit_Tarif_Stock!#REF!,"")</f>
        <v>#REF!</v>
      </c>
      <c r="L1200" s="114" t="e">
        <f>IF(Produit_Tarif_Stock!#REF!&lt;&gt;0,Produit_Tarif_Stock!#REF!,"")</f>
        <v>#REF!</v>
      </c>
      <c r="M1200" s="114" t="e">
        <f>IF(Produit_Tarif_Stock!#REF!&lt;&gt;0,Produit_Tarif_Stock!#REF!,"")</f>
        <v>#REF!</v>
      </c>
      <c r="N1200" s="454"/>
      <c r="P1200" s="2" t="e">
        <f>IF(Produit_Tarif_Stock!#REF!&lt;&gt;0,Produit_Tarif_Stock!#REF!,"")</f>
        <v>#REF!</v>
      </c>
      <c r="Q1200" s="518" t="e">
        <f>IF(Produit_Tarif_Stock!#REF!&lt;&gt;0,(E1200-(E1200*H1200)-Produit_Tarif_Stock!#REF!)/Produit_Tarif_Stock!#REF!*100,(E1200-(E1200*H1200)-Produit_Tarif_Stock!#REF!)/Produit_Tarif_Stock!#REF!*100)</f>
        <v>#REF!</v>
      </c>
      <c r="R1200" s="523">
        <f t="shared" si="37"/>
        <v>0</v>
      </c>
      <c r="S1200" s="524" t="e">
        <f>Produit_Tarif_Stock!#REF!</f>
        <v>#REF!</v>
      </c>
    </row>
    <row r="1201" spans="1:19" ht="24.75" customHeight="1">
      <c r="A1201" s="228" t="e">
        <f>Produit_Tarif_Stock!#REF!</f>
        <v>#REF!</v>
      </c>
      <c r="B1201" s="118" t="e">
        <f>IF(Produit_Tarif_Stock!#REF!&lt;&gt;"",Produit_Tarif_Stock!#REF!,"")</f>
        <v>#REF!</v>
      </c>
      <c r="C1201" s="502" t="e">
        <f>IF(Produit_Tarif_Stock!#REF!&lt;&gt;"",Produit_Tarif_Stock!#REF!,"")</f>
        <v>#REF!</v>
      </c>
      <c r="D1201" s="505" t="e">
        <f>IF(Produit_Tarif_Stock!#REF!&lt;&gt;"",Produit_Tarif_Stock!#REF!,"")</f>
        <v>#REF!</v>
      </c>
      <c r="E1201" s="514" t="e">
        <f>IF(Produit_Tarif_Stock!#REF!&lt;&gt;0,Produit_Tarif_Stock!#REF!,"")</f>
        <v>#REF!</v>
      </c>
      <c r="F1201" s="2" t="e">
        <f>IF(Produit_Tarif_Stock!#REF!&lt;&gt;"",Produit_Tarif_Stock!#REF!,"")</f>
        <v>#REF!</v>
      </c>
      <c r="G1201" s="506" t="e">
        <f>IF(Produit_Tarif_Stock!#REF!&lt;&gt;0,Produit_Tarif_Stock!#REF!,"")</f>
        <v>#REF!</v>
      </c>
      <c r="I1201" s="506" t="str">
        <f t="shared" si="36"/>
        <v/>
      </c>
      <c r="J1201" s="2" t="e">
        <f>IF(Produit_Tarif_Stock!#REF!&lt;&gt;0,Produit_Tarif_Stock!#REF!,"")</f>
        <v>#REF!</v>
      </c>
      <c r="K1201" s="2" t="e">
        <f>IF(Produit_Tarif_Stock!#REF!&lt;&gt;0,Produit_Tarif_Stock!#REF!,"")</f>
        <v>#REF!</v>
      </c>
      <c r="L1201" s="114" t="e">
        <f>IF(Produit_Tarif_Stock!#REF!&lt;&gt;0,Produit_Tarif_Stock!#REF!,"")</f>
        <v>#REF!</v>
      </c>
      <c r="M1201" s="114" t="e">
        <f>IF(Produit_Tarif_Stock!#REF!&lt;&gt;0,Produit_Tarif_Stock!#REF!,"")</f>
        <v>#REF!</v>
      </c>
      <c r="N1201" s="454"/>
      <c r="P1201" s="2" t="e">
        <f>IF(Produit_Tarif_Stock!#REF!&lt;&gt;0,Produit_Tarif_Stock!#REF!,"")</f>
        <v>#REF!</v>
      </c>
      <c r="Q1201" s="518" t="e">
        <f>IF(Produit_Tarif_Stock!#REF!&lt;&gt;0,(E1201-(E1201*H1201)-Produit_Tarif_Stock!#REF!)/Produit_Tarif_Stock!#REF!*100,(E1201-(E1201*H1201)-Produit_Tarif_Stock!#REF!)/Produit_Tarif_Stock!#REF!*100)</f>
        <v>#REF!</v>
      </c>
      <c r="R1201" s="523">
        <f t="shared" si="37"/>
        <v>0</v>
      </c>
      <c r="S1201" s="524" t="e">
        <f>Produit_Tarif_Stock!#REF!</f>
        <v>#REF!</v>
      </c>
    </row>
    <row r="1202" spans="1:19" ht="24.75" customHeight="1">
      <c r="A1202" s="228" t="e">
        <f>Produit_Tarif_Stock!#REF!</f>
        <v>#REF!</v>
      </c>
      <c r="B1202" s="118" t="e">
        <f>IF(Produit_Tarif_Stock!#REF!&lt;&gt;"",Produit_Tarif_Stock!#REF!,"")</f>
        <v>#REF!</v>
      </c>
      <c r="C1202" s="502" t="e">
        <f>IF(Produit_Tarif_Stock!#REF!&lt;&gt;"",Produit_Tarif_Stock!#REF!,"")</f>
        <v>#REF!</v>
      </c>
      <c r="D1202" s="505" t="e">
        <f>IF(Produit_Tarif_Stock!#REF!&lt;&gt;"",Produit_Tarif_Stock!#REF!,"")</f>
        <v>#REF!</v>
      </c>
      <c r="E1202" s="514" t="e">
        <f>IF(Produit_Tarif_Stock!#REF!&lt;&gt;0,Produit_Tarif_Stock!#REF!,"")</f>
        <v>#REF!</v>
      </c>
      <c r="F1202" s="2" t="e">
        <f>IF(Produit_Tarif_Stock!#REF!&lt;&gt;"",Produit_Tarif_Stock!#REF!,"")</f>
        <v>#REF!</v>
      </c>
      <c r="G1202" s="506" t="e">
        <f>IF(Produit_Tarif_Stock!#REF!&lt;&gt;0,Produit_Tarif_Stock!#REF!,"")</f>
        <v>#REF!</v>
      </c>
      <c r="I1202" s="506" t="str">
        <f t="shared" si="36"/>
        <v/>
      </c>
      <c r="J1202" s="2" t="e">
        <f>IF(Produit_Tarif_Stock!#REF!&lt;&gt;0,Produit_Tarif_Stock!#REF!,"")</f>
        <v>#REF!</v>
      </c>
      <c r="K1202" s="2" t="e">
        <f>IF(Produit_Tarif_Stock!#REF!&lt;&gt;0,Produit_Tarif_Stock!#REF!,"")</f>
        <v>#REF!</v>
      </c>
      <c r="L1202" s="114" t="e">
        <f>IF(Produit_Tarif_Stock!#REF!&lt;&gt;0,Produit_Tarif_Stock!#REF!,"")</f>
        <v>#REF!</v>
      </c>
      <c r="M1202" s="114" t="e">
        <f>IF(Produit_Tarif_Stock!#REF!&lt;&gt;0,Produit_Tarif_Stock!#REF!,"")</f>
        <v>#REF!</v>
      </c>
      <c r="N1202" s="454"/>
      <c r="P1202" s="2" t="e">
        <f>IF(Produit_Tarif_Stock!#REF!&lt;&gt;0,Produit_Tarif_Stock!#REF!,"")</f>
        <v>#REF!</v>
      </c>
      <c r="Q1202" s="518" t="e">
        <f>IF(Produit_Tarif_Stock!#REF!&lt;&gt;0,(E1202-(E1202*H1202)-Produit_Tarif_Stock!#REF!)/Produit_Tarif_Stock!#REF!*100,(E1202-(E1202*H1202)-Produit_Tarif_Stock!#REF!)/Produit_Tarif_Stock!#REF!*100)</f>
        <v>#REF!</v>
      </c>
      <c r="R1202" s="523">
        <f t="shared" si="37"/>
        <v>0</v>
      </c>
      <c r="S1202" s="524" t="e">
        <f>Produit_Tarif_Stock!#REF!</f>
        <v>#REF!</v>
      </c>
    </row>
    <row r="1203" spans="1:19" ht="24.75" customHeight="1">
      <c r="A1203" s="228" t="e">
        <f>Produit_Tarif_Stock!#REF!</f>
        <v>#REF!</v>
      </c>
      <c r="B1203" s="118" t="e">
        <f>IF(Produit_Tarif_Stock!#REF!&lt;&gt;"",Produit_Tarif_Stock!#REF!,"")</f>
        <v>#REF!</v>
      </c>
      <c r="C1203" s="502" t="e">
        <f>IF(Produit_Tarif_Stock!#REF!&lt;&gt;"",Produit_Tarif_Stock!#REF!,"")</f>
        <v>#REF!</v>
      </c>
      <c r="D1203" s="505" t="e">
        <f>IF(Produit_Tarif_Stock!#REF!&lt;&gt;"",Produit_Tarif_Stock!#REF!,"")</f>
        <v>#REF!</v>
      </c>
      <c r="E1203" s="514" t="e">
        <f>IF(Produit_Tarif_Stock!#REF!&lt;&gt;0,Produit_Tarif_Stock!#REF!,"")</f>
        <v>#REF!</v>
      </c>
      <c r="F1203" s="2" t="e">
        <f>IF(Produit_Tarif_Stock!#REF!&lt;&gt;"",Produit_Tarif_Stock!#REF!,"")</f>
        <v>#REF!</v>
      </c>
      <c r="G1203" s="506" t="e">
        <f>IF(Produit_Tarif_Stock!#REF!&lt;&gt;0,Produit_Tarif_Stock!#REF!,"")</f>
        <v>#REF!</v>
      </c>
      <c r="I1203" s="506" t="str">
        <f t="shared" si="36"/>
        <v/>
      </c>
      <c r="J1203" s="2" t="e">
        <f>IF(Produit_Tarif_Stock!#REF!&lt;&gt;0,Produit_Tarif_Stock!#REF!,"")</f>
        <v>#REF!</v>
      </c>
      <c r="K1203" s="2" t="e">
        <f>IF(Produit_Tarif_Stock!#REF!&lt;&gt;0,Produit_Tarif_Stock!#REF!,"")</f>
        <v>#REF!</v>
      </c>
      <c r="L1203" s="114" t="e">
        <f>IF(Produit_Tarif_Stock!#REF!&lt;&gt;0,Produit_Tarif_Stock!#REF!,"")</f>
        <v>#REF!</v>
      </c>
      <c r="M1203" s="114" t="e">
        <f>IF(Produit_Tarif_Stock!#REF!&lt;&gt;0,Produit_Tarif_Stock!#REF!,"")</f>
        <v>#REF!</v>
      </c>
      <c r="N1203" s="454"/>
      <c r="P1203" s="2" t="e">
        <f>IF(Produit_Tarif_Stock!#REF!&lt;&gt;0,Produit_Tarif_Stock!#REF!,"")</f>
        <v>#REF!</v>
      </c>
      <c r="Q1203" s="518" t="e">
        <f>IF(Produit_Tarif_Stock!#REF!&lt;&gt;0,(E1203-(E1203*H1203)-Produit_Tarif_Stock!#REF!)/Produit_Tarif_Stock!#REF!*100,(E1203-(E1203*H1203)-Produit_Tarif_Stock!#REF!)/Produit_Tarif_Stock!#REF!*100)</f>
        <v>#REF!</v>
      </c>
      <c r="R1203" s="523">
        <f t="shared" si="37"/>
        <v>0</v>
      </c>
      <c r="S1203" s="524" t="e">
        <f>Produit_Tarif_Stock!#REF!</f>
        <v>#REF!</v>
      </c>
    </row>
    <row r="1204" spans="1:19" ht="24.75" customHeight="1">
      <c r="A1204" s="228" t="e">
        <f>Produit_Tarif_Stock!#REF!</f>
        <v>#REF!</v>
      </c>
      <c r="B1204" s="118" t="e">
        <f>IF(Produit_Tarif_Stock!#REF!&lt;&gt;"",Produit_Tarif_Stock!#REF!,"")</f>
        <v>#REF!</v>
      </c>
      <c r="C1204" s="502" t="e">
        <f>IF(Produit_Tarif_Stock!#REF!&lt;&gt;"",Produit_Tarif_Stock!#REF!,"")</f>
        <v>#REF!</v>
      </c>
      <c r="D1204" s="505" t="e">
        <f>IF(Produit_Tarif_Stock!#REF!&lt;&gt;"",Produit_Tarif_Stock!#REF!,"")</f>
        <v>#REF!</v>
      </c>
      <c r="E1204" s="514" t="e">
        <f>IF(Produit_Tarif_Stock!#REF!&lt;&gt;0,Produit_Tarif_Stock!#REF!,"")</f>
        <v>#REF!</v>
      </c>
      <c r="F1204" s="2" t="e">
        <f>IF(Produit_Tarif_Stock!#REF!&lt;&gt;"",Produit_Tarif_Stock!#REF!,"")</f>
        <v>#REF!</v>
      </c>
      <c r="G1204" s="506" t="e">
        <f>IF(Produit_Tarif_Stock!#REF!&lt;&gt;0,Produit_Tarif_Stock!#REF!,"")</f>
        <v>#REF!</v>
      </c>
      <c r="I1204" s="506" t="str">
        <f t="shared" si="36"/>
        <v/>
      </c>
      <c r="J1204" s="2" t="e">
        <f>IF(Produit_Tarif_Stock!#REF!&lt;&gt;0,Produit_Tarif_Stock!#REF!,"")</f>
        <v>#REF!</v>
      </c>
      <c r="K1204" s="2" t="e">
        <f>IF(Produit_Tarif_Stock!#REF!&lt;&gt;0,Produit_Tarif_Stock!#REF!,"")</f>
        <v>#REF!</v>
      </c>
      <c r="L1204" s="114" t="e">
        <f>IF(Produit_Tarif_Stock!#REF!&lt;&gt;0,Produit_Tarif_Stock!#REF!,"")</f>
        <v>#REF!</v>
      </c>
      <c r="M1204" s="114" t="e">
        <f>IF(Produit_Tarif_Stock!#REF!&lt;&gt;0,Produit_Tarif_Stock!#REF!,"")</f>
        <v>#REF!</v>
      </c>
      <c r="N1204" s="454"/>
      <c r="P1204" s="2" t="e">
        <f>IF(Produit_Tarif_Stock!#REF!&lt;&gt;0,Produit_Tarif_Stock!#REF!,"")</f>
        <v>#REF!</v>
      </c>
      <c r="Q1204" s="518" t="e">
        <f>IF(Produit_Tarif_Stock!#REF!&lt;&gt;0,(E1204-(E1204*H1204)-Produit_Tarif_Stock!#REF!)/Produit_Tarif_Stock!#REF!*100,(E1204-(E1204*H1204)-Produit_Tarif_Stock!#REF!)/Produit_Tarif_Stock!#REF!*100)</f>
        <v>#REF!</v>
      </c>
      <c r="R1204" s="523">
        <f t="shared" si="37"/>
        <v>0</v>
      </c>
      <c r="S1204" s="524" t="e">
        <f>Produit_Tarif_Stock!#REF!</f>
        <v>#REF!</v>
      </c>
    </row>
    <row r="1205" spans="1:19" ht="24.75" customHeight="1">
      <c r="A1205" s="228" t="e">
        <f>Produit_Tarif_Stock!#REF!</f>
        <v>#REF!</v>
      </c>
      <c r="B1205" s="118" t="e">
        <f>IF(Produit_Tarif_Stock!#REF!&lt;&gt;"",Produit_Tarif_Stock!#REF!,"")</f>
        <v>#REF!</v>
      </c>
      <c r="C1205" s="502" t="e">
        <f>IF(Produit_Tarif_Stock!#REF!&lt;&gt;"",Produit_Tarif_Stock!#REF!,"")</f>
        <v>#REF!</v>
      </c>
      <c r="D1205" s="505" t="e">
        <f>IF(Produit_Tarif_Stock!#REF!&lt;&gt;"",Produit_Tarif_Stock!#REF!,"")</f>
        <v>#REF!</v>
      </c>
      <c r="E1205" s="514" t="e">
        <f>IF(Produit_Tarif_Stock!#REF!&lt;&gt;0,Produit_Tarif_Stock!#REF!,"")</f>
        <v>#REF!</v>
      </c>
      <c r="F1205" s="2" t="e">
        <f>IF(Produit_Tarif_Stock!#REF!&lt;&gt;"",Produit_Tarif_Stock!#REF!,"")</f>
        <v>#REF!</v>
      </c>
      <c r="G1205" s="506" t="e">
        <f>IF(Produit_Tarif_Stock!#REF!&lt;&gt;0,Produit_Tarif_Stock!#REF!,"")</f>
        <v>#REF!</v>
      </c>
      <c r="I1205" s="506" t="str">
        <f t="shared" si="36"/>
        <v/>
      </c>
      <c r="J1205" s="2" t="e">
        <f>IF(Produit_Tarif_Stock!#REF!&lt;&gt;0,Produit_Tarif_Stock!#REF!,"")</f>
        <v>#REF!</v>
      </c>
      <c r="K1205" s="2" t="e">
        <f>IF(Produit_Tarif_Stock!#REF!&lt;&gt;0,Produit_Tarif_Stock!#REF!,"")</f>
        <v>#REF!</v>
      </c>
      <c r="L1205" s="114" t="e">
        <f>IF(Produit_Tarif_Stock!#REF!&lt;&gt;0,Produit_Tarif_Stock!#REF!,"")</f>
        <v>#REF!</v>
      </c>
      <c r="M1205" s="114" t="e">
        <f>IF(Produit_Tarif_Stock!#REF!&lt;&gt;0,Produit_Tarif_Stock!#REF!,"")</f>
        <v>#REF!</v>
      </c>
      <c r="N1205" s="454"/>
      <c r="P1205" s="2" t="e">
        <f>IF(Produit_Tarif_Stock!#REF!&lt;&gt;0,Produit_Tarif_Stock!#REF!,"")</f>
        <v>#REF!</v>
      </c>
      <c r="Q1205" s="518" t="e">
        <f>IF(Produit_Tarif_Stock!#REF!&lt;&gt;0,(E1205-(E1205*H1205)-Produit_Tarif_Stock!#REF!)/Produit_Tarif_Stock!#REF!*100,(E1205-(E1205*H1205)-Produit_Tarif_Stock!#REF!)/Produit_Tarif_Stock!#REF!*100)</f>
        <v>#REF!</v>
      </c>
      <c r="R1205" s="523">
        <f t="shared" si="37"/>
        <v>0</v>
      </c>
      <c r="S1205" s="524" t="e">
        <f>Produit_Tarif_Stock!#REF!</f>
        <v>#REF!</v>
      </c>
    </row>
    <row r="1206" spans="1:19" ht="24.75" customHeight="1">
      <c r="A1206" s="228" t="e">
        <f>Produit_Tarif_Stock!#REF!</f>
        <v>#REF!</v>
      </c>
      <c r="B1206" s="118" t="e">
        <f>IF(Produit_Tarif_Stock!#REF!&lt;&gt;"",Produit_Tarif_Stock!#REF!,"")</f>
        <v>#REF!</v>
      </c>
      <c r="C1206" s="502" t="e">
        <f>IF(Produit_Tarif_Stock!#REF!&lt;&gt;"",Produit_Tarif_Stock!#REF!,"")</f>
        <v>#REF!</v>
      </c>
      <c r="D1206" s="505" t="e">
        <f>IF(Produit_Tarif_Stock!#REF!&lt;&gt;"",Produit_Tarif_Stock!#REF!,"")</f>
        <v>#REF!</v>
      </c>
      <c r="E1206" s="514" t="e">
        <f>IF(Produit_Tarif_Stock!#REF!&lt;&gt;0,Produit_Tarif_Stock!#REF!,"")</f>
        <v>#REF!</v>
      </c>
      <c r="F1206" s="2" t="e">
        <f>IF(Produit_Tarif_Stock!#REF!&lt;&gt;"",Produit_Tarif_Stock!#REF!,"")</f>
        <v>#REF!</v>
      </c>
      <c r="G1206" s="506" t="e">
        <f>IF(Produit_Tarif_Stock!#REF!&lt;&gt;0,Produit_Tarif_Stock!#REF!,"")</f>
        <v>#REF!</v>
      </c>
      <c r="I1206" s="506" t="str">
        <f t="shared" si="36"/>
        <v/>
      </c>
      <c r="J1206" s="2" t="e">
        <f>IF(Produit_Tarif_Stock!#REF!&lt;&gt;0,Produit_Tarif_Stock!#REF!,"")</f>
        <v>#REF!</v>
      </c>
      <c r="K1206" s="2" t="e">
        <f>IF(Produit_Tarif_Stock!#REF!&lt;&gt;0,Produit_Tarif_Stock!#REF!,"")</f>
        <v>#REF!</v>
      </c>
      <c r="L1206" s="114" t="e">
        <f>IF(Produit_Tarif_Stock!#REF!&lt;&gt;0,Produit_Tarif_Stock!#REF!,"")</f>
        <v>#REF!</v>
      </c>
      <c r="M1206" s="114" t="e">
        <f>IF(Produit_Tarif_Stock!#REF!&lt;&gt;0,Produit_Tarif_Stock!#REF!,"")</f>
        <v>#REF!</v>
      </c>
      <c r="N1206" s="454"/>
      <c r="P1206" s="2" t="e">
        <f>IF(Produit_Tarif_Stock!#REF!&lt;&gt;0,Produit_Tarif_Stock!#REF!,"")</f>
        <v>#REF!</v>
      </c>
      <c r="Q1206" s="518" t="e">
        <f>IF(Produit_Tarif_Stock!#REF!&lt;&gt;0,(E1206-(E1206*H1206)-Produit_Tarif_Stock!#REF!)/Produit_Tarif_Stock!#REF!*100,(E1206-(E1206*H1206)-Produit_Tarif_Stock!#REF!)/Produit_Tarif_Stock!#REF!*100)</f>
        <v>#REF!</v>
      </c>
      <c r="R1206" s="523">
        <f t="shared" si="37"/>
        <v>0</v>
      </c>
      <c r="S1206" s="524" t="e">
        <f>Produit_Tarif_Stock!#REF!</f>
        <v>#REF!</v>
      </c>
    </row>
    <row r="1207" spans="1:19" ht="24.75" customHeight="1">
      <c r="A1207" s="228" t="e">
        <f>Produit_Tarif_Stock!#REF!</f>
        <v>#REF!</v>
      </c>
      <c r="B1207" s="118" t="e">
        <f>IF(Produit_Tarif_Stock!#REF!&lt;&gt;"",Produit_Tarif_Stock!#REF!,"")</f>
        <v>#REF!</v>
      </c>
      <c r="C1207" s="502" t="e">
        <f>IF(Produit_Tarif_Stock!#REF!&lt;&gt;"",Produit_Tarif_Stock!#REF!,"")</f>
        <v>#REF!</v>
      </c>
      <c r="D1207" s="505" t="e">
        <f>IF(Produit_Tarif_Stock!#REF!&lt;&gt;"",Produit_Tarif_Stock!#REF!,"")</f>
        <v>#REF!</v>
      </c>
      <c r="E1207" s="514" t="e">
        <f>IF(Produit_Tarif_Stock!#REF!&lt;&gt;0,Produit_Tarif_Stock!#REF!,"")</f>
        <v>#REF!</v>
      </c>
      <c r="F1207" s="2" t="e">
        <f>IF(Produit_Tarif_Stock!#REF!&lt;&gt;"",Produit_Tarif_Stock!#REF!,"")</f>
        <v>#REF!</v>
      </c>
      <c r="G1207" s="506" t="e">
        <f>IF(Produit_Tarif_Stock!#REF!&lt;&gt;0,Produit_Tarif_Stock!#REF!,"")</f>
        <v>#REF!</v>
      </c>
      <c r="I1207" s="506" t="str">
        <f t="shared" si="36"/>
        <v/>
      </c>
      <c r="J1207" s="2" t="e">
        <f>IF(Produit_Tarif_Stock!#REF!&lt;&gt;0,Produit_Tarif_Stock!#REF!,"")</f>
        <v>#REF!</v>
      </c>
      <c r="K1207" s="2" t="e">
        <f>IF(Produit_Tarif_Stock!#REF!&lt;&gt;0,Produit_Tarif_Stock!#REF!,"")</f>
        <v>#REF!</v>
      </c>
      <c r="L1207" s="114" t="e">
        <f>IF(Produit_Tarif_Stock!#REF!&lt;&gt;0,Produit_Tarif_Stock!#REF!,"")</f>
        <v>#REF!</v>
      </c>
      <c r="M1207" s="114" t="e">
        <f>IF(Produit_Tarif_Stock!#REF!&lt;&gt;0,Produit_Tarif_Stock!#REF!,"")</f>
        <v>#REF!</v>
      </c>
      <c r="N1207" s="454"/>
      <c r="P1207" s="2" t="e">
        <f>IF(Produit_Tarif_Stock!#REF!&lt;&gt;0,Produit_Tarif_Stock!#REF!,"")</f>
        <v>#REF!</v>
      </c>
      <c r="Q1207" s="518" t="e">
        <f>IF(Produit_Tarif_Stock!#REF!&lt;&gt;0,(E1207-(E1207*H1207)-Produit_Tarif_Stock!#REF!)/Produit_Tarif_Stock!#REF!*100,(E1207-(E1207*H1207)-Produit_Tarif_Stock!#REF!)/Produit_Tarif_Stock!#REF!*100)</f>
        <v>#REF!</v>
      </c>
      <c r="R1207" s="523">
        <f t="shared" si="37"/>
        <v>0</v>
      </c>
      <c r="S1207" s="524" t="e">
        <f>Produit_Tarif_Stock!#REF!</f>
        <v>#REF!</v>
      </c>
    </row>
    <row r="1208" spans="1:19" ht="24.75" customHeight="1">
      <c r="A1208" s="228" t="e">
        <f>Produit_Tarif_Stock!#REF!</f>
        <v>#REF!</v>
      </c>
      <c r="B1208" s="118" t="e">
        <f>IF(Produit_Tarif_Stock!#REF!&lt;&gt;"",Produit_Tarif_Stock!#REF!,"")</f>
        <v>#REF!</v>
      </c>
      <c r="C1208" s="502" t="e">
        <f>IF(Produit_Tarif_Stock!#REF!&lt;&gt;"",Produit_Tarif_Stock!#REF!,"")</f>
        <v>#REF!</v>
      </c>
      <c r="D1208" s="505" t="e">
        <f>IF(Produit_Tarif_Stock!#REF!&lt;&gt;"",Produit_Tarif_Stock!#REF!,"")</f>
        <v>#REF!</v>
      </c>
      <c r="E1208" s="514" t="e">
        <f>IF(Produit_Tarif_Stock!#REF!&lt;&gt;0,Produit_Tarif_Stock!#REF!,"")</f>
        <v>#REF!</v>
      </c>
      <c r="F1208" s="2" t="e">
        <f>IF(Produit_Tarif_Stock!#REF!&lt;&gt;"",Produit_Tarif_Stock!#REF!,"")</f>
        <v>#REF!</v>
      </c>
      <c r="G1208" s="506" t="e">
        <f>IF(Produit_Tarif_Stock!#REF!&lt;&gt;0,Produit_Tarif_Stock!#REF!,"")</f>
        <v>#REF!</v>
      </c>
      <c r="I1208" s="506" t="str">
        <f t="shared" si="36"/>
        <v/>
      </c>
      <c r="J1208" s="2" t="e">
        <f>IF(Produit_Tarif_Stock!#REF!&lt;&gt;0,Produit_Tarif_Stock!#REF!,"")</f>
        <v>#REF!</v>
      </c>
      <c r="K1208" s="2" t="e">
        <f>IF(Produit_Tarif_Stock!#REF!&lt;&gt;0,Produit_Tarif_Stock!#REF!,"")</f>
        <v>#REF!</v>
      </c>
      <c r="L1208" s="114" t="e">
        <f>IF(Produit_Tarif_Stock!#REF!&lt;&gt;0,Produit_Tarif_Stock!#REF!,"")</f>
        <v>#REF!</v>
      </c>
      <c r="M1208" s="114" t="e">
        <f>IF(Produit_Tarif_Stock!#REF!&lt;&gt;0,Produit_Tarif_Stock!#REF!,"")</f>
        <v>#REF!</v>
      </c>
      <c r="N1208" s="454"/>
      <c r="P1208" s="2" t="e">
        <f>IF(Produit_Tarif_Stock!#REF!&lt;&gt;0,Produit_Tarif_Stock!#REF!,"")</f>
        <v>#REF!</v>
      </c>
      <c r="Q1208" s="518" t="e">
        <f>IF(Produit_Tarif_Stock!#REF!&lt;&gt;0,(E1208-(E1208*H1208)-Produit_Tarif_Stock!#REF!)/Produit_Tarif_Stock!#REF!*100,(E1208-(E1208*H1208)-Produit_Tarif_Stock!#REF!)/Produit_Tarif_Stock!#REF!*100)</f>
        <v>#REF!</v>
      </c>
      <c r="R1208" s="523">
        <f t="shared" si="37"/>
        <v>0</v>
      </c>
      <c r="S1208" s="524" t="e">
        <f>Produit_Tarif_Stock!#REF!</f>
        <v>#REF!</v>
      </c>
    </row>
    <row r="1209" spans="1:19" ht="24.75" customHeight="1">
      <c r="A1209" s="228" t="e">
        <f>Produit_Tarif_Stock!#REF!</f>
        <v>#REF!</v>
      </c>
      <c r="B1209" s="118" t="e">
        <f>IF(Produit_Tarif_Stock!#REF!&lt;&gt;"",Produit_Tarif_Stock!#REF!,"")</f>
        <v>#REF!</v>
      </c>
      <c r="C1209" s="502" t="e">
        <f>IF(Produit_Tarif_Stock!#REF!&lt;&gt;"",Produit_Tarif_Stock!#REF!,"")</f>
        <v>#REF!</v>
      </c>
      <c r="D1209" s="505" t="e">
        <f>IF(Produit_Tarif_Stock!#REF!&lt;&gt;"",Produit_Tarif_Stock!#REF!,"")</f>
        <v>#REF!</v>
      </c>
      <c r="E1209" s="514" t="e">
        <f>IF(Produit_Tarif_Stock!#REF!&lt;&gt;0,Produit_Tarif_Stock!#REF!,"")</f>
        <v>#REF!</v>
      </c>
      <c r="F1209" s="2" t="e">
        <f>IF(Produit_Tarif_Stock!#REF!&lt;&gt;"",Produit_Tarif_Stock!#REF!,"")</f>
        <v>#REF!</v>
      </c>
      <c r="G1209" s="506" t="e">
        <f>IF(Produit_Tarif_Stock!#REF!&lt;&gt;0,Produit_Tarif_Stock!#REF!,"")</f>
        <v>#REF!</v>
      </c>
      <c r="I1209" s="506" t="str">
        <f t="shared" si="36"/>
        <v/>
      </c>
      <c r="J1209" s="2" t="e">
        <f>IF(Produit_Tarif_Stock!#REF!&lt;&gt;0,Produit_Tarif_Stock!#REF!,"")</f>
        <v>#REF!</v>
      </c>
      <c r="K1209" s="2" t="e">
        <f>IF(Produit_Tarif_Stock!#REF!&lt;&gt;0,Produit_Tarif_Stock!#REF!,"")</f>
        <v>#REF!</v>
      </c>
      <c r="L1209" s="114" t="e">
        <f>IF(Produit_Tarif_Stock!#REF!&lt;&gt;0,Produit_Tarif_Stock!#REF!,"")</f>
        <v>#REF!</v>
      </c>
      <c r="M1209" s="114" t="e">
        <f>IF(Produit_Tarif_Stock!#REF!&lt;&gt;0,Produit_Tarif_Stock!#REF!,"")</f>
        <v>#REF!</v>
      </c>
      <c r="N1209" s="454"/>
      <c r="P1209" s="2" t="e">
        <f>IF(Produit_Tarif_Stock!#REF!&lt;&gt;0,Produit_Tarif_Stock!#REF!,"")</f>
        <v>#REF!</v>
      </c>
      <c r="Q1209" s="518" t="e">
        <f>IF(Produit_Tarif_Stock!#REF!&lt;&gt;0,(E1209-(E1209*H1209)-Produit_Tarif_Stock!#REF!)/Produit_Tarif_Stock!#REF!*100,(E1209-(E1209*H1209)-Produit_Tarif_Stock!#REF!)/Produit_Tarif_Stock!#REF!*100)</f>
        <v>#REF!</v>
      </c>
      <c r="R1209" s="523">
        <f t="shared" si="37"/>
        <v>0</v>
      </c>
      <c r="S1209" s="524" t="e">
        <f>Produit_Tarif_Stock!#REF!</f>
        <v>#REF!</v>
      </c>
    </row>
    <row r="1210" spans="1:19" ht="24.75" customHeight="1">
      <c r="A1210" s="228" t="e">
        <f>Produit_Tarif_Stock!#REF!</f>
        <v>#REF!</v>
      </c>
      <c r="B1210" s="118" t="e">
        <f>IF(Produit_Tarif_Stock!#REF!&lt;&gt;"",Produit_Tarif_Stock!#REF!,"")</f>
        <v>#REF!</v>
      </c>
      <c r="C1210" s="502" t="e">
        <f>IF(Produit_Tarif_Stock!#REF!&lt;&gt;"",Produit_Tarif_Stock!#REF!,"")</f>
        <v>#REF!</v>
      </c>
      <c r="D1210" s="505" t="e">
        <f>IF(Produit_Tarif_Stock!#REF!&lt;&gt;"",Produit_Tarif_Stock!#REF!,"")</f>
        <v>#REF!</v>
      </c>
      <c r="E1210" s="514" t="e">
        <f>IF(Produit_Tarif_Stock!#REF!&lt;&gt;0,Produit_Tarif_Stock!#REF!,"")</f>
        <v>#REF!</v>
      </c>
      <c r="F1210" s="2" t="e">
        <f>IF(Produit_Tarif_Stock!#REF!&lt;&gt;"",Produit_Tarif_Stock!#REF!,"")</f>
        <v>#REF!</v>
      </c>
      <c r="G1210" s="506" t="e">
        <f>IF(Produit_Tarif_Stock!#REF!&lt;&gt;0,Produit_Tarif_Stock!#REF!,"")</f>
        <v>#REF!</v>
      </c>
      <c r="I1210" s="506" t="str">
        <f t="shared" si="36"/>
        <v/>
      </c>
      <c r="J1210" s="2" t="e">
        <f>IF(Produit_Tarif_Stock!#REF!&lt;&gt;0,Produit_Tarif_Stock!#REF!,"")</f>
        <v>#REF!</v>
      </c>
      <c r="K1210" s="2" t="e">
        <f>IF(Produit_Tarif_Stock!#REF!&lt;&gt;0,Produit_Tarif_Stock!#REF!,"")</f>
        <v>#REF!</v>
      </c>
      <c r="L1210" s="114" t="e">
        <f>IF(Produit_Tarif_Stock!#REF!&lt;&gt;0,Produit_Tarif_Stock!#REF!,"")</f>
        <v>#REF!</v>
      </c>
      <c r="M1210" s="114" t="e">
        <f>IF(Produit_Tarif_Stock!#REF!&lt;&gt;0,Produit_Tarif_Stock!#REF!,"")</f>
        <v>#REF!</v>
      </c>
      <c r="N1210" s="454"/>
      <c r="P1210" s="2" t="e">
        <f>IF(Produit_Tarif_Stock!#REF!&lt;&gt;0,Produit_Tarif_Stock!#REF!,"")</f>
        <v>#REF!</v>
      </c>
      <c r="Q1210" s="518" t="e">
        <f>IF(Produit_Tarif_Stock!#REF!&lt;&gt;0,(E1210-(E1210*H1210)-Produit_Tarif_Stock!#REF!)/Produit_Tarif_Stock!#REF!*100,(E1210-(E1210*H1210)-Produit_Tarif_Stock!#REF!)/Produit_Tarif_Stock!#REF!*100)</f>
        <v>#REF!</v>
      </c>
      <c r="R1210" s="523">
        <f t="shared" si="37"/>
        <v>0</v>
      </c>
      <c r="S1210" s="524" t="e">
        <f>Produit_Tarif_Stock!#REF!</f>
        <v>#REF!</v>
      </c>
    </row>
    <row r="1211" spans="1:19" ht="24.75" customHeight="1">
      <c r="A1211" s="228" t="e">
        <f>Produit_Tarif_Stock!#REF!</f>
        <v>#REF!</v>
      </c>
      <c r="B1211" s="118" t="e">
        <f>IF(Produit_Tarif_Stock!#REF!&lt;&gt;"",Produit_Tarif_Stock!#REF!,"")</f>
        <v>#REF!</v>
      </c>
      <c r="C1211" s="502" t="e">
        <f>IF(Produit_Tarif_Stock!#REF!&lt;&gt;"",Produit_Tarif_Stock!#REF!,"")</f>
        <v>#REF!</v>
      </c>
      <c r="D1211" s="505" t="e">
        <f>IF(Produit_Tarif_Stock!#REF!&lt;&gt;"",Produit_Tarif_Stock!#REF!,"")</f>
        <v>#REF!</v>
      </c>
      <c r="E1211" s="514" t="e">
        <f>IF(Produit_Tarif_Stock!#REF!&lt;&gt;0,Produit_Tarif_Stock!#REF!,"")</f>
        <v>#REF!</v>
      </c>
      <c r="F1211" s="2" t="e">
        <f>IF(Produit_Tarif_Stock!#REF!&lt;&gt;"",Produit_Tarif_Stock!#REF!,"")</f>
        <v>#REF!</v>
      </c>
      <c r="G1211" s="506" t="e">
        <f>IF(Produit_Tarif_Stock!#REF!&lt;&gt;0,Produit_Tarif_Stock!#REF!,"")</f>
        <v>#REF!</v>
      </c>
      <c r="I1211" s="506" t="str">
        <f t="shared" si="36"/>
        <v/>
      </c>
      <c r="J1211" s="2" t="e">
        <f>IF(Produit_Tarif_Stock!#REF!&lt;&gt;0,Produit_Tarif_Stock!#REF!,"")</f>
        <v>#REF!</v>
      </c>
      <c r="K1211" s="2" t="e">
        <f>IF(Produit_Tarif_Stock!#REF!&lt;&gt;0,Produit_Tarif_Stock!#REF!,"")</f>
        <v>#REF!</v>
      </c>
      <c r="L1211" s="114" t="e">
        <f>IF(Produit_Tarif_Stock!#REF!&lt;&gt;0,Produit_Tarif_Stock!#REF!,"")</f>
        <v>#REF!</v>
      </c>
      <c r="M1211" s="114" t="e">
        <f>IF(Produit_Tarif_Stock!#REF!&lt;&gt;0,Produit_Tarif_Stock!#REF!,"")</f>
        <v>#REF!</v>
      </c>
      <c r="N1211" s="454"/>
      <c r="P1211" s="2" t="e">
        <f>IF(Produit_Tarif_Stock!#REF!&lt;&gt;0,Produit_Tarif_Stock!#REF!,"")</f>
        <v>#REF!</v>
      </c>
      <c r="Q1211" s="518" t="e">
        <f>IF(Produit_Tarif_Stock!#REF!&lt;&gt;0,(E1211-(E1211*H1211)-Produit_Tarif_Stock!#REF!)/Produit_Tarif_Stock!#REF!*100,(E1211-(E1211*H1211)-Produit_Tarif_Stock!#REF!)/Produit_Tarif_Stock!#REF!*100)</f>
        <v>#REF!</v>
      </c>
      <c r="R1211" s="523">
        <f t="shared" si="37"/>
        <v>0</v>
      </c>
      <c r="S1211" s="524" t="e">
        <f>Produit_Tarif_Stock!#REF!</f>
        <v>#REF!</v>
      </c>
    </row>
    <row r="1212" spans="1:19" ht="24.75" customHeight="1">
      <c r="A1212" s="228" t="e">
        <f>Produit_Tarif_Stock!#REF!</f>
        <v>#REF!</v>
      </c>
      <c r="B1212" s="118" t="e">
        <f>IF(Produit_Tarif_Stock!#REF!&lt;&gt;"",Produit_Tarif_Stock!#REF!,"")</f>
        <v>#REF!</v>
      </c>
      <c r="C1212" s="502" t="e">
        <f>IF(Produit_Tarif_Stock!#REF!&lt;&gt;"",Produit_Tarif_Stock!#REF!,"")</f>
        <v>#REF!</v>
      </c>
      <c r="D1212" s="505" t="e">
        <f>IF(Produit_Tarif_Stock!#REF!&lt;&gt;"",Produit_Tarif_Stock!#REF!,"")</f>
        <v>#REF!</v>
      </c>
      <c r="E1212" s="514" t="e">
        <f>IF(Produit_Tarif_Stock!#REF!&lt;&gt;0,Produit_Tarif_Stock!#REF!,"")</f>
        <v>#REF!</v>
      </c>
      <c r="F1212" s="2" t="e">
        <f>IF(Produit_Tarif_Stock!#REF!&lt;&gt;"",Produit_Tarif_Stock!#REF!,"")</f>
        <v>#REF!</v>
      </c>
      <c r="G1212" s="506" t="e">
        <f>IF(Produit_Tarif_Stock!#REF!&lt;&gt;0,Produit_Tarif_Stock!#REF!,"")</f>
        <v>#REF!</v>
      </c>
      <c r="I1212" s="506" t="str">
        <f t="shared" si="36"/>
        <v/>
      </c>
      <c r="J1212" s="2" t="e">
        <f>IF(Produit_Tarif_Stock!#REF!&lt;&gt;0,Produit_Tarif_Stock!#REF!,"")</f>
        <v>#REF!</v>
      </c>
      <c r="K1212" s="2" t="e">
        <f>IF(Produit_Tarif_Stock!#REF!&lt;&gt;0,Produit_Tarif_Stock!#REF!,"")</f>
        <v>#REF!</v>
      </c>
      <c r="L1212" s="114" t="e">
        <f>IF(Produit_Tarif_Stock!#REF!&lt;&gt;0,Produit_Tarif_Stock!#REF!,"")</f>
        <v>#REF!</v>
      </c>
      <c r="M1212" s="114" t="e">
        <f>IF(Produit_Tarif_Stock!#REF!&lt;&gt;0,Produit_Tarif_Stock!#REF!,"")</f>
        <v>#REF!</v>
      </c>
      <c r="N1212" s="454"/>
      <c r="P1212" s="2" t="e">
        <f>IF(Produit_Tarif_Stock!#REF!&lt;&gt;0,Produit_Tarif_Stock!#REF!,"")</f>
        <v>#REF!</v>
      </c>
      <c r="Q1212" s="518" t="e">
        <f>IF(Produit_Tarif_Stock!#REF!&lt;&gt;0,(E1212-(E1212*H1212)-Produit_Tarif_Stock!#REF!)/Produit_Tarif_Stock!#REF!*100,(E1212-(E1212*H1212)-Produit_Tarif_Stock!#REF!)/Produit_Tarif_Stock!#REF!*100)</f>
        <v>#REF!</v>
      </c>
      <c r="R1212" s="523">
        <f t="shared" si="37"/>
        <v>0</v>
      </c>
      <c r="S1212" s="524" t="e">
        <f>Produit_Tarif_Stock!#REF!</f>
        <v>#REF!</v>
      </c>
    </row>
    <row r="1213" spans="1:19" ht="24.75" customHeight="1">
      <c r="A1213" s="228" t="e">
        <f>Produit_Tarif_Stock!#REF!</f>
        <v>#REF!</v>
      </c>
      <c r="B1213" s="118" t="e">
        <f>IF(Produit_Tarif_Stock!#REF!&lt;&gt;"",Produit_Tarif_Stock!#REF!,"")</f>
        <v>#REF!</v>
      </c>
      <c r="C1213" s="502" t="e">
        <f>IF(Produit_Tarif_Stock!#REF!&lt;&gt;"",Produit_Tarif_Stock!#REF!,"")</f>
        <v>#REF!</v>
      </c>
      <c r="D1213" s="505" t="e">
        <f>IF(Produit_Tarif_Stock!#REF!&lt;&gt;"",Produit_Tarif_Stock!#REF!,"")</f>
        <v>#REF!</v>
      </c>
      <c r="E1213" s="514" t="e">
        <f>IF(Produit_Tarif_Stock!#REF!&lt;&gt;0,Produit_Tarif_Stock!#REF!,"")</f>
        <v>#REF!</v>
      </c>
      <c r="F1213" s="2" t="e">
        <f>IF(Produit_Tarif_Stock!#REF!&lt;&gt;"",Produit_Tarif_Stock!#REF!,"")</f>
        <v>#REF!</v>
      </c>
      <c r="G1213" s="506" t="e">
        <f>IF(Produit_Tarif_Stock!#REF!&lt;&gt;0,Produit_Tarif_Stock!#REF!,"")</f>
        <v>#REF!</v>
      </c>
      <c r="I1213" s="506" t="str">
        <f t="shared" si="36"/>
        <v/>
      </c>
      <c r="J1213" s="2" t="e">
        <f>IF(Produit_Tarif_Stock!#REF!&lt;&gt;0,Produit_Tarif_Stock!#REF!,"")</f>
        <v>#REF!</v>
      </c>
      <c r="K1213" s="2" t="e">
        <f>IF(Produit_Tarif_Stock!#REF!&lt;&gt;0,Produit_Tarif_Stock!#REF!,"")</f>
        <v>#REF!</v>
      </c>
      <c r="L1213" s="114" t="e">
        <f>IF(Produit_Tarif_Stock!#REF!&lt;&gt;0,Produit_Tarif_Stock!#REF!,"")</f>
        <v>#REF!</v>
      </c>
      <c r="M1213" s="114" t="e">
        <f>IF(Produit_Tarif_Stock!#REF!&lt;&gt;0,Produit_Tarif_Stock!#REF!,"")</f>
        <v>#REF!</v>
      </c>
      <c r="N1213" s="454"/>
      <c r="P1213" s="2" t="e">
        <f>IF(Produit_Tarif_Stock!#REF!&lt;&gt;0,Produit_Tarif_Stock!#REF!,"")</f>
        <v>#REF!</v>
      </c>
      <c r="Q1213" s="518" t="e">
        <f>IF(Produit_Tarif_Stock!#REF!&lt;&gt;0,(E1213-(E1213*H1213)-Produit_Tarif_Stock!#REF!)/Produit_Tarif_Stock!#REF!*100,(E1213-(E1213*H1213)-Produit_Tarif_Stock!#REF!)/Produit_Tarif_Stock!#REF!*100)</f>
        <v>#REF!</v>
      </c>
      <c r="R1213" s="523">
        <f t="shared" si="37"/>
        <v>0</v>
      </c>
      <c r="S1213" s="524" t="e">
        <f>Produit_Tarif_Stock!#REF!</f>
        <v>#REF!</v>
      </c>
    </row>
    <row r="1214" spans="1:19" ht="24.75" customHeight="1">
      <c r="A1214" s="228" t="e">
        <f>Produit_Tarif_Stock!#REF!</f>
        <v>#REF!</v>
      </c>
      <c r="B1214" s="118" t="e">
        <f>IF(Produit_Tarif_Stock!#REF!&lt;&gt;"",Produit_Tarif_Stock!#REF!,"")</f>
        <v>#REF!</v>
      </c>
      <c r="C1214" s="502" t="e">
        <f>IF(Produit_Tarif_Stock!#REF!&lt;&gt;"",Produit_Tarif_Stock!#REF!,"")</f>
        <v>#REF!</v>
      </c>
      <c r="D1214" s="505" t="e">
        <f>IF(Produit_Tarif_Stock!#REF!&lt;&gt;"",Produit_Tarif_Stock!#REF!,"")</f>
        <v>#REF!</v>
      </c>
      <c r="E1214" s="514" t="e">
        <f>IF(Produit_Tarif_Stock!#REF!&lt;&gt;0,Produit_Tarif_Stock!#REF!,"")</f>
        <v>#REF!</v>
      </c>
      <c r="F1214" s="2" t="e">
        <f>IF(Produit_Tarif_Stock!#REF!&lt;&gt;"",Produit_Tarif_Stock!#REF!,"")</f>
        <v>#REF!</v>
      </c>
      <c r="G1214" s="506" t="e">
        <f>IF(Produit_Tarif_Stock!#REF!&lt;&gt;0,Produit_Tarif_Stock!#REF!,"")</f>
        <v>#REF!</v>
      </c>
      <c r="I1214" s="506" t="str">
        <f t="shared" si="36"/>
        <v/>
      </c>
      <c r="J1214" s="2" t="e">
        <f>IF(Produit_Tarif_Stock!#REF!&lt;&gt;0,Produit_Tarif_Stock!#REF!,"")</f>
        <v>#REF!</v>
      </c>
      <c r="K1214" s="2" t="e">
        <f>IF(Produit_Tarif_Stock!#REF!&lt;&gt;0,Produit_Tarif_Stock!#REF!,"")</f>
        <v>#REF!</v>
      </c>
      <c r="L1214" s="114" t="e">
        <f>IF(Produit_Tarif_Stock!#REF!&lt;&gt;0,Produit_Tarif_Stock!#REF!,"")</f>
        <v>#REF!</v>
      </c>
      <c r="M1214" s="114" t="e">
        <f>IF(Produit_Tarif_Stock!#REF!&lt;&gt;0,Produit_Tarif_Stock!#REF!,"")</f>
        <v>#REF!</v>
      </c>
      <c r="N1214" s="454"/>
      <c r="P1214" s="2" t="e">
        <f>IF(Produit_Tarif_Stock!#REF!&lt;&gt;0,Produit_Tarif_Stock!#REF!,"")</f>
        <v>#REF!</v>
      </c>
      <c r="Q1214" s="518" t="e">
        <f>IF(Produit_Tarif_Stock!#REF!&lt;&gt;0,(E1214-(E1214*H1214)-Produit_Tarif_Stock!#REF!)/Produit_Tarif_Stock!#REF!*100,(E1214-(E1214*H1214)-Produit_Tarif_Stock!#REF!)/Produit_Tarif_Stock!#REF!*100)</f>
        <v>#REF!</v>
      </c>
      <c r="R1214" s="523">
        <f t="shared" si="37"/>
        <v>0</v>
      </c>
      <c r="S1214" s="524" t="e">
        <f>Produit_Tarif_Stock!#REF!</f>
        <v>#REF!</v>
      </c>
    </row>
    <row r="1215" spans="1:19" ht="24.75" customHeight="1">
      <c r="A1215" s="228" t="e">
        <f>Produit_Tarif_Stock!#REF!</f>
        <v>#REF!</v>
      </c>
      <c r="B1215" s="118" t="e">
        <f>IF(Produit_Tarif_Stock!#REF!&lt;&gt;"",Produit_Tarif_Stock!#REF!,"")</f>
        <v>#REF!</v>
      </c>
      <c r="C1215" s="502" t="e">
        <f>IF(Produit_Tarif_Stock!#REF!&lt;&gt;"",Produit_Tarif_Stock!#REF!,"")</f>
        <v>#REF!</v>
      </c>
      <c r="D1215" s="505" t="e">
        <f>IF(Produit_Tarif_Stock!#REF!&lt;&gt;"",Produit_Tarif_Stock!#REF!,"")</f>
        <v>#REF!</v>
      </c>
      <c r="E1215" s="514" t="e">
        <f>IF(Produit_Tarif_Stock!#REF!&lt;&gt;0,Produit_Tarif_Stock!#REF!,"")</f>
        <v>#REF!</v>
      </c>
      <c r="F1215" s="2" t="e">
        <f>IF(Produit_Tarif_Stock!#REF!&lt;&gt;"",Produit_Tarif_Stock!#REF!,"")</f>
        <v>#REF!</v>
      </c>
      <c r="G1215" s="506" t="e">
        <f>IF(Produit_Tarif_Stock!#REF!&lt;&gt;0,Produit_Tarif_Stock!#REF!,"")</f>
        <v>#REF!</v>
      </c>
      <c r="I1215" s="506" t="str">
        <f t="shared" si="36"/>
        <v/>
      </c>
      <c r="J1215" s="2" t="e">
        <f>IF(Produit_Tarif_Stock!#REF!&lt;&gt;0,Produit_Tarif_Stock!#REF!,"")</f>
        <v>#REF!</v>
      </c>
      <c r="K1215" s="2" t="e">
        <f>IF(Produit_Tarif_Stock!#REF!&lt;&gt;0,Produit_Tarif_Stock!#REF!,"")</f>
        <v>#REF!</v>
      </c>
      <c r="L1215" s="114" t="e">
        <f>IF(Produit_Tarif_Stock!#REF!&lt;&gt;0,Produit_Tarif_Stock!#REF!,"")</f>
        <v>#REF!</v>
      </c>
      <c r="M1215" s="114" t="e">
        <f>IF(Produit_Tarif_Stock!#REF!&lt;&gt;0,Produit_Tarif_Stock!#REF!,"")</f>
        <v>#REF!</v>
      </c>
      <c r="N1215" s="454"/>
      <c r="P1215" s="2" t="e">
        <f>IF(Produit_Tarif_Stock!#REF!&lt;&gt;0,Produit_Tarif_Stock!#REF!,"")</f>
        <v>#REF!</v>
      </c>
      <c r="Q1215" s="518" t="e">
        <f>IF(Produit_Tarif_Stock!#REF!&lt;&gt;0,(E1215-(E1215*H1215)-Produit_Tarif_Stock!#REF!)/Produit_Tarif_Stock!#REF!*100,(E1215-(E1215*H1215)-Produit_Tarif_Stock!#REF!)/Produit_Tarif_Stock!#REF!*100)</f>
        <v>#REF!</v>
      </c>
      <c r="R1215" s="523">
        <f t="shared" si="37"/>
        <v>0</v>
      </c>
      <c r="S1215" s="524" t="e">
        <f>Produit_Tarif_Stock!#REF!</f>
        <v>#REF!</v>
      </c>
    </row>
    <row r="1216" spans="1:19" ht="24.75" customHeight="1">
      <c r="A1216" s="228" t="e">
        <f>Produit_Tarif_Stock!#REF!</f>
        <v>#REF!</v>
      </c>
      <c r="B1216" s="118" t="e">
        <f>IF(Produit_Tarif_Stock!#REF!&lt;&gt;"",Produit_Tarif_Stock!#REF!,"")</f>
        <v>#REF!</v>
      </c>
      <c r="C1216" s="502" t="e">
        <f>IF(Produit_Tarif_Stock!#REF!&lt;&gt;"",Produit_Tarif_Stock!#REF!,"")</f>
        <v>#REF!</v>
      </c>
      <c r="D1216" s="505" t="e">
        <f>IF(Produit_Tarif_Stock!#REF!&lt;&gt;"",Produit_Tarif_Stock!#REF!,"")</f>
        <v>#REF!</v>
      </c>
      <c r="E1216" s="514" t="e">
        <f>IF(Produit_Tarif_Stock!#REF!&lt;&gt;0,Produit_Tarif_Stock!#REF!,"")</f>
        <v>#REF!</v>
      </c>
      <c r="F1216" s="2" t="e">
        <f>IF(Produit_Tarif_Stock!#REF!&lt;&gt;"",Produit_Tarif_Stock!#REF!,"")</f>
        <v>#REF!</v>
      </c>
      <c r="G1216" s="506" t="e">
        <f>IF(Produit_Tarif_Stock!#REF!&lt;&gt;0,Produit_Tarif_Stock!#REF!,"")</f>
        <v>#REF!</v>
      </c>
      <c r="I1216" s="506" t="str">
        <f t="shared" si="36"/>
        <v/>
      </c>
      <c r="J1216" s="2" t="e">
        <f>IF(Produit_Tarif_Stock!#REF!&lt;&gt;0,Produit_Tarif_Stock!#REF!,"")</f>
        <v>#REF!</v>
      </c>
      <c r="K1216" s="2" t="e">
        <f>IF(Produit_Tarif_Stock!#REF!&lt;&gt;0,Produit_Tarif_Stock!#REF!,"")</f>
        <v>#REF!</v>
      </c>
      <c r="L1216" s="114" t="e">
        <f>IF(Produit_Tarif_Stock!#REF!&lt;&gt;0,Produit_Tarif_Stock!#REF!,"")</f>
        <v>#REF!</v>
      </c>
      <c r="M1216" s="114" t="e">
        <f>IF(Produit_Tarif_Stock!#REF!&lt;&gt;0,Produit_Tarif_Stock!#REF!,"")</f>
        <v>#REF!</v>
      </c>
      <c r="N1216" s="454"/>
      <c r="P1216" s="2" t="e">
        <f>IF(Produit_Tarif_Stock!#REF!&lt;&gt;0,Produit_Tarif_Stock!#REF!,"")</f>
        <v>#REF!</v>
      </c>
      <c r="Q1216" s="518" t="e">
        <f>IF(Produit_Tarif_Stock!#REF!&lt;&gt;0,(E1216-(E1216*H1216)-Produit_Tarif_Stock!#REF!)/Produit_Tarif_Stock!#REF!*100,(E1216-(E1216*H1216)-Produit_Tarif_Stock!#REF!)/Produit_Tarif_Stock!#REF!*100)</f>
        <v>#REF!</v>
      </c>
      <c r="R1216" s="523">
        <f t="shared" si="37"/>
        <v>0</v>
      </c>
      <c r="S1216" s="524" t="e">
        <f>Produit_Tarif_Stock!#REF!</f>
        <v>#REF!</v>
      </c>
    </row>
    <row r="1217" spans="1:19" ht="24.75" customHeight="1">
      <c r="A1217" s="228" t="e">
        <f>Produit_Tarif_Stock!#REF!</f>
        <v>#REF!</v>
      </c>
      <c r="B1217" s="118" t="e">
        <f>IF(Produit_Tarif_Stock!#REF!&lt;&gt;"",Produit_Tarif_Stock!#REF!,"")</f>
        <v>#REF!</v>
      </c>
      <c r="C1217" s="502" t="e">
        <f>IF(Produit_Tarif_Stock!#REF!&lt;&gt;"",Produit_Tarif_Stock!#REF!,"")</f>
        <v>#REF!</v>
      </c>
      <c r="D1217" s="505" t="e">
        <f>IF(Produit_Tarif_Stock!#REF!&lt;&gt;"",Produit_Tarif_Stock!#REF!,"")</f>
        <v>#REF!</v>
      </c>
      <c r="E1217" s="514" t="e">
        <f>IF(Produit_Tarif_Stock!#REF!&lt;&gt;0,Produit_Tarif_Stock!#REF!,"")</f>
        <v>#REF!</v>
      </c>
      <c r="F1217" s="2" t="e">
        <f>IF(Produit_Tarif_Stock!#REF!&lt;&gt;"",Produit_Tarif_Stock!#REF!,"")</f>
        <v>#REF!</v>
      </c>
      <c r="G1217" s="506" t="e">
        <f>IF(Produit_Tarif_Stock!#REF!&lt;&gt;0,Produit_Tarif_Stock!#REF!,"")</f>
        <v>#REF!</v>
      </c>
      <c r="I1217" s="506" t="str">
        <f t="shared" si="36"/>
        <v/>
      </c>
      <c r="J1217" s="2" t="e">
        <f>IF(Produit_Tarif_Stock!#REF!&lt;&gt;0,Produit_Tarif_Stock!#REF!,"")</f>
        <v>#REF!</v>
      </c>
      <c r="K1217" s="2" t="e">
        <f>IF(Produit_Tarif_Stock!#REF!&lt;&gt;0,Produit_Tarif_Stock!#REF!,"")</f>
        <v>#REF!</v>
      </c>
      <c r="L1217" s="114" t="e">
        <f>IF(Produit_Tarif_Stock!#REF!&lt;&gt;0,Produit_Tarif_Stock!#REF!,"")</f>
        <v>#REF!</v>
      </c>
      <c r="M1217" s="114" t="e">
        <f>IF(Produit_Tarif_Stock!#REF!&lt;&gt;0,Produit_Tarif_Stock!#REF!,"")</f>
        <v>#REF!</v>
      </c>
      <c r="N1217" s="454"/>
      <c r="P1217" s="2" t="e">
        <f>IF(Produit_Tarif_Stock!#REF!&lt;&gt;0,Produit_Tarif_Stock!#REF!,"")</f>
        <v>#REF!</v>
      </c>
      <c r="Q1217" s="518" t="e">
        <f>IF(Produit_Tarif_Stock!#REF!&lt;&gt;0,(E1217-(E1217*H1217)-Produit_Tarif_Stock!#REF!)/Produit_Tarif_Stock!#REF!*100,(E1217-(E1217*H1217)-Produit_Tarif_Stock!#REF!)/Produit_Tarif_Stock!#REF!*100)</f>
        <v>#REF!</v>
      </c>
      <c r="R1217" s="523">
        <f t="shared" si="37"/>
        <v>0</v>
      </c>
      <c r="S1217" s="524" t="e">
        <f>Produit_Tarif_Stock!#REF!</f>
        <v>#REF!</v>
      </c>
    </row>
    <row r="1218" spans="1:19" ht="24.75" customHeight="1">
      <c r="A1218" s="228" t="e">
        <f>Produit_Tarif_Stock!#REF!</f>
        <v>#REF!</v>
      </c>
      <c r="B1218" s="118" t="e">
        <f>IF(Produit_Tarif_Stock!#REF!&lt;&gt;"",Produit_Tarif_Stock!#REF!,"")</f>
        <v>#REF!</v>
      </c>
      <c r="C1218" s="502" t="e">
        <f>IF(Produit_Tarif_Stock!#REF!&lt;&gt;"",Produit_Tarif_Stock!#REF!,"")</f>
        <v>#REF!</v>
      </c>
      <c r="D1218" s="505" t="e">
        <f>IF(Produit_Tarif_Stock!#REF!&lt;&gt;"",Produit_Tarif_Stock!#REF!,"")</f>
        <v>#REF!</v>
      </c>
      <c r="E1218" s="514" t="e">
        <f>IF(Produit_Tarif_Stock!#REF!&lt;&gt;0,Produit_Tarif_Stock!#REF!,"")</f>
        <v>#REF!</v>
      </c>
      <c r="F1218" s="2" t="e">
        <f>IF(Produit_Tarif_Stock!#REF!&lt;&gt;"",Produit_Tarif_Stock!#REF!,"")</f>
        <v>#REF!</v>
      </c>
      <c r="G1218" s="506" t="e">
        <f>IF(Produit_Tarif_Stock!#REF!&lt;&gt;0,Produit_Tarif_Stock!#REF!,"")</f>
        <v>#REF!</v>
      </c>
      <c r="I1218" s="506" t="str">
        <f t="shared" si="36"/>
        <v/>
      </c>
      <c r="J1218" s="2" t="e">
        <f>IF(Produit_Tarif_Stock!#REF!&lt;&gt;0,Produit_Tarif_Stock!#REF!,"")</f>
        <v>#REF!</v>
      </c>
      <c r="K1218" s="2" t="e">
        <f>IF(Produit_Tarif_Stock!#REF!&lt;&gt;0,Produit_Tarif_Stock!#REF!,"")</f>
        <v>#REF!</v>
      </c>
      <c r="L1218" s="114" t="e">
        <f>IF(Produit_Tarif_Stock!#REF!&lt;&gt;0,Produit_Tarif_Stock!#REF!,"")</f>
        <v>#REF!</v>
      </c>
      <c r="M1218" s="114" t="e">
        <f>IF(Produit_Tarif_Stock!#REF!&lt;&gt;0,Produit_Tarif_Stock!#REF!,"")</f>
        <v>#REF!</v>
      </c>
      <c r="N1218" s="454"/>
      <c r="P1218" s="2" t="e">
        <f>IF(Produit_Tarif_Stock!#REF!&lt;&gt;0,Produit_Tarif_Stock!#REF!,"")</f>
        <v>#REF!</v>
      </c>
      <c r="Q1218" s="518" t="e">
        <f>IF(Produit_Tarif_Stock!#REF!&lt;&gt;0,(E1218-(E1218*H1218)-Produit_Tarif_Stock!#REF!)/Produit_Tarif_Stock!#REF!*100,(E1218-(E1218*H1218)-Produit_Tarif_Stock!#REF!)/Produit_Tarif_Stock!#REF!*100)</f>
        <v>#REF!</v>
      </c>
      <c r="R1218" s="523">
        <f t="shared" si="37"/>
        <v>0</v>
      </c>
      <c r="S1218" s="524" t="e">
        <f>Produit_Tarif_Stock!#REF!</f>
        <v>#REF!</v>
      </c>
    </row>
    <row r="1219" spans="1:19" ht="24.75" customHeight="1">
      <c r="A1219" s="228" t="e">
        <f>Produit_Tarif_Stock!#REF!</f>
        <v>#REF!</v>
      </c>
      <c r="B1219" s="118" t="e">
        <f>IF(Produit_Tarif_Stock!#REF!&lt;&gt;"",Produit_Tarif_Stock!#REF!,"")</f>
        <v>#REF!</v>
      </c>
      <c r="C1219" s="502" t="e">
        <f>IF(Produit_Tarif_Stock!#REF!&lt;&gt;"",Produit_Tarif_Stock!#REF!,"")</f>
        <v>#REF!</v>
      </c>
      <c r="D1219" s="505" t="e">
        <f>IF(Produit_Tarif_Stock!#REF!&lt;&gt;"",Produit_Tarif_Stock!#REF!,"")</f>
        <v>#REF!</v>
      </c>
      <c r="E1219" s="514" t="e">
        <f>IF(Produit_Tarif_Stock!#REF!&lt;&gt;0,Produit_Tarif_Stock!#REF!,"")</f>
        <v>#REF!</v>
      </c>
      <c r="F1219" s="2" t="e">
        <f>IF(Produit_Tarif_Stock!#REF!&lt;&gt;"",Produit_Tarif_Stock!#REF!,"")</f>
        <v>#REF!</v>
      </c>
      <c r="G1219" s="506" t="e">
        <f>IF(Produit_Tarif_Stock!#REF!&lt;&gt;0,Produit_Tarif_Stock!#REF!,"")</f>
        <v>#REF!</v>
      </c>
      <c r="I1219" s="506" t="str">
        <f t="shared" si="36"/>
        <v/>
      </c>
      <c r="J1219" s="2" t="e">
        <f>IF(Produit_Tarif_Stock!#REF!&lt;&gt;0,Produit_Tarif_Stock!#REF!,"")</f>
        <v>#REF!</v>
      </c>
      <c r="K1219" s="2" t="e">
        <f>IF(Produit_Tarif_Stock!#REF!&lt;&gt;0,Produit_Tarif_Stock!#REF!,"")</f>
        <v>#REF!</v>
      </c>
      <c r="L1219" s="114" t="e">
        <f>IF(Produit_Tarif_Stock!#REF!&lt;&gt;0,Produit_Tarif_Stock!#REF!,"")</f>
        <v>#REF!</v>
      </c>
      <c r="M1219" s="114" t="e">
        <f>IF(Produit_Tarif_Stock!#REF!&lt;&gt;0,Produit_Tarif_Stock!#REF!,"")</f>
        <v>#REF!</v>
      </c>
      <c r="N1219" s="454"/>
      <c r="P1219" s="2" t="e">
        <f>IF(Produit_Tarif_Stock!#REF!&lt;&gt;0,Produit_Tarif_Stock!#REF!,"")</f>
        <v>#REF!</v>
      </c>
      <c r="Q1219" s="518" t="e">
        <f>IF(Produit_Tarif_Stock!#REF!&lt;&gt;0,(E1219-(E1219*H1219)-Produit_Tarif_Stock!#REF!)/Produit_Tarif_Stock!#REF!*100,(E1219-(E1219*H1219)-Produit_Tarif_Stock!#REF!)/Produit_Tarif_Stock!#REF!*100)</f>
        <v>#REF!</v>
      </c>
      <c r="R1219" s="523">
        <f t="shared" si="37"/>
        <v>0</v>
      </c>
      <c r="S1219" s="524" t="e">
        <f>Produit_Tarif_Stock!#REF!</f>
        <v>#REF!</v>
      </c>
    </row>
    <row r="1220" spans="1:19" ht="24.75" customHeight="1">
      <c r="A1220" s="228" t="e">
        <f>Produit_Tarif_Stock!#REF!</f>
        <v>#REF!</v>
      </c>
      <c r="B1220" s="118" t="e">
        <f>IF(Produit_Tarif_Stock!#REF!&lt;&gt;"",Produit_Tarif_Stock!#REF!,"")</f>
        <v>#REF!</v>
      </c>
      <c r="C1220" s="502" t="e">
        <f>IF(Produit_Tarif_Stock!#REF!&lt;&gt;"",Produit_Tarif_Stock!#REF!,"")</f>
        <v>#REF!</v>
      </c>
      <c r="D1220" s="505" t="e">
        <f>IF(Produit_Tarif_Stock!#REF!&lt;&gt;"",Produit_Tarif_Stock!#REF!,"")</f>
        <v>#REF!</v>
      </c>
      <c r="E1220" s="514" t="e">
        <f>IF(Produit_Tarif_Stock!#REF!&lt;&gt;0,Produit_Tarif_Stock!#REF!,"")</f>
        <v>#REF!</v>
      </c>
      <c r="F1220" s="2" t="e">
        <f>IF(Produit_Tarif_Stock!#REF!&lt;&gt;"",Produit_Tarif_Stock!#REF!,"")</f>
        <v>#REF!</v>
      </c>
      <c r="G1220" s="506" t="e">
        <f>IF(Produit_Tarif_Stock!#REF!&lt;&gt;0,Produit_Tarif_Stock!#REF!,"")</f>
        <v>#REF!</v>
      </c>
      <c r="I1220" s="506" t="str">
        <f t="shared" si="36"/>
        <v/>
      </c>
      <c r="J1220" s="2" t="e">
        <f>IF(Produit_Tarif_Stock!#REF!&lt;&gt;0,Produit_Tarif_Stock!#REF!,"")</f>
        <v>#REF!</v>
      </c>
      <c r="K1220" s="2" t="e">
        <f>IF(Produit_Tarif_Stock!#REF!&lt;&gt;0,Produit_Tarif_Stock!#REF!,"")</f>
        <v>#REF!</v>
      </c>
      <c r="L1220" s="114" t="e">
        <f>IF(Produit_Tarif_Stock!#REF!&lt;&gt;0,Produit_Tarif_Stock!#REF!,"")</f>
        <v>#REF!</v>
      </c>
      <c r="M1220" s="114" t="e">
        <f>IF(Produit_Tarif_Stock!#REF!&lt;&gt;0,Produit_Tarif_Stock!#REF!,"")</f>
        <v>#REF!</v>
      </c>
      <c r="N1220" s="454"/>
      <c r="P1220" s="2" t="e">
        <f>IF(Produit_Tarif_Stock!#REF!&lt;&gt;0,Produit_Tarif_Stock!#REF!,"")</f>
        <v>#REF!</v>
      </c>
      <c r="Q1220" s="518" t="e">
        <f>IF(Produit_Tarif_Stock!#REF!&lt;&gt;0,(E1220-(E1220*H1220)-Produit_Tarif_Stock!#REF!)/Produit_Tarif_Stock!#REF!*100,(E1220-(E1220*H1220)-Produit_Tarif_Stock!#REF!)/Produit_Tarif_Stock!#REF!*100)</f>
        <v>#REF!</v>
      </c>
      <c r="R1220" s="523">
        <f t="shared" si="37"/>
        <v>0</v>
      </c>
      <c r="S1220" s="524" t="e">
        <f>Produit_Tarif_Stock!#REF!</f>
        <v>#REF!</v>
      </c>
    </row>
    <row r="1221" spans="1:19" ht="24.75" customHeight="1">
      <c r="A1221" s="228" t="e">
        <f>Produit_Tarif_Stock!#REF!</f>
        <v>#REF!</v>
      </c>
      <c r="B1221" s="118" t="e">
        <f>IF(Produit_Tarif_Stock!#REF!&lt;&gt;"",Produit_Tarif_Stock!#REF!,"")</f>
        <v>#REF!</v>
      </c>
      <c r="C1221" s="502" t="e">
        <f>IF(Produit_Tarif_Stock!#REF!&lt;&gt;"",Produit_Tarif_Stock!#REF!,"")</f>
        <v>#REF!</v>
      </c>
      <c r="D1221" s="505" t="e">
        <f>IF(Produit_Tarif_Stock!#REF!&lt;&gt;"",Produit_Tarif_Stock!#REF!,"")</f>
        <v>#REF!</v>
      </c>
      <c r="E1221" s="514" t="e">
        <f>IF(Produit_Tarif_Stock!#REF!&lt;&gt;0,Produit_Tarif_Stock!#REF!,"")</f>
        <v>#REF!</v>
      </c>
      <c r="F1221" s="2" t="e">
        <f>IF(Produit_Tarif_Stock!#REF!&lt;&gt;"",Produit_Tarif_Stock!#REF!,"")</f>
        <v>#REF!</v>
      </c>
      <c r="G1221" s="506" t="e">
        <f>IF(Produit_Tarif_Stock!#REF!&lt;&gt;0,Produit_Tarif_Stock!#REF!,"")</f>
        <v>#REF!</v>
      </c>
      <c r="I1221" s="506" t="str">
        <f t="shared" si="36"/>
        <v/>
      </c>
      <c r="J1221" s="2" t="e">
        <f>IF(Produit_Tarif_Stock!#REF!&lt;&gt;0,Produit_Tarif_Stock!#REF!,"")</f>
        <v>#REF!</v>
      </c>
      <c r="K1221" s="2" t="e">
        <f>IF(Produit_Tarif_Stock!#REF!&lt;&gt;0,Produit_Tarif_Stock!#REF!,"")</f>
        <v>#REF!</v>
      </c>
      <c r="L1221" s="114" t="e">
        <f>IF(Produit_Tarif_Stock!#REF!&lt;&gt;0,Produit_Tarif_Stock!#REF!,"")</f>
        <v>#REF!</v>
      </c>
      <c r="M1221" s="114" t="e">
        <f>IF(Produit_Tarif_Stock!#REF!&lt;&gt;0,Produit_Tarif_Stock!#REF!,"")</f>
        <v>#REF!</v>
      </c>
      <c r="N1221" s="454"/>
      <c r="P1221" s="2" t="e">
        <f>IF(Produit_Tarif_Stock!#REF!&lt;&gt;0,Produit_Tarif_Stock!#REF!,"")</f>
        <v>#REF!</v>
      </c>
      <c r="Q1221" s="518" t="e">
        <f>IF(Produit_Tarif_Stock!#REF!&lt;&gt;0,(E1221-(E1221*H1221)-Produit_Tarif_Stock!#REF!)/Produit_Tarif_Stock!#REF!*100,(E1221-(E1221*H1221)-Produit_Tarif_Stock!#REF!)/Produit_Tarif_Stock!#REF!*100)</f>
        <v>#REF!</v>
      </c>
      <c r="R1221" s="523">
        <f t="shared" si="37"/>
        <v>0</v>
      </c>
      <c r="S1221" s="524" t="e">
        <f>Produit_Tarif_Stock!#REF!</f>
        <v>#REF!</v>
      </c>
    </row>
    <row r="1222" spans="1:19" ht="24.75" customHeight="1">
      <c r="A1222" s="228" t="e">
        <f>Produit_Tarif_Stock!#REF!</f>
        <v>#REF!</v>
      </c>
      <c r="B1222" s="118" t="e">
        <f>IF(Produit_Tarif_Stock!#REF!&lt;&gt;"",Produit_Tarif_Stock!#REF!,"")</f>
        <v>#REF!</v>
      </c>
      <c r="C1222" s="502" t="e">
        <f>IF(Produit_Tarif_Stock!#REF!&lt;&gt;"",Produit_Tarif_Stock!#REF!,"")</f>
        <v>#REF!</v>
      </c>
      <c r="D1222" s="505" t="e">
        <f>IF(Produit_Tarif_Stock!#REF!&lt;&gt;"",Produit_Tarif_Stock!#REF!,"")</f>
        <v>#REF!</v>
      </c>
      <c r="E1222" s="514" t="e">
        <f>IF(Produit_Tarif_Stock!#REF!&lt;&gt;0,Produit_Tarif_Stock!#REF!,"")</f>
        <v>#REF!</v>
      </c>
      <c r="F1222" s="2" t="e">
        <f>IF(Produit_Tarif_Stock!#REF!&lt;&gt;"",Produit_Tarif_Stock!#REF!,"")</f>
        <v>#REF!</v>
      </c>
      <c r="G1222" s="506" t="e">
        <f>IF(Produit_Tarif_Stock!#REF!&lt;&gt;0,Produit_Tarif_Stock!#REF!,"")</f>
        <v>#REF!</v>
      </c>
      <c r="I1222" s="506" t="str">
        <f t="shared" si="36"/>
        <v/>
      </c>
      <c r="J1222" s="2" t="e">
        <f>IF(Produit_Tarif_Stock!#REF!&lt;&gt;0,Produit_Tarif_Stock!#REF!,"")</f>
        <v>#REF!</v>
      </c>
      <c r="K1222" s="2" t="e">
        <f>IF(Produit_Tarif_Stock!#REF!&lt;&gt;0,Produit_Tarif_Stock!#REF!,"")</f>
        <v>#REF!</v>
      </c>
      <c r="L1222" s="114" t="e">
        <f>IF(Produit_Tarif_Stock!#REF!&lt;&gt;0,Produit_Tarif_Stock!#REF!,"")</f>
        <v>#REF!</v>
      </c>
      <c r="M1222" s="114" t="e">
        <f>IF(Produit_Tarif_Stock!#REF!&lt;&gt;0,Produit_Tarif_Stock!#REF!,"")</f>
        <v>#REF!</v>
      </c>
      <c r="N1222" s="454"/>
      <c r="P1222" s="2" t="e">
        <f>IF(Produit_Tarif_Stock!#REF!&lt;&gt;0,Produit_Tarif_Stock!#REF!,"")</f>
        <v>#REF!</v>
      </c>
      <c r="Q1222" s="518" t="e">
        <f>IF(Produit_Tarif_Stock!#REF!&lt;&gt;0,(E1222-(E1222*H1222)-Produit_Tarif_Stock!#REF!)/Produit_Tarif_Stock!#REF!*100,(E1222-(E1222*H1222)-Produit_Tarif_Stock!#REF!)/Produit_Tarif_Stock!#REF!*100)</f>
        <v>#REF!</v>
      </c>
      <c r="R1222" s="523">
        <f t="shared" si="37"/>
        <v>0</v>
      </c>
      <c r="S1222" s="524" t="e">
        <f>Produit_Tarif_Stock!#REF!</f>
        <v>#REF!</v>
      </c>
    </row>
    <row r="1223" spans="1:19" ht="24.75" customHeight="1">
      <c r="A1223" s="228" t="e">
        <f>Produit_Tarif_Stock!#REF!</f>
        <v>#REF!</v>
      </c>
      <c r="B1223" s="118" t="e">
        <f>IF(Produit_Tarif_Stock!#REF!&lt;&gt;"",Produit_Tarif_Stock!#REF!,"")</f>
        <v>#REF!</v>
      </c>
      <c r="C1223" s="502" t="e">
        <f>IF(Produit_Tarif_Stock!#REF!&lt;&gt;"",Produit_Tarif_Stock!#REF!,"")</f>
        <v>#REF!</v>
      </c>
      <c r="D1223" s="505" t="e">
        <f>IF(Produit_Tarif_Stock!#REF!&lt;&gt;"",Produit_Tarif_Stock!#REF!,"")</f>
        <v>#REF!</v>
      </c>
      <c r="E1223" s="514" t="e">
        <f>IF(Produit_Tarif_Stock!#REF!&lt;&gt;0,Produit_Tarif_Stock!#REF!,"")</f>
        <v>#REF!</v>
      </c>
      <c r="F1223" s="2" t="e">
        <f>IF(Produit_Tarif_Stock!#REF!&lt;&gt;"",Produit_Tarif_Stock!#REF!,"")</f>
        <v>#REF!</v>
      </c>
      <c r="G1223" s="506" t="e">
        <f>IF(Produit_Tarif_Stock!#REF!&lt;&gt;0,Produit_Tarif_Stock!#REF!,"")</f>
        <v>#REF!</v>
      </c>
      <c r="I1223" s="506" t="str">
        <f t="shared" ref="I1223:I1286" si="38">IF(H1223&gt;0,E1223-(E1223*H1223),"")</f>
        <v/>
      </c>
      <c r="J1223" s="2" t="e">
        <f>IF(Produit_Tarif_Stock!#REF!&lt;&gt;0,Produit_Tarif_Stock!#REF!,"")</f>
        <v>#REF!</v>
      </c>
      <c r="K1223" s="2" t="e">
        <f>IF(Produit_Tarif_Stock!#REF!&lt;&gt;0,Produit_Tarif_Stock!#REF!,"")</f>
        <v>#REF!</v>
      </c>
      <c r="L1223" s="114" t="e">
        <f>IF(Produit_Tarif_Stock!#REF!&lt;&gt;0,Produit_Tarif_Stock!#REF!,"")</f>
        <v>#REF!</v>
      </c>
      <c r="M1223" s="114" t="e">
        <f>IF(Produit_Tarif_Stock!#REF!&lt;&gt;0,Produit_Tarif_Stock!#REF!,"")</f>
        <v>#REF!</v>
      </c>
      <c r="N1223" s="454"/>
      <c r="P1223" s="2" t="e">
        <f>IF(Produit_Tarif_Stock!#REF!&lt;&gt;0,Produit_Tarif_Stock!#REF!,"")</f>
        <v>#REF!</v>
      </c>
      <c r="Q1223" s="518" t="e">
        <f>IF(Produit_Tarif_Stock!#REF!&lt;&gt;0,(E1223-(E1223*H1223)-Produit_Tarif_Stock!#REF!)/Produit_Tarif_Stock!#REF!*100,(E1223-(E1223*H1223)-Produit_Tarif_Stock!#REF!)/Produit_Tarif_Stock!#REF!*100)</f>
        <v>#REF!</v>
      </c>
      <c r="R1223" s="523">
        <f t="shared" ref="R1223:R1286" si="39">SUM(H1223:H3216)</f>
        <v>0</v>
      </c>
      <c r="S1223" s="524" t="e">
        <f>Produit_Tarif_Stock!#REF!</f>
        <v>#REF!</v>
      </c>
    </row>
    <row r="1224" spans="1:19" ht="24.75" customHeight="1">
      <c r="A1224" s="228" t="e">
        <f>Produit_Tarif_Stock!#REF!</f>
        <v>#REF!</v>
      </c>
      <c r="B1224" s="118" t="e">
        <f>IF(Produit_Tarif_Stock!#REF!&lt;&gt;"",Produit_Tarif_Stock!#REF!,"")</f>
        <v>#REF!</v>
      </c>
      <c r="C1224" s="502" t="e">
        <f>IF(Produit_Tarif_Stock!#REF!&lt;&gt;"",Produit_Tarif_Stock!#REF!,"")</f>
        <v>#REF!</v>
      </c>
      <c r="D1224" s="505" t="e">
        <f>IF(Produit_Tarif_Stock!#REF!&lt;&gt;"",Produit_Tarif_Stock!#REF!,"")</f>
        <v>#REF!</v>
      </c>
      <c r="E1224" s="514" t="e">
        <f>IF(Produit_Tarif_Stock!#REF!&lt;&gt;0,Produit_Tarif_Stock!#REF!,"")</f>
        <v>#REF!</v>
      </c>
      <c r="F1224" s="2" t="e">
        <f>IF(Produit_Tarif_Stock!#REF!&lt;&gt;"",Produit_Tarif_Stock!#REF!,"")</f>
        <v>#REF!</v>
      </c>
      <c r="G1224" s="506" t="e">
        <f>IF(Produit_Tarif_Stock!#REF!&lt;&gt;0,Produit_Tarif_Stock!#REF!,"")</f>
        <v>#REF!</v>
      </c>
      <c r="I1224" s="506" t="str">
        <f t="shared" si="38"/>
        <v/>
      </c>
      <c r="J1224" s="2" t="e">
        <f>IF(Produit_Tarif_Stock!#REF!&lt;&gt;0,Produit_Tarif_Stock!#REF!,"")</f>
        <v>#REF!</v>
      </c>
      <c r="K1224" s="2" t="e">
        <f>IF(Produit_Tarif_Stock!#REF!&lt;&gt;0,Produit_Tarif_Stock!#REF!,"")</f>
        <v>#REF!</v>
      </c>
      <c r="L1224" s="114" t="e">
        <f>IF(Produit_Tarif_Stock!#REF!&lt;&gt;0,Produit_Tarif_Stock!#REF!,"")</f>
        <v>#REF!</v>
      </c>
      <c r="M1224" s="114" t="e">
        <f>IF(Produit_Tarif_Stock!#REF!&lt;&gt;0,Produit_Tarif_Stock!#REF!,"")</f>
        <v>#REF!</v>
      </c>
      <c r="N1224" s="454"/>
      <c r="P1224" s="2" t="e">
        <f>IF(Produit_Tarif_Stock!#REF!&lt;&gt;0,Produit_Tarif_Stock!#REF!,"")</f>
        <v>#REF!</v>
      </c>
      <c r="Q1224" s="518" t="e">
        <f>IF(Produit_Tarif_Stock!#REF!&lt;&gt;0,(E1224-(E1224*H1224)-Produit_Tarif_Stock!#REF!)/Produit_Tarif_Stock!#REF!*100,(E1224-(E1224*H1224)-Produit_Tarif_Stock!#REF!)/Produit_Tarif_Stock!#REF!*100)</f>
        <v>#REF!</v>
      </c>
      <c r="R1224" s="523">
        <f t="shared" si="39"/>
        <v>0</v>
      </c>
      <c r="S1224" s="524" t="e">
        <f>Produit_Tarif_Stock!#REF!</f>
        <v>#REF!</v>
      </c>
    </row>
    <row r="1225" spans="1:19" ht="24.75" customHeight="1">
      <c r="A1225" s="228" t="e">
        <f>Produit_Tarif_Stock!#REF!</f>
        <v>#REF!</v>
      </c>
      <c r="B1225" s="118" t="e">
        <f>IF(Produit_Tarif_Stock!#REF!&lt;&gt;"",Produit_Tarif_Stock!#REF!,"")</f>
        <v>#REF!</v>
      </c>
      <c r="C1225" s="502" t="e">
        <f>IF(Produit_Tarif_Stock!#REF!&lt;&gt;"",Produit_Tarif_Stock!#REF!,"")</f>
        <v>#REF!</v>
      </c>
      <c r="D1225" s="505" t="e">
        <f>IF(Produit_Tarif_Stock!#REF!&lt;&gt;"",Produit_Tarif_Stock!#REF!,"")</f>
        <v>#REF!</v>
      </c>
      <c r="E1225" s="514" t="e">
        <f>IF(Produit_Tarif_Stock!#REF!&lt;&gt;0,Produit_Tarif_Stock!#REF!,"")</f>
        <v>#REF!</v>
      </c>
      <c r="F1225" s="2" t="e">
        <f>IF(Produit_Tarif_Stock!#REF!&lt;&gt;"",Produit_Tarif_Stock!#REF!,"")</f>
        <v>#REF!</v>
      </c>
      <c r="G1225" s="506" t="e">
        <f>IF(Produit_Tarif_Stock!#REF!&lt;&gt;0,Produit_Tarif_Stock!#REF!,"")</f>
        <v>#REF!</v>
      </c>
      <c r="I1225" s="506" t="str">
        <f t="shared" si="38"/>
        <v/>
      </c>
      <c r="J1225" s="2" t="e">
        <f>IF(Produit_Tarif_Stock!#REF!&lt;&gt;0,Produit_Tarif_Stock!#REF!,"")</f>
        <v>#REF!</v>
      </c>
      <c r="K1225" s="2" t="e">
        <f>IF(Produit_Tarif_Stock!#REF!&lt;&gt;0,Produit_Tarif_Stock!#REF!,"")</f>
        <v>#REF!</v>
      </c>
      <c r="L1225" s="114" t="e">
        <f>IF(Produit_Tarif_Stock!#REF!&lt;&gt;0,Produit_Tarif_Stock!#REF!,"")</f>
        <v>#REF!</v>
      </c>
      <c r="M1225" s="114" t="e">
        <f>IF(Produit_Tarif_Stock!#REF!&lt;&gt;0,Produit_Tarif_Stock!#REF!,"")</f>
        <v>#REF!</v>
      </c>
      <c r="N1225" s="454"/>
      <c r="P1225" s="2" t="e">
        <f>IF(Produit_Tarif_Stock!#REF!&lt;&gt;0,Produit_Tarif_Stock!#REF!,"")</f>
        <v>#REF!</v>
      </c>
      <c r="Q1225" s="518" t="e">
        <f>IF(Produit_Tarif_Stock!#REF!&lt;&gt;0,(E1225-(E1225*H1225)-Produit_Tarif_Stock!#REF!)/Produit_Tarif_Stock!#REF!*100,(E1225-(E1225*H1225)-Produit_Tarif_Stock!#REF!)/Produit_Tarif_Stock!#REF!*100)</f>
        <v>#REF!</v>
      </c>
      <c r="R1225" s="523">
        <f t="shared" si="39"/>
        <v>0</v>
      </c>
      <c r="S1225" s="524" t="e">
        <f>Produit_Tarif_Stock!#REF!</f>
        <v>#REF!</v>
      </c>
    </row>
    <row r="1226" spans="1:19" ht="24.75" customHeight="1">
      <c r="A1226" s="228" t="e">
        <f>Produit_Tarif_Stock!#REF!</f>
        <v>#REF!</v>
      </c>
      <c r="B1226" s="118" t="e">
        <f>IF(Produit_Tarif_Stock!#REF!&lt;&gt;"",Produit_Tarif_Stock!#REF!,"")</f>
        <v>#REF!</v>
      </c>
      <c r="C1226" s="502" t="e">
        <f>IF(Produit_Tarif_Stock!#REF!&lt;&gt;"",Produit_Tarif_Stock!#REF!,"")</f>
        <v>#REF!</v>
      </c>
      <c r="D1226" s="505" t="e">
        <f>IF(Produit_Tarif_Stock!#REF!&lt;&gt;"",Produit_Tarif_Stock!#REF!,"")</f>
        <v>#REF!</v>
      </c>
      <c r="E1226" s="514" t="e">
        <f>IF(Produit_Tarif_Stock!#REF!&lt;&gt;0,Produit_Tarif_Stock!#REF!,"")</f>
        <v>#REF!</v>
      </c>
      <c r="F1226" s="2" t="e">
        <f>IF(Produit_Tarif_Stock!#REF!&lt;&gt;"",Produit_Tarif_Stock!#REF!,"")</f>
        <v>#REF!</v>
      </c>
      <c r="G1226" s="506" t="e">
        <f>IF(Produit_Tarif_Stock!#REF!&lt;&gt;0,Produit_Tarif_Stock!#REF!,"")</f>
        <v>#REF!</v>
      </c>
      <c r="I1226" s="506" t="str">
        <f t="shared" si="38"/>
        <v/>
      </c>
      <c r="J1226" s="2" t="e">
        <f>IF(Produit_Tarif_Stock!#REF!&lt;&gt;0,Produit_Tarif_Stock!#REF!,"")</f>
        <v>#REF!</v>
      </c>
      <c r="K1226" s="2" t="e">
        <f>IF(Produit_Tarif_Stock!#REF!&lt;&gt;0,Produit_Tarif_Stock!#REF!,"")</f>
        <v>#REF!</v>
      </c>
      <c r="L1226" s="114" t="e">
        <f>IF(Produit_Tarif_Stock!#REF!&lt;&gt;0,Produit_Tarif_Stock!#REF!,"")</f>
        <v>#REF!</v>
      </c>
      <c r="M1226" s="114" t="e">
        <f>IF(Produit_Tarif_Stock!#REF!&lt;&gt;0,Produit_Tarif_Stock!#REF!,"")</f>
        <v>#REF!</v>
      </c>
      <c r="N1226" s="454"/>
      <c r="P1226" s="2" t="e">
        <f>IF(Produit_Tarif_Stock!#REF!&lt;&gt;0,Produit_Tarif_Stock!#REF!,"")</f>
        <v>#REF!</v>
      </c>
      <c r="Q1226" s="518" t="e">
        <f>IF(Produit_Tarif_Stock!#REF!&lt;&gt;0,(E1226-(E1226*H1226)-Produit_Tarif_Stock!#REF!)/Produit_Tarif_Stock!#REF!*100,(E1226-(E1226*H1226)-Produit_Tarif_Stock!#REF!)/Produit_Tarif_Stock!#REF!*100)</f>
        <v>#REF!</v>
      </c>
      <c r="R1226" s="523">
        <f t="shared" si="39"/>
        <v>0</v>
      </c>
      <c r="S1226" s="524" t="e">
        <f>Produit_Tarif_Stock!#REF!</f>
        <v>#REF!</v>
      </c>
    </row>
    <row r="1227" spans="1:19" ht="24.75" customHeight="1">
      <c r="A1227" s="228" t="e">
        <f>Produit_Tarif_Stock!#REF!</f>
        <v>#REF!</v>
      </c>
      <c r="B1227" s="118" t="e">
        <f>IF(Produit_Tarif_Stock!#REF!&lt;&gt;"",Produit_Tarif_Stock!#REF!,"")</f>
        <v>#REF!</v>
      </c>
      <c r="C1227" s="502" t="e">
        <f>IF(Produit_Tarif_Stock!#REF!&lt;&gt;"",Produit_Tarif_Stock!#REF!,"")</f>
        <v>#REF!</v>
      </c>
      <c r="D1227" s="505" t="e">
        <f>IF(Produit_Tarif_Stock!#REF!&lt;&gt;"",Produit_Tarif_Stock!#REF!,"")</f>
        <v>#REF!</v>
      </c>
      <c r="E1227" s="514" t="e">
        <f>IF(Produit_Tarif_Stock!#REF!&lt;&gt;0,Produit_Tarif_Stock!#REF!,"")</f>
        <v>#REF!</v>
      </c>
      <c r="F1227" s="2" t="e">
        <f>IF(Produit_Tarif_Stock!#REF!&lt;&gt;"",Produit_Tarif_Stock!#REF!,"")</f>
        <v>#REF!</v>
      </c>
      <c r="G1227" s="506" t="e">
        <f>IF(Produit_Tarif_Stock!#REF!&lt;&gt;0,Produit_Tarif_Stock!#REF!,"")</f>
        <v>#REF!</v>
      </c>
      <c r="I1227" s="506" t="str">
        <f t="shared" si="38"/>
        <v/>
      </c>
      <c r="J1227" s="2" t="e">
        <f>IF(Produit_Tarif_Stock!#REF!&lt;&gt;0,Produit_Tarif_Stock!#REF!,"")</f>
        <v>#REF!</v>
      </c>
      <c r="K1227" s="2" t="e">
        <f>IF(Produit_Tarif_Stock!#REF!&lt;&gt;0,Produit_Tarif_Stock!#REF!,"")</f>
        <v>#REF!</v>
      </c>
      <c r="L1227" s="114" t="e">
        <f>IF(Produit_Tarif_Stock!#REF!&lt;&gt;0,Produit_Tarif_Stock!#REF!,"")</f>
        <v>#REF!</v>
      </c>
      <c r="M1227" s="114" t="e">
        <f>IF(Produit_Tarif_Stock!#REF!&lt;&gt;0,Produit_Tarif_Stock!#REF!,"")</f>
        <v>#REF!</v>
      </c>
      <c r="N1227" s="454"/>
      <c r="P1227" s="2" t="e">
        <f>IF(Produit_Tarif_Stock!#REF!&lt;&gt;0,Produit_Tarif_Stock!#REF!,"")</f>
        <v>#REF!</v>
      </c>
      <c r="Q1227" s="518" t="e">
        <f>IF(Produit_Tarif_Stock!#REF!&lt;&gt;0,(E1227-(E1227*H1227)-Produit_Tarif_Stock!#REF!)/Produit_Tarif_Stock!#REF!*100,(E1227-(E1227*H1227)-Produit_Tarif_Stock!#REF!)/Produit_Tarif_Stock!#REF!*100)</f>
        <v>#REF!</v>
      </c>
      <c r="R1227" s="523">
        <f t="shared" si="39"/>
        <v>0</v>
      </c>
      <c r="S1227" s="524" t="e">
        <f>Produit_Tarif_Stock!#REF!</f>
        <v>#REF!</v>
      </c>
    </row>
    <row r="1228" spans="1:19" ht="24.75" customHeight="1">
      <c r="A1228" s="228" t="e">
        <f>Produit_Tarif_Stock!#REF!</f>
        <v>#REF!</v>
      </c>
      <c r="B1228" s="118" t="e">
        <f>IF(Produit_Tarif_Stock!#REF!&lt;&gt;"",Produit_Tarif_Stock!#REF!,"")</f>
        <v>#REF!</v>
      </c>
      <c r="C1228" s="502" t="e">
        <f>IF(Produit_Tarif_Stock!#REF!&lt;&gt;"",Produit_Tarif_Stock!#REF!,"")</f>
        <v>#REF!</v>
      </c>
      <c r="D1228" s="505" t="e">
        <f>IF(Produit_Tarif_Stock!#REF!&lt;&gt;"",Produit_Tarif_Stock!#REF!,"")</f>
        <v>#REF!</v>
      </c>
      <c r="E1228" s="514" t="e">
        <f>IF(Produit_Tarif_Stock!#REF!&lt;&gt;0,Produit_Tarif_Stock!#REF!,"")</f>
        <v>#REF!</v>
      </c>
      <c r="F1228" s="2" t="e">
        <f>IF(Produit_Tarif_Stock!#REF!&lt;&gt;"",Produit_Tarif_Stock!#REF!,"")</f>
        <v>#REF!</v>
      </c>
      <c r="G1228" s="506" t="e">
        <f>IF(Produit_Tarif_Stock!#REF!&lt;&gt;0,Produit_Tarif_Stock!#REF!,"")</f>
        <v>#REF!</v>
      </c>
      <c r="I1228" s="506" t="str">
        <f t="shared" si="38"/>
        <v/>
      </c>
      <c r="J1228" s="2" t="e">
        <f>IF(Produit_Tarif_Stock!#REF!&lt;&gt;0,Produit_Tarif_Stock!#REF!,"")</f>
        <v>#REF!</v>
      </c>
      <c r="K1228" s="2" t="e">
        <f>IF(Produit_Tarif_Stock!#REF!&lt;&gt;0,Produit_Tarif_Stock!#REF!,"")</f>
        <v>#REF!</v>
      </c>
      <c r="L1228" s="114" t="e">
        <f>IF(Produit_Tarif_Stock!#REF!&lt;&gt;0,Produit_Tarif_Stock!#REF!,"")</f>
        <v>#REF!</v>
      </c>
      <c r="M1228" s="114" t="e">
        <f>IF(Produit_Tarif_Stock!#REF!&lt;&gt;0,Produit_Tarif_Stock!#REF!,"")</f>
        <v>#REF!</v>
      </c>
      <c r="N1228" s="454"/>
      <c r="P1228" s="2" t="e">
        <f>IF(Produit_Tarif_Stock!#REF!&lt;&gt;0,Produit_Tarif_Stock!#REF!,"")</f>
        <v>#REF!</v>
      </c>
      <c r="Q1228" s="518" t="e">
        <f>IF(Produit_Tarif_Stock!#REF!&lt;&gt;0,(E1228-(E1228*H1228)-Produit_Tarif_Stock!#REF!)/Produit_Tarif_Stock!#REF!*100,(E1228-(E1228*H1228)-Produit_Tarif_Stock!#REF!)/Produit_Tarif_Stock!#REF!*100)</f>
        <v>#REF!</v>
      </c>
      <c r="R1228" s="523">
        <f t="shared" si="39"/>
        <v>0</v>
      </c>
      <c r="S1228" s="524" t="e">
        <f>Produit_Tarif_Stock!#REF!</f>
        <v>#REF!</v>
      </c>
    </row>
    <row r="1229" spans="1:19" ht="24.75" customHeight="1">
      <c r="A1229" s="228" t="e">
        <f>Produit_Tarif_Stock!#REF!</f>
        <v>#REF!</v>
      </c>
      <c r="B1229" s="118" t="e">
        <f>IF(Produit_Tarif_Stock!#REF!&lt;&gt;"",Produit_Tarif_Stock!#REF!,"")</f>
        <v>#REF!</v>
      </c>
      <c r="C1229" s="502" t="e">
        <f>IF(Produit_Tarif_Stock!#REF!&lt;&gt;"",Produit_Tarif_Stock!#REF!,"")</f>
        <v>#REF!</v>
      </c>
      <c r="D1229" s="505" t="e">
        <f>IF(Produit_Tarif_Stock!#REF!&lt;&gt;"",Produit_Tarif_Stock!#REF!,"")</f>
        <v>#REF!</v>
      </c>
      <c r="E1229" s="514" t="e">
        <f>IF(Produit_Tarif_Stock!#REF!&lt;&gt;0,Produit_Tarif_Stock!#REF!,"")</f>
        <v>#REF!</v>
      </c>
      <c r="F1229" s="2" t="e">
        <f>IF(Produit_Tarif_Stock!#REF!&lt;&gt;"",Produit_Tarif_Stock!#REF!,"")</f>
        <v>#REF!</v>
      </c>
      <c r="G1229" s="506" t="e">
        <f>IF(Produit_Tarif_Stock!#REF!&lt;&gt;0,Produit_Tarif_Stock!#REF!,"")</f>
        <v>#REF!</v>
      </c>
      <c r="I1229" s="506" t="str">
        <f t="shared" si="38"/>
        <v/>
      </c>
      <c r="J1229" s="2" t="e">
        <f>IF(Produit_Tarif_Stock!#REF!&lt;&gt;0,Produit_Tarif_Stock!#REF!,"")</f>
        <v>#REF!</v>
      </c>
      <c r="K1229" s="2" t="e">
        <f>IF(Produit_Tarif_Stock!#REF!&lt;&gt;0,Produit_Tarif_Stock!#REF!,"")</f>
        <v>#REF!</v>
      </c>
      <c r="L1229" s="114" t="e">
        <f>IF(Produit_Tarif_Stock!#REF!&lt;&gt;0,Produit_Tarif_Stock!#REF!,"")</f>
        <v>#REF!</v>
      </c>
      <c r="M1229" s="114" t="e">
        <f>IF(Produit_Tarif_Stock!#REF!&lt;&gt;0,Produit_Tarif_Stock!#REF!,"")</f>
        <v>#REF!</v>
      </c>
      <c r="N1229" s="454"/>
      <c r="P1229" s="2" t="e">
        <f>IF(Produit_Tarif_Stock!#REF!&lt;&gt;0,Produit_Tarif_Stock!#REF!,"")</f>
        <v>#REF!</v>
      </c>
      <c r="Q1229" s="518" t="e">
        <f>IF(Produit_Tarif_Stock!#REF!&lt;&gt;0,(E1229-(E1229*H1229)-Produit_Tarif_Stock!#REF!)/Produit_Tarif_Stock!#REF!*100,(E1229-(E1229*H1229)-Produit_Tarif_Stock!#REF!)/Produit_Tarif_Stock!#REF!*100)</f>
        <v>#REF!</v>
      </c>
      <c r="R1229" s="523">
        <f t="shared" si="39"/>
        <v>0</v>
      </c>
      <c r="S1229" s="524" t="e">
        <f>Produit_Tarif_Stock!#REF!</f>
        <v>#REF!</v>
      </c>
    </row>
    <row r="1230" spans="1:19" ht="24.75" customHeight="1">
      <c r="A1230" s="228" t="e">
        <f>Produit_Tarif_Stock!#REF!</f>
        <v>#REF!</v>
      </c>
      <c r="B1230" s="118" t="e">
        <f>IF(Produit_Tarif_Stock!#REF!&lt;&gt;"",Produit_Tarif_Stock!#REF!,"")</f>
        <v>#REF!</v>
      </c>
      <c r="C1230" s="502" t="e">
        <f>IF(Produit_Tarif_Stock!#REF!&lt;&gt;"",Produit_Tarif_Stock!#REF!,"")</f>
        <v>#REF!</v>
      </c>
      <c r="D1230" s="505" t="e">
        <f>IF(Produit_Tarif_Stock!#REF!&lt;&gt;"",Produit_Tarif_Stock!#REF!,"")</f>
        <v>#REF!</v>
      </c>
      <c r="E1230" s="514" t="e">
        <f>IF(Produit_Tarif_Stock!#REF!&lt;&gt;0,Produit_Tarif_Stock!#REF!,"")</f>
        <v>#REF!</v>
      </c>
      <c r="F1230" s="2" t="e">
        <f>IF(Produit_Tarif_Stock!#REF!&lt;&gt;"",Produit_Tarif_Stock!#REF!,"")</f>
        <v>#REF!</v>
      </c>
      <c r="G1230" s="506" t="e">
        <f>IF(Produit_Tarif_Stock!#REF!&lt;&gt;0,Produit_Tarif_Stock!#REF!,"")</f>
        <v>#REF!</v>
      </c>
      <c r="I1230" s="506" t="str">
        <f t="shared" si="38"/>
        <v/>
      </c>
      <c r="J1230" s="2" t="e">
        <f>IF(Produit_Tarif_Stock!#REF!&lt;&gt;0,Produit_Tarif_Stock!#REF!,"")</f>
        <v>#REF!</v>
      </c>
      <c r="K1230" s="2" t="e">
        <f>IF(Produit_Tarif_Stock!#REF!&lt;&gt;0,Produit_Tarif_Stock!#REF!,"")</f>
        <v>#REF!</v>
      </c>
      <c r="L1230" s="114" t="e">
        <f>IF(Produit_Tarif_Stock!#REF!&lt;&gt;0,Produit_Tarif_Stock!#REF!,"")</f>
        <v>#REF!</v>
      </c>
      <c r="M1230" s="114" t="e">
        <f>IF(Produit_Tarif_Stock!#REF!&lt;&gt;0,Produit_Tarif_Stock!#REF!,"")</f>
        <v>#REF!</v>
      </c>
      <c r="N1230" s="454"/>
      <c r="P1230" s="2" t="e">
        <f>IF(Produit_Tarif_Stock!#REF!&lt;&gt;0,Produit_Tarif_Stock!#REF!,"")</f>
        <v>#REF!</v>
      </c>
      <c r="Q1230" s="518" t="e">
        <f>IF(Produit_Tarif_Stock!#REF!&lt;&gt;0,(E1230-(E1230*H1230)-Produit_Tarif_Stock!#REF!)/Produit_Tarif_Stock!#REF!*100,(E1230-(E1230*H1230)-Produit_Tarif_Stock!#REF!)/Produit_Tarif_Stock!#REF!*100)</f>
        <v>#REF!</v>
      </c>
      <c r="R1230" s="523">
        <f t="shared" si="39"/>
        <v>0</v>
      </c>
      <c r="S1230" s="524" t="e">
        <f>Produit_Tarif_Stock!#REF!</f>
        <v>#REF!</v>
      </c>
    </row>
    <row r="1231" spans="1:19" ht="24.75" customHeight="1">
      <c r="A1231" s="228" t="e">
        <f>Produit_Tarif_Stock!#REF!</f>
        <v>#REF!</v>
      </c>
      <c r="B1231" s="118" t="e">
        <f>IF(Produit_Tarif_Stock!#REF!&lt;&gt;"",Produit_Tarif_Stock!#REF!,"")</f>
        <v>#REF!</v>
      </c>
      <c r="C1231" s="502" t="e">
        <f>IF(Produit_Tarif_Stock!#REF!&lt;&gt;"",Produit_Tarif_Stock!#REF!,"")</f>
        <v>#REF!</v>
      </c>
      <c r="D1231" s="505" t="e">
        <f>IF(Produit_Tarif_Stock!#REF!&lt;&gt;"",Produit_Tarif_Stock!#REF!,"")</f>
        <v>#REF!</v>
      </c>
      <c r="E1231" s="514" t="e">
        <f>IF(Produit_Tarif_Stock!#REF!&lt;&gt;0,Produit_Tarif_Stock!#REF!,"")</f>
        <v>#REF!</v>
      </c>
      <c r="F1231" s="2" t="e">
        <f>IF(Produit_Tarif_Stock!#REF!&lt;&gt;"",Produit_Tarif_Stock!#REF!,"")</f>
        <v>#REF!</v>
      </c>
      <c r="G1231" s="506" t="e">
        <f>IF(Produit_Tarif_Stock!#REF!&lt;&gt;0,Produit_Tarif_Stock!#REF!,"")</f>
        <v>#REF!</v>
      </c>
      <c r="I1231" s="506" t="str">
        <f t="shared" si="38"/>
        <v/>
      </c>
      <c r="J1231" s="2" t="e">
        <f>IF(Produit_Tarif_Stock!#REF!&lt;&gt;0,Produit_Tarif_Stock!#REF!,"")</f>
        <v>#REF!</v>
      </c>
      <c r="K1231" s="2" t="e">
        <f>IF(Produit_Tarif_Stock!#REF!&lt;&gt;0,Produit_Tarif_Stock!#REF!,"")</f>
        <v>#REF!</v>
      </c>
      <c r="L1231" s="114" t="e">
        <f>IF(Produit_Tarif_Stock!#REF!&lt;&gt;0,Produit_Tarif_Stock!#REF!,"")</f>
        <v>#REF!</v>
      </c>
      <c r="M1231" s="114" t="e">
        <f>IF(Produit_Tarif_Stock!#REF!&lt;&gt;0,Produit_Tarif_Stock!#REF!,"")</f>
        <v>#REF!</v>
      </c>
      <c r="N1231" s="454"/>
      <c r="P1231" s="2" t="e">
        <f>IF(Produit_Tarif_Stock!#REF!&lt;&gt;0,Produit_Tarif_Stock!#REF!,"")</f>
        <v>#REF!</v>
      </c>
      <c r="Q1231" s="518" t="e">
        <f>IF(Produit_Tarif_Stock!#REF!&lt;&gt;0,(E1231-(E1231*H1231)-Produit_Tarif_Stock!#REF!)/Produit_Tarif_Stock!#REF!*100,(E1231-(E1231*H1231)-Produit_Tarif_Stock!#REF!)/Produit_Tarif_Stock!#REF!*100)</f>
        <v>#REF!</v>
      </c>
      <c r="R1231" s="523">
        <f t="shared" si="39"/>
        <v>0</v>
      </c>
      <c r="S1231" s="524" t="e">
        <f>Produit_Tarif_Stock!#REF!</f>
        <v>#REF!</v>
      </c>
    </row>
    <row r="1232" spans="1:19" ht="24.75" customHeight="1">
      <c r="A1232" s="228" t="e">
        <f>Produit_Tarif_Stock!#REF!</f>
        <v>#REF!</v>
      </c>
      <c r="B1232" s="118" t="e">
        <f>IF(Produit_Tarif_Stock!#REF!&lt;&gt;"",Produit_Tarif_Stock!#REF!,"")</f>
        <v>#REF!</v>
      </c>
      <c r="C1232" s="502" t="e">
        <f>IF(Produit_Tarif_Stock!#REF!&lt;&gt;"",Produit_Tarif_Stock!#REF!,"")</f>
        <v>#REF!</v>
      </c>
      <c r="D1232" s="505" t="e">
        <f>IF(Produit_Tarif_Stock!#REF!&lt;&gt;"",Produit_Tarif_Stock!#REF!,"")</f>
        <v>#REF!</v>
      </c>
      <c r="E1232" s="514" t="e">
        <f>IF(Produit_Tarif_Stock!#REF!&lt;&gt;0,Produit_Tarif_Stock!#REF!,"")</f>
        <v>#REF!</v>
      </c>
      <c r="F1232" s="2" t="e">
        <f>IF(Produit_Tarif_Stock!#REF!&lt;&gt;"",Produit_Tarif_Stock!#REF!,"")</f>
        <v>#REF!</v>
      </c>
      <c r="G1232" s="506" t="e">
        <f>IF(Produit_Tarif_Stock!#REF!&lt;&gt;0,Produit_Tarif_Stock!#REF!,"")</f>
        <v>#REF!</v>
      </c>
      <c r="I1232" s="506" t="str">
        <f t="shared" si="38"/>
        <v/>
      </c>
      <c r="J1232" s="2" t="e">
        <f>IF(Produit_Tarif_Stock!#REF!&lt;&gt;0,Produit_Tarif_Stock!#REF!,"")</f>
        <v>#REF!</v>
      </c>
      <c r="K1232" s="2" t="e">
        <f>IF(Produit_Tarif_Stock!#REF!&lt;&gt;0,Produit_Tarif_Stock!#REF!,"")</f>
        <v>#REF!</v>
      </c>
      <c r="L1232" s="114" t="e">
        <f>IF(Produit_Tarif_Stock!#REF!&lt;&gt;0,Produit_Tarif_Stock!#REF!,"")</f>
        <v>#REF!</v>
      </c>
      <c r="M1232" s="114" t="e">
        <f>IF(Produit_Tarif_Stock!#REF!&lt;&gt;0,Produit_Tarif_Stock!#REF!,"")</f>
        <v>#REF!</v>
      </c>
      <c r="N1232" s="454"/>
      <c r="P1232" s="2" t="e">
        <f>IF(Produit_Tarif_Stock!#REF!&lt;&gt;0,Produit_Tarif_Stock!#REF!,"")</f>
        <v>#REF!</v>
      </c>
      <c r="Q1232" s="518" t="e">
        <f>IF(Produit_Tarif_Stock!#REF!&lt;&gt;0,(E1232-(E1232*H1232)-Produit_Tarif_Stock!#REF!)/Produit_Tarif_Stock!#REF!*100,(E1232-(E1232*H1232)-Produit_Tarif_Stock!#REF!)/Produit_Tarif_Stock!#REF!*100)</f>
        <v>#REF!</v>
      </c>
      <c r="R1232" s="523">
        <f t="shared" si="39"/>
        <v>0</v>
      </c>
      <c r="S1232" s="524" t="e">
        <f>Produit_Tarif_Stock!#REF!</f>
        <v>#REF!</v>
      </c>
    </row>
    <row r="1233" spans="1:19" ht="24.75" customHeight="1">
      <c r="A1233" s="228" t="e">
        <f>Produit_Tarif_Stock!#REF!</f>
        <v>#REF!</v>
      </c>
      <c r="B1233" s="118" t="e">
        <f>IF(Produit_Tarif_Stock!#REF!&lt;&gt;"",Produit_Tarif_Stock!#REF!,"")</f>
        <v>#REF!</v>
      </c>
      <c r="C1233" s="502" t="e">
        <f>IF(Produit_Tarif_Stock!#REF!&lt;&gt;"",Produit_Tarif_Stock!#REF!,"")</f>
        <v>#REF!</v>
      </c>
      <c r="D1233" s="505" t="e">
        <f>IF(Produit_Tarif_Stock!#REF!&lt;&gt;"",Produit_Tarif_Stock!#REF!,"")</f>
        <v>#REF!</v>
      </c>
      <c r="E1233" s="514" t="e">
        <f>IF(Produit_Tarif_Stock!#REF!&lt;&gt;0,Produit_Tarif_Stock!#REF!,"")</f>
        <v>#REF!</v>
      </c>
      <c r="F1233" s="2" t="e">
        <f>IF(Produit_Tarif_Stock!#REF!&lt;&gt;"",Produit_Tarif_Stock!#REF!,"")</f>
        <v>#REF!</v>
      </c>
      <c r="G1233" s="506" t="e">
        <f>IF(Produit_Tarif_Stock!#REF!&lt;&gt;0,Produit_Tarif_Stock!#REF!,"")</f>
        <v>#REF!</v>
      </c>
      <c r="I1233" s="506" t="str">
        <f t="shared" si="38"/>
        <v/>
      </c>
      <c r="J1233" s="2" t="e">
        <f>IF(Produit_Tarif_Stock!#REF!&lt;&gt;0,Produit_Tarif_Stock!#REF!,"")</f>
        <v>#REF!</v>
      </c>
      <c r="K1233" s="2" t="e">
        <f>IF(Produit_Tarif_Stock!#REF!&lt;&gt;0,Produit_Tarif_Stock!#REF!,"")</f>
        <v>#REF!</v>
      </c>
      <c r="L1233" s="114" t="e">
        <f>IF(Produit_Tarif_Stock!#REF!&lt;&gt;0,Produit_Tarif_Stock!#REF!,"")</f>
        <v>#REF!</v>
      </c>
      <c r="M1233" s="114" t="e">
        <f>IF(Produit_Tarif_Stock!#REF!&lt;&gt;0,Produit_Tarif_Stock!#REF!,"")</f>
        <v>#REF!</v>
      </c>
      <c r="N1233" s="454"/>
      <c r="P1233" s="2" t="e">
        <f>IF(Produit_Tarif_Stock!#REF!&lt;&gt;0,Produit_Tarif_Stock!#REF!,"")</f>
        <v>#REF!</v>
      </c>
      <c r="Q1233" s="518" t="e">
        <f>IF(Produit_Tarif_Stock!#REF!&lt;&gt;0,(E1233-(E1233*H1233)-Produit_Tarif_Stock!#REF!)/Produit_Tarif_Stock!#REF!*100,(E1233-(E1233*H1233)-Produit_Tarif_Stock!#REF!)/Produit_Tarif_Stock!#REF!*100)</f>
        <v>#REF!</v>
      </c>
      <c r="R1233" s="523">
        <f t="shared" si="39"/>
        <v>0</v>
      </c>
      <c r="S1233" s="524" t="e">
        <f>Produit_Tarif_Stock!#REF!</f>
        <v>#REF!</v>
      </c>
    </row>
    <row r="1234" spans="1:19" ht="24.75" customHeight="1">
      <c r="A1234" s="228" t="e">
        <f>Produit_Tarif_Stock!#REF!</f>
        <v>#REF!</v>
      </c>
      <c r="B1234" s="118" t="e">
        <f>IF(Produit_Tarif_Stock!#REF!&lt;&gt;"",Produit_Tarif_Stock!#REF!,"")</f>
        <v>#REF!</v>
      </c>
      <c r="C1234" s="502" t="e">
        <f>IF(Produit_Tarif_Stock!#REF!&lt;&gt;"",Produit_Tarif_Stock!#REF!,"")</f>
        <v>#REF!</v>
      </c>
      <c r="D1234" s="505" t="e">
        <f>IF(Produit_Tarif_Stock!#REF!&lt;&gt;"",Produit_Tarif_Stock!#REF!,"")</f>
        <v>#REF!</v>
      </c>
      <c r="E1234" s="514" t="e">
        <f>IF(Produit_Tarif_Stock!#REF!&lt;&gt;0,Produit_Tarif_Stock!#REF!,"")</f>
        <v>#REF!</v>
      </c>
      <c r="F1234" s="2" t="e">
        <f>IF(Produit_Tarif_Stock!#REF!&lt;&gt;"",Produit_Tarif_Stock!#REF!,"")</f>
        <v>#REF!</v>
      </c>
      <c r="G1234" s="506" t="e">
        <f>IF(Produit_Tarif_Stock!#REF!&lt;&gt;0,Produit_Tarif_Stock!#REF!,"")</f>
        <v>#REF!</v>
      </c>
      <c r="I1234" s="506" t="str">
        <f t="shared" si="38"/>
        <v/>
      </c>
      <c r="J1234" s="2" t="e">
        <f>IF(Produit_Tarif_Stock!#REF!&lt;&gt;0,Produit_Tarif_Stock!#REF!,"")</f>
        <v>#REF!</v>
      </c>
      <c r="K1234" s="2" t="e">
        <f>IF(Produit_Tarif_Stock!#REF!&lt;&gt;0,Produit_Tarif_Stock!#REF!,"")</f>
        <v>#REF!</v>
      </c>
      <c r="L1234" s="114" t="e">
        <f>IF(Produit_Tarif_Stock!#REF!&lt;&gt;0,Produit_Tarif_Stock!#REF!,"")</f>
        <v>#REF!</v>
      </c>
      <c r="M1234" s="114" t="e">
        <f>IF(Produit_Tarif_Stock!#REF!&lt;&gt;0,Produit_Tarif_Stock!#REF!,"")</f>
        <v>#REF!</v>
      </c>
      <c r="N1234" s="454"/>
      <c r="P1234" s="2" t="e">
        <f>IF(Produit_Tarif_Stock!#REF!&lt;&gt;0,Produit_Tarif_Stock!#REF!,"")</f>
        <v>#REF!</v>
      </c>
      <c r="Q1234" s="518" t="e">
        <f>IF(Produit_Tarif_Stock!#REF!&lt;&gt;0,(E1234-(E1234*H1234)-Produit_Tarif_Stock!#REF!)/Produit_Tarif_Stock!#REF!*100,(E1234-(E1234*H1234)-Produit_Tarif_Stock!#REF!)/Produit_Tarif_Stock!#REF!*100)</f>
        <v>#REF!</v>
      </c>
      <c r="R1234" s="523">
        <f t="shared" si="39"/>
        <v>0</v>
      </c>
      <c r="S1234" s="524" t="e">
        <f>Produit_Tarif_Stock!#REF!</f>
        <v>#REF!</v>
      </c>
    </row>
    <row r="1235" spans="1:19" ht="24.75" customHeight="1">
      <c r="A1235" s="228" t="e">
        <f>Produit_Tarif_Stock!#REF!</f>
        <v>#REF!</v>
      </c>
      <c r="B1235" s="118" t="e">
        <f>IF(Produit_Tarif_Stock!#REF!&lt;&gt;"",Produit_Tarif_Stock!#REF!,"")</f>
        <v>#REF!</v>
      </c>
      <c r="C1235" s="502" t="e">
        <f>IF(Produit_Tarif_Stock!#REF!&lt;&gt;"",Produit_Tarif_Stock!#REF!,"")</f>
        <v>#REF!</v>
      </c>
      <c r="D1235" s="505" t="e">
        <f>IF(Produit_Tarif_Stock!#REF!&lt;&gt;"",Produit_Tarif_Stock!#REF!,"")</f>
        <v>#REF!</v>
      </c>
      <c r="E1235" s="514" t="e">
        <f>IF(Produit_Tarif_Stock!#REF!&lt;&gt;0,Produit_Tarif_Stock!#REF!,"")</f>
        <v>#REF!</v>
      </c>
      <c r="F1235" s="2" t="e">
        <f>IF(Produit_Tarif_Stock!#REF!&lt;&gt;"",Produit_Tarif_Stock!#REF!,"")</f>
        <v>#REF!</v>
      </c>
      <c r="G1235" s="506" t="e">
        <f>IF(Produit_Tarif_Stock!#REF!&lt;&gt;0,Produit_Tarif_Stock!#REF!,"")</f>
        <v>#REF!</v>
      </c>
      <c r="I1235" s="506" t="str">
        <f t="shared" si="38"/>
        <v/>
      </c>
      <c r="J1235" s="2" t="e">
        <f>IF(Produit_Tarif_Stock!#REF!&lt;&gt;0,Produit_Tarif_Stock!#REF!,"")</f>
        <v>#REF!</v>
      </c>
      <c r="K1235" s="2" t="e">
        <f>IF(Produit_Tarif_Stock!#REF!&lt;&gt;0,Produit_Tarif_Stock!#REF!,"")</f>
        <v>#REF!</v>
      </c>
      <c r="L1235" s="114" t="e">
        <f>IF(Produit_Tarif_Stock!#REF!&lt;&gt;0,Produit_Tarif_Stock!#REF!,"")</f>
        <v>#REF!</v>
      </c>
      <c r="M1235" s="114" t="e">
        <f>IF(Produit_Tarif_Stock!#REF!&lt;&gt;0,Produit_Tarif_Stock!#REF!,"")</f>
        <v>#REF!</v>
      </c>
      <c r="N1235" s="454"/>
      <c r="P1235" s="2" t="e">
        <f>IF(Produit_Tarif_Stock!#REF!&lt;&gt;0,Produit_Tarif_Stock!#REF!,"")</f>
        <v>#REF!</v>
      </c>
      <c r="Q1235" s="518" t="e">
        <f>IF(Produit_Tarif_Stock!#REF!&lt;&gt;0,(E1235-(E1235*H1235)-Produit_Tarif_Stock!#REF!)/Produit_Tarif_Stock!#REF!*100,(E1235-(E1235*H1235)-Produit_Tarif_Stock!#REF!)/Produit_Tarif_Stock!#REF!*100)</f>
        <v>#REF!</v>
      </c>
      <c r="R1235" s="523">
        <f t="shared" si="39"/>
        <v>0</v>
      </c>
      <c r="S1235" s="524" t="e">
        <f>Produit_Tarif_Stock!#REF!</f>
        <v>#REF!</v>
      </c>
    </row>
    <row r="1236" spans="1:19" ht="24.75" customHeight="1">
      <c r="A1236" s="228" t="e">
        <f>Produit_Tarif_Stock!#REF!</f>
        <v>#REF!</v>
      </c>
      <c r="B1236" s="118" t="e">
        <f>IF(Produit_Tarif_Stock!#REF!&lt;&gt;"",Produit_Tarif_Stock!#REF!,"")</f>
        <v>#REF!</v>
      </c>
      <c r="C1236" s="502" t="e">
        <f>IF(Produit_Tarif_Stock!#REF!&lt;&gt;"",Produit_Tarif_Stock!#REF!,"")</f>
        <v>#REF!</v>
      </c>
      <c r="D1236" s="505" t="e">
        <f>IF(Produit_Tarif_Stock!#REF!&lt;&gt;"",Produit_Tarif_Stock!#REF!,"")</f>
        <v>#REF!</v>
      </c>
      <c r="E1236" s="514" t="e">
        <f>IF(Produit_Tarif_Stock!#REF!&lt;&gt;0,Produit_Tarif_Stock!#REF!,"")</f>
        <v>#REF!</v>
      </c>
      <c r="F1236" s="2" t="e">
        <f>IF(Produit_Tarif_Stock!#REF!&lt;&gt;"",Produit_Tarif_Stock!#REF!,"")</f>
        <v>#REF!</v>
      </c>
      <c r="G1236" s="506" t="e">
        <f>IF(Produit_Tarif_Stock!#REF!&lt;&gt;0,Produit_Tarif_Stock!#REF!,"")</f>
        <v>#REF!</v>
      </c>
      <c r="I1236" s="506" t="str">
        <f t="shared" si="38"/>
        <v/>
      </c>
      <c r="J1236" s="2" t="e">
        <f>IF(Produit_Tarif_Stock!#REF!&lt;&gt;0,Produit_Tarif_Stock!#REF!,"")</f>
        <v>#REF!</v>
      </c>
      <c r="K1236" s="2" t="e">
        <f>IF(Produit_Tarif_Stock!#REF!&lt;&gt;0,Produit_Tarif_Stock!#REF!,"")</f>
        <v>#REF!</v>
      </c>
      <c r="L1236" s="114" t="e">
        <f>IF(Produit_Tarif_Stock!#REF!&lt;&gt;0,Produit_Tarif_Stock!#REF!,"")</f>
        <v>#REF!</v>
      </c>
      <c r="M1236" s="114" t="e">
        <f>IF(Produit_Tarif_Stock!#REF!&lt;&gt;0,Produit_Tarif_Stock!#REF!,"")</f>
        <v>#REF!</v>
      </c>
      <c r="N1236" s="454"/>
      <c r="P1236" s="2" t="e">
        <f>IF(Produit_Tarif_Stock!#REF!&lt;&gt;0,Produit_Tarif_Stock!#REF!,"")</f>
        <v>#REF!</v>
      </c>
      <c r="Q1236" s="518" t="e">
        <f>IF(Produit_Tarif_Stock!#REF!&lt;&gt;0,(E1236-(E1236*H1236)-Produit_Tarif_Stock!#REF!)/Produit_Tarif_Stock!#REF!*100,(E1236-(E1236*H1236)-Produit_Tarif_Stock!#REF!)/Produit_Tarif_Stock!#REF!*100)</f>
        <v>#REF!</v>
      </c>
      <c r="R1236" s="523">
        <f t="shared" si="39"/>
        <v>0</v>
      </c>
      <c r="S1236" s="524" t="e">
        <f>Produit_Tarif_Stock!#REF!</f>
        <v>#REF!</v>
      </c>
    </row>
    <row r="1237" spans="1:19" ht="24.75" customHeight="1">
      <c r="A1237" s="228" t="e">
        <f>Produit_Tarif_Stock!#REF!</f>
        <v>#REF!</v>
      </c>
      <c r="B1237" s="118" t="e">
        <f>IF(Produit_Tarif_Stock!#REF!&lt;&gt;"",Produit_Tarif_Stock!#REF!,"")</f>
        <v>#REF!</v>
      </c>
      <c r="C1237" s="502" t="e">
        <f>IF(Produit_Tarif_Stock!#REF!&lt;&gt;"",Produit_Tarif_Stock!#REF!,"")</f>
        <v>#REF!</v>
      </c>
      <c r="D1237" s="505" t="e">
        <f>IF(Produit_Tarif_Stock!#REF!&lt;&gt;"",Produit_Tarif_Stock!#REF!,"")</f>
        <v>#REF!</v>
      </c>
      <c r="E1237" s="514" t="e">
        <f>IF(Produit_Tarif_Stock!#REF!&lt;&gt;0,Produit_Tarif_Stock!#REF!,"")</f>
        <v>#REF!</v>
      </c>
      <c r="F1237" s="2" t="e">
        <f>IF(Produit_Tarif_Stock!#REF!&lt;&gt;"",Produit_Tarif_Stock!#REF!,"")</f>
        <v>#REF!</v>
      </c>
      <c r="G1237" s="506" t="e">
        <f>IF(Produit_Tarif_Stock!#REF!&lt;&gt;0,Produit_Tarif_Stock!#REF!,"")</f>
        <v>#REF!</v>
      </c>
      <c r="I1237" s="506" t="str">
        <f t="shared" si="38"/>
        <v/>
      </c>
      <c r="J1237" s="2" t="e">
        <f>IF(Produit_Tarif_Stock!#REF!&lt;&gt;0,Produit_Tarif_Stock!#REF!,"")</f>
        <v>#REF!</v>
      </c>
      <c r="K1237" s="2" t="e">
        <f>IF(Produit_Tarif_Stock!#REF!&lt;&gt;0,Produit_Tarif_Stock!#REF!,"")</f>
        <v>#REF!</v>
      </c>
      <c r="L1237" s="114" t="e">
        <f>IF(Produit_Tarif_Stock!#REF!&lt;&gt;0,Produit_Tarif_Stock!#REF!,"")</f>
        <v>#REF!</v>
      </c>
      <c r="M1237" s="114" t="e">
        <f>IF(Produit_Tarif_Stock!#REF!&lt;&gt;0,Produit_Tarif_Stock!#REF!,"")</f>
        <v>#REF!</v>
      </c>
      <c r="N1237" s="454"/>
      <c r="P1237" s="2" t="e">
        <f>IF(Produit_Tarif_Stock!#REF!&lt;&gt;0,Produit_Tarif_Stock!#REF!,"")</f>
        <v>#REF!</v>
      </c>
      <c r="Q1237" s="518" t="e">
        <f>IF(Produit_Tarif_Stock!#REF!&lt;&gt;0,(E1237-(E1237*H1237)-Produit_Tarif_Stock!#REF!)/Produit_Tarif_Stock!#REF!*100,(E1237-(E1237*H1237)-Produit_Tarif_Stock!#REF!)/Produit_Tarif_Stock!#REF!*100)</f>
        <v>#REF!</v>
      </c>
      <c r="R1237" s="523">
        <f t="shared" si="39"/>
        <v>0</v>
      </c>
      <c r="S1237" s="524" t="e">
        <f>Produit_Tarif_Stock!#REF!</f>
        <v>#REF!</v>
      </c>
    </row>
    <row r="1238" spans="1:19" ht="24.75" customHeight="1">
      <c r="A1238" s="228" t="e">
        <f>Produit_Tarif_Stock!#REF!</f>
        <v>#REF!</v>
      </c>
      <c r="B1238" s="118" t="e">
        <f>IF(Produit_Tarif_Stock!#REF!&lt;&gt;"",Produit_Tarif_Stock!#REF!,"")</f>
        <v>#REF!</v>
      </c>
      <c r="C1238" s="502" t="e">
        <f>IF(Produit_Tarif_Stock!#REF!&lt;&gt;"",Produit_Tarif_Stock!#REF!,"")</f>
        <v>#REF!</v>
      </c>
      <c r="D1238" s="505" t="e">
        <f>IF(Produit_Tarif_Stock!#REF!&lt;&gt;"",Produit_Tarif_Stock!#REF!,"")</f>
        <v>#REF!</v>
      </c>
      <c r="E1238" s="514" t="e">
        <f>IF(Produit_Tarif_Stock!#REF!&lt;&gt;0,Produit_Tarif_Stock!#REF!,"")</f>
        <v>#REF!</v>
      </c>
      <c r="F1238" s="2" t="e">
        <f>IF(Produit_Tarif_Stock!#REF!&lt;&gt;"",Produit_Tarif_Stock!#REF!,"")</f>
        <v>#REF!</v>
      </c>
      <c r="G1238" s="506" t="e">
        <f>IF(Produit_Tarif_Stock!#REF!&lt;&gt;0,Produit_Tarif_Stock!#REF!,"")</f>
        <v>#REF!</v>
      </c>
      <c r="I1238" s="506" t="str">
        <f t="shared" si="38"/>
        <v/>
      </c>
      <c r="J1238" s="2" t="e">
        <f>IF(Produit_Tarif_Stock!#REF!&lt;&gt;0,Produit_Tarif_Stock!#REF!,"")</f>
        <v>#REF!</v>
      </c>
      <c r="K1238" s="2" t="e">
        <f>IF(Produit_Tarif_Stock!#REF!&lt;&gt;0,Produit_Tarif_Stock!#REF!,"")</f>
        <v>#REF!</v>
      </c>
      <c r="L1238" s="114" t="e">
        <f>IF(Produit_Tarif_Stock!#REF!&lt;&gt;0,Produit_Tarif_Stock!#REF!,"")</f>
        <v>#REF!</v>
      </c>
      <c r="M1238" s="114" t="e">
        <f>IF(Produit_Tarif_Stock!#REF!&lt;&gt;0,Produit_Tarif_Stock!#REF!,"")</f>
        <v>#REF!</v>
      </c>
      <c r="N1238" s="454"/>
      <c r="P1238" s="2" t="e">
        <f>IF(Produit_Tarif_Stock!#REF!&lt;&gt;0,Produit_Tarif_Stock!#REF!,"")</f>
        <v>#REF!</v>
      </c>
      <c r="Q1238" s="518" t="e">
        <f>IF(Produit_Tarif_Stock!#REF!&lt;&gt;0,(E1238-(E1238*H1238)-Produit_Tarif_Stock!#REF!)/Produit_Tarif_Stock!#REF!*100,(E1238-(E1238*H1238)-Produit_Tarif_Stock!#REF!)/Produit_Tarif_Stock!#REF!*100)</f>
        <v>#REF!</v>
      </c>
      <c r="R1238" s="523">
        <f t="shared" si="39"/>
        <v>0</v>
      </c>
      <c r="S1238" s="524" t="e">
        <f>Produit_Tarif_Stock!#REF!</f>
        <v>#REF!</v>
      </c>
    </row>
    <row r="1239" spans="1:19" ht="24.75" customHeight="1">
      <c r="A1239" s="228" t="e">
        <f>Produit_Tarif_Stock!#REF!</f>
        <v>#REF!</v>
      </c>
      <c r="B1239" s="118" t="e">
        <f>IF(Produit_Tarif_Stock!#REF!&lt;&gt;"",Produit_Tarif_Stock!#REF!,"")</f>
        <v>#REF!</v>
      </c>
      <c r="C1239" s="502" t="e">
        <f>IF(Produit_Tarif_Stock!#REF!&lt;&gt;"",Produit_Tarif_Stock!#REF!,"")</f>
        <v>#REF!</v>
      </c>
      <c r="D1239" s="505" t="e">
        <f>IF(Produit_Tarif_Stock!#REF!&lt;&gt;"",Produit_Tarif_Stock!#REF!,"")</f>
        <v>#REF!</v>
      </c>
      <c r="E1239" s="514" t="e">
        <f>IF(Produit_Tarif_Stock!#REF!&lt;&gt;0,Produit_Tarif_Stock!#REF!,"")</f>
        <v>#REF!</v>
      </c>
      <c r="F1239" s="2" t="e">
        <f>IF(Produit_Tarif_Stock!#REF!&lt;&gt;"",Produit_Tarif_Stock!#REF!,"")</f>
        <v>#REF!</v>
      </c>
      <c r="G1239" s="506" t="e">
        <f>IF(Produit_Tarif_Stock!#REF!&lt;&gt;0,Produit_Tarif_Stock!#REF!,"")</f>
        <v>#REF!</v>
      </c>
      <c r="I1239" s="506" t="str">
        <f t="shared" si="38"/>
        <v/>
      </c>
      <c r="J1239" s="2" t="e">
        <f>IF(Produit_Tarif_Stock!#REF!&lt;&gt;0,Produit_Tarif_Stock!#REF!,"")</f>
        <v>#REF!</v>
      </c>
      <c r="K1239" s="2" t="e">
        <f>IF(Produit_Tarif_Stock!#REF!&lt;&gt;0,Produit_Tarif_Stock!#REF!,"")</f>
        <v>#REF!</v>
      </c>
      <c r="L1239" s="114" t="e">
        <f>IF(Produit_Tarif_Stock!#REF!&lt;&gt;0,Produit_Tarif_Stock!#REF!,"")</f>
        <v>#REF!</v>
      </c>
      <c r="M1239" s="114" t="e">
        <f>IF(Produit_Tarif_Stock!#REF!&lt;&gt;0,Produit_Tarif_Stock!#REF!,"")</f>
        <v>#REF!</v>
      </c>
      <c r="N1239" s="454"/>
      <c r="P1239" s="2" t="e">
        <f>IF(Produit_Tarif_Stock!#REF!&lt;&gt;0,Produit_Tarif_Stock!#REF!,"")</f>
        <v>#REF!</v>
      </c>
      <c r="Q1239" s="518" t="e">
        <f>IF(Produit_Tarif_Stock!#REF!&lt;&gt;0,(E1239-(E1239*H1239)-Produit_Tarif_Stock!#REF!)/Produit_Tarif_Stock!#REF!*100,(E1239-(E1239*H1239)-Produit_Tarif_Stock!#REF!)/Produit_Tarif_Stock!#REF!*100)</f>
        <v>#REF!</v>
      </c>
      <c r="R1239" s="523">
        <f t="shared" si="39"/>
        <v>0</v>
      </c>
      <c r="S1239" s="524" t="e">
        <f>Produit_Tarif_Stock!#REF!</f>
        <v>#REF!</v>
      </c>
    </row>
    <row r="1240" spans="1:19" ht="24.75" customHeight="1">
      <c r="A1240" s="228" t="e">
        <f>Produit_Tarif_Stock!#REF!</f>
        <v>#REF!</v>
      </c>
      <c r="B1240" s="118" t="e">
        <f>IF(Produit_Tarif_Stock!#REF!&lt;&gt;"",Produit_Tarif_Stock!#REF!,"")</f>
        <v>#REF!</v>
      </c>
      <c r="C1240" s="502" t="e">
        <f>IF(Produit_Tarif_Stock!#REF!&lt;&gt;"",Produit_Tarif_Stock!#REF!,"")</f>
        <v>#REF!</v>
      </c>
      <c r="D1240" s="505" t="e">
        <f>IF(Produit_Tarif_Stock!#REF!&lt;&gt;"",Produit_Tarif_Stock!#REF!,"")</f>
        <v>#REF!</v>
      </c>
      <c r="E1240" s="514" t="e">
        <f>IF(Produit_Tarif_Stock!#REF!&lt;&gt;0,Produit_Tarif_Stock!#REF!,"")</f>
        <v>#REF!</v>
      </c>
      <c r="F1240" s="2" t="e">
        <f>IF(Produit_Tarif_Stock!#REF!&lt;&gt;"",Produit_Tarif_Stock!#REF!,"")</f>
        <v>#REF!</v>
      </c>
      <c r="G1240" s="506" t="e">
        <f>IF(Produit_Tarif_Stock!#REF!&lt;&gt;0,Produit_Tarif_Stock!#REF!,"")</f>
        <v>#REF!</v>
      </c>
      <c r="I1240" s="506" t="str">
        <f t="shared" si="38"/>
        <v/>
      </c>
      <c r="J1240" s="2" t="e">
        <f>IF(Produit_Tarif_Stock!#REF!&lt;&gt;0,Produit_Tarif_Stock!#REF!,"")</f>
        <v>#REF!</v>
      </c>
      <c r="K1240" s="2" t="e">
        <f>IF(Produit_Tarif_Stock!#REF!&lt;&gt;0,Produit_Tarif_Stock!#REF!,"")</f>
        <v>#REF!</v>
      </c>
      <c r="L1240" s="114" t="e">
        <f>IF(Produit_Tarif_Stock!#REF!&lt;&gt;0,Produit_Tarif_Stock!#REF!,"")</f>
        <v>#REF!</v>
      </c>
      <c r="M1240" s="114" t="e">
        <f>IF(Produit_Tarif_Stock!#REF!&lt;&gt;0,Produit_Tarif_Stock!#REF!,"")</f>
        <v>#REF!</v>
      </c>
      <c r="N1240" s="454"/>
      <c r="P1240" s="2" t="e">
        <f>IF(Produit_Tarif_Stock!#REF!&lt;&gt;0,Produit_Tarif_Stock!#REF!,"")</f>
        <v>#REF!</v>
      </c>
      <c r="Q1240" s="518" t="e">
        <f>IF(Produit_Tarif_Stock!#REF!&lt;&gt;0,(E1240-(E1240*H1240)-Produit_Tarif_Stock!#REF!)/Produit_Tarif_Stock!#REF!*100,(E1240-(E1240*H1240)-Produit_Tarif_Stock!#REF!)/Produit_Tarif_Stock!#REF!*100)</f>
        <v>#REF!</v>
      </c>
      <c r="R1240" s="523">
        <f t="shared" si="39"/>
        <v>0</v>
      </c>
      <c r="S1240" s="524" t="e">
        <f>Produit_Tarif_Stock!#REF!</f>
        <v>#REF!</v>
      </c>
    </row>
    <row r="1241" spans="1:19" ht="24.75" customHeight="1">
      <c r="A1241" s="228" t="e">
        <f>Produit_Tarif_Stock!#REF!</f>
        <v>#REF!</v>
      </c>
      <c r="B1241" s="118" t="e">
        <f>IF(Produit_Tarif_Stock!#REF!&lt;&gt;"",Produit_Tarif_Stock!#REF!,"")</f>
        <v>#REF!</v>
      </c>
      <c r="C1241" s="502" t="e">
        <f>IF(Produit_Tarif_Stock!#REF!&lt;&gt;"",Produit_Tarif_Stock!#REF!,"")</f>
        <v>#REF!</v>
      </c>
      <c r="D1241" s="505" t="e">
        <f>IF(Produit_Tarif_Stock!#REF!&lt;&gt;"",Produit_Tarif_Stock!#REF!,"")</f>
        <v>#REF!</v>
      </c>
      <c r="E1241" s="514" t="e">
        <f>IF(Produit_Tarif_Stock!#REF!&lt;&gt;0,Produit_Tarif_Stock!#REF!,"")</f>
        <v>#REF!</v>
      </c>
      <c r="F1241" s="2" t="e">
        <f>IF(Produit_Tarif_Stock!#REF!&lt;&gt;"",Produit_Tarif_Stock!#REF!,"")</f>
        <v>#REF!</v>
      </c>
      <c r="G1241" s="506" t="e">
        <f>IF(Produit_Tarif_Stock!#REF!&lt;&gt;0,Produit_Tarif_Stock!#REF!,"")</f>
        <v>#REF!</v>
      </c>
      <c r="I1241" s="506" t="str">
        <f t="shared" si="38"/>
        <v/>
      </c>
      <c r="J1241" s="2" t="e">
        <f>IF(Produit_Tarif_Stock!#REF!&lt;&gt;0,Produit_Tarif_Stock!#REF!,"")</f>
        <v>#REF!</v>
      </c>
      <c r="K1241" s="2" t="e">
        <f>IF(Produit_Tarif_Stock!#REF!&lt;&gt;0,Produit_Tarif_Stock!#REF!,"")</f>
        <v>#REF!</v>
      </c>
      <c r="L1241" s="114" t="e">
        <f>IF(Produit_Tarif_Stock!#REF!&lt;&gt;0,Produit_Tarif_Stock!#REF!,"")</f>
        <v>#REF!</v>
      </c>
      <c r="M1241" s="114" t="e">
        <f>IF(Produit_Tarif_Stock!#REF!&lt;&gt;0,Produit_Tarif_Stock!#REF!,"")</f>
        <v>#REF!</v>
      </c>
      <c r="N1241" s="454"/>
      <c r="P1241" s="2" t="e">
        <f>IF(Produit_Tarif_Stock!#REF!&lt;&gt;0,Produit_Tarif_Stock!#REF!,"")</f>
        <v>#REF!</v>
      </c>
      <c r="Q1241" s="518" t="e">
        <f>IF(Produit_Tarif_Stock!#REF!&lt;&gt;0,(E1241-(E1241*H1241)-Produit_Tarif_Stock!#REF!)/Produit_Tarif_Stock!#REF!*100,(E1241-(E1241*H1241)-Produit_Tarif_Stock!#REF!)/Produit_Tarif_Stock!#REF!*100)</f>
        <v>#REF!</v>
      </c>
      <c r="R1241" s="523">
        <f t="shared" si="39"/>
        <v>0</v>
      </c>
      <c r="S1241" s="524" t="e">
        <f>Produit_Tarif_Stock!#REF!</f>
        <v>#REF!</v>
      </c>
    </row>
    <row r="1242" spans="1:19" ht="24.75" customHeight="1">
      <c r="A1242" s="228" t="e">
        <f>Produit_Tarif_Stock!#REF!</f>
        <v>#REF!</v>
      </c>
      <c r="B1242" s="118" t="e">
        <f>IF(Produit_Tarif_Stock!#REF!&lt;&gt;"",Produit_Tarif_Stock!#REF!,"")</f>
        <v>#REF!</v>
      </c>
      <c r="C1242" s="502" t="e">
        <f>IF(Produit_Tarif_Stock!#REF!&lt;&gt;"",Produit_Tarif_Stock!#REF!,"")</f>
        <v>#REF!</v>
      </c>
      <c r="D1242" s="505" t="e">
        <f>IF(Produit_Tarif_Stock!#REF!&lt;&gt;"",Produit_Tarif_Stock!#REF!,"")</f>
        <v>#REF!</v>
      </c>
      <c r="E1242" s="514" t="e">
        <f>IF(Produit_Tarif_Stock!#REF!&lt;&gt;0,Produit_Tarif_Stock!#REF!,"")</f>
        <v>#REF!</v>
      </c>
      <c r="F1242" s="2" t="e">
        <f>IF(Produit_Tarif_Stock!#REF!&lt;&gt;"",Produit_Tarif_Stock!#REF!,"")</f>
        <v>#REF!</v>
      </c>
      <c r="G1242" s="506" t="e">
        <f>IF(Produit_Tarif_Stock!#REF!&lt;&gt;0,Produit_Tarif_Stock!#REF!,"")</f>
        <v>#REF!</v>
      </c>
      <c r="I1242" s="506" t="str">
        <f t="shared" si="38"/>
        <v/>
      </c>
      <c r="J1242" s="2" t="e">
        <f>IF(Produit_Tarif_Stock!#REF!&lt;&gt;0,Produit_Tarif_Stock!#REF!,"")</f>
        <v>#REF!</v>
      </c>
      <c r="K1242" s="2" t="e">
        <f>IF(Produit_Tarif_Stock!#REF!&lt;&gt;0,Produit_Tarif_Stock!#REF!,"")</f>
        <v>#REF!</v>
      </c>
      <c r="L1242" s="114" t="e">
        <f>IF(Produit_Tarif_Stock!#REF!&lt;&gt;0,Produit_Tarif_Stock!#REF!,"")</f>
        <v>#REF!</v>
      </c>
      <c r="M1242" s="114" t="e">
        <f>IF(Produit_Tarif_Stock!#REF!&lt;&gt;0,Produit_Tarif_Stock!#REF!,"")</f>
        <v>#REF!</v>
      </c>
      <c r="N1242" s="454"/>
      <c r="P1242" s="2" t="e">
        <f>IF(Produit_Tarif_Stock!#REF!&lt;&gt;0,Produit_Tarif_Stock!#REF!,"")</f>
        <v>#REF!</v>
      </c>
      <c r="Q1242" s="518" t="e">
        <f>IF(Produit_Tarif_Stock!#REF!&lt;&gt;0,(E1242-(E1242*H1242)-Produit_Tarif_Stock!#REF!)/Produit_Tarif_Stock!#REF!*100,(E1242-(E1242*H1242)-Produit_Tarif_Stock!#REF!)/Produit_Tarif_Stock!#REF!*100)</f>
        <v>#REF!</v>
      </c>
      <c r="R1242" s="523">
        <f t="shared" si="39"/>
        <v>0</v>
      </c>
      <c r="S1242" s="524" t="e">
        <f>Produit_Tarif_Stock!#REF!</f>
        <v>#REF!</v>
      </c>
    </row>
    <row r="1243" spans="1:19" ht="24.75" customHeight="1">
      <c r="A1243" s="228" t="e">
        <f>Produit_Tarif_Stock!#REF!</f>
        <v>#REF!</v>
      </c>
      <c r="B1243" s="118" t="e">
        <f>IF(Produit_Tarif_Stock!#REF!&lt;&gt;"",Produit_Tarif_Stock!#REF!,"")</f>
        <v>#REF!</v>
      </c>
      <c r="C1243" s="502" t="e">
        <f>IF(Produit_Tarif_Stock!#REF!&lt;&gt;"",Produit_Tarif_Stock!#REF!,"")</f>
        <v>#REF!</v>
      </c>
      <c r="D1243" s="505" t="e">
        <f>IF(Produit_Tarif_Stock!#REF!&lt;&gt;"",Produit_Tarif_Stock!#REF!,"")</f>
        <v>#REF!</v>
      </c>
      <c r="E1243" s="514" t="e">
        <f>IF(Produit_Tarif_Stock!#REF!&lt;&gt;0,Produit_Tarif_Stock!#REF!,"")</f>
        <v>#REF!</v>
      </c>
      <c r="F1243" s="2" t="e">
        <f>IF(Produit_Tarif_Stock!#REF!&lt;&gt;"",Produit_Tarif_Stock!#REF!,"")</f>
        <v>#REF!</v>
      </c>
      <c r="G1243" s="506" t="e">
        <f>IF(Produit_Tarif_Stock!#REF!&lt;&gt;0,Produit_Tarif_Stock!#REF!,"")</f>
        <v>#REF!</v>
      </c>
      <c r="I1243" s="506" t="str">
        <f t="shared" si="38"/>
        <v/>
      </c>
      <c r="J1243" s="2" t="e">
        <f>IF(Produit_Tarif_Stock!#REF!&lt;&gt;0,Produit_Tarif_Stock!#REF!,"")</f>
        <v>#REF!</v>
      </c>
      <c r="K1243" s="2" t="e">
        <f>IF(Produit_Tarif_Stock!#REF!&lt;&gt;0,Produit_Tarif_Stock!#REF!,"")</f>
        <v>#REF!</v>
      </c>
      <c r="L1243" s="114" t="e">
        <f>IF(Produit_Tarif_Stock!#REF!&lt;&gt;0,Produit_Tarif_Stock!#REF!,"")</f>
        <v>#REF!</v>
      </c>
      <c r="M1243" s="114" t="e">
        <f>IF(Produit_Tarif_Stock!#REF!&lt;&gt;0,Produit_Tarif_Stock!#REF!,"")</f>
        <v>#REF!</v>
      </c>
      <c r="N1243" s="454"/>
      <c r="P1243" s="2" t="e">
        <f>IF(Produit_Tarif_Stock!#REF!&lt;&gt;0,Produit_Tarif_Stock!#REF!,"")</f>
        <v>#REF!</v>
      </c>
      <c r="Q1243" s="518" t="e">
        <f>IF(Produit_Tarif_Stock!#REF!&lt;&gt;0,(E1243-(E1243*H1243)-Produit_Tarif_Stock!#REF!)/Produit_Tarif_Stock!#REF!*100,(E1243-(E1243*H1243)-Produit_Tarif_Stock!#REF!)/Produit_Tarif_Stock!#REF!*100)</f>
        <v>#REF!</v>
      </c>
      <c r="R1243" s="523">
        <f t="shared" si="39"/>
        <v>0</v>
      </c>
      <c r="S1243" s="524" t="e">
        <f>Produit_Tarif_Stock!#REF!</f>
        <v>#REF!</v>
      </c>
    </row>
    <row r="1244" spans="1:19" ht="24.75" customHeight="1">
      <c r="A1244" s="228" t="e">
        <f>Produit_Tarif_Stock!#REF!</f>
        <v>#REF!</v>
      </c>
      <c r="B1244" s="118" t="e">
        <f>IF(Produit_Tarif_Stock!#REF!&lt;&gt;"",Produit_Tarif_Stock!#REF!,"")</f>
        <v>#REF!</v>
      </c>
      <c r="C1244" s="502" t="e">
        <f>IF(Produit_Tarif_Stock!#REF!&lt;&gt;"",Produit_Tarif_Stock!#REF!,"")</f>
        <v>#REF!</v>
      </c>
      <c r="D1244" s="505" t="e">
        <f>IF(Produit_Tarif_Stock!#REF!&lt;&gt;"",Produit_Tarif_Stock!#REF!,"")</f>
        <v>#REF!</v>
      </c>
      <c r="E1244" s="514" t="e">
        <f>IF(Produit_Tarif_Stock!#REF!&lt;&gt;0,Produit_Tarif_Stock!#REF!,"")</f>
        <v>#REF!</v>
      </c>
      <c r="F1244" s="2" t="e">
        <f>IF(Produit_Tarif_Stock!#REF!&lt;&gt;"",Produit_Tarif_Stock!#REF!,"")</f>
        <v>#REF!</v>
      </c>
      <c r="G1244" s="506" t="e">
        <f>IF(Produit_Tarif_Stock!#REF!&lt;&gt;0,Produit_Tarif_Stock!#REF!,"")</f>
        <v>#REF!</v>
      </c>
      <c r="I1244" s="506" t="str">
        <f t="shared" si="38"/>
        <v/>
      </c>
      <c r="J1244" s="2" t="e">
        <f>IF(Produit_Tarif_Stock!#REF!&lt;&gt;0,Produit_Tarif_Stock!#REF!,"")</f>
        <v>#REF!</v>
      </c>
      <c r="K1244" s="2" t="e">
        <f>IF(Produit_Tarif_Stock!#REF!&lt;&gt;0,Produit_Tarif_Stock!#REF!,"")</f>
        <v>#REF!</v>
      </c>
      <c r="L1244" s="114" t="e">
        <f>IF(Produit_Tarif_Stock!#REF!&lt;&gt;0,Produit_Tarif_Stock!#REF!,"")</f>
        <v>#REF!</v>
      </c>
      <c r="M1244" s="114" t="e">
        <f>IF(Produit_Tarif_Stock!#REF!&lt;&gt;0,Produit_Tarif_Stock!#REF!,"")</f>
        <v>#REF!</v>
      </c>
      <c r="N1244" s="454"/>
      <c r="P1244" s="2" t="e">
        <f>IF(Produit_Tarif_Stock!#REF!&lt;&gt;0,Produit_Tarif_Stock!#REF!,"")</f>
        <v>#REF!</v>
      </c>
      <c r="Q1244" s="518" t="e">
        <f>IF(Produit_Tarif_Stock!#REF!&lt;&gt;0,(E1244-(E1244*H1244)-Produit_Tarif_Stock!#REF!)/Produit_Tarif_Stock!#REF!*100,(E1244-(E1244*H1244)-Produit_Tarif_Stock!#REF!)/Produit_Tarif_Stock!#REF!*100)</f>
        <v>#REF!</v>
      </c>
      <c r="R1244" s="523">
        <f t="shared" si="39"/>
        <v>0</v>
      </c>
      <c r="S1244" s="524" t="e">
        <f>Produit_Tarif_Stock!#REF!</f>
        <v>#REF!</v>
      </c>
    </row>
    <row r="1245" spans="1:19" ht="24.75" customHeight="1">
      <c r="A1245" s="228" t="e">
        <f>Produit_Tarif_Stock!#REF!</f>
        <v>#REF!</v>
      </c>
      <c r="B1245" s="118" t="e">
        <f>IF(Produit_Tarif_Stock!#REF!&lt;&gt;"",Produit_Tarif_Stock!#REF!,"")</f>
        <v>#REF!</v>
      </c>
      <c r="C1245" s="502" t="e">
        <f>IF(Produit_Tarif_Stock!#REF!&lt;&gt;"",Produit_Tarif_Stock!#REF!,"")</f>
        <v>#REF!</v>
      </c>
      <c r="D1245" s="505" t="e">
        <f>IF(Produit_Tarif_Stock!#REF!&lt;&gt;"",Produit_Tarif_Stock!#REF!,"")</f>
        <v>#REF!</v>
      </c>
      <c r="E1245" s="514" t="e">
        <f>IF(Produit_Tarif_Stock!#REF!&lt;&gt;0,Produit_Tarif_Stock!#REF!,"")</f>
        <v>#REF!</v>
      </c>
      <c r="F1245" s="2" t="e">
        <f>IF(Produit_Tarif_Stock!#REF!&lt;&gt;"",Produit_Tarif_Stock!#REF!,"")</f>
        <v>#REF!</v>
      </c>
      <c r="G1245" s="506" t="e">
        <f>IF(Produit_Tarif_Stock!#REF!&lt;&gt;0,Produit_Tarif_Stock!#REF!,"")</f>
        <v>#REF!</v>
      </c>
      <c r="I1245" s="506" t="str">
        <f t="shared" si="38"/>
        <v/>
      </c>
      <c r="J1245" s="2" t="e">
        <f>IF(Produit_Tarif_Stock!#REF!&lt;&gt;0,Produit_Tarif_Stock!#REF!,"")</f>
        <v>#REF!</v>
      </c>
      <c r="K1245" s="2" t="e">
        <f>IF(Produit_Tarif_Stock!#REF!&lt;&gt;0,Produit_Tarif_Stock!#REF!,"")</f>
        <v>#REF!</v>
      </c>
      <c r="L1245" s="114" t="e">
        <f>IF(Produit_Tarif_Stock!#REF!&lt;&gt;0,Produit_Tarif_Stock!#REF!,"")</f>
        <v>#REF!</v>
      </c>
      <c r="M1245" s="114" t="e">
        <f>IF(Produit_Tarif_Stock!#REF!&lt;&gt;0,Produit_Tarif_Stock!#REF!,"")</f>
        <v>#REF!</v>
      </c>
      <c r="N1245" s="454"/>
      <c r="P1245" s="2" t="e">
        <f>IF(Produit_Tarif_Stock!#REF!&lt;&gt;0,Produit_Tarif_Stock!#REF!,"")</f>
        <v>#REF!</v>
      </c>
      <c r="Q1245" s="518" t="e">
        <f>IF(Produit_Tarif_Stock!#REF!&lt;&gt;0,(E1245-(E1245*H1245)-Produit_Tarif_Stock!#REF!)/Produit_Tarif_Stock!#REF!*100,(E1245-(E1245*H1245)-Produit_Tarif_Stock!#REF!)/Produit_Tarif_Stock!#REF!*100)</f>
        <v>#REF!</v>
      </c>
      <c r="R1245" s="523">
        <f t="shared" si="39"/>
        <v>0</v>
      </c>
      <c r="S1245" s="524" t="e">
        <f>Produit_Tarif_Stock!#REF!</f>
        <v>#REF!</v>
      </c>
    </row>
    <row r="1246" spans="1:19" ht="24.75" customHeight="1">
      <c r="A1246" s="228" t="e">
        <f>Produit_Tarif_Stock!#REF!</f>
        <v>#REF!</v>
      </c>
      <c r="B1246" s="118" t="e">
        <f>IF(Produit_Tarif_Stock!#REF!&lt;&gt;"",Produit_Tarif_Stock!#REF!,"")</f>
        <v>#REF!</v>
      </c>
      <c r="C1246" s="502" t="e">
        <f>IF(Produit_Tarif_Stock!#REF!&lt;&gt;"",Produit_Tarif_Stock!#REF!,"")</f>
        <v>#REF!</v>
      </c>
      <c r="D1246" s="505" t="e">
        <f>IF(Produit_Tarif_Stock!#REF!&lt;&gt;"",Produit_Tarif_Stock!#REF!,"")</f>
        <v>#REF!</v>
      </c>
      <c r="E1246" s="514" t="e">
        <f>IF(Produit_Tarif_Stock!#REF!&lt;&gt;0,Produit_Tarif_Stock!#REF!,"")</f>
        <v>#REF!</v>
      </c>
      <c r="F1246" s="2" t="e">
        <f>IF(Produit_Tarif_Stock!#REF!&lt;&gt;"",Produit_Tarif_Stock!#REF!,"")</f>
        <v>#REF!</v>
      </c>
      <c r="G1246" s="506" t="e">
        <f>IF(Produit_Tarif_Stock!#REF!&lt;&gt;0,Produit_Tarif_Stock!#REF!,"")</f>
        <v>#REF!</v>
      </c>
      <c r="I1246" s="506" t="str">
        <f t="shared" si="38"/>
        <v/>
      </c>
      <c r="J1246" s="2" t="e">
        <f>IF(Produit_Tarif_Stock!#REF!&lt;&gt;0,Produit_Tarif_Stock!#REF!,"")</f>
        <v>#REF!</v>
      </c>
      <c r="K1246" s="2" t="e">
        <f>IF(Produit_Tarif_Stock!#REF!&lt;&gt;0,Produit_Tarif_Stock!#REF!,"")</f>
        <v>#REF!</v>
      </c>
      <c r="L1246" s="114" t="e">
        <f>IF(Produit_Tarif_Stock!#REF!&lt;&gt;0,Produit_Tarif_Stock!#REF!,"")</f>
        <v>#REF!</v>
      </c>
      <c r="M1246" s="114" t="e">
        <f>IF(Produit_Tarif_Stock!#REF!&lt;&gt;0,Produit_Tarif_Stock!#REF!,"")</f>
        <v>#REF!</v>
      </c>
      <c r="N1246" s="454"/>
      <c r="P1246" s="2" t="e">
        <f>IF(Produit_Tarif_Stock!#REF!&lt;&gt;0,Produit_Tarif_Stock!#REF!,"")</f>
        <v>#REF!</v>
      </c>
      <c r="Q1246" s="518" t="e">
        <f>IF(Produit_Tarif_Stock!#REF!&lt;&gt;0,(E1246-(E1246*H1246)-Produit_Tarif_Stock!#REF!)/Produit_Tarif_Stock!#REF!*100,(E1246-(E1246*H1246)-Produit_Tarif_Stock!#REF!)/Produit_Tarif_Stock!#REF!*100)</f>
        <v>#REF!</v>
      </c>
      <c r="R1246" s="523">
        <f t="shared" si="39"/>
        <v>0</v>
      </c>
      <c r="S1246" s="524" t="e">
        <f>Produit_Tarif_Stock!#REF!</f>
        <v>#REF!</v>
      </c>
    </row>
    <row r="1247" spans="1:19" ht="24.75" customHeight="1">
      <c r="A1247" s="228" t="e">
        <f>Produit_Tarif_Stock!#REF!</f>
        <v>#REF!</v>
      </c>
      <c r="B1247" s="118" t="e">
        <f>IF(Produit_Tarif_Stock!#REF!&lt;&gt;"",Produit_Tarif_Stock!#REF!,"")</f>
        <v>#REF!</v>
      </c>
      <c r="C1247" s="502" t="e">
        <f>IF(Produit_Tarif_Stock!#REF!&lt;&gt;"",Produit_Tarif_Stock!#REF!,"")</f>
        <v>#REF!</v>
      </c>
      <c r="D1247" s="505" t="e">
        <f>IF(Produit_Tarif_Stock!#REF!&lt;&gt;"",Produit_Tarif_Stock!#REF!,"")</f>
        <v>#REF!</v>
      </c>
      <c r="E1247" s="514" t="e">
        <f>IF(Produit_Tarif_Stock!#REF!&lt;&gt;0,Produit_Tarif_Stock!#REF!,"")</f>
        <v>#REF!</v>
      </c>
      <c r="F1247" s="2" t="e">
        <f>IF(Produit_Tarif_Stock!#REF!&lt;&gt;"",Produit_Tarif_Stock!#REF!,"")</f>
        <v>#REF!</v>
      </c>
      <c r="G1247" s="506" t="e">
        <f>IF(Produit_Tarif_Stock!#REF!&lt;&gt;0,Produit_Tarif_Stock!#REF!,"")</f>
        <v>#REF!</v>
      </c>
      <c r="I1247" s="506" t="str">
        <f t="shared" si="38"/>
        <v/>
      </c>
      <c r="J1247" s="2" t="e">
        <f>IF(Produit_Tarif_Stock!#REF!&lt;&gt;0,Produit_Tarif_Stock!#REF!,"")</f>
        <v>#REF!</v>
      </c>
      <c r="K1247" s="2" t="e">
        <f>IF(Produit_Tarif_Stock!#REF!&lt;&gt;0,Produit_Tarif_Stock!#REF!,"")</f>
        <v>#REF!</v>
      </c>
      <c r="L1247" s="114" t="e">
        <f>IF(Produit_Tarif_Stock!#REF!&lt;&gt;0,Produit_Tarif_Stock!#REF!,"")</f>
        <v>#REF!</v>
      </c>
      <c r="M1247" s="114" t="e">
        <f>IF(Produit_Tarif_Stock!#REF!&lt;&gt;0,Produit_Tarif_Stock!#REF!,"")</f>
        <v>#REF!</v>
      </c>
      <c r="N1247" s="454"/>
      <c r="P1247" s="2" t="e">
        <f>IF(Produit_Tarif_Stock!#REF!&lt;&gt;0,Produit_Tarif_Stock!#REF!,"")</f>
        <v>#REF!</v>
      </c>
      <c r="Q1247" s="518" t="e">
        <f>IF(Produit_Tarif_Stock!#REF!&lt;&gt;0,(E1247-(E1247*H1247)-Produit_Tarif_Stock!#REF!)/Produit_Tarif_Stock!#REF!*100,(E1247-(E1247*H1247)-Produit_Tarif_Stock!#REF!)/Produit_Tarif_Stock!#REF!*100)</f>
        <v>#REF!</v>
      </c>
      <c r="R1247" s="523">
        <f t="shared" si="39"/>
        <v>0</v>
      </c>
      <c r="S1247" s="524" t="e">
        <f>Produit_Tarif_Stock!#REF!</f>
        <v>#REF!</v>
      </c>
    </row>
    <row r="1248" spans="1:19" ht="24.75" customHeight="1">
      <c r="A1248" s="228" t="e">
        <f>Produit_Tarif_Stock!#REF!</f>
        <v>#REF!</v>
      </c>
      <c r="B1248" s="118" t="e">
        <f>IF(Produit_Tarif_Stock!#REF!&lt;&gt;"",Produit_Tarif_Stock!#REF!,"")</f>
        <v>#REF!</v>
      </c>
      <c r="C1248" s="502" t="e">
        <f>IF(Produit_Tarif_Stock!#REF!&lt;&gt;"",Produit_Tarif_Stock!#REF!,"")</f>
        <v>#REF!</v>
      </c>
      <c r="D1248" s="505" t="e">
        <f>IF(Produit_Tarif_Stock!#REF!&lt;&gt;"",Produit_Tarif_Stock!#REF!,"")</f>
        <v>#REF!</v>
      </c>
      <c r="E1248" s="514" t="e">
        <f>IF(Produit_Tarif_Stock!#REF!&lt;&gt;0,Produit_Tarif_Stock!#REF!,"")</f>
        <v>#REF!</v>
      </c>
      <c r="F1248" s="2" t="e">
        <f>IF(Produit_Tarif_Stock!#REF!&lt;&gt;"",Produit_Tarif_Stock!#REF!,"")</f>
        <v>#REF!</v>
      </c>
      <c r="G1248" s="506" t="e">
        <f>IF(Produit_Tarif_Stock!#REF!&lt;&gt;0,Produit_Tarif_Stock!#REF!,"")</f>
        <v>#REF!</v>
      </c>
      <c r="I1248" s="506" t="str">
        <f t="shared" si="38"/>
        <v/>
      </c>
      <c r="J1248" s="2" t="e">
        <f>IF(Produit_Tarif_Stock!#REF!&lt;&gt;0,Produit_Tarif_Stock!#REF!,"")</f>
        <v>#REF!</v>
      </c>
      <c r="K1248" s="2" t="e">
        <f>IF(Produit_Tarif_Stock!#REF!&lt;&gt;0,Produit_Tarif_Stock!#REF!,"")</f>
        <v>#REF!</v>
      </c>
      <c r="L1248" s="114" t="e">
        <f>IF(Produit_Tarif_Stock!#REF!&lt;&gt;0,Produit_Tarif_Stock!#REF!,"")</f>
        <v>#REF!</v>
      </c>
      <c r="M1248" s="114" t="e">
        <f>IF(Produit_Tarif_Stock!#REF!&lt;&gt;0,Produit_Tarif_Stock!#REF!,"")</f>
        <v>#REF!</v>
      </c>
      <c r="N1248" s="454"/>
      <c r="P1248" s="2" t="e">
        <f>IF(Produit_Tarif_Stock!#REF!&lt;&gt;0,Produit_Tarif_Stock!#REF!,"")</f>
        <v>#REF!</v>
      </c>
      <c r="Q1248" s="518" t="e">
        <f>IF(Produit_Tarif_Stock!#REF!&lt;&gt;0,(E1248-(E1248*H1248)-Produit_Tarif_Stock!#REF!)/Produit_Tarif_Stock!#REF!*100,(E1248-(E1248*H1248)-Produit_Tarif_Stock!#REF!)/Produit_Tarif_Stock!#REF!*100)</f>
        <v>#REF!</v>
      </c>
      <c r="R1248" s="523">
        <f t="shared" si="39"/>
        <v>0</v>
      </c>
      <c r="S1248" s="524" t="e">
        <f>Produit_Tarif_Stock!#REF!</f>
        <v>#REF!</v>
      </c>
    </row>
    <row r="1249" spans="1:19" ht="24.75" customHeight="1">
      <c r="A1249" s="228" t="e">
        <f>Produit_Tarif_Stock!#REF!</f>
        <v>#REF!</v>
      </c>
      <c r="B1249" s="118" t="e">
        <f>IF(Produit_Tarif_Stock!#REF!&lt;&gt;"",Produit_Tarif_Stock!#REF!,"")</f>
        <v>#REF!</v>
      </c>
      <c r="C1249" s="502" t="e">
        <f>IF(Produit_Tarif_Stock!#REF!&lt;&gt;"",Produit_Tarif_Stock!#REF!,"")</f>
        <v>#REF!</v>
      </c>
      <c r="D1249" s="505" t="e">
        <f>IF(Produit_Tarif_Stock!#REF!&lt;&gt;"",Produit_Tarif_Stock!#REF!,"")</f>
        <v>#REF!</v>
      </c>
      <c r="E1249" s="514" t="e">
        <f>IF(Produit_Tarif_Stock!#REF!&lt;&gt;0,Produit_Tarif_Stock!#REF!,"")</f>
        <v>#REF!</v>
      </c>
      <c r="F1249" s="2" t="e">
        <f>IF(Produit_Tarif_Stock!#REF!&lt;&gt;"",Produit_Tarif_Stock!#REF!,"")</f>
        <v>#REF!</v>
      </c>
      <c r="G1249" s="506" t="e">
        <f>IF(Produit_Tarif_Stock!#REF!&lt;&gt;0,Produit_Tarif_Stock!#REF!,"")</f>
        <v>#REF!</v>
      </c>
      <c r="I1249" s="506" t="str">
        <f t="shared" si="38"/>
        <v/>
      </c>
      <c r="J1249" s="2" t="e">
        <f>IF(Produit_Tarif_Stock!#REF!&lt;&gt;0,Produit_Tarif_Stock!#REF!,"")</f>
        <v>#REF!</v>
      </c>
      <c r="K1249" s="2" t="e">
        <f>IF(Produit_Tarif_Stock!#REF!&lt;&gt;0,Produit_Tarif_Stock!#REF!,"")</f>
        <v>#REF!</v>
      </c>
      <c r="L1249" s="114" t="e">
        <f>IF(Produit_Tarif_Stock!#REF!&lt;&gt;0,Produit_Tarif_Stock!#REF!,"")</f>
        <v>#REF!</v>
      </c>
      <c r="M1249" s="114" t="e">
        <f>IF(Produit_Tarif_Stock!#REF!&lt;&gt;0,Produit_Tarif_Stock!#REF!,"")</f>
        <v>#REF!</v>
      </c>
      <c r="N1249" s="454"/>
      <c r="P1249" s="2" t="e">
        <f>IF(Produit_Tarif_Stock!#REF!&lt;&gt;0,Produit_Tarif_Stock!#REF!,"")</f>
        <v>#REF!</v>
      </c>
      <c r="Q1249" s="518" t="e">
        <f>IF(Produit_Tarif_Stock!#REF!&lt;&gt;0,(E1249-(E1249*H1249)-Produit_Tarif_Stock!#REF!)/Produit_Tarif_Stock!#REF!*100,(E1249-(E1249*H1249)-Produit_Tarif_Stock!#REF!)/Produit_Tarif_Stock!#REF!*100)</f>
        <v>#REF!</v>
      </c>
      <c r="R1249" s="523">
        <f t="shared" si="39"/>
        <v>0</v>
      </c>
      <c r="S1249" s="524" t="e">
        <f>Produit_Tarif_Stock!#REF!</f>
        <v>#REF!</v>
      </c>
    </row>
    <row r="1250" spans="1:19" ht="24.75" customHeight="1">
      <c r="A1250" s="228" t="e">
        <f>Produit_Tarif_Stock!#REF!</f>
        <v>#REF!</v>
      </c>
      <c r="B1250" s="118" t="e">
        <f>IF(Produit_Tarif_Stock!#REF!&lt;&gt;"",Produit_Tarif_Stock!#REF!,"")</f>
        <v>#REF!</v>
      </c>
      <c r="C1250" s="502" t="e">
        <f>IF(Produit_Tarif_Stock!#REF!&lt;&gt;"",Produit_Tarif_Stock!#REF!,"")</f>
        <v>#REF!</v>
      </c>
      <c r="D1250" s="505" t="e">
        <f>IF(Produit_Tarif_Stock!#REF!&lt;&gt;"",Produit_Tarif_Stock!#REF!,"")</f>
        <v>#REF!</v>
      </c>
      <c r="E1250" s="514" t="e">
        <f>IF(Produit_Tarif_Stock!#REF!&lt;&gt;0,Produit_Tarif_Stock!#REF!,"")</f>
        <v>#REF!</v>
      </c>
      <c r="F1250" s="2" t="e">
        <f>IF(Produit_Tarif_Stock!#REF!&lt;&gt;"",Produit_Tarif_Stock!#REF!,"")</f>
        <v>#REF!</v>
      </c>
      <c r="G1250" s="506" t="e">
        <f>IF(Produit_Tarif_Stock!#REF!&lt;&gt;0,Produit_Tarif_Stock!#REF!,"")</f>
        <v>#REF!</v>
      </c>
      <c r="I1250" s="506" t="str">
        <f t="shared" si="38"/>
        <v/>
      </c>
      <c r="J1250" s="2" t="e">
        <f>IF(Produit_Tarif_Stock!#REF!&lt;&gt;0,Produit_Tarif_Stock!#REF!,"")</f>
        <v>#REF!</v>
      </c>
      <c r="K1250" s="2" t="e">
        <f>IF(Produit_Tarif_Stock!#REF!&lt;&gt;0,Produit_Tarif_Stock!#REF!,"")</f>
        <v>#REF!</v>
      </c>
      <c r="L1250" s="114" t="e">
        <f>IF(Produit_Tarif_Stock!#REF!&lt;&gt;0,Produit_Tarif_Stock!#REF!,"")</f>
        <v>#REF!</v>
      </c>
      <c r="M1250" s="114" t="e">
        <f>IF(Produit_Tarif_Stock!#REF!&lt;&gt;0,Produit_Tarif_Stock!#REF!,"")</f>
        <v>#REF!</v>
      </c>
      <c r="N1250" s="454"/>
      <c r="P1250" s="2" t="e">
        <f>IF(Produit_Tarif_Stock!#REF!&lt;&gt;0,Produit_Tarif_Stock!#REF!,"")</f>
        <v>#REF!</v>
      </c>
      <c r="Q1250" s="518" t="e">
        <f>IF(Produit_Tarif_Stock!#REF!&lt;&gt;0,(E1250-(E1250*H1250)-Produit_Tarif_Stock!#REF!)/Produit_Tarif_Stock!#REF!*100,(E1250-(E1250*H1250)-Produit_Tarif_Stock!#REF!)/Produit_Tarif_Stock!#REF!*100)</f>
        <v>#REF!</v>
      </c>
      <c r="R1250" s="523">
        <f t="shared" si="39"/>
        <v>0</v>
      </c>
      <c r="S1250" s="524" t="e">
        <f>Produit_Tarif_Stock!#REF!</f>
        <v>#REF!</v>
      </c>
    </row>
    <row r="1251" spans="1:19" ht="24.75" customHeight="1">
      <c r="A1251" s="228" t="e">
        <f>Produit_Tarif_Stock!#REF!</f>
        <v>#REF!</v>
      </c>
      <c r="B1251" s="118" t="e">
        <f>IF(Produit_Tarif_Stock!#REF!&lt;&gt;"",Produit_Tarif_Stock!#REF!,"")</f>
        <v>#REF!</v>
      </c>
      <c r="C1251" s="502" t="e">
        <f>IF(Produit_Tarif_Stock!#REF!&lt;&gt;"",Produit_Tarif_Stock!#REF!,"")</f>
        <v>#REF!</v>
      </c>
      <c r="D1251" s="505" t="e">
        <f>IF(Produit_Tarif_Stock!#REF!&lt;&gt;"",Produit_Tarif_Stock!#REF!,"")</f>
        <v>#REF!</v>
      </c>
      <c r="E1251" s="514" t="e">
        <f>IF(Produit_Tarif_Stock!#REF!&lt;&gt;0,Produit_Tarif_Stock!#REF!,"")</f>
        <v>#REF!</v>
      </c>
      <c r="F1251" s="2" t="e">
        <f>IF(Produit_Tarif_Stock!#REF!&lt;&gt;"",Produit_Tarif_Stock!#REF!,"")</f>
        <v>#REF!</v>
      </c>
      <c r="G1251" s="506" t="e">
        <f>IF(Produit_Tarif_Stock!#REF!&lt;&gt;0,Produit_Tarif_Stock!#REF!,"")</f>
        <v>#REF!</v>
      </c>
      <c r="I1251" s="506" t="str">
        <f t="shared" si="38"/>
        <v/>
      </c>
      <c r="J1251" s="2" t="e">
        <f>IF(Produit_Tarif_Stock!#REF!&lt;&gt;0,Produit_Tarif_Stock!#REF!,"")</f>
        <v>#REF!</v>
      </c>
      <c r="K1251" s="2" t="e">
        <f>IF(Produit_Tarif_Stock!#REF!&lt;&gt;0,Produit_Tarif_Stock!#REF!,"")</f>
        <v>#REF!</v>
      </c>
      <c r="L1251" s="114" t="e">
        <f>IF(Produit_Tarif_Stock!#REF!&lt;&gt;0,Produit_Tarif_Stock!#REF!,"")</f>
        <v>#REF!</v>
      </c>
      <c r="M1251" s="114" t="e">
        <f>IF(Produit_Tarif_Stock!#REF!&lt;&gt;0,Produit_Tarif_Stock!#REF!,"")</f>
        <v>#REF!</v>
      </c>
      <c r="N1251" s="454"/>
      <c r="P1251" s="2" t="e">
        <f>IF(Produit_Tarif_Stock!#REF!&lt;&gt;0,Produit_Tarif_Stock!#REF!,"")</f>
        <v>#REF!</v>
      </c>
      <c r="Q1251" s="518" t="e">
        <f>IF(Produit_Tarif_Stock!#REF!&lt;&gt;0,(E1251-(E1251*H1251)-Produit_Tarif_Stock!#REF!)/Produit_Tarif_Stock!#REF!*100,(E1251-(E1251*H1251)-Produit_Tarif_Stock!#REF!)/Produit_Tarif_Stock!#REF!*100)</f>
        <v>#REF!</v>
      </c>
      <c r="R1251" s="523">
        <f t="shared" si="39"/>
        <v>0</v>
      </c>
      <c r="S1251" s="524" t="e">
        <f>Produit_Tarif_Stock!#REF!</f>
        <v>#REF!</v>
      </c>
    </row>
    <row r="1252" spans="1:19" ht="24.75" customHeight="1">
      <c r="A1252" s="228" t="e">
        <f>Produit_Tarif_Stock!#REF!</f>
        <v>#REF!</v>
      </c>
      <c r="B1252" s="118" t="e">
        <f>IF(Produit_Tarif_Stock!#REF!&lt;&gt;"",Produit_Tarif_Stock!#REF!,"")</f>
        <v>#REF!</v>
      </c>
      <c r="C1252" s="502" t="e">
        <f>IF(Produit_Tarif_Stock!#REF!&lt;&gt;"",Produit_Tarif_Stock!#REF!,"")</f>
        <v>#REF!</v>
      </c>
      <c r="D1252" s="505" t="e">
        <f>IF(Produit_Tarif_Stock!#REF!&lt;&gt;"",Produit_Tarif_Stock!#REF!,"")</f>
        <v>#REF!</v>
      </c>
      <c r="E1252" s="514" t="e">
        <f>IF(Produit_Tarif_Stock!#REF!&lt;&gt;0,Produit_Tarif_Stock!#REF!,"")</f>
        <v>#REF!</v>
      </c>
      <c r="F1252" s="2" t="e">
        <f>IF(Produit_Tarif_Stock!#REF!&lt;&gt;"",Produit_Tarif_Stock!#REF!,"")</f>
        <v>#REF!</v>
      </c>
      <c r="G1252" s="506" t="e">
        <f>IF(Produit_Tarif_Stock!#REF!&lt;&gt;0,Produit_Tarif_Stock!#REF!,"")</f>
        <v>#REF!</v>
      </c>
      <c r="I1252" s="506" t="str">
        <f t="shared" si="38"/>
        <v/>
      </c>
      <c r="J1252" s="2" t="e">
        <f>IF(Produit_Tarif_Stock!#REF!&lt;&gt;0,Produit_Tarif_Stock!#REF!,"")</f>
        <v>#REF!</v>
      </c>
      <c r="K1252" s="2" t="e">
        <f>IF(Produit_Tarif_Stock!#REF!&lt;&gt;0,Produit_Tarif_Stock!#REF!,"")</f>
        <v>#REF!</v>
      </c>
      <c r="L1252" s="114" t="e">
        <f>IF(Produit_Tarif_Stock!#REF!&lt;&gt;0,Produit_Tarif_Stock!#REF!,"")</f>
        <v>#REF!</v>
      </c>
      <c r="M1252" s="114" t="e">
        <f>IF(Produit_Tarif_Stock!#REF!&lt;&gt;0,Produit_Tarif_Stock!#REF!,"")</f>
        <v>#REF!</v>
      </c>
      <c r="N1252" s="454"/>
      <c r="P1252" s="2" t="e">
        <f>IF(Produit_Tarif_Stock!#REF!&lt;&gt;0,Produit_Tarif_Stock!#REF!,"")</f>
        <v>#REF!</v>
      </c>
      <c r="Q1252" s="518" t="e">
        <f>IF(Produit_Tarif_Stock!#REF!&lt;&gt;0,(E1252-(E1252*H1252)-Produit_Tarif_Stock!#REF!)/Produit_Tarif_Stock!#REF!*100,(E1252-(E1252*H1252)-Produit_Tarif_Stock!#REF!)/Produit_Tarif_Stock!#REF!*100)</f>
        <v>#REF!</v>
      </c>
      <c r="R1252" s="523">
        <f t="shared" si="39"/>
        <v>0</v>
      </c>
      <c r="S1252" s="524" t="e">
        <f>Produit_Tarif_Stock!#REF!</f>
        <v>#REF!</v>
      </c>
    </row>
    <row r="1253" spans="1:19" ht="24.75" customHeight="1">
      <c r="A1253" s="228" t="e">
        <f>Produit_Tarif_Stock!#REF!</f>
        <v>#REF!</v>
      </c>
      <c r="B1253" s="118" t="e">
        <f>IF(Produit_Tarif_Stock!#REF!&lt;&gt;"",Produit_Tarif_Stock!#REF!,"")</f>
        <v>#REF!</v>
      </c>
      <c r="C1253" s="502" t="e">
        <f>IF(Produit_Tarif_Stock!#REF!&lt;&gt;"",Produit_Tarif_Stock!#REF!,"")</f>
        <v>#REF!</v>
      </c>
      <c r="D1253" s="505" t="e">
        <f>IF(Produit_Tarif_Stock!#REF!&lt;&gt;"",Produit_Tarif_Stock!#REF!,"")</f>
        <v>#REF!</v>
      </c>
      <c r="E1253" s="514" t="e">
        <f>IF(Produit_Tarif_Stock!#REF!&lt;&gt;0,Produit_Tarif_Stock!#REF!,"")</f>
        <v>#REF!</v>
      </c>
      <c r="F1253" s="2" t="e">
        <f>IF(Produit_Tarif_Stock!#REF!&lt;&gt;"",Produit_Tarif_Stock!#REF!,"")</f>
        <v>#REF!</v>
      </c>
      <c r="G1253" s="506" t="e">
        <f>IF(Produit_Tarif_Stock!#REF!&lt;&gt;0,Produit_Tarif_Stock!#REF!,"")</f>
        <v>#REF!</v>
      </c>
      <c r="I1253" s="506" t="str">
        <f t="shared" si="38"/>
        <v/>
      </c>
      <c r="J1253" s="2" t="e">
        <f>IF(Produit_Tarif_Stock!#REF!&lt;&gt;0,Produit_Tarif_Stock!#REF!,"")</f>
        <v>#REF!</v>
      </c>
      <c r="K1253" s="2" t="e">
        <f>IF(Produit_Tarif_Stock!#REF!&lt;&gt;0,Produit_Tarif_Stock!#REF!,"")</f>
        <v>#REF!</v>
      </c>
      <c r="L1253" s="114" t="e">
        <f>IF(Produit_Tarif_Stock!#REF!&lt;&gt;0,Produit_Tarif_Stock!#REF!,"")</f>
        <v>#REF!</v>
      </c>
      <c r="M1253" s="114" t="e">
        <f>IF(Produit_Tarif_Stock!#REF!&lt;&gt;0,Produit_Tarif_Stock!#REF!,"")</f>
        <v>#REF!</v>
      </c>
      <c r="N1253" s="454"/>
      <c r="P1253" s="2" t="e">
        <f>IF(Produit_Tarif_Stock!#REF!&lt;&gt;0,Produit_Tarif_Stock!#REF!,"")</f>
        <v>#REF!</v>
      </c>
      <c r="Q1253" s="518" t="e">
        <f>IF(Produit_Tarif_Stock!#REF!&lt;&gt;0,(E1253-(E1253*H1253)-Produit_Tarif_Stock!#REF!)/Produit_Tarif_Stock!#REF!*100,(E1253-(E1253*H1253)-Produit_Tarif_Stock!#REF!)/Produit_Tarif_Stock!#REF!*100)</f>
        <v>#REF!</v>
      </c>
      <c r="R1253" s="523">
        <f t="shared" si="39"/>
        <v>0</v>
      </c>
      <c r="S1253" s="524" t="e">
        <f>Produit_Tarif_Stock!#REF!</f>
        <v>#REF!</v>
      </c>
    </row>
    <row r="1254" spans="1:19" ht="24.75" customHeight="1">
      <c r="A1254" s="228" t="e">
        <f>Produit_Tarif_Stock!#REF!</f>
        <v>#REF!</v>
      </c>
      <c r="B1254" s="118" t="e">
        <f>IF(Produit_Tarif_Stock!#REF!&lt;&gt;"",Produit_Tarif_Stock!#REF!,"")</f>
        <v>#REF!</v>
      </c>
      <c r="C1254" s="502" t="e">
        <f>IF(Produit_Tarif_Stock!#REF!&lt;&gt;"",Produit_Tarif_Stock!#REF!,"")</f>
        <v>#REF!</v>
      </c>
      <c r="D1254" s="505" t="e">
        <f>IF(Produit_Tarif_Stock!#REF!&lt;&gt;"",Produit_Tarif_Stock!#REF!,"")</f>
        <v>#REF!</v>
      </c>
      <c r="E1254" s="514" t="e">
        <f>IF(Produit_Tarif_Stock!#REF!&lt;&gt;0,Produit_Tarif_Stock!#REF!,"")</f>
        <v>#REF!</v>
      </c>
      <c r="F1254" s="2" t="e">
        <f>IF(Produit_Tarif_Stock!#REF!&lt;&gt;"",Produit_Tarif_Stock!#REF!,"")</f>
        <v>#REF!</v>
      </c>
      <c r="G1254" s="506" t="e">
        <f>IF(Produit_Tarif_Stock!#REF!&lt;&gt;0,Produit_Tarif_Stock!#REF!,"")</f>
        <v>#REF!</v>
      </c>
      <c r="I1254" s="506" t="str">
        <f t="shared" si="38"/>
        <v/>
      </c>
      <c r="J1254" s="2" t="e">
        <f>IF(Produit_Tarif_Stock!#REF!&lt;&gt;0,Produit_Tarif_Stock!#REF!,"")</f>
        <v>#REF!</v>
      </c>
      <c r="K1254" s="2" t="e">
        <f>IF(Produit_Tarif_Stock!#REF!&lt;&gt;0,Produit_Tarif_Stock!#REF!,"")</f>
        <v>#REF!</v>
      </c>
      <c r="L1254" s="114" t="e">
        <f>IF(Produit_Tarif_Stock!#REF!&lt;&gt;0,Produit_Tarif_Stock!#REF!,"")</f>
        <v>#REF!</v>
      </c>
      <c r="M1254" s="114" t="e">
        <f>IF(Produit_Tarif_Stock!#REF!&lt;&gt;0,Produit_Tarif_Stock!#REF!,"")</f>
        <v>#REF!</v>
      </c>
      <c r="N1254" s="454"/>
      <c r="P1254" s="2" t="e">
        <f>IF(Produit_Tarif_Stock!#REF!&lt;&gt;0,Produit_Tarif_Stock!#REF!,"")</f>
        <v>#REF!</v>
      </c>
      <c r="Q1254" s="518" t="e">
        <f>IF(Produit_Tarif_Stock!#REF!&lt;&gt;0,(E1254-(E1254*H1254)-Produit_Tarif_Stock!#REF!)/Produit_Tarif_Stock!#REF!*100,(E1254-(E1254*H1254)-Produit_Tarif_Stock!#REF!)/Produit_Tarif_Stock!#REF!*100)</f>
        <v>#REF!</v>
      </c>
      <c r="R1254" s="523">
        <f t="shared" si="39"/>
        <v>0</v>
      </c>
      <c r="S1254" s="524" t="e">
        <f>Produit_Tarif_Stock!#REF!</f>
        <v>#REF!</v>
      </c>
    </row>
    <row r="1255" spans="1:19" ht="24.75" customHeight="1">
      <c r="A1255" s="228" t="e">
        <f>Produit_Tarif_Stock!#REF!</f>
        <v>#REF!</v>
      </c>
      <c r="B1255" s="118" t="e">
        <f>IF(Produit_Tarif_Stock!#REF!&lt;&gt;"",Produit_Tarif_Stock!#REF!,"")</f>
        <v>#REF!</v>
      </c>
      <c r="C1255" s="502" t="e">
        <f>IF(Produit_Tarif_Stock!#REF!&lt;&gt;"",Produit_Tarif_Stock!#REF!,"")</f>
        <v>#REF!</v>
      </c>
      <c r="D1255" s="505" t="e">
        <f>IF(Produit_Tarif_Stock!#REF!&lt;&gt;"",Produit_Tarif_Stock!#REF!,"")</f>
        <v>#REF!</v>
      </c>
      <c r="E1255" s="514" t="e">
        <f>IF(Produit_Tarif_Stock!#REF!&lt;&gt;0,Produit_Tarif_Stock!#REF!,"")</f>
        <v>#REF!</v>
      </c>
      <c r="F1255" s="2" t="e">
        <f>IF(Produit_Tarif_Stock!#REF!&lt;&gt;"",Produit_Tarif_Stock!#REF!,"")</f>
        <v>#REF!</v>
      </c>
      <c r="G1255" s="506" t="e">
        <f>IF(Produit_Tarif_Stock!#REF!&lt;&gt;0,Produit_Tarif_Stock!#REF!,"")</f>
        <v>#REF!</v>
      </c>
      <c r="I1255" s="506" t="str">
        <f t="shared" si="38"/>
        <v/>
      </c>
      <c r="J1255" s="2" t="e">
        <f>IF(Produit_Tarif_Stock!#REF!&lt;&gt;0,Produit_Tarif_Stock!#REF!,"")</f>
        <v>#REF!</v>
      </c>
      <c r="K1255" s="2" t="e">
        <f>IF(Produit_Tarif_Stock!#REF!&lt;&gt;0,Produit_Tarif_Stock!#REF!,"")</f>
        <v>#REF!</v>
      </c>
      <c r="L1255" s="114" t="e">
        <f>IF(Produit_Tarif_Stock!#REF!&lt;&gt;0,Produit_Tarif_Stock!#REF!,"")</f>
        <v>#REF!</v>
      </c>
      <c r="M1255" s="114" t="e">
        <f>IF(Produit_Tarif_Stock!#REF!&lt;&gt;0,Produit_Tarif_Stock!#REF!,"")</f>
        <v>#REF!</v>
      </c>
      <c r="N1255" s="454"/>
      <c r="P1255" s="2" t="e">
        <f>IF(Produit_Tarif_Stock!#REF!&lt;&gt;0,Produit_Tarif_Stock!#REF!,"")</f>
        <v>#REF!</v>
      </c>
      <c r="Q1255" s="518" t="e">
        <f>IF(Produit_Tarif_Stock!#REF!&lt;&gt;0,(E1255-(E1255*H1255)-Produit_Tarif_Stock!#REF!)/Produit_Tarif_Stock!#REF!*100,(E1255-(E1255*H1255)-Produit_Tarif_Stock!#REF!)/Produit_Tarif_Stock!#REF!*100)</f>
        <v>#REF!</v>
      </c>
      <c r="R1255" s="523">
        <f t="shared" si="39"/>
        <v>0</v>
      </c>
      <c r="S1255" s="524" t="e">
        <f>Produit_Tarif_Stock!#REF!</f>
        <v>#REF!</v>
      </c>
    </row>
    <row r="1256" spans="1:19" ht="24.75" customHeight="1">
      <c r="A1256" s="228" t="e">
        <f>Produit_Tarif_Stock!#REF!</f>
        <v>#REF!</v>
      </c>
      <c r="B1256" s="118" t="e">
        <f>IF(Produit_Tarif_Stock!#REF!&lt;&gt;"",Produit_Tarif_Stock!#REF!,"")</f>
        <v>#REF!</v>
      </c>
      <c r="C1256" s="502" t="e">
        <f>IF(Produit_Tarif_Stock!#REF!&lt;&gt;"",Produit_Tarif_Stock!#REF!,"")</f>
        <v>#REF!</v>
      </c>
      <c r="D1256" s="505" t="e">
        <f>IF(Produit_Tarif_Stock!#REF!&lt;&gt;"",Produit_Tarif_Stock!#REF!,"")</f>
        <v>#REF!</v>
      </c>
      <c r="E1256" s="514" t="e">
        <f>IF(Produit_Tarif_Stock!#REF!&lt;&gt;0,Produit_Tarif_Stock!#REF!,"")</f>
        <v>#REF!</v>
      </c>
      <c r="F1256" s="2" t="e">
        <f>IF(Produit_Tarif_Stock!#REF!&lt;&gt;"",Produit_Tarif_Stock!#REF!,"")</f>
        <v>#REF!</v>
      </c>
      <c r="G1256" s="506" t="e">
        <f>IF(Produit_Tarif_Stock!#REF!&lt;&gt;0,Produit_Tarif_Stock!#REF!,"")</f>
        <v>#REF!</v>
      </c>
      <c r="I1256" s="506" t="str">
        <f t="shared" si="38"/>
        <v/>
      </c>
      <c r="J1256" s="2" t="e">
        <f>IF(Produit_Tarif_Stock!#REF!&lt;&gt;0,Produit_Tarif_Stock!#REF!,"")</f>
        <v>#REF!</v>
      </c>
      <c r="K1256" s="2" t="e">
        <f>IF(Produit_Tarif_Stock!#REF!&lt;&gt;0,Produit_Tarif_Stock!#REF!,"")</f>
        <v>#REF!</v>
      </c>
      <c r="L1256" s="114" t="e">
        <f>IF(Produit_Tarif_Stock!#REF!&lt;&gt;0,Produit_Tarif_Stock!#REF!,"")</f>
        <v>#REF!</v>
      </c>
      <c r="M1256" s="114" t="e">
        <f>IF(Produit_Tarif_Stock!#REF!&lt;&gt;0,Produit_Tarif_Stock!#REF!,"")</f>
        <v>#REF!</v>
      </c>
      <c r="N1256" s="454"/>
      <c r="P1256" s="2" t="e">
        <f>IF(Produit_Tarif_Stock!#REF!&lt;&gt;0,Produit_Tarif_Stock!#REF!,"")</f>
        <v>#REF!</v>
      </c>
      <c r="Q1256" s="518" t="e">
        <f>IF(Produit_Tarif_Stock!#REF!&lt;&gt;0,(E1256-(E1256*H1256)-Produit_Tarif_Stock!#REF!)/Produit_Tarif_Stock!#REF!*100,(E1256-(E1256*H1256)-Produit_Tarif_Stock!#REF!)/Produit_Tarif_Stock!#REF!*100)</f>
        <v>#REF!</v>
      </c>
      <c r="R1256" s="523">
        <f t="shared" si="39"/>
        <v>0</v>
      </c>
      <c r="S1256" s="524" t="e">
        <f>Produit_Tarif_Stock!#REF!</f>
        <v>#REF!</v>
      </c>
    </row>
    <row r="1257" spans="1:19" ht="24.75" customHeight="1">
      <c r="A1257" s="228" t="e">
        <f>Produit_Tarif_Stock!#REF!</f>
        <v>#REF!</v>
      </c>
      <c r="B1257" s="118" t="e">
        <f>IF(Produit_Tarif_Stock!#REF!&lt;&gt;"",Produit_Tarif_Stock!#REF!,"")</f>
        <v>#REF!</v>
      </c>
      <c r="C1257" s="502" t="e">
        <f>IF(Produit_Tarif_Stock!#REF!&lt;&gt;"",Produit_Tarif_Stock!#REF!,"")</f>
        <v>#REF!</v>
      </c>
      <c r="D1257" s="505" t="e">
        <f>IF(Produit_Tarif_Stock!#REF!&lt;&gt;"",Produit_Tarif_Stock!#REF!,"")</f>
        <v>#REF!</v>
      </c>
      <c r="E1257" s="514" t="e">
        <f>IF(Produit_Tarif_Stock!#REF!&lt;&gt;0,Produit_Tarif_Stock!#REF!,"")</f>
        <v>#REF!</v>
      </c>
      <c r="F1257" s="2" t="e">
        <f>IF(Produit_Tarif_Stock!#REF!&lt;&gt;"",Produit_Tarif_Stock!#REF!,"")</f>
        <v>#REF!</v>
      </c>
      <c r="G1257" s="506" t="e">
        <f>IF(Produit_Tarif_Stock!#REF!&lt;&gt;0,Produit_Tarif_Stock!#REF!,"")</f>
        <v>#REF!</v>
      </c>
      <c r="I1257" s="506" t="str">
        <f t="shared" si="38"/>
        <v/>
      </c>
      <c r="J1257" s="2" t="e">
        <f>IF(Produit_Tarif_Stock!#REF!&lt;&gt;0,Produit_Tarif_Stock!#REF!,"")</f>
        <v>#REF!</v>
      </c>
      <c r="K1257" s="2" t="e">
        <f>IF(Produit_Tarif_Stock!#REF!&lt;&gt;0,Produit_Tarif_Stock!#REF!,"")</f>
        <v>#REF!</v>
      </c>
      <c r="L1257" s="114" t="e">
        <f>IF(Produit_Tarif_Stock!#REF!&lt;&gt;0,Produit_Tarif_Stock!#REF!,"")</f>
        <v>#REF!</v>
      </c>
      <c r="M1257" s="114" t="e">
        <f>IF(Produit_Tarif_Stock!#REF!&lt;&gt;0,Produit_Tarif_Stock!#REF!,"")</f>
        <v>#REF!</v>
      </c>
      <c r="N1257" s="454"/>
      <c r="P1257" s="2" t="e">
        <f>IF(Produit_Tarif_Stock!#REF!&lt;&gt;0,Produit_Tarif_Stock!#REF!,"")</f>
        <v>#REF!</v>
      </c>
      <c r="Q1257" s="518" t="e">
        <f>IF(Produit_Tarif_Stock!#REF!&lt;&gt;0,(E1257-(E1257*H1257)-Produit_Tarif_Stock!#REF!)/Produit_Tarif_Stock!#REF!*100,(E1257-(E1257*H1257)-Produit_Tarif_Stock!#REF!)/Produit_Tarif_Stock!#REF!*100)</f>
        <v>#REF!</v>
      </c>
      <c r="R1257" s="523">
        <f t="shared" si="39"/>
        <v>0</v>
      </c>
      <c r="S1257" s="524" t="e">
        <f>Produit_Tarif_Stock!#REF!</f>
        <v>#REF!</v>
      </c>
    </row>
    <row r="1258" spans="1:19" ht="24.75" customHeight="1">
      <c r="A1258" s="228" t="e">
        <f>Produit_Tarif_Stock!#REF!</f>
        <v>#REF!</v>
      </c>
      <c r="B1258" s="118" t="e">
        <f>IF(Produit_Tarif_Stock!#REF!&lt;&gt;"",Produit_Tarif_Stock!#REF!,"")</f>
        <v>#REF!</v>
      </c>
      <c r="C1258" s="502" t="e">
        <f>IF(Produit_Tarif_Stock!#REF!&lt;&gt;"",Produit_Tarif_Stock!#REF!,"")</f>
        <v>#REF!</v>
      </c>
      <c r="D1258" s="505" t="e">
        <f>IF(Produit_Tarif_Stock!#REF!&lt;&gt;"",Produit_Tarif_Stock!#REF!,"")</f>
        <v>#REF!</v>
      </c>
      <c r="E1258" s="514" t="e">
        <f>IF(Produit_Tarif_Stock!#REF!&lt;&gt;0,Produit_Tarif_Stock!#REF!,"")</f>
        <v>#REF!</v>
      </c>
      <c r="F1258" s="2" t="e">
        <f>IF(Produit_Tarif_Stock!#REF!&lt;&gt;"",Produit_Tarif_Stock!#REF!,"")</f>
        <v>#REF!</v>
      </c>
      <c r="G1258" s="506" t="e">
        <f>IF(Produit_Tarif_Stock!#REF!&lt;&gt;0,Produit_Tarif_Stock!#REF!,"")</f>
        <v>#REF!</v>
      </c>
      <c r="I1258" s="506" t="str">
        <f t="shared" si="38"/>
        <v/>
      </c>
      <c r="J1258" s="2" t="e">
        <f>IF(Produit_Tarif_Stock!#REF!&lt;&gt;0,Produit_Tarif_Stock!#REF!,"")</f>
        <v>#REF!</v>
      </c>
      <c r="K1258" s="2" t="e">
        <f>IF(Produit_Tarif_Stock!#REF!&lt;&gt;0,Produit_Tarif_Stock!#REF!,"")</f>
        <v>#REF!</v>
      </c>
      <c r="L1258" s="114" t="e">
        <f>IF(Produit_Tarif_Stock!#REF!&lt;&gt;0,Produit_Tarif_Stock!#REF!,"")</f>
        <v>#REF!</v>
      </c>
      <c r="M1258" s="114" t="e">
        <f>IF(Produit_Tarif_Stock!#REF!&lt;&gt;0,Produit_Tarif_Stock!#REF!,"")</f>
        <v>#REF!</v>
      </c>
      <c r="N1258" s="454"/>
      <c r="P1258" s="2" t="e">
        <f>IF(Produit_Tarif_Stock!#REF!&lt;&gt;0,Produit_Tarif_Stock!#REF!,"")</f>
        <v>#REF!</v>
      </c>
      <c r="Q1258" s="518" t="e">
        <f>IF(Produit_Tarif_Stock!#REF!&lt;&gt;0,(E1258-(E1258*H1258)-Produit_Tarif_Stock!#REF!)/Produit_Tarif_Stock!#REF!*100,(E1258-(E1258*H1258)-Produit_Tarif_Stock!#REF!)/Produit_Tarif_Stock!#REF!*100)</f>
        <v>#REF!</v>
      </c>
      <c r="R1258" s="523">
        <f t="shared" si="39"/>
        <v>0</v>
      </c>
      <c r="S1258" s="524" t="e">
        <f>Produit_Tarif_Stock!#REF!</f>
        <v>#REF!</v>
      </c>
    </row>
    <row r="1259" spans="1:19" ht="24.75" customHeight="1">
      <c r="A1259" s="228" t="e">
        <f>Produit_Tarif_Stock!#REF!</f>
        <v>#REF!</v>
      </c>
      <c r="B1259" s="118" t="e">
        <f>IF(Produit_Tarif_Stock!#REF!&lt;&gt;"",Produit_Tarif_Stock!#REF!,"")</f>
        <v>#REF!</v>
      </c>
      <c r="C1259" s="502" t="e">
        <f>IF(Produit_Tarif_Stock!#REF!&lt;&gt;"",Produit_Tarif_Stock!#REF!,"")</f>
        <v>#REF!</v>
      </c>
      <c r="D1259" s="505" t="e">
        <f>IF(Produit_Tarif_Stock!#REF!&lt;&gt;"",Produit_Tarif_Stock!#REF!,"")</f>
        <v>#REF!</v>
      </c>
      <c r="E1259" s="514" t="e">
        <f>IF(Produit_Tarif_Stock!#REF!&lt;&gt;0,Produit_Tarif_Stock!#REF!,"")</f>
        <v>#REF!</v>
      </c>
      <c r="F1259" s="2" t="e">
        <f>IF(Produit_Tarif_Stock!#REF!&lt;&gt;"",Produit_Tarif_Stock!#REF!,"")</f>
        <v>#REF!</v>
      </c>
      <c r="G1259" s="506" t="e">
        <f>IF(Produit_Tarif_Stock!#REF!&lt;&gt;0,Produit_Tarif_Stock!#REF!,"")</f>
        <v>#REF!</v>
      </c>
      <c r="I1259" s="506" t="str">
        <f t="shared" si="38"/>
        <v/>
      </c>
      <c r="J1259" s="2" t="e">
        <f>IF(Produit_Tarif_Stock!#REF!&lt;&gt;0,Produit_Tarif_Stock!#REF!,"")</f>
        <v>#REF!</v>
      </c>
      <c r="K1259" s="2" t="e">
        <f>IF(Produit_Tarif_Stock!#REF!&lt;&gt;0,Produit_Tarif_Stock!#REF!,"")</f>
        <v>#REF!</v>
      </c>
      <c r="L1259" s="114" t="e">
        <f>IF(Produit_Tarif_Stock!#REF!&lt;&gt;0,Produit_Tarif_Stock!#REF!,"")</f>
        <v>#REF!</v>
      </c>
      <c r="M1259" s="114" t="e">
        <f>IF(Produit_Tarif_Stock!#REF!&lt;&gt;0,Produit_Tarif_Stock!#REF!,"")</f>
        <v>#REF!</v>
      </c>
      <c r="N1259" s="454"/>
      <c r="P1259" s="2" t="e">
        <f>IF(Produit_Tarif_Stock!#REF!&lt;&gt;0,Produit_Tarif_Stock!#REF!,"")</f>
        <v>#REF!</v>
      </c>
      <c r="Q1259" s="518" t="e">
        <f>IF(Produit_Tarif_Stock!#REF!&lt;&gt;0,(E1259-(E1259*H1259)-Produit_Tarif_Stock!#REF!)/Produit_Tarif_Stock!#REF!*100,(E1259-(E1259*H1259)-Produit_Tarif_Stock!#REF!)/Produit_Tarif_Stock!#REF!*100)</f>
        <v>#REF!</v>
      </c>
      <c r="R1259" s="523">
        <f t="shared" si="39"/>
        <v>0</v>
      </c>
      <c r="S1259" s="524" t="e">
        <f>Produit_Tarif_Stock!#REF!</f>
        <v>#REF!</v>
      </c>
    </row>
    <row r="1260" spans="1:19" ht="24.75" customHeight="1">
      <c r="A1260" s="228" t="e">
        <f>Produit_Tarif_Stock!#REF!</f>
        <v>#REF!</v>
      </c>
      <c r="B1260" s="118" t="e">
        <f>IF(Produit_Tarif_Stock!#REF!&lt;&gt;"",Produit_Tarif_Stock!#REF!,"")</f>
        <v>#REF!</v>
      </c>
      <c r="C1260" s="502" t="e">
        <f>IF(Produit_Tarif_Stock!#REF!&lt;&gt;"",Produit_Tarif_Stock!#REF!,"")</f>
        <v>#REF!</v>
      </c>
      <c r="D1260" s="505" t="e">
        <f>IF(Produit_Tarif_Stock!#REF!&lt;&gt;"",Produit_Tarif_Stock!#REF!,"")</f>
        <v>#REF!</v>
      </c>
      <c r="E1260" s="514" t="e">
        <f>IF(Produit_Tarif_Stock!#REF!&lt;&gt;0,Produit_Tarif_Stock!#REF!,"")</f>
        <v>#REF!</v>
      </c>
      <c r="F1260" s="2" t="e">
        <f>IF(Produit_Tarif_Stock!#REF!&lt;&gt;"",Produit_Tarif_Stock!#REF!,"")</f>
        <v>#REF!</v>
      </c>
      <c r="G1260" s="506" t="e">
        <f>IF(Produit_Tarif_Stock!#REF!&lt;&gt;0,Produit_Tarif_Stock!#REF!,"")</f>
        <v>#REF!</v>
      </c>
      <c r="I1260" s="506" t="str">
        <f t="shared" si="38"/>
        <v/>
      </c>
      <c r="J1260" s="2" t="e">
        <f>IF(Produit_Tarif_Stock!#REF!&lt;&gt;0,Produit_Tarif_Stock!#REF!,"")</f>
        <v>#REF!</v>
      </c>
      <c r="K1260" s="2" t="e">
        <f>IF(Produit_Tarif_Stock!#REF!&lt;&gt;0,Produit_Tarif_Stock!#REF!,"")</f>
        <v>#REF!</v>
      </c>
      <c r="L1260" s="114" t="e">
        <f>IF(Produit_Tarif_Stock!#REF!&lt;&gt;0,Produit_Tarif_Stock!#REF!,"")</f>
        <v>#REF!</v>
      </c>
      <c r="M1260" s="114" t="e">
        <f>IF(Produit_Tarif_Stock!#REF!&lt;&gt;0,Produit_Tarif_Stock!#REF!,"")</f>
        <v>#REF!</v>
      </c>
      <c r="N1260" s="454"/>
      <c r="P1260" s="2" t="e">
        <f>IF(Produit_Tarif_Stock!#REF!&lt;&gt;0,Produit_Tarif_Stock!#REF!,"")</f>
        <v>#REF!</v>
      </c>
      <c r="Q1260" s="518" t="e">
        <f>IF(Produit_Tarif_Stock!#REF!&lt;&gt;0,(E1260-(E1260*H1260)-Produit_Tarif_Stock!#REF!)/Produit_Tarif_Stock!#REF!*100,(E1260-(E1260*H1260)-Produit_Tarif_Stock!#REF!)/Produit_Tarif_Stock!#REF!*100)</f>
        <v>#REF!</v>
      </c>
      <c r="R1260" s="523">
        <f t="shared" si="39"/>
        <v>0</v>
      </c>
      <c r="S1260" s="524" t="e">
        <f>Produit_Tarif_Stock!#REF!</f>
        <v>#REF!</v>
      </c>
    </row>
    <row r="1261" spans="1:19" ht="24.75" customHeight="1">
      <c r="A1261" s="228" t="e">
        <f>Produit_Tarif_Stock!#REF!</f>
        <v>#REF!</v>
      </c>
      <c r="B1261" s="118" t="e">
        <f>IF(Produit_Tarif_Stock!#REF!&lt;&gt;"",Produit_Tarif_Stock!#REF!,"")</f>
        <v>#REF!</v>
      </c>
      <c r="C1261" s="502" t="e">
        <f>IF(Produit_Tarif_Stock!#REF!&lt;&gt;"",Produit_Tarif_Stock!#REF!,"")</f>
        <v>#REF!</v>
      </c>
      <c r="D1261" s="505" t="e">
        <f>IF(Produit_Tarif_Stock!#REF!&lt;&gt;"",Produit_Tarif_Stock!#REF!,"")</f>
        <v>#REF!</v>
      </c>
      <c r="E1261" s="514" t="e">
        <f>IF(Produit_Tarif_Stock!#REF!&lt;&gt;0,Produit_Tarif_Stock!#REF!,"")</f>
        <v>#REF!</v>
      </c>
      <c r="F1261" s="2" t="e">
        <f>IF(Produit_Tarif_Stock!#REF!&lt;&gt;"",Produit_Tarif_Stock!#REF!,"")</f>
        <v>#REF!</v>
      </c>
      <c r="G1261" s="506" t="e">
        <f>IF(Produit_Tarif_Stock!#REF!&lt;&gt;0,Produit_Tarif_Stock!#REF!,"")</f>
        <v>#REF!</v>
      </c>
      <c r="I1261" s="506" t="str">
        <f t="shared" si="38"/>
        <v/>
      </c>
      <c r="J1261" s="2" t="e">
        <f>IF(Produit_Tarif_Stock!#REF!&lt;&gt;0,Produit_Tarif_Stock!#REF!,"")</f>
        <v>#REF!</v>
      </c>
      <c r="K1261" s="2" t="e">
        <f>IF(Produit_Tarif_Stock!#REF!&lt;&gt;0,Produit_Tarif_Stock!#REF!,"")</f>
        <v>#REF!</v>
      </c>
      <c r="L1261" s="114" t="e">
        <f>IF(Produit_Tarif_Stock!#REF!&lt;&gt;0,Produit_Tarif_Stock!#REF!,"")</f>
        <v>#REF!</v>
      </c>
      <c r="M1261" s="114" t="e">
        <f>IF(Produit_Tarif_Stock!#REF!&lt;&gt;0,Produit_Tarif_Stock!#REF!,"")</f>
        <v>#REF!</v>
      </c>
      <c r="N1261" s="454"/>
      <c r="P1261" s="2" t="e">
        <f>IF(Produit_Tarif_Stock!#REF!&lt;&gt;0,Produit_Tarif_Stock!#REF!,"")</f>
        <v>#REF!</v>
      </c>
      <c r="Q1261" s="518" t="e">
        <f>IF(Produit_Tarif_Stock!#REF!&lt;&gt;0,(E1261-(E1261*H1261)-Produit_Tarif_Stock!#REF!)/Produit_Tarif_Stock!#REF!*100,(E1261-(E1261*H1261)-Produit_Tarif_Stock!#REF!)/Produit_Tarif_Stock!#REF!*100)</f>
        <v>#REF!</v>
      </c>
      <c r="R1261" s="523">
        <f t="shared" si="39"/>
        <v>0</v>
      </c>
      <c r="S1261" s="524" t="e">
        <f>Produit_Tarif_Stock!#REF!</f>
        <v>#REF!</v>
      </c>
    </row>
    <row r="1262" spans="1:19" ht="24.75" customHeight="1">
      <c r="A1262" s="228" t="e">
        <f>Produit_Tarif_Stock!#REF!</f>
        <v>#REF!</v>
      </c>
      <c r="B1262" s="118" t="e">
        <f>IF(Produit_Tarif_Stock!#REF!&lt;&gt;"",Produit_Tarif_Stock!#REF!,"")</f>
        <v>#REF!</v>
      </c>
      <c r="C1262" s="502" t="e">
        <f>IF(Produit_Tarif_Stock!#REF!&lt;&gt;"",Produit_Tarif_Stock!#REF!,"")</f>
        <v>#REF!</v>
      </c>
      <c r="D1262" s="505" t="e">
        <f>IF(Produit_Tarif_Stock!#REF!&lt;&gt;"",Produit_Tarif_Stock!#REF!,"")</f>
        <v>#REF!</v>
      </c>
      <c r="E1262" s="514" t="e">
        <f>IF(Produit_Tarif_Stock!#REF!&lt;&gt;0,Produit_Tarif_Stock!#REF!,"")</f>
        <v>#REF!</v>
      </c>
      <c r="F1262" s="2" t="e">
        <f>IF(Produit_Tarif_Stock!#REF!&lt;&gt;"",Produit_Tarif_Stock!#REF!,"")</f>
        <v>#REF!</v>
      </c>
      <c r="G1262" s="506" t="e">
        <f>IF(Produit_Tarif_Stock!#REF!&lt;&gt;0,Produit_Tarif_Stock!#REF!,"")</f>
        <v>#REF!</v>
      </c>
      <c r="I1262" s="506" t="str">
        <f t="shared" si="38"/>
        <v/>
      </c>
      <c r="J1262" s="2" t="e">
        <f>IF(Produit_Tarif_Stock!#REF!&lt;&gt;0,Produit_Tarif_Stock!#REF!,"")</f>
        <v>#REF!</v>
      </c>
      <c r="K1262" s="2" t="e">
        <f>IF(Produit_Tarif_Stock!#REF!&lt;&gt;0,Produit_Tarif_Stock!#REF!,"")</f>
        <v>#REF!</v>
      </c>
      <c r="L1262" s="114" t="e">
        <f>IF(Produit_Tarif_Stock!#REF!&lt;&gt;0,Produit_Tarif_Stock!#REF!,"")</f>
        <v>#REF!</v>
      </c>
      <c r="M1262" s="114" t="e">
        <f>IF(Produit_Tarif_Stock!#REF!&lt;&gt;0,Produit_Tarif_Stock!#REF!,"")</f>
        <v>#REF!</v>
      </c>
      <c r="N1262" s="454"/>
      <c r="P1262" s="2" t="e">
        <f>IF(Produit_Tarif_Stock!#REF!&lt;&gt;0,Produit_Tarif_Stock!#REF!,"")</f>
        <v>#REF!</v>
      </c>
      <c r="Q1262" s="518" t="e">
        <f>IF(Produit_Tarif_Stock!#REF!&lt;&gt;0,(E1262-(E1262*H1262)-Produit_Tarif_Stock!#REF!)/Produit_Tarif_Stock!#REF!*100,(E1262-(E1262*H1262)-Produit_Tarif_Stock!#REF!)/Produit_Tarif_Stock!#REF!*100)</f>
        <v>#REF!</v>
      </c>
      <c r="R1262" s="523">
        <f t="shared" si="39"/>
        <v>0</v>
      </c>
      <c r="S1262" s="524" t="e">
        <f>Produit_Tarif_Stock!#REF!</f>
        <v>#REF!</v>
      </c>
    </row>
    <row r="1263" spans="1:19" ht="24.75" customHeight="1">
      <c r="A1263" s="228" t="e">
        <f>Produit_Tarif_Stock!#REF!</f>
        <v>#REF!</v>
      </c>
      <c r="B1263" s="118" t="e">
        <f>IF(Produit_Tarif_Stock!#REF!&lt;&gt;"",Produit_Tarif_Stock!#REF!,"")</f>
        <v>#REF!</v>
      </c>
      <c r="C1263" s="502" t="e">
        <f>IF(Produit_Tarif_Stock!#REF!&lt;&gt;"",Produit_Tarif_Stock!#REF!,"")</f>
        <v>#REF!</v>
      </c>
      <c r="D1263" s="505" t="e">
        <f>IF(Produit_Tarif_Stock!#REF!&lt;&gt;"",Produit_Tarif_Stock!#REF!,"")</f>
        <v>#REF!</v>
      </c>
      <c r="E1263" s="514" t="e">
        <f>IF(Produit_Tarif_Stock!#REF!&lt;&gt;0,Produit_Tarif_Stock!#REF!,"")</f>
        <v>#REF!</v>
      </c>
      <c r="F1263" s="2" t="e">
        <f>IF(Produit_Tarif_Stock!#REF!&lt;&gt;"",Produit_Tarif_Stock!#REF!,"")</f>
        <v>#REF!</v>
      </c>
      <c r="G1263" s="506" t="e">
        <f>IF(Produit_Tarif_Stock!#REF!&lt;&gt;0,Produit_Tarif_Stock!#REF!,"")</f>
        <v>#REF!</v>
      </c>
      <c r="I1263" s="506" t="str">
        <f t="shared" si="38"/>
        <v/>
      </c>
      <c r="J1263" s="2" t="e">
        <f>IF(Produit_Tarif_Stock!#REF!&lt;&gt;0,Produit_Tarif_Stock!#REF!,"")</f>
        <v>#REF!</v>
      </c>
      <c r="K1263" s="2" t="e">
        <f>IF(Produit_Tarif_Stock!#REF!&lt;&gt;0,Produit_Tarif_Stock!#REF!,"")</f>
        <v>#REF!</v>
      </c>
      <c r="L1263" s="114" t="e">
        <f>IF(Produit_Tarif_Stock!#REF!&lt;&gt;0,Produit_Tarif_Stock!#REF!,"")</f>
        <v>#REF!</v>
      </c>
      <c r="M1263" s="114" t="e">
        <f>IF(Produit_Tarif_Stock!#REF!&lt;&gt;0,Produit_Tarif_Stock!#REF!,"")</f>
        <v>#REF!</v>
      </c>
      <c r="N1263" s="454"/>
      <c r="P1263" s="2" t="e">
        <f>IF(Produit_Tarif_Stock!#REF!&lt;&gt;0,Produit_Tarif_Stock!#REF!,"")</f>
        <v>#REF!</v>
      </c>
      <c r="Q1263" s="518" t="e">
        <f>IF(Produit_Tarif_Stock!#REF!&lt;&gt;0,(E1263-(E1263*H1263)-Produit_Tarif_Stock!#REF!)/Produit_Tarif_Stock!#REF!*100,(E1263-(E1263*H1263)-Produit_Tarif_Stock!#REF!)/Produit_Tarif_Stock!#REF!*100)</f>
        <v>#REF!</v>
      </c>
      <c r="R1263" s="523">
        <f t="shared" si="39"/>
        <v>0</v>
      </c>
      <c r="S1263" s="524" t="e">
        <f>Produit_Tarif_Stock!#REF!</f>
        <v>#REF!</v>
      </c>
    </row>
    <row r="1264" spans="1:19" ht="24.75" customHeight="1">
      <c r="A1264" s="228" t="e">
        <f>Produit_Tarif_Stock!#REF!</f>
        <v>#REF!</v>
      </c>
      <c r="B1264" s="118" t="e">
        <f>IF(Produit_Tarif_Stock!#REF!&lt;&gt;"",Produit_Tarif_Stock!#REF!,"")</f>
        <v>#REF!</v>
      </c>
      <c r="C1264" s="502" t="e">
        <f>IF(Produit_Tarif_Stock!#REF!&lt;&gt;"",Produit_Tarif_Stock!#REF!,"")</f>
        <v>#REF!</v>
      </c>
      <c r="D1264" s="505" t="e">
        <f>IF(Produit_Tarif_Stock!#REF!&lt;&gt;"",Produit_Tarif_Stock!#REF!,"")</f>
        <v>#REF!</v>
      </c>
      <c r="E1264" s="514" t="e">
        <f>IF(Produit_Tarif_Stock!#REF!&lt;&gt;0,Produit_Tarif_Stock!#REF!,"")</f>
        <v>#REF!</v>
      </c>
      <c r="F1264" s="2" t="e">
        <f>IF(Produit_Tarif_Stock!#REF!&lt;&gt;"",Produit_Tarif_Stock!#REF!,"")</f>
        <v>#REF!</v>
      </c>
      <c r="G1264" s="506" t="e">
        <f>IF(Produit_Tarif_Stock!#REF!&lt;&gt;0,Produit_Tarif_Stock!#REF!,"")</f>
        <v>#REF!</v>
      </c>
      <c r="I1264" s="506" t="str">
        <f t="shared" si="38"/>
        <v/>
      </c>
      <c r="J1264" s="2" t="e">
        <f>IF(Produit_Tarif_Stock!#REF!&lt;&gt;0,Produit_Tarif_Stock!#REF!,"")</f>
        <v>#REF!</v>
      </c>
      <c r="K1264" s="2" t="e">
        <f>IF(Produit_Tarif_Stock!#REF!&lt;&gt;0,Produit_Tarif_Stock!#REF!,"")</f>
        <v>#REF!</v>
      </c>
      <c r="L1264" s="114" t="e">
        <f>IF(Produit_Tarif_Stock!#REF!&lt;&gt;0,Produit_Tarif_Stock!#REF!,"")</f>
        <v>#REF!</v>
      </c>
      <c r="M1264" s="114" t="e">
        <f>IF(Produit_Tarif_Stock!#REF!&lt;&gt;0,Produit_Tarif_Stock!#REF!,"")</f>
        <v>#REF!</v>
      </c>
      <c r="N1264" s="454"/>
      <c r="P1264" s="2" t="e">
        <f>IF(Produit_Tarif_Stock!#REF!&lt;&gt;0,Produit_Tarif_Stock!#REF!,"")</f>
        <v>#REF!</v>
      </c>
      <c r="Q1264" s="518" t="e">
        <f>IF(Produit_Tarif_Stock!#REF!&lt;&gt;0,(E1264-(E1264*H1264)-Produit_Tarif_Stock!#REF!)/Produit_Tarif_Stock!#REF!*100,(E1264-(E1264*H1264)-Produit_Tarif_Stock!#REF!)/Produit_Tarif_Stock!#REF!*100)</f>
        <v>#REF!</v>
      </c>
      <c r="R1264" s="523">
        <f t="shared" si="39"/>
        <v>0</v>
      </c>
      <c r="S1264" s="524" t="e">
        <f>Produit_Tarif_Stock!#REF!</f>
        <v>#REF!</v>
      </c>
    </row>
    <row r="1265" spans="1:19" ht="24.75" customHeight="1">
      <c r="A1265" s="228" t="e">
        <f>Produit_Tarif_Stock!#REF!</f>
        <v>#REF!</v>
      </c>
      <c r="B1265" s="118" t="e">
        <f>IF(Produit_Tarif_Stock!#REF!&lt;&gt;"",Produit_Tarif_Stock!#REF!,"")</f>
        <v>#REF!</v>
      </c>
      <c r="C1265" s="502" t="e">
        <f>IF(Produit_Tarif_Stock!#REF!&lt;&gt;"",Produit_Tarif_Stock!#REF!,"")</f>
        <v>#REF!</v>
      </c>
      <c r="D1265" s="505" t="e">
        <f>IF(Produit_Tarif_Stock!#REF!&lt;&gt;"",Produit_Tarif_Stock!#REF!,"")</f>
        <v>#REF!</v>
      </c>
      <c r="E1265" s="514" t="e">
        <f>IF(Produit_Tarif_Stock!#REF!&lt;&gt;0,Produit_Tarif_Stock!#REF!,"")</f>
        <v>#REF!</v>
      </c>
      <c r="F1265" s="2" t="e">
        <f>IF(Produit_Tarif_Stock!#REF!&lt;&gt;"",Produit_Tarif_Stock!#REF!,"")</f>
        <v>#REF!</v>
      </c>
      <c r="G1265" s="506" t="e">
        <f>IF(Produit_Tarif_Stock!#REF!&lt;&gt;0,Produit_Tarif_Stock!#REF!,"")</f>
        <v>#REF!</v>
      </c>
      <c r="I1265" s="506" t="str">
        <f t="shared" si="38"/>
        <v/>
      </c>
      <c r="J1265" s="2" t="e">
        <f>IF(Produit_Tarif_Stock!#REF!&lt;&gt;0,Produit_Tarif_Stock!#REF!,"")</f>
        <v>#REF!</v>
      </c>
      <c r="K1265" s="2" t="e">
        <f>IF(Produit_Tarif_Stock!#REF!&lt;&gt;0,Produit_Tarif_Stock!#REF!,"")</f>
        <v>#REF!</v>
      </c>
      <c r="L1265" s="114" t="e">
        <f>IF(Produit_Tarif_Stock!#REF!&lt;&gt;0,Produit_Tarif_Stock!#REF!,"")</f>
        <v>#REF!</v>
      </c>
      <c r="M1265" s="114" t="e">
        <f>IF(Produit_Tarif_Stock!#REF!&lt;&gt;0,Produit_Tarif_Stock!#REF!,"")</f>
        <v>#REF!</v>
      </c>
      <c r="N1265" s="454"/>
      <c r="P1265" s="2" t="e">
        <f>IF(Produit_Tarif_Stock!#REF!&lt;&gt;0,Produit_Tarif_Stock!#REF!,"")</f>
        <v>#REF!</v>
      </c>
      <c r="Q1265" s="518" t="e">
        <f>IF(Produit_Tarif_Stock!#REF!&lt;&gt;0,(E1265-(E1265*H1265)-Produit_Tarif_Stock!#REF!)/Produit_Tarif_Stock!#REF!*100,(E1265-(E1265*H1265)-Produit_Tarif_Stock!#REF!)/Produit_Tarif_Stock!#REF!*100)</f>
        <v>#REF!</v>
      </c>
      <c r="R1265" s="523">
        <f t="shared" si="39"/>
        <v>0</v>
      </c>
      <c r="S1265" s="524" t="e">
        <f>Produit_Tarif_Stock!#REF!</f>
        <v>#REF!</v>
      </c>
    </row>
    <row r="1266" spans="1:19" ht="24.75" customHeight="1">
      <c r="A1266" s="228" t="e">
        <f>Produit_Tarif_Stock!#REF!</f>
        <v>#REF!</v>
      </c>
      <c r="B1266" s="118" t="e">
        <f>IF(Produit_Tarif_Stock!#REF!&lt;&gt;"",Produit_Tarif_Stock!#REF!,"")</f>
        <v>#REF!</v>
      </c>
      <c r="C1266" s="502" t="e">
        <f>IF(Produit_Tarif_Stock!#REF!&lt;&gt;"",Produit_Tarif_Stock!#REF!,"")</f>
        <v>#REF!</v>
      </c>
      <c r="D1266" s="505" t="e">
        <f>IF(Produit_Tarif_Stock!#REF!&lt;&gt;"",Produit_Tarif_Stock!#REF!,"")</f>
        <v>#REF!</v>
      </c>
      <c r="E1266" s="514" t="e">
        <f>IF(Produit_Tarif_Stock!#REF!&lt;&gt;0,Produit_Tarif_Stock!#REF!,"")</f>
        <v>#REF!</v>
      </c>
      <c r="F1266" s="2" t="e">
        <f>IF(Produit_Tarif_Stock!#REF!&lt;&gt;"",Produit_Tarif_Stock!#REF!,"")</f>
        <v>#REF!</v>
      </c>
      <c r="G1266" s="506" t="e">
        <f>IF(Produit_Tarif_Stock!#REF!&lt;&gt;0,Produit_Tarif_Stock!#REF!,"")</f>
        <v>#REF!</v>
      </c>
      <c r="I1266" s="506" t="str">
        <f t="shared" si="38"/>
        <v/>
      </c>
      <c r="J1266" s="2" t="e">
        <f>IF(Produit_Tarif_Stock!#REF!&lt;&gt;0,Produit_Tarif_Stock!#REF!,"")</f>
        <v>#REF!</v>
      </c>
      <c r="K1266" s="2" t="e">
        <f>IF(Produit_Tarif_Stock!#REF!&lt;&gt;0,Produit_Tarif_Stock!#REF!,"")</f>
        <v>#REF!</v>
      </c>
      <c r="L1266" s="114" t="e">
        <f>IF(Produit_Tarif_Stock!#REF!&lt;&gt;0,Produit_Tarif_Stock!#REF!,"")</f>
        <v>#REF!</v>
      </c>
      <c r="M1266" s="114" t="e">
        <f>IF(Produit_Tarif_Stock!#REF!&lt;&gt;0,Produit_Tarif_Stock!#REF!,"")</f>
        <v>#REF!</v>
      </c>
      <c r="N1266" s="454"/>
      <c r="P1266" s="2" t="e">
        <f>IF(Produit_Tarif_Stock!#REF!&lt;&gt;0,Produit_Tarif_Stock!#REF!,"")</f>
        <v>#REF!</v>
      </c>
      <c r="Q1266" s="518" t="e">
        <f>IF(Produit_Tarif_Stock!#REF!&lt;&gt;0,(E1266-(E1266*H1266)-Produit_Tarif_Stock!#REF!)/Produit_Tarif_Stock!#REF!*100,(E1266-(E1266*H1266)-Produit_Tarif_Stock!#REF!)/Produit_Tarif_Stock!#REF!*100)</f>
        <v>#REF!</v>
      </c>
      <c r="R1266" s="523">
        <f t="shared" si="39"/>
        <v>0</v>
      </c>
      <c r="S1266" s="524" t="e">
        <f>Produit_Tarif_Stock!#REF!</f>
        <v>#REF!</v>
      </c>
    </row>
    <row r="1267" spans="1:19" ht="24.75" customHeight="1">
      <c r="A1267" s="228" t="e">
        <f>Produit_Tarif_Stock!#REF!</f>
        <v>#REF!</v>
      </c>
      <c r="B1267" s="118" t="e">
        <f>IF(Produit_Tarif_Stock!#REF!&lt;&gt;"",Produit_Tarif_Stock!#REF!,"")</f>
        <v>#REF!</v>
      </c>
      <c r="C1267" s="502" t="e">
        <f>IF(Produit_Tarif_Stock!#REF!&lt;&gt;"",Produit_Tarif_Stock!#REF!,"")</f>
        <v>#REF!</v>
      </c>
      <c r="D1267" s="505" t="e">
        <f>IF(Produit_Tarif_Stock!#REF!&lt;&gt;"",Produit_Tarif_Stock!#REF!,"")</f>
        <v>#REF!</v>
      </c>
      <c r="E1267" s="514" t="e">
        <f>IF(Produit_Tarif_Stock!#REF!&lt;&gt;0,Produit_Tarif_Stock!#REF!,"")</f>
        <v>#REF!</v>
      </c>
      <c r="F1267" s="2" t="e">
        <f>IF(Produit_Tarif_Stock!#REF!&lt;&gt;"",Produit_Tarif_Stock!#REF!,"")</f>
        <v>#REF!</v>
      </c>
      <c r="G1267" s="506" t="e">
        <f>IF(Produit_Tarif_Stock!#REF!&lt;&gt;0,Produit_Tarif_Stock!#REF!,"")</f>
        <v>#REF!</v>
      </c>
      <c r="I1267" s="506" t="str">
        <f t="shared" si="38"/>
        <v/>
      </c>
      <c r="J1267" s="2" t="e">
        <f>IF(Produit_Tarif_Stock!#REF!&lt;&gt;0,Produit_Tarif_Stock!#REF!,"")</f>
        <v>#REF!</v>
      </c>
      <c r="K1267" s="2" t="e">
        <f>IF(Produit_Tarif_Stock!#REF!&lt;&gt;0,Produit_Tarif_Stock!#REF!,"")</f>
        <v>#REF!</v>
      </c>
      <c r="L1267" s="114" t="e">
        <f>IF(Produit_Tarif_Stock!#REF!&lt;&gt;0,Produit_Tarif_Stock!#REF!,"")</f>
        <v>#REF!</v>
      </c>
      <c r="M1267" s="114" t="e">
        <f>IF(Produit_Tarif_Stock!#REF!&lt;&gt;0,Produit_Tarif_Stock!#REF!,"")</f>
        <v>#REF!</v>
      </c>
      <c r="N1267" s="454"/>
      <c r="P1267" s="2" t="e">
        <f>IF(Produit_Tarif_Stock!#REF!&lt;&gt;0,Produit_Tarif_Stock!#REF!,"")</f>
        <v>#REF!</v>
      </c>
      <c r="Q1267" s="518" t="e">
        <f>IF(Produit_Tarif_Stock!#REF!&lt;&gt;0,(E1267-(E1267*H1267)-Produit_Tarif_Stock!#REF!)/Produit_Tarif_Stock!#REF!*100,(E1267-(E1267*H1267)-Produit_Tarif_Stock!#REF!)/Produit_Tarif_Stock!#REF!*100)</f>
        <v>#REF!</v>
      </c>
      <c r="R1267" s="523">
        <f t="shared" si="39"/>
        <v>0</v>
      </c>
      <c r="S1267" s="524" t="e">
        <f>Produit_Tarif_Stock!#REF!</f>
        <v>#REF!</v>
      </c>
    </row>
    <row r="1268" spans="1:19" ht="24.75" customHeight="1">
      <c r="A1268" s="228" t="e">
        <f>Produit_Tarif_Stock!#REF!</f>
        <v>#REF!</v>
      </c>
      <c r="B1268" s="118" t="e">
        <f>IF(Produit_Tarif_Stock!#REF!&lt;&gt;"",Produit_Tarif_Stock!#REF!,"")</f>
        <v>#REF!</v>
      </c>
      <c r="C1268" s="502" t="e">
        <f>IF(Produit_Tarif_Stock!#REF!&lt;&gt;"",Produit_Tarif_Stock!#REF!,"")</f>
        <v>#REF!</v>
      </c>
      <c r="D1268" s="505" t="e">
        <f>IF(Produit_Tarif_Stock!#REF!&lt;&gt;"",Produit_Tarif_Stock!#REF!,"")</f>
        <v>#REF!</v>
      </c>
      <c r="E1268" s="514" t="e">
        <f>IF(Produit_Tarif_Stock!#REF!&lt;&gt;0,Produit_Tarif_Stock!#REF!,"")</f>
        <v>#REF!</v>
      </c>
      <c r="F1268" s="2" t="e">
        <f>IF(Produit_Tarif_Stock!#REF!&lt;&gt;"",Produit_Tarif_Stock!#REF!,"")</f>
        <v>#REF!</v>
      </c>
      <c r="G1268" s="506" t="e">
        <f>IF(Produit_Tarif_Stock!#REF!&lt;&gt;0,Produit_Tarif_Stock!#REF!,"")</f>
        <v>#REF!</v>
      </c>
      <c r="I1268" s="506" t="str">
        <f t="shared" si="38"/>
        <v/>
      </c>
      <c r="J1268" s="2" t="e">
        <f>IF(Produit_Tarif_Stock!#REF!&lt;&gt;0,Produit_Tarif_Stock!#REF!,"")</f>
        <v>#REF!</v>
      </c>
      <c r="K1268" s="2" t="e">
        <f>IF(Produit_Tarif_Stock!#REF!&lt;&gt;0,Produit_Tarif_Stock!#REF!,"")</f>
        <v>#REF!</v>
      </c>
      <c r="L1268" s="114" t="e">
        <f>IF(Produit_Tarif_Stock!#REF!&lt;&gt;0,Produit_Tarif_Stock!#REF!,"")</f>
        <v>#REF!</v>
      </c>
      <c r="M1268" s="114" t="e">
        <f>IF(Produit_Tarif_Stock!#REF!&lt;&gt;0,Produit_Tarif_Stock!#REF!,"")</f>
        <v>#REF!</v>
      </c>
      <c r="N1268" s="454"/>
      <c r="P1268" s="2" t="e">
        <f>IF(Produit_Tarif_Stock!#REF!&lt;&gt;0,Produit_Tarif_Stock!#REF!,"")</f>
        <v>#REF!</v>
      </c>
      <c r="Q1268" s="518" t="e">
        <f>IF(Produit_Tarif_Stock!#REF!&lt;&gt;0,(E1268-(E1268*H1268)-Produit_Tarif_Stock!#REF!)/Produit_Tarif_Stock!#REF!*100,(E1268-(E1268*H1268)-Produit_Tarif_Stock!#REF!)/Produit_Tarif_Stock!#REF!*100)</f>
        <v>#REF!</v>
      </c>
      <c r="R1268" s="523">
        <f t="shared" si="39"/>
        <v>0</v>
      </c>
      <c r="S1268" s="524" t="e">
        <f>Produit_Tarif_Stock!#REF!</f>
        <v>#REF!</v>
      </c>
    </row>
    <row r="1269" spans="1:19" ht="24.75" customHeight="1">
      <c r="A1269" s="228" t="e">
        <f>Produit_Tarif_Stock!#REF!</f>
        <v>#REF!</v>
      </c>
      <c r="B1269" s="118" t="e">
        <f>IF(Produit_Tarif_Stock!#REF!&lt;&gt;"",Produit_Tarif_Stock!#REF!,"")</f>
        <v>#REF!</v>
      </c>
      <c r="C1269" s="502" t="e">
        <f>IF(Produit_Tarif_Stock!#REF!&lt;&gt;"",Produit_Tarif_Stock!#REF!,"")</f>
        <v>#REF!</v>
      </c>
      <c r="D1269" s="505" t="e">
        <f>IF(Produit_Tarif_Stock!#REF!&lt;&gt;"",Produit_Tarif_Stock!#REF!,"")</f>
        <v>#REF!</v>
      </c>
      <c r="E1269" s="514" t="e">
        <f>IF(Produit_Tarif_Stock!#REF!&lt;&gt;0,Produit_Tarif_Stock!#REF!,"")</f>
        <v>#REF!</v>
      </c>
      <c r="F1269" s="2" t="e">
        <f>IF(Produit_Tarif_Stock!#REF!&lt;&gt;"",Produit_Tarif_Stock!#REF!,"")</f>
        <v>#REF!</v>
      </c>
      <c r="G1269" s="506" t="e">
        <f>IF(Produit_Tarif_Stock!#REF!&lt;&gt;0,Produit_Tarif_Stock!#REF!,"")</f>
        <v>#REF!</v>
      </c>
      <c r="I1269" s="506" t="str">
        <f t="shared" si="38"/>
        <v/>
      </c>
      <c r="J1269" s="2" t="e">
        <f>IF(Produit_Tarif_Stock!#REF!&lt;&gt;0,Produit_Tarif_Stock!#REF!,"")</f>
        <v>#REF!</v>
      </c>
      <c r="K1269" s="2" t="e">
        <f>IF(Produit_Tarif_Stock!#REF!&lt;&gt;0,Produit_Tarif_Stock!#REF!,"")</f>
        <v>#REF!</v>
      </c>
      <c r="L1269" s="114" t="e">
        <f>IF(Produit_Tarif_Stock!#REF!&lt;&gt;0,Produit_Tarif_Stock!#REF!,"")</f>
        <v>#REF!</v>
      </c>
      <c r="M1269" s="114" t="e">
        <f>IF(Produit_Tarif_Stock!#REF!&lt;&gt;0,Produit_Tarif_Stock!#REF!,"")</f>
        <v>#REF!</v>
      </c>
      <c r="N1269" s="454"/>
      <c r="P1269" s="2" t="e">
        <f>IF(Produit_Tarif_Stock!#REF!&lt;&gt;0,Produit_Tarif_Stock!#REF!,"")</f>
        <v>#REF!</v>
      </c>
      <c r="Q1269" s="518" t="e">
        <f>IF(Produit_Tarif_Stock!#REF!&lt;&gt;0,(E1269-(E1269*H1269)-Produit_Tarif_Stock!#REF!)/Produit_Tarif_Stock!#REF!*100,(E1269-(E1269*H1269)-Produit_Tarif_Stock!#REF!)/Produit_Tarif_Stock!#REF!*100)</f>
        <v>#REF!</v>
      </c>
      <c r="R1269" s="523">
        <f t="shared" si="39"/>
        <v>0</v>
      </c>
      <c r="S1269" s="524" t="e">
        <f>Produit_Tarif_Stock!#REF!</f>
        <v>#REF!</v>
      </c>
    </row>
    <row r="1270" spans="1:19" ht="24.75" customHeight="1">
      <c r="A1270" s="228" t="e">
        <f>Produit_Tarif_Stock!#REF!</f>
        <v>#REF!</v>
      </c>
      <c r="B1270" s="118" t="e">
        <f>IF(Produit_Tarif_Stock!#REF!&lt;&gt;"",Produit_Tarif_Stock!#REF!,"")</f>
        <v>#REF!</v>
      </c>
      <c r="C1270" s="502" t="e">
        <f>IF(Produit_Tarif_Stock!#REF!&lt;&gt;"",Produit_Tarif_Stock!#REF!,"")</f>
        <v>#REF!</v>
      </c>
      <c r="D1270" s="505" t="e">
        <f>IF(Produit_Tarif_Stock!#REF!&lt;&gt;"",Produit_Tarif_Stock!#REF!,"")</f>
        <v>#REF!</v>
      </c>
      <c r="E1270" s="514" t="e">
        <f>IF(Produit_Tarif_Stock!#REF!&lt;&gt;0,Produit_Tarif_Stock!#REF!,"")</f>
        <v>#REF!</v>
      </c>
      <c r="F1270" s="2" t="e">
        <f>IF(Produit_Tarif_Stock!#REF!&lt;&gt;"",Produit_Tarif_Stock!#REF!,"")</f>
        <v>#REF!</v>
      </c>
      <c r="G1270" s="506" t="e">
        <f>IF(Produit_Tarif_Stock!#REF!&lt;&gt;0,Produit_Tarif_Stock!#REF!,"")</f>
        <v>#REF!</v>
      </c>
      <c r="I1270" s="506" t="str">
        <f t="shared" si="38"/>
        <v/>
      </c>
      <c r="J1270" s="2" t="e">
        <f>IF(Produit_Tarif_Stock!#REF!&lt;&gt;0,Produit_Tarif_Stock!#REF!,"")</f>
        <v>#REF!</v>
      </c>
      <c r="K1270" s="2" t="e">
        <f>IF(Produit_Tarif_Stock!#REF!&lt;&gt;0,Produit_Tarif_Stock!#REF!,"")</f>
        <v>#REF!</v>
      </c>
      <c r="L1270" s="114" t="e">
        <f>IF(Produit_Tarif_Stock!#REF!&lt;&gt;0,Produit_Tarif_Stock!#REF!,"")</f>
        <v>#REF!</v>
      </c>
      <c r="M1270" s="114" t="e">
        <f>IF(Produit_Tarif_Stock!#REF!&lt;&gt;0,Produit_Tarif_Stock!#REF!,"")</f>
        <v>#REF!</v>
      </c>
      <c r="N1270" s="454"/>
      <c r="P1270" s="2" t="e">
        <f>IF(Produit_Tarif_Stock!#REF!&lt;&gt;0,Produit_Tarif_Stock!#REF!,"")</f>
        <v>#REF!</v>
      </c>
      <c r="Q1270" s="518" t="e">
        <f>IF(Produit_Tarif_Stock!#REF!&lt;&gt;0,(E1270-(E1270*H1270)-Produit_Tarif_Stock!#REF!)/Produit_Tarif_Stock!#REF!*100,(E1270-(E1270*H1270)-Produit_Tarif_Stock!#REF!)/Produit_Tarif_Stock!#REF!*100)</f>
        <v>#REF!</v>
      </c>
      <c r="R1270" s="523">
        <f t="shared" si="39"/>
        <v>0</v>
      </c>
      <c r="S1270" s="524" t="e">
        <f>Produit_Tarif_Stock!#REF!</f>
        <v>#REF!</v>
      </c>
    </row>
    <row r="1271" spans="1:19" ht="24.75" customHeight="1">
      <c r="A1271" s="228" t="e">
        <f>Produit_Tarif_Stock!#REF!</f>
        <v>#REF!</v>
      </c>
      <c r="B1271" s="118" t="e">
        <f>IF(Produit_Tarif_Stock!#REF!&lt;&gt;"",Produit_Tarif_Stock!#REF!,"")</f>
        <v>#REF!</v>
      </c>
      <c r="C1271" s="502" t="e">
        <f>IF(Produit_Tarif_Stock!#REF!&lt;&gt;"",Produit_Tarif_Stock!#REF!,"")</f>
        <v>#REF!</v>
      </c>
      <c r="D1271" s="505" t="e">
        <f>IF(Produit_Tarif_Stock!#REF!&lt;&gt;"",Produit_Tarif_Stock!#REF!,"")</f>
        <v>#REF!</v>
      </c>
      <c r="E1271" s="514" t="e">
        <f>IF(Produit_Tarif_Stock!#REF!&lt;&gt;0,Produit_Tarif_Stock!#REF!,"")</f>
        <v>#REF!</v>
      </c>
      <c r="F1271" s="2" t="e">
        <f>IF(Produit_Tarif_Stock!#REF!&lt;&gt;"",Produit_Tarif_Stock!#REF!,"")</f>
        <v>#REF!</v>
      </c>
      <c r="G1271" s="506" t="e">
        <f>IF(Produit_Tarif_Stock!#REF!&lt;&gt;0,Produit_Tarif_Stock!#REF!,"")</f>
        <v>#REF!</v>
      </c>
      <c r="I1271" s="506" t="str">
        <f t="shared" si="38"/>
        <v/>
      </c>
      <c r="J1271" s="2" t="e">
        <f>IF(Produit_Tarif_Stock!#REF!&lt;&gt;0,Produit_Tarif_Stock!#REF!,"")</f>
        <v>#REF!</v>
      </c>
      <c r="K1271" s="2" t="e">
        <f>IF(Produit_Tarif_Stock!#REF!&lt;&gt;0,Produit_Tarif_Stock!#REF!,"")</f>
        <v>#REF!</v>
      </c>
      <c r="L1271" s="114" t="e">
        <f>IF(Produit_Tarif_Stock!#REF!&lt;&gt;0,Produit_Tarif_Stock!#REF!,"")</f>
        <v>#REF!</v>
      </c>
      <c r="M1271" s="114" t="e">
        <f>IF(Produit_Tarif_Stock!#REF!&lt;&gt;0,Produit_Tarif_Stock!#REF!,"")</f>
        <v>#REF!</v>
      </c>
      <c r="N1271" s="454"/>
      <c r="P1271" s="2" t="e">
        <f>IF(Produit_Tarif_Stock!#REF!&lt;&gt;0,Produit_Tarif_Stock!#REF!,"")</f>
        <v>#REF!</v>
      </c>
      <c r="Q1271" s="518" t="e">
        <f>IF(Produit_Tarif_Stock!#REF!&lt;&gt;0,(E1271-(E1271*H1271)-Produit_Tarif_Stock!#REF!)/Produit_Tarif_Stock!#REF!*100,(E1271-(E1271*H1271)-Produit_Tarif_Stock!#REF!)/Produit_Tarif_Stock!#REF!*100)</f>
        <v>#REF!</v>
      </c>
      <c r="R1271" s="523">
        <f t="shared" si="39"/>
        <v>0</v>
      </c>
      <c r="S1271" s="524" t="e">
        <f>Produit_Tarif_Stock!#REF!</f>
        <v>#REF!</v>
      </c>
    </row>
    <row r="1272" spans="1:19" ht="24.75" customHeight="1">
      <c r="A1272" s="228" t="e">
        <f>Produit_Tarif_Stock!#REF!</f>
        <v>#REF!</v>
      </c>
      <c r="B1272" s="118" t="e">
        <f>IF(Produit_Tarif_Stock!#REF!&lt;&gt;"",Produit_Tarif_Stock!#REF!,"")</f>
        <v>#REF!</v>
      </c>
      <c r="C1272" s="502" t="e">
        <f>IF(Produit_Tarif_Stock!#REF!&lt;&gt;"",Produit_Tarif_Stock!#REF!,"")</f>
        <v>#REF!</v>
      </c>
      <c r="D1272" s="505" t="e">
        <f>IF(Produit_Tarif_Stock!#REF!&lt;&gt;"",Produit_Tarif_Stock!#REF!,"")</f>
        <v>#REF!</v>
      </c>
      <c r="E1272" s="514" t="e">
        <f>IF(Produit_Tarif_Stock!#REF!&lt;&gt;0,Produit_Tarif_Stock!#REF!,"")</f>
        <v>#REF!</v>
      </c>
      <c r="F1272" s="2" t="e">
        <f>IF(Produit_Tarif_Stock!#REF!&lt;&gt;"",Produit_Tarif_Stock!#REF!,"")</f>
        <v>#REF!</v>
      </c>
      <c r="G1272" s="506" t="e">
        <f>IF(Produit_Tarif_Stock!#REF!&lt;&gt;0,Produit_Tarif_Stock!#REF!,"")</f>
        <v>#REF!</v>
      </c>
      <c r="I1272" s="506" t="str">
        <f t="shared" si="38"/>
        <v/>
      </c>
      <c r="J1272" s="2" t="e">
        <f>IF(Produit_Tarif_Stock!#REF!&lt;&gt;0,Produit_Tarif_Stock!#REF!,"")</f>
        <v>#REF!</v>
      </c>
      <c r="K1272" s="2" t="e">
        <f>IF(Produit_Tarif_Stock!#REF!&lt;&gt;0,Produit_Tarif_Stock!#REF!,"")</f>
        <v>#REF!</v>
      </c>
      <c r="L1272" s="114" t="e">
        <f>IF(Produit_Tarif_Stock!#REF!&lt;&gt;0,Produit_Tarif_Stock!#REF!,"")</f>
        <v>#REF!</v>
      </c>
      <c r="M1272" s="114" t="e">
        <f>IF(Produit_Tarif_Stock!#REF!&lt;&gt;0,Produit_Tarif_Stock!#REF!,"")</f>
        <v>#REF!</v>
      </c>
      <c r="N1272" s="454"/>
      <c r="P1272" s="2" t="e">
        <f>IF(Produit_Tarif_Stock!#REF!&lt;&gt;0,Produit_Tarif_Stock!#REF!,"")</f>
        <v>#REF!</v>
      </c>
      <c r="Q1272" s="518" t="e">
        <f>IF(Produit_Tarif_Stock!#REF!&lt;&gt;0,(E1272-(E1272*H1272)-Produit_Tarif_Stock!#REF!)/Produit_Tarif_Stock!#REF!*100,(E1272-(E1272*H1272)-Produit_Tarif_Stock!#REF!)/Produit_Tarif_Stock!#REF!*100)</f>
        <v>#REF!</v>
      </c>
      <c r="R1272" s="523">
        <f t="shared" si="39"/>
        <v>0</v>
      </c>
      <c r="S1272" s="524" t="e">
        <f>Produit_Tarif_Stock!#REF!</f>
        <v>#REF!</v>
      </c>
    </row>
    <row r="1273" spans="1:19" ht="24.75" customHeight="1">
      <c r="A1273" s="228" t="e">
        <f>Produit_Tarif_Stock!#REF!</f>
        <v>#REF!</v>
      </c>
      <c r="B1273" s="118" t="e">
        <f>IF(Produit_Tarif_Stock!#REF!&lt;&gt;"",Produit_Tarif_Stock!#REF!,"")</f>
        <v>#REF!</v>
      </c>
      <c r="C1273" s="502" t="e">
        <f>IF(Produit_Tarif_Stock!#REF!&lt;&gt;"",Produit_Tarif_Stock!#REF!,"")</f>
        <v>#REF!</v>
      </c>
      <c r="D1273" s="505" t="e">
        <f>IF(Produit_Tarif_Stock!#REF!&lt;&gt;"",Produit_Tarif_Stock!#REF!,"")</f>
        <v>#REF!</v>
      </c>
      <c r="E1273" s="514" t="e">
        <f>IF(Produit_Tarif_Stock!#REF!&lt;&gt;0,Produit_Tarif_Stock!#REF!,"")</f>
        <v>#REF!</v>
      </c>
      <c r="F1273" s="2" t="e">
        <f>IF(Produit_Tarif_Stock!#REF!&lt;&gt;"",Produit_Tarif_Stock!#REF!,"")</f>
        <v>#REF!</v>
      </c>
      <c r="G1273" s="506" t="e">
        <f>IF(Produit_Tarif_Stock!#REF!&lt;&gt;0,Produit_Tarif_Stock!#REF!,"")</f>
        <v>#REF!</v>
      </c>
      <c r="I1273" s="506" t="str">
        <f t="shared" si="38"/>
        <v/>
      </c>
      <c r="J1273" s="2" t="e">
        <f>IF(Produit_Tarif_Stock!#REF!&lt;&gt;0,Produit_Tarif_Stock!#REF!,"")</f>
        <v>#REF!</v>
      </c>
      <c r="K1273" s="2" t="e">
        <f>IF(Produit_Tarif_Stock!#REF!&lt;&gt;0,Produit_Tarif_Stock!#REF!,"")</f>
        <v>#REF!</v>
      </c>
      <c r="L1273" s="114" t="e">
        <f>IF(Produit_Tarif_Stock!#REF!&lt;&gt;0,Produit_Tarif_Stock!#REF!,"")</f>
        <v>#REF!</v>
      </c>
      <c r="M1273" s="114" t="e">
        <f>IF(Produit_Tarif_Stock!#REF!&lt;&gt;0,Produit_Tarif_Stock!#REF!,"")</f>
        <v>#REF!</v>
      </c>
      <c r="N1273" s="454"/>
      <c r="P1273" s="2" t="e">
        <f>IF(Produit_Tarif_Stock!#REF!&lt;&gt;0,Produit_Tarif_Stock!#REF!,"")</f>
        <v>#REF!</v>
      </c>
      <c r="Q1273" s="518" t="e">
        <f>IF(Produit_Tarif_Stock!#REF!&lt;&gt;0,(E1273-(E1273*H1273)-Produit_Tarif_Stock!#REF!)/Produit_Tarif_Stock!#REF!*100,(E1273-(E1273*H1273)-Produit_Tarif_Stock!#REF!)/Produit_Tarif_Stock!#REF!*100)</f>
        <v>#REF!</v>
      </c>
      <c r="R1273" s="523">
        <f t="shared" si="39"/>
        <v>0</v>
      </c>
      <c r="S1273" s="524" t="e">
        <f>Produit_Tarif_Stock!#REF!</f>
        <v>#REF!</v>
      </c>
    </row>
    <row r="1274" spans="1:19" ht="24.75" customHeight="1">
      <c r="A1274" s="228" t="e">
        <f>Produit_Tarif_Stock!#REF!</f>
        <v>#REF!</v>
      </c>
      <c r="B1274" s="118" t="e">
        <f>IF(Produit_Tarif_Stock!#REF!&lt;&gt;"",Produit_Tarif_Stock!#REF!,"")</f>
        <v>#REF!</v>
      </c>
      <c r="C1274" s="502" t="e">
        <f>IF(Produit_Tarif_Stock!#REF!&lt;&gt;"",Produit_Tarif_Stock!#REF!,"")</f>
        <v>#REF!</v>
      </c>
      <c r="D1274" s="505" t="e">
        <f>IF(Produit_Tarif_Stock!#REF!&lt;&gt;"",Produit_Tarif_Stock!#REF!,"")</f>
        <v>#REF!</v>
      </c>
      <c r="E1274" s="514" t="e">
        <f>IF(Produit_Tarif_Stock!#REF!&lt;&gt;0,Produit_Tarif_Stock!#REF!,"")</f>
        <v>#REF!</v>
      </c>
      <c r="F1274" s="2" t="e">
        <f>IF(Produit_Tarif_Stock!#REF!&lt;&gt;"",Produit_Tarif_Stock!#REF!,"")</f>
        <v>#REF!</v>
      </c>
      <c r="G1274" s="506" t="e">
        <f>IF(Produit_Tarif_Stock!#REF!&lt;&gt;0,Produit_Tarif_Stock!#REF!,"")</f>
        <v>#REF!</v>
      </c>
      <c r="I1274" s="506" t="str">
        <f t="shared" si="38"/>
        <v/>
      </c>
      <c r="J1274" s="2" t="e">
        <f>IF(Produit_Tarif_Stock!#REF!&lt;&gt;0,Produit_Tarif_Stock!#REF!,"")</f>
        <v>#REF!</v>
      </c>
      <c r="K1274" s="2" t="e">
        <f>IF(Produit_Tarif_Stock!#REF!&lt;&gt;0,Produit_Tarif_Stock!#REF!,"")</f>
        <v>#REF!</v>
      </c>
      <c r="L1274" s="114" t="e">
        <f>IF(Produit_Tarif_Stock!#REF!&lt;&gt;0,Produit_Tarif_Stock!#REF!,"")</f>
        <v>#REF!</v>
      </c>
      <c r="M1274" s="114" t="e">
        <f>IF(Produit_Tarif_Stock!#REF!&lt;&gt;0,Produit_Tarif_Stock!#REF!,"")</f>
        <v>#REF!</v>
      </c>
      <c r="N1274" s="454"/>
      <c r="P1274" s="2" t="e">
        <f>IF(Produit_Tarif_Stock!#REF!&lt;&gt;0,Produit_Tarif_Stock!#REF!,"")</f>
        <v>#REF!</v>
      </c>
      <c r="Q1274" s="518" t="e">
        <f>IF(Produit_Tarif_Stock!#REF!&lt;&gt;0,(E1274-(E1274*H1274)-Produit_Tarif_Stock!#REF!)/Produit_Tarif_Stock!#REF!*100,(E1274-(E1274*H1274)-Produit_Tarif_Stock!#REF!)/Produit_Tarif_Stock!#REF!*100)</f>
        <v>#REF!</v>
      </c>
      <c r="R1274" s="523">
        <f t="shared" si="39"/>
        <v>0</v>
      </c>
      <c r="S1274" s="524" t="e">
        <f>Produit_Tarif_Stock!#REF!</f>
        <v>#REF!</v>
      </c>
    </row>
    <row r="1275" spans="1:19" ht="24.75" customHeight="1">
      <c r="A1275" s="228" t="e">
        <f>Produit_Tarif_Stock!#REF!</f>
        <v>#REF!</v>
      </c>
      <c r="B1275" s="118" t="e">
        <f>IF(Produit_Tarif_Stock!#REF!&lt;&gt;"",Produit_Tarif_Stock!#REF!,"")</f>
        <v>#REF!</v>
      </c>
      <c r="C1275" s="502" t="e">
        <f>IF(Produit_Tarif_Stock!#REF!&lt;&gt;"",Produit_Tarif_Stock!#REF!,"")</f>
        <v>#REF!</v>
      </c>
      <c r="D1275" s="505" t="e">
        <f>IF(Produit_Tarif_Stock!#REF!&lt;&gt;"",Produit_Tarif_Stock!#REF!,"")</f>
        <v>#REF!</v>
      </c>
      <c r="E1275" s="514" t="e">
        <f>IF(Produit_Tarif_Stock!#REF!&lt;&gt;0,Produit_Tarif_Stock!#REF!,"")</f>
        <v>#REF!</v>
      </c>
      <c r="F1275" s="2" t="e">
        <f>IF(Produit_Tarif_Stock!#REF!&lt;&gt;"",Produit_Tarif_Stock!#REF!,"")</f>
        <v>#REF!</v>
      </c>
      <c r="G1275" s="506" t="e">
        <f>IF(Produit_Tarif_Stock!#REF!&lt;&gt;0,Produit_Tarif_Stock!#REF!,"")</f>
        <v>#REF!</v>
      </c>
      <c r="I1275" s="506" t="str">
        <f t="shared" si="38"/>
        <v/>
      </c>
      <c r="J1275" s="2" t="e">
        <f>IF(Produit_Tarif_Stock!#REF!&lt;&gt;0,Produit_Tarif_Stock!#REF!,"")</f>
        <v>#REF!</v>
      </c>
      <c r="K1275" s="2" t="e">
        <f>IF(Produit_Tarif_Stock!#REF!&lt;&gt;0,Produit_Tarif_Stock!#REF!,"")</f>
        <v>#REF!</v>
      </c>
      <c r="L1275" s="114" t="e">
        <f>IF(Produit_Tarif_Stock!#REF!&lt;&gt;0,Produit_Tarif_Stock!#REF!,"")</f>
        <v>#REF!</v>
      </c>
      <c r="M1275" s="114" t="e">
        <f>IF(Produit_Tarif_Stock!#REF!&lt;&gt;0,Produit_Tarif_Stock!#REF!,"")</f>
        <v>#REF!</v>
      </c>
      <c r="N1275" s="454"/>
      <c r="P1275" s="2" t="e">
        <f>IF(Produit_Tarif_Stock!#REF!&lt;&gt;0,Produit_Tarif_Stock!#REF!,"")</f>
        <v>#REF!</v>
      </c>
      <c r="Q1275" s="518" t="e">
        <f>IF(Produit_Tarif_Stock!#REF!&lt;&gt;0,(E1275-(E1275*H1275)-Produit_Tarif_Stock!#REF!)/Produit_Tarif_Stock!#REF!*100,(E1275-(E1275*H1275)-Produit_Tarif_Stock!#REF!)/Produit_Tarif_Stock!#REF!*100)</f>
        <v>#REF!</v>
      </c>
      <c r="R1275" s="523">
        <f t="shared" si="39"/>
        <v>0</v>
      </c>
      <c r="S1275" s="524" t="e">
        <f>Produit_Tarif_Stock!#REF!</f>
        <v>#REF!</v>
      </c>
    </row>
    <row r="1276" spans="1:19" ht="24.75" customHeight="1">
      <c r="A1276" s="228" t="e">
        <f>Produit_Tarif_Stock!#REF!</f>
        <v>#REF!</v>
      </c>
      <c r="B1276" s="118" t="e">
        <f>IF(Produit_Tarif_Stock!#REF!&lt;&gt;"",Produit_Tarif_Stock!#REF!,"")</f>
        <v>#REF!</v>
      </c>
      <c r="C1276" s="502" t="e">
        <f>IF(Produit_Tarif_Stock!#REF!&lt;&gt;"",Produit_Tarif_Stock!#REF!,"")</f>
        <v>#REF!</v>
      </c>
      <c r="D1276" s="505" t="e">
        <f>IF(Produit_Tarif_Stock!#REF!&lt;&gt;"",Produit_Tarif_Stock!#REF!,"")</f>
        <v>#REF!</v>
      </c>
      <c r="E1276" s="514" t="e">
        <f>IF(Produit_Tarif_Stock!#REF!&lt;&gt;0,Produit_Tarif_Stock!#REF!,"")</f>
        <v>#REF!</v>
      </c>
      <c r="F1276" s="2" t="e">
        <f>IF(Produit_Tarif_Stock!#REF!&lt;&gt;"",Produit_Tarif_Stock!#REF!,"")</f>
        <v>#REF!</v>
      </c>
      <c r="G1276" s="506" t="e">
        <f>IF(Produit_Tarif_Stock!#REF!&lt;&gt;0,Produit_Tarif_Stock!#REF!,"")</f>
        <v>#REF!</v>
      </c>
      <c r="I1276" s="506" t="str">
        <f t="shared" si="38"/>
        <v/>
      </c>
      <c r="J1276" s="2" t="e">
        <f>IF(Produit_Tarif_Stock!#REF!&lt;&gt;0,Produit_Tarif_Stock!#REF!,"")</f>
        <v>#REF!</v>
      </c>
      <c r="K1276" s="2" t="e">
        <f>IF(Produit_Tarif_Stock!#REF!&lt;&gt;0,Produit_Tarif_Stock!#REF!,"")</f>
        <v>#REF!</v>
      </c>
      <c r="L1276" s="114" t="e">
        <f>IF(Produit_Tarif_Stock!#REF!&lt;&gt;0,Produit_Tarif_Stock!#REF!,"")</f>
        <v>#REF!</v>
      </c>
      <c r="M1276" s="114" t="e">
        <f>IF(Produit_Tarif_Stock!#REF!&lt;&gt;0,Produit_Tarif_Stock!#REF!,"")</f>
        <v>#REF!</v>
      </c>
      <c r="N1276" s="454"/>
      <c r="P1276" s="2" t="e">
        <f>IF(Produit_Tarif_Stock!#REF!&lt;&gt;0,Produit_Tarif_Stock!#REF!,"")</f>
        <v>#REF!</v>
      </c>
      <c r="Q1276" s="518" t="e">
        <f>IF(Produit_Tarif_Stock!#REF!&lt;&gt;0,(E1276-(E1276*H1276)-Produit_Tarif_Stock!#REF!)/Produit_Tarif_Stock!#REF!*100,(E1276-(E1276*H1276)-Produit_Tarif_Stock!#REF!)/Produit_Tarif_Stock!#REF!*100)</f>
        <v>#REF!</v>
      </c>
      <c r="R1276" s="523">
        <f t="shared" si="39"/>
        <v>0</v>
      </c>
      <c r="S1276" s="524" t="e">
        <f>Produit_Tarif_Stock!#REF!</f>
        <v>#REF!</v>
      </c>
    </row>
    <row r="1277" spans="1:19" ht="24.75" customHeight="1">
      <c r="A1277" s="228" t="e">
        <f>Produit_Tarif_Stock!#REF!</f>
        <v>#REF!</v>
      </c>
      <c r="B1277" s="118" t="e">
        <f>IF(Produit_Tarif_Stock!#REF!&lt;&gt;"",Produit_Tarif_Stock!#REF!,"")</f>
        <v>#REF!</v>
      </c>
      <c r="C1277" s="502" t="e">
        <f>IF(Produit_Tarif_Stock!#REF!&lt;&gt;"",Produit_Tarif_Stock!#REF!,"")</f>
        <v>#REF!</v>
      </c>
      <c r="D1277" s="505" t="e">
        <f>IF(Produit_Tarif_Stock!#REF!&lt;&gt;"",Produit_Tarif_Stock!#REF!,"")</f>
        <v>#REF!</v>
      </c>
      <c r="E1277" s="514" t="e">
        <f>IF(Produit_Tarif_Stock!#REF!&lt;&gt;0,Produit_Tarif_Stock!#REF!,"")</f>
        <v>#REF!</v>
      </c>
      <c r="F1277" s="2" t="e">
        <f>IF(Produit_Tarif_Stock!#REF!&lt;&gt;"",Produit_Tarif_Stock!#REF!,"")</f>
        <v>#REF!</v>
      </c>
      <c r="G1277" s="506" t="e">
        <f>IF(Produit_Tarif_Stock!#REF!&lt;&gt;0,Produit_Tarif_Stock!#REF!,"")</f>
        <v>#REF!</v>
      </c>
      <c r="I1277" s="506" t="str">
        <f t="shared" si="38"/>
        <v/>
      </c>
      <c r="J1277" s="2" t="e">
        <f>IF(Produit_Tarif_Stock!#REF!&lt;&gt;0,Produit_Tarif_Stock!#REF!,"")</f>
        <v>#REF!</v>
      </c>
      <c r="K1277" s="2" t="e">
        <f>IF(Produit_Tarif_Stock!#REF!&lt;&gt;0,Produit_Tarif_Stock!#REF!,"")</f>
        <v>#REF!</v>
      </c>
      <c r="L1277" s="114" t="e">
        <f>IF(Produit_Tarif_Stock!#REF!&lt;&gt;0,Produit_Tarif_Stock!#REF!,"")</f>
        <v>#REF!</v>
      </c>
      <c r="M1277" s="114" t="e">
        <f>IF(Produit_Tarif_Stock!#REF!&lt;&gt;0,Produit_Tarif_Stock!#REF!,"")</f>
        <v>#REF!</v>
      </c>
      <c r="N1277" s="454"/>
      <c r="P1277" s="2" t="e">
        <f>IF(Produit_Tarif_Stock!#REF!&lt;&gt;0,Produit_Tarif_Stock!#REF!,"")</f>
        <v>#REF!</v>
      </c>
      <c r="Q1277" s="518" t="e">
        <f>IF(Produit_Tarif_Stock!#REF!&lt;&gt;0,(E1277-(E1277*H1277)-Produit_Tarif_Stock!#REF!)/Produit_Tarif_Stock!#REF!*100,(E1277-(E1277*H1277)-Produit_Tarif_Stock!#REF!)/Produit_Tarif_Stock!#REF!*100)</f>
        <v>#REF!</v>
      </c>
      <c r="R1277" s="523">
        <f t="shared" si="39"/>
        <v>0</v>
      </c>
      <c r="S1277" s="524" t="e">
        <f>Produit_Tarif_Stock!#REF!</f>
        <v>#REF!</v>
      </c>
    </row>
    <row r="1278" spans="1:19" ht="24.75" customHeight="1">
      <c r="A1278" s="228" t="e">
        <f>Produit_Tarif_Stock!#REF!</f>
        <v>#REF!</v>
      </c>
      <c r="B1278" s="118" t="e">
        <f>IF(Produit_Tarif_Stock!#REF!&lt;&gt;"",Produit_Tarif_Stock!#REF!,"")</f>
        <v>#REF!</v>
      </c>
      <c r="C1278" s="502" t="e">
        <f>IF(Produit_Tarif_Stock!#REF!&lt;&gt;"",Produit_Tarif_Stock!#REF!,"")</f>
        <v>#REF!</v>
      </c>
      <c r="D1278" s="505" t="e">
        <f>IF(Produit_Tarif_Stock!#REF!&lt;&gt;"",Produit_Tarif_Stock!#REF!,"")</f>
        <v>#REF!</v>
      </c>
      <c r="E1278" s="514" t="e">
        <f>IF(Produit_Tarif_Stock!#REF!&lt;&gt;0,Produit_Tarif_Stock!#REF!,"")</f>
        <v>#REF!</v>
      </c>
      <c r="F1278" s="2" t="e">
        <f>IF(Produit_Tarif_Stock!#REF!&lt;&gt;"",Produit_Tarif_Stock!#REF!,"")</f>
        <v>#REF!</v>
      </c>
      <c r="G1278" s="506" t="e">
        <f>IF(Produit_Tarif_Stock!#REF!&lt;&gt;0,Produit_Tarif_Stock!#REF!,"")</f>
        <v>#REF!</v>
      </c>
      <c r="I1278" s="506" t="str">
        <f t="shared" si="38"/>
        <v/>
      </c>
      <c r="J1278" s="2" t="e">
        <f>IF(Produit_Tarif_Stock!#REF!&lt;&gt;0,Produit_Tarif_Stock!#REF!,"")</f>
        <v>#REF!</v>
      </c>
      <c r="K1278" s="2" t="e">
        <f>IF(Produit_Tarif_Stock!#REF!&lt;&gt;0,Produit_Tarif_Stock!#REF!,"")</f>
        <v>#REF!</v>
      </c>
      <c r="L1278" s="114" t="e">
        <f>IF(Produit_Tarif_Stock!#REF!&lt;&gt;0,Produit_Tarif_Stock!#REF!,"")</f>
        <v>#REF!</v>
      </c>
      <c r="M1278" s="114" t="e">
        <f>IF(Produit_Tarif_Stock!#REF!&lt;&gt;0,Produit_Tarif_Stock!#REF!,"")</f>
        <v>#REF!</v>
      </c>
      <c r="N1278" s="454"/>
      <c r="P1278" s="2" t="e">
        <f>IF(Produit_Tarif_Stock!#REF!&lt;&gt;0,Produit_Tarif_Stock!#REF!,"")</f>
        <v>#REF!</v>
      </c>
      <c r="Q1278" s="518" t="e">
        <f>IF(Produit_Tarif_Stock!#REF!&lt;&gt;0,(E1278-(E1278*H1278)-Produit_Tarif_Stock!#REF!)/Produit_Tarif_Stock!#REF!*100,(E1278-(E1278*H1278)-Produit_Tarif_Stock!#REF!)/Produit_Tarif_Stock!#REF!*100)</f>
        <v>#REF!</v>
      </c>
      <c r="R1278" s="523">
        <f t="shared" si="39"/>
        <v>0</v>
      </c>
      <c r="S1278" s="524" t="e">
        <f>Produit_Tarif_Stock!#REF!</f>
        <v>#REF!</v>
      </c>
    </row>
    <row r="1279" spans="1:19" ht="24.75" customHeight="1">
      <c r="A1279" s="228" t="e">
        <f>Produit_Tarif_Stock!#REF!</f>
        <v>#REF!</v>
      </c>
      <c r="B1279" s="118" t="e">
        <f>IF(Produit_Tarif_Stock!#REF!&lt;&gt;"",Produit_Tarif_Stock!#REF!,"")</f>
        <v>#REF!</v>
      </c>
      <c r="C1279" s="502" t="e">
        <f>IF(Produit_Tarif_Stock!#REF!&lt;&gt;"",Produit_Tarif_Stock!#REF!,"")</f>
        <v>#REF!</v>
      </c>
      <c r="D1279" s="505" t="e">
        <f>IF(Produit_Tarif_Stock!#REF!&lt;&gt;"",Produit_Tarif_Stock!#REF!,"")</f>
        <v>#REF!</v>
      </c>
      <c r="E1279" s="514" t="e">
        <f>IF(Produit_Tarif_Stock!#REF!&lt;&gt;0,Produit_Tarif_Stock!#REF!,"")</f>
        <v>#REF!</v>
      </c>
      <c r="F1279" s="2" t="e">
        <f>IF(Produit_Tarif_Stock!#REF!&lt;&gt;"",Produit_Tarif_Stock!#REF!,"")</f>
        <v>#REF!</v>
      </c>
      <c r="G1279" s="506" t="e">
        <f>IF(Produit_Tarif_Stock!#REF!&lt;&gt;0,Produit_Tarif_Stock!#REF!,"")</f>
        <v>#REF!</v>
      </c>
      <c r="I1279" s="506" t="str">
        <f t="shared" si="38"/>
        <v/>
      </c>
      <c r="J1279" s="2" t="e">
        <f>IF(Produit_Tarif_Stock!#REF!&lt;&gt;0,Produit_Tarif_Stock!#REF!,"")</f>
        <v>#REF!</v>
      </c>
      <c r="K1279" s="2" t="e">
        <f>IF(Produit_Tarif_Stock!#REF!&lt;&gt;0,Produit_Tarif_Stock!#REF!,"")</f>
        <v>#REF!</v>
      </c>
      <c r="L1279" s="114" t="e">
        <f>IF(Produit_Tarif_Stock!#REF!&lt;&gt;0,Produit_Tarif_Stock!#REF!,"")</f>
        <v>#REF!</v>
      </c>
      <c r="M1279" s="114" t="e">
        <f>IF(Produit_Tarif_Stock!#REF!&lt;&gt;0,Produit_Tarif_Stock!#REF!,"")</f>
        <v>#REF!</v>
      </c>
      <c r="N1279" s="454"/>
      <c r="P1279" s="2" t="e">
        <f>IF(Produit_Tarif_Stock!#REF!&lt;&gt;0,Produit_Tarif_Stock!#REF!,"")</f>
        <v>#REF!</v>
      </c>
      <c r="Q1279" s="518" t="e">
        <f>IF(Produit_Tarif_Stock!#REF!&lt;&gt;0,(E1279-(E1279*H1279)-Produit_Tarif_Stock!#REF!)/Produit_Tarif_Stock!#REF!*100,(E1279-(E1279*H1279)-Produit_Tarif_Stock!#REF!)/Produit_Tarif_Stock!#REF!*100)</f>
        <v>#REF!</v>
      </c>
      <c r="R1279" s="523">
        <f t="shared" si="39"/>
        <v>0</v>
      </c>
      <c r="S1279" s="524" t="e">
        <f>Produit_Tarif_Stock!#REF!</f>
        <v>#REF!</v>
      </c>
    </row>
    <row r="1280" spans="1:19" ht="24.75" customHeight="1">
      <c r="A1280" s="228" t="e">
        <f>Produit_Tarif_Stock!#REF!</f>
        <v>#REF!</v>
      </c>
      <c r="B1280" s="118" t="e">
        <f>IF(Produit_Tarif_Stock!#REF!&lt;&gt;"",Produit_Tarif_Stock!#REF!,"")</f>
        <v>#REF!</v>
      </c>
      <c r="C1280" s="502" t="e">
        <f>IF(Produit_Tarif_Stock!#REF!&lt;&gt;"",Produit_Tarif_Stock!#REF!,"")</f>
        <v>#REF!</v>
      </c>
      <c r="D1280" s="505" t="e">
        <f>IF(Produit_Tarif_Stock!#REF!&lt;&gt;"",Produit_Tarif_Stock!#REF!,"")</f>
        <v>#REF!</v>
      </c>
      <c r="E1280" s="514" t="e">
        <f>IF(Produit_Tarif_Stock!#REF!&lt;&gt;0,Produit_Tarif_Stock!#REF!,"")</f>
        <v>#REF!</v>
      </c>
      <c r="F1280" s="2" t="e">
        <f>IF(Produit_Tarif_Stock!#REF!&lt;&gt;"",Produit_Tarif_Stock!#REF!,"")</f>
        <v>#REF!</v>
      </c>
      <c r="G1280" s="506" t="e">
        <f>IF(Produit_Tarif_Stock!#REF!&lt;&gt;0,Produit_Tarif_Stock!#REF!,"")</f>
        <v>#REF!</v>
      </c>
      <c r="I1280" s="506" t="str">
        <f t="shared" si="38"/>
        <v/>
      </c>
      <c r="J1280" s="2" t="e">
        <f>IF(Produit_Tarif_Stock!#REF!&lt;&gt;0,Produit_Tarif_Stock!#REF!,"")</f>
        <v>#REF!</v>
      </c>
      <c r="K1280" s="2" t="e">
        <f>IF(Produit_Tarif_Stock!#REF!&lt;&gt;0,Produit_Tarif_Stock!#REF!,"")</f>
        <v>#REF!</v>
      </c>
      <c r="L1280" s="114" t="e">
        <f>IF(Produit_Tarif_Stock!#REF!&lt;&gt;0,Produit_Tarif_Stock!#REF!,"")</f>
        <v>#REF!</v>
      </c>
      <c r="M1280" s="114" t="e">
        <f>IF(Produit_Tarif_Stock!#REF!&lt;&gt;0,Produit_Tarif_Stock!#REF!,"")</f>
        <v>#REF!</v>
      </c>
      <c r="N1280" s="454"/>
      <c r="P1280" s="2" t="e">
        <f>IF(Produit_Tarif_Stock!#REF!&lt;&gt;0,Produit_Tarif_Stock!#REF!,"")</f>
        <v>#REF!</v>
      </c>
      <c r="Q1280" s="518" t="e">
        <f>IF(Produit_Tarif_Stock!#REF!&lt;&gt;0,(E1280-(E1280*H1280)-Produit_Tarif_Stock!#REF!)/Produit_Tarif_Stock!#REF!*100,(E1280-(E1280*H1280)-Produit_Tarif_Stock!#REF!)/Produit_Tarif_Stock!#REF!*100)</f>
        <v>#REF!</v>
      </c>
      <c r="R1280" s="523">
        <f t="shared" si="39"/>
        <v>0</v>
      </c>
      <c r="S1280" s="524" t="e">
        <f>Produit_Tarif_Stock!#REF!</f>
        <v>#REF!</v>
      </c>
    </row>
    <row r="1281" spans="1:19" ht="24.75" customHeight="1">
      <c r="A1281" s="228" t="e">
        <f>Produit_Tarif_Stock!#REF!</f>
        <v>#REF!</v>
      </c>
      <c r="B1281" s="118" t="e">
        <f>IF(Produit_Tarif_Stock!#REF!&lt;&gt;"",Produit_Tarif_Stock!#REF!,"")</f>
        <v>#REF!</v>
      </c>
      <c r="C1281" s="502" t="e">
        <f>IF(Produit_Tarif_Stock!#REF!&lt;&gt;"",Produit_Tarif_Stock!#REF!,"")</f>
        <v>#REF!</v>
      </c>
      <c r="D1281" s="505" t="e">
        <f>IF(Produit_Tarif_Stock!#REF!&lt;&gt;"",Produit_Tarif_Stock!#REF!,"")</f>
        <v>#REF!</v>
      </c>
      <c r="E1281" s="514" t="e">
        <f>IF(Produit_Tarif_Stock!#REF!&lt;&gt;0,Produit_Tarif_Stock!#REF!,"")</f>
        <v>#REF!</v>
      </c>
      <c r="F1281" s="2" t="e">
        <f>IF(Produit_Tarif_Stock!#REF!&lt;&gt;"",Produit_Tarif_Stock!#REF!,"")</f>
        <v>#REF!</v>
      </c>
      <c r="G1281" s="506" t="e">
        <f>IF(Produit_Tarif_Stock!#REF!&lt;&gt;0,Produit_Tarif_Stock!#REF!,"")</f>
        <v>#REF!</v>
      </c>
      <c r="I1281" s="506" t="str">
        <f t="shared" si="38"/>
        <v/>
      </c>
      <c r="J1281" s="2" t="e">
        <f>IF(Produit_Tarif_Stock!#REF!&lt;&gt;0,Produit_Tarif_Stock!#REF!,"")</f>
        <v>#REF!</v>
      </c>
      <c r="K1281" s="2" t="e">
        <f>IF(Produit_Tarif_Stock!#REF!&lt;&gt;0,Produit_Tarif_Stock!#REF!,"")</f>
        <v>#REF!</v>
      </c>
      <c r="L1281" s="114" t="e">
        <f>IF(Produit_Tarif_Stock!#REF!&lt;&gt;0,Produit_Tarif_Stock!#REF!,"")</f>
        <v>#REF!</v>
      </c>
      <c r="M1281" s="114" t="e">
        <f>IF(Produit_Tarif_Stock!#REF!&lt;&gt;0,Produit_Tarif_Stock!#REF!,"")</f>
        <v>#REF!</v>
      </c>
      <c r="N1281" s="454"/>
      <c r="P1281" s="2" t="e">
        <f>IF(Produit_Tarif_Stock!#REF!&lt;&gt;0,Produit_Tarif_Stock!#REF!,"")</f>
        <v>#REF!</v>
      </c>
      <c r="Q1281" s="518" t="e">
        <f>IF(Produit_Tarif_Stock!#REF!&lt;&gt;0,(E1281-(E1281*H1281)-Produit_Tarif_Stock!#REF!)/Produit_Tarif_Stock!#REF!*100,(E1281-(E1281*H1281)-Produit_Tarif_Stock!#REF!)/Produit_Tarif_Stock!#REF!*100)</f>
        <v>#REF!</v>
      </c>
      <c r="R1281" s="523">
        <f t="shared" si="39"/>
        <v>0</v>
      </c>
      <c r="S1281" s="524" t="e">
        <f>Produit_Tarif_Stock!#REF!</f>
        <v>#REF!</v>
      </c>
    </row>
    <row r="1282" spans="1:19" ht="24.75" customHeight="1">
      <c r="A1282" s="228" t="e">
        <f>Produit_Tarif_Stock!#REF!</f>
        <v>#REF!</v>
      </c>
      <c r="B1282" s="118" t="e">
        <f>IF(Produit_Tarif_Stock!#REF!&lt;&gt;"",Produit_Tarif_Stock!#REF!,"")</f>
        <v>#REF!</v>
      </c>
      <c r="C1282" s="502" t="e">
        <f>IF(Produit_Tarif_Stock!#REF!&lt;&gt;"",Produit_Tarif_Stock!#REF!,"")</f>
        <v>#REF!</v>
      </c>
      <c r="D1282" s="505" t="e">
        <f>IF(Produit_Tarif_Stock!#REF!&lt;&gt;"",Produit_Tarif_Stock!#REF!,"")</f>
        <v>#REF!</v>
      </c>
      <c r="E1282" s="514" t="e">
        <f>IF(Produit_Tarif_Stock!#REF!&lt;&gt;0,Produit_Tarif_Stock!#REF!,"")</f>
        <v>#REF!</v>
      </c>
      <c r="F1282" s="2" t="e">
        <f>IF(Produit_Tarif_Stock!#REF!&lt;&gt;"",Produit_Tarif_Stock!#REF!,"")</f>
        <v>#REF!</v>
      </c>
      <c r="G1282" s="506" t="e">
        <f>IF(Produit_Tarif_Stock!#REF!&lt;&gt;0,Produit_Tarif_Stock!#REF!,"")</f>
        <v>#REF!</v>
      </c>
      <c r="I1282" s="506" t="str">
        <f t="shared" si="38"/>
        <v/>
      </c>
      <c r="J1282" s="2" t="e">
        <f>IF(Produit_Tarif_Stock!#REF!&lt;&gt;0,Produit_Tarif_Stock!#REF!,"")</f>
        <v>#REF!</v>
      </c>
      <c r="K1282" s="2" t="e">
        <f>IF(Produit_Tarif_Stock!#REF!&lt;&gt;0,Produit_Tarif_Stock!#REF!,"")</f>
        <v>#REF!</v>
      </c>
      <c r="L1282" s="114" t="e">
        <f>IF(Produit_Tarif_Stock!#REF!&lt;&gt;0,Produit_Tarif_Stock!#REF!,"")</f>
        <v>#REF!</v>
      </c>
      <c r="M1282" s="114" t="e">
        <f>IF(Produit_Tarif_Stock!#REF!&lt;&gt;0,Produit_Tarif_Stock!#REF!,"")</f>
        <v>#REF!</v>
      </c>
      <c r="N1282" s="454"/>
      <c r="P1282" s="2" t="e">
        <f>IF(Produit_Tarif_Stock!#REF!&lt;&gt;0,Produit_Tarif_Stock!#REF!,"")</f>
        <v>#REF!</v>
      </c>
      <c r="Q1282" s="518" t="e">
        <f>IF(Produit_Tarif_Stock!#REF!&lt;&gt;0,(E1282-(E1282*H1282)-Produit_Tarif_Stock!#REF!)/Produit_Tarif_Stock!#REF!*100,(E1282-(E1282*H1282)-Produit_Tarif_Stock!#REF!)/Produit_Tarif_Stock!#REF!*100)</f>
        <v>#REF!</v>
      </c>
      <c r="R1282" s="523">
        <f t="shared" si="39"/>
        <v>0</v>
      </c>
      <c r="S1282" s="524" t="e">
        <f>Produit_Tarif_Stock!#REF!</f>
        <v>#REF!</v>
      </c>
    </row>
    <row r="1283" spans="1:19" ht="24.75" customHeight="1">
      <c r="A1283" s="228" t="e">
        <f>Produit_Tarif_Stock!#REF!</f>
        <v>#REF!</v>
      </c>
      <c r="B1283" s="118" t="e">
        <f>IF(Produit_Tarif_Stock!#REF!&lt;&gt;"",Produit_Tarif_Stock!#REF!,"")</f>
        <v>#REF!</v>
      </c>
      <c r="C1283" s="502" t="e">
        <f>IF(Produit_Tarif_Stock!#REF!&lt;&gt;"",Produit_Tarif_Stock!#REF!,"")</f>
        <v>#REF!</v>
      </c>
      <c r="D1283" s="505" t="e">
        <f>IF(Produit_Tarif_Stock!#REF!&lt;&gt;"",Produit_Tarif_Stock!#REF!,"")</f>
        <v>#REF!</v>
      </c>
      <c r="E1283" s="514" t="e">
        <f>IF(Produit_Tarif_Stock!#REF!&lt;&gt;0,Produit_Tarif_Stock!#REF!,"")</f>
        <v>#REF!</v>
      </c>
      <c r="F1283" s="2" t="e">
        <f>IF(Produit_Tarif_Stock!#REF!&lt;&gt;"",Produit_Tarif_Stock!#REF!,"")</f>
        <v>#REF!</v>
      </c>
      <c r="G1283" s="506" t="e">
        <f>IF(Produit_Tarif_Stock!#REF!&lt;&gt;0,Produit_Tarif_Stock!#REF!,"")</f>
        <v>#REF!</v>
      </c>
      <c r="I1283" s="506" t="str">
        <f t="shared" si="38"/>
        <v/>
      </c>
      <c r="J1283" s="2" t="e">
        <f>IF(Produit_Tarif_Stock!#REF!&lt;&gt;0,Produit_Tarif_Stock!#REF!,"")</f>
        <v>#REF!</v>
      </c>
      <c r="K1283" s="2" t="e">
        <f>IF(Produit_Tarif_Stock!#REF!&lt;&gt;0,Produit_Tarif_Stock!#REF!,"")</f>
        <v>#REF!</v>
      </c>
      <c r="L1283" s="114" t="e">
        <f>IF(Produit_Tarif_Stock!#REF!&lt;&gt;0,Produit_Tarif_Stock!#REF!,"")</f>
        <v>#REF!</v>
      </c>
      <c r="M1283" s="114" t="e">
        <f>IF(Produit_Tarif_Stock!#REF!&lt;&gt;0,Produit_Tarif_Stock!#REF!,"")</f>
        <v>#REF!</v>
      </c>
      <c r="N1283" s="454"/>
      <c r="P1283" s="2" t="e">
        <f>IF(Produit_Tarif_Stock!#REF!&lt;&gt;0,Produit_Tarif_Stock!#REF!,"")</f>
        <v>#REF!</v>
      </c>
      <c r="Q1283" s="518" t="e">
        <f>IF(Produit_Tarif_Stock!#REF!&lt;&gt;0,(E1283-(E1283*H1283)-Produit_Tarif_Stock!#REF!)/Produit_Tarif_Stock!#REF!*100,(E1283-(E1283*H1283)-Produit_Tarif_Stock!#REF!)/Produit_Tarif_Stock!#REF!*100)</f>
        <v>#REF!</v>
      </c>
      <c r="R1283" s="523">
        <f t="shared" si="39"/>
        <v>0</v>
      </c>
      <c r="S1283" s="524" t="e">
        <f>Produit_Tarif_Stock!#REF!</f>
        <v>#REF!</v>
      </c>
    </row>
    <row r="1284" spans="1:19" ht="24.75" customHeight="1">
      <c r="A1284" s="228" t="e">
        <f>Produit_Tarif_Stock!#REF!</f>
        <v>#REF!</v>
      </c>
      <c r="B1284" s="118" t="e">
        <f>IF(Produit_Tarif_Stock!#REF!&lt;&gt;"",Produit_Tarif_Stock!#REF!,"")</f>
        <v>#REF!</v>
      </c>
      <c r="C1284" s="502" t="e">
        <f>IF(Produit_Tarif_Stock!#REF!&lt;&gt;"",Produit_Tarif_Stock!#REF!,"")</f>
        <v>#REF!</v>
      </c>
      <c r="D1284" s="505" t="e">
        <f>IF(Produit_Tarif_Stock!#REF!&lt;&gt;"",Produit_Tarif_Stock!#REF!,"")</f>
        <v>#REF!</v>
      </c>
      <c r="E1284" s="514" t="e">
        <f>IF(Produit_Tarif_Stock!#REF!&lt;&gt;0,Produit_Tarif_Stock!#REF!,"")</f>
        <v>#REF!</v>
      </c>
      <c r="F1284" s="2" t="e">
        <f>IF(Produit_Tarif_Stock!#REF!&lt;&gt;"",Produit_Tarif_Stock!#REF!,"")</f>
        <v>#REF!</v>
      </c>
      <c r="G1284" s="506" t="e">
        <f>IF(Produit_Tarif_Stock!#REF!&lt;&gt;0,Produit_Tarif_Stock!#REF!,"")</f>
        <v>#REF!</v>
      </c>
      <c r="I1284" s="506" t="str">
        <f t="shared" si="38"/>
        <v/>
      </c>
      <c r="J1284" s="2" t="e">
        <f>IF(Produit_Tarif_Stock!#REF!&lt;&gt;0,Produit_Tarif_Stock!#REF!,"")</f>
        <v>#REF!</v>
      </c>
      <c r="K1284" s="2" t="e">
        <f>IF(Produit_Tarif_Stock!#REF!&lt;&gt;0,Produit_Tarif_Stock!#REF!,"")</f>
        <v>#REF!</v>
      </c>
      <c r="L1284" s="114" t="e">
        <f>IF(Produit_Tarif_Stock!#REF!&lt;&gt;0,Produit_Tarif_Stock!#REF!,"")</f>
        <v>#REF!</v>
      </c>
      <c r="M1284" s="114" t="e">
        <f>IF(Produit_Tarif_Stock!#REF!&lt;&gt;0,Produit_Tarif_Stock!#REF!,"")</f>
        <v>#REF!</v>
      </c>
      <c r="N1284" s="454"/>
      <c r="P1284" s="2" t="e">
        <f>IF(Produit_Tarif_Stock!#REF!&lt;&gt;0,Produit_Tarif_Stock!#REF!,"")</f>
        <v>#REF!</v>
      </c>
      <c r="Q1284" s="518" t="e">
        <f>IF(Produit_Tarif_Stock!#REF!&lt;&gt;0,(E1284-(E1284*H1284)-Produit_Tarif_Stock!#REF!)/Produit_Tarif_Stock!#REF!*100,(E1284-(E1284*H1284)-Produit_Tarif_Stock!#REF!)/Produit_Tarif_Stock!#REF!*100)</f>
        <v>#REF!</v>
      </c>
      <c r="R1284" s="523">
        <f t="shared" si="39"/>
        <v>0</v>
      </c>
      <c r="S1284" s="524" t="e">
        <f>Produit_Tarif_Stock!#REF!</f>
        <v>#REF!</v>
      </c>
    </row>
    <row r="1285" spans="1:19" ht="24.75" customHeight="1">
      <c r="A1285" s="228" t="e">
        <f>Produit_Tarif_Stock!#REF!</f>
        <v>#REF!</v>
      </c>
      <c r="B1285" s="118" t="e">
        <f>IF(Produit_Tarif_Stock!#REF!&lt;&gt;"",Produit_Tarif_Stock!#REF!,"")</f>
        <v>#REF!</v>
      </c>
      <c r="C1285" s="502" t="e">
        <f>IF(Produit_Tarif_Stock!#REF!&lt;&gt;"",Produit_Tarif_Stock!#REF!,"")</f>
        <v>#REF!</v>
      </c>
      <c r="D1285" s="505" t="e">
        <f>IF(Produit_Tarif_Stock!#REF!&lt;&gt;"",Produit_Tarif_Stock!#REF!,"")</f>
        <v>#REF!</v>
      </c>
      <c r="E1285" s="514" t="e">
        <f>IF(Produit_Tarif_Stock!#REF!&lt;&gt;0,Produit_Tarif_Stock!#REF!,"")</f>
        <v>#REF!</v>
      </c>
      <c r="F1285" s="2" t="e">
        <f>IF(Produit_Tarif_Stock!#REF!&lt;&gt;"",Produit_Tarif_Stock!#REF!,"")</f>
        <v>#REF!</v>
      </c>
      <c r="G1285" s="506" t="e">
        <f>IF(Produit_Tarif_Stock!#REF!&lt;&gt;0,Produit_Tarif_Stock!#REF!,"")</f>
        <v>#REF!</v>
      </c>
      <c r="I1285" s="506" t="str">
        <f t="shared" si="38"/>
        <v/>
      </c>
      <c r="J1285" s="2" t="e">
        <f>IF(Produit_Tarif_Stock!#REF!&lt;&gt;0,Produit_Tarif_Stock!#REF!,"")</f>
        <v>#REF!</v>
      </c>
      <c r="K1285" s="2" t="e">
        <f>IF(Produit_Tarif_Stock!#REF!&lt;&gt;0,Produit_Tarif_Stock!#REF!,"")</f>
        <v>#REF!</v>
      </c>
      <c r="L1285" s="114" t="e">
        <f>IF(Produit_Tarif_Stock!#REF!&lt;&gt;0,Produit_Tarif_Stock!#REF!,"")</f>
        <v>#REF!</v>
      </c>
      <c r="M1285" s="114" t="e">
        <f>IF(Produit_Tarif_Stock!#REF!&lt;&gt;0,Produit_Tarif_Stock!#REF!,"")</f>
        <v>#REF!</v>
      </c>
      <c r="N1285" s="454"/>
      <c r="P1285" s="2" t="e">
        <f>IF(Produit_Tarif_Stock!#REF!&lt;&gt;0,Produit_Tarif_Stock!#REF!,"")</f>
        <v>#REF!</v>
      </c>
      <c r="Q1285" s="518" t="e">
        <f>IF(Produit_Tarif_Stock!#REF!&lt;&gt;0,(E1285-(E1285*H1285)-Produit_Tarif_Stock!#REF!)/Produit_Tarif_Stock!#REF!*100,(E1285-(E1285*H1285)-Produit_Tarif_Stock!#REF!)/Produit_Tarif_Stock!#REF!*100)</f>
        <v>#REF!</v>
      </c>
      <c r="R1285" s="523">
        <f t="shared" si="39"/>
        <v>0</v>
      </c>
      <c r="S1285" s="524" t="e">
        <f>Produit_Tarif_Stock!#REF!</f>
        <v>#REF!</v>
      </c>
    </row>
    <row r="1286" spans="1:19" ht="24.75" customHeight="1">
      <c r="A1286" s="228" t="e">
        <f>Produit_Tarif_Stock!#REF!</f>
        <v>#REF!</v>
      </c>
      <c r="B1286" s="118" t="e">
        <f>IF(Produit_Tarif_Stock!#REF!&lt;&gt;"",Produit_Tarif_Stock!#REF!,"")</f>
        <v>#REF!</v>
      </c>
      <c r="C1286" s="502" t="e">
        <f>IF(Produit_Tarif_Stock!#REF!&lt;&gt;"",Produit_Tarif_Stock!#REF!,"")</f>
        <v>#REF!</v>
      </c>
      <c r="D1286" s="505" t="e">
        <f>IF(Produit_Tarif_Stock!#REF!&lt;&gt;"",Produit_Tarif_Stock!#REF!,"")</f>
        <v>#REF!</v>
      </c>
      <c r="E1286" s="514" t="e">
        <f>IF(Produit_Tarif_Stock!#REF!&lt;&gt;0,Produit_Tarif_Stock!#REF!,"")</f>
        <v>#REF!</v>
      </c>
      <c r="F1286" s="2" t="e">
        <f>IF(Produit_Tarif_Stock!#REF!&lt;&gt;"",Produit_Tarif_Stock!#REF!,"")</f>
        <v>#REF!</v>
      </c>
      <c r="G1286" s="506" t="e">
        <f>IF(Produit_Tarif_Stock!#REF!&lt;&gt;0,Produit_Tarif_Stock!#REF!,"")</f>
        <v>#REF!</v>
      </c>
      <c r="I1286" s="506" t="str">
        <f t="shared" si="38"/>
        <v/>
      </c>
      <c r="J1286" s="2" t="e">
        <f>IF(Produit_Tarif_Stock!#REF!&lt;&gt;0,Produit_Tarif_Stock!#REF!,"")</f>
        <v>#REF!</v>
      </c>
      <c r="K1286" s="2" t="e">
        <f>IF(Produit_Tarif_Stock!#REF!&lt;&gt;0,Produit_Tarif_Stock!#REF!,"")</f>
        <v>#REF!</v>
      </c>
      <c r="L1286" s="114" t="e">
        <f>IF(Produit_Tarif_Stock!#REF!&lt;&gt;0,Produit_Tarif_Stock!#REF!,"")</f>
        <v>#REF!</v>
      </c>
      <c r="M1286" s="114" t="e">
        <f>IF(Produit_Tarif_Stock!#REF!&lt;&gt;0,Produit_Tarif_Stock!#REF!,"")</f>
        <v>#REF!</v>
      </c>
      <c r="N1286" s="454"/>
      <c r="P1286" s="2" t="e">
        <f>IF(Produit_Tarif_Stock!#REF!&lt;&gt;0,Produit_Tarif_Stock!#REF!,"")</f>
        <v>#REF!</v>
      </c>
      <c r="Q1286" s="518" t="e">
        <f>IF(Produit_Tarif_Stock!#REF!&lt;&gt;0,(E1286-(E1286*H1286)-Produit_Tarif_Stock!#REF!)/Produit_Tarif_Stock!#REF!*100,(E1286-(E1286*H1286)-Produit_Tarif_Stock!#REF!)/Produit_Tarif_Stock!#REF!*100)</f>
        <v>#REF!</v>
      </c>
      <c r="R1286" s="523">
        <f t="shared" si="39"/>
        <v>0</v>
      </c>
      <c r="S1286" s="524" t="e">
        <f>Produit_Tarif_Stock!#REF!</f>
        <v>#REF!</v>
      </c>
    </row>
    <row r="1287" spans="1:19" ht="24.75" customHeight="1">
      <c r="A1287" s="228" t="e">
        <f>Produit_Tarif_Stock!#REF!</f>
        <v>#REF!</v>
      </c>
      <c r="B1287" s="118" t="e">
        <f>IF(Produit_Tarif_Stock!#REF!&lt;&gt;"",Produit_Tarif_Stock!#REF!,"")</f>
        <v>#REF!</v>
      </c>
      <c r="C1287" s="502" t="e">
        <f>IF(Produit_Tarif_Stock!#REF!&lt;&gt;"",Produit_Tarif_Stock!#REF!,"")</f>
        <v>#REF!</v>
      </c>
      <c r="D1287" s="505" t="e">
        <f>IF(Produit_Tarif_Stock!#REF!&lt;&gt;"",Produit_Tarif_Stock!#REF!,"")</f>
        <v>#REF!</v>
      </c>
      <c r="E1287" s="514" t="e">
        <f>IF(Produit_Tarif_Stock!#REF!&lt;&gt;0,Produit_Tarif_Stock!#REF!,"")</f>
        <v>#REF!</v>
      </c>
      <c r="F1287" s="2" t="e">
        <f>IF(Produit_Tarif_Stock!#REF!&lt;&gt;"",Produit_Tarif_Stock!#REF!,"")</f>
        <v>#REF!</v>
      </c>
      <c r="G1287" s="506" t="e">
        <f>IF(Produit_Tarif_Stock!#REF!&lt;&gt;0,Produit_Tarif_Stock!#REF!,"")</f>
        <v>#REF!</v>
      </c>
      <c r="I1287" s="506" t="str">
        <f t="shared" ref="I1287:I1350" si="40">IF(H1287&gt;0,E1287-(E1287*H1287),"")</f>
        <v/>
      </c>
      <c r="J1287" s="2" t="e">
        <f>IF(Produit_Tarif_Stock!#REF!&lt;&gt;0,Produit_Tarif_Stock!#REF!,"")</f>
        <v>#REF!</v>
      </c>
      <c r="K1287" s="2" t="e">
        <f>IF(Produit_Tarif_Stock!#REF!&lt;&gt;0,Produit_Tarif_Stock!#REF!,"")</f>
        <v>#REF!</v>
      </c>
      <c r="L1287" s="114" t="e">
        <f>IF(Produit_Tarif_Stock!#REF!&lt;&gt;0,Produit_Tarif_Stock!#REF!,"")</f>
        <v>#REF!</v>
      </c>
      <c r="M1287" s="114" t="e">
        <f>IF(Produit_Tarif_Stock!#REF!&lt;&gt;0,Produit_Tarif_Stock!#REF!,"")</f>
        <v>#REF!</v>
      </c>
      <c r="N1287" s="454"/>
      <c r="P1287" s="2" t="e">
        <f>IF(Produit_Tarif_Stock!#REF!&lt;&gt;0,Produit_Tarif_Stock!#REF!,"")</f>
        <v>#REF!</v>
      </c>
      <c r="Q1287" s="518" t="e">
        <f>IF(Produit_Tarif_Stock!#REF!&lt;&gt;0,(E1287-(E1287*H1287)-Produit_Tarif_Stock!#REF!)/Produit_Tarif_Stock!#REF!*100,(E1287-(E1287*H1287)-Produit_Tarif_Stock!#REF!)/Produit_Tarif_Stock!#REF!*100)</f>
        <v>#REF!</v>
      </c>
      <c r="R1287" s="523">
        <f t="shared" ref="R1287:R1350" si="41">SUM(H1287:H3280)</f>
        <v>0</v>
      </c>
      <c r="S1287" s="524" t="e">
        <f>Produit_Tarif_Stock!#REF!</f>
        <v>#REF!</v>
      </c>
    </row>
    <row r="1288" spans="1:19" ht="24.75" customHeight="1">
      <c r="A1288" s="228" t="e">
        <f>Produit_Tarif_Stock!#REF!</f>
        <v>#REF!</v>
      </c>
      <c r="B1288" s="118" t="e">
        <f>IF(Produit_Tarif_Stock!#REF!&lt;&gt;"",Produit_Tarif_Stock!#REF!,"")</f>
        <v>#REF!</v>
      </c>
      <c r="C1288" s="502" t="e">
        <f>IF(Produit_Tarif_Stock!#REF!&lt;&gt;"",Produit_Tarif_Stock!#REF!,"")</f>
        <v>#REF!</v>
      </c>
      <c r="D1288" s="505" t="e">
        <f>IF(Produit_Tarif_Stock!#REF!&lt;&gt;"",Produit_Tarif_Stock!#REF!,"")</f>
        <v>#REF!</v>
      </c>
      <c r="E1288" s="514" t="e">
        <f>IF(Produit_Tarif_Stock!#REF!&lt;&gt;0,Produit_Tarif_Stock!#REF!,"")</f>
        <v>#REF!</v>
      </c>
      <c r="F1288" s="2" t="e">
        <f>IF(Produit_Tarif_Stock!#REF!&lt;&gt;"",Produit_Tarif_Stock!#REF!,"")</f>
        <v>#REF!</v>
      </c>
      <c r="G1288" s="506" t="e">
        <f>IF(Produit_Tarif_Stock!#REF!&lt;&gt;0,Produit_Tarif_Stock!#REF!,"")</f>
        <v>#REF!</v>
      </c>
      <c r="I1288" s="506" t="str">
        <f t="shared" si="40"/>
        <v/>
      </c>
      <c r="J1288" s="2" t="e">
        <f>IF(Produit_Tarif_Stock!#REF!&lt;&gt;0,Produit_Tarif_Stock!#REF!,"")</f>
        <v>#REF!</v>
      </c>
      <c r="K1288" s="2" t="e">
        <f>IF(Produit_Tarif_Stock!#REF!&lt;&gt;0,Produit_Tarif_Stock!#REF!,"")</f>
        <v>#REF!</v>
      </c>
      <c r="L1288" s="114" t="e">
        <f>IF(Produit_Tarif_Stock!#REF!&lt;&gt;0,Produit_Tarif_Stock!#REF!,"")</f>
        <v>#REF!</v>
      </c>
      <c r="M1288" s="114" t="e">
        <f>IF(Produit_Tarif_Stock!#REF!&lt;&gt;0,Produit_Tarif_Stock!#REF!,"")</f>
        <v>#REF!</v>
      </c>
      <c r="N1288" s="454"/>
      <c r="P1288" s="2" t="e">
        <f>IF(Produit_Tarif_Stock!#REF!&lt;&gt;0,Produit_Tarif_Stock!#REF!,"")</f>
        <v>#REF!</v>
      </c>
      <c r="Q1288" s="518" t="e">
        <f>IF(Produit_Tarif_Stock!#REF!&lt;&gt;0,(E1288-(E1288*H1288)-Produit_Tarif_Stock!#REF!)/Produit_Tarif_Stock!#REF!*100,(E1288-(E1288*H1288)-Produit_Tarif_Stock!#REF!)/Produit_Tarif_Stock!#REF!*100)</f>
        <v>#REF!</v>
      </c>
      <c r="R1288" s="523">
        <f t="shared" si="41"/>
        <v>0</v>
      </c>
      <c r="S1288" s="524" t="e">
        <f>Produit_Tarif_Stock!#REF!</f>
        <v>#REF!</v>
      </c>
    </row>
    <row r="1289" spans="1:19" ht="24.75" customHeight="1">
      <c r="A1289" s="228" t="e">
        <f>Produit_Tarif_Stock!#REF!</f>
        <v>#REF!</v>
      </c>
      <c r="B1289" s="118" t="e">
        <f>IF(Produit_Tarif_Stock!#REF!&lt;&gt;"",Produit_Tarif_Stock!#REF!,"")</f>
        <v>#REF!</v>
      </c>
      <c r="C1289" s="502" t="e">
        <f>IF(Produit_Tarif_Stock!#REF!&lt;&gt;"",Produit_Tarif_Stock!#REF!,"")</f>
        <v>#REF!</v>
      </c>
      <c r="D1289" s="505" t="e">
        <f>IF(Produit_Tarif_Stock!#REF!&lt;&gt;"",Produit_Tarif_Stock!#REF!,"")</f>
        <v>#REF!</v>
      </c>
      <c r="E1289" s="514" t="e">
        <f>IF(Produit_Tarif_Stock!#REF!&lt;&gt;0,Produit_Tarif_Stock!#REF!,"")</f>
        <v>#REF!</v>
      </c>
      <c r="F1289" s="2" t="e">
        <f>IF(Produit_Tarif_Stock!#REF!&lt;&gt;"",Produit_Tarif_Stock!#REF!,"")</f>
        <v>#REF!</v>
      </c>
      <c r="G1289" s="506" t="e">
        <f>IF(Produit_Tarif_Stock!#REF!&lt;&gt;0,Produit_Tarif_Stock!#REF!,"")</f>
        <v>#REF!</v>
      </c>
      <c r="I1289" s="506" t="str">
        <f t="shared" si="40"/>
        <v/>
      </c>
      <c r="J1289" s="2" t="e">
        <f>IF(Produit_Tarif_Stock!#REF!&lt;&gt;0,Produit_Tarif_Stock!#REF!,"")</f>
        <v>#REF!</v>
      </c>
      <c r="K1289" s="2" t="e">
        <f>IF(Produit_Tarif_Stock!#REF!&lt;&gt;0,Produit_Tarif_Stock!#REF!,"")</f>
        <v>#REF!</v>
      </c>
      <c r="L1289" s="114" t="e">
        <f>IF(Produit_Tarif_Stock!#REF!&lt;&gt;0,Produit_Tarif_Stock!#REF!,"")</f>
        <v>#REF!</v>
      </c>
      <c r="M1289" s="114" t="e">
        <f>IF(Produit_Tarif_Stock!#REF!&lt;&gt;0,Produit_Tarif_Stock!#REF!,"")</f>
        <v>#REF!</v>
      </c>
      <c r="N1289" s="454"/>
      <c r="P1289" s="2" t="e">
        <f>IF(Produit_Tarif_Stock!#REF!&lt;&gt;0,Produit_Tarif_Stock!#REF!,"")</f>
        <v>#REF!</v>
      </c>
      <c r="Q1289" s="518" t="e">
        <f>IF(Produit_Tarif_Stock!#REF!&lt;&gt;0,(E1289-(E1289*H1289)-Produit_Tarif_Stock!#REF!)/Produit_Tarif_Stock!#REF!*100,(E1289-(E1289*H1289)-Produit_Tarif_Stock!#REF!)/Produit_Tarif_Stock!#REF!*100)</f>
        <v>#REF!</v>
      </c>
      <c r="R1289" s="523">
        <f t="shared" si="41"/>
        <v>0</v>
      </c>
      <c r="S1289" s="524" t="e">
        <f>Produit_Tarif_Stock!#REF!</f>
        <v>#REF!</v>
      </c>
    </row>
    <row r="1290" spans="1:19" ht="24.75" customHeight="1">
      <c r="A1290" s="228" t="e">
        <f>Produit_Tarif_Stock!#REF!</f>
        <v>#REF!</v>
      </c>
      <c r="B1290" s="118" t="e">
        <f>IF(Produit_Tarif_Stock!#REF!&lt;&gt;"",Produit_Tarif_Stock!#REF!,"")</f>
        <v>#REF!</v>
      </c>
      <c r="C1290" s="502" t="e">
        <f>IF(Produit_Tarif_Stock!#REF!&lt;&gt;"",Produit_Tarif_Stock!#REF!,"")</f>
        <v>#REF!</v>
      </c>
      <c r="D1290" s="505" t="e">
        <f>IF(Produit_Tarif_Stock!#REF!&lt;&gt;"",Produit_Tarif_Stock!#REF!,"")</f>
        <v>#REF!</v>
      </c>
      <c r="E1290" s="514" t="e">
        <f>IF(Produit_Tarif_Stock!#REF!&lt;&gt;0,Produit_Tarif_Stock!#REF!,"")</f>
        <v>#REF!</v>
      </c>
      <c r="F1290" s="2" t="e">
        <f>IF(Produit_Tarif_Stock!#REF!&lt;&gt;"",Produit_Tarif_Stock!#REF!,"")</f>
        <v>#REF!</v>
      </c>
      <c r="G1290" s="506" t="e">
        <f>IF(Produit_Tarif_Stock!#REF!&lt;&gt;0,Produit_Tarif_Stock!#REF!,"")</f>
        <v>#REF!</v>
      </c>
      <c r="I1290" s="506" t="str">
        <f t="shared" si="40"/>
        <v/>
      </c>
      <c r="J1290" s="2" t="e">
        <f>IF(Produit_Tarif_Stock!#REF!&lt;&gt;0,Produit_Tarif_Stock!#REF!,"")</f>
        <v>#REF!</v>
      </c>
      <c r="K1290" s="2" t="e">
        <f>IF(Produit_Tarif_Stock!#REF!&lt;&gt;0,Produit_Tarif_Stock!#REF!,"")</f>
        <v>#REF!</v>
      </c>
      <c r="L1290" s="114" t="e">
        <f>IF(Produit_Tarif_Stock!#REF!&lt;&gt;0,Produit_Tarif_Stock!#REF!,"")</f>
        <v>#REF!</v>
      </c>
      <c r="M1290" s="114" t="e">
        <f>IF(Produit_Tarif_Stock!#REF!&lt;&gt;0,Produit_Tarif_Stock!#REF!,"")</f>
        <v>#REF!</v>
      </c>
      <c r="N1290" s="454"/>
      <c r="P1290" s="2" t="e">
        <f>IF(Produit_Tarif_Stock!#REF!&lt;&gt;0,Produit_Tarif_Stock!#REF!,"")</f>
        <v>#REF!</v>
      </c>
      <c r="Q1290" s="518" t="e">
        <f>IF(Produit_Tarif_Stock!#REF!&lt;&gt;0,(E1290-(E1290*H1290)-Produit_Tarif_Stock!#REF!)/Produit_Tarif_Stock!#REF!*100,(E1290-(E1290*H1290)-Produit_Tarif_Stock!#REF!)/Produit_Tarif_Stock!#REF!*100)</f>
        <v>#REF!</v>
      </c>
      <c r="R1290" s="523">
        <f t="shared" si="41"/>
        <v>0</v>
      </c>
      <c r="S1290" s="524" t="e">
        <f>Produit_Tarif_Stock!#REF!</f>
        <v>#REF!</v>
      </c>
    </row>
    <row r="1291" spans="1:19" ht="24.75" customHeight="1">
      <c r="A1291" s="228" t="e">
        <f>Produit_Tarif_Stock!#REF!</f>
        <v>#REF!</v>
      </c>
      <c r="B1291" s="118" t="e">
        <f>IF(Produit_Tarif_Stock!#REF!&lt;&gt;"",Produit_Tarif_Stock!#REF!,"")</f>
        <v>#REF!</v>
      </c>
      <c r="C1291" s="502" t="e">
        <f>IF(Produit_Tarif_Stock!#REF!&lt;&gt;"",Produit_Tarif_Stock!#REF!,"")</f>
        <v>#REF!</v>
      </c>
      <c r="D1291" s="505" t="e">
        <f>IF(Produit_Tarif_Stock!#REF!&lt;&gt;"",Produit_Tarif_Stock!#REF!,"")</f>
        <v>#REF!</v>
      </c>
      <c r="E1291" s="514" t="e">
        <f>IF(Produit_Tarif_Stock!#REF!&lt;&gt;0,Produit_Tarif_Stock!#REF!,"")</f>
        <v>#REF!</v>
      </c>
      <c r="F1291" s="2" t="e">
        <f>IF(Produit_Tarif_Stock!#REF!&lt;&gt;"",Produit_Tarif_Stock!#REF!,"")</f>
        <v>#REF!</v>
      </c>
      <c r="G1291" s="506" t="e">
        <f>IF(Produit_Tarif_Stock!#REF!&lt;&gt;0,Produit_Tarif_Stock!#REF!,"")</f>
        <v>#REF!</v>
      </c>
      <c r="I1291" s="506" t="str">
        <f t="shared" si="40"/>
        <v/>
      </c>
      <c r="J1291" s="2" t="e">
        <f>IF(Produit_Tarif_Stock!#REF!&lt;&gt;0,Produit_Tarif_Stock!#REF!,"")</f>
        <v>#REF!</v>
      </c>
      <c r="K1291" s="2" t="e">
        <f>IF(Produit_Tarif_Stock!#REF!&lt;&gt;0,Produit_Tarif_Stock!#REF!,"")</f>
        <v>#REF!</v>
      </c>
      <c r="L1291" s="114" t="e">
        <f>IF(Produit_Tarif_Stock!#REF!&lt;&gt;0,Produit_Tarif_Stock!#REF!,"")</f>
        <v>#REF!</v>
      </c>
      <c r="M1291" s="114" t="e">
        <f>IF(Produit_Tarif_Stock!#REF!&lt;&gt;0,Produit_Tarif_Stock!#REF!,"")</f>
        <v>#REF!</v>
      </c>
      <c r="N1291" s="454"/>
      <c r="P1291" s="2" t="e">
        <f>IF(Produit_Tarif_Stock!#REF!&lt;&gt;0,Produit_Tarif_Stock!#REF!,"")</f>
        <v>#REF!</v>
      </c>
      <c r="Q1291" s="518" t="e">
        <f>IF(Produit_Tarif_Stock!#REF!&lt;&gt;0,(E1291-(E1291*H1291)-Produit_Tarif_Stock!#REF!)/Produit_Tarif_Stock!#REF!*100,(E1291-(E1291*H1291)-Produit_Tarif_Stock!#REF!)/Produit_Tarif_Stock!#REF!*100)</f>
        <v>#REF!</v>
      </c>
      <c r="R1291" s="523">
        <f t="shared" si="41"/>
        <v>0</v>
      </c>
      <c r="S1291" s="524" t="e">
        <f>Produit_Tarif_Stock!#REF!</f>
        <v>#REF!</v>
      </c>
    </row>
    <row r="1292" spans="1:19" ht="24.75" customHeight="1">
      <c r="A1292" s="228" t="e">
        <f>Produit_Tarif_Stock!#REF!</f>
        <v>#REF!</v>
      </c>
      <c r="B1292" s="118" t="e">
        <f>IF(Produit_Tarif_Stock!#REF!&lt;&gt;"",Produit_Tarif_Stock!#REF!,"")</f>
        <v>#REF!</v>
      </c>
      <c r="C1292" s="502" t="e">
        <f>IF(Produit_Tarif_Stock!#REF!&lt;&gt;"",Produit_Tarif_Stock!#REF!,"")</f>
        <v>#REF!</v>
      </c>
      <c r="D1292" s="505" t="e">
        <f>IF(Produit_Tarif_Stock!#REF!&lt;&gt;"",Produit_Tarif_Stock!#REF!,"")</f>
        <v>#REF!</v>
      </c>
      <c r="E1292" s="514" t="e">
        <f>IF(Produit_Tarif_Stock!#REF!&lt;&gt;0,Produit_Tarif_Stock!#REF!,"")</f>
        <v>#REF!</v>
      </c>
      <c r="F1292" s="2" t="e">
        <f>IF(Produit_Tarif_Stock!#REF!&lt;&gt;"",Produit_Tarif_Stock!#REF!,"")</f>
        <v>#REF!</v>
      </c>
      <c r="G1292" s="506" t="e">
        <f>IF(Produit_Tarif_Stock!#REF!&lt;&gt;0,Produit_Tarif_Stock!#REF!,"")</f>
        <v>#REF!</v>
      </c>
      <c r="I1292" s="506" t="str">
        <f t="shared" si="40"/>
        <v/>
      </c>
      <c r="J1292" s="2" t="e">
        <f>IF(Produit_Tarif_Stock!#REF!&lt;&gt;0,Produit_Tarif_Stock!#REF!,"")</f>
        <v>#REF!</v>
      </c>
      <c r="K1292" s="2" t="e">
        <f>IF(Produit_Tarif_Stock!#REF!&lt;&gt;0,Produit_Tarif_Stock!#REF!,"")</f>
        <v>#REF!</v>
      </c>
      <c r="L1292" s="114" t="e">
        <f>IF(Produit_Tarif_Stock!#REF!&lt;&gt;0,Produit_Tarif_Stock!#REF!,"")</f>
        <v>#REF!</v>
      </c>
      <c r="M1292" s="114" t="e">
        <f>IF(Produit_Tarif_Stock!#REF!&lt;&gt;0,Produit_Tarif_Stock!#REF!,"")</f>
        <v>#REF!</v>
      </c>
      <c r="N1292" s="454"/>
      <c r="P1292" s="2" t="e">
        <f>IF(Produit_Tarif_Stock!#REF!&lt;&gt;0,Produit_Tarif_Stock!#REF!,"")</f>
        <v>#REF!</v>
      </c>
      <c r="Q1292" s="518" t="e">
        <f>IF(Produit_Tarif_Stock!#REF!&lt;&gt;0,(E1292-(E1292*H1292)-Produit_Tarif_Stock!#REF!)/Produit_Tarif_Stock!#REF!*100,(E1292-(E1292*H1292)-Produit_Tarif_Stock!#REF!)/Produit_Tarif_Stock!#REF!*100)</f>
        <v>#REF!</v>
      </c>
      <c r="R1292" s="523">
        <f t="shared" si="41"/>
        <v>0</v>
      </c>
      <c r="S1292" s="524" t="e">
        <f>Produit_Tarif_Stock!#REF!</f>
        <v>#REF!</v>
      </c>
    </row>
    <row r="1293" spans="1:19" ht="24.75" customHeight="1">
      <c r="A1293" s="228" t="e">
        <f>Produit_Tarif_Stock!#REF!</f>
        <v>#REF!</v>
      </c>
      <c r="B1293" s="118" t="e">
        <f>IF(Produit_Tarif_Stock!#REF!&lt;&gt;"",Produit_Tarif_Stock!#REF!,"")</f>
        <v>#REF!</v>
      </c>
      <c r="C1293" s="502" t="e">
        <f>IF(Produit_Tarif_Stock!#REF!&lt;&gt;"",Produit_Tarif_Stock!#REF!,"")</f>
        <v>#REF!</v>
      </c>
      <c r="D1293" s="505" t="e">
        <f>IF(Produit_Tarif_Stock!#REF!&lt;&gt;"",Produit_Tarif_Stock!#REF!,"")</f>
        <v>#REF!</v>
      </c>
      <c r="E1293" s="514" t="e">
        <f>IF(Produit_Tarif_Stock!#REF!&lt;&gt;0,Produit_Tarif_Stock!#REF!,"")</f>
        <v>#REF!</v>
      </c>
      <c r="F1293" s="2" t="e">
        <f>IF(Produit_Tarif_Stock!#REF!&lt;&gt;"",Produit_Tarif_Stock!#REF!,"")</f>
        <v>#REF!</v>
      </c>
      <c r="G1293" s="506" t="e">
        <f>IF(Produit_Tarif_Stock!#REF!&lt;&gt;0,Produit_Tarif_Stock!#REF!,"")</f>
        <v>#REF!</v>
      </c>
      <c r="I1293" s="506" t="str">
        <f t="shared" si="40"/>
        <v/>
      </c>
      <c r="J1293" s="2" t="e">
        <f>IF(Produit_Tarif_Stock!#REF!&lt;&gt;0,Produit_Tarif_Stock!#REF!,"")</f>
        <v>#REF!</v>
      </c>
      <c r="K1293" s="2" t="e">
        <f>IF(Produit_Tarif_Stock!#REF!&lt;&gt;0,Produit_Tarif_Stock!#REF!,"")</f>
        <v>#REF!</v>
      </c>
      <c r="L1293" s="114" t="e">
        <f>IF(Produit_Tarif_Stock!#REF!&lt;&gt;0,Produit_Tarif_Stock!#REF!,"")</f>
        <v>#REF!</v>
      </c>
      <c r="M1293" s="114" t="e">
        <f>IF(Produit_Tarif_Stock!#REF!&lt;&gt;0,Produit_Tarif_Stock!#REF!,"")</f>
        <v>#REF!</v>
      </c>
      <c r="N1293" s="454"/>
      <c r="P1293" s="2" t="e">
        <f>IF(Produit_Tarif_Stock!#REF!&lt;&gt;0,Produit_Tarif_Stock!#REF!,"")</f>
        <v>#REF!</v>
      </c>
      <c r="Q1293" s="518" t="e">
        <f>IF(Produit_Tarif_Stock!#REF!&lt;&gt;0,(E1293-(E1293*H1293)-Produit_Tarif_Stock!#REF!)/Produit_Tarif_Stock!#REF!*100,(E1293-(E1293*H1293)-Produit_Tarif_Stock!#REF!)/Produit_Tarif_Stock!#REF!*100)</f>
        <v>#REF!</v>
      </c>
      <c r="R1293" s="523">
        <f t="shared" si="41"/>
        <v>0</v>
      </c>
      <c r="S1293" s="524" t="e">
        <f>Produit_Tarif_Stock!#REF!</f>
        <v>#REF!</v>
      </c>
    </row>
    <row r="1294" spans="1:19" ht="24.75" customHeight="1">
      <c r="A1294" s="228" t="e">
        <f>Produit_Tarif_Stock!#REF!</f>
        <v>#REF!</v>
      </c>
      <c r="B1294" s="118" t="e">
        <f>IF(Produit_Tarif_Stock!#REF!&lt;&gt;"",Produit_Tarif_Stock!#REF!,"")</f>
        <v>#REF!</v>
      </c>
      <c r="C1294" s="502" t="e">
        <f>IF(Produit_Tarif_Stock!#REF!&lt;&gt;"",Produit_Tarif_Stock!#REF!,"")</f>
        <v>#REF!</v>
      </c>
      <c r="D1294" s="505" t="e">
        <f>IF(Produit_Tarif_Stock!#REF!&lt;&gt;"",Produit_Tarif_Stock!#REF!,"")</f>
        <v>#REF!</v>
      </c>
      <c r="E1294" s="514" t="e">
        <f>IF(Produit_Tarif_Stock!#REF!&lt;&gt;0,Produit_Tarif_Stock!#REF!,"")</f>
        <v>#REF!</v>
      </c>
      <c r="F1294" s="2" t="e">
        <f>IF(Produit_Tarif_Stock!#REF!&lt;&gt;"",Produit_Tarif_Stock!#REF!,"")</f>
        <v>#REF!</v>
      </c>
      <c r="G1294" s="506" t="e">
        <f>IF(Produit_Tarif_Stock!#REF!&lt;&gt;0,Produit_Tarif_Stock!#REF!,"")</f>
        <v>#REF!</v>
      </c>
      <c r="I1294" s="506" t="str">
        <f t="shared" si="40"/>
        <v/>
      </c>
      <c r="J1294" s="2" t="e">
        <f>IF(Produit_Tarif_Stock!#REF!&lt;&gt;0,Produit_Tarif_Stock!#REF!,"")</f>
        <v>#REF!</v>
      </c>
      <c r="K1294" s="2" t="e">
        <f>IF(Produit_Tarif_Stock!#REF!&lt;&gt;0,Produit_Tarif_Stock!#REF!,"")</f>
        <v>#REF!</v>
      </c>
      <c r="L1294" s="114" t="e">
        <f>IF(Produit_Tarif_Stock!#REF!&lt;&gt;0,Produit_Tarif_Stock!#REF!,"")</f>
        <v>#REF!</v>
      </c>
      <c r="M1294" s="114" t="e">
        <f>IF(Produit_Tarif_Stock!#REF!&lt;&gt;0,Produit_Tarif_Stock!#REF!,"")</f>
        <v>#REF!</v>
      </c>
      <c r="N1294" s="454"/>
      <c r="P1294" s="2" t="e">
        <f>IF(Produit_Tarif_Stock!#REF!&lt;&gt;0,Produit_Tarif_Stock!#REF!,"")</f>
        <v>#REF!</v>
      </c>
      <c r="Q1294" s="518" t="e">
        <f>IF(Produit_Tarif_Stock!#REF!&lt;&gt;0,(E1294-(E1294*H1294)-Produit_Tarif_Stock!#REF!)/Produit_Tarif_Stock!#REF!*100,(E1294-(E1294*H1294)-Produit_Tarif_Stock!#REF!)/Produit_Tarif_Stock!#REF!*100)</f>
        <v>#REF!</v>
      </c>
      <c r="R1294" s="523">
        <f t="shared" si="41"/>
        <v>0</v>
      </c>
      <c r="S1294" s="524" t="e">
        <f>Produit_Tarif_Stock!#REF!</f>
        <v>#REF!</v>
      </c>
    </row>
    <row r="1295" spans="1:19" ht="24.75" customHeight="1">
      <c r="A1295" s="228" t="e">
        <f>Produit_Tarif_Stock!#REF!</f>
        <v>#REF!</v>
      </c>
      <c r="B1295" s="118" t="e">
        <f>IF(Produit_Tarif_Stock!#REF!&lt;&gt;"",Produit_Tarif_Stock!#REF!,"")</f>
        <v>#REF!</v>
      </c>
      <c r="C1295" s="502" t="e">
        <f>IF(Produit_Tarif_Stock!#REF!&lt;&gt;"",Produit_Tarif_Stock!#REF!,"")</f>
        <v>#REF!</v>
      </c>
      <c r="D1295" s="505" t="e">
        <f>IF(Produit_Tarif_Stock!#REF!&lt;&gt;"",Produit_Tarif_Stock!#REF!,"")</f>
        <v>#REF!</v>
      </c>
      <c r="E1295" s="514" t="e">
        <f>IF(Produit_Tarif_Stock!#REF!&lt;&gt;0,Produit_Tarif_Stock!#REF!,"")</f>
        <v>#REF!</v>
      </c>
      <c r="F1295" s="2" t="e">
        <f>IF(Produit_Tarif_Stock!#REF!&lt;&gt;"",Produit_Tarif_Stock!#REF!,"")</f>
        <v>#REF!</v>
      </c>
      <c r="G1295" s="506" t="e">
        <f>IF(Produit_Tarif_Stock!#REF!&lt;&gt;0,Produit_Tarif_Stock!#REF!,"")</f>
        <v>#REF!</v>
      </c>
      <c r="I1295" s="506" t="str">
        <f t="shared" si="40"/>
        <v/>
      </c>
      <c r="J1295" s="2" t="e">
        <f>IF(Produit_Tarif_Stock!#REF!&lt;&gt;0,Produit_Tarif_Stock!#REF!,"")</f>
        <v>#REF!</v>
      </c>
      <c r="K1295" s="2" t="e">
        <f>IF(Produit_Tarif_Stock!#REF!&lt;&gt;0,Produit_Tarif_Stock!#REF!,"")</f>
        <v>#REF!</v>
      </c>
      <c r="L1295" s="114" t="e">
        <f>IF(Produit_Tarif_Stock!#REF!&lt;&gt;0,Produit_Tarif_Stock!#REF!,"")</f>
        <v>#REF!</v>
      </c>
      <c r="M1295" s="114" t="e">
        <f>IF(Produit_Tarif_Stock!#REF!&lt;&gt;0,Produit_Tarif_Stock!#REF!,"")</f>
        <v>#REF!</v>
      </c>
      <c r="N1295" s="454"/>
      <c r="P1295" s="2" t="e">
        <f>IF(Produit_Tarif_Stock!#REF!&lt;&gt;0,Produit_Tarif_Stock!#REF!,"")</f>
        <v>#REF!</v>
      </c>
      <c r="Q1295" s="518" t="e">
        <f>IF(Produit_Tarif_Stock!#REF!&lt;&gt;0,(E1295-(E1295*H1295)-Produit_Tarif_Stock!#REF!)/Produit_Tarif_Stock!#REF!*100,(E1295-(E1295*H1295)-Produit_Tarif_Stock!#REF!)/Produit_Tarif_Stock!#REF!*100)</f>
        <v>#REF!</v>
      </c>
      <c r="R1295" s="523">
        <f t="shared" si="41"/>
        <v>0</v>
      </c>
      <c r="S1295" s="524" t="e">
        <f>Produit_Tarif_Stock!#REF!</f>
        <v>#REF!</v>
      </c>
    </row>
    <row r="1296" spans="1:19" ht="24.75" customHeight="1">
      <c r="A1296" s="228" t="e">
        <f>Produit_Tarif_Stock!#REF!</f>
        <v>#REF!</v>
      </c>
      <c r="B1296" s="118" t="e">
        <f>IF(Produit_Tarif_Stock!#REF!&lt;&gt;"",Produit_Tarif_Stock!#REF!,"")</f>
        <v>#REF!</v>
      </c>
      <c r="C1296" s="502" t="e">
        <f>IF(Produit_Tarif_Stock!#REF!&lt;&gt;"",Produit_Tarif_Stock!#REF!,"")</f>
        <v>#REF!</v>
      </c>
      <c r="D1296" s="505" t="e">
        <f>IF(Produit_Tarif_Stock!#REF!&lt;&gt;"",Produit_Tarif_Stock!#REF!,"")</f>
        <v>#REF!</v>
      </c>
      <c r="E1296" s="514" t="e">
        <f>IF(Produit_Tarif_Stock!#REF!&lt;&gt;0,Produit_Tarif_Stock!#REF!,"")</f>
        <v>#REF!</v>
      </c>
      <c r="F1296" s="2" t="e">
        <f>IF(Produit_Tarif_Stock!#REF!&lt;&gt;"",Produit_Tarif_Stock!#REF!,"")</f>
        <v>#REF!</v>
      </c>
      <c r="G1296" s="506" t="e">
        <f>IF(Produit_Tarif_Stock!#REF!&lt;&gt;0,Produit_Tarif_Stock!#REF!,"")</f>
        <v>#REF!</v>
      </c>
      <c r="I1296" s="506" t="str">
        <f t="shared" si="40"/>
        <v/>
      </c>
      <c r="J1296" s="2" t="e">
        <f>IF(Produit_Tarif_Stock!#REF!&lt;&gt;0,Produit_Tarif_Stock!#REF!,"")</f>
        <v>#REF!</v>
      </c>
      <c r="K1296" s="2" t="e">
        <f>IF(Produit_Tarif_Stock!#REF!&lt;&gt;0,Produit_Tarif_Stock!#REF!,"")</f>
        <v>#REF!</v>
      </c>
      <c r="L1296" s="114" t="e">
        <f>IF(Produit_Tarif_Stock!#REF!&lt;&gt;0,Produit_Tarif_Stock!#REF!,"")</f>
        <v>#REF!</v>
      </c>
      <c r="M1296" s="114" t="e">
        <f>IF(Produit_Tarif_Stock!#REF!&lt;&gt;0,Produit_Tarif_Stock!#REF!,"")</f>
        <v>#REF!</v>
      </c>
      <c r="N1296" s="454"/>
      <c r="P1296" s="2" t="e">
        <f>IF(Produit_Tarif_Stock!#REF!&lt;&gt;0,Produit_Tarif_Stock!#REF!,"")</f>
        <v>#REF!</v>
      </c>
      <c r="Q1296" s="518" t="e">
        <f>IF(Produit_Tarif_Stock!#REF!&lt;&gt;0,(E1296-(E1296*H1296)-Produit_Tarif_Stock!#REF!)/Produit_Tarif_Stock!#REF!*100,(E1296-(E1296*H1296)-Produit_Tarif_Stock!#REF!)/Produit_Tarif_Stock!#REF!*100)</f>
        <v>#REF!</v>
      </c>
      <c r="R1296" s="523">
        <f t="shared" si="41"/>
        <v>0</v>
      </c>
      <c r="S1296" s="524" t="e">
        <f>Produit_Tarif_Stock!#REF!</f>
        <v>#REF!</v>
      </c>
    </row>
    <row r="1297" spans="1:19" ht="24.75" customHeight="1">
      <c r="A1297" s="228" t="e">
        <f>Produit_Tarif_Stock!#REF!</f>
        <v>#REF!</v>
      </c>
      <c r="B1297" s="118" t="e">
        <f>IF(Produit_Tarif_Stock!#REF!&lt;&gt;"",Produit_Tarif_Stock!#REF!,"")</f>
        <v>#REF!</v>
      </c>
      <c r="C1297" s="502" t="e">
        <f>IF(Produit_Tarif_Stock!#REF!&lt;&gt;"",Produit_Tarif_Stock!#REF!,"")</f>
        <v>#REF!</v>
      </c>
      <c r="D1297" s="505" t="e">
        <f>IF(Produit_Tarif_Stock!#REF!&lt;&gt;"",Produit_Tarif_Stock!#REF!,"")</f>
        <v>#REF!</v>
      </c>
      <c r="E1297" s="514" t="e">
        <f>IF(Produit_Tarif_Stock!#REF!&lt;&gt;0,Produit_Tarif_Stock!#REF!,"")</f>
        <v>#REF!</v>
      </c>
      <c r="F1297" s="2" t="e">
        <f>IF(Produit_Tarif_Stock!#REF!&lt;&gt;"",Produit_Tarif_Stock!#REF!,"")</f>
        <v>#REF!</v>
      </c>
      <c r="G1297" s="506" t="e">
        <f>IF(Produit_Tarif_Stock!#REF!&lt;&gt;0,Produit_Tarif_Stock!#REF!,"")</f>
        <v>#REF!</v>
      </c>
      <c r="I1297" s="506" t="str">
        <f t="shared" si="40"/>
        <v/>
      </c>
      <c r="J1297" s="2" t="e">
        <f>IF(Produit_Tarif_Stock!#REF!&lt;&gt;0,Produit_Tarif_Stock!#REF!,"")</f>
        <v>#REF!</v>
      </c>
      <c r="K1297" s="2" t="e">
        <f>IF(Produit_Tarif_Stock!#REF!&lt;&gt;0,Produit_Tarif_Stock!#REF!,"")</f>
        <v>#REF!</v>
      </c>
      <c r="L1297" s="114" t="e">
        <f>IF(Produit_Tarif_Stock!#REF!&lt;&gt;0,Produit_Tarif_Stock!#REF!,"")</f>
        <v>#REF!</v>
      </c>
      <c r="M1297" s="114" t="e">
        <f>IF(Produit_Tarif_Stock!#REF!&lt;&gt;0,Produit_Tarif_Stock!#REF!,"")</f>
        <v>#REF!</v>
      </c>
      <c r="N1297" s="454"/>
      <c r="P1297" s="2" t="e">
        <f>IF(Produit_Tarif_Stock!#REF!&lt;&gt;0,Produit_Tarif_Stock!#REF!,"")</f>
        <v>#REF!</v>
      </c>
      <c r="Q1297" s="518" t="e">
        <f>IF(Produit_Tarif_Stock!#REF!&lt;&gt;0,(E1297-(E1297*H1297)-Produit_Tarif_Stock!#REF!)/Produit_Tarif_Stock!#REF!*100,(E1297-(E1297*H1297)-Produit_Tarif_Stock!#REF!)/Produit_Tarif_Stock!#REF!*100)</f>
        <v>#REF!</v>
      </c>
      <c r="R1297" s="523">
        <f t="shared" si="41"/>
        <v>0</v>
      </c>
      <c r="S1297" s="524" t="e">
        <f>Produit_Tarif_Stock!#REF!</f>
        <v>#REF!</v>
      </c>
    </row>
    <row r="1298" spans="1:19" ht="24.75" customHeight="1">
      <c r="A1298" s="228" t="e">
        <f>Produit_Tarif_Stock!#REF!</f>
        <v>#REF!</v>
      </c>
      <c r="B1298" s="118" t="e">
        <f>IF(Produit_Tarif_Stock!#REF!&lt;&gt;"",Produit_Tarif_Stock!#REF!,"")</f>
        <v>#REF!</v>
      </c>
      <c r="C1298" s="502" t="e">
        <f>IF(Produit_Tarif_Stock!#REF!&lt;&gt;"",Produit_Tarif_Stock!#REF!,"")</f>
        <v>#REF!</v>
      </c>
      <c r="D1298" s="505" t="e">
        <f>IF(Produit_Tarif_Stock!#REF!&lt;&gt;"",Produit_Tarif_Stock!#REF!,"")</f>
        <v>#REF!</v>
      </c>
      <c r="E1298" s="514" t="e">
        <f>IF(Produit_Tarif_Stock!#REF!&lt;&gt;0,Produit_Tarif_Stock!#REF!,"")</f>
        <v>#REF!</v>
      </c>
      <c r="F1298" s="2" t="e">
        <f>IF(Produit_Tarif_Stock!#REF!&lt;&gt;"",Produit_Tarif_Stock!#REF!,"")</f>
        <v>#REF!</v>
      </c>
      <c r="G1298" s="506" t="e">
        <f>IF(Produit_Tarif_Stock!#REF!&lt;&gt;0,Produit_Tarif_Stock!#REF!,"")</f>
        <v>#REF!</v>
      </c>
      <c r="I1298" s="506" t="str">
        <f t="shared" si="40"/>
        <v/>
      </c>
      <c r="J1298" s="2" t="e">
        <f>IF(Produit_Tarif_Stock!#REF!&lt;&gt;0,Produit_Tarif_Stock!#REF!,"")</f>
        <v>#REF!</v>
      </c>
      <c r="K1298" s="2" t="e">
        <f>IF(Produit_Tarif_Stock!#REF!&lt;&gt;0,Produit_Tarif_Stock!#REF!,"")</f>
        <v>#REF!</v>
      </c>
      <c r="L1298" s="114" t="e">
        <f>IF(Produit_Tarif_Stock!#REF!&lt;&gt;0,Produit_Tarif_Stock!#REF!,"")</f>
        <v>#REF!</v>
      </c>
      <c r="M1298" s="114" t="e">
        <f>IF(Produit_Tarif_Stock!#REF!&lt;&gt;0,Produit_Tarif_Stock!#REF!,"")</f>
        <v>#REF!</v>
      </c>
      <c r="N1298" s="454"/>
      <c r="P1298" s="2" t="e">
        <f>IF(Produit_Tarif_Stock!#REF!&lt;&gt;0,Produit_Tarif_Stock!#REF!,"")</f>
        <v>#REF!</v>
      </c>
      <c r="Q1298" s="518" t="e">
        <f>IF(Produit_Tarif_Stock!#REF!&lt;&gt;0,(E1298-(E1298*H1298)-Produit_Tarif_Stock!#REF!)/Produit_Tarif_Stock!#REF!*100,(E1298-(E1298*H1298)-Produit_Tarif_Stock!#REF!)/Produit_Tarif_Stock!#REF!*100)</f>
        <v>#REF!</v>
      </c>
      <c r="R1298" s="523">
        <f t="shared" si="41"/>
        <v>0</v>
      </c>
      <c r="S1298" s="524" t="e">
        <f>Produit_Tarif_Stock!#REF!</f>
        <v>#REF!</v>
      </c>
    </row>
    <row r="1299" spans="1:19" ht="24.75" customHeight="1">
      <c r="A1299" s="228" t="e">
        <f>Produit_Tarif_Stock!#REF!</f>
        <v>#REF!</v>
      </c>
      <c r="B1299" s="118" t="e">
        <f>IF(Produit_Tarif_Stock!#REF!&lt;&gt;"",Produit_Tarif_Stock!#REF!,"")</f>
        <v>#REF!</v>
      </c>
      <c r="C1299" s="502" t="e">
        <f>IF(Produit_Tarif_Stock!#REF!&lt;&gt;"",Produit_Tarif_Stock!#REF!,"")</f>
        <v>#REF!</v>
      </c>
      <c r="D1299" s="505" t="e">
        <f>IF(Produit_Tarif_Stock!#REF!&lt;&gt;"",Produit_Tarif_Stock!#REF!,"")</f>
        <v>#REF!</v>
      </c>
      <c r="E1299" s="514" t="e">
        <f>IF(Produit_Tarif_Stock!#REF!&lt;&gt;0,Produit_Tarif_Stock!#REF!,"")</f>
        <v>#REF!</v>
      </c>
      <c r="F1299" s="2" t="e">
        <f>IF(Produit_Tarif_Stock!#REF!&lt;&gt;"",Produit_Tarif_Stock!#REF!,"")</f>
        <v>#REF!</v>
      </c>
      <c r="G1299" s="506" t="e">
        <f>IF(Produit_Tarif_Stock!#REF!&lt;&gt;0,Produit_Tarif_Stock!#REF!,"")</f>
        <v>#REF!</v>
      </c>
      <c r="I1299" s="506" t="str">
        <f t="shared" si="40"/>
        <v/>
      </c>
      <c r="J1299" s="2" t="e">
        <f>IF(Produit_Tarif_Stock!#REF!&lt;&gt;0,Produit_Tarif_Stock!#REF!,"")</f>
        <v>#REF!</v>
      </c>
      <c r="K1299" s="2" t="e">
        <f>IF(Produit_Tarif_Stock!#REF!&lt;&gt;0,Produit_Tarif_Stock!#REF!,"")</f>
        <v>#REF!</v>
      </c>
      <c r="L1299" s="114" t="e">
        <f>IF(Produit_Tarif_Stock!#REF!&lt;&gt;0,Produit_Tarif_Stock!#REF!,"")</f>
        <v>#REF!</v>
      </c>
      <c r="M1299" s="114" t="e">
        <f>IF(Produit_Tarif_Stock!#REF!&lt;&gt;0,Produit_Tarif_Stock!#REF!,"")</f>
        <v>#REF!</v>
      </c>
      <c r="N1299" s="454"/>
      <c r="P1299" s="2" t="e">
        <f>IF(Produit_Tarif_Stock!#REF!&lt;&gt;0,Produit_Tarif_Stock!#REF!,"")</f>
        <v>#REF!</v>
      </c>
      <c r="Q1299" s="518" t="e">
        <f>IF(Produit_Tarif_Stock!#REF!&lt;&gt;0,(E1299-(E1299*H1299)-Produit_Tarif_Stock!#REF!)/Produit_Tarif_Stock!#REF!*100,(E1299-(E1299*H1299)-Produit_Tarif_Stock!#REF!)/Produit_Tarif_Stock!#REF!*100)</f>
        <v>#REF!</v>
      </c>
      <c r="R1299" s="523">
        <f t="shared" si="41"/>
        <v>0</v>
      </c>
      <c r="S1299" s="524" t="e">
        <f>Produit_Tarif_Stock!#REF!</f>
        <v>#REF!</v>
      </c>
    </row>
    <row r="1300" spans="1:19" ht="24.75" customHeight="1">
      <c r="A1300" s="228" t="e">
        <f>Produit_Tarif_Stock!#REF!</f>
        <v>#REF!</v>
      </c>
      <c r="B1300" s="118" t="e">
        <f>IF(Produit_Tarif_Stock!#REF!&lt;&gt;"",Produit_Tarif_Stock!#REF!,"")</f>
        <v>#REF!</v>
      </c>
      <c r="C1300" s="502" t="e">
        <f>IF(Produit_Tarif_Stock!#REF!&lt;&gt;"",Produit_Tarif_Stock!#REF!,"")</f>
        <v>#REF!</v>
      </c>
      <c r="D1300" s="505" t="e">
        <f>IF(Produit_Tarif_Stock!#REF!&lt;&gt;"",Produit_Tarif_Stock!#REF!,"")</f>
        <v>#REF!</v>
      </c>
      <c r="E1300" s="514" t="e">
        <f>IF(Produit_Tarif_Stock!#REF!&lt;&gt;0,Produit_Tarif_Stock!#REF!,"")</f>
        <v>#REF!</v>
      </c>
      <c r="F1300" s="2" t="e">
        <f>IF(Produit_Tarif_Stock!#REF!&lt;&gt;"",Produit_Tarif_Stock!#REF!,"")</f>
        <v>#REF!</v>
      </c>
      <c r="G1300" s="506" t="e">
        <f>IF(Produit_Tarif_Stock!#REF!&lt;&gt;0,Produit_Tarif_Stock!#REF!,"")</f>
        <v>#REF!</v>
      </c>
      <c r="I1300" s="506" t="str">
        <f t="shared" si="40"/>
        <v/>
      </c>
      <c r="J1300" s="2" t="e">
        <f>IF(Produit_Tarif_Stock!#REF!&lt;&gt;0,Produit_Tarif_Stock!#REF!,"")</f>
        <v>#REF!</v>
      </c>
      <c r="K1300" s="2" t="e">
        <f>IF(Produit_Tarif_Stock!#REF!&lt;&gt;0,Produit_Tarif_Stock!#REF!,"")</f>
        <v>#REF!</v>
      </c>
      <c r="L1300" s="114" t="e">
        <f>IF(Produit_Tarif_Stock!#REF!&lt;&gt;0,Produit_Tarif_Stock!#REF!,"")</f>
        <v>#REF!</v>
      </c>
      <c r="M1300" s="114" t="e">
        <f>IF(Produit_Tarif_Stock!#REF!&lt;&gt;0,Produit_Tarif_Stock!#REF!,"")</f>
        <v>#REF!</v>
      </c>
      <c r="N1300" s="454"/>
      <c r="P1300" s="2" t="e">
        <f>IF(Produit_Tarif_Stock!#REF!&lt;&gt;0,Produit_Tarif_Stock!#REF!,"")</f>
        <v>#REF!</v>
      </c>
      <c r="Q1300" s="518" t="e">
        <f>IF(Produit_Tarif_Stock!#REF!&lt;&gt;0,(E1300-(E1300*H1300)-Produit_Tarif_Stock!#REF!)/Produit_Tarif_Stock!#REF!*100,(E1300-(E1300*H1300)-Produit_Tarif_Stock!#REF!)/Produit_Tarif_Stock!#REF!*100)</f>
        <v>#REF!</v>
      </c>
      <c r="R1300" s="523">
        <f t="shared" si="41"/>
        <v>0</v>
      </c>
      <c r="S1300" s="524" t="e">
        <f>Produit_Tarif_Stock!#REF!</f>
        <v>#REF!</v>
      </c>
    </row>
    <row r="1301" spans="1:19" ht="24.75" customHeight="1">
      <c r="A1301" s="228" t="e">
        <f>Produit_Tarif_Stock!#REF!</f>
        <v>#REF!</v>
      </c>
      <c r="B1301" s="118" t="e">
        <f>IF(Produit_Tarif_Stock!#REF!&lt;&gt;"",Produit_Tarif_Stock!#REF!,"")</f>
        <v>#REF!</v>
      </c>
      <c r="C1301" s="502" t="e">
        <f>IF(Produit_Tarif_Stock!#REF!&lt;&gt;"",Produit_Tarif_Stock!#REF!,"")</f>
        <v>#REF!</v>
      </c>
      <c r="D1301" s="505" t="e">
        <f>IF(Produit_Tarif_Stock!#REF!&lt;&gt;"",Produit_Tarif_Stock!#REF!,"")</f>
        <v>#REF!</v>
      </c>
      <c r="E1301" s="514" t="e">
        <f>IF(Produit_Tarif_Stock!#REF!&lt;&gt;0,Produit_Tarif_Stock!#REF!,"")</f>
        <v>#REF!</v>
      </c>
      <c r="F1301" s="2" t="e">
        <f>IF(Produit_Tarif_Stock!#REF!&lt;&gt;"",Produit_Tarif_Stock!#REF!,"")</f>
        <v>#REF!</v>
      </c>
      <c r="G1301" s="506" t="e">
        <f>IF(Produit_Tarif_Stock!#REF!&lt;&gt;0,Produit_Tarif_Stock!#REF!,"")</f>
        <v>#REF!</v>
      </c>
      <c r="I1301" s="506" t="str">
        <f t="shared" si="40"/>
        <v/>
      </c>
      <c r="J1301" s="2" t="e">
        <f>IF(Produit_Tarif_Stock!#REF!&lt;&gt;0,Produit_Tarif_Stock!#REF!,"")</f>
        <v>#REF!</v>
      </c>
      <c r="K1301" s="2" t="e">
        <f>IF(Produit_Tarif_Stock!#REF!&lt;&gt;0,Produit_Tarif_Stock!#REF!,"")</f>
        <v>#REF!</v>
      </c>
      <c r="L1301" s="114" t="e">
        <f>IF(Produit_Tarif_Stock!#REF!&lt;&gt;0,Produit_Tarif_Stock!#REF!,"")</f>
        <v>#REF!</v>
      </c>
      <c r="M1301" s="114" t="e">
        <f>IF(Produit_Tarif_Stock!#REF!&lt;&gt;0,Produit_Tarif_Stock!#REF!,"")</f>
        <v>#REF!</v>
      </c>
      <c r="N1301" s="454"/>
      <c r="P1301" s="2" t="e">
        <f>IF(Produit_Tarif_Stock!#REF!&lt;&gt;0,Produit_Tarif_Stock!#REF!,"")</f>
        <v>#REF!</v>
      </c>
      <c r="Q1301" s="518" t="e">
        <f>IF(Produit_Tarif_Stock!#REF!&lt;&gt;0,(E1301-(E1301*H1301)-Produit_Tarif_Stock!#REF!)/Produit_Tarif_Stock!#REF!*100,(E1301-(E1301*H1301)-Produit_Tarif_Stock!#REF!)/Produit_Tarif_Stock!#REF!*100)</f>
        <v>#REF!</v>
      </c>
      <c r="R1301" s="523">
        <f t="shared" si="41"/>
        <v>0</v>
      </c>
      <c r="S1301" s="524" t="e">
        <f>Produit_Tarif_Stock!#REF!</f>
        <v>#REF!</v>
      </c>
    </row>
    <row r="1302" spans="1:19" ht="24.75" customHeight="1">
      <c r="A1302" s="228" t="e">
        <f>Produit_Tarif_Stock!#REF!</f>
        <v>#REF!</v>
      </c>
      <c r="B1302" s="118" t="e">
        <f>IF(Produit_Tarif_Stock!#REF!&lt;&gt;"",Produit_Tarif_Stock!#REF!,"")</f>
        <v>#REF!</v>
      </c>
      <c r="C1302" s="502" t="e">
        <f>IF(Produit_Tarif_Stock!#REF!&lt;&gt;"",Produit_Tarif_Stock!#REF!,"")</f>
        <v>#REF!</v>
      </c>
      <c r="D1302" s="505" t="e">
        <f>IF(Produit_Tarif_Stock!#REF!&lt;&gt;"",Produit_Tarif_Stock!#REF!,"")</f>
        <v>#REF!</v>
      </c>
      <c r="E1302" s="514" t="e">
        <f>IF(Produit_Tarif_Stock!#REF!&lt;&gt;0,Produit_Tarif_Stock!#REF!,"")</f>
        <v>#REF!</v>
      </c>
      <c r="F1302" s="2" t="e">
        <f>IF(Produit_Tarif_Stock!#REF!&lt;&gt;"",Produit_Tarif_Stock!#REF!,"")</f>
        <v>#REF!</v>
      </c>
      <c r="G1302" s="506" t="e">
        <f>IF(Produit_Tarif_Stock!#REF!&lt;&gt;0,Produit_Tarif_Stock!#REF!,"")</f>
        <v>#REF!</v>
      </c>
      <c r="I1302" s="506" t="str">
        <f t="shared" si="40"/>
        <v/>
      </c>
      <c r="J1302" s="2" t="e">
        <f>IF(Produit_Tarif_Stock!#REF!&lt;&gt;0,Produit_Tarif_Stock!#REF!,"")</f>
        <v>#REF!</v>
      </c>
      <c r="K1302" s="2" t="e">
        <f>IF(Produit_Tarif_Stock!#REF!&lt;&gt;0,Produit_Tarif_Stock!#REF!,"")</f>
        <v>#REF!</v>
      </c>
      <c r="L1302" s="114" t="e">
        <f>IF(Produit_Tarif_Stock!#REF!&lt;&gt;0,Produit_Tarif_Stock!#REF!,"")</f>
        <v>#REF!</v>
      </c>
      <c r="M1302" s="114" t="e">
        <f>IF(Produit_Tarif_Stock!#REF!&lt;&gt;0,Produit_Tarif_Stock!#REF!,"")</f>
        <v>#REF!</v>
      </c>
      <c r="N1302" s="454"/>
      <c r="P1302" s="2" t="e">
        <f>IF(Produit_Tarif_Stock!#REF!&lt;&gt;0,Produit_Tarif_Stock!#REF!,"")</f>
        <v>#REF!</v>
      </c>
      <c r="Q1302" s="518" t="e">
        <f>IF(Produit_Tarif_Stock!#REF!&lt;&gt;0,(E1302-(E1302*H1302)-Produit_Tarif_Stock!#REF!)/Produit_Tarif_Stock!#REF!*100,(E1302-(E1302*H1302)-Produit_Tarif_Stock!#REF!)/Produit_Tarif_Stock!#REF!*100)</f>
        <v>#REF!</v>
      </c>
      <c r="R1302" s="523">
        <f t="shared" si="41"/>
        <v>0</v>
      </c>
      <c r="S1302" s="524" t="e">
        <f>Produit_Tarif_Stock!#REF!</f>
        <v>#REF!</v>
      </c>
    </row>
    <row r="1303" spans="1:19" ht="24.75" customHeight="1">
      <c r="A1303" s="228" t="e">
        <f>Produit_Tarif_Stock!#REF!</f>
        <v>#REF!</v>
      </c>
      <c r="B1303" s="118" t="e">
        <f>IF(Produit_Tarif_Stock!#REF!&lt;&gt;"",Produit_Tarif_Stock!#REF!,"")</f>
        <v>#REF!</v>
      </c>
      <c r="C1303" s="502" t="e">
        <f>IF(Produit_Tarif_Stock!#REF!&lt;&gt;"",Produit_Tarif_Stock!#REF!,"")</f>
        <v>#REF!</v>
      </c>
      <c r="D1303" s="505" t="e">
        <f>IF(Produit_Tarif_Stock!#REF!&lt;&gt;"",Produit_Tarif_Stock!#REF!,"")</f>
        <v>#REF!</v>
      </c>
      <c r="E1303" s="514" t="e">
        <f>IF(Produit_Tarif_Stock!#REF!&lt;&gt;0,Produit_Tarif_Stock!#REF!,"")</f>
        <v>#REF!</v>
      </c>
      <c r="F1303" s="2" t="e">
        <f>IF(Produit_Tarif_Stock!#REF!&lt;&gt;"",Produit_Tarif_Stock!#REF!,"")</f>
        <v>#REF!</v>
      </c>
      <c r="G1303" s="506" t="e">
        <f>IF(Produit_Tarif_Stock!#REF!&lt;&gt;0,Produit_Tarif_Stock!#REF!,"")</f>
        <v>#REF!</v>
      </c>
      <c r="I1303" s="506" t="str">
        <f t="shared" si="40"/>
        <v/>
      </c>
      <c r="J1303" s="2" t="e">
        <f>IF(Produit_Tarif_Stock!#REF!&lt;&gt;0,Produit_Tarif_Stock!#REF!,"")</f>
        <v>#REF!</v>
      </c>
      <c r="K1303" s="2" t="e">
        <f>IF(Produit_Tarif_Stock!#REF!&lt;&gt;0,Produit_Tarif_Stock!#REF!,"")</f>
        <v>#REF!</v>
      </c>
      <c r="L1303" s="114" t="e">
        <f>IF(Produit_Tarif_Stock!#REF!&lt;&gt;0,Produit_Tarif_Stock!#REF!,"")</f>
        <v>#REF!</v>
      </c>
      <c r="M1303" s="114" t="e">
        <f>IF(Produit_Tarif_Stock!#REF!&lt;&gt;0,Produit_Tarif_Stock!#REF!,"")</f>
        <v>#REF!</v>
      </c>
      <c r="N1303" s="454"/>
      <c r="P1303" s="2" t="e">
        <f>IF(Produit_Tarif_Stock!#REF!&lt;&gt;0,Produit_Tarif_Stock!#REF!,"")</f>
        <v>#REF!</v>
      </c>
      <c r="Q1303" s="518" t="e">
        <f>IF(Produit_Tarif_Stock!#REF!&lt;&gt;0,(E1303-(E1303*H1303)-Produit_Tarif_Stock!#REF!)/Produit_Tarif_Stock!#REF!*100,(E1303-(E1303*H1303)-Produit_Tarif_Stock!#REF!)/Produit_Tarif_Stock!#REF!*100)</f>
        <v>#REF!</v>
      </c>
      <c r="R1303" s="523">
        <f t="shared" si="41"/>
        <v>0</v>
      </c>
      <c r="S1303" s="524" t="e">
        <f>Produit_Tarif_Stock!#REF!</f>
        <v>#REF!</v>
      </c>
    </row>
    <row r="1304" spans="1:19" ht="24.75" customHeight="1">
      <c r="A1304" s="228" t="e">
        <f>Produit_Tarif_Stock!#REF!</f>
        <v>#REF!</v>
      </c>
      <c r="B1304" s="118" t="e">
        <f>IF(Produit_Tarif_Stock!#REF!&lt;&gt;"",Produit_Tarif_Stock!#REF!,"")</f>
        <v>#REF!</v>
      </c>
      <c r="C1304" s="502" t="e">
        <f>IF(Produit_Tarif_Stock!#REF!&lt;&gt;"",Produit_Tarif_Stock!#REF!,"")</f>
        <v>#REF!</v>
      </c>
      <c r="D1304" s="505" t="e">
        <f>IF(Produit_Tarif_Stock!#REF!&lt;&gt;"",Produit_Tarif_Stock!#REF!,"")</f>
        <v>#REF!</v>
      </c>
      <c r="E1304" s="514" t="e">
        <f>IF(Produit_Tarif_Stock!#REF!&lt;&gt;0,Produit_Tarif_Stock!#REF!,"")</f>
        <v>#REF!</v>
      </c>
      <c r="F1304" s="2" t="e">
        <f>IF(Produit_Tarif_Stock!#REF!&lt;&gt;"",Produit_Tarif_Stock!#REF!,"")</f>
        <v>#REF!</v>
      </c>
      <c r="G1304" s="506" t="e">
        <f>IF(Produit_Tarif_Stock!#REF!&lt;&gt;0,Produit_Tarif_Stock!#REF!,"")</f>
        <v>#REF!</v>
      </c>
      <c r="I1304" s="506" t="str">
        <f t="shared" si="40"/>
        <v/>
      </c>
      <c r="J1304" s="2" t="e">
        <f>IF(Produit_Tarif_Stock!#REF!&lt;&gt;0,Produit_Tarif_Stock!#REF!,"")</f>
        <v>#REF!</v>
      </c>
      <c r="K1304" s="2" t="e">
        <f>IF(Produit_Tarif_Stock!#REF!&lt;&gt;0,Produit_Tarif_Stock!#REF!,"")</f>
        <v>#REF!</v>
      </c>
      <c r="L1304" s="114" t="e">
        <f>IF(Produit_Tarif_Stock!#REF!&lt;&gt;0,Produit_Tarif_Stock!#REF!,"")</f>
        <v>#REF!</v>
      </c>
      <c r="M1304" s="114" t="e">
        <f>IF(Produit_Tarif_Stock!#REF!&lt;&gt;0,Produit_Tarif_Stock!#REF!,"")</f>
        <v>#REF!</v>
      </c>
      <c r="N1304" s="454"/>
      <c r="P1304" s="2" t="e">
        <f>IF(Produit_Tarif_Stock!#REF!&lt;&gt;0,Produit_Tarif_Stock!#REF!,"")</f>
        <v>#REF!</v>
      </c>
      <c r="Q1304" s="518" t="e">
        <f>IF(Produit_Tarif_Stock!#REF!&lt;&gt;0,(E1304-(E1304*H1304)-Produit_Tarif_Stock!#REF!)/Produit_Tarif_Stock!#REF!*100,(E1304-(E1304*H1304)-Produit_Tarif_Stock!#REF!)/Produit_Tarif_Stock!#REF!*100)</f>
        <v>#REF!</v>
      </c>
      <c r="R1304" s="523">
        <f t="shared" si="41"/>
        <v>0</v>
      </c>
      <c r="S1304" s="524" t="e">
        <f>Produit_Tarif_Stock!#REF!</f>
        <v>#REF!</v>
      </c>
    </row>
    <row r="1305" spans="1:19" ht="24.75" customHeight="1">
      <c r="A1305" s="228" t="e">
        <f>Produit_Tarif_Stock!#REF!</f>
        <v>#REF!</v>
      </c>
      <c r="B1305" s="118" t="e">
        <f>IF(Produit_Tarif_Stock!#REF!&lt;&gt;"",Produit_Tarif_Stock!#REF!,"")</f>
        <v>#REF!</v>
      </c>
      <c r="C1305" s="502" t="e">
        <f>IF(Produit_Tarif_Stock!#REF!&lt;&gt;"",Produit_Tarif_Stock!#REF!,"")</f>
        <v>#REF!</v>
      </c>
      <c r="D1305" s="505" t="e">
        <f>IF(Produit_Tarif_Stock!#REF!&lt;&gt;"",Produit_Tarif_Stock!#REF!,"")</f>
        <v>#REF!</v>
      </c>
      <c r="E1305" s="514" t="e">
        <f>IF(Produit_Tarif_Stock!#REF!&lt;&gt;0,Produit_Tarif_Stock!#REF!,"")</f>
        <v>#REF!</v>
      </c>
      <c r="F1305" s="2" t="e">
        <f>IF(Produit_Tarif_Stock!#REF!&lt;&gt;"",Produit_Tarif_Stock!#REF!,"")</f>
        <v>#REF!</v>
      </c>
      <c r="G1305" s="506" t="e">
        <f>IF(Produit_Tarif_Stock!#REF!&lt;&gt;0,Produit_Tarif_Stock!#REF!,"")</f>
        <v>#REF!</v>
      </c>
      <c r="I1305" s="506" t="str">
        <f t="shared" si="40"/>
        <v/>
      </c>
      <c r="J1305" s="2" t="e">
        <f>IF(Produit_Tarif_Stock!#REF!&lt;&gt;0,Produit_Tarif_Stock!#REF!,"")</f>
        <v>#REF!</v>
      </c>
      <c r="K1305" s="2" t="e">
        <f>IF(Produit_Tarif_Stock!#REF!&lt;&gt;0,Produit_Tarif_Stock!#REF!,"")</f>
        <v>#REF!</v>
      </c>
      <c r="L1305" s="114" t="e">
        <f>IF(Produit_Tarif_Stock!#REF!&lt;&gt;0,Produit_Tarif_Stock!#REF!,"")</f>
        <v>#REF!</v>
      </c>
      <c r="M1305" s="114" t="e">
        <f>IF(Produit_Tarif_Stock!#REF!&lt;&gt;0,Produit_Tarif_Stock!#REF!,"")</f>
        <v>#REF!</v>
      </c>
      <c r="N1305" s="454"/>
      <c r="P1305" s="2" t="e">
        <f>IF(Produit_Tarif_Stock!#REF!&lt;&gt;0,Produit_Tarif_Stock!#REF!,"")</f>
        <v>#REF!</v>
      </c>
      <c r="Q1305" s="518" t="e">
        <f>IF(Produit_Tarif_Stock!#REF!&lt;&gt;0,(E1305-(E1305*H1305)-Produit_Tarif_Stock!#REF!)/Produit_Tarif_Stock!#REF!*100,(E1305-(E1305*H1305)-Produit_Tarif_Stock!#REF!)/Produit_Tarif_Stock!#REF!*100)</f>
        <v>#REF!</v>
      </c>
      <c r="R1305" s="523">
        <f t="shared" si="41"/>
        <v>0</v>
      </c>
      <c r="S1305" s="524" t="e">
        <f>Produit_Tarif_Stock!#REF!</f>
        <v>#REF!</v>
      </c>
    </row>
    <row r="1306" spans="1:19" ht="24.75" customHeight="1">
      <c r="A1306" s="228" t="e">
        <f>Produit_Tarif_Stock!#REF!</f>
        <v>#REF!</v>
      </c>
      <c r="B1306" s="118" t="e">
        <f>IF(Produit_Tarif_Stock!#REF!&lt;&gt;"",Produit_Tarif_Stock!#REF!,"")</f>
        <v>#REF!</v>
      </c>
      <c r="C1306" s="502" t="e">
        <f>IF(Produit_Tarif_Stock!#REF!&lt;&gt;"",Produit_Tarif_Stock!#REF!,"")</f>
        <v>#REF!</v>
      </c>
      <c r="D1306" s="505" t="e">
        <f>IF(Produit_Tarif_Stock!#REF!&lt;&gt;"",Produit_Tarif_Stock!#REF!,"")</f>
        <v>#REF!</v>
      </c>
      <c r="E1306" s="514" t="e">
        <f>IF(Produit_Tarif_Stock!#REF!&lt;&gt;0,Produit_Tarif_Stock!#REF!,"")</f>
        <v>#REF!</v>
      </c>
      <c r="F1306" s="2" t="e">
        <f>IF(Produit_Tarif_Stock!#REF!&lt;&gt;"",Produit_Tarif_Stock!#REF!,"")</f>
        <v>#REF!</v>
      </c>
      <c r="G1306" s="506" t="e">
        <f>IF(Produit_Tarif_Stock!#REF!&lt;&gt;0,Produit_Tarif_Stock!#REF!,"")</f>
        <v>#REF!</v>
      </c>
      <c r="I1306" s="506" t="str">
        <f t="shared" si="40"/>
        <v/>
      </c>
      <c r="J1306" s="2" t="e">
        <f>IF(Produit_Tarif_Stock!#REF!&lt;&gt;0,Produit_Tarif_Stock!#REF!,"")</f>
        <v>#REF!</v>
      </c>
      <c r="K1306" s="2" t="e">
        <f>IF(Produit_Tarif_Stock!#REF!&lt;&gt;0,Produit_Tarif_Stock!#REF!,"")</f>
        <v>#REF!</v>
      </c>
      <c r="L1306" s="114" t="e">
        <f>IF(Produit_Tarif_Stock!#REF!&lt;&gt;0,Produit_Tarif_Stock!#REF!,"")</f>
        <v>#REF!</v>
      </c>
      <c r="M1306" s="114" t="e">
        <f>IF(Produit_Tarif_Stock!#REF!&lt;&gt;0,Produit_Tarif_Stock!#REF!,"")</f>
        <v>#REF!</v>
      </c>
      <c r="N1306" s="454"/>
      <c r="P1306" s="2" t="e">
        <f>IF(Produit_Tarif_Stock!#REF!&lt;&gt;0,Produit_Tarif_Stock!#REF!,"")</f>
        <v>#REF!</v>
      </c>
      <c r="Q1306" s="518" t="e">
        <f>IF(Produit_Tarif_Stock!#REF!&lt;&gt;0,(E1306-(E1306*H1306)-Produit_Tarif_Stock!#REF!)/Produit_Tarif_Stock!#REF!*100,(E1306-(E1306*H1306)-Produit_Tarif_Stock!#REF!)/Produit_Tarif_Stock!#REF!*100)</f>
        <v>#REF!</v>
      </c>
      <c r="R1306" s="523">
        <f t="shared" si="41"/>
        <v>0</v>
      </c>
      <c r="S1306" s="524" t="e">
        <f>Produit_Tarif_Stock!#REF!</f>
        <v>#REF!</v>
      </c>
    </row>
    <row r="1307" spans="1:19" ht="24.75" customHeight="1">
      <c r="A1307" s="228" t="e">
        <f>Produit_Tarif_Stock!#REF!</f>
        <v>#REF!</v>
      </c>
      <c r="B1307" s="118" t="e">
        <f>IF(Produit_Tarif_Stock!#REF!&lt;&gt;"",Produit_Tarif_Stock!#REF!,"")</f>
        <v>#REF!</v>
      </c>
      <c r="C1307" s="502" t="e">
        <f>IF(Produit_Tarif_Stock!#REF!&lt;&gt;"",Produit_Tarif_Stock!#REF!,"")</f>
        <v>#REF!</v>
      </c>
      <c r="D1307" s="505" t="e">
        <f>IF(Produit_Tarif_Stock!#REF!&lt;&gt;"",Produit_Tarif_Stock!#REF!,"")</f>
        <v>#REF!</v>
      </c>
      <c r="E1307" s="514" t="e">
        <f>IF(Produit_Tarif_Stock!#REF!&lt;&gt;0,Produit_Tarif_Stock!#REF!,"")</f>
        <v>#REF!</v>
      </c>
      <c r="F1307" s="2" t="e">
        <f>IF(Produit_Tarif_Stock!#REF!&lt;&gt;"",Produit_Tarif_Stock!#REF!,"")</f>
        <v>#REF!</v>
      </c>
      <c r="G1307" s="506" t="e">
        <f>IF(Produit_Tarif_Stock!#REF!&lt;&gt;0,Produit_Tarif_Stock!#REF!,"")</f>
        <v>#REF!</v>
      </c>
      <c r="I1307" s="506" t="str">
        <f t="shared" si="40"/>
        <v/>
      </c>
      <c r="J1307" s="2" t="e">
        <f>IF(Produit_Tarif_Stock!#REF!&lt;&gt;0,Produit_Tarif_Stock!#REF!,"")</f>
        <v>#REF!</v>
      </c>
      <c r="K1307" s="2" t="e">
        <f>IF(Produit_Tarif_Stock!#REF!&lt;&gt;0,Produit_Tarif_Stock!#REF!,"")</f>
        <v>#REF!</v>
      </c>
      <c r="L1307" s="114" t="e">
        <f>IF(Produit_Tarif_Stock!#REF!&lt;&gt;0,Produit_Tarif_Stock!#REF!,"")</f>
        <v>#REF!</v>
      </c>
      <c r="M1307" s="114" t="e">
        <f>IF(Produit_Tarif_Stock!#REF!&lt;&gt;0,Produit_Tarif_Stock!#REF!,"")</f>
        <v>#REF!</v>
      </c>
      <c r="N1307" s="454"/>
      <c r="P1307" s="2" t="e">
        <f>IF(Produit_Tarif_Stock!#REF!&lt;&gt;0,Produit_Tarif_Stock!#REF!,"")</f>
        <v>#REF!</v>
      </c>
      <c r="Q1307" s="518" t="e">
        <f>IF(Produit_Tarif_Stock!#REF!&lt;&gt;0,(E1307-(E1307*H1307)-Produit_Tarif_Stock!#REF!)/Produit_Tarif_Stock!#REF!*100,(E1307-(E1307*H1307)-Produit_Tarif_Stock!#REF!)/Produit_Tarif_Stock!#REF!*100)</f>
        <v>#REF!</v>
      </c>
      <c r="R1307" s="523">
        <f t="shared" si="41"/>
        <v>0</v>
      </c>
      <c r="S1307" s="524" t="e">
        <f>Produit_Tarif_Stock!#REF!</f>
        <v>#REF!</v>
      </c>
    </row>
    <row r="1308" spans="1:19" ht="24.75" customHeight="1">
      <c r="A1308" s="228" t="e">
        <f>Produit_Tarif_Stock!#REF!</f>
        <v>#REF!</v>
      </c>
      <c r="B1308" s="118" t="e">
        <f>IF(Produit_Tarif_Stock!#REF!&lt;&gt;"",Produit_Tarif_Stock!#REF!,"")</f>
        <v>#REF!</v>
      </c>
      <c r="C1308" s="502" t="e">
        <f>IF(Produit_Tarif_Stock!#REF!&lt;&gt;"",Produit_Tarif_Stock!#REF!,"")</f>
        <v>#REF!</v>
      </c>
      <c r="D1308" s="505" t="e">
        <f>IF(Produit_Tarif_Stock!#REF!&lt;&gt;"",Produit_Tarif_Stock!#REF!,"")</f>
        <v>#REF!</v>
      </c>
      <c r="E1308" s="514" t="e">
        <f>IF(Produit_Tarif_Stock!#REF!&lt;&gt;0,Produit_Tarif_Stock!#REF!,"")</f>
        <v>#REF!</v>
      </c>
      <c r="F1308" s="2" t="e">
        <f>IF(Produit_Tarif_Stock!#REF!&lt;&gt;"",Produit_Tarif_Stock!#REF!,"")</f>
        <v>#REF!</v>
      </c>
      <c r="G1308" s="506" t="e">
        <f>IF(Produit_Tarif_Stock!#REF!&lt;&gt;0,Produit_Tarif_Stock!#REF!,"")</f>
        <v>#REF!</v>
      </c>
      <c r="I1308" s="506" t="str">
        <f t="shared" si="40"/>
        <v/>
      </c>
      <c r="J1308" s="2" t="e">
        <f>IF(Produit_Tarif_Stock!#REF!&lt;&gt;0,Produit_Tarif_Stock!#REF!,"")</f>
        <v>#REF!</v>
      </c>
      <c r="K1308" s="2" t="e">
        <f>IF(Produit_Tarif_Stock!#REF!&lt;&gt;0,Produit_Tarif_Stock!#REF!,"")</f>
        <v>#REF!</v>
      </c>
      <c r="L1308" s="114" t="e">
        <f>IF(Produit_Tarif_Stock!#REF!&lt;&gt;0,Produit_Tarif_Stock!#REF!,"")</f>
        <v>#REF!</v>
      </c>
      <c r="M1308" s="114" t="e">
        <f>IF(Produit_Tarif_Stock!#REF!&lt;&gt;0,Produit_Tarif_Stock!#REF!,"")</f>
        <v>#REF!</v>
      </c>
      <c r="N1308" s="454"/>
      <c r="P1308" s="2" t="e">
        <f>IF(Produit_Tarif_Stock!#REF!&lt;&gt;0,Produit_Tarif_Stock!#REF!,"")</f>
        <v>#REF!</v>
      </c>
      <c r="Q1308" s="518" t="e">
        <f>IF(Produit_Tarif_Stock!#REF!&lt;&gt;0,(E1308-(E1308*H1308)-Produit_Tarif_Stock!#REF!)/Produit_Tarif_Stock!#REF!*100,(E1308-(E1308*H1308)-Produit_Tarif_Stock!#REF!)/Produit_Tarif_Stock!#REF!*100)</f>
        <v>#REF!</v>
      </c>
      <c r="R1308" s="523">
        <f t="shared" si="41"/>
        <v>0</v>
      </c>
      <c r="S1308" s="524" t="e">
        <f>Produit_Tarif_Stock!#REF!</f>
        <v>#REF!</v>
      </c>
    </row>
    <row r="1309" spans="1:19" ht="24.75" customHeight="1">
      <c r="A1309" s="228" t="e">
        <f>Produit_Tarif_Stock!#REF!</f>
        <v>#REF!</v>
      </c>
      <c r="B1309" s="118" t="e">
        <f>IF(Produit_Tarif_Stock!#REF!&lt;&gt;"",Produit_Tarif_Stock!#REF!,"")</f>
        <v>#REF!</v>
      </c>
      <c r="C1309" s="502" t="e">
        <f>IF(Produit_Tarif_Stock!#REF!&lt;&gt;"",Produit_Tarif_Stock!#REF!,"")</f>
        <v>#REF!</v>
      </c>
      <c r="D1309" s="505" t="e">
        <f>IF(Produit_Tarif_Stock!#REF!&lt;&gt;"",Produit_Tarif_Stock!#REF!,"")</f>
        <v>#REF!</v>
      </c>
      <c r="E1309" s="514" t="e">
        <f>IF(Produit_Tarif_Stock!#REF!&lt;&gt;0,Produit_Tarif_Stock!#REF!,"")</f>
        <v>#REF!</v>
      </c>
      <c r="F1309" s="2" t="e">
        <f>IF(Produit_Tarif_Stock!#REF!&lt;&gt;"",Produit_Tarif_Stock!#REF!,"")</f>
        <v>#REF!</v>
      </c>
      <c r="G1309" s="506" t="e">
        <f>IF(Produit_Tarif_Stock!#REF!&lt;&gt;0,Produit_Tarif_Stock!#REF!,"")</f>
        <v>#REF!</v>
      </c>
      <c r="I1309" s="506" t="str">
        <f t="shared" si="40"/>
        <v/>
      </c>
      <c r="J1309" s="2" t="e">
        <f>IF(Produit_Tarif_Stock!#REF!&lt;&gt;0,Produit_Tarif_Stock!#REF!,"")</f>
        <v>#REF!</v>
      </c>
      <c r="K1309" s="2" t="e">
        <f>IF(Produit_Tarif_Stock!#REF!&lt;&gt;0,Produit_Tarif_Stock!#REF!,"")</f>
        <v>#REF!</v>
      </c>
      <c r="L1309" s="114" t="e">
        <f>IF(Produit_Tarif_Stock!#REF!&lt;&gt;0,Produit_Tarif_Stock!#REF!,"")</f>
        <v>#REF!</v>
      </c>
      <c r="M1309" s="114" t="e">
        <f>IF(Produit_Tarif_Stock!#REF!&lt;&gt;0,Produit_Tarif_Stock!#REF!,"")</f>
        <v>#REF!</v>
      </c>
      <c r="N1309" s="454"/>
      <c r="P1309" s="2" t="e">
        <f>IF(Produit_Tarif_Stock!#REF!&lt;&gt;0,Produit_Tarif_Stock!#REF!,"")</f>
        <v>#REF!</v>
      </c>
      <c r="Q1309" s="518" t="e">
        <f>IF(Produit_Tarif_Stock!#REF!&lt;&gt;0,(E1309-(E1309*H1309)-Produit_Tarif_Stock!#REF!)/Produit_Tarif_Stock!#REF!*100,(E1309-(E1309*H1309)-Produit_Tarif_Stock!#REF!)/Produit_Tarif_Stock!#REF!*100)</f>
        <v>#REF!</v>
      </c>
      <c r="R1309" s="523">
        <f t="shared" si="41"/>
        <v>0</v>
      </c>
      <c r="S1309" s="524" t="e">
        <f>Produit_Tarif_Stock!#REF!</f>
        <v>#REF!</v>
      </c>
    </row>
    <row r="1310" spans="1:19" ht="24.75" customHeight="1">
      <c r="A1310" s="228" t="e">
        <f>Produit_Tarif_Stock!#REF!</f>
        <v>#REF!</v>
      </c>
      <c r="B1310" s="118" t="e">
        <f>IF(Produit_Tarif_Stock!#REF!&lt;&gt;"",Produit_Tarif_Stock!#REF!,"")</f>
        <v>#REF!</v>
      </c>
      <c r="C1310" s="502" t="e">
        <f>IF(Produit_Tarif_Stock!#REF!&lt;&gt;"",Produit_Tarif_Stock!#REF!,"")</f>
        <v>#REF!</v>
      </c>
      <c r="D1310" s="505" t="e">
        <f>IF(Produit_Tarif_Stock!#REF!&lt;&gt;"",Produit_Tarif_Stock!#REF!,"")</f>
        <v>#REF!</v>
      </c>
      <c r="E1310" s="514" t="e">
        <f>IF(Produit_Tarif_Stock!#REF!&lt;&gt;0,Produit_Tarif_Stock!#REF!,"")</f>
        <v>#REF!</v>
      </c>
      <c r="F1310" s="2" t="e">
        <f>IF(Produit_Tarif_Stock!#REF!&lt;&gt;"",Produit_Tarif_Stock!#REF!,"")</f>
        <v>#REF!</v>
      </c>
      <c r="G1310" s="506" t="e">
        <f>IF(Produit_Tarif_Stock!#REF!&lt;&gt;0,Produit_Tarif_Stock!#REF!,"")</f>
        <v>#REF!</v>
      </c>
      <c r="I1310" s="506" t="str">
        <f t="shared" si="40"/>
        <v/>
      </c>
      <c r="J1310" s="2" t="e">
        <f>IF(Produit_Tarif_Stock!#REF!&lt;&gt;0,Produit_Tarif_Stock!#REF!,"")</f>
        <v>#REF!</v>
      </c>
      <c r="K1310" s="2" t="e">
        <f>IF(Produit_Tarif_Stock!#REF!&lt;&gt;0,Produit_Tarif_Stock!#REF!,"")</f>
        <v>#REF!</v>
      </c>
      <c r="L1310" s="114" t="e">
        <f>IF(Produit_Tarif_Stock!#REF!&lt;&gt;0,Produit_Tarif_Stock!#REF!,"")</f>
        <v>#REF!</v>
      </c>
      <c r="M1310" s="114" t="e">
        <f>IF(Produit_Tarif_Stock!#REF!&lt;&gt;0,Produit_Tarif_Stock!#REF!,"")</f>
        <v>#REF!</v>
      </c>
      <c r="N1310" s="454"/>
      <c r="P1310" s="2" t="e">
        <f>IF(Produit_Tarif_Stock!#REF!&lt;&gt;0,Produit_Tarif_Stock!#REF!,"")</f>
        <v>#REF!</v>
      </c>
      <c r="Q1310" s="518" t="e">
        <f>IF(Produit_Tarif_Stock!#REF!&lt;&gt;0,(E1310-(E1310*H1310)-Produit_Tarif_Stock!#REF!)/Produit_Tarif_Stock!#REF!*100,(E1310-(E1310*H1310)-Produit_Tarif_Stock!#REF!)/Produit_Tarif_Stock!#REF!*100)</f>
        <v>#REF!</v>
      </c>
      <c r="R1310" s="523">
        <f t="shared" si="41"/>
        <v>0</v>
      </c>
      <c r="S1310" s="524" t="e">
        <f>Produit_Tarif_Stock!#REF!</f>
        <v>#REF!</v>
      </c>
    </row>
    <row r="1311" spans="1:19" ht="24.75" customHeight="1">
      <c r="A1311" s="228" t="e">
        <f>Produit_Tarif_Stock!#REF!</f>
        <v>#REF!</v>
      </c>
      <c r="B1311" s="118" t="e">
        <f>IF(Produit_Tarif_Stock!#REF!&lt;&gt;"",Produit_Tarif_Stock!#REF!,"")</f>
        <v>#REF!</v>
      </c>
      <c r="C1311" s="502" t="e">
        <f>IF(Produit_Tarif_Stock!#REF!&lt;&gt;"",Produit_Tarif_Stock!#REF!,"")</f>
        <v>#REF!</v>
      </c>
      <c r="D1311" s="505" t="e">
        <f>IF(Produit_Tarif_Stock!#REF!&lt;&gt;"",Produit_Tarif_Stock!#REF!,"")</f>
        <v>#REF!</v>
      </c>
      <c r="E1311" s="514" t="e">
        <f>IF(Produit_Tarif_Stock!#REF!&lt;&gt;0,Produit_Tarif_Stock!#REF!,"")</f>
        <v>#REF!</v>
      </c>
      <c r="F1311" s="2" t="e">
        <f>IF(Produit_Tarif_Stock!#REF!&lt;&gt;"",Produit_Tarif_Stock!#REF!,"")</f>
        <v>#REF!</v>
      </c>
      <c r="G1311" s="506" t="e">
        <f>IF(Produit_Tarif_Stock!#REF!&lt;&gt;0,Produit_Tarif_Stock!#REF!,"")</f>
        <v>#REF!</v>
      </c>
      <c r="I1311" s="506" t="str">
        <f t="shared" si="40"/>
        <v/>
      </c>
      <c r="J1311" s="2" t="e">
        <f>IF(Produit_Tarif_Stock!#REF!&lt;&gt;0,Produit_Tarif_Stock!#REF!,"")</f>
        <v>#REF!</v>
      </c>
      <c r="K1311" s="2" t="e">
        <f>IF(Produit_Tarif_Stock!#REF!&lt;&gt;0,Produit_Tarif_Stock!#REF!,"")</f>
        <v>#REF!</v>
      </c>
      <c r="L1311" s="114" t="e">
        <f>IF(Produit_Tarif_Stock!#REF!&lt;&gt;0,Produit_Tarif_Stock!#REF!,"")</f>
        <v>#REF!</v>
      </c>
      <c r="M1311" s="114" t="e">
        <f>IF(Produit_Tarif_Stock!#REF!&lt;&gt;0,Produit_Tarif_Stock!#REF!,"")</f>
        <v>#REF!</v>
      </c>
      <c r="N1311" s="454"/>
      <c r="P1311" s="2" t="e">
        <f>IF(Produit_Tarif_Stock!#REF!&lt;&gt;0,Produit_Tarif_Stock!#REF!,"")</f>
        <v>#REF!</v>
      </c>
      <c r="Q1311" s="518" t="e">
        <f>IF(Produit_Tarif_Stock!#REF!&lt;&gt;0,(E1311-(E1311*H1311)-Produit_Tarif_Stock!#REF!)/Produit_Tarif_Stock!#REF!*100,(E1311-(E1311*H1311)-Produit_Tarif_Stock!#REF!)/Produit_Tarif_Stock!#REF!*100)</f>
        <v>#REF!</v>
      </c>
      <c r="R1311" s="523">
        <f t="shared" si="41"/>
        <v>0</v>
      </c>
      <c r="S1311" s="524" t="e">
        <f>Produit_Tarif_Stock!#REF!</f>
        <v>#REF!</v>
      </c>
    </row>
    <row r="1312" spans="1:19" ht="24.75" customHeight="1">
      <c r="A1312" s="228" t="e">
        <f>Produit_Tarif_Stock!#REF!</f>
        <v>#REF!</v>
      </c>
      <c r="B1312" s="118" t="e">
        <f>IF(Produit_Tarif_Stock!#REF!&lt;&gt;"",Produit_Tarif_Stock!#REF!,"")</f>
        <v>#REF!</v>
      </c>
      <c r="C1312" s="502" t="e">
        <f>IF(Produit_Tarif_Stock!#REF!&lt;&gt;"",Produit_Tarif_Stock!#REF!,"")</f>
        <v>#REF!</v>
      </c>
      <c r="D1312" s="505" t="e">
        <f>IF(Produit_Tarif_Stock!#REF!&lt;&gt;"",Produit_Tarif_Stock!#REF!,"")</f>
        <v>#REF!</v>
      </c>
      <c r="E1312" s="514" t="e">
        <f>IF(Produit_Tarif_Stock!#REF!&lt;&gt;0,Produit_Tarif_Stock!#REF!,"")</f>
        <v>#REF!</v>
      </c>
      <c r="F1312" s="2" t="e">
        <f>IF(Produit_Tarif_Stock!#REF!&lt;&gt;"",Produit_Tarif_Stock!#REF!,"")</f>
        <v>#REF!</v>
      </c>
      <c r="G1312" s="506" t="e">
        <f>IF(Produit_Tarif_Stock!#REF!&lt;&gt;0,Produit_Tarif_Stock!#REF!,"")</f>
        <v>#REF!</v>
      </c>
      <c r="I1312" s="506" t="str">
        <f t="shared" si="40"/>
        <v/>
      </c>
      <c r="J1312" s="2" t="e">
        <f>IF(Produit_Tarif_Stock!#REF!&lt;&gt;0,Produit_Tarif_Stock!#REF!,"")</f>
        <v>#REF!</v>
      </c>
      <c r="K1312" s="2" t="e">
        <f>IF(Produit_Tarif_Stock!#REF!&lt;&gt;0,Produit_Tarif_Stock!#REF!,"")</f>
        <v>#REF!</v>
      </c>
      <c r="L1312" s="114" t="e">
        <f>IF(Produit_Tarif_Stock!#REF!&lt;&gt;0,Produit_Tarif_Stock!#REF!,"")</f>
        <v>#REF!</v>
      </c>
      <c r="M1312" s="114" t="e">
        <f>IF(Produit_Tarif_Stock!#REF!&lt;&gt;0,Produit_Tarif_Stock!#REF!,"")</f>
        <v>#REF!</v>
      </c>
      <c r="N1312" s="454"/>
      <c r="P1312" s="2" t="e">
        <f>IF(Produit_Tarif_Stock!#REF!&lt;&gt;0,Produit_Tarif_Stock!#REF!,"")</f>
        <v>#REF!</v>
      </c>
      <c r="Q1312" s="518" t="e">
        <f>IF(Produit_Tarif_Stock!#REF!&lt;&gt;0,(E1312-(E1312*H1312)-Produit_Tarif_Stock!#REF!)/Produit_Tarif_Stock!#REF!*100,(E1312-(E1312*H1312)-Produit_Tarif_Stock!#REF!)/Produit_Tarif_Stock!#REF!*100)</f>
        <v>#REF!</v>
      </c>
      <c r="R1312" s="523">
        <f t="shared" si="41"/>
        <v>0</v>
      </c>
      <c r="S1312" s="524" t="e">
        <f>Produit_Tarif_Stock!#REF!</f>
        <v>#REF!</v>
      </c>
    </row>
    <row r="1313" spans="1:19" ht="24.75" customHeight="1">
      <c r="A1313" s="228" t="e">
        <f>Produit_Tarif_Stock!#REF!</f>
        <v>#REF!</v>
      </c>
      <c r="B1313" s="118" t="e">
        <f>IF(Produit_Tarif_Stock!#REF!&lt;&gt;"",Produit_Tarif_Stock!#REF!,"")</f>
        <v>#REF!</v>
      </c>
      <c r="C1313" s="502" t="e">
        <f>IF(Produit_Tarif_Stock!#REF!&lt;&gt;"",Produit_Tarif_Stock!#REF!,"")</f>
        <v>#REF!</v>
      </c>
      <c r="D1313" s="505" t="e">
        <f>IF(Produit_Tarif_Stock!#REF!&lt;&gt;"",Produit_Tarif_Stock!#REF!,"")</f>
        <v>#REF!</v>
      </c>
      <c r="E1313" s="514" t="e">
        <f>IF(Produit_Tarif_Stock!#REF!&lt;&gt;0,Produit_Tarif_Stock!#REF!,"")</f>
        <v>#REF!</v>
      </c>
      <c r="F1313" s="2" t="e">
        <f>IF(Produit_Tarif_Stock!#REF!&lt;&gt;"",Produit_Tarif_Stock!#REF!,"")</f>
        <v>#REF!</v>
      </c>
      <c r="G1313" s="506" t="e">
        <f>IF(Produit_Tarif_Stock!#REF!&lt;&gt;0,Produit_Tarif_Stock!#REF!,"")</f>
        <v>#REF!</v>
      </c>
      <c r="I1313" s="506" t="str">
        <f t="shared" si="40"/>
        <v/>
      </c>
      <c r="J1313" s="2" t="e">
        <f>IF(Produit_Tarif_Stock!#REF!&lt;&gt;0,Produit_Tarif_Stock!#REF!,"")</f>
        <v>#REF!</v>
      </c>
      <c r="K1313" s="2" t="e">
        <f>IF(Produit_Tarif_Stock!#REF!&lt;&gt;0,Produit_Tarif_Stock!#REF!,"")</f>
        <v>#REF!</v>
      </c>
      <c r="L1313" s="114" t="e">
        <f>IF(Produit_Tarif_Stock!#REF!&lt;&gt;0,Produit_Tarif_Stock!#REF!,"")</f>
        <v>#REF!</v>
      </c>
      <c r="M1313" s="114" t="e">
        <f>IF(Produit_Tarif_Stock!#REF!&lt;&gt;0,Produit_Tarif_Stock!#REF!,"")</f>
        <v>#REF!</v>
      </c>
      <c r="N1313" s="454"/>
      <c r="P1313" s="2" t="e">
        <f>IF(Produit_Tarif_Stock!#REF!&lt;&gt;0,Produit_Tarif_Stock!#REF!,"")</f>
        <v>#REF!</v>
      </c>
      <c r="Q1313" s="518" t="e">
        <f>IF(Produit_Tarif_Stock!#REF!&lt;&gt;0,(E1313-(E1313*H1313)-Produit_Tarif_Stock!#REF!)/Produit_Tarif_Stock!#REF!*100,(E1313-(E1313*H1313)-Produit_Tarif_Stock!#REF!)/Produit_Tarif_Stock!#REF!*100)</f>
        <v>#REF!</v>
      </c>
      <c r="R1313" s="523">
        <f t="shared" si="41"/>
        <v>0</v>
      </c>
      <c r="S1313" s="524" t="e">
        <f>Produit_Tarif_Stock!#REF!</f>
        <v>#REF!</v>
      </c>
    </row>
    <row r="1314" spans="1:19" ht="24.75" customHeight="1">
      <c r="A1314" s="228" t="e">
        <f>Produit_Tarif_Stock!#REF!</f>
        <v>#REF!</v>
      </c>
      <c r="B1314" s="118" t="e">
        <f>IF(Produit_Tarif_Stock!#REF!&lt;&gt;"",Produit_Tarif_Stock!#REF!,"")</f>
        <v>#REF!</v>
      </c>
      <c r="C1314" s="502" t="e">
        <f>IF(Produit_Tarif_Stock!#REF!&lt;&gt;"",Produit_Tarif_Stock!#REF!,"")</f>
        <v>#REF!</v>
      </c>
      <c r="D1314" s="505" t="e">
        <f>IF(Produit_Tarif_Stock!#REF!&lt;&gt;"",Produit_Tarif_Stock!#REF!,"")</f>
        <v>#REF!</v>
      </c>
      <c r="E1314" s="514" t="e">
        <f>IF(Produit_Tarif_Stock!#REF!&lt;&gt;0,Produit_Tarif_Stock!#REF!,"")</f>
        <v>#REF!</v>
      </c>
      <c r="F1314" s="2" t="e">
        <f>IF(Produit_Tarif_Stock!#REF!&lt;&gt;"",Produit_Tarif_Stock!#REF!,"")</f>
        <v>#REF!</v>
      </c>
      <c r="G1314" s="506" t="e">
        <f>IF(Produit_Tarif_Stock!#REF!&lt;&gt;0,Produit_Tarif_Stock!#REF!,"")</f>
        <v>#REF!</v>
      </c>
      <c r="I1314" s="506" t="str">
        <f t="shared" si="40"/>
        <v/>
      </c>
      <c r="J1314" s="2" t="e">
        <f>IF(Produit_Tarif_Stock!#REF!&lt;&gt;0,Produit_Tarif_Stock!#REF!,"")</f>
        <v>#REF!</v>
      </c>
      <c r="K1314" s="2" t="e">
        <f>IF(Produit_Tarif_Stock!#REF!&lt;&gt;0,Produit_Tarif_Stock!#REF!,"")</f>
        <v>#REF!</v>
      </c>
      <c r="L1314" s="114" t="e">
        <f>IF(Produit_Tarif_Stock!#REF!&lt;&gt;0,Produit_Tarif_Stock!#REF!,"")</f>
        <v>#REF!</v>
      </c>
      <c r="M1314" s="114" t="e">
        <f>IF(Produit_Tarif_Stock!#REF!&lt;&gt;0,Produit_Tarif_Stock!#REF!,"")</f>
        <v>#REF!</v>
      </c>
      <c r="N1314" s="454"/>
      <c r="P1314" s="2" t="e">
        <f>IF(Produit_Tarif_Stock!#REF!&lt;&gt;0,Produit_Tarif_Stock!#REF!,"")</f>
        <v>#REF!</v>
      </c>
      <c r="Q1314" s="518" t="e">
        <f>IF(Produit_Tarif_Stock!#REF!&lt;&gt;0,(E1314-(E1314*H1314)-Produit_Tarif_Stock!#REF!)/Produit_Tarif_Stock!#REF!*100,(E1314-(E1314*H1314)-Produit_Tarif_Stock!#REF!)/Produit_Tarif_Stock!#REF!*100)</f>
        <v>#REF!</v>
      </c>
      <c r="R1314" s="523">
        <f t="shared" si="41"/>
        <v>0</v>
      </c>
      <c r="S1314" s="524" t="e">
        <f>Produit_Tarif_Stock!#REF!</f>
        <v>#REF!</v>
      </c>
    </row>
    <row r="1315" spans="1:19" ht="24.75" customHeight="1">
      <c r="A1315" s="228" t="e">
        <f>Produit_Tarif_Stock!#REF!</f>
        <v>#REF!</v>
      </c>
      <c r="B1315" s="118" t="e">
        <f>IF(Produit_Tarif_Stock!#REF!&lt;&gt;"",Produit_Tarif_Stock!#REF!,"")</f>
        <v>#REF!</v>
      </c>
      <c r="C1315" s="502" t="e">
        <f>IF(Produit_Tarif_Stock!#REF!&lt;&gt;"",Produit_Tarif_Stock!#REF!,"")</f>
        <v>#REF!</v>
      </c>
      <c r="D1315" s="505" t="e">
        <f>IF(Produit_Tarif_Stock!#REF!&lt;&gt;"",Produit_Tarif_Stock!#REF!,"")</f>
        <v>#REF!</v>
      </c>
      <c r="E1315" s="514" t="e">
        <f>IF(Produit_Tarif_Stock!#REF!&lt;&gt;0,Produit_Tarif_Stock!#REF!,"")</f>
        <v>#REF!</v>
      </c>
      <c r="F1315" s="2" t="e">
        <f>IF(Produit_Tarif_Stock!#REF!&lt;&gt;"",Produit_Tarif_Stock!#REF!,"")</f>
        <v>#REF!</v>
      </c>
      <c r="G1315" s="506" t="e">
        <f>IF(Produit_Tarif_Stock!#REF!&lt;&gt;0,Produit_Tarif_Stock!#REF!,"")</f>
        <v>#REF!</v>
      </c>
      <c r="I1315" s="506" t="str">
        <f t="shared" si="40"/>
        <v/>
      </c>
      <c r="J1315" s="2" t="e">
        <f>IF(Produit_Tarif_Stock!#REF!&lt;&gt;0,Produit_Tarif_Stock!#REF!,"")</f>
        <v>#REF!</v>
      </c>
      <c r="K1315" s="2" t="e">
        <f>IF(Produit_Tarif_Stock!#REF!&lt;&gt;0,Produit_Tarif_Stock!#REF!,"")</f>
        <v>#REF!</v>
      </c>
      <c r="L1315" s="114" t="e">
        <f>IF(Produit_Tarif_Stock!#REF!&lt;&gt;0,Produit_Tarif_Stock!#REF!,"")</f>
        <v>#REF!</v>
      </c>
      <c r="M1315" s="114" t="e">
        <f>IF(Produit_Tarif_Stock!#REF!&lt;&gt;0,Produit_Tarif_Stock!#REF!,"")</f>
        <v>#REF!</v>
      </c>
      <c r="N1315" s="454"/>
      <c r="P1315" s="2" t="e">
        <f>IF(Produit_Tarif_Stock!#REF!&lt;&gt;0,Produit_Tarif_Stock!#REF!,"")</f>
        <v>#REF!</v>
      </c>
      <c r="Q1315" s="518" t="e">
        <f>IF(Produit_Tarif_Stock!#REF!&lt;&gt;0,(E1315-(E1315*H1315)-Produit_Tarif_Stock!#REF!)/Produit_Tarif_Stock!#REF!*100,(E1315-(E1315*H1315)-Produit_Tarif_Stock!#REF!)/Produit_Tarif_Stock!#REF!*100)</f>
        <v>#REF!</v>
      </c>
      <c r="R1315" s="523">
        <f t="shared" si="41"/>
        <v>0</v>
      </c>
      <c r="S1315" s="524" t="e">
        <f>Produit_Tarif_Stock!#REF!</f>
        <v>#REF!</v>
      </c>
    </row>
    <row r="1316" spans="1:19" ht="24.75" customHeight="1">
      <c r="A1316" s="228" t="e">
        <f>Produit_Tarif_Stock!#REF!</f>
        <v>#REF!</v>
      </c>
      <c r="B1316" s="118" t="e">
        <f>IF(Produit_Tarif_Stock!#REF!&lt;&gt;"",Produit_Tarif_Stock!#REF!,"")</f>
        <v>#REF!</v>
      </c>
      <c r="C1316" s="502" t="e">
        <f>IF(Produit_Tarif_Stock!#REF!&lt;&gt;"",Produit_Tarif_Stock!#REF!,"")</f>
        <v>#REF!</v>
      </c>
      <c r="D1316" s="505" t="e">
        <f>IF(Produit_Tarif_Stock!#REF!&lt;&gt;"",Produit_Tarif_Stock!#REF!,"")</f>
        <v>#REF!</v>
      </c>
      <c r="E1316" s="514" t="e">
        <f>IF(Produit_Tarif_Stock!#REF!&lt;&gt;0,Produit_Tarif_Stock!#REF!,"")</f>
        <v>#REF!</v>
      </c>
      <c r="F1316" s="2" t="e">
        <f>IF(Produit_Tarif_Stock!#REF!&lt;&gt;"",Produit_Tarif_Stock!#REF!,"")</f>
        <v>#REF!</v>
      </c>
      <c r="G1316" s="506" t="e">
        <f>IF(Produit_Tarif_Stock!#REF!&lt;&gt;0,Produit_Tarif_Stock!#REF!,"")</f>
        <v>#REF!</v>
      </c>
      <c r="I1316" s="506" t="str">
        <f t="shared" si="40"/>
        <v/>
      </c>
      <c r="J1316" s="2" t="e">
        <f>IF(Produit_Tarif_Stock!#REF!&lt;&gt;0,Produit_Tarif_Stock!#REF!,"")</f>
        <v>#REF!</v>
      </c>
      <c r="K1316" s="2" t="e">
        <f>IF(Produit_Tarif_Stock!#REF!&lt;&gt;0,Produit_Tarif_Stock!#REF!,"")</f>
        <v>#REF!</v>
      </c>
      <c r="L1316" s="114" t="e">
        <f>IF(Produit_Tarif_Stock!#REF!&lt;&gt;0,Produit_Tarif_Stock!#REF!,"")</f>
        <v>#REF!</v>
      </c>
      <c r="M1316" s="114" t="e">
        <f>IF(Produit_Tarif_Stock!#REF!&lt;&gt;0,Produit_Tarif_Stock!#REF!,"")</f>
        <v>#REF!</v>
      </c>
      <c r="N1316" s="454"/>
      <c r="P1316" s="2" t="e">
        <f>IF(Produit_Tarif_Stock!#REF!&lt;&gt;0,Produit_Tarif_Stock!#REF!,"")</f>
        <v>#REF!</v>
      </c>
      <c r="Q1316" s="518" t="e">
        <f>IF(Produit_Tarif_Stock!#REF!&lt;&gt;0,(E1316-(E1316*H1316)-Produit_Tarif_Stock!#REF!)/Produit_Tarif_Stock!#REF!*100,(E1316-(E1316*H1316)-Produit_Tarif_Stock!#REF!)/Produit_Tarif_Stock!#REF!*100)</f>
        <v>#REF!</v>
      </c>
      <c r="R1316" s="523">
        <f t="shared" si="41"/>
        <v>0</v>
      </c>
      <c r="S1316" s="524" t="e">
        <f>Produit_Tarif_Stock!#REF!</f>
        <v>#REF!</v>
      </c>
    </row>
    <row r="1317" spans="1:19" ht="24.75" customHeight="1">
      <c r="A1317" s="228" t="e">
        <f>Produit_Tarif_Stock!#REF!</f>
        <v>#REF!</v>
      </c>
      <c r="B1317" s="118" t="e">
        <f>IF(Produit_Tarif_Stock!#REF!&lt;&gt;"",Produit_Tarif_Stock!#REF!,"")</f>
        <v>#REF!</v>
      </c>
      <c r="C1317" s="502" t="e">
        <f>IF(Produit_Tarif_Stock!#REF!&lt;&gt;"",Produit_Tarif_Stock!#REF!,"")</f>
        <v>#REF!</v>
      </c>
      <c r="D1317" s="505" t="e">
        <f>IF(Produit_Tarif_Stock!#REF!&lt;&gt;"",Produit_Tarif_Stock!#REF!,"")</f>
        <v>#REF!</v>
      </c>
      <c r="E1317" s="514" t="e">
        <f>IF(Produit_Tarif_Stock!#REF!&lt;&gt;0,Produit_Tarif_Stock!#REF!,"")</f>
        <v>#REF!</v>
      </c>
      <c r="F1317" s="2" t="e">
        <f>IF(Produit_Tarif_Stock!#REF!&lt;&gt;"",Produit_Tarif_Stock!#REF!,"")</f>
        <v>#REF!</v>
      </c>
      <c r="G1317" s="506" t="e">
        <f>IF(Produit_Tarif_Stock!#REF!&lt;&gt;0,Produit_Tarif_Stock!#REF!,"")</f>
        <v>#REF!</v>
      </c>
      <c r="I1317" s="506" t="str">
        <f t="shared" si="40"/>
        <v/>
      </c>
      <c r="J1317" s="2" t="e">
        <f>IF(Produit_Tarif_Stock!#REF!&lt;&gt;0,Produit_Tarif_Stock!#REF!,"")</f>
        <v>#REF!</v>
      </c>
      <c r="K1317" s="2" t="e">
        <f>IF(Produit_Tarif_Stock!#REF!&lt;&gt;0,Produit_Tarif_Stock!#REF!,"")</f>
        <v>#REF!</v>
      </c>
      <c r="L1317" s="114" t="e">
        <f>IF(Produit_Tarif_Stock!#REF!&lt;&gt;0,Produit_Tarif_Stock!#REF!,"")</f>
        <v>#REF!</v>
      </c>
      <c r="M1317" s="114" t="e">
        <f>IF(Produit_Tarif_Stock!#REF!&lt;&gt;0,Produit_Tarif_Stock!#REF!,"")</f>
        <v>#REF!</v>
      </c>
      <c r="N1317" s="454"/>
      <c r="P1317" s="2" t="e">
        <f>IF(Produit_Tarif_Stock!#REF!&lt;&gt;0,Produit_Tarif_Stock!#REF!,"")</f>
        <v>#REF!</v>
      </c>
      <c r="Q1317" s="518" t="e">
        <f>IF(Produit_Tarif_Stock!#REF!&lt;&gt;0,(E1317-(E1317*H1317)-Produit_Tarif_Stock!#REF!)/Produit_Tarif_Stock!#REF!*100,(E1317-(E1317*H1317)-Produit_Tarif_Stock!#REF!)/Produit_Tarif_Stock!#REF!*100)</f>
        <v>#REF!</v>
      </c>
      <c r="R1317" s="523">
        <f t="shared" si="41"/>
        <v>0</v>
      </c>
      <c r="S1317" s="524" t="e">
        <f>Produit_Tarif_Stock!#REF!</f>
        <v>#REF!</v>
      </c>
    </row>
    <row r="1318" spans="1:19" ht="24.75" customHeight="1">
      <c r="A1318" s="228" t="e">
        <f>Produit_Tarif_Stock!#REF!</f>
        <v>#REF!</v>
      </c>
      <c r="B1318" s="118" t="e">
        <f>IF(Produit_Tarif_Stock!#REF!&lt;&gt;"",Produit_Tarif_Stock!#REF!,"")</f>
        <v>#REF!</v>
      </c>
      <c r="C1318" s="502" t="e">
        <f>IF(Produit_Tarif_Stock!#REF!&lt;&gt;"",Produit_Tarif_Stock!#REF!,"")</f>
        <v>#REF!</v>
      </c>
      <c r="D1318" s="505" t="e">
        <f>IF(Produit_Tarif_Stock!#REF!&lt;&gt;"",Produit_Tarif_Stock!#REF!,"")</f>
        <v>#REF!</v>
      </c>
      <c r="E1318" s="514" t="e">
        <f>IF(Produit_Tarif_Stock!#REF!&lt;&gt;0,Produit_Tarif_Stock!#REF!,"")</f>
        <v>#REF!</v>
      </c>
      <c r="F1318" s="2" t="e">
        <f>IF(Produit_Tarif_Stock!#REF!&lt;&gt;"",Produit_Tarif_Stock!#REF!,"")</f>
        <v>#REF!</v>
      </c>
      <c r="G1318" s="506" t="e">
        <f>IF(Produit_Tarif_Stock!#REF!&lt;&gt;0,Produit_Tarif_Stock!#REF!,"")</f>
        <v>#REF!</v>
      </c>
      <c r="I1318" s="506" t="str">
        <f t="shared" si="40"/>
        <v/>
      </c>
      <c r="J1318" s="2" t="e">
        <f>IF(Produit_Tarif_Stock!#REF!&lt;&gt;0,Produit_Tarif_Stock!#REF!,"")</f>
        <v>#REF!</v>
      </c>
      <c r="K1318" s="2" t="e">
        <f>IF(Produit_Tarif_Stock!#REF!&lt;&gt;0,Produit_Tarif_Stock!#REF!,"")</f>
        <v>#REF!</v>
      </c>
      <c r="L1318" s="114" t="e">
        <f>IF(Produit_Tarif_Stock!#REF!&lt;&gt;0,Produit_Tarif_Stock!#REF!,"")</f>
        <v>#REF!</v>
      </c>
      <c r="M1318" s="114" t="e">
        <f>IF(Produit_Tarif_Stock!#REF!&lt;&gt;0,Produit_Tarif_Stock!#REF!,"")</f>
        <v>#REF!</v>
      </c>
      <c r="N1318" s="454"/>
      <c r="P1318" s="2" t="e">
        <f>IF(Produit_Tarif_Stock!#REF!&lt;&gt;0,Produit_Tarif_Stock!#REF!,"")</f>
        <v>#REF!</v>
      </c>
      <c r="Q1318" s="518" t="e">
        <f>IF(Produit_Tarif_Stock!#REF!&lt;&gt;0,(E1318-(E1318*H1318)-Produit_Tarif_Stock!#REF!)/Produit_Tarif_Stock!#REF!*100,(E1318-(E1318*H1318)-Produit_Tarif_Stock!#REF!)/Produit_Tarif_Stock!#REF!*100)</f>
        <v>#REF!</v>
      </c>
      <c r="R1318" s="523">
        <f t="shared" si="41"/>
        <v>0</v>
      </c>
      <c r="S1318" s="524" t="e">
        <f>Produit_Tarif_Stock!#REF!</f>
        <v>#REF!</v>
      </c>
    </row>
    <row r="1319" spans="1:19" ht="24.75" customHeight="1">
      <c r="A1319" s="228" t="e">
        <f>Produit_Tarif_Stock!#REF!</f>
        <v>#REF!</v>
      </c>
      <c r="B1319" s="118" t="e">
        <f>IF(Produit_Tarif_Stock!#REF!&lt;&gt;"",Produit_Tarif_Stock!#REF!,"")</f>
        <v>#REF!</v>
      </c>
      <c r="C1319" s="502" t="e">
        <f>IF(Produit_Tarif_Stock!#REF!&lt;&gt;"",Produit_Tarif_Stock!#REF!,"")</f>
        <v>#REF!</v>
      </c>
      <c r="D1319" s="505" t="e">
        <f>IF(Produit_Tarif_Stock!#REF!&lt;&gt;"",Produit_Tarif_Stock!#REF!,"")</f>
        <v>#REF!</v>
      </c>
      <c r="E1319" s="514" t="e">
        <f>IF(Produit_Tarif_Stock!#REF!&lt;&gt;0,Produit_Tarif_Stock!#REF!,"")</f>
        <v>#REF!</v>
      </c>
      <c r="F1319" s="2" t="e">
        <f>IF(Produit_Tarif_Stock!#REF!&lt;&gt;"",Produit_Tarif_Stock!#REF!,"")</f>
        <v>#REF!</v>
      </c>
      <c r="G1319" s="506" t="e">
        <f>IF(Produit_Tarif_Stock!#REF!&lt;&gt;0,Produit_Tarif_Stock!#REF!,"")</f>
        <v>#REF!</v>
      </c>
      <c r="I1319" s="506" t="str">
        <f t="shared" si="40"/>
        <v/>
      </c>
      <c r="J1319" s="2" t="e">
        <f>IF(Produit_Tarif_Stock!#REF!&lt;&gt;0,Produit_Tarif_Stock!#REF!,"")</f>
        <v>#REF!</v>
      </c>
      <c r="K1319" s="2" t="e">
        <f>IF(Produit_Tarif_Stock!#REF!&lt;&gt;0,Produit_Tarif_Stock!#REF!,"")</f>
        <v>#REF!</v>
      </c>
      <c r="L1319" s="114" t="e">
        <f>IF(Produit_Tarif_Stock!#REF!&lt;&gt;0,Produit_Tarif_Stock!#REF!,"")</f>
        <v>#REF!</v>
      </c>
      <c r="M1319" s="114" t="e">
        <f>IF(Produit_Tarif_Stock!#REF!&lt;&gt;0,Produit_Tarif_Stock!#REF!,"")</f>
        <v>#REF!</v>
      </c>
      <c r="N1319" s="454"/>
      <c r="P1319" s="2" t="e">
        <f>IF(Produit_Tarif_Stock!#REF!&lt;&gt;0,Produit_Tarif_Stock!#REF!,"")</f>
        <v>#REF!</v>
      </c>
      <c r="Q1319" s="518" t="e">
        <f>IF(Produit_Tarif_Stock!#REF!&lt;&gt;0,(E1319-(E1319*H1319)-Produit_Tarif_Stock!#REF!)/Produit_Tarif_Stock!#REF!*100,(E1319-(E1319*H1319)-Produit_Tarif_Stock!#REF!)/Produit_Tarif_Stock!#REF!*100)</f>
        <v>#REF!</v>
      </c>
      <c r="R1319" s="523">
        <f t="shared" si="41"/>
        <v>0</v>
      </c>
      <c r="S1319" s="524" t="e">
        <f>Produit_Tarif_Stock!#REF!</f>
        <v>#REF!</v>
      </c>
    </row>
    <row r="1320" spans="1:19" ht="24.75" customHeight="1">
      <c r="A1320" s="228" t="e">
        <f>Produit_Tarif_Stock!#REF!</f>
        <v>#REF!</v>
      </c>
      <c r="B1320" s="118" t="e">
        <f>IF(Produit_Tarif_Stock!#REF!&lt;&gt;"",Produit_Tarif_Stock!#REF!,"")</f>
        <v>#REF!</v>
      </c>
      <c r="C1320" s="502" t="e">
        <f>IF(Produit_Tarif_Stock!#REF!&lt;&gt;"",Produit_Tarif_Stock!#REF!,"")</f>
        <v>#REF!</v>
      </c>
      <c r="D1320" s="505" t="e">
        <f>IF(Produit_Tarif_Stock!#REF!&lt;&gt;"",Produit_Tarif_Stock!#REF!,"")</f>
        <v>#REF!</v>
      </c>
      <c r="E1320" s="514" t="e">
        <f>IF(Produit_Tarif_Stock!#REF!&lt;&gt;0,Produit_Tarif_Stock!#REF!,"")</f>
        <v>#REF!</v>
      </c>
      <c r="F1320" s="2" t="e">
        <f>IF(Produit_Tarif_Stock!#REF!&lt;&gt;"",Produit_Tarif_Stock!#REF!,"")</f>
        <v>#REF!</v>
      </c>
      <c r="G1320" s="506" t="e">
        <f>IF(Produit_Tarif_Stock!#REF!&lt;&gt;0,Produit_Tarif_Stock!#REF!,"")</f>
        <v>#REF!</v>
      </c>
      <c r="I1320" s="506" t="str">
        <f t="shared" si="40"/>
        <v/>
      </c>
      <c r="J1320" s="2" t="e">
        <f>IF(Produit_Tarif_Stock!#REF!&lt;&gt;0,Produit_Tarif_Stock!#REF!,"")</f>
        <v>#REF!</v>
      </c>
      <c r="K1320" s="2" t="e">
        <f>IF(Produit_Tarif_Stock!#REF!&lt;&gt;0,Produit_Tarif_Stock!#REF!,"")</f>
        <v>#REF!</v>
      </c>
      <c r="L1320" s="114" t="e">
        <f>IF(Produit_Tarif_Stock!#REF!&lt;&gt;0,Produit_Tarif_Stock!#REF!,"")</f>
        <v>#REF!</v>
      </c>
      <c r="M1320" s="114" t="e">
        <f>IF(Produit_Tarif_Stock!#REF!&lt;&gt;0,Produit_Tarif_Stock!#REF!,"")</f>
        <v>#REF!</v>
      </c>
      <c r="N1320" s="454"/>
      <c r="P1320" s="2" t="e">
        <f>IF(Produit_Tarif_Stock!#REF!&lt;&gt;0,Produit_Tarif_Stock!#REF!,"")</f>
        <v>#REF!</v>
      </c>
      <c r="Q1320" s="518" t="e">
        <f>IF(Produit_Tarif_Stock!#REF!&lt;&gt;0,(E1320-(E1320*H1320)-Produit_Tarif_Stock!#REF!)/Produit_Tarif_Stock!#REF!*100,(E1320-(E1320*H1320)-Produit_Tarif_Stock!#REF!)/Produit_Tarif_Stock!#REF!*100)</f>
        <v>#REF!</v>
      </c>
      <c r="R1320" s="523">
        <f t="shared" si="41"/>
        <v>0</v>
      </c>
      <c r="S1320" s="524" t="e">
        <f>Produit_Tarif_Stock!#REF!</f>
        <v>#REF!</v>
      </c>
    </row>
    <row r="1321" spans="1:19" ht="24.75" customHeight="1">
      <c r="A1321" s="228" t="e">
        <f>Produit_Tarif_Stock!#REF!</f>
        <v>#REF!</v>
      </c>
      <c r="B1321" s="118" t="e">
        <f>IF(Produit_Tarif_Stock!#REF!&lt;&gt;"",Produit_Tarif_Stock!#REF!,"")</f>
        <v>#REF!</v>
      </c>
      <c r="C1321" s="502" t="e">
        <f>IF(Produit_Tarif_Stock!#REF!&lt;&gt;"",Produit_Tarif_Stock!#REF!,"")</f>
        <v>#REF!</v>
      </c>
      <c r="D1321" s="505" t="e">
        <f>IF(Produit_Tarif_Stock!#REF!&lt;&gt;"",Produit_Tarif_Stock!#REF!,"")</f>
        <v>#REF!</v>
      </c>
      <c r="E1321" s="514" t="e">
        <f>IF(Produit_Tarif_Stock!#REF!&lt;&gt;0,Produit_Tarif_Stock!#REF!,"")</f>
        <v>#REF!</v>
      </c>
      <c r="F1321" s="2" t="e">
        <f>IF(Produit_Tarif_Stock!#REF!&lt;&gt;"",Produit_Tarif_Stock!#REF!,"")</f>
        <v>#REF!</v>
      </c>
      <c r="G1321" s="506" t="e">
        <f>IF(Produit_Tarif_Stock!#REF!&lt;&gt;0,Produit_Tarif_Stock!#REF!,"")</f>
        <v>#REF!</v>
      </c>
      <c r="I1321" s="506" t="str">
        <f t="shared" si="40"/>
        <v/>
      </c>
      <c r="J1321" s="2" t="e">
        <f>IF(Produit_Tarif_Stock!#REF!&lt;&gt;0,Produit_Tarif_Stock!#REF!,"")</f>
        <v>#REF!</v>
      </c>
      <c r="K1321" s="2" t="e">
        <f>IF(Produit_Tarif_Stock!#REF!&lt;&gt;0,Produit_Tarif_Stock!#REF!,"")</f>
        <v>#REF!</v>
      </c>
      <c r="L1321" s="114" t="e">
        <f>IF(Produit_Tarif_Stock!#REF!&lt;&gt;0,Produit_Tarif_Stock!#REF!,"")</f>
        <v>#REF!</v>
      </c>
      <c r="M1321" s="114" t="e">
        <f>IF(Produit_Tarif_Stock!#REF!&lt;&gt;0,Produit_Tarif_Stock!#REF!,"")</f>
        <v>#REF!</v>
      </c>
      <c r="N1321" s="454"/>
      <c r="P1321" s="2" t="e">
        <f>IF(Produit_Tarif_Stock!#REF!&lt;&gt;0,Produit_Tarif_Stock!#REF!,"")</f>
        <v>#REF!</v>
      </c>
      <c r="Q1321" s="518" t="e">
        <f>IF(Produit_Tarif_Stock!#REF!&lt;&gt;0,(E1321-(E1321*H1321)-Produit_Tarif_Stock!#REF!)/Produit_Tarif_Stock!#REF!*100,(E1321-(E1321*H1321)-Produit_Tarif_Stock!#REF!)/Produit_Tarif_Stock!#REF!*100)</f>
        <v>#REF!</v>
      </c>
      <c r="R1321" s="523">
        <f t="shared" si="41"/>
        <v>0</v>
      </c>
      <c r="S1321" s="524" t="e">
        <f>Produit_Tarif_Stock!#REF!</f>
        <v>#REF!</v>
      </c>
    </row>
    <row r="1322" spans="1:19" ht="24.75" customHeight="1">
      <c r="A1322" s="228" t="e">
        <f>Produit_Tarif_Stock!#REF!</f>
        <v>#REF!</v>
      </c>
      <c r="B1322" s="118" t="e">
        <f>IF(Produit_Tarif_Stock!#REF!&lt;&gt;"",Produit_Tarif_Stock!#REF!,"")</f>
        <v>#REF!</v>
      </c>
      <c r="C1322" s="502" t="e">
        <f>IF(Produit_Tarif_Stock!#REF!&lt;&gt;"",Produit_Tarif_Stock!#REF!,"")</f>
        <v>#REF!</v>
      </c>
      <c r="D1322" s="505" t="e">
        <f>IF(Produit_Tarif_Stock!#REF!&lt;&gt;"",Produit_Tarif_Stock!#REF!,"")</f>
        <v>#REF!</v>
      </c>
      <c r="E1322" s="514" t="e">
        <f>IF(Produit_Tarif_Stock!#REF!&lt;&gt;0,Produit_Tarif_Stock!#REF!,"")</f>
        <v>#REF!</v>
      </c>
      <c r="F1322" s="2" t="e">
        <f>IF(Produit_Tarif_Stock!#REF!&lt;&gt;"",Produit_Tarif_Stock!#REF!,"")</f>
        <v>#REF!</v>
      </c>
      <c r="G1322" s="506" t="e">
        <f>IF(Produit_Tarif_Stock!#REF!&lt;&gt;0,Produit_Tarif_Stock!#REF!,"")</f>
        <v>#REF!</v>
      </c>
      <c r="I1322" s="506" t="str">
        <f t="shared" si="40"/>
        <v/>
      </c>
      <c r="J1322" s="2" t="e">
        <f>IF(Produit_Tarif_Stock!#REF!&lt;&gt;0,Produit_Tarif_Stock!#REF!,"")</f>
        <v>#REF!</v>
      </c>
      <c r="K1322" s="2" t="e">
        <f>IF(Produit_Tarif_Stock!#REF!&lt;&gt;0,Produit_Tarif_Stock!#REF!,"")</f>
        <v>#REF!</v>
      </c>
      <c r="L1322" s="114" t="e">
        <f>IF(Produit_Tarif_Stock!#REF!&lt;&gt;0,Produit_Tarif_Stock!#REF!,"")</f>
        <v>#REF!</v>
      </c>
      <c r="M1322" s="114" t="e">
        <f>IF(Produit_Tarif_Stock!#REF!&lt;&gt;0,Produit_Tarif_Stock!#REF!,"")</f>
        <v>#REF!</v>
      </c>
      <c r="N1322" s="454"/>
      <c r="P1322" s="2" t="e">
        <f>IF(Produit_Tarif_Stock!#REF!&lt;&gt;0,Produit_Tarif_Stock!#REF!,"")</f>
        <v>#REF!</v>
      </c>
      <c r="Q1322" s="518" t="e">
        <f>IF(Produit_Tarif_Stock!#REF!&lt;&gt;0,(E1322-(E1322*H1322)-Produit_Tarif_Stock!#REF!)/Produit_Tarif_Stock!#REF!*100,(E1322-(E1322*H1322)-Produit_Tarif_Stock!#REF!)/Produit_Tarif_Stock!#REF!*100)</f>
        <v>#REF!</v>
      </c>
      <c r="R1322" s="523">
        <f t="shared" si="41"/>
        <v>0</v>
      </c>
      <c r="S1322" s="524" t="e">
        <f>Produit_Tarif_Stock!#REF!</f>
        <v>#REF!</v>
      </c>
    </row>
    <row r="1323" spans="1:19" ht="24.75" customHeight="1">
      <c r="A1323" s="228" t="e">
        <f>Produit_Tarif_Stock!#REF!</f>
        <v>#REF!</v>
      </c>
      <c r="B1323" s="118" t="e">
        <f>IF(Produit_Tarif_Stock!#REF!&lt;&gt;"",Produit_Tarif_Stock!#REF!,"")</f>
        <v>#REF!</v>
      </c>
      <c r="C1323" s="502" t="e">
        <f>IF(Produit_Tarif_Stock!#REF!&lt;&gt;"",Produit_Tarif_Stock!#REF!,"")</f>
        <v>#REF!</v>
      </c>
      <c r="D1323" s="505" t="e">
        <f>IF(Produit_Tarif_Stock!#REF!&lt;&gt;"",Produit_Tarif_Stock!#REF!,"")</f>
        <v>#REF!</v>
      </c>
      <c r="E1323" s="514" t="e">
        <f>IF(Produit_Tarif_Stock!#REF!&lt;&gt;0,Produit_Tarif_Stock!#REF!,"")</f>
        <v>#REF!</v>
      </c>
      <c r="F1323" s="2" t="e">
        <f>IF(Produit_Tarif_Stock!#REF!&lt;&gt;"",Produit_Tarif_Stock!#REF!,"")</f>
        <v>#REF!</v>
      </c>
      <c r="G1323" s="506" t="e">
        <f>IF(Produit_Tarif_Stock!#REF!&lt;&gt;0,Produit_Tarif_Stock!#REF!,"")</f>
        <v>#REF!</v>
      </c>
      <c r="I1323" s="506" t="str">
        <f t="shared" si="40"/>
        <v/>
      </c>
      <c r="J1323" s="2" t="e">
        <f>IF(Produit_Tarif_Stock!#REF!&lt;&gt;0,Produit_Tarif_Stock!#REF!,"")</f>
        <v>#REF!</v>
      </c>
      <c r="K1323" s="2" t="e">
        <f>IF(Produit_Tarif_Stock!#REF!&lt;&gt;0,Produit_Tarif_Stock!#REF!,"")</f>
        <v>#REF!</v>
      </c>
      <c r="L1323" s="114" t="e">
        <f>IF(Produit_Tarif_Stock!#REF!&lt;&gt;0,Produit_Tarif_Stock!#REF!,"")</f>
        <v>#REF!</v>
      </c>
      <c r="M1323" s="114" t="e">
        <f>IF(Produit_Tarif_Stock!#REF!&lt;&gt;0,Produit_Tarif_Stock!#REF!,"")</f>
        <v>#REF!</v>
      </c>
      <c r="N1323" s="454"/>
      <c r="P1323" s="2" t="e">
        <f>IF(Produit_Tarif_Stock!#REF!&lt;&gt;0,Produit_Tarif_Stock!#REF!,"")</f>
        <v>#REF!</v>
      </c>
      <c r="Q1323" s="518" t="e">
        <f>IF(Produit_Tarif_Stock!#REF!&lt;&gt;0,(E1323-(E1323*H1323)-Produit_Tarif_Stock!#REF!)/Produit_Tarif_Stock!#REF!*100,(E1323-(E1323*H1323)-Produit_Tarif_Stock!#REF!)/Produit_Tarif_Stock!#REF!*100)</f>
        <v>#REF!</v>
      </c>
      <c r="R1323" s="523">
        <f t="shared" si="41"/>
        <v>0</v>
      </c>
      <c r="S1323" s="524" t="e">
        <f>Produit_Tarif_Stock!#REF!</f>
        <v>#REF!</v>
      </c>
    </row>
    <row r="1324" spans="1:19" ht="24.75" customHeight="1">
      <c r="A1324" s="228" t="e">
        <f>Produit_Tarif_Stock!#REF!</f>
        <v>#REF!</v>
      </c>
      <c r="B1324" s="118" t="e">
        <f>IF(Produit_Tarif_Stock!#REF!&lt;&gt;"",Produit_Tarif_Stock!#REF!,"")</f>
        <v>#REF!</v>
      </c>
      <c r="C1324" s="502" t="e">
        <f>IF(Produit_Tarif_Stock!#REF!&lt;&gt;"",Produit_Tarif_Stock!#REF!,"")</f>
        <v>#REF!</v>
      </c>
      <c r="D1324" s="505" t="e">
        <f>IF(Produit_Tarif_Stock!#REF!&lt;&gt;"",Produit_Tarif_Stock!#REF!,"")</f>
        <v>#REF!</v>
      </c>
      <c r="E1324" s="514" t="e">
        <f>IF(Produit_Tarif_Stock!#REF!&lt;&gt;0,Produit_Tarif_Stock!#REF!,"")</f>
        <v>#REF!</v>
      </c>
      <c r="F1324" s="2" t="e">
        <f>IF(Produit_Tarif_Stock!#REF!&lt;&gt;"",Produit_Tarif_Stock!#REF!,"")</f>
        <v>#REF!</v>
      </c>
      <c r="G1324" s="506" t="e">
        <f>IF(Produit_Tarif_Stock!#REF!&lt;&gt;0,Produit_Tarif_Stock!#REF!,"")</f>
        <v>#REF!</v>
      </c>
      <c r="I1324" s="506" t="str">
        <f t="shared" si="40"/>
        <v/>
      </c>
      <c r="J1324" s="2" t="e">
        <f>IF(Produit_Tarif_Stock!#REF!&lt;&gt;0,Produit_Tarif_Stock!#REF!,"")</f>
        <v>#REF!</v>
      </c>
      <c r="K1324" s="2" t="e">
        <f>IF(Produit_Tarif_Stock!#REF!&lt;&gt;0,Produit_Tarif_Stock!#REF!,"")</f>
        <v>#REF!</v>
      </c>
      <c r="L1324" s="114" t="e">
        <f>IF(Produit_Tarif_Stock!#REF!&lt;&gt;0,Produit_Tarif_Stock!#REF!,"")</f>
        <v>#REF!</v>
      </c>
      <c r="M1324" s="114" t="e">
        <f>IF(Produit_Tarif_Stock!#REF!&lt;&gt;0,Produit_Tarif_Stock!#REF!,"")</f>
        <v>#REF!</v>
      </c>
      <c r="N1324" s="454"/>
      <c r="P1324" s="2" t="e">
        <f>IF(Produit_Tarif_Stock!#REF!&lt;&gt;0,Produit_Tarif_Stock!#REF!,"")</f>
        <v>#REF!</v>
      </c>
      <c r="Q1324" s="518" t="e">
        <f>IF(Produit_Tarif_Stock!#REF!&lt;&gt;0,(E1324-(E1324*H1324)-Produit_Tarif_Stock!#REF!)/Produit_Tarif_Stock!#REF!*100,(E1324-(E1324*H1324)-Produit_Tarif_Stock!#REF!)/Produit_Tarif_Stock!#REF!*100)</f>
        <v>#REF!</v>
      </c>
      <c r="R1324" s="523">
        <f t="shared" si="41"/>
        <v>0</v>
      </c>
      <c r="S1324" s="524" t="e">
        <f>Produit_Tarif_Stock!#REF!</f>
        <v>#REF!</v>
      </c>
    </row>
    <row r="1325" spans="1:19" ht="24.75" customHeight="1">
      <c r="A1325" s="228" t="e">
        <f>Produit_Tarif_Stock!#REF!</f>
        <v>#REF!</v>
      </c>
      <c r="B1325" s="118" t="e">
        <f>IF(Produit_Tarif_Stock!#REF!&lt;&gt;"",Produit_Tarif_Stock!#REF!,"")</f>
        <v>#REF!</v>
      </c>
      <c r="C1325" s="502" t="e">
        <f>IF(Produit_Tarif_Stock!#REF!&lt;&gt;"",Produit_Tarif_Stock!#REF!,"")</f>
        <v>#REF!</v>
      </c>
      <c r="D1325" s="505" t="e">
        <f>IF(Produit_Tarif_Stock!#REF!&lt;&gt;"",Produit_Tarif_Stock!#REF!,"")</f>
        <v>#REF!</v>
      </c>
      <c r="E1325" s="514" t="e">
        <f>IF(Produit_Tarif_Stock!#REF!&lt;&gt;0,Produit_Tarif_Stock!#REF!,"")</f>
        <v>#REF!</v>
      </c>
      <c r="F1325" s="2" t="e">
        <f>IF(Produit_Tarif_Stock!#REF!&lt;&gt;"",Produit_Tarif_Stock!#REF!,"")</f>
        <v>#REF!</v>
      </c>
      <c r="G1325" s="506" t="e">
        <f>IF(Produit_Tarif_Stock!#REF!&lt;&gt;0,Produit_Tarif_Stock!#REF!,"")</f>
        <v>#REF!</v>
      </c>
      <c r="I1325" s="506" t="str">
        <f t="shared" si="40"/>
        <v/>
      </c>
      <c r="J1325" s="2" t="e">
        <f>IF(Produit_Tarif_Stock!#REF!&lt;&gt;0,Produit_Tarif_Stock!#REF!,"")</f>
        <v>#REF!</v>
      </c>
      <c r="K1325" s="2" t="e">
        <f>IF(Produit_Tarif_Stock!#REF!&lt;&gt;0,Produit_Tarif_Stock!#REF!,"")</f>
        <v>#REF!</v>
      </c>
      <c r="L1325" s="114" t="e">
        <f>IF(Produit_Tarif_Stock!#REF!&lt;&gt;0,Produit_Tarif_Stock!#REF!,"")</f>
        <v>#REF!</v>
      </c>
      <c r="M1325" s="114" t="e">
        <f>IF(Produit_Tarif_Stock!#REF!&lt;&gt;0,Produit_Tarif_Stock!#REF!,"")</f>
        <v>#REF!</v>
      </c>
      <c r="N1325" s="454"/>
      <c r="P1325" s="2" t="e">
        <f>IF(Produit_Tarif_Stock!#REF!&lt;&gt;0,Produit_Tarif_Stock!#REF!,"")</f>
        <v>#REF!</v>
      </c>
      <c r="Q1325" s="518" t="e">
        <f>IF(Produit_Tarif_Stock!#REF!&lt;&gt;0,(E1325-(E1325*H1325)-Produit_Tarif_Stock!#REF!)/Produit_Tarif_Stock!#REF!*100,(E1325-(E1325*H1325)-Produit_Tarif_Stock!#REF!)/Produit_Tarif_Stock!#REF!*100)</f>
        <v>#REF!</v>
      </c>
      <c r="R1325" s="523">
        <f t="shared" si="41"/>
        <v>0</v>
      </c>
      <c r="S1325" s="524" t="e">
        <f>Produit_Tarif_Stock!#REF!</f>
        <v>#REF!</v>
      </c>
    </row>
    <row r="1326" spans="1:19" ht="24.75" customHeight="1">
      <c r="A1326" s="228" t="e">
        <f>Produit_Tarif_Stock!#REF!</f>
        <v>#REF!</v>
      </c>
      <c r="B1326" s="118" t="e">
        <f>IF(Produit_Tarif_Stock!#REF!&lt;&gt;"",Produit_Tarif_Stock!#REF!,"")</f>
        <v>#REF!</v>
      </c>
      <c r="C1326" s="502" t="e">
        <f>IF(Produit_Tarif_Stock!#REF!&lt;&gt;"",Produit_Tarif_Stock!#REF!,"")</f>
        <v>#REF!</v>
      </c>
      <c r="D1326" s="505" t="e">
        <f>IF(Produit_Tarif_Stock!#REF!&lt;&gt;"",Produit_Tarif_Stock!#REF!,"")</f>
        <v>#REF!</v>
      </c>
      <c r="E1326" s="514" t="e">
        <f>IF(Produit_Tarif_Stock!#REF!&lt;&gt;0,Produit_Tarif_Stock!#REF!,"")</f>
        <v>#REF!</v>
      </c>
      <c r="F1326" s="2" t="e">
        <f>IF(Produit_Tarif_Stock!#REF!&lt;&gt;"",Produit_Tarif_Stock!#REF!,"")</f>
        <v>#REF!</v>
      </c>
      <c r="G1326" s="506" t="e">
        <f>IF(Produit_Tarif_Stock!#REF!&lt;&gt;0,Produit_Tarif_Stock!#REF!,"")</f>
        <v>#REF!</v>
      </c>
      <c r="I1326" s="506" t="str">
        <f t="shared" si="40"/>
        <v/>
      </c>
      <c r="J1326" s="2" t="e">
        <f>IF(Produit_Tarif_Stock!#REF!&lt;&gt;0,Produit_Tarif_Stock!#REF!,"")</f>
        <v>#REF!</v>
      </c>
      <c r="K1326" s="2" t="e">
        <f>IF(Produit_Tarif_Stock!#REF!&lt;&gt;0,Produit_Tarif_Stock!#REF!,"")</f>
        <v>#REF!</v>
      </c>
      <c r="L1326" s="114" t="e">
        <f>IF(Produit_Tarif_Stock!#REF!&lt;&gt;0,Produit_Tarif_Stock!#REF!,"")</f>
        <v>#REF!</v>
      </c>
      <c r="M1326" s="114" t="e">
        <f>IF(Produit_Tarif_Stock!#REF!&lt;&gt;0,Produit_Tarif_Stock!#REF!,"")</f>
        <v>#REF!</v>
      </c>
      <c r="N1326" s="454"/>
      <c r="P1326" s="2" t="e">
        <f>IF(Produit_Tarif_Stock!#REF!&lt;&gt;0,Produit_Tarif_Stock!#REF!,"")</f>
        <v>#REF!</v>
      </c>
      <c r="Q1326" s="518" t="e">
        <f>IF(Produit_Tarif_Stock!#REF!&lt;&gt;0,(E1326-(E1326*H1326)-Produit_Tarif_Stock!#REF!)/Produit_Tarif_Stock!#REF!*100,(E1326-(E1326*H1326)-Produit_Tarif_Stock!#REF!)/Produit_Tarif_Stock!#REF!*100)</f>
        <v>#REF!</v>
      </c>
      <c r="R1326" s="523">
        <f t="shared" si="41"/>
        <v>0</v>
      </c>
      <c r="S1326" s="524" t="e">
        <f>Produit_Tarif_Stock!#REF!</f>
        <v>#REF!</v>
      </c>
    </row>
    <row r="1327" spans="1:19" ht="24.75" customHeight="1">
      <c r="A1327" s="228" t="e">
        <f>Produit_Tarif_Stock!#REF!</f>
        <v>#REF!</v>
      </c>
      <c r="B1327" s="118" t="e">
        <f>IF(Produit_Tarif_Stock!#REF!&lt;&gt;"",Produit_Tarif_Stock!#REF!,"")</f>
        <v>#REF!</v>
      </c>
      <c r="C1327" s="502" t="e">
        <f>IF(Produit_Tarif_Stock!#REF!&lt;&gt;"",Produit_Tarif_Stock!#REF!,"")</f>
        <v>#REF!</v>
      </c>
      <c r="D1327" s="505" t="e">
        <f>IF(Produit_Tarif_Stock!#REF!&lt;&gt;"",Produit_Tarif_Stock!#REF!,"")</f>
        <v>#REF!</v>
      </c>
      <c r="E1327" s="514" t="e">
        <f>IF(Produit_Tarif_Stock!#REF!&lt;&gt;0,Produit_Tarif_Stock!#REF!,"")</f>
        <v>#REF!</v>
      </c>
      <c r="F1327" s="2" t="e">
        <f>IF(Produit_Tarif_Stock!#REF!&lt;&gt;"",Produit_Tarif_Stock!#REF!,"")</f>
        <v>#REF!</v>
      </c>
      <c r="G1327" s="506" t="e">
        <f>IF(Produit_Tarif_Stock!#REF!&lt;&gt;0,Produit_Tarif_Stock!#REF!,"")</f>
        <v>#REF!</v>
      </c>
      <c r="I1327" s="506" t="str">
        <f t="shared" si="40"/>
        <v/>
      </c>
      <c r="J1327" s="2" t="e">
        <f>IF(Produit_Tarif_Stock!#REF!&lt;&gt;0,Produit_Tarif_Stock!#REF!,"")</f>
        <v>#REF!</v>
      </c>
      <c r="K1327" s="2" t="e">
        <f>IF(Produit_Tarif_Stock!#REF!&lt;&gt;0,Produit_Tarif_Stock!#REF!,"")</f>
        <v>#REF!</v>
      </c>
      <c r="L1327" s="114" t="e">
        <f>IF(Produit_Tarif_Stock!#REF!&lt;&gt;0,Produit_Tarif_Stock!#REF!,"")</f>
        <v>#REF!</v>
      </c>
      <c r="M1327" s="114" t="e">
        <f>IF(Produit_Tarif_Stock!#REF!&lt;&gt;0,Produit_Tarif_Stock!#REF!,"")</f>
        <v>#REF!</v>
      </c>
      <c r="N1327" s="454"/>
      <c r="P1327" s="2" t="e">
        <f>IF(Produit_Tarif_Stock!#REF!&lt;&gt;0,Produit_Tarif_Stock!#REF!,"")</f>
        <v>#REF!</v>
      </c>
      <c r="Q1327" s="518" t="e">
        <f>IF(Produit_Tarif_Stock!#REF!&lt;&gt;0,(E1327-(E1327*H1327)-Produit_Tarif_Stock!#REF!)/Produit_Tarif_Stock!#REF!*100,(E1327-(E1327*H1327)-Produit_Tarif_Stock!#REF!)/Produit_Tarif_Stock!#REF!*100)</f>
        <v>#REF!</v>
      </c>
      <c r="R1327" s="523">
        <f t="shared" si="41"/>
        <v>0</v>
      </c>
      <c r="S1327" s="524" t="e">
        <f>Produit_Tarif_Stock!#REF!</f>
        <v>#REF!</v>
      </c>
    </row>
    <row r="1328" spans="1:19" ht="24.75" customHeight="1">
      <c r="A1328" s="228" t="e">
        <f>Produit_Tarif_Stock!#REF!</f>
        <v>#REF!</v>
      </c>
      <c r="B1328" s="118" t="e">
        <f>IF(Produit_Tarif_Stock!#REF!&lt;&gt;"",Produit_Tarif_Stock!#REF!,"")</f>
        <v>#REF!</v>
      </c>
      <c r="C1328" s="502" t="e">
        <f>IF(Produit_Tarif_Stock!#REF!&lt;&gt;"",Produit_Tarif_Stock!#REF!,"")</f>
        <v>#REF!</v>
      </c>
      <c r="D1328" s="505" t="e">
        <f>IF(Produit_Tarif_Stock!#REF!&lt;&gt;"",Produit_Tarif_Stock!#REF!,"")</f>
        <v>#REF!</v>
      </c>
      <c r="E1328" s="514" t="e">
        <f>IF(Produit_Tarif_Stock!#REF!&lt;&gt;0,Produit_Tarif_Stock!#REF!,"")</f>
        <v>#REF!</v>
      </c>
      <c r="F1328" s="2" t="e">
        <f>IF(Produit_Tarif_Stock!#REF!&lt;&gt;"",Produit_Tarif_Stock!#REF!,"")</f>
        <v>#REF!</v>
      </c>
      <c r="G1328" s="506" t="e">
        <f>IF(Produit_Tarif_Stock!#REF!&lt;&gt;0,Produit_Tarif_Stock!#REF!,"")</f>
        <v>#REF!</v>
      </c>
      <c r="I1328" s="506" t="str">
        <f t="shared" si="40"/>
        <v/>
      </c>
      <c r="J1328" s="2" t="e">
        <f>IF(Produit_Tarif_Stock!#REF!&lt;&gt;0,Produit_Tarif_Stock!#REF!,"")</f>
        <v>#REF!</v>
      </c>
      <c r="K1328" s="2" t="e">
        <f>IF(Produit_Tarif_Stock!#REF!&lt;&gt;0,Produit_Tarif_Stock!#REF!,"")</f>
        <v>#REF!</v>
      </c>
      <c r="L1328" s="114" t="e">
        <f>IF(Produit_Tarif_Stock!#REF!&lt;&gt;0,Produit_Tarif_Stock!#REF!,"")</f>
        <v>#REF!</v>
      </c>
      <c r="M1328" s="114" t="e">
        <f>IF(Produit_Tarif_Stock!#REF!&lt;&gt;0,Produit_Tarif_Stock!#REF!,"")</f>
        <v>#REF!</v>
      </c>
      <c r="N1328" s="454"/>
      <c r="P1328" s="2" t="e">
        <f>IF(Produit_Tarif_Stock!#REF!&lt;&gt;0,Produit_Tarif_Stock!#REF!,"")</f>
        <v>#REF!</v>
      </c>
      <c r="Q1328" s="518" t="e">
        <f>IF(Produit_Tarif_Stock!#REF!&lt;&gt;0,(E1328-(E1328*H1328)-Produit_Tarif_Stock!#REF!)/Produit_Tarif_Stock!#REF!*100,(E1328-(E1328*H1328)-Produit_Tarif_Stock!#REF!)/Produit_Tarif_Stock!#REF!*100)</f>
        <v>#REF!</v>
      </c>
      <c r="R1328" s="523">
        <f t="shared" si="41"/>
        <v>0</v>
      </c>
      <c r="S1328" s="524" t="e">
        <f>Produit_Tarif_Stock!#REF!</f>
        <v>#REF!</v>
      </c>
    </row>
    <row r="1329" spans="1:19" ht="24.75" customHeight="1">
      <c r="A1329" s="228" t="e">
        <f>Produit_Tarif_Stock!#REF!</f>
        <v>#REF!</v>
      </c>
      <c r="B1329" s="118" t="e">
        <f>IF(Produit_Tarif_Stock!#REF!&lt;&gt;"",Produit_Tarif_Stock!#REF!,"")</f>
        <v>#REF!</v>
      </c>
      <c r="C1329" s="502" t="e">
        <f>IF(Produit_Tarif_Stock!#REF!&lt;&gt;"",Produit_Tarif_Stock!#REF!,"")</f>
        <v>#REF!</v>
      </c>
      <c r="D1329" s="505" t="e">
        <f>IF(Produit_Tarif_Stock!#REF!&lt;&gt;"",Produit_Tarif_Stock!#REF!,"")</f>
        <v>#REF!</v>
      </c>
      <c r="E1329" s="514" t="e">
        <f>IF(Produit_Tarif_Stock!#REF!&lt;&gt;0,Produit_Tarif_Stock!#REF!,"")</f>
        <v>#REF!</v>
      </c>
      <c r="F1329" s="2" t="e">
        <f>IF(Produit_Tarif_Stock!#REF!&lt;&gt;"",Produit_Tarif_Stock!#REF!,"")</f>
        <v>#REF!</v>
      </c>
      <c r="G1329" s="506" t="e">
        <f>IF(Produit_Tarif_Stock!#REF!&lt;&gt;0,Produit_Tarif_Stock!#REF!,"")</f>
        <v>#REF!</v>
      </c>
      <c r="I1329" s="506" t="str">
        <f t="shared" si="40"/>
        <v/>
      </c>
      <c r="J1329" s="2" t="e">
        <f>IF(Produit_Tarif_Stock!#REF!&lt;&gt;0,Produit_Tarif_Stock!#REF!,"")</f>
        <v>#REF!</v>
      </c>
      <c r="K1329" s="2" t="e">
        <f>IF(Produit_Tarif_Stock!#REF!&lt;&gt;0,Produit_Tarif_Stock!#REF!,"")</f>
        <v>#REF!</v>
      </c>
      <c r="L1329" s="114" t="e">
        <f>IF(Produit_Tarif_Stock!#REF!&lt;&gt;0,Produit_Tarif_Stock!#REF!,"")</f>
        <v>#REF!</v>
      </c>
      <c r="M1329" s="114" t="e">
        <f>IF(Produit_Tarif_Stock!#REF!&lt;&gt;0,Produit_Tarif_Stock!#REF!,"")</f>
        <v>#REF!</v>
      </c>
      <c r="N1329" s="454"/>
      <c r="P1329" s="2" t="e">
        <f>IF(Produit_Tarif_Stock!#REF!&lt;&gt;0,Produit_Tarif_Stock!#REF!,"")</f>
        <v>#REF!</v>
      </c>
      <c r="Q1329" s="518" t="e">
        <f>IF(Produit_Tarif_Stock!#REF!&lt;&gt;0,(E1329-(E1329*H1329)-Produit_Tarif_Stock!#REF!)/Produit_Tarif_Stock!#REF!*100,(E1329-(E1329*H1329)-Produit_Tarif_Stock!#REF!)/Produit_Tarif_Stock!#REF!*100)</f>
        <v>#REF!</v>
      </c>
      <c r="R1329" s="523">
        <f t="shared" si="41"/>
        <v>0</v>
      </c>
      <c r="S1329" s="524" t="e">
        <f>Produit_Tarif_Stock!#REF!</f>
        <v>#REF!</v>
      </c>
    </row>
    <row r="1330" spans="1:19" ht="24.75" customHeight="1">
      <c r="A1330" s="228" t="e">
        <f>Produit_Tarif_Stock!#REF!</f>
        <v>#REF!</v>
      </c>
      <c r="B1330" s="118" t="e">
        <f>IF(Produit_Tarif_Stock!#REF!&lt;&gt;"",Produit_Tarif_Stock!#REF!,"")</f>
        <v>#REF!</v>
      </c>
      <c r="C1330" s="502" t="e">
        <f>IF(Produit_Tarif_Stock!#REF!&lt;&gt;"",Produit_Tarif_Stock!#REF!,"")</f>
        <v>#REF!</v>
      </c>
      <c r="D1330" s="505" t="e">
        <f>IF(Produit_Tarif_Stock!#REF!&lt;&gt;"",Produit_Tarif_Stock!#REF!,"")</f>
        <v>#REF!</v>
      </c>
      <c r="E1330" s="514" t="e">
        <f>IF(Produit_Tarif_Stock!#REF!&lt;&gt;0,Produit_Tarif_Stock!#REF!,"")</f>
        <v>#REF!</v>
      </c>
      <c r="F1330" s="2" t="e">
        <f>IF(Produit_Tarif_Stock!#REF!&lt;&gt;"",Produit_Tarif_Stock!#REF!,"")</f>
        <v>#REF!</v>
      </c>
      <c r="G1330" s="506" t="e">
        <f>IF(Produit_Tarif_Stock!#REF!&lt;&gt;0,Produit_Tarif_Stock!#REF!,"")</f>
        <v>#REF!</v>
      </c>
      <c r="I1330" s="506" t="str">
        <f t="shared" si="40"/>
        <v/>
      </c>
      <c r="J1330" s="2" t="e">
        <f>IF(Produit_Tarif_Stock!#REF!&lt;&gt;0,Produit_Tarif_Stock!#REF!,"")</f>
        <v>#REF!</v>
      </c>
      <c r="K1330" s="2" t="e">
        <f>IF(Produit_Tarif_Stock!#REF!&lt;&gt;0,Produit_Tarif_Stock!#REF!,"")</f>
        <v>#REF!</v>
      </c>
      <c r="L1330" s="114" t="e">
        <f>IF(Produit_Tarif_Stock!#REF!&lt;&gt;0,Produit_Tarif_Stock!#REF!,"")</f>
        <v>#REF!</v>
      </c>
      <c r="M1330" s="114" t="e">
        <f>IF(Produit_Tarif_Stock!#REF!&lt;&gt;0,Produit_Tarif_Stock!#REF!,"")</f>
        <v>#REF!</v>
      </c>
      <c r="N1330" s="454"/>
      <c r="P1330" s="2" t="e">
        <f>IF(Produit_Tarif_Stock!#REF!&lt;&gt;0,Produit_Tarif_Stock!#REF!,"")</f>
        <v>#REF!</v>
      </c>
      <c r="Q1330" s="518" t="e">
        <f>IF(Produit_Tarif_Stock!#REF!&lt;&gt;0,(E1330-(E1330*H1330)-Produit_Tarif_Stock!#REF!)/Produit_Tarif_Stock!#REF!*100,(E1330-(E1330*H1330)-Produit_Tarif_Stock!#REF!)/Produit_Tarif_Stock!#REF!*100)</f>
        <v>#REF!</v>
      </c>
      <c r="R1330" s="523">
        <f t="shared" si="41"/>
        <v>0</v>
      </c>
      <c r="S1330" s="524" t="e">
        <f>Produit_Tarif_Stock!#REF!</f>
        <v>#REF!</v>
      </c>
    </row>
    <row r="1331" spans="1:19" ht="24.75" customHeight="1">
      <c r="A1331" s="228" t="e">
        <f>Produit_Tarif_Stock!#REF!</f>
        <v>#REF!</v>
      </c>
      <c r="B1331" s="118" t="e">
        <f>IF(Produit_Tarif_Stock!#REF!&lt;&gt;"",Produit_Tarif_Stock!#REF!,"")</f>
        <v>#REF!</v>
      </c>
      <c r="C1331" s="502" t="e">
        <f>IF(Produit_Tarif_Stock!#REF!&lt;&gt;"",Produit_Tarif_Stock!#REF!,"")</f>
        <v>#REF!</v>
      </c>
      <c r="D1331" s="505" t="e">
        <f>IF(Produit_Tarif_Stock!#REF!&lt;&gt;"",Produit_Tarif_Stock!#REF!,"")</f>
        <v>#REF!</v>
      </c>
      <c r="E1331" s="514" t="e">
        <f>IF(Produit_Tarif_Stock!#REF!&lt;&gt;0,Produit_Tarif_Stock!#REF!,"")</f>
        <v>#REF!</v>
      </c>
      <c r="F1331" s="2" t="e">
        <f>IF(Produit_Tarif_Stock!#REF!&lt;&gt;"",Produit_Tarif_Stock!#REF!,"")</f>
        <v>#REF!</v>
      </c>
      <c r="G1331" s="506" t="e">
        <f>IF(Produit_Tarif_Stock!#REF!&lt;&gt;0,Produit_Tarif_Stock!#REF!,"")</f>
        <v>#REF!</v>
      </c>
      <c r="I1331" s="506" t="str">
        <f t="shared" si="40"/>
        <v/>
      </c>
      <c r="J1331" s="2" t="e">
        <f>IF(Produit_Tarif_Stock!#REF!&lt;&gt;0,Produit_Tarif_Stock!#REF!,"")</f>
        <v>#REF!</v>
      </c>
      <c r="K1331" s="2" t="e">
        <f>IF(Produit_Tarif_Stock!#REF!&lt;&gt;0,Produit_Tarif_Stock!#REF!,"")</f>
        <v>#REF!</v>
      </c>
      <c r="L1331" s="114" t="e">
        <f>IF(Produit_Tarif_Stock!#REF!&lt;&gt;0,Produit_Tarif_Stock!#REF!,"")</f>
        <v>#REF!</v>
      </c>
      <c r="M1331" s="114" t="e">
        <f>IF(Produit_Tarif_Stock!#REF!&lt;&gt;0,Produit_Tarif_Stock!#REF!,"")</f>
        <v>#REF!</v>
      </c>
      <c r="N1331" s="454"/>
      <c r="P1331" s="2" t="e">
        <f>IF(Produit_Tarif_Stock!#REF!&lt;&gt;0,Produit_Tarif_Stock!#REF!,"")</f>
        <v>#REF!</v>
      </c>
      <c r="Q1331" s="518" t="e">
        <f>IF(Produit_Tarif_Stock!#REF!&lt;&gt;0,(E1331-(E1331*H1331)-Produit_Tarif_Stock!#REF!)/Produit_Tarif_Stock!#REF!*100,(E1331-(E1331*H1331)-Produit_Tarif_Stock!#REF!)/Produit_Tarif_Stock!#REF!*100)</f>
        <v>#REF!</v>
      </c>
      <c r="R1331" s="523">
        <f t="shared" si="41"/>
        <v>0</v>
      </c>
      <c r="S1331" s="524" t="e">
        <f>Produit_Tarif_Stock!#REF!</f>
        <v>#REF!</v>
      </c>
    </row>
    <row r="1332" spans="1:19" ht="24.75" customHeight="1">
      <c r="A1332" s="228" t="e">
        <f>Produit_Tarif_Stock!#REF!</f>
        <v>#REF!</v>
      </c>
      <c r="B1332" s="118" t="e">
        <f>IF(Produit_Tarif_Stock!#REF!&lt;&gt;"",Produit_Tarif_Stock!#REF!,"")</f>
        <v>#REF!</v>
      </c>
      <c r="C1332" s="502" t="e">
        <f>IF(Produit_Tarif_Stock!#REF!&lt;&gt;"",Produit_Tarif_Stock!#REF!,"")</f>
        <v>#REF!</v>
      </c>
      <c r="D1332" s="505" t="e">
        <f>IF(Produit_Tarif_Stock!#REF!&lt;&gt;"",Produit_Tarif_Stock!#REF!,"")</f>
        <v>#REF!</v>
      </c>
      <c r="E1332" s="514" t="e">
        <f>IF(Produit_Tarif_Stock!#REF!&lt;&gt;0,Produit_Tarif_Stock!#REF!,"")</f>
        <v>#REF!</v>
      </c>
      <c r="F1332" s="2" t="e">
        <f>IF(Produit_Tarif_Stock!#REF!&lt;&gt;"",Produit_Tarif_Stock!#REF!,"")</f>
        <v>#REF!</v>
      </c>
      <c r="G1332" s="506" t="e">
        <f>IF(Produit_Tarif_Stock!#REF!&lt;&gt;0,Produit_Tarif_Stock!#REF!,"")</f>
        <v>#REF!</v>
      </c>
      <c r="I1332" s="506" t="str">
        <f t="shared" si="40"/>
        <v/>
      </c>
      <c r="J1332" s="2" t="e">
        <f>IF(Produit_Tarif_Stock!#REF!&lt;&gt;0,Produit_Tarif_Stock!#REF!,"")</f>
        <v>#REF!</v>
      </c>
      <c r="K1332" s="2" t="e">
        <f>IF(Produit_Tarif_Stock!#REF!&lt;&gt;0,Produit_Tarif_Stock!#REF!,"")</f>
        <v>#REF!</v>
      </c>
      <c r="L1332" s="114" t="e">
        <f>IF(Produit_Tarif_Stock!#REF!&lt;&gt;0,Produit_Tarif_Stock!#REF!,"")</f>
        <v>#REF!</v>
      </c>
      <c r="M1332" s="114" t="e">
        <f>IF(Produit_Tarif_Stock!#REF!&lt;&gt;0,Produit_Tarif_Stock!#REF!,"")</f>
        <v>#REF!</v>
      </c>
      <c r="N1332" s="454"/>
      <c r="P1332" s="2" t="e">
        <f>IF(Produit_Tarif_Stock!#REF!&lt;&gt;0,Produit_Tarif_Stock!#REF!,"")</f>
        <v>#REF!</v>
      </c>
      <c r="Q1332" s="518" t="e">
        <f>IF(Produit_Tarif_Stock!#REF!&lt;&gt;0,(E1332-(E1332*H1332)-Produit_Tarif_Stock!#REF!)/Produit_Tarif_Stock!#REF!*100,(E1332-(E1332*H1332)-Produit_Tarif_Stock!#REF!)/Produit_Tarif_Stock!#REF!*100)</f>
        <v>#REF!</v>
      </c>
      <c r="R1332" s="523">
        <f t="shared" si="41"/>
        <v>0</v>
      </c>
      <c r="S1332" s="524" t="e">
        <f>Produit_Tarif_Stock!#REF!</f>
        <v>#REF!</v>
      </c>
    </row>
    <row r="1333" spans="1:19" ht="24.75" customHeight="1">
      <c r="A1333" s="228" t="e">
        <f>Produit_Tarif_Stock!#REF!</f>
        <v>#REF!</v>
      </c>
      <c r="B1333" s="118" t="e">
        <f>IF(Produit_Tarif_Stock!#REF!&lt;&gt;"",Produit_Tarif_Stock!#REF!,"")</f>
        <v>#REF!</v>
      </c>
      <c r="C1333" s="502" t="e">
        <f>IF(Produit_Tarif_Stock!#REF!&lt;&gt;"",Produit_Tarif_Stock!#REF!,"")</f>
        <v>#REF!</v>
      </c>
      <c r="D1333" s="505" t="e">
        <f>IF(Produit_Tarif_Stock!#REF!&lt;&gt;"",Produit_Tarif_Stock!#REF!,"")</f>
        <v>#REF!</v>
      </c>
      <c r="E1333" s="514" t="e">
        <f>IF(Produit_Tarif_Stock!#REF!&lt;&gt;0,Produit_Tarif_Stock!#REF!,"")</f>
        <v>#REF!</v>
      </c>
      <c r="F1333" s="2" t="e">
        <f>IF(Produit_Tarif_Stock!#REF!&lt;&gt;"",Produit_Tarif_Stock!#REF!,"")</f>
        <v>#REF!</v>
      </c>
      <c r="G1333" s="506" t="e">
        <f>IF(Produit_Tarif_Stock!#REF!&lt;&gt;0,Produit_Tarif_Stock!#REF!,"")</f>
        <v>#REF!</v>
      </c>
      <c r="I1333" s="506" t="str">
        <f t="shared" si="40"/>
        <v/>
      </c>
      <c r="J1333" s="2" t="e">
        <f>IF(Produit_Tarif_Stock!#REF!&lt;&gt;0,Produit_Tarif_Stock!#REF!,"")</f>
        <v>#REF!</v>
      </c>
      <c r="K1333" s="2" t="e">
        <f>IF(Produit_Tarif_Stock!#REF!&lt;&gt;0,Produit_Tarif_Stock!#REF!,"")</f>
        <v>#REF!</v>
      </c>
      <c r="L1333" s="114" t="e">
        <f>IF(Produit_Tarif_Stock!#REF!&lt;&gt;0,Produit_Tarif_Stock!#REF!,"")</f>
        <v>#REF!</v>
      </c>
      <c r="M1333" s="114" t="e">
        <f>IF(Produit_Tarif_Stock!#REF!&lt;&gt;0,Produit_Tarif_Stock!#REF!,"")</f>
        <v>#REF!</v>
      </c>
      <c r="N1333" s="454"/>
      <c r="P1333" s="2" t="e">
        <f>IF(Produit_Tarif_Stock!#REF!&lt;&gt;0,Produit_Tarif_Stock!#REF!,"")</f>
        <v>#REF!</v>
      </c>
      <c r="Q1333" s="518" t="e">
        <f>IF(Produit_Tarif_Stock!#REF!&lt;&gt;0,(E1333-(E1333*H1333)-Produit_Tarif_Stock!#REF!)/Produit_Tarif_Stock!#REF!*100,(E1333-(E1333*H1333)-Produit_Tarif_Stock!#REF!)/Produit_Tarif_Stock!#REF!*100)</f>
        <v>#REF!</v>
      </c>
      <c r="R1333" s="523">
        <f t="shared" si="41"/>
        <v>0</v>
      </c>
      <c r="S1333" s="524" t="e">
        <f>Produit_Tarif_Stock!#REF!</f>
        <v>#REF!</v>
      </c>
    </row>
    <row r="1334" spans="1:19" ht="24.75" customHeight="1">
      <c r="A1334" s="228" t="e">
        <f>Produit_Tarif_Stock!#REF!</f>
        <v>#REF!</v>
      </c>
      <c r="B1334" s="118" t="e">
        <f>IF(Produit_Tarif_Stock!#REF!&lt;&gt;"",Produit_Tarif_Stock!#REF!,"")</f>
        <v>#REF!</v>
      </c>
      <c r="C1334" s="502" t="e">
        <f>IF(Produit_Tarif_Stock!#REF!&lt;&gt;"",Produit_Tarif_Stock!#REF!,"")</f>
        <v>#REF!</v>
      </c>
      <c r="D1334" s="505" t="e">
        <f>IF(Produit_Tarif_Stock!#REF!&lt;&gt;"",Produit_Tarif_Stock!#REF!,"")</f>
        <v>#REF!</v>
      </c>
      <c r="E1334" s="514" t="e">
        <f>IF(Produit_Tarif_Stock!#REF!&lt;&gt;0,Produit_Tarif_Stock!#REF!,"")</f>
        <v>#REF!</v>
      </c>
      <c r="F1334" s="2" t="e">
        <f>IF(Produit_Tarif_Stock!#REF!&lt;&gt;"",Produit_Tarif_Stock!#REF!,"")</f>
        <v>#REF!</v>
      </c>
      <c r="G1334" s="506" t="e">
        <f>IF(Produit_Tarif_Stock!#REF!&lt;&gt;0,Produit_Tarif_Stock!#REF!,"")</f>
        <v>#REF!</v>
      </c>
      <c r="I1334" s="506" t="str">
        <f t="shared" si="40"/>
        <v/>
      </c>
      <c r="J1334" s="2" t="e">
        <f>IF(Produit_Tarif_Stock!#REF!&lt;&gt;0,Produit_Tarif_Stock!#REF!,"")</f>
        <v>#REF!</v>
      </c>
      <c r="K1334" s="2" t="e">
        <f>IF(Produit_Tarif_Stock!#REF!&lt;&gt;0,Produit_Tarif_Stock!#REF!,"")</f>
        <v>#REF!</v>
      </c>
      <c r="L1334" s="114" t="e">
        <f>IF(Produit_Tarif_Stock!#REF!&lt;&gt;0,Produit_Tarif_Stock!#REF!,"")</f>
        <v>#REF!</v>
      </c>
      <c r="M1334" s="114" t="e">
        <f>IF(Produit_Tarif_Stock!#REF!&lt;&gt;0,Produit_Tarif_Stock!#REF!,"")</f>
        <v>#REF!</v>
      </c>
      <c r="N1334" s="454"/>
      <c r="P1334" s="2" t="e">
        <f>IF(Produit_Tarif_Stock!#REF!&lt;&gt;0,Produit_Tarif_Stock!#REF!,"")</f>
        <v>#REF!</v>
      </c>
      <c r="Q1334" s="518" t="e">
        <f>IF(Produit_Tarif_Stock!#REF!&lt;&gt;0,(E1334-(E1334*H1334)-Produit_Tarif_Stock!#REF!)/Produit_Tarif_Stock!#REF!*100,(E1334-(E1334*H1334)-Produit_Tarif_Stock!#REF!)/Produit_Tarif_Stock!#REF!*100)</f>
        <v>#REF!</v>
      </c>
      <c r="R1334" s="523">
        <f t="shared" si="41"/>
        <v>0</v>
      </c>
      <c r="S1334" s="524" t="e">
        <f>Produit_Tarif_Stock!#REF!</f>
        <v>#REF!</v>
      </c>
    </row>
    <row r="1335" spans="1:19" ht="24.75" customHeight="1">
      <c r="A1335" s="228" t="e">
        <f>Produit_Tarif_Stock!#REF!</f>
        <v>#REF!</v>
      </c>
      <c r="B1335" s="118" t="e">
        <f>IF(Produit_Tarif_Stock!#REF!&lt;&gt;"",Produit_Tarif_Stock!#REF!,"")</f>
        <v>#REF!</v>
      </c>
      <c r="C1335" s="502" t="e">
        <f>IF(Produit_Tarif_Stock!#REF!&lt;&gt;"",Produit_Tarif_Stock!#REF!,"")</f>
        <v>#REF!</v>
      </c>
      <c r="D1335" s="505" t="e">
        <f>IF(Produit_Tarif_Stock!#REF!&lt;&gt;"",Produit_Tarif_Stock!#REF!,"")</f>
        <v>#REF!</v>
      </c>
      <c r="E1335" s="514" t="e">
        <f>IF(Produit_Tarif_Stock!#REF!&lt;&gt;0,Produit_Tarif_Stock!#REF!,"")</f>
        <v>#REF!</v>
      </c>
      <c r="F1335" s="2" t="e">
        <f>IF(Produit_Tarif_Stock!#REF!&lt;&gt;"",Produit_Tarif_Stock!#REF!,"")</f>
        <v>#REF!</v>
      </c>
      <c r="G1335" s="506" t="e">
        <f>IF(Produit_Tarif_Stock!#REF!&lt;&gt;0,Produit_Tarif_Stock!#REF!,"")</f>
        <v>#REF!</v>
      </c>
      <c r="I1335" s="506" t="str">
        <f t="shared" si="40"/>
        <v/>
      </c>
      <c r="J1335" s="2" t="e">
        <f>IF(Produit_Tarif_Stock!#REF!&lt;&gt;0,Produit_Tarif_Stock!#REF!,"")</f>
        <v>#REF!</v>
      </c>
      <c r="K1335" s="2" t="e">
        <f>IF(Produit_Tarif_Stock!#REF!&lt;&gt;0,Produit_Tarif_Stock!#REF!,"")</f>
        <v>#REF!</v>
      </c>
      <c r="L1335" s="114" t="e">
        <f>IF(Produit_Tarif_Stock!#REF!&lt;&gt;0,Produit_Tarif_Stock!#REF!,"")</f>
        <v>#REF!</v>
      </c>
      <c r="M1335" s="114" t="e">
        <f>IF(Produit_Tarif_Stock!#REF!&lt;&gt;0,Produit_Tarif_Stock!#REF!,"")</f>
        <v>#REF!</v>
      </c>
      <c r="N1335" s="454"/>
      <c r="P1335" s="2" t="e">
        <f>IF(Produit_Tarif_Stock!#REF!&lt;&gt;0,Produit_Tarif_Stock!#REF!,"")</f>
        <v>#REF!</v>
      </c>
      <c r="Q1335" s="518" t="e">
        <f>IF(Produit_Tarif_Stock!#REF!&lt;&gt;0,(E1335-(E1335*H1335)-Produit_Tarif_Stock!#REF!)/Produit_Tarif_Stock!#REF!*100,(E1335-(E1335*H1335)-Produit_Tarif_Stock!#REF!)/Produit_Tarif_Stock!#REF!*100)</f>
        <v>#REF!</v>
      </c>
      <c r="R1335" s="523">
        <f t="shared" si="41"/>
        <v>0</v>
      </c>
      <c r="S1335" s="524" t="e">
        <f>Produit_Tarif_Stock!#REF!</f>
        <v>#REF!</v>
      </c>
    </row>
    <row r="1336" spans="1:19" ht="24.75" customHeight="1">
      <c r="A1336" s="228" t="e">
        <f>Produit_Tarif_Stock!#REF!</f>
        <v>#REF!</v>
      </c>
      <c r="B1336" s="118" t="e">
        <f>IF(Produit_Tarif_Stock!#REF!&lt;&gt;"",Produit_Tarif_Stock!#REF!,"")</f>
        <v>#REF!</v>
      </c>
      <c r="C1336" s="502" t="e">
        <f>IF(Produit_Tarif_Stock!#REF!&lt;&gt;"",Produit_Tarif_Stock!#REF!,"")</f>
        <v>#REF!</v>
      </c>
      <c r="D1336" s="505" t="e">
        <f>IF(Produit_Tarif_Stock!#REF!&lt;&gt;"",Produit_Tarif_Stock!#REF!,"")</f>
        <v>#REF!</v>
      </c>
      <c r="E1336" s="514" t="e">
        <f>IF(Produit_Tarif_Stock!#REF!&lt;&gt;0,Produit_Tarif_Stock!#REF!,"")</f>
        <v>#REF!</v>
      </c>
      <c r="F1336" s="2" t="e">
        <f>IF(Produit_Tarif_Stock!#REF!&lt;&gt;"",Produit_Tarif_Stock!#REF!,"")</f>
        <v>#REF!</v>
      </c>
      <c r="G1336" s="506" t="e">
        <f>IF(Produit_Tarif_Stock!#REF!&lt;&gt;0,Produit_Tarif_Stock!#REF!,"")</f>
        <v>#REF!</v>
      </c>
      <c r="I1336" s="506" t="str">
        <f t="shared" si="40"/>
        <v/>
      </c>
      <c r="J1336" s="2" t="e">
        <f>IF(Produit_Tarif_Stock!#REF!&lt;&gt;0,Produit_Tarif_Stock!#REF!,"")</f>
        <v>#REF!</v>
      </c>
      <c r="K1336" s="2" t="e">
        <f>IF(Produit_Tarif_Stock!#REF!&lt;&gt;0,Produit_Tarif_Stock!#REF!,"")</f>
        <v>#REF!</v>
      </c>
      <c r="L1336" s="114" t="e">
        <f>IF(Produit_Tarif_Stock!#REF!&lt;&gt;0,Produit_Tarif_Stock!#REF!,"")</f>
        <v>#REF!</v>
      </c>
      <c r="M1336" s="114" t="e">
        <f>IF(Produit_Tarif_Stock!#REF!&lt;&gt;0,Produit_Tarif_Stock!#REF!,"")</f>
        <v>#REF!</v>
      </c>
      <c r="N1336" s="454"/>
      <c r="P1336" s="2" t="e">
        <f>IF(Produit_Tarif_Stock!#REF!&lt;&gt;0,Produit_Tarif_Stock!#REF!,"")</f>
        <v>#REF!</v>
      </c>
      <c r="Q1336" s="518" t="e">
        <f>IF(Produit_Tarif_Stock!#REF!&lt;&gt;0,(E1336-(E1336*H1336)-Produit_Tarif_Stock!#REF!)/Produit_Tarif_Stock!#REF!*100,(E1336-(E1336*H1336)-Produit_Tarif_Stock!#REF!)/Produit_Tarif_Stock!#REF!*100)</f>
        <v>#REF!</v>
      </c>
      <c r="R1336" s="523">
        <f t="shared" si="41"/>
        <v>0</v>
      </c>
      <c r="S1336" s="524" t="e">
        <f>Produit_Tarif_Stock!#REF!</f>
        <v>#REF!</v>
      </c>
    </row>
    <row r="1337" spans="1:19" ht="24.75" customHeight="1">
      <c r="A1337" s="228" t="e">
        <f>Produit_Tarif_Stock!#REF!</f>
        <v>#REF!</v>
      </c>
      <c r="B1337" s="118" t="e">
        <f>IF(Produit_Tarif_Stock!#REF!&lt;&gt;"",Produit_Tarif_Stock!#REF!,"")</f>
        <v>#REF!</v>
      </c>
      <c r="C1337" s="502" t="e">
        <f>IF(Produit_Tarif_Stock!#REF!&lt;&gt;"",Produit_Tarif_Stock!#REF!,"")</f>
        <v>#REF!</v>
      </c>
      <c r="D1337" s="505" t="e">
        <f>IF(Produit_Tarif_Stock!#REF!&lt;&gt;"",Produit_Tarif_Stock!#REF!,"")</f>
        <v>#REF!</v>
      </c>
      <c r="E1337" s="514" t="e">
        <f>IF(Produit_Tarif_Stock!#REF!&lt;&gt;0,Produit_Tarif_Stock!#REF!,"")</f>
        <v>#REF!</v>
      </c>
      <c r="F1337" s="2" t="e">
        <f>IF(Produit_Tarif_Stock!#REF!&lt;&gt;"",Produit_Tarif_Stock!#REF!,"")</f>
        <v>#REF!</v>
      </c>
      <c r="G1337" s="506" t="e">
        <f>IF(Produit_Tarif_Stock!#REF!&lt;&gt;0,Produit_Tarif_Stock!#REF!,"")</f>
        <v>#REF!</v>
      </c>
      <c r="I1337" s="506" t="str">
        <f t="shared" si="40"/>
        <v/>
      </c>
      <c r="J1337" s="2" t="e">
        <f>IF(Produit_Tarif_Stock!#REF!&lt;&gt;0,Produit_Tarif_Stock!#REF!,"")</f>
        <v>#REF!</v>
      </c>
      <c r="K1337" s="2" t="e">
        <f>IF(Produit_Tarif_Stock!#REF!&lt;&gt;0,Produit_Tarif_Stock!#REF!,"")</f>
        <v>#REF!</v>
      </c>
      <c r="L1337" s="114" t="e">
        <f>IF(Produit_Tarif_Stock!#REF!&lt;&gt;0,Produit_Tarif_Stock!#REF!,"")</f>
        <v>#REF!</v>
      </c>
      <c r="M1337" s="114" t="e">
        <f>IF(Produit_Tarif_Stock!#REF!&lt;&gt;0,Produit_Tarif_Stock!#REF!,"")</f>
        <v>#REF!</v>
      </c>
      <c r="N1337" s="454"/>
      <c r="P1337" s="2" t="e">
        <f>IF(Produit_Tarif_Stock!#REF!&lt;&gt;0,Produit_Tarif_Stock!#REF!,"")</f>
        <v>#REF!</v>
      </c>
      <c r="Q1337" s="518" t="e">
        <f>IF(Produit_Tarif_Stock!#REF!&lt;&gt;0,(E1337-(E1337*H1337)-Produit_Tarif_Stock!#REF!)/Produit_Tarif_Stock!#REF!*100,(E1337-(E1337*H1337)-Produit_Tarif_Stock!#REF!)/Produit_Tarif_Stock!#REF!*100)</f>
        <v>#REF!</v>
      </c>
      <c r="R1337" s="523">
        <f t="shared" si="41"/>
        <v>0</v>
      </c>
      <c r="S1337" s="524" t="e">
        <f>Produit_Tarif_Stock!#REF!</f>
        <v>#REF!</v>
      </c>
    </row>
    <row r="1338" spans="1:19" ht="24.75" customHeight="1">
      <c r="A1338" s="228" t="e">
        <f>Produit_Tarif_Stock!#REF!</f>
        <v>#REF!</v>
      </c>
      <c r="B1338" s="118" t="e">
        <f>IF(Produit_Tarif_Stock!#REF!&lt;&gt;"",Produit_Tarif_Stock!#REF!,"")</f>
        <v>#REF!</v>
      </c>
      <c r="C1338" s="502" t="e">
        <f>IF(Produit_Tarif_Stock!#REF!&lt;&gt;"",Produit_Tarif_Stock!#REF!,"")</f>
        <v>#REF!</v>
      </c>
      <c r="D1338" s="505" t="e">
        <f>IF(Produit_Tarif_Stock!#REF!&lt;&gt;"",Produit_Tarif_Stock!#REF!,"")</f>
        <v>#REF!</v>
      </c>
      <c r="E1338" s="514" t="e">
        <f>IF(Produit_Tarif_Stock!#REF!&lt;&gt;0,Produit_Tarif_Stock!#REF!,"")</f>
        <v>#REF!</v>
      </c>
      <c r="F1338" s="2" t="e">
        <f>IF(Produit_Tarif_Stock!#REF!&lt;&gt;"",Produit_Tarif_Stock!#REF!,"")</f>
        <v>#REF!</v>
      </c>
      <c r="G1338" s="506" t="e">
        <f>IF(Produit_Tarif_Stock!#REF!&lt;&gt;0,Produit_Tarif_Stock!#REF!,"")</f>
        <v>#REF!</v>
      </c>
      <c r="I1338" s="506" t="str">
        <f t="shared" si="40"/>
        <v/>
      </c>
      <c r="J1338" s="2" t="e">
        <f>IF(Produit_Tarif_Stock!#REF!&lt;&gt;0,Produit_Tarif_Stock!#REF!,"")</f>
        <v>#REF!</v>
      </c>
      <c r="K1338" s="2" t="e">
        <f>IF(Produit_Tarif_Stock!#REF!&lt;&gt;0,Produit_Tarif_Stock!#REF!,"")</f>
        <v>#REF!</v>
      </c>
      <c r="L1338" s="114" t="e">
        <f>IF(Produit_Tarif_Stock!#REF!&lt;&gt;0,Produit_Tarif_Stock!#REF!,"")</f>
        <v>#REF!</v>
      </c>
      <c r="M1338" s="114" t="e">
        <f>IF(Produit_Tarif_Stock!#REF!&lt;&gt;0,Produit_Tarif_Stock!#REF!,"")</f>
        <v>#REF!</v>
      </c>
      <c r="N1338" s="454"/>
      <c r="P1338" s="2" t="e">
        <f>IF(Produit_Tarif_Stock!#REF!&lt;&gt;0,Produit_Tarif_Stock!#REF!,"")</f>
        <v>#REF!</v>
      </c>
      <c r="Q1338" s="518" t="e">
        <f>IF(Produit_Tarif_Stock!#REF!&lt;&gt;0,(E1338-(E1338*H1338)-Produit_Tarif_Stock!#REF!)/Produit_Tarif_Stock!#REF!*100,(E1338-(E1338*H1338)-Produit_Tarif_Stock!#REF!)/Produit_Tarif_Stock!#REF!*100)</f>
        <v>#REF!</v>
      </c>
      <c r="R1338" s="523">
        <f t="shared" si="41"/>
        <v>0</v>
      </c>
      <c r="S1338" s="524" t="e">
        <f>Produit_Tarif_Stock!#REF!</f>
        <v>#REF!</v>
      </c>
    </row>
    <row r="1339" spans="1:19" ht="24.75" customHeight="1">
      <c r="A1339" s="228" t="e">
        <f>Produit_Tarif_Stock!#REF!</f>
        <v>#REF!</v>
      </c>
      <c r="B1339" s="118" t="e">
        <f>IF(Produit_Tarif_Stock!#REF!&lt;&gt;"",Produit_Tarif_Stock!#REF!,"")</f>
        <v>#REF!</v>
      </c>
      <c r="C1339" s="502" t="e">
        <f>IF(Produit_Tarif_Stock!#REF!&lt;&gt;"",Produit_Tarif_Stock!#REF!,"")</f>
        <v>#REF!</v>
      </c>
      <c r="D1339" s="505" t="e">
        <f>IF(Produit_Tarif_Stock!#REF!&lt;&gt;"",Produit_Tarif_Stock!#REF!,"")</f>
        <v>#REF!</v>
      </c>
      <c r="E1339" s="514" t="e">
        <f>IF(Produit_Tarif_Stock!#REF!&lt;&gt;0,Produit_Tarif_Stock!#REF!,"")</f>
        <v>#REF!</v>
      </c>
      <c r="F1339" s="2" t="e">
        <f>IF(Produit_Tarif_Stock!#REF!&lt;&gt;"",Produit_Tarif_Stock!#REF!,"")</f>
        <v>#REF!</v>
      </c>
      <c r="G1339" s="506" t="e">
        <f>IF(Produit_Tarif_Stock!#REF!&lt;&gt;0,Produit_Tarif_Stock!#REF!,"")</f>
        <v>#REF!</v>
      </c>
      <c r="I1339" s="506" t="str">
        <f t="shared" si="40"/>
        <v/>
      </c>
      <c r="J1339" s="2" t="e">
        <f>IF(Produit_Tarif_Stock!#REF!&lt;&gt;0,Produit_Tarif_Stock!#REF!,"")</f>
        <v>#REF!</v>
      </c>
      <c r="K1339" s="2" t="e">
        <f>IF(Produit_Tarif_Stock!#REF!&lt;&gt;0,Produit_Tarif_Stock!#REF!,"")</f>
        <v>#REF!</v>
      </c>
      <c r="L1339" s="114" t="e">
        <f>IF(Produit_Tarif_Stock!#REF!&lt;&gt;0,Produit_Tarif_Stock!#REF!,"")</f>
        <v>#REF!</v>
      </c>
      <c r="M1339" s="114" t="e">
        <f>IF(Produit_Tarif_Stock!#REF!&lt;&gt;0,Produit_Tarif_Stock!#REF!,"")</f>
        <v>#REF!</v>
      </c>
      <c r="N1339" s="454"/>
      <c r="P1339" s="2" t="e">
        <f>IF(Produit_Tarif_Stock!#REF!&lt;&gt;0,Produit_Tarif_Stock!#REF!,"")</f>
        <v>#REF!</v>
      </c>
      <c r="Q1339" s="518" t="e">
        <f>IF(Produit_Tarif_Stock!#REF!&lt;&gt;0,(E1339-(E1339*H1339)-Produit_Tarif_Stock!#REF!)/Produit_Tarif_Stock!#REF!*100,(E1339-(E1339*H1339)-Produit_Tarif_Stock!#REF!)/Produit_Tarif_Stock!#REF!*100)</f>
        <v>#REF!</v>
      </c>
      <c r="R1339" s="523">
        <f t="shared" si="41"/>
        <v>0</v>
      </c>
      <c r="S1339" s="524" t="e">
        <f>Produit_Tarif_Stock!#REF!</f>
        <v>#REF!</v>
      </c>
    </row>
    <row r="1340" spans="1:19" ht="24.75" customHeight="1">
      <c r="A1340" s="228" t="e">
        <f>Produit_Tarif_Stock!#REF!</f>
        <v>#REF!</v>
      </c>
      <c r="B1340" s="118" t="e">
        <f>IF(Produit_Tarif_Stock!#REF!&lt;&gt;"",Produit_Tarif_Stock!#REF!,"")</f>
        <v>#REF!</v>
      </c>
      <c r="C1340" s="502" t="e">
        <f>IF(Produit_Tarif_Stock!#REF!&lt;&gt;"",Produit_Tarif_Stock!#REF!,"")</f>
        <v>#REF!</v>
      </c>
      <c r="D1340" s="505" t="e">
        <f>IF(Produit_Tarif_Stock!#REF!&lt;&gt;"",Produit_Tarif_Stock!#REF!,"")</f>
        <v>#REF!</v>
      </c>
      <c r="E1340" s="514" t="e">
        <f>IF(Produit_Tarif_Stock!#REF!&lt;&gt;0,Produit_Tarif_Stock!#REF!,"")</f>
        <v>#REF!</v>
      </c>
      <c r="F1340" s="2" t="e">
        <f>IF(Produit_Tarif_Stock!#REF!&lt;&gt;"",Produit_Tarif_Stock!#REF!,"")</f>
        <v>#REF!</v>
      </c>
      <c r="G1340" s="506" t="e">
        <f>IF(Produit_Tarif_Stock!#REF!&lt;&gt;0,Produit_Tarif_Stock!#REF!,"")</f>
        <v>#REF!</v>
      </c>
      <c r="I1340" s="506" t="str">
        <f t="shared" si="40"/>
        <v/>
      </c>
      <c r="J1340" s="2" t="e">
        <f>IF(Produit_Tarif_Stock!#REF!&lt;&gt;0,Produit_Tarif_Stock!#REF!,"")</f>
        <v>#REF!</v>
      </c>
      <c r="K1340" s="2" t="e">
        <f>IF(Produit_Tarif_Stock!#REF!&lt;&gt;0,Produit_Tarif_Stock!#REF!,"")</f>
        <v>#REF!</v>
      </c>
      <c r="L1340" s="114" t="e">
        <f>IF(Produit_Tarif_Stock!#REF!&lt;&gt;0,Produit_Tarif_Stock!#REF!,"")</f>
        <v>#REF!</v>
      </c>
      <c r="M1340" s="114" t="e">
        <f>IF(Produit_Tarif_Stock!#REF!&lt;&gt;0,Produit_Tarif_Stock!#REF!,"")</f>
        <v>#REF!</v>
      </c>
      <c r="N1340" s="454"/>
      <c r="P1340" s="2" t="e">
        <f>IF(Produit_Tarif_Stock!#REF!&lt;&gt;0,Produit_Tarif_Stock!#REF!,"")</f>
        <v>#REF!</v>
      </c>
      <c r="Q1340" s="518" t="e">
        <f>IF(Produit_Tarif_Stock!#REF!&lt;&gt;0,(E1340-(E1340*H1340)-Produit_Tarif_Stock!#REF!)/Produit_Tarif_Stock!#REF!*100,(E1340-(E1340*H1340)-Produit_Tarif_Stock!#REF!)/Produit_Tarif_Stock!#REF!*100)</f>
        <v>#REF!</v>
      </c>
      <c r="R1340" s="523">
        <f t="shared" si="41"/>
        <v>0</v>
      </c>
      <c r="S1340" s="524" t="e">
        <f>Produit_Tarif_Stock!#REF!</f>
        <v>#REF!</v>
      </c>
    </row>
    <row r="1341" spans="1:19" ht="24.75" customHeight="1">
      <c r="A1341" s="228" t="e">
        <f>Produit_Tarif_Stock!#REF!</f>
        <v>#REF!</v>
      </c>
      <c r="B1341" s="118" t="e">
        <f>IF(Produit_Tarif_Stock!#REF!&lt;&gt;"",Produit_Tarif_Stock!#REF!,"")</f>
        <v>#REF!</v>
      </c>
      <c r="C1341" s="502" t="e">
        <f>IF(Produit_Tarif_Stock!#REF!&lt;&gt;"",Produit_Tarif_Stock!#REF!,"")</f>
        <v>#REF!</v>
      </c>
      <c r="D1341" s="505" t="e">
        <f>IF(Produit_Tarif_Stock!#REF!&lt;&gt;"",Produit_Tarif_Stock!#REF!,"")</f>
        <v>#REF!</v>
      </c>
      <c r="E1341" s="514" t="e">
        <f>IF(Produit_Tarif_Stock!#REF!&lt;&gt;0,Produit_Tarif_Stock!#REF!,"")</f>
        <v>#REF!</v>
      </c>
      <c r="F1341" s="2" t="e">
        <f>IF(Produit_Tarif_Stock!#REF!&lt;&gt;"",Produit_Tarif_Stock!#REF!,"")</f>
        <v>#REF!</v>
      </c>
      <c r="G1341" s="506" t="e">
        <f>IF(Produit_Tarif_Stock!#REF!&lt;&gt;0,Produit_Tarif_Stock!#REF!,"")</f>
        <v>#REF!</v>
      </c>
      <c r="I1341" s="506" t="str">
        <f t="shared" si="40"/>
        <v/>
      </c>
      <c r="J1341" s="2" t="e">
        <f>IF(Produit_Tarif_Stock!#REF!&lt;&gt;0,Produit_Tarif_Stock!#REF!,"")</f>
        <v>#REF!</v>
      </c>
      <c r="K1341" s="2" t="e">
        <f>IF(Produit_Tarif_Stock!#REF!&lt;&gt;0,Produit_Tarif_Stock!#REF!,"")</f>
        <v>#REF!</v>
      </c>
      <c r="L1341" s="114" t="e">
        <f>IF(Produit_Tarif_Stock!#REF!&lt;&gt;0,Produit_Tarif_Stock!#REF!,"")</f>
        <v>#REF!</v>
      </c>
      <c r="M1341" s="114" t="e">
        <f>IF(Produit_Tarif_Stock!#REF!&lt;&gt;0,Produit_Tarif_Stock!#REF!,"")</f>
        <v>#REF!</v>
      </c>
      <c r="N1341" s="454"/>
      <c r="P1341" s="2" t="e">
        <f>IF(Produit_Tarif_Stock!#REF!&lt;&gt;0,Produit_Tarif_Stock!#REF!,"")</f>
        <v>#REF!</v>
      </c>
      <c r="Q1341" s="518" t="e">
        <f>IF(Produit_Tarif_Stock!#REF!&lt;&gt;0,(E1341-(E1341*H1341)-Produit_Tarif_Stock!#REF!)/Produit_Tarif_Stock!#REF!*100,(E1341-(E1341*H1341)-Produit_Tarif_Stock!#REF!)/Produit_Tarif_Stock!#REF!*100)</f>
        <v>#REF!</v>
      </c>
      <c r="R1341" s="523">
        <f t="shared" si="41"/>
        <v>0</v>
      </c>
      <c r="S1341" s="524" t="e">
        <f>Produit_Tarif_Stock!#REF!</f>
        <v>#REF!</v>
      </c>
    </row>
    <row r="1342" spans="1:19" ht="24.75" customHeight="1">
      <c r="A1342" s="228" t="e">
        <f>Produit_Tarif_Stock!#REF!</f>
        <v>#REF!</v>
      </c>
      <c r="B1342" s="118" t="e">
        <f>IF(Produit_Tarif_Stock!#REF!&lt;&gt;"",Produit_Tarif_Stock!#REF!,"")</f>
        <v>#REF!</v>
      </c>
      <c r="C1342" s="502" t="e">
        <f>IF(Produit_Tarif_Stock!#REF!&lt;&gt;"",Produit_Tarif_Stock!#REF!,"")</f>
        <v>#REF!</v>
      </c>
      <c r="D1342" s="505" t="e">
        <f>IF(Produit_Tarif_Stock!#REF!&lt;&gt;"",Produit_Tarif_Stock!#REF!,"")</f>
        <v>#REF!</v>
      </c>
      <c r="E1342" s="514" t="e">
        <f>IF(Produit_Tarif_Stock!#REF!&lt;&gt;0,Produit_Tarif_Stock!#REF!,"")</f>
        <v>#REF!</v>
      </c>
      <c r="F1342" s="2" t="e">
        <f>IF(Produit_Tarif_Stock!#REF!&lt;&gt;"",Produit_Tarif_Stock!#REF!,"")</f>
        <v>#REF!</v>
      </c>
      <c r="G1342" s="506" t="e">
        <f>IF(Produit_Tarif_Stock!#REF!&lt;&gt;0,Produit_Tarif_Stock!#REF!,"")</f>
        <v>#REF!</v>
      </c>
      <c r="I1342" s="506" t="str">
        <f t="shared" si="40"/>
        <v/>
      </c>
      <c r="J1342" s="2" t="e">
        <f>IF(Produit_Tarif_Stock!#REF!&lt;&gt;0,Produit_Tarif_Stock!#REF!,"")</f>
        <v>#REF!</v>
      </c>
      <c r="K1342" s="2" t="e">
        <f>IF(Produit_Tarif_Stock!#REF!&lt;&gt;0,Produit_Tarif_Stock!#REF!,"")</f>
        <v>#REF!</v>
      </c>
      <c r="L1342" s="114" t="e">
        <f>IF(Produit_Tarif_Stock!#REF!&lt;&gt;0,Produit_Tarif_Stock!#REF!,"")</f>
        <v>#REF!</v>
      </c>
      <c r="M1342" s="114" t="e">
        <f>IF(Produit_Tarif_Stock!#REF!&lt;&gt;0,Produit_Tarif_Stock!#REF!,"")</f>
        <v>#REF!</v>
      </c>
      <c r="N1342" s="454"/>
      <c r="P1342" s="2" t="e">
        <f>IF(Produit_Tarif_Stock!#REF!&lt;&gt;0,Produit_Tarif_Stock!#REF!,"")</f>
        <v>#REF!</v>
      </c>
      <c r="Q1342" s="518" t="e">
        <f>IF(Produit_Tarif_Stock!#REF!&lt;&gt;0,(E1342-(E1342*H1342)-Produit_Tarif_Stock!#REF!)/Produit_Tarif_Stock!#REF!*100,(E1342-(E1342*H1342)-Produit_Tarif_Stock!#REF!)/Produit_Tarif_Stock!#REF!*100)</f>
        <v>#REF!</v>
      </c>
      <c r="R1342" s="523">
        <f t="shared" si="41"/>
        <v>0</v>
      </c>
      <c r="S1342" s="524" t="e">
        <f>Produit_Tarif_Stock!#REF!</f>
        <v>#REF!</v>
      </c>
    </row>
    <row r="1343" spans="1:19" ht="24.75" customHeight="1">
      <c r="A1343" s="228" t="e">
        <f>Produit_Tarif_Stock!#REF!</f>
        <v>#REF!</v>
      </c>
      <c r="B1343" s="118" t="e">
        <f>IF(Produit_Tarif_Stock!#REF!&lt;&gt;"",Produit_Tarif_Stock!#REF!,"")</f>
        <v>#REF!</v>
      </c>
      <c r="C1343" s="502" t="e">
        <f>IF(Produit_Tarif_Stock!#REF!&lt;&gt;"",Produit_Tarif_Stock!#REF!,"")</f>
        <v>#REF!</v>
      </c>
      <c r="D1343" s="505" t="e">
        <f>IF(Produit_Tarif_Stock!#REF!&lt;&gt;"",Produit_Tarif_Stock!#REF!,"")</f>
        <v>#REF!</v>
      </c>
      <c r="E1343" s="514" t="e">
        <f>IF(Produit_Tarif_Stock!#REF!&lt;&gt;0,Produit_Tarif_Stock!#REF!,"")</f>
        <v>#REF!</v>
      </c>
      <c r="F1343" s="2" t="e">
        <f>IF(Produit_Tarif_Stock!#REF!&lt;&gt;"",Produit_Tarif_Stock!#REF!,"")</f>
        <v>#REF!</v>
      </c>
      <c r="G1343" s="506" t="e">
        <f>IF(Produit_Tarif_Stock!#REF!&lt;&gt;0,Produit_Tarif_Stock!#REF!,"")</f>
        <v>#REF!</v>
      </c>
      <c r="I1343" s="506" t="str">
        <f t="shared" si="40"/>
        <v/>
      </c>
      <c r="J1343" s="2" t="e">
        <f>IF(Produit_Tarif_Stock!#REF!&lt;&gt;0,Produit_Tarif_Stock!#REF!,"")</f>
        <v>#REF!</v>
      </c>
      <c r="K1343" s="2" t="e">
        <f>IF(Produit_Tarif_Stock!#REF!&lt;&gt;0,Produit_Tarif_Stock!#REF!,"")</f>
        <v>#REF!</v>
      </c>
      <c r="L1343" s="114" t="e">
        <f>IF(Produit_Tarif_Stock!#REF!&lt;&gt;0,Produit_Tarif_Stock!#REF!,"")</f>
        <v>#REF!</v>
      </c>
      <c r="M1343" s="114" t="e">
        <f>IF(Produit_Tarif_Stock!#REF!&lt;&gt;0,Produit_Tarif_Stock!#REF!,"")</f>
        <v>#REF!</v>
      </c>
      <c r="N1343" s="454"/>
      <c r="P1343" s="2" t="e">
        <f>IF(Produit_Tarif_Stock!#REF!&lt;&gt;0,Produit_Tarif_Stock!#REF!,"")</f>
        <v>#REF!</v>
      </c>
      <c r="Q1343" s="518" t="e">
        <f>IF(Produit_Tarif_Stock!#REF!&lt;&gt;0,(E1343-(E1343*H1343)-Produit_Tarif_Stock!#REF!)/Produit_Tarif_Stock!#REF!*100,(E1343-(E1343*H1343)-Produit_Tarif_Stock!#REF!)/Produit_Tarif_Stock!#REF!*100)</f>
        <v>#REF!</v>
      </c>
      <c r="R1343" s="523">
        <f t="shared" si="41"/>
        <v>0</v>
      </c>
      <c r="S1343" s="524" t="e">
        <f>Produit_Tarif_Stock!#REF!</f>
        <v>#REF!</v>
      </c>
    </row>
    <row r="1344" spans="1:19" ht="24.75" customHeight="1">
      <c r="A1344" s="228" t="e">
        <f>Produit_Tarif_Stock!#REF!</f>
        <v>#REF!</v>
      </c>
      <c r="B1344" s="118" t="e">
        <f>IF(Produit_Tarif_Stock!#REF!&lt;&gt;"",Produit_Tarif_Stock!#REF!,"")</f>
        <v>#REF!</v>
      </c>
      <c r="C1344" s="502" t="e">
        <f>IF(Produit_Tarif_Stock!#REF!&lt;&gt;"",Produit_Tarif_Stock!#REF!,"")</f>
        <v>#REF!</v>
      </c>
      <c r="D1344" s="505" t="e">
        <f>IF(Produit_Tarif_Stock!#REF!&lt;&gt;"",Produit_Tarif_Stock!#REF!,"")</f>
        <v>#REF!</v>
      </c>
      <c r="E1344" s="514" t="e">
        <f>IF(Produit_Tarif_Stock!#REF!&lt;&gt;0,Produit_Tarif_Stock!#REF!,"")</f>
        <v>#REF!</v>
      </c>
      <c r="F1344" s="2" t="e">
        <f>IF(Produit_Tarif_Stock!#REF!&lt;&gt;"",Produit_Tarif_Stock!#REF!,"")</f>
        <v>#REF!</v>
      </c>
      <c r="G1344" s="506" t="e">
        <f>IF(Produit_Tarif_Stock!#REF!&lt;&gt;0,Produit_Tarif_Stock!#REF!,"")</f>
        <v>#REF!</v>
      </c>
      <c r="I1344" s="506" t="str">
        <f t="shared" si="40"/>
        <v/>
      </c>
      <c r="J1344" s="2" t="e">
        <f>IF(Produit_Tarif_Stock!#REF!&lt;&gt;0,Produit_Tarif_Stock!#REF!,"")</f>
        <v>#REF!</v>
      </c>
      <c r="K1344" s="2" t="e">
        <f>IF(Produit_Tarif_Stock!#REF!&lt;&gt;0,Produit_Tarif_Stock!#REF!,"")</f>
        <v>#REF!</v>
      </c>
      <c r="L1344" s="114" t="e">
        <f>IF(Produit_Tarif_Stock!#REF!&lt;&gt;0,Produit_Tarif_Stock!#REF!,"")</f>
        <v>#REF!</v>
      </c>
      <c r="M1344" s="114" t="e">
        <f>IF(Produit_Tarif_Stock!#REF!&lt;&gt;0,Produit_Tarif_Stock!#REF!,"")</f>
        <v>#REF!</v>
      </c>
      <c r="N1344" s="454"/>
      <c r="P1344" s="2" t="e">
        <f>IF(Produit_Tarif_Stock!#REF!&lt;&gt;0,Produit_Tarif_Stock!#REF!,"")</f>
        <v>#REF!</v>
      </c>
      <c r="Q1344" s="518" t="e">
        <f>IF(Produit_Tarif_Stock!#REF!&lt;&gt;0,(E1344-(E1344*H1344)-Produit_Tarif_Stock!#REF!)/Produit_Tarif_Stock!#REF!*100,(E1344-(E1344*H1344)-Produit_Tarif_Stock!#REF!)/Produit_Tarif_Stock!#REF!*100)</f>
        <v>#REF!</v>
      </c>
      <c r="R1344" s="523">
        <f t="shared" si="41"/>
        <v>0</v>
      </c>
      <c r="S1344" s="524" t="e">
        <f>Produit_Tarif_Stock!#REF!</f>
        <v>#REF!</v>
      </c>
    </row>
    <row r="1345" spans="1:19" ht="24.75" customHeight="1">
      <c r="A1345" s="228" t="e">
        <f>Produit_Tarif_Stock!#REF!</f>
        <v>#REF!</v>
      </c>
      <c r="B1345" s="118" t="e">
        <f>IF(Produit_Tarif_Stock!#REF!&lt;&gt;"",Produit_Tarif_Stock!#REF!,"")</f>
        <v>#REF!</v>
      </c>
      <c r="C1345" s="502" t="e">
        <f>IF(Produit_Tarif_Stock!#REF!&lt;&gt;"",Produit_Tarif_Stock!#REF!,"")</f>
        <v>#REF!</v>
      </c>
      <c r="D1345" s="505" t="e">
        <f>IF(Produit_Tarif_Stock!#REF!&lt;&gt;"",Produit_Tarif_Stock!#REF!,"")</f>
        <v>#REF!</v>
      </c>
      <c r="E1345" s="514" t="e">
        <f>IF(Produit_Tarif_Stock!#REF!&lt;&gt;0,Produit_Tarif_Stock!#REF!,"")</f>
        <v>#REF!</v>
      </c>
      <c r="F1345" s="2" t="e">
        <f>IF(Produit_Tarif_Stock!#REF!&lt;&gt;"",Produit_Tarif_Stock!#REF!,"")</f>
        <v>#REF!</v>
      </c>
      <c r="G1345" s="506" t="e">
        <f>IF(Produit_Tarif_Stock!#REF!&lt;&gt;0,Produit_Tarif_Stock!#REF!,"")</f>
        <v>#REF!</v>
      </c>
      <c r="I1345" s="506" t="str">
        <f t="shared" si="40"/>
        <v/>
      </c>
      <c r="J1345" s="2" t="e">
        <f>IF(Produit_Tarif_Stock!#REF!&lt;&gt;0,Produit_Tarif_Stock!#REF!,"")</f>
        <v>#REF!</v>
      </c>
      <c r="K1345" s="2" t="e">
        <f>IF(Produit_Tarif_Stock!#REF!&lt;&gt;0,Produit_Tarif_Stock!#REF!,"")</f>
        <v>#REF!</v>
      </c>
      <c r="L1345" s="114" t="e">
        <f>IF(Produit_Tarif_Stock!#REF!&lt;&gt;0,Produit_Tarif_Stock!#REF!,"")</f>
        <v>#REF!</v>
      </c>
      <c r="M1345" s="114" t="e">
        <f>IF(Produit_Tarif_Stock!#REF!&lt;&gt;0,Produit_Tarif_Stock!#REF!,"")</f>
        <v>#REF!</v>
      </c>
      <c r="N1345" s="454"/>
      <c r="P1345" s="2" t="e">
        <f>IF(Produit_Tarif_Stock!#REF!&lt;&gt;0,Produit_Tarif_Stock!#REF!,"")</f>
        <v>#REF!</v>
      </c>
      <c r="Q1345" s="518" t="e">
        <f>IF(Produit_Tarif_Stock!#REF!&lt;&gt;0,(E1345-(E1345*H1345)-Produit_Tarif_Stock!#REF!)/Produit_Tarif_Stock!#REF!*100,(E1345-(E1345*H1345)-Produit_Tarif_Stock!#REF!)/Produit_Tarif_Stock!#REF!*100)</f>
        <v>#REF!</v>
      </c>
      <c r="R1345" s="523">
        <f t="shared" si="41"/>
        <v>0</v>
      </c>
      <c r="S1345" s="524" t="e">
        <f>Produit_Tarif_Stock!#REF!</f>
        <v>#REF!</v>
      </c>
    </row>
    <row r="1346" spans="1:19" ht="24.75" customHeight="1">
      <c r="A1346" s="228" t="e">
        <f>Produit_Tarif_Stock!#REF!</f>
        <v>#REF!</v>
      </c>
      <c r="B1346" s="118" t="e">
        <f>IF(Produit_Tarif_Stock!#REF!&lt;&gt;"",Produit_Tarif_Stock!#REF!,"")</f>
        <v>#REF!</v>
      </c>
      <c r="C1346" s="502" t="e">
        <f>IF(Produit_Tarif_Stock!#REF!&lt;&gt;"",Produit_Tarif_Stock!#REF!,"")</f>
        <v>#REF!</v>
      </c>
      <c r="D1346" s="505" t="e">
        <f>IF(Produit_Tarif_Stock!#REF!&lt;&gt;"",Produit_Tarif_Stock!#REF!,"")</f>
        <v>#REF!</v>
      </c>
      <c r="E1346" s="514" t="e">
        <f>IF(Produit_Tarif_Stock!#REF!&lt;&gt;0,Produit_Tarif_Stock!#REF!,"")</f>
        <v>#REF!</v>
      </c>
      <c r="F1346" s="2" t="e">
        <f>IF(Produit_Tarif_Stock!#REF!&lt;&gt;"",Produit_Tarif_Stock!#REF!,"")</f>
        <v>#REF!</v>
      </c>
      <c r="G1346" s="506" t="e">
        <f>IF(Produit_Tarif_Stock!#REF!&lt;&gt;0,Produit_Tarif_Stock!#REF!,"")</f>
        <v>#REF!</v>
      </c>
      <c r="I1346" s="506" t="str">
        <f t="shared" si="40"/>
        <v/>
      </c>
      <c r="J1346" s="2" t="e">
        <f>IF(Produit_Tarif_Stock!#REF!&lt;&gt;0,Produit_Tarif_Stock!#REF!,"")</f>
        <v>#REF!</v>
      </c>
      <c r="K1346" s="2" t="e">
        <f>IF(Produit_Tarif_Stock!#REF!&lt;&gt;0,Produit_Tarif_Stock!#REF!,"")</f>
        <v>#REF!</v>
      </c>
      <c r="L1346" s="114" t="e">
        <f>IF(Produit_Tarif_Stock!#REF!&lt;&gt;0,Produit_Tarif_Stock!#REF!,"")</f>
        <v>#REF!</v>
      </c>
      <c r="M1346" s="114" t="e">
        <f>IF(Produit_Tarif_Stock!#REF!&lt;&gt;0,Produit_Tarif_Stock!#REF!,"")</f>
        <v>#REF!</v>
      </c>
      <c r="N1346" s="454"/>
      <c r="P1346" s="2" t="e">
        <f>IF(Produit_Tarif_Stock!#REF!&lt;&gt;0,Produit_Tarif_Stock!#REF!,"")</f>
        <v>#REF!</v>
      </c>
      <c r="Q1346" s="518" t="e">
        <f>IF(Produit_Tarif_Stock!#REF!&lt;&gt;0,(E1346-(E1346*H1346)-Produit_Tarif_Stock!#REF!)/Produit_Tarif_Stock!#REF!*100,(E1346-(E1346*H1346)-Produit_Tarif_Stock!#REF!)/Produit_Tarif_Stock!#REF!*100)</f>
        <v>#REF!</v>
      </c>
      <c r="R1346" s="523">
        <f t="shared" si="41"/>
        <v>0</v>
      </c>
      <c r="S1346" s="524" t="e">
        <f>Produit_Tarif_Stock!#REF!</f>
        <v>#REF!</v>
      </c>
    </row>
    <row r="1347" spans="1:19" ht="24.75" customHeight="1">
      <c r="A1347" s="228" t="e">
        <f>Produit_Tarif_Stock!#REF!</f>
        <v>#REF!</v>
      </c>
      <c r="B1347" s="118" t="e">
        <f>IF(Produit_Tarif_Stock!#REF!&lt;&gt;"",Produit_Tarif_Stock!#REF!,"")</f>
        <v>#REF!</v>
      </c>
      <c r="C1347" s="502" t="e">
        <f>IF(Produit_Tarif_Stock!#REF!&lt;&gt;"",Produit_Tarif_Stock!#REF!,"")</f>
        <v>#REF!</v>
      </c>
      <c r="D1347" s="505" t="e">
        <f>IF(Produit_Tarif_Stock!#REF!&lt;&gt;"",Produit_Tarif_Stock!#REF!,"")</f>
        <v>#REF!</v>
      </c>
      <c r="E1347" s="514" t="e">
        <f>IF(Produit_Tarif_Stock!#REF!&lt;&gt;0,Produit_Tarif_Stock!#REF!,"")</f>
        <v>#REF!</v>
      </c>
      <c r="F1347" s="2" t="e">
        <f>IF(Produit_Tarif_Stock!#REF!&lt;&gt;"",Produit_Tarif_Stock!#REF!,"")</f>
        <v>#REF!</v>
      </c>
      <c r="G1347" s="506" t="e">
        <f>IF(Produit_Tarif_Stock!#REF!&lt;&gt;0,Produit_Tarif_Stock!#REF!,"")</f>
        <v>#REF!</v>
      </c>
      <c r="I1347" s="506" t="str">
        <f t="shared" si="40"/>
        <v/>
      </c>
      <c r="J1347" s="2" t="e">
        <f>IF(Produit_Tarif_Stock!#REF!&lt;&gt;0,Produit_Tarif_Stock!#REF!,"")</f>
        <v>#REF!</v>
      </c>
      <c r="K1347" s="2" t="e">
        <f>IF(Produit_Tarif_Stock!#REF!&lt;&gt;0,Produit_Tarif_Stock!#REF!,"")</f>
        <v>#REF!</v>
      </c>
      <c r="L1347" s="114" t="e">
        <f>IF(Produit_Tarif_Stock!#REF!&lt;&gt;0,Produit_Tarif_Stock!#REF!,"")</f>
        <v>#REF!</v>
      </c>
      <c r="M1347" s="114" t="e">
        <f>IF(Produit_Tarif_Stock!#REF!&lt;&gt;0,Produit_Tarif_Stock!#REF!,"")</f>
        <v>#REF!</v>
      </c>
      <c r="N1347" s="454"/>
      <c r="P1347" s="2" t="e">
        <f>IF(Produit_Tarif_Stock!#REF!&lt;&gt;0,Produit_Tarif_Stock!#REF!,"")</f>
        <v>#REF!</v>
      </c>
      <c r="Q1347" s="518" t="e">
        <f>IF(Produit_Tarif_Stock!#REF!&lt;&gt;0,(E1347-(E1347*H1347)-Produit_Tarif_Stock!#REF!)/Produit_Tarif_Stock!#REF!*100,(E1347-(E1347*H1347)-Produit_Tarif_Stock!#REF!)/Produit_Tarif_Stock!#REF!*100)</f>
        <v>#REF!</v>
      </c>
      <c r="R1347" s="523">
        <f t="shared" si="41"/>
        <v>0</v>
      </c>
      <c r="S1347" s="524" t="e">
        <f>Produit_Tarif_Stock!#REF!</f>
        <v>#REF!</v>
      </c>
    </row>
    <row r="1348" spans="1:19" ht="24.75" customHeight="1">
      <c r="A1348" s="228" t="e">
        <f>Produit_Tarif_Stock!#REF!</f>
        <v>#REF!</v>
      </c>
      <c r="B1348" s="118" t="e">
        <f>IF(Produit_Tarif_Stock!#REF!&lt;&gt;"",Produit_Tarif_Stock!#REF!,"")</f>
        <v>#REF!</v>
      </c>
      <c r="C1348" s="502" t="e">
        <f>IF(Produit_Tarif_Stock!#REF!&lt;&gt;"",Produit_Tarif_Stock!#REF!,"")</f>
        <v>#REF!</v>
      </c>
      <c r="D1348" s="505" t="e">
        <f>IF(Produit_Tarif_Stock!#REF!&lt;&gt;"",Produit_Tarif_Stock!#REF!,"")</f>
        <v>#REF!</v>
      </c>
      <c r="E1348" s="514" t="e">
        <f>IF(Produit_Tarif_Stock!#REF!&lt;&gt;0,Produit_Tarif_Stock!#REF!,"")</f>
        <v>#REF!</v>
      </c>
      <c r="F1348" s="2" t="e">
        <f>IF(Produit_Tarif_Stock!#REF!&lt;&gt;"",Produit_Tarif_Stock!#REF!,"")</f>
        <v>#REF!</v>
      </c>
      <c r="G1348" s="506" t="e">
        <f>IF(Produit_Tarif_Stock!#REF!&lt;&gt;0,Produit_Tarif_Stock!#REF!,"")</f>
        <v>#REF!</v>
      </c>
      <c r="I1348" s="506" t="str">
        <f t="shared" si="40"/>
        <v/>
      </c>
      <c r="J1348" s="2" t="e">
        <f>IF(Produit_Tarif_Stock!#REF!&lt;&gt;0,Produit_Tarif_Stock!#REF!,"")</f>
        <v>#REF!</v>
      </c>
      <c r="K1348" s="2" t="e">
        <f>IF(Produit_Tarif_Stock!#REF!&lt;&gt;0,Produit_Tarif_Stock!#REF!,"")</f>
        <v>#REF!</v>
      </c>
      <c r="L1348" s="114" t="e">
        <f>IF(Produit_Tarif_Stock!#REF!&lt;&gt;0,Produit_Tarif_Stock!#REF!,"")</f>
        <v>#REF!</v>
      </c>
      <c r="M1348" s="114" t="e">
        <f>IF(Produit_Tarif_Stock!#REF!&lt;&gt;0,Produit_Tarif_Stock!#REF!,"")</f>
        <v>#REF!</v>
      </c>
      <c r="N1348" s="454"/>
      <c r="P1348" s="2" t="e">
        <f>IF(Produit_Tarif_Stock!#REF!&lt;&gt;0,Produit_Tarif_Stock!#REF!,"")</f>
        <v>#REF!</v>
      </c>
      <c r="Q1348" s="518" t="e">
        <f>IF(Produit_Tarif_Stock!#REF!&lt;&gt;0,(E1348-(E1348*H1348)-Produit_Tarif_Stock!#REF!)/Produit_Tarif_Stock!#REF!*100,(E1348-(E1348*H1348)-Produit_Tarif_Stock!#REF!)/Produit_Tarif_Stock!#REF!*100)</f>
        <v>#REF!</v>
      </c>
      <c r="R1348" s="523">
        <f t="shared" si="41"/>
        <v>0</v>
      </c>
      <c r="S1348" s="524" t="e">
        <f>Produit_Tarif_Stock!#REF!</f>
        <v>#REF!</v>
      </c>
    </row>
    <row r="1349" spans="1:19" ht="24.75" customHeight="1">
      <c r="A1349" s="228" t="e">
        <f>Produit_Tarif_Stock!#REF!</f>
        <v>#REF!</v>
      </c>
      <c r="B1349" s="118" t="e">
        <f>IF(Produit_Tarif_Stock!#REF!&lt;&gt;"",Produit_Tarif_Stock!#REF!,"")</f>
        <v>#REF!</v>
      </c>
      <c r="C1349" s="502" t="e">
        <f>IF(Produit_Tarif_Stock!#REF!&lt;&gt;"",Produit_Tarif_Stock!#REF!,"")</f>
        <v>#REF!</v>
      </c>
      <c r="D1349" s="505" t="e">
        <f>IF(Produit_Tarif_Stock!#REF!&lt;&gt;"",Produit_Tarif_Stock!#REF!,"")</f>
        <v>#REF!</v>
      </c>
      <c r="E1349" s="514" t="e">
        <f>IF(Produit_Tarif_Stock!#REF!&lt;&gt;0,Produit_Tarif_Stock!#REF!,"")</f>
        <v>#REF!</v>
      </c>
      <c r="F1349" s="2" t="e">
        <f>IF(Produit_Tarif_Stock!#REF!&lt;&gt;"",Produit_Tarif_Stock!#REF!,"")</f>
        <v>#REF!</v>
      </c>
      <c r="G1349" s="506" t="e">
        <f>IF(Produit_Tarif_Stock!#REF!&lt;&gt;0,Produit_Tarif_Stock!#REF!,"")</f>
        <v>#REF!</v>
      </c>
      <c r="I1349" s="506" t="str">
        <f t="shared" si="40"/>
        <v/>
      </c>
      <c r="J1349" s="2" t="e">
        <f>IF(Produit_Tarif_Stock!#REF!&lt;&gt;0,Produit_Tarif_Stock!#REF!,"")</f>
        <v>#REF!</v>
      </c>
      <c r="K1349" s="2" t="e">
        <f>IF(Produit_Tarif_Stock!#REF!&lt;&gt;0,Produit_Tarif_Stock!#REF!,"")</f>
        <v>#REF!</v>
      </c>
      <c r="L1349" s="114" t="e">
        <f>IF(Produit_Tarif_Stock!#REF!&lt;&gt;0,Produit_Tarif_Stock!#REF!,"")</f>
        <v>#REF!</v>
      </c>
      <c r="M1349" s="114" t="e">
        <f>IF(Produit_Tarif_Stock!#REF!&lt;&gt;0,Produit_Tarif_Stock!#REF!,"")</f>
        <v>#REF!</v>
      </c>
      <c r="N1349" s="454"/>
      <c r="P1349" s="2" t="e">
        <f>IF(Produit_Tarif_Stock!#REF!&lt;&gt;0,Produit_Tarif_Stock!#REF!,"")</f>
        <v>#REF!</v>
      </c>
      <c r="Q1349" s="518" t="e">
        <f>IF(Produit_Tarif_Stock!#REF!&lt;&gt;0,(E1349-(E1349*H1349)-Produit_Tarif_Stock!#REF!)/Produit_Tarif_Stock!#REF!*100,(E1349-(E1349*H1349)-Produit_Tarif_Stock!#REF!)/Produit_Tarif_Stock!#REF!*100)</f>
        <v>#REF!</v>
      </c>
      <c r="R1349" s="523">
        <f t="shared" si="41"/>
        <v>0</v>
      </c>
      <c r="S1349" s="524" t="e">
        <f>Produit_Tarif_Stock!#REF!</f>
        <v>#REF!</v>
      </c>
    </row>
    <row r="1350" spans="1:19" ht="24.75" customHeight="1">
      <c r="A1350" s="228" t="e">
        <f>Produit_Tarif_Stock!#REF!</f>
        <v>#REF!</v>
      </c>
      <c r="B1350" s="118" t="e">
        <f>IF(Produit_Tarif_Stock!#REF!&lt;&gt;"",Produit_Tarif_Stock!#REF!,"")</f>
        <v>#REF!</v>
      </c>
      <c r="C1350" s="502" t="e">
        <f>IF(Produit_Tarif_Stock!#REF!&lt;&gt;"",Produit_Tarif_Stock!#REF!,"")</f>
        <v>#REF!</v>
      </c>
      <c r="D1350" s="505" t="e">
        <f>IF(Produit_Tarif_Stock!#REF!&lt;&gt;"",Produit_Tarif_Stock!#REF!,"")</f>
        <v>#REF!</v>
      </c>
      <c r="E1350" s="514" t="e">
        <f>IF(Produit_Tarif_Stock!#REF!&lt;&gt;0,Produit_Tarif_Stock!#REF!,"")</f>
        <v>#REF!</v>
      </c>
      <c r="F1350" s="2" t="e">
        <f>IF(Produit_Tarif_Stock!#REF!&lt;&gt;"",Produit_Tarif_Stock!#REF!,"")</f>
        <v>#REF!</v>
      </c>
      <c r="G1350" s="506" t="e">
        <f>IF(Produit_Tarif_Stock!#REF!&lt;&gt;0,Produit_Tarif_Stock!#REF!,"")</f>
        <v>#REF!</v>
      </c>
      <c r="I1350" s="506" t="str">
        <f t="shared" si="40"/>
        <v/>
      </c>
      <c r="J1350" s="2" t="e">
        <f>IF(Produit_Tarif_Stock!#REF!&lt;&gt;0,Produit_Tarif_Stock!#REF!,"")</f>
        <v>#REF!</v>
      </c>
      <c r="K1350" s="2" t="e">
        <f>IF(Produit_Tarif_Stock!#REF!&lt;&gt;0,Produit_Tarif_Stock!#REF!,"")</f>
        <v>#REF!</v>
      </c>
      <c r="L1350" s="114" t="e">
        <f>IF(Produit_Tarif_Stock!#REF!&lt;&gt;0,Produit_Tarif_Stock!#REF!,"")</f>
        <v>#REF!</v>
      </c>
      <c r="M1350" s="114" t="e">
        <f>IF(Produit_Tarif_Stock!#REF!&lt;&gt;0,Produit_Tarif_Stock!#REF!,"")</f>
        <v>#REF!</v>
      </c>
      <c r="N1350" s="454"/>
      <c r="P1350" s="2" t="e">
        <f>IF(Produit_Tarif_Stock!#REF!&lt;&gt;0,Produit_Tarif_Stock!#REF!,"")</f>
        <v>#REF!</v>
      </c>
      <c r="Q1350" s="518" t="e">
        <f>IF(Produit_Tarif_Stock!#REF!&lt;&gt;0,(E1350-(E1350*H1350)-Produit_Tarif_Stock!#REF!)/Produit_Tarif_Stock!#REF!*100,(E1350-(E1350*H1350)-Produit_Tarif_Stock!#REF!)/Produit_Tarif_Stock!#REF!*100)</f>
        <v>#REF!</v>
      </c>
      <c r="R1350" s="523">
        <f t="shared" si="41"/>
        <v>0</v>
      </c>
      <c r="S1350" s="524" t="e">
        <f>Produit_Tarif_Stock!#REF!</f>
        <v>#REF!</v>
      </c>
    </row>
    <row r="1351" spans="1:19" ht="24.75" customHeight="1">
      <c r="A1351" s="228" t="e">
        <f>Produit_Tarif_Stock!#REF!</f>
        <v>#REF!</v>
      </c>
      <c r="B1351" s="118" t="e">
        <f>IF(Produit_Tarif_Stock!#REF!&lt;&gt;"",Produit_Tarif_Stock!#REF!,"")</f>
        <v>#REF!</v>
      </c>
      <c r="C1351" s="502" t="e">
        <f>IF(Produit_Tarif_Stock!#REF!&lt;&gt;"",Produit_Tarif_Stock!#REF!,"")</f>
        <v>#REF!</v>
      </c>
      <c r="D1351" s="505" t="e">
        <f>IF(Produit_Tarif_Stock!#REF!&lt;&gt;"",Produit_Tarif_Stock!#REF!,"")</f>
        <v>#REF!</v>
      </c>
      <c r="E1351" s="514" t="e">
        <f>IF(Produit_Tarif_Stock!#REF!&lt;&gt;0,Produit_Tarif_Stock!#REF!,"")</f>
        <v>#REF!</v>
      </c>
      <c r="F1351" s="2" t="e">
        <f>IF(Produit_Tarif_Stock!#REF!&lt;&gt;"",Produit_Tarif_Stock!#REF!,"")</f>
        <v>#REF!</v>
      </c>
      <c r="G1351" s="506" t="e">
        <f>IF(Produit_Tarif_Stock!#REF!&lt;&gt;0,Produit_Tarif_Stock!#REF!,"")</f>
        <v>#REF!</v>
      </c>
      <c r="I1351" s="506" t="str">
        <f t="shared" ref="I1351:I1414" si="42">IF(H1351&gt;0,E1351-(E1351*H1351),"")</f>
        <v/>
      </c>
      <c r="J1351" s="2" t="e">
        <f>IF(Produit_Tarif_Stock!#REF!&lt;&gt;0,Produit_Tarif_Stock!#REF!,"")</f>
        <v>#REF!</v>
      </c>
      <c r="K1351" s="2" t="e">
        <f>IF(Produit_Tarif_Stock!#REF!&lt;&gt;0,Produit_Tarif_Stock!#REF!,"")</f>
        <v>#REF!</v>
      </c>
      <c r="L1351" s="114" t="e">
        <f>IF(Produit_Tarif_Stock!#REF!&lt;&gt;0,Produit_Tarif_Stock!#REF!,"")</f>
        <v>#REF!</v>
      </c>
      <c r="M1351" s="114" t="e">
        <f>IF(Produit_Tarif_Stock!#REF!&lt;&gt;0,Produit_Tarif_Stock!#REF!,"")</f>
        <v>#REF!</v>
      </c>
      <c r="N1351" s="454"/>
      <c r="P1351" s="2" t="e">
        <f>IF(Produit_Tarif_Stock!#REF!&lt;&gt;0,Produit_Tarif_Stock!#REF!,"")</f>
        <v>#REF!</v>
      </c>
      <c r="Q1351" s="518" t="e">
        <f>IF(Produit_Tarif_Stock!#REF!&lt;&gt;0,(E1351-(E1351*H1351)-Produit_Tarif_Stock!#REF!)/Produit_Tarif_Stock!#REF!*100,(E1351-(E1351*H1351)-Produit_Tarif_Stock!#REF!)/Produit_Tarif_Stock!#REF!*100)</f>
        <v>#REF!</v>
      </c>
      <c r="R1351" s="523">
        <f t="shared" ref="R1351:R1414" si="43">SUM(H1351:H3344)</f>
        <v>0</v>
      </c>
      <c r="S1351" s="524" t="e">
        <f>Produit_Tarif_Stock!#REF!</f>
        <v>#REF!</v>
      </c>
    </row>
    <row r="1352" spans="1:19" ht="24.75" customHeight="1">
      <c r="A1352" s="228" t="e">
        <f>Produit_Tarif_Stock!#REF!</f>
        <v>#REF!</v>
      </c>
      <c r="B1352" s="118" t="e">
        <f>IF(Produit_Tarif_Stock!#REF!&lt;&gt;"",Produit_Tarif_Stock!#REF!,"")</f>
        <v>#REF!</v>
      </c>
      <c r="C1352" s="502" t="e">
        <f>IF(Produit_Tarif_Stock!#REF!&lt;&gt;"",Produit_Tarif_Stock!#REF!,"")</f>
        <v>#REF!</v>
      </c>
      <c r="D1352" s="505" t="e">
        <f>IF(Produit_Tarif_Stock!#REF!&lt;&gt;"",Produit_Tarif_Stock!#REF!,"")</f>
        <v>#REF!</v>
      </c>
      <c r="E1352" s="514" t="e">
        <f>IF(Produit_Tarif_Stock!#REF!&lt;&gt;0,Produit_Tarif_Stock!#REF!,"")</f>
        <v>#REF!</v>
      </c>
      <c r="F1352" s="2" t="e">
        <f>IF(Produit_Tarif_Stock!#REF!&lt;&gt;"",Produit_Tarif_Stock!#REF!,"")</f>
        <v>#REF!</v>
      </c>
      <c r="G1352" s="506" t="e">
        <f>IF(Produit_Tarif_Stock!#REF!&lt;&gt;0,Produit_Tarif_Stock!#REF!,"")</f>
        <v>#REF!</v>
      </c>
      <c r="I1352" s="506" t="str">
        <f t="shared" si="42"/>
        <v/>
      </c>
      <c r="J1352" s="2" t="e">
        <f>IF(Produit_Tarif_Stock!#REF!&lt;&gt;0,Produit_Tarif_Stock!#REF!,"")</f>
        <v>#REF!</v>
      </c>
      <c r="K1352" s="2" t="e">
        <f>IF(Produit_Tarif_Stock!#REF!&lt;&gt;0,Produit_Tarif_Stock!#REF!,"")</f>
        <v>#REF!</v>
      </c>
      <c r="L1352" s="114" t="e">
        <f>IF(Produit_Tarif_Stock!#REF!&lt;&gt;0,Produit_Tarif_Stock!#REF!,"")</f>
        <v>#REF!</v>
      </c>
      <c r="M1352" s="114" t="e">
        <f>IF(Produit_Tarif_Stock!#REF!&lt;&gt;0,Produit_Tarif_Stock!#REF!,"")</f>
        <v>#REF!</v>
      </c>
      <c r="N1352" s="454"/>
      <c r="P1352" s="2" t="e">
        <f>IF(Produit_Tarif_Stock!#REF!&lt;&gt;0,Produit_Tarif_Stock!#REF!,"")</f>
        <v>#REF!</v>
      </c>
      <c r="Q1352" s="518" t="e">
        <f>IF(Produit_Tarif_Stock!#REF!&lt;&gt;0,(E1352-(E1352*H1352)-Produit_Tarif_Stock!#REF!)/Produit_Tarif_Stock!#REF!*100,(E1352-(E1352*H1352)-Produit_Tarif_Stock!#REF!)/Produit_Tarif_Stock!#REF!*100)</f>
        <v>#REF!</v>
      </c>
      <c r="R1352" s="523">
        <f t="shared" si="43"/>
        <v>0</v>
      </c>
      <c r="S1352" s="524" t="e">
        <f>Produit_Tarif_Stock!#REF!</f>
        <v>#REF!</v>
      </c>
    </row>
    <row r="1353" spans="1:19" ht="24.75" customHeight="1">
      <c r="A1353" s="228" t="e">
        <f>Produit_Tarif_Stock!#REF!</f>
        <v>#REF!</v>
      </c>
      <c r="B1353" s="118" t="e">
        <f>IF(Produit_Tarif_Stock!#REF!&lt;&gt;"",Produit_Tarif_Stock!#REF!,"")</f>
        <v>#REF!</v>
      </c>
      <c r="C1353" s="502" t="e">
        <f>IF(Produit_Tarif_Stock!#REF!&lt;&gt;"",Produit_Tarif_Stock!#REF!,"")</f>
        <v>#REF!</v>
      </c>
      <c r="D1353" s="505" t="e">
        <f>IF(Produit_Tarif_Stock!#REF!&lt;&gt;"",Produit_Tarif_Stock!#REF!,"")</f>
        <v>#REF!</v>
      </c>
      <c r="E1353" s="514" t="e">
        <f>IF(Produit_Tarif_Stock!#REF!&lt;&gt;0,Produit_Tarif_Stock!#REF!,"")</f>
        <v>#REF!</v>
      </c>
      <c r="F1353" s="2" t="e">
        <f>IF(Produit_Tarif_Stock!#REF!&lt;&gt;"",Produit_Tarif_Stock!#REF!,"")</f>
        <v>#REF!</v>
      </c>
      <c r="G1353" s="506" t="e">
        <f>IF(Produit_Tarif_Stock!#REF!&lt;&gt;0,Produit_Tarif_Stock!#REF!,"")</f>
        <v>#REF!</v>
      </c>
      <c r="I1353" s="506" t="str">
        <f t="shared" si="42"/>
        <v/>
      </c>
      <c r="J1353" s="2" t="e">
        <f>IF(Produit_Tarif_Stock!#REF!&lt;&gt;0,Produit_Tarif_Stock!#REF!,"")</f>
        <v>#REF!</v>
      </c>
      <c r="K1353" s="2" t="e">
        <f>IF(Produit_Tarif_Stock!#REF!&lt;&gt;0,Produit_Tarif_Stock!#REF!,"")</f>
        <v>#REF!</v>
      </c>
      <c r="L1353" s="114" t="e">
        <f>IF(Produit_Tarif_Stock!#REF!&lt;&gt;0,Produit_Tarif_Stock!#REF!,"")</f>
        <v>#REF!</v>
      </c>
      <c r="M1353" s="114" t="e">
        <f>IF(Produit_Tarif_Stock!#REF!&lt;&gt;0,Produit_Tarif_Stock!#REF!,"")</f>
        <v>#REF!</v>
      </c>
      <c r="N1353" s="454"/>
      <c r="P1353" s="2" t="e">
        <f>IF(Produit_Tarif_Stock!#REF!&lt;&gt;0,Produit_Tarif_Stock!#REF!,"")</f>
        <v>#REF!</v>
      </c>
      <c r="Q1353" s="518" t="e">
        <f>IF(Produit_Tarif_Stock!#REF!&lt;&gt;0,(E1353-(E1353*H1353)-Produit_Tarif_Stock!#REF!)/Produit_Tarif_Stock!#REF!*100,(E1353-(E1353*H1353)-Produit_Tarif_Stock!#REF!)/Produit_Tarif_Stock!#REF!*100)</f>
        <v>#REF!</v>
      </c>
      <c r="R1353" s="523">
        <f t="shared" si="43"/>
        <v>0</v>
      </c>
      <c r="S1353" s="524" t="e">
        <f>Produit_Tarif_Stock!#REF!</f>
        <v>#REF!</v>
      </c>
    </row>
    <row r="1354" spans="1:19" ht="24.75" customHeight="1">
      <c r="A1354" s="228" t="e">
        <f>Produit_Tarif_Stock!#REF!</f>
        <v>#REF!</v>
      </c>
      <c r="B1354" s="118" t="e">
        <f>IF(Produit_Tarif_Stock!#REF!&lt;&gt;"",Produit_Tarif_Stock!#REF!,"")</f>
        <v>#REF!</v>
      </c>
      <c r="C1354" s="502" t="e">
        <f>IF(Produit_Tarif_Stock!#REF!&lt;&gt;"",Produit_Tarif_Stock!#REF!,"")</f>
        <v>#REF!</v>
      </c>
      <c r="D1354" s="505" t="e">
        <f>IF(Produit_Tarif_Stock!#REF!&lt;&gt;"",Produit_Tarif_Stock!#REF!,"")</f>
        <v>#REF!</v>
      </c>
      <c r="E1354" s="514" t="e">
        <f>IF(Produit_Tarif_Stock!#REF!&lt;&gt;0,Produit_Tarif_Stock!#REF!,"")</f>
        <v>#REF!</v>
      </c>
      <c r="F1354" s="2" t="e">
        <f>IF(Produit_Tarif_Stock!#REF!&lt;&gt;"",Produit_Tarif_Stock!#REF!,"")</f>
        <v>#REF!</v>
      </c>
      <c r="G1354" s="506" t="e">
        <f>IF(Produit_Tarif_Stock!#REF!&lt;&gt;0,Produit_Tarif_Stock!#REF!,"")</f>
        <v>#REF!</v>
      </c>
      <c r="I1354" s="506" t="str">
        <f t="shared" si="42"/>
        <v/>
      </c>
      <c r="J1354" s="2" t="e">
        <f>IF(Produit_Tarif_Stock!#REF!&lt;&gt;0,Produit_Tarif_Stock!#REF!,"")</f>
        <v>#REF!</v>
      </c>
      <c r="K1354" s="2" t="e">
        <f>IF(Produit_Tarif_Stock!#REF!&lt;&gt;0,Produit_Tarif_Stock!#REF!,"")</f>
        <v>#REF!</v>
      </c>
      <c r="L1354" s="114" t="e">
        <f>IF(Produit_Tarif_Stock!#REF!&lt;&gt;0,Produit_Tarif_Stock!#REF!,"")</f>
        <v>#REF!</v>
      </c>
      <c r="M1354" s="114" t="e">
        <f>IF(Produit_Tarif_Stock!#REF!&lt;&gt;0,Produit_Tarif_Stock!#REF!,"")</f>
        <v>#REF!</v>
      </c>
      <c r="N1354" s="454"/>
      <c r="P1354" s="2" t="e">
        <f>IF(Produit_Tarif_Stock!#REF!&lt;&gt;0,Produit_Tarif_Stock!#REF!,"")</f>
        <v>#REF!</v>
      </c>
      <c r="Q1354" s="518" t="e">
        <f>IF(Produit_Tarif_Stock!#REF!&lt;&gt;0,(E1354-(E1354*H1354)-Produit_Tarif_Stock!#REF!)/Produit_Tarif_Stock!#REF!*100,(E1354-(E1354*H1354)-Produit_Tarif_Stock!#REF!)/Produit_Tarif_Stock!#REF!*100)</f>
        <v>#REF!</v>
      </c>
      <c r="R1354" s="523">
        <f t="shared" si="43"/>
        <v>0</v>
      </c>
      <c r="S1354" s="524" t="e">
        <f>Produit_Tarif_Stock!#REF!</f>
        <v>#REF!</v>
      </c>
    </row>
    <row r="1355" spans="1:19" ht="24.75" customHeight="1">
      <c r="A1355" s="228" t="e">
        <f>Produit_Tarif_Stock!#REF!</f>
        <v>#REF!</v>
      </c>
      <c r="B1355" s="118" t="e">
        <f>IF(Produit_Tarif_Stock!#REF!&lt;&gt;"",Produit_Tarif_Stock!#REF!,"")</f>
        <v>#REF!</v>
      </c>
      <c r="C1355" s="502" t="e">
        <f>IF(Produit_Tarif_Stock!#REF!&lt;&gt;"",Produit_Tarif_Stock!#REF!,"")</f>
        <v>#REF!</v>
      </c>
      <c r="D1355" s="505" t="e">
        <f>IF(Produit_Tarif_Stock!#REF!&lt;&gt;"",Produit_Tarif_Stock!#REF!,"")</f>
        <v>#REF!</v>
      </c>
      <c r="E1355" s="514" t="e">
        <f>IF(Produit_Tarif_Stock!#REF!&lt;&gt;0,Produit_Tarif_Stock!#REF!,"")</f>
        <v>#REF!</v>
      </c>
      <c r="F1355" s="2" t="e">
        <f>IF(Produit_Tarif_Stock!#REF!&lt;&gt;"",Produit_Tarif_Stock!#REF!,"")</f>
        <v>#REF!</v>
      </c>
      <c r="G1355" s="506" t="e">
        <f>IF(Produit_Tarif_Stock!#REF!&lt;&gt;0,Produit_Tarif_Stock!#REF!,"")</f>
        <v>#REF!</v>
      </c>
      <c r="I1355" s="506" t="str">
        <f t="shared" si="42"/>
        <v/>
      </c>
      <c r="J1355" s="2" t="e">
        <f>IF(Produit_Tarif_Stock!#REF!&lt;&gt;0,Produit_Tarif_Stock!#REF!,"")</f>
        <v>#REF!</v>
      </c>
      <c r="K1355" s="2" t="e">
        <f>IF(Produit_Tarif_Stock!#REF!&lt;&gt;0,Produit_Tarif_Stock!#REF!,"")</f>
        <v>#REF!</v>
      </c>
      <c r="L1355" s="114" t="e">
        <f>IF(Produit_Tarif_Stock!#REF!&lt;&gt;0,Produit_Tarif_Stock!#REF!,"")</f>
        <v>#REF!</v>
      </c>
      <c r="M1355" s="114" t="e">
        <f>IF(Produit_Tarif_Stock!#REF!&lt;&gt;0,Produit_Tarif_Stock!#REF!,"")</f>
        <v>#REF!</v>
      </c>
      <c r="N1355" s="454"/>
      <c r="P1355" s="2" t="e">
        <f>IF(Produit_Tarif_Stock!#REF!&lt;&gt;0,Produit_Tarif_Stock!#REF!,"")</f>
        <v>#REF!</v>
      </c>
      <c r="Q1355" s="518" t="e">
        <f>IF(Produit_Tarif_Stock!#REF!&lt;&gt;0,(E1355-(E1355*H1355)-Produit_Tarif_Stock!#REF!)/Produit_Tarif_Stock!#REF!*100,(E1355-(E1355*H1355)-Produit_Tarif_Stock!#REF!)/Produit_Tarif_Stock!#REF!*100)</f>
        <v>#REF!</v>
      </c>
      <c r="R1355" s="523">
        <f t="shared" si="43"/>
        <v>0</v>
      </c>
      <c r="S1355" s="524" t="e">
        <f>Produit_Tarif_Stock!#REF!</f>
        <v>#REF!</v>
      </c>
    </row>
    <row r="1356" spans="1:19" ht="24.75" customHeight="1">
      <c r="A1356" s="228" t="e">
        <f>Produit_Tarif_Stock!#REF!</f>
        <v>#REF!</v>
      </c>
      <c r="B1356" s="118" t="e">
        <f>IF(Produit_Tarif_Stock!#REF!&lt;&gt;"",Produit_Tarif_Stock!#REF!,"")</f>
        <v>#REF!</v>
      </c>
      <c r="C1356" s="502" t="e">
        <f>IF(Produit_Tarif_Stock!#REF!&lt;&gt;"",Produit_Tarif_Stock!#REF!,"")</f>
        <v>#REF!</v>
      </c>
      <c r="D1356" s="505" t="e">
        <f>IF(Produit_Tarif_Stock!#REF!&lt;&gt;"",Produit_Tarif_Stock!#REF!,"")</f>
        <v>#REF!</v>
      </c>
      <c r="E1356" s="514" t="e">
        <f>IF(Produit_Tarif_Stock!#REF!&lt;&gt;0,Produit_Tarif_Stock!#REF!,"")</f>
        <v>#REF!</v>
      </c>
      <c r="F1356" s="2" t="e">
        <f>IF(Produit_Tarif_Stock!#REF!&lt;&gt;"",Produit_Tarif_Stock!#REF!,"")</f>
        <v>#REF!</v>
      </c>
      <c r="G1356" s="506" t="e">
        <f>IF(Produit_Tarif_Stock!#REF!&lt;&gt;0,Produit_Tarif_Stock!#REF!,"")</f>
        <v>#REF!</v>
      </c>
      <c r="I1356" s="506" t="str">
        <f t="shared" si="42"/>
        <v/>
      </c>
      <c r="J1356" s="2" t="e">
        <f>IF(Produit_Tarif_Stock!#REF!&lt;&gt;0,Produit_Tarif_Stock!#REF!,"")</f>
        <v>#REF!</v>
      </c>
      <c r="K1356" s="2" t="e">
        <f>IF(Produit_Tarif_Stock!#REF!&lt;&gt;0,Produit_Tarif_Stock!#REF!,"")</f>
        <v>#REF!</v>
      </c>
      <c r="L1356" s="114" t="e">
        <f>IF(Produit_Tarif_Stock!#REF!&lt;&gt;0,Produit_Tarif_Stock!#REF!,"")</f>
        <v>#REF!</v>
      </c>
      <c r="M1356" s="114" t="e">
        <f>IF(Produit_Tarif_Stock!#REF!&lt;&gt;0,Produit_Tarif_Stock!#REF!,"")</f>
        <v>#REF!</v>
      </c>
      <c r="N1356" s="454"/>
      <c r="P1356" s="2" t="e">
        <f>IF(Produit_Tarif_Stock!#REF!&lt;&gt;0,Produit_Tarif_Stock!#REF!,"")</f>
        <v>#REF!</v>
      </c>
      <c r="Q1356" s="518" t="e">
        <f>IF(Produit_Tarif_Stock!#REF!&lt;&gt;0,(E1356-(E1356*H1356)-Produit_Tarif_Stock!#REF!)/Produit_Tarif_Stock!#REF!*100,(E1356-(E1356*H1356)-Produit_Tarif_Stock!#REF!)/Produit_Tarif_Stock!#REF!*100)</f>
        <v>#REF!</v>
      </c>
      <c r="R1356" s="523">
        <f t="shared" si="43"/>
        <v>0</v>
      </c>
      <c r="S1356" s="524" t="e">
        <f>Produit_Tarif_Stock!#REF!</f>
        <v>#REF!</v>
      </c>
    </row>
    <row r="1357" spans="1:19" ht="24.75" customHeight="1">
      <c r="A1357" s="228" t="e">
        <f>Produit_Tarif_Stock!#REF!</f>
        <v>#REF!</v>
      </c>
      <c r="B1357" s="118" t="e">
        <f>IF(Produit_Tarif_Stock!#REF!&lt;&gt;"",Produit_Tarif_Stock!#REF!,"")</f>
        <v>#REF!</v>
      </c>
      <c r="C1357" s="502" t="e">
        <f>IF(Produit_Tarif_Stock!#REF!&lt;&gt;"",Produit_Tarif_Stock!#REF!,"")</f>
        <v>#REF!</v>
      </c>
      <c r="D1357" s="505" t="e">
        <f>IF(Produit_Tarif_Stock!#REF!&lt;&gt;"",Produit_Tarif_Stock!#REF!,"")</f>
        <v>#REF!</v>
      </c>
      <c r="E1357" s="514" t="e">
        <f>IF(Produit_Tarif_Stock!#REF!&lt;&gt;0,Produit_Tarif_Stock!#REF!,"")</f>
        <v>#REF!</v>
      </c>
      <c r="F1357" s="2" t="e">
        <f>IF(Produit_Tarif_Stock!#REF!&lt;&gt;"",Produit_Tarif_Stock!#REF!,"")</f>
        <v>#REF!</v>
      </c>
      <c r="G1357" s="506" t="e">
        <f>IF(Produit_Tarif_Stock!#REF!&lt;&gt;0,Produit_Tarif_Stock!#REF!,"")</f>
        <v>#REF!</v>
      </c>
      <c r="I1357" s="506" t="str">
        <f t="shared" si="42"/>
        <v/>
      </c>
      <c r="J1357" s="2" t="e">
        <f>IF(Produit_Tarif_Stock!#REF!&lt;&gt;0,Produit_Tarif_Stock!#REF!,"")</f>
        <v>#REF!</v>
      </c>
      <c r="K1357" s="2" t="e">
        <f>IF(Produit_Tarif_Stock!#REF!&lt;&gt;0,Produit_Tarif_Stock!#REF!,"")</f>
        <v>#REF!</v>
      </c>
      <c r="L1357" s="114" t="e">
        <f>IF(Produit_Tarif_Stock!#REF!&lt;&gt;0,Produit_Tarif_Stock!#REF!,"")</f>
        <v>#REF!</v>
      </c>
      <c r="M1357" s="114" t="e">
        <f>IF(Produit_Tarif_Stock!#REF!&lt;&gt;0,Produit_Tarif_Stock!#REF!,"")</f>
        <v>#REF!</v>
      </c>
      <c r="N1357" s="454"/>
      <c r="P1357" s="2" t="e">
        <f>IF(Produit_Tarif_Stock!#REF!&lt;&gt;0,Produit_Tarif_Stock!#REF!,"")</f>
        <v>#REF!</v>
      </c>
      <c r="Q1357" s="518" t="e">
        <f>IF(Produit_Tarif_Stock!#REF!&lt;&gt;0,(E1357-(E1357*H1357)-Produit_Tarif_Stock!#REF!)/Produit_Tarif_Stock!#REF!*100,(E1357-(E1357*H1357)-Produit_Tarif_Stock!#REF!)/Produit_Tarif_Stock!#REF!*100)</f>
        <v>#REF!</v>
      </c>
      <c r="R1357" s="523">
        <f t="shared" si="43"/>
        <v>0</v>
      </c>
      <c r="S1357" s="524" t="e">
        <f>Produit_Tarif_Stock!#REF!</f>
        <v>#REF!</v>
      </c>
    </row>
    <row r="1358" spans="1:19" ht="24.75" customHeight="1">
      <c r="A1358" s="228" t="e">
        <f>Produit_Tarif_Stock!#REF!</f>
        <v>#REF!</v>
      </c>
      <c r="B1358" s="118" t="e">
        <f>IF(Produit_Tarif_Stock!#REF!&lt;&gt;"",Produit_Tarif_Stock!#REF!,"")</f>
        <v>#REF!</v>
      </c>
      <c r="C1358" s="502" t="e">
        <f>IF(Produit_Tarif_Stock!#REF!&lt;&gt;"",Produit_Tarif_Stock!#REF!,"")</f>
        <v>#REF!</v>
      </c>
      <c r="D1358" s="505" t="e">
        <f>IF(Produit_Tarif_Stock!#REF!&lt;&gt;"",Produit_Tarif_Stock!#REF!,"")</f>
        <v>#REF!</v>
      </c>
      <c r="E1358" s="514" t="e">
        <f>IF(Produit_Tarif_Stock!#REF!&lt;&gt;0,Produit_Tarif_Stock!#REF!,"")</f>
        <v>#REF!</v>
      </c>
      <c r="F1358" s="2" t="e">
        <f>IF(Produit_Tarif_Stock!#REF!&lt;&gt;"",Produit_Tarif_Stock!#REF!,"")</f>
        <v>#REF!</v>
      </c>
      <c r="G1358" s="506" t="e">
        <f>IF(Produit_Tarif_Stock!#REF!&lt;&gt;0,Produit_Tarif_Stock!#REF!,"")</f>
        <v>#REF!</v>
      </c>
      <c r="I1358" s="506" t="str">
        <f t="shared" si="42"/>
        <v/>
      </c>
      <c r="J1358" s="2" t="e">
        <f>IF(Produit_Tarif_Stock!#REF!&lt;&gt;0,Produit_Tarif_Stock!#REF!,"")</f>
        <v>#REF!</v>
      </c>
      <c r="K1358" s="2" t="e">
        <f>IF(Produit_Tarif_Stock!#REF!&lt;&gt;0,Produit_Tarif_Stock!#REF!,"")</f>
        <v>#REF!</v>
      </c>
      <c r="L1358" s="114" t="e">
        <f>IF(Produit_Tarif_Stock!#REF!&lt;&gt;0,Produit_Tarif_Stock!#REF!,"")</f>
        <v>#REF!</v>
      </c>
      <c r="M1358" s="114" t="e">
        <f>IF(Produit_Tarif_Stock!#REF!&lt;&gt;0,Produit_Tarif_Stock!#REF!,"")</f>
        <v>#REF!</v>
      </c>
      <c r="N1358" s="454"/>
      <c r="P1358" s="2" t="e">
        <f>IF(Produit_Tarif_Stock!#REF!&lt;&gt;0,Produit_Tarif_Stock!#REF!,"")</f>
        <v>#REF!</v>
      </c>
      <c r="Q1358" s="518" t="e">
        <f>IF(Produit_Tarif_Stock!#REF!&lt;&gt;0,(E1358-(E1358*H1358)-Produit_Tarif_Stock!#REF!)/Produit_Tarif_Stock!#REF!*100,(E1358-(E1358*H1358)-Produit_Tarif_Stock!#REF!)/Produit_Tarif_Stock!#REF!*100)</f>
        <v>#REF!</v>
      </c>
      <c r="R1358" s="523">
        <f t="shared" si="43"/>
        <v>0</v>
      </c>
      <c r="S1358" s="524" t="e">
        <f>Produit_Tarif_Stock!#REF!</f>
        <v>#REF!</v>
      </c>
    </row>
    <row r="1359" spans="1:19" ht="24.75" customHeight="1">
      <c r="A1359" s="228" t="e">
        <f>Produit_Tarif_Stock!#REF!</f>
        <v>#REF!</v>
      </c>
      <c r="B1359" s="118" t="e">
        <f>IF(Produit_Tarif_Stock!#REF!&lt;&gt;"",Produit_Tarif_Stock!#REF!,"")</f>
        <v>#REF!</v>
      </c>
      <c r="C1359" s="502" t="e">
        <f>IF(Produit_Tarif_Stock!#REF!&lt;&gt;"",Produit_Tarif_Stock!#REF!,"")</f>
        <v>#REF!</v>
      </c>
      <c r="D1359" s="505" t="e">
        <f>IF(Produit_Tarif_Stock!#REF!&lt;&gt;"",Produit_Tarif_Stock!#REF!,"")</f>
        <v>#REF!</v>
      </c>
      <c r="E1359" s="514" t="e">
        <f>IF(Produit_Tarif_Stock!#REF!&lt;&gt;0,Produit_Tarif_Stock!#REF!,"")</f>
        <v>#REF!</v>
      </c>
      <c r="F1359" s="2" t="e">
        <f>IF(Produit_Tarif_Stock!#REF!&lt;&gt;"",Produit_Tarif_Stock!#REF!,"")</f>
        <v>#REF!</v>
      </c>
      <c r="G1359" s="506" t="e">
        <f>IF(Produit_Tarif_Stock!#REF!&lt;&gt;0,Produit_Tarif_Stock!#REF!,"")</f>
        <v>#REF!</v>
      </c>
      <c r="I1359" s="506" t="str">
        <f t="shared" si="42"/>
        <v/>
      </c>
      <c r="J1359" s="2" t="e">
        <f>IF(Produit_Tarif_Stock!#REF!&lt;&gt;0,Produit_Tarif_Stock!#REF!,"")</f>
        <v>#REF!</v>
      </c>
      <c r="K1359" s="2" t="e">
        <f>IF(Produit_Tarif_Stock!#REF!&lt;&gt;0,Produit_Tarif_Stock!#REF!,"")</f>
        <v>#REF!</v>
      </c>
      <c r="L1359" s="114" t="e">
        <f>IF(Produit_Tarif_Stock!#REF!&lt;&gt;0,Produit_Tarif_Stock!#REF!,"")</f>
        <v>#REF!</v>
      </c>
      <c r="M1359" s="114" t="e">
        <f>IF(Produit_Tarif_Stock!#REF!&lt;&gt;0,Produit_Tarif_Stock!#REF!,"")</f>
        <v>#REF!</v>
      </c>
      <c r="N1359" s="454"/>
      <c r="P1359" s="2" t="e">
        <f>IF(Produit_Tarif_Stock!#REF!&lt;&gt;0,Produit_Tarif_Stock!#REF!,"")</f>
        <v>#REF!</v>
      </c>
      <c r="Q1359" s="518" t="e">
        <f>IF(Produit_Tarif_Stock!#REF!&lt;&gt;0,(E1359-(E1359*H1359)-Produit_Tarif_Stock!#REF!)/Produit_Tarif_Stock!#REF!*100,(E1359-(E1359*H1359)-Produit_Tarif_Stock!#REF!)/Produit_Tarif_Stock!#REF!*100)</f>
        <v>#REF!</v>
      </c>
      <c r="R1359" s="523">
        <f t="shared" si="43"/>
        <v>0</v>
      </c>
      <c r="S1359" s="524" t="e">
        <f>Produit_Tarif_Stock!#REF!</f>
        <v>#REF!</v>
      </c>
    </row>
    <row r="1360" spans="1:19" ht="24.75" customHeight="1">
      <c r="A1360" s="228" t="e">
        <f>Produit_Tarif_Stock!#REF!</f>
        <v>#REF!</v>
      </c>
      <c r="B1360" s="118" t="e">
        <f>IF(Produit_Tarif_Stock!#REF!&lt;&gt;"",Produit_Tarif_Stock!#REF!,"")</f>
        <v>#REF!</v>
      </c>
      <c r="C1360" s="502" t="e">
        <f>IF(Produit_Tarif_Stock!#REF!&lt;&gt;"",Produit_Tarif_Stock!#REF!,"")</f>
        <v>#REF!</v>
      </c>
      <c r="D1360" s="505" t="e">
        <f>IF(Produit_Tarif_Stock!#REF!&lt;&gt;"",Produit_Tarif_Stock!#REF!,"")</f>
        <v>#REF!</v>
      </c>
      <c r="E1360" s="514" t="e">
        <f>IF(Produit_Tarif_Stock!#REF!&lt;&gt;0,Produit_Tarif_Stock!#REF!,"")</f>
        <v>#REF!</v>
      </c>
      <c r="F1360" s="2" t="e">
        <f>IF(Produit_Tarif_Stock!#REF!&lt;&gt;"",Produit_Tarif_Stock!#REF!,"")</f>
        <v>#REF!</v>
      </c>
      <c r="G1360" s="506" t="e">
        <f>IF(Produit_Tarif_Stock!#REF!&lt;&gt;0,Produit_Tarif_Stock!#REF!,"")</f>
        <v>#REF!</v>
      </c>
      <c r="I1360" s="506" t="str">
        <f t="shared" si="42"/>
        <v/>
      </c>
      <c r="J1360" s="2" t="e">
        <f>IF(Produit_Tarif_Stock!#REF!&lt;&gt;0,Produit_Tarif_Stock!#REF!,"")</f>
        <v>#REF!</v>
      </c>
      <c r="K1360" s="2" t="e">
        <f>IF(Produit_Tarif_Stock!#REF!&lt;&gt;0,Produit_Tarif_Stock!#REF!,"")</f>
        <v>#REF!</v>
      </c>
      <c r="L1360" s="114" t="e">
        <f>IF(Produit_Tarif_Stock!#REF!&lt;&gt;0,Produit_Tarif_Stock!#REF!,"")</f>
        <v>#REF!</v>
      </c>
      <c r="M1360" s="114" t="e">
        <f>IF(Produit_Tarif_Stock!#REF!&lt;&gt;0,Produit_Tarif_Stock!#REF!,"")</f>
        <v>#REF!</v>
      </c>
      <c r="N1360" s="454"/>
      <c r="P1360" s="2" t="e">
        <f>IF(Produit_Tarif_Stock!#REF!&lt;&gt;0,Produit_Tarif_Stock!#REF!,"")</f>
        <v>#REF!</v>
      </c>
      <c r="Q1360" s="518" t="e">
        <f>IF(Produit_Tarif_Stock!#REF!&lt;&gt;0,(E1360-(E1360*H1360)-Produit_Tarif_Stock!#REF!)/Produit_Tarif_Stock!#REF!*100,(E1360-(E1360*H1360)-Produit_Tarif_Stock!#REF!)/Produit_Tarif_Stock!#REF!*100)</f>
        <v>#REF!</v>
      </c>
      <c r="R1360" s="523">
        <f t="shared" si="43"/>
        <v>0</v>
      </c>
      <c r="S1360" s="524" t="e">
        <f>Produit_Tarif_Stock!#REF!</f>
        <v>#REF!</v>
      </c>
    </row>
    <row r="1361" spans="1:19" ht="24.75" customHeight="1">
      <c r="A1361" s="228" t="e">
        <f>Produit_Tarif_Stock!#REF!</f>
        <v>#REF!</v>
      </c>
      <c r="B1361" s="118" t="e">
        <f>IF(Produit_Tarif_Stock!#REF!&lt;&gt;"",Produit_Tarif_Stock!#REF!,"")</f>
        <v>#REF!</v>
      </c>
      <c r="C1361" s="502" t="e">
        <f>IF(Produit_Tarif_Stock!#REF!&lt;&gt;"",Produit_Tarif_Stock!#REF!,"")</f>
        <v>#REF!</v>
      </c>
      <c r="D1361" s="505" t="e">
        <f>IF(Produit_Tarif_Stock!#REF!&lt;&gt;"",Produit_Tarif_Stock!#REF!,"")</f>
        <v>#REF!</v>
      </c>
      <c r="E1361" s="514" t="e">
        <f>IF(Produit_Tarif_Stock!#REF!&lt;&gt;0,Produit_Tarif_Stock!#REF!,"")</f>
        <v>#REF!</v>
      </c>
      <c r="F1361" s="2" t="e">
        <f>IF(Produit_Tarif_Stock!#REF!&lt;&gt;"",Produit_Tarif_Stock!#REF!,"")</f>
        <v>#REF!</v>
      </c>
      <c r="G1361" s="506" t="e">
        <f>IF(Produit_Tarif_Stock!#REF!&lt;&gt;0,Produit_Tarif_Stock!#REF!,"")</f>
        <v>#REF!</v>
      </c>
      <c r="I1361" s="506" t="str">
        <f t="shared" si="42"/>
        <v/>
      </c>
      <c r="J1361" s="2" t="e">
        <f>IF(Produit_Tarif_Stock!#REF!&lt;&gt;0,Produit_Tarif_Stock!#REF!,"")</f>
        <v>#REF!</v>
      </c>
      <c r="K1361" s="2" t="e">
        <f>IF(Produit_Tarif_Stock!#REF!&lt;&gt;0,Produit_Tarif_Stock!#REF!,"")</f>
        <v>#REF!</v>
      </c>
      <c r="L1361" s="114" t="e">
        <f>IF(Produit_Tarif_Stock!#REF!&lt;&gt;0,Produit_Tarif_Stock!#REF!,"")</f>
        <v>#REF!</v>
      </c>
      <c r="M1361" s="114" t="e">
        <f>IF(Produit_Tarif_Stock!#REF!&lt;&gt;0,Produit_Tarif_Stock!#REF!,"")</f>
        <v>#REF!</v>
      </c>
      <c r="N1361" s="454"/>
      <c r="P1361" s="2" t="e">
        <f>IF(Produit_Tarif_Stock!#REF!&lt;&gt;0,Produit_Tarif_Stock!#REF!,"")</f>
        <v>#REF!</v>
      </c>
      <c r="Q1361" s="518" t="e">
        <f>IF(Produit_Tarif_Stock!#REF!&lt;&gt;0,(E1361-(E1361*H1361)-Produit_Tarif_Stock!#REF!)/Produit_Tarif_Stock!#REF!*100,(E1361-(E1361*H1361)-Produit_Tarif_Stock!#REF!)/Produit_Tarif_Stock!#REF!*100)</f>
        <v>#REF!</v>
      </c>
      <c r="R1361" s="523">
        <f t="shared" si="43"/>
        <v>0</v>
      </c>
      <c r="S1361" s="524" t="e">
        <f>Produit_Tarif_Stock!#REF!</f>
        <v>#REF!</v>
      </c>
    </row>
    <row r="1362" spans="1:19" ht="24.75" customHeight="1">
      <c r="A1362" s="228" t="e">
        <f>Produit_Tarif_Stock!#REF!</f>
        <v>#REF!</v>
      </c>
      <c r="B1362" s="118" t="e">
        <f>IF(Produit_Tarif_Stock!#REF!&lt;&gt;"",Produit_Tarif_Stock!#REF!,"")</f>
        <v>#REF!</v>
      </c>
      <c r="C1362" s="502" t="e">
        <f>IF(Produit_Tarif_Stock!#REF!&lt;&gt;"",Produit_Tarif_Stock!#REF!,"")</f>
        <v>#REF!</v>
      </c>
      <c r="D1362" s="505" t="e">
        <f>IF(Produit_Tarif_Stock!#REF!&lt;&gt;"",Produit_Tarif_Stock!#REF!,"")</f>
        <v>#REF!</v>
      </c>
      <c r="E1362" s="514" t="e">
        <f>IF(Produit_Tarif_Stock!#REF!&lt;&gt;0,Produit_Tarif_Stock!#REF!,"")</f>
        <v>#REF!</v>
      </c>
      <c r="F1362" s="2" t="e">
        <f>IF(Produit_Tarif_Stock!#REF!&lt;&gt;"",Produit_Tarif_Stock!#REF!,"")</f>
        <v>#REF!</v>
      </c>
      <c r="G1362" s="506" t="e">
        <f>IF(Produit_Tarif_Stock!#REF!&lt;&gt;0,Produit_Tarif_Stock!#REF!,"")</f>
        <v>#REF!</v>
      </c>
      <c r="I1362" s="506" t="str">
        <f t="shared" si="42"/>
        <v/>
      </c>
      <c r="J1362" s="2" t="e">
        <f>IF(Produit_Tarif_Stock!#REF!&lt;&gt;0,Produit_Tarif_Stock!#REF!,"")</f>
        <v>#REF!</v>
      </c>
      <c r="K1362" s="2" t="e">
        <f>IF(Produit_Tarif_Stock!#REF!&lt;&gt;0,Produit_Tarif_Stock!#REF!,"")</f>
        <v>#REF!</v>
      </c>
      <c r="L1362" s="114" t="e">
        <f>IF(Produit_Tarif_Stock!#REF!&lt;&gt;0,Produit_Tarif_Stock!#REF!,"")</f>
        <v>#REF!</v>
      </c>
      <c r="M1362" s="114" t="e">
        <f>IF(Produit_Tarif_Stock!#REF!&lt;&gt;0,Produit_Tarif_Stock!#REF!,"")</f>
        <v>#REF!</v>
      </c>
      <c r="N1362" s="454"/>
      <c r="P1362" s="2" t="e">
        <f>IF(Produit_Tarif_Stock!#REF!&lt;&gt;0,Produit_Tarif_Stock!#REF!,"")</f>
        <v>#REF!</v>
      </c>
      <c r="Q1362" s="518" t="e">
        <f>IF(Produit_Tarif_Stock!#REF!&lt;&gt;0,(E1362-(E1362*H1362)-Produit_Tarif_Stock!#REF!)/Produit_Tarif_Stock!#REF!*100,(E1362-(E1362*H1362)-Produit_Tarif_Stock!#REF!)/Produit_Tarif_Stock!#REF!*100)</f>
        <v>#REF!</v>
      </c>
      <c r="R1362" s="523">
        <f t="shared" si="43"/>
        <v>0</v>
      </c>
      <c r="S1362" s="524" t="e">
        <f>Produit_Tarif_Stock!#REF!</f>
        <v>#REF!</v>
      </c>
    </row>
    <row r="1363" spans="1:19" ht="24.75" customHeight="1">
      <c r="A1363" s="228" t="e">
        <f>Produit_Tarif_Stock!#REF!</f>
        <v>#REF!</v>
      </c>
      <c r="B1363" s="118" t="e">
        <f>IF(Produit_Tarif_Stock!#REF!&lt;&gt;"",Produit_Tarif_Stock!#REF!,"")</f>
        <v>#REF!</v>
      </c>
      <c r="C1363" s="502" t="e">
        <f>IF(Produit_Tarif_Stock!#REF!&lt;&gt;"",Produit_Tarif_Stock!#REF!,"")</f>
        <v>#REF!</v>
      </c>
      <c r="D1363" s="505" t="e">
        <f>IF(Produit_Tarif_Stock!#REF!&lt;&gt;"",Produit_Tarif_Stock!#REF!,"")</f>
        <v>#REF!</v>
      </c>
      <c r="E1363" s="514" t="e">
        <f>IF(Produit_Tarif_Stock!#REF!&lt;&gt;0,Produit_Tarif_Stock!#REF!,"")</f>
        <v>#REF!</v>
      </c>
      <c r="F1363" s="2" t="e">
        <f>IF(Produit_Tarif_Stock!#REF!&lt;&gt;"",Produit_Tarif_Stock!#REF!,"")</f>
        <v>#REF!</v>
      </c>
      <c r="G1363" s="506" t="e">
        <f>IF(Produit_Tarif_Stock!#REF!&lt;&gt;0,Produit_Tarif_Stock!#REF!,"")</f>
        <v>#REF!</v>
      </c>
      <c r="I1363" s="506" t="str">
        <f t="shared" si="42"/>
        <v/>
      </c>
      <c r="J1363" s="2" t="e">
        <f>IF(Produit_Tarif_Stock!#REF!&lt;&gt;0,Produit_Tarif_Stock!#REF!,"")</f>
        <v>#REF!</v>
      </c>
      <c r="K1363" s="2" t="e">
        <f>IF(Produit_Tarif_Stock!#REF!&lt;&gt;0,Produit_Tarif_Stock!#REF!,"")</f>
        <v>#REF!</v>
      </c>
      <c r="L1363" s="114" t="e">
        <f>IF(Produit_Tarif_Stock!#REF!&lt;&gt;0,Produit_Tarif_Stock!#REF!,"")</f>
        <v>#REF!</v>
      </c>
      <c r="M1363" s="114" t="e">
        <f>IF(Produit_Tarif_Stock!#REF!&lt;&gt;0,Produit_Tarif_Stock!#REF!,"")</f>
        <v>#REF!</v>
      </c>
      <c r="N1363" s="454"/>
      <c r="P1363" s="2" t="e">
        <f>IF(Produit_Tarif_Stock!#REF!&lt;&gt;0,Produit_Tarif_Stock!#REF!,"")</f>
        <v>#REF!</v>
      </c>
      <c r="Q1363" s="518" t="e">
        <f>IF(Produit_Tarif_Stock!#REF!&lt;&gt;0,(E1363-(E1363*H1363)-Produit_Tarif_Stock!#REF!)/Produit_Tarif_Stock!#REF!*100,(E1363-(E1363*H1363)-Produit_Tarif_Stock!#REF!)/Produit_Tarif_Stock!#REF!*100)</f>
        <v>#REF!</v>
      </c>
      <c r="R1363" s="523">
        <f t="shared" si="43"/>
        <v>0</v>
      </c>
      <c r="S1363" s="524" t="e">
        <f>Produit_Tarif_Stock!#REF!</f>
        <v>#REF!</v>
      </c>
    </row>
    <row r="1364" spans="1:19" ht="24.75" customHeight="1">
      <c r="A1364" s="228" t="e">
        <f>Produit_Tarif_Stock!#REF!</f>
        <v>#REF!</v>
      </c>
      <c r="B1364" s="118" t="e">
        <f>IF(Produit_Tarif_Stock!#REF!&lt;&gt;"",Produit_Tarif_Stock!#REF!,"")</f>
        <v>#REF!</v>
      </c>
      <c r="C1364" s="502" t="e">
        <f>IF(Produit_Tarif_Stock!#REF!&lt;&gt;"",Produit_Tarif_Stock!#REF!,"")</f>
        <v>#REF!</v>
      </c>
      <c r="D1364" s="505" t="e">
        <f>IF(Produit_Tarif_Stock!#REF!&lt;&gt;"",Produit_Tarif_Stock!#REF!,"")</f>
        <v>#REF!</v>
      </c>
      <c r="E1364" s="514" t="e">
        <f>IF(Produit_Tarif_Stock!#REF!&lt;&gt;0,Produit_Tarif_Stock!#REF!,"")</f>
        <v>#REF!</v>
      </c>
      <c r="F1364" s="2" t="e">
        <f>IF(Produit_Tarif_Stock!#REF!&lt;&gt;"",Produit_Tarif_Stock!#REF!,"")</f>
        <v>#REF!</v>
      </c>
      <c r="G1364" s="506" t="e">
        <f>IF(Produit_Tarif_Stock!#REF!&lt;&gt;0,Produit_Tarif_Stock!#REF!,"")</f>
        <v>#REF!</v>
      </c>
      <c r="I1364" s="506" t="str">
        <f t="shared" si="42"/>
        <v/>
      </c>
      <c r="J1364" s="2" t="e">
        <f>IF(Produit_Tarif_Stock!#REF!&lt;&gt;0,Produit_Tarif_Stock!#REF!,"")</f>
        <v>#REF!</v>
      </c>
      <c r="K1364" s="2" t="e">
        <f>IF(Produit_Tarif_Stock!#REF!&lt;&gt;0,Produit_Tarif_Stock!#REF!,"")</f>
        <v>#REF!</v>
      </c>
      <c r="L1364" s="114" t="e">
        <f>IF(Produit_Tarif_Stock!#REF!&lt;&gt;0,Produit_Tarif_Stock!#REF!,"")</f>
        <v>#REF!</v>
      </c>
      <c r="M1364" s="114" t="e">
        <f>IF(Produit_Tarif_Stock!#REF!&lt;&gt;0,Produit_Tarif_Stock!#REF!,"")</f>
        <v>#REF!</v>
      </c>
      <c r="N1364" s="454"/>
      <c r="P1364" s="2" t="e">
        <f>IF(Produit_Tarif_Stock!#REF!&lt;&gt;0,Produit_Tarif_Stock!#REF!,"")</f>
        <v>#REF!</v>
      </c>
      <c r="Q1364" s="518" t="e">
        <f>IF(Produit_Tarif_Stock!#REF!&lt;&gt;0,(E1364-(E1364*H1364)-Produit_Tarif_Stock!#REF!)/Produit_Tarif_Stock!#REF!*100,(E1364-(E1364*H1364)-Produit_Tarif_Stock!#REF!)/Produit_Tarif_Stock!#REF!*100)</f>
        <v>#REF!</v>
      </c>
      <c r="R1364" s="523">
        <f t="shared" si="43"/>
        <v>0</v>
      </c>
      <c r="S1364" s="524" t="e">
        <f>Produit_Tarif_Stock!#REF!</f>
        <v>#REF!</v>
      </c>
    </row>
    <row r="1365" spans="1:19" ht="24.75" customHeight="1">
      <c r="A1365" s="228" t="e">
        <f>Produit_Tarif_Stock!#REF!</f>
        <v>#REF!</v>
      </c>
      <c r="B1365" s="118" t="e">
        <f>IF(Produit_Tarif_Stock!#REF!&lt;&gt;"",Produit_Tarif_Stock!#REF!,"")</f>
        <v>#REF!</v>
      </c>
      <c r="C1365" s="502" t="e">
        <f>IF(Produit_Tarif_Stock!#REF!&lt;&gt;"",Produit_Tarif_Stock!#REF!,"")</f>
        <v>#REF!</v>
      </c>
      <c r="D1365" s="505" t="e">
        <f>IF(Produit_Tarif_Stock!#REF!&lt;&gt;"",Produit_Tarif_Stock!#REF!,"")</f>
        <v>#REF!</v>
      </c>
      <c r="E1365" s="514" t="e">
        <f>IF(Produit_Tarif_Stock!#REF!&lt;&gt;0,Produit_Tarif_Stock!#REF!,"")</f>
        <v>#REF!</v>
      </c>
      <c r="F1365" s="2" t="e">
        <f>IF(Produit_Tarif_Stock!#REF!&lt;&gt;"",Produit_Tarif_Stock!#REF!,"")</f>
        <v>#REF!</v>
      </c>
      <c r="G1365" s="506" t="e">
        <f>IF(Produit_Tarif_Stock!#REF!&lt;&gt;0,Produit_Tarif_Stock!#REF!,"")</f>
        <v>#REF!</v>
      </c>
      <c r="I1365" s="506" t="str">
        <f t="shared" si="42"/>
        <v/>
      </c>
      <c r="J1365" s="2" t="e">
        <f>IF(Produit_Tarif_Stock!#REF!&lt;&gt;0,Produit_Tarif_Stock!#REF!,"")</f>
        <v>#REF!</v>
      </c>
      <c r="K1365" s="2" t="e">
        <f>IF(Produit_Tarif_Stock!#REF!&lt;&gt;0,Produit_Tarif_Stock!#REF!,"")</f>
        <v>#REF!</v>
      </c>
      <c r="L1365" s="114" t="e">
        <f>IF(Produit_Tarif_Stock!#REF!&lt;&gt;0,Produit_Tarif_Stock!#REF!,"")</f>
        <v>#REF!</v>
      </c>
      <c r="M1365" s="114" t="e">
        <f>IF(Produit_Tarif_Stock!#REF!&lt;&gt;0,Produit_Tarif_Stock!#REF!,"")</f>
        <v>#REF!</v>
      </c>
      <c r="N1365" s="454"/>
      <c r="P1365" s="2" t="e">
        <f>IF(Produit_Tarif_Stock!#REF!&lt;&gt;0,Produit_Tarif_Stock!#REF!,"")</f>
        <v>#REF!</v>
      </c>
      <c r="Q1365" s="518" t="e">
        <f>IF(Produit_Tarif_Stock!#REF!&lt;&gt;0,(E1365-(E1365*H1365)-Produit_Tarif_Stock!#REF!)/Produit_Tarif_Stock!#REF!*100,(E1365-(E1365*H1365)-Produit_Tarif_Stock!#REF!)/Produit_Tarif_Stock!#REF!*100)</f>
        <v>#REF!</v>
      </c>
      <c r="R1365" s="523">
        <f t="shared" si="43"/>
        <v>0</v>
      </c>
      <c r="S1365" s="524" t="e">
        <f>Produit_Tarif_Stock!#REF!</f>
        <v>#REF!</v>
      </c>
    </row>
    <row r="1366" spans="1:19" ht="24.75" customHeight="1">
      <c r="A1366" s="228" t="e">
        <f>Produit_Tarif_Stock!#REF!</f>
        <v>#REF!</v>
      </c>
      <c r="B1366" s="118" t="e">
        <f>IF(Produit_Tarif_Stock!#REF!&lt;&gt;"",Produit_Tarif_Stock!#REF!,"")</f>
        <v>#REF!</v>
      </c>
      <c r="C1366" s="502" t="e">
        <f>IF(Produit_Tarif_Stock!#REF!&lt;&gt;"",Produit_Tarif_Stock!#REF!,"")</f>
        <v>#REF!</v>
      </c>
      <c r="D1366" s="505" t="e">
        <f>IF(Produit_Tarif_Stock!#REF!&lt;&gt;"",Produit_Tarif_Stock!#REF!,"")</f>
        <v>#REF!</v>
      </c>
      <c r="E1366" s="514" t="e">
        <f>IF(Produit_Tarif_Stock!#REF!&lt;&gt;0,Produit_Tarif_Stock!#REF!,"")</f>
        <v>#REF!</v>
      </c>
      <c r="F1366" s="2" t="e">
        <f>IF(Produit_Tarif_Stock!#REF!&lt;&gt;"",Produit_Tarif_Stock!#REF!,"")</f>
        <v>#REF!</v>
      </c>
      <c r="G1366" s="506" t="e">
        <f>IF(Produit_Tarif_Stock!#REF!&lt;&gt;0,Produit_Tarif_Stock!#REF!,"")</f>
        <v>#REF!</v>
      </c>
      <c r="I1366" s="506" t="str">
        <f t="shared" si="42"/>
        <v/>
      </c>
      <c r="J1366" s="2" t="e">
        <f>IF(Produit_Tarif_Stock!#REF!&lt;&gt;0,Produit_Tarif_Stock!#REF!,"")</f>
        <v>#REF!</v>
      </c>
      <c r="K1366" s="2" t="e">
        <f>IF(Produit_Tarif_Stock!#REF!&lt;&gt;0,Produit_Tarif_Stock!#REF!,"")</f>
        <v>#REF!</v>
      </c>
      <c r="L1366" s="114" t="e">
        <f>IF(Produit_Tarif_Stock!#REF!&lt;&gt;0,Produit_Tarif_Stock!#REF!,"")</f>
        <v>#REF!</v>
      </c>
      <c r="M1366" s="114" t="e">
        <f>IF(Produit_Tarif_Stock!#REF!&lt;&gt;0,Produit_Tarif_Stock!#REF!,"")</f>
        <v>#REF!</v>
      </c>
      <c r="N1366" s="454"/>
      <c r="P1366" s="2" t="e">
        <f>IF(Produit_Tarif_Stock!#REF!&lt;&gt;0,Produit_Tarif_Stock!#REF!,"")</f>
        <v>#REF!</v>
      </c>
      <c r="Q1366" s="518" t="e">
        <f>IF(Produit_Tarif_Stock!#REF!&lt;&gt;0,(E1366-(E1366*H1366)-Produit_Tarif_Stock!#REF!)/Produit_Tarif_Stock!#REF!*100,(E1366-(E1366*H1366)-Produit_Tarif_Stock!#REF!)/Produit_Tarif_Stock!#REF!*100)</f>
        <v>#REF!</v>
      </c>
      <c r="R1366" s="523">
        <f t="shared" si="43"/>
        <v>0</v>
      </c>
      <c r="S1366" s="524" t="e">
        <f>Produit_Tarif_Stock!#REF!</f>
        <v>#REF!</v>
      </c>
    </row>
    <row r="1367" spans="1:19" ht="24.75" customHeight="1">
      <c r="A1367" s="228" t="e">
        <f>Produit_Tarif_Stock!#REF!</f>
        <v>#REF!</v>
      </c>
      <c r="B1367" s="118" t="e">
        <f>IF(Produit_Tarif_Stock!#REF!&lt;&gt;"",Produit_Tarif_Stock!#REF!,"")</f>
        <v>#REF!</v>
      </c>
      <c r="C1367" s="502" t="e">
        <f>IF(Produit_Tarif_Stock!#REF!&lt;&gt;"",Produit_Tarif_Stock!#REF!,"")</f>
        <v>#REF!</v>
      </c>
      <c r="D1367" s="505" t="e">
        <f>IF(Produit_Tarif_Stock!#REF!&lt;&gt;"",Produit_Tarif_Stock!#REF!,"")</f>
        <v>#REF!</v>
      </c>
      <c r="E1367" s="514" t="e">
        <f>IF(Produit_Tarif_Stock!#REF!&lt;&gt;0,Produit_Tarif_Stock!#REF!,"")</f>
        <v>#REF!</v>
      </c>
      <c r="F1367" s="2" t="e">
        <f>IF(Produit_Tarif_Stock!#REF!&lt;&gt;"",Produit_Tarif_Stock!#REF!,"")</f>
        <v>#REF!</v>
      </c>
      <c r="G1367" s="506" t="e">
        <f>IF(Produit_Tarif_Stock!#REF!&lt;&gt;0,Produit_Tarif_Stock!#REF!,"")</f>
        <v>#REF!</v>
      </c>
      <c r="I1367" s="506" t="str">
        <f t="shared" si="42"/>
        <v/>
      </c>
      <c r="J1367" s="2" t="e">
        <f>IF(Produit_Tarif_Stock!#REF!&lt;&gt;0,Produit_Tarif_Stock!#REF!,"")</f>
        <v>#REF!</v>
      </c>
      <c r="K1367" s="2" t="e">
        <f>IF(Produit_Tarif_Stock!#REF!&lt;&gt;0,Produit_Tarif_Stock!#REF!,"")</f>
        <v>#REF!</v>
      </c>
      <c r="L1367" s="114" t="e">
        <f>IF(Produit_Tarif_Stock!#REF!&lt;&gt;0,Produit_Tarif_Stock!#REF!,"")</f>
        <v>#REF!</v>
      </c>
      <c r="M1367" s="114" t="e">
        <f>IF(Produit_Tarif_Stock!#REF!&lt;&gt;0,Produit_Tarif_Stock!#REF!,"")</f>
        <v>#REF!</v>
      </c>
      <c r="N1367" s="454"/>
      <c r="P1367" s="2" t="e">
        <f>IF(Produit_Tarif_Stock!#REF!&lt;&gt;0,Produit_Tarif_Stock!#REF!,"")</f>
        <v>#REF!</v>
      </c>
      <c r="Q1367" s="518" t="e">
        <f>IF(Produit_Tarif_Stock!#REF!&lt;&gt;0,(E1367-(E1367*H1367)-Produit_Tarif_Stock!#REF!)/Produit_Tarif_Stock!#REF!*100,(E1367-(E1367*H1367)-Produit_Tarif_Stock!#REF!)/Produit_Tarif_Stock!#REF!*100)</f>
        <v>#REF!</v>
      </c>
      <c r="R1367" s="523">
        <f t="shared" si="43"/>
        <v>0</v>
      </c>
      <c r="S1367" s="524" t="e">
        <f>Produit_Tarif_Stock!#REF!</f>
        <v>#REF!</v>
      </c>
    </row>
    <row r="1368" spans="1:19" ht="24.75" customHeight="1">
      <c r="A1368" s="228" t="e">
        <f>Produit_Tarif_Stock!#REF!</f>
        <v>#REF!</v>
      </c>
      <c r="B1368" s="118" t="e">
        <f>IF(Produit_Tarif_Stock!#REF!&lt;&gt;"",Produit_Tarif_Stock!#REF!,"")</f>
        <v>#REF!</v>
      </c>
      <c r="C1368" s="502" t="e">
        <f>IF(Produit_Tarif_Stock!#REF!&lt;&gt;"",Produit_Tarif_Stock!#REF!,"")</f>
        <v>#REF!</v>
      </c>
      <c r="D1368" s="505" t="e">
        <f>IF(Produit_Tarif_Stock!#REF!&lt;&gt;"",Produit_Tarif_Stock!#REF!,"")</f>
        <v>#REF!</v>
      </c>
      <c r="E1368" s="514" t="e">
        <f>IF(Produit_Tarif_Stock!#REF!&lt;&gt;0,Produit_Tarif_Stock!#REF!,"")</f>
        <v>#REF!</v>
      </c>
      <c r="F1368" s="2" t="e">
        <f>IF(Produit_Tarif_Stock!#REF!&lt;&gt;"",Produit_Tarif_Stock!#REF!,"")</f>
        <v>#REF!</v>
      </c>
      <c r="G1368" s="506" t="e">
        <f>IF(Produit_Tarif_Stock!#REF!&lt;&gt;0,Produit_Tarif_Stock!#REF!,"")</f>
        <v>#REF!</v>
      </c>
      <c r="I1368" s="506" t="str">
        <f t="shared" si="42"/>
        <v/>
      </c>
      <c r="J1368" s="2" t="e">
        <f>IF(Produit_Tarif_Stock!#REF!&lt;&gt;0,Produit_Tarif_Stock!#REF!,"")</f>
        <v>#REF!</v>
      </c>
      <c r="K1368" s="2" t="e">
        <f>IF(Produit_Tarif_Stock!#REF!&lt;&gt;0,Produit_Tarif_Stock!#REF!,"")</f>
        <v>#REF!</v>
      </c>
      <c r="L1368" s="114" t="e">
        <f>IF(Produit_Tarif_Stock!#REF!&lt;&gt;0,Produit_Tarif_Stock!#REF!,"")</f>
        <v>#REF!</v>
      </c>
      <c r="M1368" s="114" t="e">
        <f>IF(Produit_Tarif_Stock!#REF!&lt;&gt;0,Produit_Tarif_Stock!#REF!,"")</f>
        <v>#REF!</v>
      </c>
      <c r="N1368" s="454"/>
      <c r="P1368" s="2" t="e">
        <f>IF(Produit_Tarif_Stock!#REF!&lt;&gt;0,Produit_Tarif_Stock!#REF!,"")</f>
        <v>#REF!</v>
      </c>
      <c r="Q1368" s="518" t="e">
        <f>IF(Produit_Tarif_Stock!#REF!&lt;&gt;0,(E1368-(E1368*H1368)-Produit_Tarif_Stock!#REF!)/Produit_Tarif_Stock!#REF!*100,(E1368-(E1368*H1368)-Produit_Tarif_Stock!#REF!)/Produit_Tarif_Stock!#REF!*100)</f>
        <v>#REF!</v>
      </c>
      <c r="R1368" s="523">
        <f t="shared" si="43"/>
        <v>0</v>
      </c>
      <c r="S1368" s="524" t="e">
        <f>Produit_Tarif_Stock!#REF!</f>
        <v>#REF!</v>
      </c>
    </row>
    <row r="1369" spans="1:19" ht="24.75" customHeight="1">
      <c r="A1369" s="228" t="e">
        <f>Produit_Tarif_Stock!#REF!</f>
        <v>#REF!</v>
      </c>
      <c r="B1369" s="118" t="e">
        <f>IF(Produit_Tarif_Stock!#REF!&lt;&gt;"",Produit_Tarif_Stock!#REF!,"")</f>
        <v>#REF!</v>
      </c>
      <c r="C1369" s="502" t="e">
        <f>IF(Produit_Tarif_Stock!#REF!&lt;&gt;"",Produit_Tarif_Stock!#REF!,"")</f>
        <v>#REF!</v>
      </c>
      <c r="D1369" s="505" t="e">
        <f>IF(Produit_Tarif_Stock!#REF!&lt;&gt;"",Produit_Tarif_Stock!#REF!,"")</f>
        <v>#REF!</v>
      </c>
      <c r="E1369" s="514" t="e">
        <f>IF(Produit_Tarif_Stock!#REF!&lt;&gt;0,Produit_Tarif_Stock!#REF!,"")</f>
        <v>#REF!</v>
      </c>
      <c r="F1369" s="2" t="e">
        <f>IF(Produit_Tarif_Stock!#REF!&lt;&gt;"",Produit_Tarif_Stock!#REF!,"")</f>
        <v>#REF!</v>
      </c>
      <c r="G1369" s="506" t="e">
        <f>IF(Produit_Tarif_Stock!#REF!&lt;&gt;0,Produit_Tarif_Stock!#REF!,"")</f>
        <v>#REF!</v>
      </c>
      <c r="I1369" s="506" t="str">
        <f t="shared" si="42"/>
        <v/>
      </c>
      <c r="J1369" s="2" t="e">
        <f>IF(Produit_Tarif_Stock!#REF!&lt;&gt;0,Produit_Tarif_Stock!#REF!,"")</f>
        <v>#REF!</v>
      </c>
      <c r="K1369" s="2" t="e">
        <f>IF(Produit_Tarif_Stock!#REF!&lt;&gt;0,Produit_Tarif_Stock!#REF!,"")</f>
        <v>#REF!</v>
      </c>
      <c r="L1369" s="114" t="e">
        <f>IF(Produit_Tarif_Stock!#REF!&lt;&gt;0,Produit_Tarif_Stock!#REF!,"")</f>
        <v>#REF!</v>
      </c>
      <c r="M1369" s="114" t="e">
        <f>IF(Produit_Tarif_Stock!#REF!&lt;&gt;0,Produit_Tarif_Stock!#REF!,"")</f>
        <v>#REF!</v>
      </c>
      <c r="N1369" s="454"/>
      <c r="P1369" s="2" t="e">
        <f>IF(Produit_Tarif_Stock!#REF!&lt;&gt;0,Produit_Tarif_Stock!#REF!,"")</f>
        <v>#REF!</v>
      </c>
      <c r="Q1369" s="518" t="e">
        <f>IF(Produit_Tarif_Stock!#REF!&lt;&gt;0,(E1369-(E1369*H1369)-Produit_Tarif_Stock!#REF!)/Produit_Tarif_Stock!#REF!*100,(E1369-(E1369*H1369)-Produit_Tarif_Stock!#REF!)/Produit_Tarif_Stock!#REF!*100)</f>
        <v>#REF!</v>
      </c>
      <c r="R1369" s="523">
        <f t="shared" si="43"/>
        <v>0</v>
      </c>
      <c r="S1369" s="524" t="e">
        <f>Produit_Tarif_Stock!#REF!</f>
        <v>#REF!</v>
      </c>
    </row>
    <row r="1370" spans="1:19" ht="24.75" customHeight="1">
      <c r="A1370" s="228" t="e">
        <f>Produit_Tarif_Stock!#REF!</f>
        <v>#REF!</v>
      </c>
      <c r="B1370" s="118" t="e">
        <f>IF(Produit_Tarif_Stock!#REF!&lt;&gt;"",Produit_Tarif_Stock!#REF!,"")</f>
        <v>#REF!</v>
      </c>
      <c r="C1370" s="502" t="e">
        <f>IF(Produit_Tarif_Stock!#REF!&lt;&gt;"",Produit_Tarif_Stock!#REF!,"")</f>
        <v>#REF!</v>
      </c>
      <c r="D1370" s="505" t="e">
        <f>IF(Produit_Tarif_Stock!#REF!&lt;&gt;"",Produit_Tarif_Stock!#REF!,"")</f>
        <v>#REF!</v>
      </c>
      <c r="E1370" s="514" t="e">
        <f>IF(Produit_Tarif_Stock!#REF!&lt;&gt;0,Produit_Tarif_Stock!#REF!,"")</f>
        <v>#REF!</v>
      </c>
      <c r="F1370" s="2" t="e">
        <f>IF(Produit_Tarif_Stock!#REF!&lt;&gt;"",Produit_Tarif_Stock!#REF!,"")</f>
        <v>#REF!</v>
      </c>
      <c r="G1370" s="506" t="e">
        <f>IF(Produit_Tarif_Stock!#REF!&lt;&gt;0,Produit_Tarif_Stock!#REF!,"")</f>
        <v>#REF!</v>
      </c>
      <c r="I1370" s="506" t="str">
        <f t="shared" si="42"/>
        <v/>
      </c>
      <c r="J1370" s="2" t="e">
        <f>IF(Produit_Tarif_Stock!#REF!&lt;&gt;0,Produit_Tarif_Stock!#REF!,"")</f>
        <v>#REF!</v>
      </c>
      <c r="K1370" s="2" t="e">
        <f>IF(Produit_Tarif_Stock!#REF!&lt;&gt;0,Produit_Tarif_Stock!#REF!,"")</f>
        <v>#REF!</v>
      </c>
      <c r="L1370" s="114" t="e">
        <f>IF(Produit_Tarif_Stock!#REF!&lt;&gt;0,Produit_Tarif_Stock!#REF!,"")</f>
        <v>#REF!</v>
      </c>
      <c r="M1370" s="114" t="e">
        <f>IF(Produit_Tarif_Stock!#REF!&lt;&gt;0,Produit_Tarif_Stock!#REF!,"")</f>
        <v>#REF!</v>
      </c>
      <c r="N1370" s="454"/>
      <c r="P1370" s="2" t="e">
        <f>IF(Produit_Tarif_Stock!#REF!&lt;&gt;0,Produit_Tarif_Stock!#REF!,"")</f>
        <v>#REF!</v>
      </c>
      <c r="Q1370" s="518" t="e">
        <f>IF(Produit_Tarif_Stock!#REF!&lt;&gt;0,(E1370-(E1370*H1370)-Produit_Tarif_Stock!#REF!)/Produit_Tarif_Stock!#REF!*100,(E1370-(E1370*H1370)-Produit_Tarif_Stock!#REF!)/Produit_Tarif_Stock!#REF!*100)</f>
        <v>#REF!</v>
      </c>
      <c r="R1370" s="523">
        <f t="shared" si="43"/>
        <v>0</v>
      </c>
      <c r="S1370" s="524" t="e">
        <f>Produit_Tarif_Stock!#REF!</f>
        <v>#REF!</v>
      </c>
    </row>
    <row r="1371" spans="1:19" ht="24.75" customHeight="1">
      <c r="A1371" s="228" t="e">
        <f>Produit_Tarif_Stock!#REF!</f>
        <v>#REF!</v>
      </c>
      <c r="B1371" s="118" t="e">
        <f>IF(Produit_Tarif_Stock!#REF!&lt;&gt;"",Produit_Tarif_Stock!#REF!,"")</f>
        <v>#REF!</v>
      </c>
      <c r="C1371" s="502" t="e">
        <f>IF(Produit_Tarif_Stock!#REF!&lt;&gt;"",Produit_Tarif_Stock!#REF!,"")</f>
        <v>#REF!</v>
      </c>
      <c r="D1371" s="505" t="e">
        <f>IF(Produit_Tarif_Stock!#REF!&lt;&gt;"",Produit_Tarif_Stock!#REF!,"")</f>
        <v>#REF!</v>
      </c>
      <c r="E1371" s="514" t="e">
        <f>IF(Produit_Tarif_Stock!#REF!&lt;&gt;0,Produit_Tarif_Stock!#REF!,"")</f>
        <v>#REF!</v>
      </c>
      <c r="F1371" s="2" t="e">
        <f>IF(Produit_Tarif_Stock!#REF!&lt;&gt;"",Produit_Tarif_Stock!#REF!,"")</f>
        <v>#REF!</v>
      </c>
      <c r="G1371" s="506" t="e">
        <f>IF(Produit_Tarif_Stock!#REF!&lt;&gt;0,Produit_Tarif_Stock!#REF!,"")</f>
        <v>#REF!</v>
      </c>
      <c r="I1371" s="506" t="str">
        <f t="shared" si="42"/>
        <v/>
      </c>
      <c r="J1371" s="2" t="e">
        <f>IF(Produit_Tarif_Stock!#REF!&lt;&gt;0,Produit_Tarif_Stock!#REF!,"")</f>
        <v>#REF!</v>
      </c>
      <c r="K1371" s="2" t="e">
        <f>IF(Produit_Tarif_Stock!#REF!&lt;&gt;0,Produit_Tarif_Stock!#REF!,"")</f>
        <v>#REF!</v>
      </c>
      <c r="L1371" s="114" t="e">
        <f>IF(Produit_Tarif_Stock!#REF!&lt;&gt;0,Produit_Tarif_Stock!#REF!,"")</f>
        <v>#REF!</v>
      </c>
      <c r="M1371" s="114" t="e">
        <f>IF(Produit_Tarif_Stock!#REF!&lt;&gt;0,Produit_Tarif_Stock!#REF!,"")</f>
        <v>#REF!</v>
      </c>
      <c r="N1371" s="454"/>
      <c r="P1371" s="2" t="e">
        <f>IF(Produit_Tarif_Stock!#REF!&lt;&gt;0,Produit_Tarif_Stock!#REF!,"")</f>
        <v>#REF!</v>
      </c>
      <c r="Q1371" s="518" t="e">
        <f>IF(Produit_Tarif_Stock!#REF!&lt;&gt;0,(E1371-(E1371*H1371)-Produit_Tarif_Stock!#REF!)/Produit_Tarif_Stock!#REF!*100,(E1371-(E1371*H1371)-Produit_Tarif_Stock!#REF!)/Produit_Tarif_Stock!#REF!*100)</f>
        <v>#REF!</v>
      </c>
      <c r="R1371" s="523">
        <f t="shared" si="43"/>
        <v>0</v>
      </c>
      <c r="S1371" s="524" t="e">
        <f>Produit_Tarif_Stock!#REF!</f>
        <v>#REF!</v>
      </c>
    </row>
    <row r="1372" spans="1:19" ht="24.75" customHeight="1">
      <c r="A1372" s="228" t="e">
        <f>Produit_Tarif_Stock!#REF!</f>
        <v>#REF!</v>
      </c>
      <c r="B1372" s="118" t="e">
        <f>IF(Produit_Tarif_Stock!#REF!&lt;&gt;"",Produit_Tarif_Stock!#REF!,"")</f>
        <v>#REF!</v>
      </c>
      <c r="C1372" s="502" t="e">
        <f>IF(Produit_Tarif_Stock!#REF!&lt;&gt;"",Produit_Tarif_Stock!#REF!,"")</f>
        <v>#REF!</v>
      </c>
      <c r="D1372" s="505" t="e">
        <f>IF(Produit_Tarif_Stock!#REF!&lt;&gt;"",Produit_Tarif_Stock!#REF!,"")</f>
        <v>#REF!</v>
      </c>
      <c r="E1372" s="514" t="e">
        <f>IF(Produit_Tarif_Stock!#REF!&lt;&gt;0,Produit_Tarif_Stock!#REF!,"")</f>
        <v>#REF!</v>
      </c>
      <c r="F1372" s="2" t="e">
        <f>IF(Produit_Tarif_Stock!#REF!&lt;&gt;"",Produit_Tarif_Stock!#REF!,"")</f>
        <v>#REF!</v>
      </c>
      <c r="G1372" s="506" t="e">
        <f>IF(Produit_Tarif_Stock!#REF!&lt;&gt;0,Produit_Tarif_Stock!#REF!,"")</f>
        <v>#REF!</v>
      </c>
      <c r="I1372" s="506" t="str">
        <f t="shared" si="42"/>
        <v/>
      </c>
      <c r="J1372" s="2" t="e">
        <f>IF(Produit_Tarif_Stock!#REF!&lt;&gt;0,Produit_Tarif_Stock!#REF!,"")</f>
        <v>#REF!</v>
      </c>
      <c r="K1372" s="2" t="e">
        <f>IF(Produit_Tarif_Stock!#REF!&lt;&gt;0,Produit_Tarif_Stock!#REF!,"")</f>
        <v>#REF!</v>
      </c>
      <c r="L1372" s="114" t="e">
        <f>IF(Produit_Tarif_Stock!#REF!&lt;&gt;0,Produit_Tarif_Stock!#REF!,"")</f>
        <v>#REF!</v>
      </c>
      <c r="M1372" s="114" t="e">
        <f>IF(Produit_Tarif_Stock!#REF!&lt;&gt;0,Produit_Tarif_Stock!#REF!,"")</f>
        <v>#REF!</v>
      </c>
      <c r="N1372" s="454"/>
      <c r="P1372" s="2" t="e">
        <f>IF(Produit_Tarif_Stock!#REF!&lt;&gt;0,Produit_Tarif_Stock!#REF!,"")</f>
        <v>#REF!</v>
      </c>
      <c r="Q1372" s="518" t="e">
        <f>IF(Produit_Tarif_Stock!#REF!&lt;&gt;0,(E1372-(E1372*H1372)-Produit_Tarif_Stock!#REF!)/Produit_Tarif_Stock!#REF!*100,(E1372-(E1372*H1372)-Produit_Tarif_Stock!#REF!)/Produit_Tarif_Stock!#REF!*100)</f>
        <v>#REF!</v>
      </c>
      <c r="R1372" s="523">
        <f t="shared" si="43"/>
        <v>0</v>
      </c>
      <c r="S1372" s="524" t="e">
        <f>Produit_Tarif_Stock!#REF!</f>
        <v>#REF!</v>
      </c>
    </row>
    <row r="1373" spans="1:19" ht="24.75" customHeight="1">
      <c r="A1373" s="228" t="e">
        <f>Produit_Tarif_Stock!#REF!</f>
        <v>#REF!</v>
      </c>
      <c r="B1373" s="118" t="e">
        <f>IF(Produit_Tarif_Stock!#REF!&lt;&gt;"",Produit_Tarif_Stock!#REF!,"")</f>
        <v>#REF!</v>
      </c>
      <c r="C1373" s="502" t="e">
        <f>IF(Produit_Tarif_Stock!#REF!&lt;&gt;"",Produit_Tarif_Stock!#REF!,"")</f>
        <v>#REF!</v>
      </c>
      <c r="D1373" s="505" t="e">
        <f>IF(Produit_Tarif_Stock!#REF!&lt;&gt;"",Produit_Tarif_Stock!#REF!,"")</f>
        <v>#REF!</v>
      </c>
      <c r="E1373" s="514" t="e">
        <f>IF(Produit_Tarif_Stock!#REF!&lt;&gt;0,Produit_Tarif_Stock!#REF!,"")</f>
        <v>#REF!</v>
      </c>
      <c r="F1373" s="2" t="e">
        <f>IF(Produit_Tarif_Stock!#REF!&lt;&gt;"",Produit_Tarif_Stock!#REF!,"")</f>
        <v>#REF!</v>
      </c>
      <c r="G1373" s="506" t="e">
        <f>IF(Produit_Tarif_Stock!#REF!&lt;&gt;0,Produit_Tarif_Stock!#REF!,"")</f>
        <v>#REF!</v>
      </c>
      <c r="I1373" s="506" t="str">
        <f t="shared" si="42"/>
        <v/>
      </c>
      <c r="J1373" s="2" t="e">
        <f>IF(Produit_Tarif_Stock!#REF!&lt;&gt;0,Produit_Tarif_Stock!#REF!,"")</f>
        <v>#REF!</v>
      </c>
      <c r="K1373" s="2" t="e">
        <f>IF(Produit_Tarif_Stock!#REF!&lt;&gt;0,Produit_Tarif_Stock!#REF!,"")</f>
        <v>#REF!</v>
      </c>
      <c r="L1373" s="114" t="e">
        <f>IF(Produit_Tarif_Stock!#REF!&lt;&gt;0,Produit_Tarif_Stock!#REF!,"")</f>
        <v>#REF!</v>
      </c>
      <c r="M1373" s="114" t="e">
        <f>IF(Produit_Tarif_Stock!#REF!&lt;&gt;0,Produit_Tarif_Stock!#REF!,"")</f>
        <v>#REF!</v>
      </c>
      <c r="N1373" s="454"/>
      <c r="P1373" s="2" t="e">
        <f>IF(Produit_Tarif_Stock!#REF!&lt;&gt;0,Produit_Tarif_Stock!#REF!,"")</f>
        <v>#REF!</v>
      </c>
      <c r="Q1373" s="518" t="e">
        <f>IF(Produit_Tarif_Stock!#REF!&lt;&gt;0,(E1373-(E1373*H1373)-Produit_Tarif_Stock!#REF!)/Produit_Tarif_Stock!#REF!*100,(E1373-(E1373*H1373)-Produit_Tarif_Stock!#REF!)/Produit_Tarif_Stock!#REF!*100)</f>
        <v>#REF!</v>
      </c>
      <c r="R1373" s="523">
        <f t="shared" si="43"/>
        <v>0</v>
      </c>
      <c r="S1373" s="524" t="e">
        <f>Produit_Tarif_Stock!#REF!</f>
        <v>#REF!</v>
      </c>
    </row>
    <row r="1374" spans="1:19" ht="24.75" customHeight="1">
      <c r="A1374" s="228" t="e">
        <f>Produit_Tarif_Stock!#REF!</f>
        <v>#REF!</v>
      </c>
      <c r="B1374" s="118" t="e">
        <f>IF(Produit_Tarif_Stock!#REF!&lt;&gt;"",Produit_Tarif_Stock!#REF!,"")</f>
        <v>#REF!</v>
      </c>
      <c r="C1374" s="502" t="e">
        <f>IF(Produit_Tarif_Stock!#REF!&lt;&gt;"",Produit_Tarif_Stock!#REF!,"")</f>
        <v>#REF!</v>
      </c>
      <c r="D1374" s="505" t="e">
        <f>IF(Produit_Tarif_Stock!#REF!&lt;&gt;"",Produit_Tarif_Stock!#REF!,"")</f>
        <v>#REF!</v>
      </c>
      <c r="E1374" s="514" t="e">
        <f>IF(Produit_Tarif_Stock!#REF!&lt;&gt;0,Produit_Tarif_Stock!#REF!,"")</f>
        <v>#REF!</v>
      </c>
      <c r="F1374" s="2" t="e">
        <f>IF(Produit_Tarif_Stock!#REF!&lt;&gt;"",Produit_Tarif_Stock!#REF!,"")</f>
        <v>#REF!</v>
      </c>
      <c r="G1374" s="506" t="e">
        <f>IF(Produit_Tarif_Stock!#REF!&lt;&gt;0,Produit_Tarif_Stock!#REF!,"")</f>
        <v>#REF!</v>
      </c>
      <c r="I1374" s="506" t="str">
        <f t="shared" si="42"/>
        <v/>
      </c>
      <c r="J1374" s="2" t="e">
        <f>IF(Produit_Tarif_Stock!#REF!&lt;&gt;0,Produit_Tarif_Stock!#REF!,"")</f>
        <v>#REF!</v>
      </c>
      <c r="K1374" s="2" t="e">
        <f>IF(Produit_Tarif_Stock!#REF!&lt;&gt;0,Produit_Tarif_Stock!#REF!,"")</f>
        <v>#REF!</v>
      </c>
      <c r="L1374" s="114" t="e">
        <f>IF(Produit_Tarif_Stock!#REF!&lt;&gt;0,Produit_Tarif_Stock!#REF!,"")</f>
        <v>#REF!</v>
      </c>
      <c r="M1374" s="114" t="e">
        <f>IF(Produit_Tarif_Stock!#REF!&lt;&gt;0,Produit_Tarif_Stock!#REF!,"")</f>
        <v>#REF!</v>
      </c>
      <c r="N1374" s="454"/>
      <c r="P1374" s="2" t="e">
        <f>IF(Produit_Tarif_Stock!#REF!&lt;&gt;0,Produit_Tarif_Stock!#REF!,"")</f>
        <v>#REF!</v>
      </c>
      <c r="Q1374" s="518" t="e">
        <f>IF(Produit_Tarif_Stock!#REF!&lt;&gt;0,(E1374-(E1374*H1374)-Produit_Tarif_Stock!#REF!)/Produit_Tarif_Stock!#REF!*100,(E1374-(E1374*H1374)-Produit_Tarif_Stock!#REF!)/Produit_Tarif_Stock!#REF!*100)</f>
        <v>#REF!</v>
      </c>
      <c r="R1374" s="523">
        <f t="shared" si="43"/>
        <v>0</v>
      </c>
      <c r="S1374" s="524" t="e">
        <f>Produit_Tarif_Stock!#REF!</f>
        <v>#REF!</v>
      </c>
    </row>
    <row r="1375" spans="1:19" ht="24.75" customHeight="1">
      <c r="A1375" s="228" t="e">
        <f>Produit_Tarif_Stock!#REF!</f>
        <v>#REF!</v>
      </c>
      <c r="B1375" s="118" t="e">
        <f>IF(Produit_Tarif_Stock!#REF!&lt;&gt;"",Produit_Tarif_Stock!#REF!,"")</f>
        <v>#REF!</v>
      </c>
      <c r="C1375" s="502" t="e">
        <f>IF(Produit_Tarif_Stock!#REF!&lt;&gt;"",Produit_Tarif_Stock!#REF!,"")</f>
        <v>#REF!</v>
      </c>
      <c r="D1375" s="505" t="e">
        <f>IF(Produit_Tarif_Stock!#REF!&lt;&gt;"",Produit_Tarif_Stock!#REF!,"")</f>
        <v>#REF!</v>
      </c>
      <c r="E1375" s="514" t="e">
        <f>IF(Produit_Tarif_Stock!#REF!&lt;&gt;0,Produit_Tarif_Stock!#REF!,"")</f>
        <v>#REF!</v>
      </c>
      <c r="F1375" s="2" t="e">
        <f>IF(Produit_Tarif_Stock!#REF!&lt;&gt;"",Produit_Tarif_Stock!#REF!,"")</f>
        <v>#REF!</v>
      </c>
      <c r="G1375" s="506" t="e">
        <f>IF(Produit_Tarif_Stock!#REF!&lt;&gt;0,Produit_Tarif_Stock!#REF!,"")</f>
        <v>#REF!</v>
      </c>
      <c r="I1375" s="506" t="str">
        <f t="shared" si="42"/>
        <v/>
      </c>
      <c r="J1375" s="2" t="e">
        <f>IF(Produit_Tarif_Stock!#REF!&lt;&gt;0,Produit_Tarif_Stock!#REF!,"")</f>
        <v>#REF!</v>
      </c>
      <c r="K1375" s="2" t="e">
        <f>IF(Produit_Tarif_Stock!#REF!&lt;&gt;0,Produit_Tarif_Stock!#REF!,"")</f>
        <v>#REF!</v>
      </c>
      <c r="L1375" s="114" t="e">
        <f>IF(Produit_Tarif_Stock!#REF!&lt;&gt;0,Produit_Tarif_Stock!#REF!,"")</f>
        <v>#REF!</v>
      </c>
      <c r="M1375" s="114" t="e">
        <f>IF(Produit_Tarif_Stock!#REF!&lt;&gt;0,Produit_Tarif_Stock!#REF!,"")</f>
        <v>#REF!</v>
      </c>
      <c r="N1375" s="454"/>
      <c r="P1375" s="2" t="e">
        <f>IF(Produit_Tarif_Stock!#REF!&lt;&gt;0,Produit_Tarif_Stock!#REF!,"")</f>
        <v>#REF!</v>
      </c>
      <c r="Q1375" s="518" t="e">
        <f>IF(Produit_Tarif_Stock!#REF!&lt;&gt;0,(E1375-(E1375*H1375)-Produit_Tarif_Stock!#REF!)/Produit_Tarif_Stock!#REF!*100,(E1375-(E1375*H1375)-Produit_Tarif_Stock!#REF!)/Produit_Tarif_Stock!#REF!*100)</f>
        <v>#REF!</v>
      </c>
      <c r="R1375" s="523">
        <f t="shared" si="43"/>
        <v>0</v>
      </c>
      <c r="S1375" s="524" t="e">
        <f>Produit_Tarif_Stock!#REF!</f>
        <v>#REF!</v>
      </c>
    </row>
    <row r="1376" spans="1:19" ht="24.75" customHeight="1">
      <c r="A1376" s="228" t="e">
        <f>Produit_Tarif_Stock!#REF!</f>
        <v>#REF!</v>
      </c>
      <c r="B1376" s="118" t="e">
        <f>IF(Produit_Tarif_Stock!#REF!&lt;&gt;"",Produit_Tarif_Stock!#REF!,"")</f>
        <v>#REF!</v>
      </c>
      <c r="C1376" s="502" t="e">
        <f>IF(Produit_Tarif_Stock!#REF!&lt;&gt;"",Produit_Tarif_Stock!#REF!,"")</f>
        <v>#REF!</v>
      </c>
      <c r="D1376" s="505" t="e">
        <f>IF(Produit_Tarif_Stock!#REF!&lt;&gt;"",Produit_Tarif_Stock!#REF!,"")</f>
        <v>#REF!</v>
      </c>
      <c r="E1376" s="514" t="e">
        <f>IF(Produit_Tarif_Stock!#REF!&lt;&gt;0,Produit_Tarif_Stock!#REF!,"")</f>
        <v>#REF!</v>
      </c>
      <c r="F1376" s="2" t="e">
        <f>IF(Produit_Tarif_Stock!#REF!&lt;&gt;"",Produit_Tarif_Stock!#REF!,"")</f>
        <v>#REF!</v>
      </c>
      <c r="G1376" s="506" t="e">
        <f>IF(Produit_Tarif_Stock!#REF!&lt;&gt;0,Produit_Tarif_Stock!#REF!,"")</f>
        <v>#REF!</v>
      </c>
      <c r="I1376" s="506" t="str">
        <f t="shared" si="42"/>
        <v/>
      </c>
      <c r="J1376" s="2" t="e">
        <f>IF(Produit_Tarif_Stock!#REF!&lt;&gt;0,Produit_Tarif_Stock!#REF!,"")</f>
        <v>#REF!</v>
      </c>
      <c r="K1376" s="2" t="e">
        <f>IF(Produit_Tarif_Stock!#REF!&lt;&gt;0,Produit_Tarif_Stock!#REF!,"")</f>
        <v>#REF!</v>
      </c>
      <c r="L1376" s="114" t="e">
        <f>IF(Produit_Tarif_Stock!#REF!&lt;&gt;0,Produit_Tarif_Stock!#REF!,"")</f>
        <v>#REF!</v>
      </c>
      <c r="M1376" s="114" t="e">
        <f>IF(Produit_Tarif_Stock!#REF!&lt;&gt;0,Produit_Tarif_Stock!#REF!,"")</f>
        <v>#REF!</v>
      </c>
      <c r="N1376" s="454"/>
      <c r="P1376" s="2" t="e">
        <f>IF(Produit_Tarif_Stock!#REF!&lt;&gt;0,Produit_Tarif_Stock!#REF!,"")</f>
        <v>#REF!</v>
      </c>
      <c r="Q1376" s="518" t="e">
        <f>IF(Produit_Tarif_Stock!#REF!&lt;&gt;0,(E1376-(E1376*H1376)-Produit_Tarif_Stock!#REF!)/Produit_Tarif_Stock!#REF!*100,(E1376-(E1376*H1376)-Produit_Tarif_Stock!#REF!)/Produit_Tarif_Stock!#REF!*100)</f>
        <v>#REF!</v>
      </c>
      <c r="R1376" s="523">
        <f t="shared" si="43"/>
        <v>0</v>
      </c>
      <c r="S1376" s="524" t="e">
        <f>Produit_Tarif_Stock!#REF!</f>
        <v>#REF!</v>
      </c>
    </row>
    <row r="1377" spans="1:19" ht="24.75" customHeight="1">
      <c r="A1377" s="228" t="e">
        <f>Produit_Tarif_Stock!#REF!</f>
        <v>#REF!</v>
      </c>
      <c r="B1377" s="118" t="e">
        <f>IF(Produit_Tarif_Stock!#REF!&lt;&gt;"",Produit_Tarif_Stock!#REF!,"")</f>
        <v>#REF!</v>
      </c>
      <c r="C1377" s="502" t="e">
        <f>IF(Produit_Tarif_Stock!#REF!&lt;&gt;"",Produit_Tarif_Stock!#REF!,"")</f>
        <v>#REF!</v>
      </c>
      <c r="D1377" s="505" t="e">
        <f>IF(Produit_Tarif_Stock!#REF!&lt;&gt;"",Produit_Tarif_Stock!#REF!,"")</f>
        <v>#REF!</v>
      </c>
      <c r="E1377" s="514" t="e">
        <f>IF(Produit_Tarif_Stock!#REF!&lt;&gt;0,Produit_Tarif_Stock!#REF!,"")</f>
        <v>#REF!</v>
      </c>
      <c r="F1377" s="2" t="e">
        <f>IF(Produit_Tarif_Stock!#REF!&lt;&gt;"",Produit_Tarif_Stock!#REF!,"")</f>
        <v>#REF!</v>
      </c>
      <c r="G1377" s="506" t="e">
        <f>IF(Produit_Tarif_Stock!#REF!&lt;&gt;0,Produit_Tarif_Stock!#REF!,"")</f>
        <v>#REF!</v>
      </c>
      <c r="I1377" s="506" t="str">
        <f t="shared" si="42"/>
        <v/>
      </c>
      <c r="J1377" s="2" t="e">
        <f>IF(Produit_Tarif_Stock!#REF!&lt;&gt;0,Produit_Tarif_Stock!#REF!,"")</f>
        <v>#REF!</v>
      </c>
      <c r="K1377" s="2" t="e">
        <f>IF(Produit_Tarif_Stock!#REF!&lt;&gt;0,Produit_Tarif_Stock!#REF!,"")</f>
        <v>#REF!</v>
      </c>
      <c r="L1377" s="114" t="e">
        <f>IF(Produit_Tarif_Stock!#REF!&lt;&gt;0,Produit_Tarif_Stock!#REF!,"")</f>
        <v>#REF!</v>
      </c>
      <c r="M1377" s="114" t="e">
        <f>IF(Produit_Tarif_Stock!#REF!&lt;&gt;0,Produit_Tarif_Stock!#REF!,"")</f>
        <v>#REF!</v>
      </c>
      <c r="N1377" s="454"/>
      <c r="P1377" s="2" t="e">
        <f>IF(Produit_Tarif_Stock!#REF!&lt;&gt;0,Produit_Tarif_Stock!#REF!,"")</f>
        <v>#REF!</v>
      </c>
      <c r="Q1377" s="518" t="e">
        <f>IF(Produit_Tarif_Stock!#REF!&lt;&gt;0,(E1377-(E1377*H1377)-Produit_Tarif_Stock!#REF!)/Produit_Tarif_Stock!#REF!*100,(E1377-(E1377*H1377)-Produit_Tarif_Stock!#REF!)/Produit_Tarif_Stock!#REF!*100)</f>
        <v>#REF!</v>
      </c>
      <c r="R1377" s="523">
        <f t="shared" si="43"/>
        <v>0</v>
      </c>
      <c r="S1377" s="524" t="e">
        <f>Produit_Tarif_Stock!#REF!</f>
        <v>#REF!</v>
      </c>
    </row>
    <row r="1378" spans="1:19" ht="24.75" customHeight="1">
      <c r="A1378" s="228" t="e">
        <f>Produit_Tarif_Stock!#REF!</f>
        <v>#REF!</v>
      </c>
      <c r="B1378" s="118" t="e">
        <f>IF(Produit_Tarif_Stock!#REF!&lt;&gt;"",Produit_Tarif_Stock!#REF!,"")</f>
        <v>#REF!</v>
      </c>
      <c r="C1378" s="502" t="e">
        <f>IF(Produit_Tarif_Stock!#REF!&lt;&gt;"",Produit_Tarif_Stock!#REF!,"")</f>
        <v>#REF!</v>
      </c>
      <c r="D1378" s="505" t="e">
        <f>IF(Produit_Tarif_Stock!#REF!&lt;&gt;"",Produit_Tarif_Stock!#REF!,"")</f>
        <v>#REF!</v>
      </c>
      <c r="E1378" s="514" t="e">
        <f>IF(Produit_Tarif_Stock!#REF!&lt;&gt;0,Produit_Tarif_Stock!#REF!,"")</f>
        <v>#REF!</v>
      </c>
      <c r="F1378" s="2" t="e">
        <f>IF(Produit_Tarif_Stock!#REF!&lt;&gt;"",Produit_Tarif_Stock!#REF!,"")</f>
        <v>#REF!</v>
      </c>
      <c r="G1378" s="506" t="e">
        <f>IF(Produit_Tarif_Stock!#REF!&lt;&gt;0,Produit_Tarif_Stock!#REF!,"")</f>
        <v>#REF!</v>
      </c>
      <c r="I1378" s="506" t="str">
        <f t="shared" si="42"/>
        <v/>
      </c>
      <c r="J1378" s="2" t="e">
        <f>IF(Produit_Tarif_Stock!#REF!&lt;&gt;0,Produit_Tarif_Stock!#REF!,"")</f>
        <v>#REF!</v>
      </c>
      <c r="K1378" s="2" t="e">
        <f>IF(Produit_Tarif_Stock!#REF!&lt;&gt;0,Produit_Tarif_Stock!#REF!,"")</f>
        <v>#REF!</v>
      </c>
      <c r="L1378" s="114" t="e">
        <f>IF(Produit_Tarif_Stock!#REF!&lt;&gt;0,Produit_Tarif_Stock!#REF!,"")</f>
        <v>#REF!</v>
      </c>
      <c r="M1378" s="114" t="e">
        <f>IF(Produit_Tarif_Stock!#REF!&lt;&gt;0,Produit_Tarif_Stock!#REF!,"")</f>
        <v>#REF!</v>
      </c>
      <c r="N1378" s="454"/>
      <c r="P1378" s="2" t="e">
        <f>IF(Produit_Tarif_Stock!#REF!&lt;&gt;0,Produit_Tarif_Stock!#REF!,"")</f>
        <v>#REF!</v>
      </c>
      <c r="Q1378" s="518" t="e">
        <f>IF(Produit_Tarif_Stock!#REF!&lt;&gt;0,(E1378-(E1378*H1378)-Produit_Tarif_Stock!#REF!)/Produit_Tarif_Stock!#REF!*100,(E1378-(E1378*H1378)-Produit_Tarif_Stock!#REF!)/Produit_Tarif_Stock!#REF!*100)</f>
        <v>#REF!</v>
      </c>
      <c r="R1378" s="523">
        <f t="shared" si="43"/>
        <v>0</v>
      </c>
      <c r="S1378" s="524" t="e">
        <f>Produit_Tarif_Stock!#REF!</f>
        <v>#REF!</v>
      </c>
    </row>
    <row r="1379" spans="1:19" ht="24.75" customHeight="1">
      <c r="A1379" s="228" t="e">
        <f>Produit_Tarif_Stock!#REF!</f>
        <v>#REF!</v>
      </c>
      <c r="B1379" s="118" t="e">
        <f>IF(Produit_Tarif_Stock!#REF!&lt;&gt;"",Produit_Tarif_Stock!#REF!,"")</f>
        <v>#REF!</v>
      </c>
      <c r="C1379" s="502" t="e">
        <f>IF(Produit_Tarif_Stock!#REF!&lt;&gt;"",Produit_Tarif_Stock!#REF!,"")</f>
        <v>#REF!</v>
      </c>
      <c r="D1379" s="505" t="e">
        <f>IF(Produit_Tarif_Stock!#REF!&lt;&gt;"",Produit_Tarif_Stock!#REF!,"")</f>
        <v>#REF!</v>
      </c>
      <c r="E1379" s="514" t="e">
        <f>IF(Produit_Tarif_Stock!#REF!&lt;&gt;0,Produit_Tarif_Stock!#REF!,"")</f>
        <v>#REF!</v>
      </c>
      <c r="F1379" s="2" t="e">
        <f>IF(Produit_Tarif_Stock!#REF!&lt;&gt;"",Produit_Tarif_Stock!#REF!,"")</f>
        <v>#REF!</v>
      </c>
      <c r="G1379" s="506" t="e">
        <f>IF(Produit_Tarif_Stock!#REF!&lt;&gt;0,Produit_Tarif_Stock!#REF!,"")</f>
        <v>#REF!</v>
      </c>
      <c r="I1379" s="506" t="str">
        <f t="shared" si="42"/>
        <v/>
      </c>
      <c r="J1379" s="2" t="e">
        <f>IF(Produit_Tarif_Stock!#REF!&lt;&gt;0,Produit_Tarif_Stock!#REF!,"")</f>
        <v>#REF!</v>
      </c>
      <c r="K1379" s="2" t="e">
        <f>IF(Produit_Tarif_Stock!#REF!&lt;&gt;0,Produit_Tarif_Stock!#REF!,"")</f>
        <v>#REF!</v>
      </c>
      <c r="L1379" s="114" t="e">
        <f>IF(Produit_Tarif_Stock!#REF!&lt;&gt;0,Produit_Tarif_Stock!#REF!,"")</f>
        <v>#REF!</v>
      </c>
      <c r="M1379" s="114" t="e">
        <f>IF(Produit_Tarif_Stock!#REF!&lt;&gt;0,Produit_Tarif_Stock!#REF!,"")</f>
        <v>#REF!</v>
      </c>
      <c r="N1379" s="454"/>
      <c r="P1379" s="2" t="e">
        <f>IF(Produit_Tarif_Stock!#REF!&lt;&gt;0,Produit_Tarif_Stock!#REF!,"")</f>
        <v>#REF!</v>
      </c>
      <c r="Q1379" s="518" t="e">
        <f>IF(Produit_Tarif_Stock!#REF!&lt;&gt;0,(E1379-(E1379*H1379)-Produit_Tarif_Stock!#REF!)/Produit_Tarif_Stock!#REF!*100,(E1379-(E1379*H1379)-Produit_Tarif_Stock!#REF!)/Produit_Tarif_Stock!#REF!*100)</f>
        <v>#REF!</v>
      </c>
      <c r="R1379" s="523">
        <f t="shared" si="43"/>
        <v>0</v>
      </c>
      <c r="S1379" s="524" t="e">
        <f>Produit_Tarif_Stock!#REF!</f>
        <v>#REF!</v>
      </c>
    </row>
    <row r="1380" spans="1:19" ht="24.75" customHeight="1">
      <c r="A1380" s="228" t="e">
        <f>Produit_Tarif_Stock!#REF!</f>
        <v>#REF!</v>
      </c>
      <c r="B1380" s="118" t="e">
        <f>IF(Produit_Tarif_Stock!#REF!&lt;&gt;"",Produit_Tarif_Stock!#REF!,"")</f>
        <v>#REF!</v>
      </c>
      <c r="C1380" s="502" t="e">
        <f>IF(Produit_Tarif_Stock!#REF!&lt;&gt;"",Produit_Tarif_Stock!#REF!,"")</f>
        <v>#REF!</v>
      </c>
      <c r="D1380" s="505" t="e">
        <f>IF(Produit_Tarif_Stock!#REF!&lt;&gt;"",Produit_Tarif_Stock!#REF!,"")</f>
        <v>#REF!</v>
      </c>
      <c r="E1380" s="514" t="e">
        <f>IF(Produit_Tarif_Stock!#REF!&lt;&gt;0,Produit_Tarif_Stock!#REF!,"")</f>
        <v>#REF!</v>
      </c>
      <c r="F1380" s="2" t="e">
        <f>IF(Produit_Tarif_Stock!#REF!&lt;&gt;"",Produit_Tarif_Stock!#REF!,"")</f>
        <v>#REF!</v>
      </c>
      <c r="G1380" s="506" t="e">
        <f>IF(Produit_Tarif_Stock!#REF!&lt;&gt;0,Produit_Tarif_Stock!#REF!,"")</f>
        <v>#REF!</v>
      </c>
      <c r="I1380" s="506" t="str">
        <f t="shared" si="42"/>
        <v/>
      </c>
      <c r="J1380" s="2" t="e">
        <f>IF(Produit_Tarif_Stock!#REF!&lt;&gt;0,Produit_Tarif_Stock!#REF!,"")</f>
        <v>#REF!</v>
      </c>
      <c r="K1380" s="2" t="e">
        <f>IF(Produit_Tarif_Stock!#REF!&lt;&gt;0,Produit_Tarif_Stock!#REF!,"")</f>
        <v>#REF!</v>
      </c>
      <c r="L1380" s="114" t="e">
        <f>IF(Produit_Tarif_Stock!#REF!&lt;&gt;0,Produit_Tarif_Stock!#REF!,"")</f>
        <v>#REF!</v>
      </c>
      <c r="M1380" s="114" t="e">
        <f>IF(Produit_Tarif_Stock!#REF!&lt;&gt;0,Produit_Tarif_Stock!#REF!,"")</f>
        <v>#REF!</v>
      </c>
      <c r="N1380" s="454"/>
      <c r="P1380" s="2" t="e">
        <f>IF(Produit_Tarif_Stock!#REF!&lt;&gt;0,Produit_Tarif_Stock!#REF!,"")</f>
        <v>#REF!</v>
      </c>
      <c r="Q1380" s="518" t="e">
        <f>IF(Produit_Tarif_Stock!#REF!&lt;&gt;0,(E1380-(E1380*H1380)-Produit_Tarif_Stock!#REF!)/Produit_Tarif_Stock!#REF!*100,(E1380-(E1380*H1380)-Produit_Tarif_Stock!#REF!)/Produit_Tarif_Stock!#REF!*100)</f>
        <v>#REF!</v>
      </c>
      <c r="R1380" s="523">
        <f t="shared" si="43"/>
        <v>0</v>
      </c>
      <c r="S1380" s="524" t="e">
        <f>Produit_Tarif_Stock!#REF!</f>
        <v>#REF!</v>
      </c>
    </row>
    <row r="1381" spans="1:19" ht="24.75" customHeight="1">
      <c r="A1381" s="228" t="e">
        <f>Produit_Tarif_Stock!#REF!</f>
        <v>#REF!</v>
      </c>
      <c r="B1381" s="118" t="e">
        <f>IF(Produit_Tarif_Stock!#REF!&lt;&gt;"",Produit_Tarif_Stock!#REF!,"")</f>
        <v>#REF!</v>
      </c>
      <c r="C1381" s="502" t="e">
        <f>IF(Produit_Tarif_Stock!#REF!&lt;&gt;"",Produit_Tarif_Stock!#REF!,"")</f>
        <v>#REF!</v>
      </c>
      <c r="D1381" s="505" t="e">
        <f>IF(Produit_Tarif_Stock!#REF!&lt;&gt;"",Produit_Tarif_Stock!#REF!,"")</f>
        <v>#REF!</v>
      </c>
      <c r="E1381" s="514" t="e">
        <f>IF(Produit_Tarif_Stock!#REF!&lt;&gt;0,Produit_Tarif_Stock!#REF!,"")</f>
        <v>#REF!</v>
      </c>
      <c r="F1381" s="2" t="e">
        <f>IF(Produit_Tarif_Stock!#REF!&lt;&gt;"",Produit_Tarif_Stock!#REF!,"")</f>
        <v>#REF!</v>
      </c>
      <c r="G1381" s="506" t="e">
        <f>IF(Produit_Tarif_Stock!#REF!&lt;&gt;0,Produit_Tarif_Stock!#REF!,"")</f>
        <v>#REF!</v>
      </c>
      <c r="I1381" s="506" t="str">
        <f t="shared" si="42"/>
        <v/>
      </c>
      <c r="J1381" s="2" t="e">
        <f>IF(Produit_Tarif_Stock!#REF!&lt;&gt;0,Produit_Tarif_Stock!#REF!,"")</f>
        <v>#REF!</v>
      </c>
      <c r="K1381" s="2" t="e">
        <f>IF(Produit_Tarif_Stock!#REF!&lt;&gt;0,Produit_Tarif_Stock!#REF!,"")</f>
        <v>#REF!</v>
      </c>
      <c r="L1381" s="114" t="e">
        <f>IF(Produit_Tarif_Stock!#REF!&lt;&gt;0,Produit_Tarif_Stock!#REF!,"")</f>
        <v>#REF!</v>
      </c>
      <c r="M1381" s="114" t="e">
        <f>IF(Produit_Tarif_Stock!#REF!&lt;&gt;0,Produit_Tarif_Stock!#REF!,"")</f>
        <v>#REF!</v>
      </c>
      <c r="N1381" s="454"/>
      <c r="P1381" s="2" t="e">
        <f>IF(Produit_Tarif_Stock!#REF!&lt;&gt;0,Produit_Tarif_Stock!#REF!,"")</f>
        <v>#REF!</v>
      </c>
      <c r="Q1381" s="518" t="e">
        <f>IF(Produit_Tarif_Stock!#REF!&lt;&gt;0,(E1381-(E1381*H1381)-Produit_Tarif_Stock!#REF!)/Produit_Tarif_Stock!#REF!*100,(E1381-(E1381*H1381)-Produit_Tarif_Stock!#REF!)/Produit_Tarif_Stock!#REF!*100)</f>
        <v>#REF!</v>
      </c>
      <c r="R1381" s="523">
        <f t="shared" si="43"/>
        <v>0</v>
      </c>
      <c r="S1381" s="524" t="e">
        <f>Produit_Tarif_Stock!#REF!</f>
        <v>#REF!</v>
      </c>
    </row>
    <row r="1382" spans="1:19" ht="24.75" customHeight="1">
      <c r="A1382" s="228" t="e">
        <f>Produit_Tarif_Stock!#REF!</f>
        <v>#REF!</v>
      </c>
      <c r="B1382" s="118" t="e">
        <f>IF(Produit_Tarif_Stock!#REF!&lt;&gt;"",Produit_Tarif_Stock!#REF!,"")</f>
        <v>#REF!</v>
      </c>
      <c r="C1382" s="502" t="e">
        <f>IF(Produit_Tarif_Stock!#REF!&lt;&gt;"",Produit_Tarif_Stock!#REF!,"")</f>
        <v>#REF!</v>
      </c>
      <c r="D1382" s="505" t="e">
        <f>IF(Produit_Tarif_Stock!#REF!&lt;&gt;"",Produit_Tarif_Stock!#REF!,"")</f>
        <v>#REF!</v>
      </c>
      <c r="E1382" s="514" t="e">
        <f>IF(Produit_Tarif_Stock!#REF!&lt;&gt;0,Produit_Tarif_Stock!#REF!,"")</f>
        <v>#REF!</v>
      </c>
      <c r="F1382" s="2" t="e">
        <f>IF(Produit_Tarif_Stock!#REF!&lt;&gt;"",Produit_Tarif_Stock!#REF!,"")</f>
        <v>#REF!</v>
      </c>
      <c r="G1382" s="506" t="e">
        <f>IF(Produit_Tarif_Stock!#REF!&lt;&gt;0,Produit_Tarif_Stock!#REF!,"")</f>
        <v>#REF!</v>
      </c>
      <c r="I1382" s="506" t="str">
        <f t="shared" si="42"/>
        <v/>
      </c>
      <c r="J1382" s="2" t="e">
        <f>IF(Produit_Tarif_Stock!#REF!&lt;&gt;0,Produit_Tarif_Stock!#REF!,"")</f>
        <v>#REF!</v>
      </c>
      <c r="K1382" s="2" t="e">
        <f>IF(Produit_Tarif_Stock!#REF!&lt;&gt;0,Produit_Tarif_Stock!#REF!,"")</f>
        <v>#REF!</v>
      </c>
      <c r="L1382" s="114" t="e">
        <f>IF(Produit_Tarif_Stock!#REF!&lt;&gt;0,Produit_Tarif_Stock!#REF!,"")</f>
        <v>#REF!</v>
      </c>
      <c r="M1382" s="114" t="e">
        <f>IF(Produit_Tarif_Stock!#REF!&lt;&gt;0,Produit_Tarif_Stock!#REF!,"")</f>
        <v>#REF!</v>
      </c>
      <c r="N1382" s="454"/>
      <c r="P1382" s="2" t="e">
        <f>IF(Produit_Tarif_Stock!#REF!&lt;&gt;0,Produit_Tarif_Stock!#REF!,"")</f>
        <v>#REF!</v>
      </c>
      <c r="Q1382" s="518" t="e">
        <f>IF(Produit_Tarif_Stock!#REF!&lt;&gt;0,(E1382-(E1382*H1382)-Produit_Tarif_Stock!#REF!)/Produit_Tarif_Stock!#REF!*100,(E1382-(E1382*H1382)-Produit_Tarif_Stock!#REF!)/Produit_Tarif_Stock!#REF!*100)</f>
        <v>#REF!</v>
      </c>
      <c r="R1382" s="523">
        <f t="shared" si="43"/>
        <v>0</v>
      </c>
      <c r="S1382" s="524" t="e">
        <f>Produit_Tarif_Stock!#REF!</f>
        <v>#REF!</v>
      </c>
    </row>
    <row r="1383" spans="1:19" ht="24.75" customHeight="1">
      <c r="A1383" s="228" t="e">
        <f>Produit_Tarif_Stock!#REF!</f>
        <v>#REF!</v>
      </c>
      <c r="B1383" s="118" t="e">
        <f>IF(Produit_Tarif_Stock!#REF!&lt;&gt;"",Produit_Tarif_Stock!#REF!,"")</f>
        <v>#REF!</v>
      </c>
      <c r="C1383" s="502" t="e">
        <f>IF(Produit_Tarif_Stock!#REF!&lt;&gt;"",Produit_Tarif_Stock!#REF!,"")</f>
        <v>#REF!</v>
      </c>
      <c r="D1383" s="505" t="e">
        <f>IF(Produit_Tarif_Stock!#REF!&lt;&gt;"",Produit_Tarif_Stock!#REF!,"")</f>
        <v>#REF!</v>
      </c>
      <c r="E1383" s="514" t="e">
        <f>IF(Produit_Tarif_Stock!#REF!&lt;&gt;0,Produit_Tarif_Stock!#REF!,"")</f>
        <v>#REF!</v>
      </c>
      <c r="F1383" s="2" t="e">
        <f>IF(Produit_Tarif_Stock!#REF!&lt;&gt;"",Produit_Tarif_Stock!#REF!,"")</f>
        <v>#REF!</v>
      </c>
      <c r="G1383" s="506" t="e">
        <f>IF(Produit_Tarif_Stock!#REF!&lt;&gt;0,Produit_Tarif_Stock!#REF!,"")</f>
        <v>#REF!</v>
      </c>
      <c r="I1383" s="506" t="str">
        <f t="shared" si="42"/>
        <v/>
      </c>
      <c r="J1383" s="2" t="e">
        <f>IF(Produit_Tarif_Stock!#REF!&lt;&gt;0,Produit_Tarif_Stock!#REF!,"")</f>
        <v>#REF!</v>
      </c>
      <c r="K1383" s="2" t="e">
        <f>IF(Produit_Tarif_Stock!#REF!&lt;&gt;0,Produit_Tarif_Stock!#REF!,"")</f>
        <v>#REF!</v>
      </c>
      <c r="L1383" s="114" t="e">
        <f>IF(Produit_Tarif_Stock!#REF!&lt;&gt;0,Produit_Tarif_Stock!#REF!,"")</f>
        <v>#REF!</v>
      </c>
      <c r="M1383" s="114" t="e">
        <f>IF(Produit_Tarif_Stock!#REF!&lt;&gt;0,Produit_Tarif_Stock!#REF!,"")</f>
        <v>#REF!</v>
      </c>
      <c r="N1383" s="454"/>
      <c r="P1383" s="2" t="e">
        <f>IF(Produit_Tarif_Stock!#REF!&lt;&gt;0,Produit_Tarif_Stock!#REF!,"")</f>
        <v>#REF!</v>
      </c>
      <c r="Q1383" s="518" t="e">
        <f>IF(Produit_Tarif_Stock!#REF!&lt;&gt;0,(E1383-(E1383*H1383)-Produit_Tarif_Stock!#REF!)/Produit_Tarif_Stock!#REF!*100,(E1383-(E1383*H1383)-Produit_Tarif_Stock!#REF!)/Produit_Tarif_Stock!#REF!*100)</f>
        <v>#REF!</v>
      </c>
      <c r="R1383" s="523">
        <f t="shared" si="43"/>
        <v>0</v>
      </c>
      <c r="S1383" s="524" t="e">
        <f>Produit_Tarif_Stock!#REF!</f>
        <v>#REF!</v>
      </c>
    </row>
    <row r="1384" spans="1:19" ht="24.75" customHeight="1">
      <c r="A1384" s="228" t="e">
        <f>Produit_Tarif_Stock!#REF!</f>
        <v>#REF!</v>
      </c>
      <c r="B1384" s="118" t="e">
        <f>IF(Produit_Tarif_Stock!#REF!&lt;&gt;"",Produit_Tarif_Stock!#REF!,"")</f>
        <v>#REF!</v>
      </c>
      <c r="C1384" s="502" t="e">
        <f>IF(Produit_Tarif_Stock!#REF!&lt;&gt;"",Produit_Tarif_Stock!#REF!,"")</f>
        <v>#REF!</v>
      </c>
      <c r="D1384" s="505" t="e">
        <f>IF(Produit_Tarif_Stock!#REF!&lt;&gt;"",Produit_Tarif_Stock!#REF!,"")</f>
        <v>#REF!</v>
      </c>
      <c r="E1384" s="514" t="e">
        <f>IF(Produit_Tarif_Stock!#REF!&lt;&gt;0,Produit_Tarif_Stock!#REF!,"")</f>
        <v>#REF!</v>
      </c>
      <c r="F1384" s="2" t="e">
        <f>IF(Produit_Tarif_Stock!#REF!&lt;&gt;"",Produit_Tarif_Stock!#REF!,"")</f>
        <v>#REF!</v>
      </c>
      <c r="G1384" s="506" t="e">
        <f>IF(Produit_Tarif_Stock!#REF!&lt;&gt;0,Produit_Tarif_Stock!#REF!,"")</f>
        <v>#REF!</v>
      </c>
      <c r="I1384" s="506" t="str">
        <f t="shared" si="42"/>
        <v/>
      </c>
      <c r="J1384" s="2" t="e">
        <f>IF(Produit_Tarif_Stock!#REF!&lt;&gt;0,Produit_Tarif_Stock!#REF!,"")</f>
        <v>#REF!</v>
      </c>
      <c r="K1384" s="2" t="e">
        <f>IF(Produit_Tarif_Stock!#REF!&lt;&gt;0,Produit_Tarif_Stock!#REF!,"")</f>
        <v>#REF!</v>
      </c>
      <c r="L1384" s="114" t="e">
        <f>IF(Produit_Tarif_Stock!#REF!&lt;&gt;0,Produit_Tarif_Stock!#REF!,"")</f>
        <v>#REF!</v>
      </c>
      <c r="M1384" s="114" t="e">
        <f>IF(Produit_Tarif_Stock!#REF!&lt;&gt;0,Produit_Tarif_Stock!#REF!,"")</f>
        <v>#REF!</v>
      </c>
      <c r="N1384" s="454"/>
      <c r="P1384" s="2" t="e">
        <f>IF(Produit_Tarif_Stock!#REF!&lt;&gt;0,Produit_Tarif_Stock!#REF!,"")</f>
        <v>#REF!</v>
      </c>
      <c r="Q1384" s="518" t="e">
        <f>IF(Produit_Tarif_Stock!#REF!&lt;&gt;0,(E1384-(E1384*H1384)-Produit_Tarif_Stock!#REF!)/Produit_Tarif_Stock!#REF!*100,(E1384-(E1384*H1384)-Produit_Tarif_Stock!#REF!)/Produit_Tarif_Stock!#REF!*100)</f>
        <v>#REF!</v>
      </c>
      <c r="R1384" s="523">
        <f t="shared" si="43"/>
        <v>0</v>
      </c>
      <c r="S1384" s="524" t="e">
        <f>Produit_Tarif_Stock!#REF!</f>
        <v>#REF!</v>
      </c>
    </row>
    <row r="1385" spans="1:19" ht="24.75" customHeight="1">
      <c r="A1385" s="228" t="e">
        <f>Produit_Tarif_Stock!#REF!</f>
        <v>#REF!</v>
      </c>
      <c r="B1385" s="118" t="e">
        <f>IF(Produit_Tarif_Stock!#REF!&lt;&gt;"",Produit_Tarif_Stock!#REF!,"")</f>
        <v>#REF!</v>
      </c>
      <c r="C1385" s="502" t="e">
        <f>IF(Produit_Tarif_Stock!#REF!&lt;&gt;"",Produit_Tarif_Stock!#REF!,"")</f>
        <v>#REF!</v>
      </c>
      <c r="D1385" s="505" t="e">
        <f>IF(Produit_Tarif_Stock!#REF!&lt;&gt;"",Produit_Tarif_Stock!#REF!,"")</f>
        <v>#REF!</v>
      </c>
      <c r="E1385" s="514" t="e">
        <f>IF(Produit_Tarif_Stock!#REF!&lt;&gt;0,Produit_Tarif_Stock!#REF!,"")</f>
        <v>#REF!</v>
      </c>
      <c r="F1385" s="2" t="e">
        <f>IF(Produit_Tarif_Stock!#REF!&lt;&gt;"",Produit_Tarif_Stock!#REF!,"")</f>
        <v>#REF!</v>
      </c>
      <c r="G1385" s="506" t="e">
        <f>IF(Produit_Tarif_Stock!#REF!&lt;&gt;0,Produit_Tarif_Stock!#REF!,"")</f>
        <v>#REF!</v>
      </c>
      <c r="I1385" s="506" t="str">
        <f t="shared" si="42"/>
        <v/>
      </c>
      <c r="J1385" s="2" t="e">
        <f>IF(Produit_Tarif_Stock!#REF!&lt;&gt;0,Produit_Tarif_Stock!#REF!,"")</f>
        <v>#REF!</v>
      </c>
      <c r="K1385" s="2" t="e">
        <f>IF(Produit_Tarif_Stock!#REF!&lt;&gt;0,Produit_Tarif_Stock!#REF!,"")</f>
        <v>#REF!</v>
      </c>
      <c r="L1385" s="114" t="e">
        <f>IF(Produit_Tarif_Stock!#REF!&lt;&gt;0,Produit_Tarif_Stock!#REF!,"")</f>
        <v>#REF!</v>
      </c>
      <c r="M1385" s="114" t="e">
        <f>IF(Produit_Tarif_Stock!#REF!&lt;&gt;0,Produit_Tarif_Stock!#REF!,"")</f>
        <v>#REF!</v>
      </c>
      <c r="N1385" s="454"/>
      <c r="P1385" s="2" t="e">
        <f>IF(Produit_Tarif_Stock!#REF!&lt;&gt;0,Produit_Tarif_Stock!#REF!,"")</f>
        <v>#REF!</v>
      </c>
      <c r="Q1385" s="518" t="e">
        <f>IF(Produit_Tarif_Stock!#REF!&lt;&gt;0,(E1385-(E1385*H1385)-Produit_Tarif_Stock!#REF!)/Produit_Tarif_Stock!#REF!*100,(E1385-(E1385*H1385)-Produit_Tarif_Stock!#REF!)/Produit_Tarif_Stock!#REF!*100)</f>
        <v>#REF!</v>
      </c>
      <c r="R1385" s="523">
        <f t="shared" si="43"/>
        <v>0</v>
      </c>
      <c r="S1385" s="524" t="e">
        <f>Produit_Tarif_Stock!#REF!</f>
        <v>#REF!</v>
      </c>
    </row>
    <row r="1386" spans="1:19" ht="24.75" customHeight="1">
      <c r="A1386" s="228" t="e">
        <f>Produit_Tarif_Stock!#REF!</f>
        <v>#REF!</v>
      </c>
      <c r="B1386" s="118" t="e">
        <f>IF(Produit_Tarif_Stock!#REF!&lt;&gt;"",Produit_Tarif_Stock!#REF!,"")</f>
        <v>#REF!</v>
      </c>
      <c r="C1386" s="502" t="e">
        <f>IF(Produit_Tarif_Stock!#REF!&lt;&gt;"",Produit_Tarif_Stock!#REF!,"")</f>
        <v>#REF!</v>
      </c>
      <c r="D1386" s="505" t="e">
        <f>IF(Produit_Tarif_Stock!#REF!&lt;&gt;"",Produit_Tarif_Stock!#REF!,"")</f>
        <v>#REF!</v>
      </c>
      <c r="E1386" s="514" t="e">
        <f>IF(Produit_Tarif_Stock!#REF!&lt;&gt;0,Produit_Tarif_Stock!#REF!,"")</f>
        <v>#REF!</v>
      </c>
      <c r="F1386" s="2" t="e">
        <f>IF(Produit_Tarif_Stock!#REF!&lt;&gt;"",Produit_Tarif_Stock!#REF!,"")</f>
        <v>#REF!</v>
      </c>
      <c r="G1386" s="506" t="e">
        <f>IF(Produit_Tarif_Stock!#REF!&lt;&gt;0,Produit_Tarif_Stock!#REF!,"")</f>
        <v>#REF!</v>
      </c>
      <c r="I1386" s="506" t="str">
        <f t="shared" si="42"/>
        <v/>
      </c>
      <c r="J1386" s="2" t="e">
        <f>IF(Produit_Tarif_Stock!#REF!&lt;&gt;0,Produit_Tarif_Stock!#REF!,"")</f>
        <v>#REF!</v>
      </c>
      <c r="K1386" s="2" t="e">
        <f>IF(Produit_Tarif_Stock!#REF!&lt;&gt;0,Produit_Tarif_Stock!#REF!,"")</f>
        <v>#REF!</v>
      </c>
      <c r="L1386" s="114" t="e">
        <f>IF(Produit_Tarif_Stock!#REF!&lt;&gt;0,Produit_Tarif_Stock!#REF!,"")</f>
        <v>#REF!</v>
      </c>
      <c r="M1386" s="114" t="e">
        <f>IF(Produit_Tarif_Stock!#REF!&lt;&gt;0,Produit_Tarif_Stock!#REF!,"")</f>
        <v>#REF!</v>
      </c>
      <c r="N1386" s="454"/>
      <c r="P1386" s="2" t="e">
        <f>IF(Produit_Tarif_Stock!#REF!&lt;&gt;0,Produit_Tarif_Stock!#REF!,"")</f>
        <v>#REF!</v>
      </c>
      <c r="Q1386" s="518" t="e">
        <f>IF(Produit_Tarif_Stock!#REF!&lt;&gt;0,(E1386-(E1386*H1386)-Produit_Tarif_Stock!#REF!)/Produit_Tarif_Stock!#REF!*100,(E1386-(E1386*H1386)-Produit_Tarif_Stock!#REF!)/Produit_Tarif_Stock!#REF!*100)</f>
        <v>#REF!</v>
      </c>
      <c r="R1386" s="523">
        <f t="shared" si="43"/>
        <v>0</v>
      </c>
      <c r="S1386" s="524" t="e">
        <f>Produit_Tarif_Stock!#REF!</f>
        <v>#REF!</v>
      </c>
    </row>
    <row r="1387" spans="1:19" ht="24.75" customHeight="1">
      <c r="A1387" s="228" t="e">
        <f>Produit_Tarif_Stock!#REF!</f>
        <v>#REF!</v>
      </c>
      <c r="B1387" s="118" t="e">
        <f>IF(Produit_Tarif_Stock!#REF!&lt;&gt;"",Produit_Tarif_Stock!#REF!,"")</f>
        <v>#REF!</v>
      </c>
      <c r="C1387" s="502" t="e">
        <f>IF(Produit_Tarif_Stock!#REF!&lt;&gt;"",Produit_Tarif_Stock!#REF!,"")</f>
        <v>#REF!</v>
      </c>
      <c r="D1387" s="505" t="e">
        <f>IF(Produit_Tarif_Stock!#REF!&lt;&gt;"",Produit_Tarif_Stock!#REF!,"")</f>
        <v>#REF!</v>
      </c>
      <c r="E1387" s="514" t="e">
        <f>IF(Produit_Tarif_Stock!#REF!&lt;&gt;0,Produit_Tarif_Stock!#REF!,"")</f>
        <v>#REF!</v>
      </c>
      <c r="F1387" s="2" t="e">
        <f>IF(Produit_Tarif_Stock!#REF!&lt;&gt;"",Produit_Tarif_Stock!#REF!,"")</f>
        <v>#REF!</v>
      </c>
      <c r="G1387" s="506" t="e">
        <f>IF(Produit_Tarif_Stock!#REF!&lt;&gt;0,Produit_Tarif_Stock!#REF!,"")</f>
        <v>#REF!</v>
      </c>
      <c r="I1387" s="506" t="str">
        <f t="shared" si="42"/>
        <v/>
      </c>
      <c r="J1387" s="2" t="e">
        <f>IF(Produit_Tarif_Stock!#REF!&lt;&gt;0,Produit_Tarif_Stock!#REF!,"")</f>
        <v>#REF!</v>
      </c>
      <c r="K1387" s="2" t="e">
        <f>IF(Produit_Tarif_Stock!#REF!&lt;&gt;0,Produit_Tarif_Stock!#REF!,"")</f>
        <v>#REF!</v>
      </c>
      <c r="L1387" s="114" t="e">
        <f>IF(Produit_Tarif_Stock!#REF!&lt;&gt;0,Produit_Tarif_Stock!#REF!,"")</f>
        <v>#REF!</v>
      </c>
      <c r="M1387" s="114" t="e">
        <f>IF(Produit_Tarif_Stock!#REF!&lt;&gt;0,Produit_Tarif_Stock!#REF!,"")</f>
        <v>#REF!</v>
      </c>
      <c r="N1387" s="454"/>
      <c r="P1387" s="2" t="e">
        <f>IF(Produit_Tarif_Stock!#REF!&lt;&gt;0,Produit_Tarif_Stock!#REF!,"")</f>
        <v>#REF!</v>
      </c>
      <c r="Q1387" s="518" t="e">
        <f>IF(Produit_Tarif_Stock!#REF!&lt;&gt;0,(E1387-(E1387*H1387)-Produit_Tarif_Stock!#REF!)/Produit_Tarif_Stock!#REF!*100,(E1387-(E1387*H1387)-Produit_Tarif_Stock!#REF!)/Produit_Tarif_Stock!#REF!*100)</f>
        <v>#REF!</v>
      </c>
      <c r="R1387" s="523">
        <f t="shared" si="43"/>
        <v>0</v>
      </c>
      <c r="S1387" s="524" t="e">
        <f>Produit_Tarif_Stock!#REF!</f>
        <v>#REF!</v>
      </c>
    </row>
    <row r="1388" spans="1:19" ht="24.75" customHeight="1">
      <c r="A1388" s="228" t="e">
        <f>Produit_Tarif_Stock!#REF!</f>
        <v>#REF!</v>
      </c>
      <c r="B1388" s="118" t="e">
        <f>IF(Produit_Tarif_Stock!#REF!&lt;&gt;"",Produit_Tarif_Stock!#REF!,"")</f>
        <v>#REF!</v>
      </c>
      <c r="C1388" s="502" t="e">
        <f>IF(Produit_Tarif_Stock!#REF!&lt;&gt;"",Produit_Tarif_Stock!#REF!,"")</f>
        <v>#REF!</v>
      </c>
      <c r="D1388" s="505" t="e">
        <f>IF(Produit_Tarif_Stock!#REF!&lt;&gt;"",Produit_Tarif_Stock!#REF!,"")</f>
        <v>#REF!</v>
      </c>
      <c r="E1388" s="514" t="e">
        <f>IF(Produit_Tarif_Stock!#REF!&lt;&gt;0,Produit_Tarif_Stock!#REF!,"")</f>
        <v>#REF!</v>
      </c>
      <c r="F1388" s="2" t="e">
        <f>IF(Produit_Tarif_Stock!#REF!&lt;&gt;"",Produit_Tarif_Stock!#REF!,"")</f>
        <v>#REF!</v>
      </c>
      <c r="G1388" s="506" t="e">
        <f>IF(Produit_Tarif_Stock!#REF!&lt;&gt;0,Produit_Tarif_Stock!#REF!,"")</f>
        <v>#REF!</v>
      </c>
      <c r="I1388" s="506" t="str">
        <f t="shared" si="42"/>
        <v/>
      </c>
      <c r="J1388" s="2" t="e">
        <f>IF(Produit_Tarif_Stock!#REF!&lt;&gt;0,Produit_Tarif_Stock!#REF!,"")</f>
        <v>#REF!</v>
      </c>
      <c r="K1388" s="2" t="e">
        <f>IF(Produit_Tarif_Stock!#REF!&lt;&gt;0,Produit_Tarif_Stock!#REF!,"")</f>
        <v>#REF!</v>
      </c>
      <c r="L1388" s="114" t="e">
        <f>IF(Produit_Tarif_Stock!#REF!&lt;&gt;0,Produit_Tarif_Stock!#REF!,"")</f>
        <v>#REF!</v>
      </c>
      <c r="M1388" s="114" t="e">
        <f>IF(Produit_Tarif_Stock!#REF!&lt;&gt;0,Produit_Tarif_Stock!#REF!,"")</f>
        <v>#REF!</v>
      </c>
      <c r="N1388" s="454"/>
      <c r="P1388" s="2" t="e">
        <f>IF(Produit_Tarif_Stock!#REF!&lt;&gt;0,Produit_Tarif_Stock!#REF!,"")</f>
        <v>#REF!</v>
      </c>
      <c r="Q1388" s="518" t="e">
        <f>IF(Produit_Tarif_Stock!#REF!&lt;&gt;0,(E1388-(E1388*H1388)-Produit_Tarif_Stock!#REF!)/Produit_Tarif_Stock!#REF!*100,(E1388-(E1388*H1388)-Produit_Tarif_Stock!#REF!)/Produit_Tarif_Stock!#REF!*100)</f>
        <v>#REF!</v>
      </c>
      <c r="R1388" s="523">
        <f t="shared" si="43"/>
        <v>0</v>
      </c>
      <c r="S1388" s="524" t="e">
        <f>Produit_Tarif_Stock!#REF!</f>
        <v>#REF!</v>
      </c>
    </row>
    <row r="1389" spans="1:19" ht="24.75" customHeight="1">
      <c r="A1389" s="228" t="e">
        <f>Produit_Tarif_Stock!#REF!</f>
        <v>#REF!</v>
      </c>
      <c r="B1389" s="118" t="e">
        <f>IF(Produit_Tarif_Stock!#REF!&lt;&gt;"",Produit_Tarif_Stock!#REF!,"")</f>
        <v>#REF!</v>
      </c>
      <c r="C1389" s="502" t="e">
        <f>IF(Produit_Tarif_Stock!#REF!&lt;&gt;"",Produit_Tarif_Stock!#REF!,"")</f>
        <v>#REF!</v>
      </c>
      <c r="D1389" s="505" t="e">
        <f>IF(Produit_Tarif_Stock!#REF!&lt;&gt;"",Produit_Tarif_Stock!#REF!,"")</f>
        <v>#REF!</v>
      </c>
      <c r="E1389" s="514" t="e">
        <f>IF(Produit_Tarif_Stock!#REF!&lt;&gt;0,Produit_Tarif_Stock!#REF!,"")</f>
        <v>#REF!</v>
      </c>
      <c r="F1389" s="2" t="e">
        <f>IF(Produit_Tarif_Stock!#REF!&lt;&gt;"",Produit_Tarif_Stock!#REF!,"")</f>
        <v>#REF!</v>
      </c>
      <c r="G1389" s="506" t="e">
        <f>IF(Produit_Tarif_Stock!#REF!&lt;&gt;0,Produit_Tarif_Stock!#REF!,"")</f>
        <v>#REF!</v>
      </c>
      <c r="I1389" s="506" t="str">
        <f t="shared" si="42"/>
        <v/>
      </c>
      <c r="J1389" s="2" t="e">
        <f>IF(Produit_Tarif_Stock!#REF!&lt;&gt;0,Produit_Tarif_Stock!#REF!,"")</f>
        <v>#REF!</v>
      </c>
      <c r="K1389" s="2" t="e">
        <f>IF(Produit_Tarif_Stock!#REF!&lt;&gt;0,Produit_Tarif_Stock!#REF!,"")</f>
        <v>#REF!</v>
      </c>
      <c r="L1389" s="114" t="e">
        <f>IF(Produit_Tarif_Stock!#REF!&lt;&gt;0,Produit_Tarif_Stock!#REF!,"")</f>
        <v>#REF!</v>
      </c>
      <c r="M1389" s="114" t="e">
        <f>IF(Produit_Tarif_Stock!#REF!&lt;&gt;0,Produit_Tarif_Stock!#REF!,"")</f>
        <v>#REF!</v>
      </c>
      <c r="N1389" s="454"/>
      <c r="P1389" s="2" t="e">
        <f>IF(Produit_Tarif_Stock!#REF!&lt;&gt;0,Produit_Tarif_Stock!#REF!,"")</f>
        <v>#REF!</v>
      </c>
      <c r="Q1389" s="518" t="e">
        <f>IF(Produit_Tarif_Stock!#REF!&lt;&gt;0,(E1389-(E1389*H1389)-Produit_Tarif_Stock!#REF!)/Produit_Tarif_Stock!#REF!*100,(E1389-(E1389*H1389)-Produit_Tarif_Stock!#REF!)/Produit_Tarif_Stock!#REF!*100)</f>
        <v>#REF!</v>
      </c>
      <c r="R1389" s="523">
        <f t="shared" si="43"/>
        <v>0</v>
      </c>
      <c r="S1389" s="524" t="e">
        <f>Produit_Tarif_Stock!#REF!</f>
        <v>#REF!</v>
      </c>
    </row>
    <row r="1390" spans="1:19" ht="24.75" customHeight="1">
      <c r="A1390" s="228" t="e">
        <f>Produit_Tarif_Stock!#REF!</f>
        <v>#REF!</v>
      </c>
      <c r="B1390" s="118" t="e">
        <f>IF(Produit_Tarif_Stock!#REF!&lt;&gt;"",Produit_Tarif_Stock!#REF!,"")</f>
        <v>#REF!</v>
      </c>
      <c r="C1390" s="502" t="e">
        <f>IF(Produit_Tarif_Stock!#REF!&lt;&gt;"",Produit_Tarif_Stock!#REF!,"")</f>
        <v>#REF!</v>
      </c>
      <c r="D1390" s="505" t="e">
        <f>IF(Produit_Tarif_Stock!#REF!&lt;&gt;"",Produit_Tarif_Stock!#REF!,"")</f>
        <v>#REF!</v>
      </c>
      <c r="E1390" s="514" t="e">
        <f>IF(Produit_Tarif_Stock!#REF!&lt;&gt;0,Produit_Tarif_Stock!#REF!,"")</f>
        <v>#REF!</v>
      </c>
      <c r="F1390" s="2" t="e">
        <f>IF(Produit_Tarif_Stock!#REF!&lt;&gt;"",Produit_Tarif_Stock!#REF!,"")</f>
        <v>#REF!</v>
      </c>
      <c r="G1390" s="506" t="e">
        <f>IF(Produit_Tarif_Stock!#REF!&lt;&gt;0,Produit_Tarif_Stock!#REF!,"")</f>
        <v>#REF!</v>
      </c>
      <c r="I1390" s="506" t="str">
        <f t="shared" si="42"/>
        <v/>
      </c>
      <c r="J1390" s="2" t="e">
        <f>IF(Produit_Tarif_Stock!#REF!&lt;&gt;0,Produit_Tarif_Stock!#REF!,"")</f>
        <v>#REF!</v>
      </c>
      <c r="K1390" s="2" t="e">
        <f>IF(Produit_Tarif_Stock!#REF!&lt;&gt;0,Produit_Tarif_Stock!#REF!,"")</f>
        <v>#REF!</v>
      </c>
      <c r="L1390" s="114" t="e">
        <f>IF(Produit_Tarif_Stock!#REF!&lt;&gt;0,Produit_Tarif_Stock!#REF!,"")</f>
        <v>#REF!</v>
      </c>
      <c r="M1390" s="114" t="e">
        <f>IF(Produit_Tarif_Stock!#REF!&lt;&gt;0,Produit_Tarif_Stock!#REF!,"")</f>
        <v>#REF!</v>
      </c>
      <c r="N1390" s="454"/>
      <c r="P1390" s="2" t="e">
        <f>IF(Produit_Tarif_Stock!#REF!&lt;&gt;0,Produit_Tarif_Stock!#REF!,"")</f>
        <v>#REF!</v>
      </c>
      <c r="Q1390" s="518" t="e">
        <f>IF(Produit_Tarif_Stock!#REF!&lt;&gt;0,(E1390-(E1390*H1390)-Produit_Tarif_Stock!#REF!)/Produit_Tarif_Stock!#REF!*100,(E1390-(E1390*H1390)-Produit_Tarif_Stock!#REF!)/Produit_Tarif_Stock!#REF!*100)</f>
        <v>#REF!</v>
      </c>
      <c r="R1390" s="523">
        <f t="shared" si="43"/>
        <v>0</v>
      </c>
      <c r="S1390" s="524" t="e">
        <f>Produit_Tarif_Stock!#REF!</f>
        <v>#REF!</v>
      </c>
    </row>
    <row r="1391" spans="1:19" ht="24.75" customHeight="1">
      <c r="A1391" s="228" t="e">
        <f>Produit_Tarif_Stock!#REF!</f>
        <v>#REF!</v>
      </c>
      <c r="B1391" s="118" t="e">
        <f>IF(Produit_Tarif_Stock!#REF!&lt;&gt;"",Produit_Tarif_Stock!#REF!,"")</f>
        <v>#REF!</v>
      </c>
      <c r="C1391" s="502" t="e">
        <f>IF(Produit_Tarif_Stock!#REF!&lt;&gt;"",Produit_Tarif_Stock!#REF!,"")</f>
        <v>#REF!</v>
      </c>
      <c r="D1391" s="505" t="e">
        <f>IF(Produit_Tarif_Stock!#REF!&lt;&gt;"",Produit_Tarif_Stock!#REF!,"")</f>
        <v>#REF!</v>
      </c>
      <c r="E1391" s="514" t="e">
        <f>IF(Produit_Tarif_Stock!#REF!&lt;&gt;0,Produit_Tarif_Stock!#REF!,"")</f>
        <v>#REF!</v>
      </c>
      <c r="F1391" s="2" t="e">
        <f>IF(Produit_Tarif_Stock!#REF!&lt;&gt;"",Produit_Tarif_Stock!#REF!,"")</f>
        <v>#REF!</v>
      </c>
      <c r="G1391" s="506" t="e">
        <f>IF(Produit_Tarif_Stock!#REF!&lt;&gt;0,Produit_Tarif_Stock!#REF!,"")</f>
        <v>#REF!</v>
      </c>
      <c r="I1391" s="506" t="str">
        <f t="shared" si="42"/>
        <v/>
      </c>
      <c r="J1391" s="2" t="e">
        <f>IF(Produit_Tarif_Stock!#REF!&lt;&gt;0,Produit_Tarif_Stock!#REF!,"")</f>
        <v>#REF!</v>
      </c>
      <c r="K1391" s="2" t="e">
        <f>IF(Produit_Tarif_Stock!#REF!&lt;&gt;0,Produit_Tarif_Stock!#REF!,"")</f>
        <v>#REF!</v>
      </c>
      <c r="L1391" s="114" t="e">
        <f>IF(Produit_Tarif_Stock!#REF!&lt;&gt;0,Produit_Tarif_Stock!#REF!,"")</f>
        <v>#REF!</v>
      </c>
      <c r="M1391" s="114" t="e">
        <f>IF(Produit_Tarif_Stock!#REF!&lt;&gt;0,Produit_Tarif_Stock!#REF!,"")</f>
        <v>#REF!</v>
      </c>
      <c r="N1391" s="454"/>
      <c r="P1391" s="2" t="e">
        <f>IF(Produit_Tarif_Stock!#REF!&lt;&gt;0,Produit_Tarif_Stock!#REF!,"")</f>
        <v>#REF!</v>
      </c>
      <c r="Q1391" s="518" t="e">
        <f>IF(Produit_Tarif_Stock!#REF!&lt;&gt;0,(E1391-(E1391*H1391)-Produit_Tarif_Stock!#REF!)/Produit_Tarif_Stock!#REF!*100,(E1391-(E1391*H1391)-Produit_Tarif_Stock!#REF!)/Produit_Tarif_Stock!#REF!*100)</f>
        <v>#REF!</v>
      </c>
      <c r="R1391" s="523">
        <f t="shared" si="43"/>
        <v>0</v>
      </c>
      <c r="S1391" s="524" t="e">
        <f>Produit_Tarif_Stock!#REF!</f>
        <v>#REF!</v>
      </c>
    </row>
    <row r="1392" spans="1:19" ht="24.75" customHeight="1">
      <c r="A1392" s="228" t="e">
        <f>Produit_Tarif_Stock!#REF!</f>
        <v>#REF!</v>
      </c>
      <c r="B1392" s="118" t="e">
        <f>IF(Produit_Tarif_Stock!#REF!&lt;&gt;"",Produit_Tarif_Stock!#REF!,"")</f>
        <v>#REF!</v>
      </c>
      <c r="C1392" s="502" t="e">
        <f>IF(Produit_Tarif_Stock!#REF!&lt;&gt;"",Produit_Tarif_Stock!#REF!,"")</f>
        <v>#REF!</v>
      </c>
      <c r="D1392" s="505" t="e">
        <f>IF(Produit_Tarif_Stock!#REF!&lt;&gt;"",Produit_Tarif_Stock!#REF!,"")</f>
        <v>#REF!</v>
      </c>
      <c r="E1392" s="514" t="e">
        <f>IF(Produit_Tarif_Stock!#REF!&lt;&gt;0,Produit_Tarif_Stock!#REF!,"")</f>
        <v>#REF!</v>
      </c>
      <c r="F1392" s="2" t="e">
        <f>IF(Produit_Tarif_Stock!#REF!&lt;&gt;"",Produit_Tarif_Stock!#REF!,"")</f>
        <v>#REF!</v>
      </c>
      <c r="G1392" s="506" t="e">
        <f>IF(Produit_Tarif_Stock!#REF!&lt;&gt;0,Produit_Tarif_Stock!#REF!,"")</f>
        <v>#REF!</v>
      </c>
      <c r="I1392" s="506" t="str">
        <f t="shared" si="42"/>
        <v/>
      </c>
      <c r="J1392" s="2" t="e">
        <f>IF(Produit_Tarif_Stock!#REF!&lt;&gt;0,Produit_Tarif_Stock!#REF!,"")</f>
        <v>#REF!</v>
      </c>
      <c r="K1392" s="2" t="e">
        <f>IF(Produit_Tarif_Stock!#REF!&lt;&gt;0,Produit_Tarif_Stock!#REF!,"")</f>
        <v>#REF!</v>
      </c>
      <c r="L1392" s="114" t="e">
        <f>IF(Produit_Tarif_Stock!#REF!&lt;&gt;0,Produit_Tarif_Stock!#REF!,"")</f>
        <v>#REF!</v>
      </c>
      <c r="M1392" s="114" t="e">
        <f>IF(Produit_Tarif_Stock!#REF!&lt;&gt;0,Produit_Tarif_Stock!#REF!,"")</f>
        <v>#REF!</v>
      </c>
      <c r="N1392" s="454"/>
      <c r="P1392" s="2" t="e">
        <f>IF(Produit_Tarif_Stock!#REF!&lt;&gt;0,Produit_Tarif_Stock!#REF!,"")</f>
        <v>#REF!</v>
      </c>
      <c r="Q1392" s="518" t="e">
        <f>IF(Produit_Tarif_Stock!#REF!&lt;&gt;0,(E1392-(E1392*H1392)-Produit_Tarif_Stock!#REF!)/Produit_Tarif_Stock!#REF!*100,(E1392-(E1392*H1392)-Produit_Tarif_Stock!#REF!)/Produit_Tarif_Stock!#REF!*100)</f>
        <v>#REF!</v>
      </c>
      <c r="R1392" s="523">
        <f t="shared" si="43"/>
        <v>0</v>
      </c>
      <c r="S1392" s="524" t="e">
        <f>Produit_Tarif_Stock!#REF!</f>
        <v>#REF!</v>
      </c>
    </row>
    <row r="1393" spans="1:19" ht="24.75" customHeight="1">
      <c r="A1393" s="228" t="e">
        <f>Produit_Tarif_Stock!#REF!</f>
        <v>#REF!</v>
      </c>
      <c r="B1393" s="118" t="e">
        <f>IF(Produit_Tarif_Stock!#REF!&lt;&gt;"",Produit_Tarif_Stock!#REF!,"")</f>
        <v>#REF!</v>
      </c>
      <c r="C1393" s="502" t="e">
        <f>IF(Produit_Tarif_Stock!#REF!&lt;&gt;"",Produit_Tarif_Stock!#REF!,"")</f>
        <v>#REF!</v>
      </c>
      <c r="D1393" s="505" t="e">
        <f>IF(Produit_Tarif_Stock!#REF!&lt;&gt;"",Produit_Tarif_Stock!#REF!,"")</f>
        <v>#REF!</v>
      </c>
      <c r="E1393" s="514" t="e">
        <f>IF(Produit_Tarif_Stock!#REF!&lt;&gt;0,Produit_Tarif_Stock!#REF!,"")</f>
        <v>#REF!</v>
      </c>
      <c r="F1393" s="2" t="e">
        <f>IF(Produit_Tarif_Stock!#REF!&lt;&gt;"",Produit_Tarif_Stock!#REF!,"")</f>
        <v>#REF!</v>
      </c>
      <c r="G1393" s="506" t="e">
        <f>IF(Produit_Tarif_Stock!#REF!&lt;&gt;0,Produit_Tarif_Stock!#REF!,"")</f>
        <v>#REF!</v>
      </c>
      <c r="I1393" s="506" t="str">
        <f t="shared" si="42"/>
        <v/>
      </c>
      <c r="J1393" s="2" t="e">
        <f>IF(Produit_Tarif_Stock!#REF!&lt;&gt;0,Produit_Tarif_Stock!#REF!,"")</f>
        <v>#REF!</v>
      </c>
      <c r="K1393" s="2" t="e">
        <f>IF(Produit_Tarif_Stock!#REF!&lt;&gt;0,Produit_Tarif_Stock!#REF!,"")</f>
        <v>#REF!</v>
      </c>
      <c r="L1393" s="114" t="e">
        <f>IF(Produit_Tarif_Stock!#REF!&lt;&gt;0,Produit_Tarif_Stock!#REF!,"")</f>
        <v>#REF!</v>
      </c>
      <c r="M1393" s="114" t="e">
        <f>IF(Produit_Tarif_Stock!#REF!&lt;&gt;0,Produit_Tarif_Stock!#REF!,"")</f>
        <v>#REF!</v>
      </c>
      <c r="N1393" s="454"/>
      <c r="P1393" s="2" t="e">
        <f>IF(Produit_Tarif_Stock!#REF!&lt;&gt;0,Produit_Tarif_Stock!#REF!,"")</f>
        <v>#REF!</v>
      </c>
      <c r="Q1393" s="518" t="e">
        <f>IF(Produit_Tarif_Stock!#REF!&lt;&gt;0,(E1393-(E1393*H1393)-Produit_Tarif_Stock!#REF!)/Produit_Tarif_Stock!#REF!*100,(E1393-(E1393*H1393)-Produit_Tarif_Stock!#REF!)/Produit_Tarif_Stock!#REF!*100)</f>
        <v>#REF!</v>
      </c>
      <c r="R1393" s="523">
        <f t="shared" si="43"/>
        <v>0</v>
      </c>
      <c r="S1393" s="524" t="e">
        <f>Produit_Tarif_Stock!#REF!</f>
        <v>#REF!</v>
      </c>
    </row>
    <row r="1394" spans="1:19" ht="24.75" customHeight="1">
      <c r="A1394" s="228" t="e">
        <f>Produit_Tarif_Stock!#REF!</f>
        <v>#REF!</v>
      </c>
      <c r="B1394" s="118" t="e">
        <f>IF(Produit_Tarif_Stock!#REF!&lt;&gt;"",Produit_Tarif_Stock!#REF!,"")</f>
        <v>#REF!</v>
      </c>
      <c r="C1394" s="502" t="e">
        <f>IF(Produit_Tarif_Stock!#REF!&lt;&gt;"",Produit_Tarif_Stock!#REF!,"")</f>
        <v>#REF!</v>
      </c>
      <c r="D1394" s="505" t="e">
        <f>IF(Produit_Tarif_Stock!#REF!&lt;&gt;"",Produit_Tarif_Stock!#REF!,"")</f>
        <v>#REF!</v>
      </c>
      <c r="E1394" s="514" t="e">
        <f>IF(Produit_Tarif_Stock!#REF!&lt;&gt;0,Produit_Tarif_Stock!#REF!,"")</f>
        <v>#REF!</v>
      </c>
      <c r="F1394" s="2" t="e">
        <f>IF(Produit_Tarif_Stock!#REF!&lt;&gt;"",Produit_Tarif_Stock!#REF!,"")</f>
        <v>#REF!</v>
      </c>
      <c r="G1394" s="506" t="e">
        <f>IF(Produit_Tarif_Stock!#REF!&lt;&gt;0,Produit_Tarif_Stock!#REF!,"")</f>
        <v>#REF!</v>
      </c>
      <c r="I1394" s="506" t="str">
        <f t="shared" si="42"/>
        <v/>
      </c>
      <c r="J1394" s="2" t="e">
        <f>IF(Produit_Tarif_Stock!#REF!&lt;&gt;0,Produit_Tarif_Stock!#REF!,"")</f>
        <v>#REF!</v>
      </c>
      <c r="K1394" s="2" t="e">
        <f>IF(Produit_Tarif_Stock!#REF!&lt;&gt;0,Produit_Tarif_Stock!#REF!,"")</f>
        <v>#REF!</v>
      </c>
      <c r="L1394" s="114" t="e">
        <f>IF(Produit_Tarif_Stock!#REF!&lt;&gt;0,Produit_Tarif_Stock!#REF!,"")</f>
        <v>#REF!</v>
      </c>
      <c r="M1394" s="114" t="e">
        <f>IF(Produit_Tarif_Stock!#REF!&lt;&gt;0,Produit_Tarif_Stock!#REF!,"")</f>
        <v>#REF!</v>
      </c>
      <c r="N1394" s="454"/>
      <c r="P1394" s="2" t="e">
        <f>IF(Produit_Tarif_Stock!#REF!&lt;&gt;0,Produit_Tarif_Stock!#REF!,"")</f>
        <v>#REF!</v>
      </c>
      <c r="Q1394" s="518" t="e">
        <f>IF(Produit_Tarif_Stock!#REF!&lt;&gt;0,(E1394-(E1394*H1394)-Produit_Tarif_Stock!#REF!)/Produit_Tarif_Stock!#REF!*100,(E1394-(E1394*H1394)-Produit_Tarif_Stock!#REF!)/Produit_Tarif_Stock!#REF!*100)</f>
        <v>#REF!</v>
      </c>
      <c r="R1394" s="523">
        <f t="shared" si="43"/>
        <v>0</v>
      </c>
      <c r="S1394" s="524" t="e">
        <f>Produit_Tarif_Stock!#REF!</f>
        <v>#REF!</v>
      </c>
    </row>
    <row r="1395" spans="1:19" ht="24.75" customHeight="1">
      <c r="A1395" s="228" t="e">
        <f>Produit_Tarif_Stock!#REF!</f>
        <v>#REF!</v>
      </c>
      <c r="B1395" s="118" t="e">
        <f>IF(Produit_Tarif_Stock!#REF!&lt;&gt;"",Produit_Tarif_Stock!#REF!,"")</f>
        <v>#REF!</v>
      </c>
      <c r="C1395" s="502" t="e">
        <f>IF(Produit_Tarif_Stock!#REF!&lt;&gt;"",Produit_Tarif_Stock!#REF!,"")</f>
        <v>#REF!</v>
      </c>
      <c r="D1395" s="505" t="e">
        <f>IF(Produit_Tarif_Stock!#REF!&lt;&gt;"",Produit_Tarif_Stock!#REF!,"")</f>
        <v>#REF!</v>
      </c>
      <c r="E1395" s="514" t="e">
        <f>IF(Produit_Tarif_Stock!#REF!&lt;&gt;0,Produit_Tarif_Stock!#REF!,"")</f>
        <v>#REF!</v>
      </c>
      <c r="F1395" s="2" t="e">
        <f>IF(Produit_Tarif_Stock!#REF!&lt;&gt;"",Produit_Tarif_Stock!#REF!,"")</f>
        <v>#REF!</v>
      </c>
      <c r="G1395" s="506" t="e">
        <f>IF(Produit_Tarif_Stock!#REF!&lt;&gt;0,Produit_Tarif_Stock!#REF!,"")</f>
        <v>#REF!</v>
      </c>
      <c r="I1395" s="506" t="str">
        <f t="shared" si="42"/>
        <v/>
      </c>
      <c r="J1395" s="2" t="e">
        <f>IF(Produit_Tarif_Stock!#REF!&lt;&gt;0,Produit_Tarif_Stock!#REF!,"")</f>
        <v>#REF!</v>
      </c>
      <c r="K1395" s="2" t="e">
        <f>IF(Produit_Tarif_Stock!#REF!&lt;&gt;0,Produit_Tarif_Stock!#REF!,"")</f>
        <v>#REF!</v>
      </c>
      <c r="L1395" s="114" t="e">
        <f>IF(Produit_Tarif_Stock!#REF!&lt;&gt;0,Produit_Tarif_Stock!#REF!,"")</f>
        <v>#REF!</v>
      </c>
      <c r="M1395" s="114" t="e">
        <f>IF(Produit_Tarif_Stock!#REF!&lt;&gt;0,Produit_Tarif_Stock!#REF!,"")</f>
        <v>#REF!</v>
      </c>
      <c r="N1395" s="454"/>
      <c r="P1395" s="2" t="e">
        <f>IF(Produit_Tarif_Stock!#REF!&lt;&gt;0,Produit_Tarif_Stock!#REF!,"")</f>
        <v>#REF!</v>
      </c>
      <c r="Q1395" s="518" t="e">
        <f>IF(Produit_Tarif_Stock!#REF!&lt;&gt;0,(E1395-(E1395*H1395)-Produit_Tarif_Stock!#REF!)/Produit_Tarif_Stock!#REF!*100,(E1395-(E1395*H1395)-Produit_Tarif_Stock!#REF!)/Produit_Tarif_Stock!#REF!*100)</f>
        <v>#REF!</v>
      </c>
      <c r="R1395" s="523">
        <f t="shared" si="43"/>
        <v>0</v>
      </c>
      <c r="S1395" s="524" t="e">
        <f>Produit_Tarif_Stock!#REF!</f>
        <v>#REF!</v>
      </c>
    </row>
    <row r="1396" spans="1:19" ht="24.75" customHeight="1">
      <c r="A1396" s="228" t="e">
        <f>Produit_Tarif_Stock!#REF!</f>
        <v>#REF!</v>
      </c>
      <c r="B1396" s="118" t="e">
        <f>IF(Produit_Tarif_Stock!#REF!&lt;&gt;"",Produit_Tarif_Stock!#REF!,"")</f>
        <v>#REF!</v>
      </c>
      <c r="C1396" s="502" t="e">
        <f>IF(Produit_Tarif_Stock!#REF!&lt;&gt;"",Produit_Tarif_Stock!#REF!,"")</f>
        <v>#REF!</v>
      </c>
      <c r="D1396" s="505" t="e">
        <f>IF(Produit_Tarif_Stock!#REF!&lt;&gt;"",Produit_Tarif_Stock!#REF!,"")</f>
        <v>#REF!</v>
      </c>
      <c r="E1396" s="514" t="e">
        <f>IF(Produit_Tarif_Stock!#REF!&lt;&gt;0,Produit_Tarif_Stock!#REF!,"")</f>
        <v>#REF!</v>
      </c>
      <c r="F1396" s="2" t="e">
        <f>IF(Produit_Tarif_Stock!#REF!&lt;&gt;"",Produit_Tarif_Stock!#REF!,"")</f>
        <v>#REF!</v>
      </c>
      <c r="G1396" s="506" t="e">
        <f>IF(Produit_Tarif_Stock!#REF!&lt;&gt;0,Produit_Tarif_Stock!#REF!,"")</f>
        <v>#REF!</v>
      </c>
      <c r="I1396" s="506" t="str">
        <f t="shared" si="42"/>
        <v/>
      </c>
      <c r="J1396" s="2" t="e">
        <f>IF(Produit_Tarif_Stock!#REF!&lt;&gt;0,Produit_Tarif_Stock!#REF!,"")</f>
        <v>#REF!</v>
      </c>
      <c r="K1396" s="2" t="e">
        <f>IF(Produit_Tarif_Stock!#REF!&lt;&gt;0,Produit_Tarif_Stock!#REF!,"")</f>
        <v>#REF!</v>
      </c>
      <c r="L1396" s="114" t="e">
        <f>IF(Produit_Tarif_Stock!#REF!&lt;&gt;0,Produit_Tarif_Stock!#REF!,"")</f>
        <v>#REF!</v>
      </c>
      <c r="M1396" s="114" t="e">
        <f>IF(Produit_Tarif_Stock!#REF!&lt;&gt;0,Produit_Tarif_Stock!#REF!,"")</f>
        <v>#REF!</v>
      </c>
      <c r="N1396" s="454"/>
      <c r="P1396" s="2" t="e">
        <f>IF(Produit_Tarif_Stock!#REF!&lt;&gt;0,Produit_Tarif_Stock!#REF!,"")</f>
        <v>#REF!</v>
      </c>
      <c r="Q1396" s="518" t="e">
        <f>IF(Produit_Tarif_Stock!#REF!&lt;&gt;0,(E1396-(E1396*H1396)-Produit_Tarif_Stock!#REF!)/Produit_Tarif_Stock!#REF!*100,(E1396-(E1396*H1396)-Produit_Tarif_Stock!#REF!)/Produit_Tarif_Stock!#REF!*100)</f>
        <v>#REF!</v>
      </c>
      <c r="R1396" s="523">
        <f t="shared" si="43"/>
        <v>0</v>
      </c>
      <c r="S1396" s="524" t="e">
        <f>Produit_Tarif_Stock!#REF!</f>
        <v>#REF!</v>
      </c>
    </row>
    <row r="1397" spans="1:19" ht="24.75" customHeight="1">
      <c r="A1397" s="228" t="e">
        <f>Produit_Tarif_Stock!#REF!</f>
        <v>#REF!</v>
      </c>
      <c r="B1397" s="118" t="e">
        <f>IF(Produit_Tarif_Stock!#REF!&lt;&gt;"",Produit_Tarif_Stock!#REF!,"")</f>
        <v>#REF!</v>
      </c>
      <c r="C1397" s="502" t="e">
        <f>IF(Produit_Tarif_Stock!#REF!&lt;&gt;"",Produit_Tarif_Stock!#REF!,"")</f>
        <v>#REF!</v>
      </c>
      <c r="D1397" s="505" t="e">
        <f>IF(Produit_Tarif_Stock!#REF!&lt;&gt;"",Produit_Tarif_Stock!#REF!,"")</f>
        <v>#REF!</v>
      </c>
      <c r="E1397" s="514" t="e">
        <f>IF(Produit_Tarif_Stock!#REF!&lt;&gt;0,Produit_Tarif_Stock!#REF!,"")</f>
        <v>#REF!</v>
      </c>
      <c r="F1397" s="2" t="e">
        <f>IF(Produit_Tarif_Stock!#REF!&lt;&gt;"",Produit_Tarif_Stock!#REF!,"")</f>
        <v>#REF!</v>
      </c>
      <c r="G1397" s="506" t="e">
        <f>IF(Produit_Tarif_Stock!#REF!&lt;&gt;0,Produit_Tarif_Stock!#REF!,"")</f>
        <v>#REF!</v>
      </c>
      <c r="I1397" s="506" t="str">
        <f t="shared" si="42"/>
        <v/>
      </c>
      <c r="J1397" s="2" t="e">
        <f>IF(Produit_Tarif_Stock!#REF!&lt;&gt;0,Produit_Tarif_Stock!#REF!,"")</f>
        <v>#REF!</v>
      </c>
      <c r="K1397" s="2" t="e">
        <f>IF(Produit_Tarif_Stock!#REF!&lt;&gt;0,Produit_Tarif_Stock!#REF!,"")</f>
        <v>#REF!</v>
      </c>
      <c r="L1397" s="114" t="e">
        <f>IF(Produit_Tarif_Stock!#REF!&lt;&gt;0,Produit_Tarif_Stock!#REF!,"")</f>
        <v>#REF!</v>
      </c>
      <c r="M1397" s="114" t="e">
        <f>IF(Produit_Tarif_Stock!#REF!&lt;&gt;0,Produit_Tarif_Stock!#REF!,"")</f>
        <v>#REF!</v>
      </c>
      <c r="N1397" s="454"/>
      <c r="P1397" s="2" t="e">
        <f>IF(Produit_Tarif_Stock!#REF!&lt;&gt;0,Produit_Tarif_Stock!#REF!,"")</f>
        <v>#REF!</v>
      </c>
      <c r="Q1397" s="518" t="e">
        <f>IF(Produit_Tarif_Stock!#REF!&lt;&gt;0,(E1397-(E1397*H1397)-Produit_Tarif_Stock!#REF!)/Produit_Tarif_Stock!#REF!*100,(E1397-(E1397*H1397)-Produit_Tarif_Stock!#REF!)/Produit_Tarif_Stock!#REF!*100)</f>
        <v>#REF!</v>
      </c>
      <c r="R1397" s="523">
        <f t="shared" si="43"/>
        <v>0</v>
      </c>
      <c r="S1397" s="524" t="e">
        <f>Produit_Tarif_Stock!#REF!</f>
        <v>#REF!</v>
      </c>
    </row>
    <row r="1398" spans="1:19" ht="24.75" customHeight="1">
      <c r="A1398" s="228" t="e">
        <f>Produit_Tarif_Stock!#REF!</f>
        <v>#REF!</v>
      </c>
      <c r="B1398" s="118" t="e">
        <f>IF(Produit_Tarif_Stock!#REF!&lt;&gt;"",Produit_Tarif_Stock!#REF!,"")</f>
        <v>#REF!</v>
      </c>
      <c r="C1398" s="502" t="e">
        <f>IF(Produit_Tarif_Stock!#REF!&lt;&gt;"",Produit_Tarif_Stock!#REF!,"")</f>
        <v>#REF!</v>
      </c>
      <c r="D1398" s="505" t="e">
        <f>IF(Produit_Tarif_Stock!#REF!&lt;&gt;"",Produit_Tarif_Stock!#REF!,"")</f>
        <v>#REF!</v>
      </c>
      <c r="E1398" s="514" t="e">
        <f>IF(Produit_Tarif_Stock!#REF!&lt;&gt;0,Produit_Tarif_Stock!#REF!,"")</f>
        <v>#REF!</v>
      </c>
      <c r="F1398" s="2" t="e">
        <f>IF(Produit_Tarif_Stock!#REF!&lt;&gt;"",Produit_Tarif_Stock!#REF!,"")</f>
        <v>#REF!</v>
      </c>
      <c r="G1398" s="506" t="e">
        <f>IF(Produit_Tarif_Stock!#REF!&lt;&gt;0,Produit_Tarif_Stock!#REF!,"")</f>
        <v>#REF!</v>
      </c>
      <c r="I1398" s="506" t="str">
        <f t="shared" si="42"/>
        <v/>
      </c>
      <c r="J1398" s="2" t="e">
        <f>IF(Produit_Tarif_Stock!#REF!&lt;&gt;0,Produit_Tarif_Stock!#REF!,"")</f>
        <v>#REF!</v>
      </c>
      <c r="K1398" s="2" t="e">
        <f>IF(Produit_Tarif_Stock!#REF!&lt;&gt;0,Produit_Tarif_Stock!#REF!,"")</f>
        <v>#REF!</v>
      </c>
      <c r="L1398" s="114" t="e">
        <f>IF(Produit_Tarif_Stock!#REF!&lt;&gt;0,Produit_Tarif_Stock!#REF!,"")</f>
        <v>#REF!</v>
      </c>
      <c r="M1398" s="114" t="e">
        <f>IF(Produit_Tarif_Stock!#REF!&lt;&gt;0,Produit_Tarif_Stock!#REF!,"")</f>
        <v>#REF!</v>
      </c>
      <c r="N1398" s="454"/>
      <c r="P1398" s="2" t="e">
        <f>IF(Produit_Tarif_Stock!#REF!&lt;&gt;0,Produit_Tarif_Stock!#REF!,"")</f>
        <v>#REF!</v>
      </c>
      <c r="Q1398" s="518" t="e">
        <f>IF(Produit_Tarif_Stock!#REF!&lt;&gt;0,(E1398-(E1398*H1398)-Produit_Tarif_Stock!#REF!)/Produit_Tarif_Stock!#REF!*100,(E1398-(E1398*H1398)-Produit_Tarif_Stock!#REF!)/Produit_Tarif_Stock!#REF!*100)</f>
        <v>#REF!</v>
      </c>
      <c r="R1398" s="523">
        <f t="shared" si="43"/>
        <v>0</v>
      </c>
      <c r="S1398" s="524" t="e">
        <f>Produit_Tarif_Stock!#REF!</f>
        <v>#REF!</v>
      </c>
    </row>
    <row r="1399" spans="1:19" ht="24.75" customHeight="1">
      <c r="A1399" s="228" t="e">
        <f>Produit_Tarif_Stock!#REF!</f>
        <v>#REF!</v>
      </c>
      <c r="B1399" s="118" t="e">
        <f>IF(Produit_Tarif_Stock!#REF!&lt;&gt;"",Produit_Tarif_Stock!#REF!,"")</f>
        <v>#REF!</v>
      </c>
      <c r="C1399" s="502" t="e">
        <f>IF(Produit_Tarif_Stock!#REF!&lt;&gt;"",Produit_Tarif_Stock!#REF!,"")</f>
        <v>#REF!</v>
      </c>
      <c r="D1399" s="505" t="e">
        <f>IF(Produit_Tarif_Stock!#REF!&lt;&gt;"",Produit_Tarif_Stock!#REF!,"")</f>
        <v>#REF!</v>
      </c>
      <c r="E1399" s="514" t="e">
        <f>IF(Produit_Tarif_Stock!#REF!&lt;&gt;0,Produit_Tarif_Stock!#REF!,"")</f>
        <v>#REF!</v>
      </c>
      <c r="F1399" s="2" t="e">
        <f>IF(Produit_Tarif_Stock!#REF!&lt;&gt;"",Produit_Tarif_Stock!#REF!,"")</f>
        <v>#REF!</v>
      </c>
      <c r="G1399" s="506" t="e">
        <f>IF(Produit_Tarif_Stock!#REF!&lt;&gt;0,Produit_Tarif_Stock!#REF!,"")</f>
        <v>#REF!</v>
      </c>
      <c r="I1399" s="506" t="str">
        <f t="shared" si="42"/>
        <v/>
      </c>
      <c r="J1399" s="2" t="e">
        <f>IF(Produit_Tarif_Stock!#REF!&lt;&gt;0,Produit_Tarif_Stock!#REF!,"")</f>
        <v>#REF!</v>
      </c>
      <c r="K1399" s="2" t="e">
        <f>IF(Produit_Tarif_Stock!#REF!&lt;&gt;0,Produit_Tarif_Stock!#REF!,"")</f>
        <v>#REF!</v>
      </c>
      <c r="L1399" s="114" t="e">
        <f>IF(Produit_Tarif_Stock!#REF!&lt;&gt;0,Produit_Tarif_Stock!#REF!,"")</f>
        <v>#REF!</v>
      </c>
      <c r="M1399" s="114" t="e">
        <f>IF(Produit_Tarif_Stock!#REF!&lt;&gt;0,Produit_Tarif_Stock!#REF!,"")</f>
        <v>#REF!</v>
      </c>
      <c r="N1399" s="454"/>
      <c r="P1399" s="2" t="e">
        <f>IF(Produit_Tarif_Stock!#REF!&lt;&gt;0,Produit_Tarif_Stock!#REF!,"")</f>
        <v>#REF!</v>
      </c>
      <c r="Q1399" s="518" t="e">
        <f>IF(Produit_Tarif_Stock!#REF!&lt;&gt;0,(E1399-(E1399*H1399)-Produit_Tarif_Stock!#REF!)/Produit_Tarif_Stock!#REF!*100,(E1399-(E1399*H1399)-Produit_Tarif_Stock!#REF!)/Produit_Tarif_Stock!#REF!*100)</f>
        <v>#REF!</v>
      </c>
      <c r="R1399" s="523">
        <f t="shared" si="43"/>
        <v>0</v>
      </c>
      <c r="S1399" s="524" t="e">
        <f>Produit_Tarif_Stock!#REF!</f>
        <v>#REF!</v>
      </c>
    </row>
    <row r="1400" spans="1:19" ht="24.75" customHeight="1">
      <c r="A1400" s="228" t="e">
        <f>Produit_Tarif_Stock!#REF!</f>
        <v>#REF!</v>
      </c>
      <c r="B1400" s="118" t="e">
        <f>IF(Produit_Tarif_Stock!#REF!&lt;&gt;"",Produit_Tarif_Stock!#REF!,"")</f>
        <v>#REF!</v>
      </c>
      <c r="C1400" s="502" t="e">
        <f>IF(Produit_Tarif_Stock!#REF!&lt;&gt;"",Produit_Tarif_Stock!#REF!,"")</f>
        <v>#REF!</v>
      </c>
      <c r="D1400" s="505" t="e">
        <f>IF(Produit_Tarif_Stock!#REF!&lt;&gt;"",Produit_Tarif_Stock!#REF!,"")</f>
        <v>#REF!</v>
      </c>
      <c r="E1400" s="514" t="e">
        <f>IF(Produit_Tarif_Stock!#REF!&lt;&gt;0,Produit_Tarif_Stock!#REF!,"")</f>
        <v>#REF!</v>
      </c>
      <c r="F1400" s="2" t="e">
        <f>IF(Produit_Tarif_Stock!#REF!&lt;&gt;"",Produit_Tarif_Stock!#REF!,"")</f>
        <v>#REF!</v>
      </c>
      <c r="G1400" s="506" t="e">
        <f>IF(Produit_Tarif_Stock!#REF!&lt;&gt;0,Produit_Tarif_Stock!#REF!,"")</f>
        <v>#REF!</v>
      </c>
      <c r="I1400" s="506" t="str">
        <f t="shared" si="42"/>
        <v/>
      </c>
      <c r="J1400" s="2" t="e">
        <f>IF(Produit_Tarif_Stock!#REF!&lt;&gt;0,Produit_Tarif_Stock!#REF!,"")</f>
        <v>#REF!</v>
      </c>
      <c r="K1400" s="2" t="e">
        <f>IF(Produit_Tarif_Stock!#REF!&lt;&gt;0,Produit_Tarif_Stock!#REF!,"")</f>
        <v>#REF!</v>
      </c>
      <c r="L1400" s="114" t="e">
        <f>IF(Produit_Tarif_Stock!#REF!&lt;&gt;0,Produit_Tarif_Stock!#REF!,"")</f>
        <v>#REF!</v>
      </c>
      <c r="M1400" s="114" t="e">
        <f>IF(Produit_Tarif_Stock!#REF!&lt;&gt;0,Produit_Tarif_Stock!#REF!,"")</f>
        <v>#REF!</v>
      </c>
      <c r="N1400" s="454"/>
      <c r="P1400" s="2" t="e">
        <f>IF(Produit_Tarif_Stock!#REF!&lt;&gt;0,Produit_Tarif_Stock!#REF!,"")</f>
        <v>#REF!</v>
      </c>
      <c r="Q1400" s="518" t="e">
        <f>IF(Produit_Tarif_Stock!#REF!&lt;&gt;0,(E1400-(E1400*H1400)-Produit_Tarif_Stock!#REF!)/Produit_Tarif_Stock!#REF!*100,(E1400-(E1400*H1400)-Produit_Tarif_Stock!#REF!)/Produit_Tarif_Stock!#REF!*100)</f>
        <v>#REF!</v>
      </c>
      <c r="R1400" s="523">
        <f t="shared" si="43"/>
        <v>0</v>
      </c>
      <c r="S1400" s="524" t="e">
        <f>Produit_Tarif_Stock!#REF!</f>
        <v>#REF!</v>
      </c>
    </row>
    <row r="1401" spans="1:19" ht="24.75" customHeight="1">
      <c r="A1401" s="228" t="e">
        <f>Produit_Tarif_Stock!#REF!</f>
        <v>#REF!</v>
      </c>
      <c r="B1401" s="118" t="e">
        <f>IF(Produit_Tarif_Stock!#REF!&lt;&gt;"",Produit_Tarif_Stock!#REF!,"")</f>
        <v>#REF!</v>
      </c>
      <c r="C1401" s="502" t="e">
        <f>IF(Produit_Tarif_Stock!#REF!&lt;&gt;"",Produit_Tarif_Stock!#REF!,"")</f>
        <v>#REF!</v>
      </c>
      <c r="D1401" s="505" t="e">
        <f>IF(Produit_Tarif_Stock!#REF!&lt;&gt;"",Produit_Tarif_Stock!#REF!,"")</f>
        <v>#REF!</v>
      </c>
      <c r="E1401" s="514" t="e">
        <f>IF(Produit_Tarif_Stock!#REF!&lt;&gt;0,Produit_Tarif_Stock!#REF!,"")</f>
        <v>#REF!</v>
      </c>
      <c r="F1401" s="2" t="e">
        <f>IF(Produit_Tarif_Stock!#REF!&lt;&gt;"",Produit_Tarif_Stock!#REF!,"")</f>
        <v>#REF!</v>
      </c>
      <c r="G1401" s="506" t="e">
        <f>IF(Produit_Tarif_Stock!#REF!&lt;&gt;0,Produit_Tarif_Stock!#REF!,"")</f>
        <v>#REF!</v>
      </c>
      <c r="I1401" s="506" t="str">
        <f t="shared" si="42"/>
        <v/>
      </c>
      <c r="J1401" s="2" t="e">
        <f>IF(Produit_Tarif_Stock!#REF!&lt;&gt;0,Produit_Tarif_Stock!#REF!,"")</f>
        <v>#REF!</v>
      </c>
      <c r="K1401" s="2" t="e">
        <f>IF(Produit_Tarif_Stock!#REF!&lt;&gt;0,Produit_Tarif_Stock!#REF!,"")</f>
        <v>#REF!</v>
      </c>
      <c r="L1401" s="114" t="e">
        <f>IF(Produit_Tarif_Stock!#REF!&lt;&gt;0,Produit_Tarif_Stock!#REF!,"")</f>
        <v>#REF!</v>
      </c>
      <c r="M1401" s="114" t="e">
        <f>IF(Produit_Tarif_Stock!#REF!&lt;&gt;0,Produit_Tarif_Stock!#REF!,"")</f>
        <v>#REF!</v>
      </c>
      <c r="N1401" s="454"/>
      <c r="P1401" s="2" t="e">
        <f>IF(Produit_Tarif_Stock!#REF!&lt;&gt;0,Produit_Tarif_Stock!#REF!,"")</f>
        <v>#REF!</v>
      </c>
      <c r="Q1401" s="518" t="e">
        <f>IF(Produit_Tarif_Stock!#REF!&lt;&gt;0,(E1401-(E1401*H1401)-Produit_Tarif_Stock!#REF!)/Produit_Tarif_Stock!#REF!*100,(E1401-(E1401*H1401)-Produit_Tarif_Stock!#REF!)/Produit_Tarif_Stock!#REF!*100)</f>
        <v>#REF!</v>
      </c>
      <c r="R1401" s="523">
        <f t="shared" si="43"/>
        <v>0</v>
      </c>
      <c r="S1401" s="524" t="e">
        <f>Produit_Tarif_Stock!#REF!</f>
        <v>#REF!</v>
      </c>
    </row>
    <row r="1402" spans="1:19" ht="24.75" customHeight="1">
      <c r="A1402" s="228" t="e">
        <f>Produit_Tarif_Stock!#REF!</f>
        <v>#REF!</v>
      </c>
      <c r="B1402" s="118" t="e">
        <f>IF(Produit_Tarif_Stock!#REF!&lt;&gt;"",Produit_Tarif_Stock!#REF!,"")</f>
        <v>#REF!</v>
      </c>
      <c r="C1402" s="502" t="e">
        <f>IF(Produit_Tarif_Stock!#REF!&lt;&gt;"",Produit_Tarif_Stock!#REF!,"")</f>
        <v>#REF!</v>
      </c>
      <c r="D1402" s="505" t="e">
        <f>IF(Produit_Tarif_Stock!#REF!&lt;&gt;"",Produit_Tarif_Stock!#REF!,"")</f>
        <v>#REF!</v>
      </c>
      <c r="E1402" s="514" t="e">
        <f>IF(Produit_Tarif_Stock!#REF!&lt;&gt;0,Produit_Tarif_Stock!#REF!,"")</f>
        <v>#REF!</v>
      </c>
      <c r="F1402" s="2" t="e">
        <f>IF(Produit_Tarif_Stock!#REF!&lt;&gt;"",Produit_Tarif_Stock!#REF!,"")</f>
        <v>#REF!</v>
      </c>
      <c r="G1402" s="506" t="e">
        <f>IF(Produit_Tarif_Stock!#REF!&lt;&gt;0,Produit_Tarif_Stock!#REF!,"")</f>
        <v>#REF!</v>
      </c>
      <c r="I1402" s="506" t="str">
        <f t="shared" si="42"/>
        <v/>
      </c>
      <c r="J1402" s="2" t="e">
        <f>IF(Produit_Tarif_Stock!#REF!&lt;&gt;0,Produit_Tarif_Stock!#REF!,"")</f>
        <v>#REF!</v>
      </c>
      <c r="K1402" s="2" t="e">
        <f>IF(Produit_Tarif_Stock!#REF!&lt;&gt;0,Produit_Tarif_Stock!#REF!,"")</f>
        <v>#REF!</v>
      </c>
      <c r="L1402" s="114" t="e">
        <f>IF(Produit_Tarif_Stock!#REF!&lt;&gt;0,Produit_Tarif_Stock!#REF!,"")</f>
        <v>#REF!</v>
      </c>
      <c r="M1402" s="114" t="e">
        <f>IF(Produit_Tarif_Stock!#REF!&lt;&gt;0,Produit_Tarif_Stock!#REF!,"")</f>
        <v>#REF!</v>
      </c>
      <c r="N1402" s="454"/>
      <c r="P1402" s="2" t="e">
        <f>IF(Produit_Tarif_Stock!#REF!&lt;&gt;0,Produit_Tarif_Stock!#REF!,"")</f>
        <v>#REF!</v>
      </c>
      <c r="Q1402" s="518" t="e">
        <f>IF(Produit_Tarif_Stock!#REF!&lt;&gt;0,(E1402-(E1402*H1402)-Produit_Tarif_Stock!#REF!)/Produit_Tarif_Stock!#REF!*100,(E1402-(E1402*H1402)-Produit_Tarif_Stock!#REF!)/Produit_Tarif_Stock!#REF!*100)</f>
        <v>#REF!</v>
      </c>
      <c r="R1402" s="523">
        <f t="shared" si="43"/>
        <v>0</v>
      </c>
      <c r="S1402" s="524" t="e">
        <f>Produit_Tarif_Stock!#REF!</f>
        <v>#REF!</v>
      </c>
    </row>
    <row r="1403" spans="1:19" ht="24.75" customHeight="1">
      <c r="A1403" s="228" t="e">
        <f>Produit_Tarif_Stock!#REF!</f>
        <v>#REF!</v>
      </c>
      <c r="B1403" s="118" t="e">
        <f>IF(Produit_Tarif_Stock!#REF!&lt;&gt;"",Produit_Tarif_Stock!#REF!,"")</f>
        <v>#REF!</v>
      </c>
      <c r="C1403" s="502" t="e">
        <f>IF(Produit_Tarif_Stock!#REF!&lt;&gt;"",Produit_Tarif_Stock!#REF!,"")</f>
        <v>#REF!</v>
      </c>
      <c r="D1403" s="505" t="e">
        <f>IF(Produit_Tarif_Stock!#REF!&lt;&gt;"",Produit_Tarif_Stock!#REF!,"")</f>
        <v>#REF!</v>
      </c>
      <c r="E1403" s="514" t="e">
        <f>IF(Produit_Tarif_Stock!#REF!&lt;&gt;0,Produit_Tarif_Stock!#REF!,"")</f>
        <v>#REF!</v>
      </c>
      <c r="F1403" s="2" t="e">
        <f>IF(Produit_Tarif_Stock!#REF!&lt;&gt;"",Produit_Tarif_Stock!#REF!,"")</f>
        <v>#REF!</v>
      </c>
      <c r="G1403" s="506" t="e">
        <f>IF(Produit_Tarif_Stock!#REF!&lt;&gt;0,Produit_Tarif_Stock!#REF!,"")</f>
        <v>#REF!</v>
      </c>
      <c r="I1403" s="506" t="str">
        <f t="shared" si="42"/>
        <v/>
      </c>
      <c r="J1403" s="2" t="e">
        <f>IF(Produit_Tarif_Stock!#REF!&lt;&gt;0,Produit_Tarif_Stock!#REF!,"")</f>
        <v>#REF!</v>
      </c>
      <c r="K1403" s="2" t="e">
        <f>IF(Produit_Tarif_Stock!#REF!&lt;&gt;0,Produit_Tarif_Stock!#REF!,"")</f>
        <v>#REF!</v>
      </c>
      <c r="L1403" s="114" t="e">
        <f>IF(Produit_Tarif_Stock!#REF!&lt;&gt;0,Produit_Tarif_Stock!#REF!,"")</f>
        <v>#REF!</v>
      </c>
      <c r="M1403" s="114" t="e">
        <f>IF(Produit_Tarif_Stock!#REF!&lt;&gt;0,Produit_Tarif_Stock!#REF!,"")</f>
        <v>#REF!</v>
      </c>
      <c r="N1403" s="454"/>
      <c r="P1403" s="2" t="e">
        <f>IF(Produit_Tarif_Stock!#REF!&lt;&gt;0,Produit_Tarif_Stock!#REF!,"")</f>
        <v>#REF!</v>
      </c>
      <c r="Q1403" s="518" t="e">
        <f>IF(Produit_Tarif_Stock!#REF!&lt;&gt;0,(E1403-(E1403*H1403)-Produit_Tarif_Stock!#REF!)/Produit_Tarif_Stock!#REF!*100,(E1403-(E1403*H1403)-Produit_Tarif_Stock!#REF!)/Produit_Tarif_Stock!#REF!*100)</f>
        <v>#REF!</v>
      </c>
      <c r="R1403" s="523">
        <f t="shared" si="43"/>
        <v>0</v>
      </c>
      <c r="S1403" s="524" t="e">
        <f>Produit_Tarif_Stock!#REF!</f>
        <v>#REF!</v>
      </c>
    </row>
    <row r="1404" spans="1:19" ht="24.75" customHeight="1">
      <c r="A1404" s="228" t="e">
        <f>Produit_Tarif_Stock!#REF!</f>
        <v>#REF!</v>
      </c>
      <c r="B1404" s="118" t="e">
        <f>IF(Produit_Tarif_Stock!#REF!&lt;&gt;"",Produit_Tarif_Stock!#REF!,"")</f>
        <v>#REF!</v>
      </c>
      <c r="C1404" s="502" t="e">
        <f>IF(Produit_Tarif_Stock!#REF!&lt;&gt;"",Produit_Tarif_Stock!#REF!,"")</f>
        <v>#REF!</v>
      </c>
      <c r="D1404" s="505" t="e">
        <f>IF(Produit_Tarif_Stock!#REF!&lt;&gt;"",Produit_Tarif_Stock!#REF!,"")</f>
        <v>#REF!</v>
      </c>
      <c r="E1404" s="514" t="e">
        <f>IF(Produit_Tarif_Stock!#REF!&lt;&gt;0,Produit_Tarif_Stock!#REF!,"")</f>
        <v>#REF!</v>
      </c>
      <c r="F1404" s="2" t="e">
        <f>IF(Produit_Tarif_Stock!#REF!&lt;&gt;"",Produit_Tarif_Stock!#REF!,"")</f>
        <v>#REF!</v>
      </c>
      <c r="G1404" s="506" t="e">
        <f>IF(Produit_Tarif_Stock!#REF!&lt;&gt;0,Produit_Tarif_Stock!#REF!,"")</f>
        <v>#REF!</v>
      </c>
      <c r="I1404" s="506" t="str">
        <f t="shared" si="42"/>
        <v/>
      </c>
      <c r="J1404" s="2" t="e">
        <f>IF(Produit_Tarif_Stock!#REF!&lt;&gt;0,Produit_Tarif_Stock!#REF!,"")</f>
        <v>#REF!</v>
      </c>
      <c r="K1404" s="2" t="e">
        <f>IF(Produit_Tarif_Stock!#REF!&lt;&gt;0,Produit_Tarif_Stock!#REF!,"")</f>
        <v>#REF!</v>
      </c>
      <c r="L1404" s="114" t="e">
        <f>IF(Produit_Tarif_Stock!#REF!&lt;&gt;0,Produit_Tarif_Stock!#REF!,"")</f>
        <v>#REF!</v>
      </c>
      <c r="M1404" s="114" t="e">
        <f>IF(Produit_Tarif_Stock!#REF!&lt;&gt;0,Produit_Tarif_Stock!#REF!,"")</f>
        <v>#REF!</v>
      </c>
      <c r="N1404" s="454"/>
      <c r="P1404" s="2" t="e">
        <f>IF(Produit_Tarif_Stock!#REF!&lt;&gt;0,Produit_Tarif_Stock!#REF!,"")</f>
        <v>#REF!</v>
      </c>
      <c r="Q1404" s="518" t="e">
        <f>IF(Produit_Tarif_Stock!#REF!&lt;&gt;0,(E1404-(E1404*H1404)-Produit_Tarif_Stock!#REF!)/Produit_Tarif_Stock!#REF!*100,(E1404-(E1404*H1404)-Produit_Tarif_Stock!#REF!)/Produit_Tarif_Stock!#REF!*100)</f>
        <v>#REF!</v>
      </c>
      <c r="R1404" s="523">
        <f t="shared" si="43"/>
        <v>0</v>
      </c>
      <c r="S1404" s="524" t="e">
        <f>Produit_Tarif_Stock!#REF!</f>
        <v>#REF!</v>
      </c>
    </row>
    <row r="1405" spans="1:19" ht="24.75" customHeight="1">
      <c r="A1405" s="228" t="e">
        <f>Produit_Tarif_Stock!#REF!</f>
        <v>#REF!</v>
      </c>
      <c r="B1405" s="118" t="e">
        <f>IF(Produit_Tarif_Stock!#REF!&lt;&gt;"",Produit_Tarif_Stock!#REF!,"")</f>
        <v>#REF!</v>
      </c>
      <c r="C1405" s="502" t="e">
        <f>IF(Produit_Tarif_Stock!#REF!&lt;&gt;"",Produit_Tarif_Stock!#REF!,"")</f>
        <v>#REF!</v>
      </c>
      <c r="D1405" s="505" t="e">
        <f>IF(Produit_Tarif_Stock!#REF!&lt;&gt;"",Produit_Tarif_Stock!#REF!,"")</f>
        <v>#REF!</v>
      </c>
      <c r="E1405" s="514" t="e">
        <f>IF(Produit_Tarif_Stock!#REF!&lt;&gt;0,Produit_Tarif_Stock!#REF!,"")</f>
        <v>#REF!</v>
      </c>
      <c r="F1405" s="2" t="e">
        <f>IF(Produit_Tarif_Stock!#REF!&lt;&gt;"",Produit_Tarif_Stock!#REF!,"")</f>
        <v>#REF!</v>
      </c>
      <c r="G1405" s="506" t="e">
        <f>IF(Produit_Tarif_Stock!#REF!&lt;&gt;0,Produit_Tarif_Stock!#REF!,"")</f>
        <v>#REF!</v>
      </c>
      <c r="I1405" s="506" t="str">
        <f t="shared" si="42"/>
        <v/>
      </c>
      <c r="J1405" s="2" t="e">
        <f>IF(Produit_Tarif_Stock!#REF!&lt;&gt;0,Produit_Tarif_Stock!#REF!,"")</f>
        <v>#REF!</v>
      </c>
      <c r="K1405" s="2" t="e">
        <f>IF(Produit_Tarif_Stock!#REF!&lt;&gt;0,Produit_Tarif_Stock!#REF!,"")</f>
        <v>#REF!</v>
      </c>
      <c r="L1405" s="114" t="e">
        <f>IF(Produit_Tarif_Stock!#REF!&lt;&gt;0,Produit_Tarif_Stock!#REF!,"")</f>
        <v>#REF!</v>
      </c>
      <c r="M1405" s="114" t="e">
        <f>IF(Produit_Tarif_Stock!#REF!&lt;&gt;0,Produit_Tarif_Stock!#REF!,"")</f>
        <v>#REF!</v>
      </c>
      <c r="N1405" s="454"/>
      <c r="P1405" s="2" t="e">
        <f>IF(Produit_Tarif_Stock!#REF!&lt;&gt;0,Produit_Tarif_Stock!#REF!,"")</f>
        <v>#REF!</v>
      </c>
      <c r="Q1405" s="518" t="e">
        <f>IF(Produit_Tarif_Stock!#REF!&lt;&gt;0,(E1405-(E1405*H1405)-Produit_Tarif_Stock!#REF!)/Produit_Tarif_Stock!#REF!*100,(E1405-(E1405*H1405)-Produit_Tarif_Stock!#REF!)/Produit_Tarif_Stock!#REF!*100)</f>
        <v>#REF!</v>
      </c>
      <c r="R1405" s="523">
        <f t="shared" si="43"/>
        <v>0</v>
      </c>
      <c r="S1405" s="524" t="e">
        <f>Produit_Tarif_Stock!#REF!</f>
        <v>#REF!</v>
      </c>
    </row>
    <row r="1406" spans="1:19" ht="24.75" customHeight="1">
      <c r="A1406" s="228" t="e">
        <f>Produit_Tarif_Stock!#REF!</f>
        <v>#REF!</v>
      </c>
      <c r="B1406" s="118" t="e">
        <f>IF(Produit_Tarif_Stock!#REF!&lt;&gt;"",Produit_Tarif_Stock!#REF!,"")</f>
        <v>#REF!</v>
      </c>
      <c r="C1406" s="502" t="e">
        <f>IF(Produit_Tarif_Stock!#REF!&lt;&gt;"",Produit_Tarif_Stock!#REF!,"")</f>
        <v>#REF!</v>
      </c>
      <c r="D1406" s="505" t="e">
        <f>IF(Produit_Tarif_Stock!#REF!&lt;&gt;"",Produit_Tarif_Stock!#REF!,"")</f>
        <v>#REF!</v>
      </c>
      <c r="E1406" s="514" t="e">
        <f>IF(Produit_Tarif_Stock!#REF!&lt;&gt;0,Produit_Tarif_Stock!#REF!,"")</f>
        <v>#REF!</v>
      </c>
      <c r="F1406" s="2" t="e">
        <f>IF(Produit_Tarif_Stock!#REF!&lt;&gt;"",Produit_Tarif_Stock!#REF!,"")</f>
        <v>#REF!</v>
      </c>
      <c r="G1406" s="506" t="e">
        <f>IF(Produit_Tarif_Stock!#REF!&lt;&gt;0,Produit_Tarif_Stock!#REF!,"")</f>
        <v>#REF!</v>
      </c>
      <c r="I1406" s="506" t="str">
        <f t="shared" si="42"/>
        <v/>
      </c>
      <c r="J1406" s="2" t="e">
        <f>IF(Produit_Tarif_Stock!#REF!&lt;&gt;0,Produit_Tarif_Stock!#REF!,"")</f>
        <v>#REF!</v>
      </c>
      <c r="K1406" s="2" t="e">
        <f>IF(Produit_Tarif_Stock!#REF!&lt;&gt;0,Produit_Tarif_Stock!#REF!,"")</f>
        <v>#REF!</v>
      </c>
      <c r="L1406" s="114" t="e">
        <f>IF(Produit_Tarif_Stock!#REF!&lt;&gt;0,Produit_Tarif_Stock!#REF!,"")</f>
        <v>#REF!</v>
      </c>
      <c r="M1406" s="114" t="e">
        <f>IF(Produit_Tarif_Stock!#REF!&lt;&gt;0,Produit_Tarif_Stock!#REF!,"")</f>
        <v>#REF!</v>
      </c>
      <c r="N1406" s="454"/>
      <c r="P1406" s="2" t="e">
        <f>IF(Produit_Tarif_Stock!#REF!&lt;&gt;0,Produit_Tarif_Stock!#REF!,"")</f>
        <v>#REF!</v>
      </c>
      <c r="Q1406" s="518" t="e">
        <f>IF(Produit_Tarif_Stock!#REF!&lt;&gt;0,(E1406-(E1406*H1406)-Produit_Tarif_Stock!#REF!)/Produit_Tarif_Stock!#REF!*100,(E1406-(E1406*H1406)-Produit_Tarif_Stock!#REF!)/Produit_Tarif_Stock!#REF!*100)</f>
        <v>#REF!</v>
      </c>
      <c r="R1406" s="523">
        <f t="shared" si="43"/>
        <v>0</v>
      </c>
      <c r="S1406" s="524" t="e">
        <f>Produit_Tarif_Stock!#REF!</f>
        <v>#REF!</v>
      </c>
    </row>
    <row r="1407" spans="1:19" ht="24.75" customHeight="1">
      <c r="A1407" s="228" t="e">
        <f>Produit_Tarif_Stock!#REF!</f>
        <v>#REF!</v>
      </c>
      <c r="B1407" s="118" t="e">
        <f>IF(Produit_Tarif_Stock!#REF!&lt;&gt;"",Produit_Tarif_Stock!#REF!,"")</f>
        <v>#REF!</v>
      </c>
      <c r="C1407" s="502" t="e">
        <f>IF(Produit_Tarif_Stock!#REF!&lt;&gt;"",Produit_Tarif_Stock!#REF!,"")</f>
        <v>#REF!</v>
      </c>
      <c r="D1407" s="505" t="e">
        <f>IF(Produit_Tarif_Stock!#REF!&lt;&gt;"",Produit_Tarif_Stock!#REF!,"")</f>
        <v>#REF!</v>
      </c>
      <c r="E1407" s="514" t="e">
        <f>IF(Produit_Tarif_Stock!#REF!&lt;&gt;0,Produit_Tarif_Stock!#REF!,"")</f>
        <v>#REF!</v>
      </c>
      <c r="F1407" s="2" t="e">
        <f>IF(Produit_Tarif_Stock!#REF!&lt;&gt;"",Produit_Tarif_Stock!#REF!,"")</f>
        <v>#REF!</v>
      </c>
      <c r="G1407" s="506" t="e">
        <f>IF(Produit_Tarif_Stock!#REF!&lt;&gt;0,Produit_Tarif_Stock!#REF!,"")</f>
        <v>#REF!</v>
      </c>
      <c r="I1407" s="506" t="str">
        <f t="shared" si="42"/>
        <v/>
      </c>
      <c r="J1407" s="2" t="e">
        <f>IF(Produit_Tarif_Stock!#REF!&lt;&gt;0,Produit_Tarif_Stock!#REF!,"")</f>
        <v>#REF!</v>
      </c>
      <c r="K1407" s="2" t="e">
        <f>IF(Produit_Tarif_Stock!#REF!&lt;&gt;0,Produit_Tarif_Stock!#REF!,"")</f>
        <v>#REF!</v>
      </c>
      <c r="L1407" s="114" t="e">
        <f>IF(Produit_Tarif_Stock!#REF!&lt;&gt;0,Produit_Tarif_Stock!#REF!,"")</f>
        <v>#REF!</v>
      </c>
      <c r="M1407" s="114" t="e">
        <f>IF(Produit_Tarif_Stock!#REF!&lt;&gt;0,Produit_Tarif_Stock!#REF!,"")</f>
        <v>#REF!</v>
      </c>
      <c r="N1407" s="454"/>
      <c r="P1407" s="2" t="e">
        <f>IF(Produit_Tarif_Stock!#REF!&lt;&gt;0,Produit_Tarif_Stock!#REF!,"")</f>
        <v>#REF!</v>
      </c>
      <c r="Q1407" s="518" t="e">
        <f>IF(Produit_Tarif_Stock!#REF!&lt;&gt;0,(E1407-(E1407*H1407)-Produit_Tarif_Stock!#REF!)/Produit_Tarif_Stock!#REF!*100,(E1407-(E1407*H1407)-Produit_Tarif_Stock!#REF!)/Produit_Tarif_Stock!#REF!*100)</f>
        <v>#REF!</v>
      </c>
      <c r="R1407" s="523">
        <f t="shared" si="43"/>
        <v>0</v>
      </c>
      <c r="S1407" s="524" t="e">
        <f>Produit_Tarif_Stock!#REF!</f>
        <v>#REF!</v>
      </c>
    </row>
    <row r="1408" spans="1:19" ht="24.75" customHeight="1">
      <c r="A1408" s="228" t="e">
        <f>Produit_Tarif_Stock!#REF!</f>
        <v>#REF!</v>
      </c>
      <c r="B1408" s="118" t="e">
        <f>IF(Produit_Tarif_Stock!#REF!&lt;&gt;"",Produit_Tarif_Stock!#REF!,"")</f>
        <v>#REF!</v>
      </c>
      <c r="C1408" s="502" t="e">
        <f>IF(Produit_Tarif_Stock!#REF!&lt;&gt;"",Produit_Tarif_Stock!#REF!,"")</f>
        <v>#REF!</v>
      </c>
      <c r="D1408" s="505" t="e">
        <f>IF(Produit_Tarif_Stock!#REF!&lt;&gt;"",Produit_Tarif_Stock!#REF!,"")</f>
        <v>#REF!</v>
      </c>
      <c r="E1408" s="514" t="e">
        <f>IF(Produit_Tarif_Stock!#REF!&lt;&gt;0,Produit_Tarif_Stock!#REF!,"")</f>
        <v>#REF!</v>
      </c>
      <c r="F1408" s="2" t="e">
        <f>IF(Produit_Tarif_Stock!#REF!&lt;&gt;"",Produit_Tarif_Stock!#REF!,"")</f>
        <v>#REF!</v>
      </c>
      <c r="G1408" s="506" t="e">
        <f>IF(Produit_Tarif_Stock!#REF!&lt;&gt;0,Produit_Tarif_Stock!#REF!,"")</f>
        <v>#REF!</v>
      </c>
      <c r="I1408" s="506" t="str">
        <f t="shared" si="42"/>
        <v/>
      </c>
      <c r="J1408" s="2" t="e">
        <f>IF(Produit_Tarif_Stock!#REF!&lt;&gt;0,Produit_Tarif_Stock!#REF!,"")</f>
        <v>#REF!</v>
      </c>
      <c r="K1408" s="2" t="e">
        <f>IF(Produit_Tarif_Stock!#REF!&lt;&gt;0,Produit_Tarif_Stock!#REF!,"")</f>
        <v>#REF!</v>
      </c>
      <c r="L1408" s="114" t="e">
        <f>IF(Produit_Tarif_Stock!#REF!&lt;&gt;0,Produit_Tarif_Stock!#REF!,"")</f>
        <v>#REF!</v>
      </c>
      <c r="M1408" s="114" t="e">
        <f>IF(Produit_Tarif_Stock!#REF!&lt;&gt;0,Produit_Tarif_Stock!#REF!,"")</f>
        <v>#REF!</v>
      </c>
      <c r="N1408" s="454"/>
      <c r="P1408" s="2" t="e">
        <f>IF(Produit_Tarif_Stock!#REF!&lt;&gt;0,Produit_Tarif_Stock!#REF!,"")</f>
        <v>#REF!</v>
      </c>
      <c r="Q1408" s="518" t="e">
        <f>IF(Produit_Tarif_Stock!#REF!&lt;&gt;0,(E1408-(E1408*H1408)-Produit_Tarif_Stock!#REF!)/Produit_Tarif_Stock!#REF!*100,(E1408-(E1408*H1408)-Produit_Tarif_Stock!#REF!)/Produit_Tarif_Stock!#REF!*100)</f>
        <v>#REF!</v>
      </c>
      <c r="R1408" s="523">
        <f t="shared" si="43"/>
        <v>0</v>
      </c>
      <c r="S1408" s="524" t="e">
        <f>Produit_Tarif_Stock!#REF!</f>
        <v>#REF!</v>
      </c>
    </row>
    <row r="1409" spans="1:19" ht="24.75" customHeight="1">
      <c r="A1409" s="228" t="e">
        <f>Produit_Tarif_Stock!#REF!</f>
        <v>#REF!</v>
      </c>
      <c r="B1409" s="118" t="e">
        <f>IF(Produit_Tarif_Stock!#REF!&lt;&gt;"",Produit_Tarif_Stock!#REF!,"")</f>
        <v>#REF!</v>
      </c>
      <c r="C1409" s="502" t="e">
        <f>IF(Produit_Tarif_Stock!#REF!&lt;&gt;"",Produit_Tarif_Stock!#REF!,"")</f>
        <v>#REF!</v>
      </c>
      <c r="D1409" s="505" t="e">
        <f>IF(Produit_Tarif_Stock!#REF!&lt;&gt;"",Produit_Tarif_Stock!#REF!,"")</f>
        <v>#REF!</v>
      </c>
      <c r="E1409" s="514" t="e">
        <f>IF(Produit_Tarif_Stock!#REF!&lt;&gt;0,Produit_Tarif_Stock!#REF!,"")</f>
        <v>#REF!</v>
      </c>
      <c r="F1409" s="2" t="e">
        <f>IF(Produit_Tarif_Stock!#REF!&lt;&gt;"",Produit_Tarif_Stock!#REF!,"")</f>
        <v>#REF!</v>
      </c>
      <c r="G1409" s="506" t="e">
        <f>IF(Produit_Tarif_Stock!#REF!&lt;&gt;0,Produit_Tarif_Stock!#REF!,"")</f>
        <v>#REF!</v>
      </c>
      <c r="I1409" s="506" t="str">
        <f t="shared" si="42"/>
        <v/>
      </c>
      <c r="J1409" s="2" t="e">
        <f>IF(Produit_Tarif_Stock!#REF!&lt;&gt;0,Produit_Tarif_Stock!#REF!,"")</f>
        <v>#REF!</v>
      </c>
      <c r="K1409" s="2" t="e">
        <f>IF(Produit_Tarif_Stock!#REF!&lt;&gt;0,Produit_Tarif_Stock!#REF!,"")</f>
        <v>#REF!</v>
      </c>
      <c r="L1409" s="114" t="e">
        <f>IF(Produit_Tarif_Stock!#REF!&lt;&gt;0,Produit_Tarif_Stock!#REF!,"")</f>
        <v>#REF!</v>
      </c>
      <c r="M1409" s="114" t="e">
        <f>IF(Produit_Tarif_Stock!#REF!&lt;&gt;0,Produit_Tarif_Stock!#REF!,"")</f>
        <v>#REF!</v>
      </c>
      <c r="N1409" s="454"/>
      <c r="P1409" s="2" t="e">
        <f>IF(Produit_Tarif_Stock!#REF!&lt;&gt;0,Produit_Tarif_Stock!#REF!,"")</f>
        <v>#REF!</v>
      </c>
      <c r="Q1409" s="518" t="e">
        <f>IF(Produit_Tarif_Stock!#REF!&lt;&gt;0,(E1409-(E1409*H1409)-Produit_Tarif_Stock!#REF!)/Produit_Tarif_Stock!#REF!*100,(E1409-(E1409*H1409)-Produit_Tarif_Stock!#REF!)/Produit_Tarif_Stock!#REF!*100)</f>
        <v>#REF!</v>
      </c>
      <c r="R1409" s="523">
        <f t="shared" si="43"/>
        <v>0</v>
      </c>
      <c r="S1409" s="524" t="e">
        <f>Produit_Tarif_Stock!#REF!</f>
        <v>#REF!</v>
      </c>
    </row>
    <row r="1410" spans="1:19" ht="24.75" customHeight="1">
      <c r="A1410" s="228" t="e">
        <f>Produit_Tarif_Stock!#REF!</f>
        <v>#REF!</v>
      </c>
      <c r="B1410" s="118" t="e">
        <f>IF(Produit_Tarif_Stock!#REF!&lt;&gt;"",Produit_Tarif_Stock!#REF!,"")</f>
        <v>#REF!</v>
      </c>
      <c r="C1410" s="502" t="e">
        <f>IF(Produit_Tarif_Stock!#REF!&lt;&gt;"",Produit_Tarif_Stock!#REF!,"")</f>
        <v>#REF!</v>
      </c>
      <c r="D1410" s="505" t="e">
        <f>IF(Produit_Tarif_Stock!#REF!&lt;&gt;"",Produit_Tarif_Stock!#REF!,"")</f>
        <v>#REF!</v>
      </c>
      <c r="E1410" s="514" t="e">
        <f>IF(Produit_Tarif_Stock!#REF!&lt;&gt;0,Produit_Tarif_Stock!#REF!,"")</f>
        <v>#REF!</v>
      </c>
      <c r="F1410" s="2" t="e">
        <f>IF(Produit_Tarif_Stock!#REF!&lt;&gt;"",Produit_Tarif_Stock!#REF!,"")</f>
        <v>#REF!</v>
      </c>
      <c r="G1410" s="506" t="e">
        <f>IF(Produit_Tarif_Stock!#REF!&lt;&gt;0,Produit_Tarif_Stock!#REF!,"")</f>
        <v>#REF!</v>
      </c>
      <c r="I1410" s="506" t="str">
        <f t="shared" si="42"/>
        <v/>
      </c>
      <c r="J1410" s="2" t="e">
        <f>IF(Produit_Tarif_Stock!#REF!&lt;&gt;0,Produit_Tarif_Stock!#REF!,"")</f>
        <v>#REF!</v>
      </c>
      <c r="K1410" s="2" t="e">
        <f>IF(Produit_Tarif_Stock!#REF!&lt;&gt;0,Produit_Tarif_Stock!#REF!,"")</f>
        <v>#REF!</v>
      </c>
      <c r="L1410" s="114" t="e">
        <f>IF(Produit_Tarif_Stock!#REF!&lt;&gt;0,Produit_Tarif_Stock!#REF!,"")</f>
        <v>#REF!</v>
      </c>
      <c r="M1410" s="114" t="e">
        <f>IF(Produit_Tarif_Stock!#REF!&lt;&gt;0,Produit_Tarif_Stock!#REF!,"")</f>
        <v>#REF!</v>
      </c>
      <c r="N1410" s="454"/>
      <c r="P1410" s="2" t="e">
        <f>IF(Produit_Tarif_Stock!#REF!&lt;&gt;0,Produit_Tarif_Stock!#REF!,"")</f>
        <v>#REF!</v>
      </c>
      <c r="Q1410" s="518" t="e">
        <f>IF(Produit_Tarif_Stock!#REF!&lt;&gt;0,(E1410-(E1410*H1410)-Produit_Tarif_Stock!#REF!)/Produit_Tarif_Stock!#REF!*100,(E1410-(E1410*H1410)-Produit_Tarif_Stock!#REF!)/Produit_Tarif_Stock!#REF!*100)</f>
        <v>#REF!</v>
      </c>
      <c r="R1410" s="523">
        <f t="shared" si="43"/>
        <v>0</v>
      </c>
      <c r="S1410" s="524" t="e">
        <f>Produit_Tarif_Stock!#REF!</f>
        <v>#REF!</v>
      </c>
    </row>
    <row r="1411" spans="1:19" ht="24.75" customHeight="1">
      <c r="A1411" s="228" t="e">
        <f>Produit_Tarif_Stock!#REF!</f>
        <v>#REF!</v>
      </c>
      <c r="B1411" s="118" t="e">
        <f>IF(Produit_Tarif_Stock!#REF!&lt;&gt;"",Produit_Tarif_Stock!#REF!,"")</f>
        <v>#REF!</v>
      </c>
      <c r="C1411" s="502" t="e">
        <f>IF(Produit_Tarif_Stock!#REF!&lt;&gt;"",Produit_Tarif_Stock!#REF!,"")</f>
        <v>#REF!</v>
      </c>
      <c r="D1411" s="505" t="e">
        <f>IF(Produit_Tarif_Stock!#REF!&lt;&gt;"",Produit_Tarif_Stock!#REF!,"")</f>
        <v>#REF!</v>
      </c>
      <c r="E1411" s="514" t="e">
        <f>IF(Produit_Tarif_Stock!#REF!&lt;&gt;0,Produit_Tarif_Stock!#REF!,"")</f>
        <v>#REF!</v>
      </c>
      <c r="F1411" s="2" t="e">
        <f>IF(Produit_Tarif_Stock!#REF!&lt;&gt;"",Produit_Tarif_Stock!#REF!,"")</f>
        <v>#REF!</v>
      </c>
      <c r="G1411" s="506" t="e">
        <f>IF(Produit_Tarif_Stock!#REF!&lt;&gt;0,Produit_Tarif_Stock!#REF!,"")</f>
        <v>#REF!</v>
      </c>
      <c r="I1411" s="506" t="str">
        <f t="shared" si="42"/>
        <v/>
      </c>
      <c r="J1411" s="2" t="e">
        <f>IF(Produit_Tarif_Stock!#REF!&lt;&gt;0,Produit_Tarif_Stock!#REF!,"")</f>
        <v>#REF!</v>
      </c>
      <c r="K1411" s="2" t="e">
        <f>IF(Produit_Tarif_Stock!#REF!&lt;&gt;0,Produit_Tarif_Stock!#REF!,"")</f>
        <v>#REF!</v>
      </c>
      <c r="L1411" s="114" t="e">
        <f>IF(Produit_Tarif_Stock!#REF!&lt;&gt;0,Produit_Tarif_Stock!#REF!,"")</f>
        <v>#REF!</v>
      </c>
      <c r="M1411" s="114" t="e">
        <f>IF(Produit_Tarif_Stock!#REF!&lt;&gt;0,Produit_Tarif_Stock!#REF!,"")</f>
        <v>#REF!</v>
      </c>
      <c r="N1411" s="454"/>
      <c r="P1411" s="2" t="e">
        <f>IF(Produit_Tarif_Stock!#REF!&lt;&gt;0,Produit_Tarif_Stock!#REF!,"")</f>
        <v>#REF!</v>
      </c>
      <c r="Q1411" s="518" t="e">
        <f>IF(Produit_Tarif_Stock!#REF!&lt;&gt;0,(E1411-(E1411*H1411)-Produit_Tarif_Stock!#REF!)/Produit_Tarif_Stock!#REF!*100,(E1411-(E1411*H1411)-Produit_Tarif_Stock!#REF!)/Produit_Tarif_Stock!#REF!*100)</f>
        <v>#REF!</v>
      </c>
      <c r="R1411" s="523">
        <f t="shared" si="43"/>
        <v>0</v>
      </c>
      <c r="S1411" s="524" t="e">
        <f>Produit_Tarif_Stock!#REF!</f>
        <v>#REF!</v>
      </c>
    </row>
    <row r="1412" spans="1:19" ht="24.75" customHeight="1">
      <c r="A1412" s="228" t="e">
        <f>Produit_Tarif_Stock!#REF!</f>
        <v>#REF!</v>
      </c>
      <c r="B1412" s="118" t="e">
        <f>IF(Produit_Tarif_Stock!#REF!&lt;&gt;"",Produit_Tarif_Stock!#REF!,"")</f>
        <v>#REF!</v>
      </c>
      <c r="C1412" s="502" t="e">
        <f>IF(Produit_Tarif_Stock!#REF!&lt;&gt;"",Produit_Tarif_Stock!#REF!,"")</f>
        <v>#REF!</v>
      </c>
      <c r="D1412" s="505" t="e">
        <f>IF(Produit_Tarif_Stock!#REF!&lt;&gt;"",Produit_Tarif_Stock!#REF!,"")</f>
        <v>#REF!</v>
      </c>
      <c r="E1412" s="514" t="e">
        <f>IF(Produit_Tarif_Stock!#REF!&lt;&gt;0,Produit_Tarif_Stock!#REF!,"")</f>
        <v>#REF!</v>
      </c>
      <c r="F1412" s="2" t="e">
        <f>IF(Produit_Tarif_Stock!#REF!&lt;&gt;"",Produit_Tarif_Stock!#REF!,"")</f>
        <v>#REF!</v>
      </c>
      <c r="G1412" s="506" t="e">
        <f>IF(Produit_Tarif_Stock!#REF!&lt;&gt;0,Produit_Tarif_Stock!#REF!,"")</f>
        <v>#REF!</v>
      </c>
      <c r="I1412" s="506" t="str">
        <f t="shared" si="42"/>
        <v/>
      </c>
      <c r="J1412" s="2" t="e">
        <f>IF(Produit_Tarif_Stock!#REF!&lt;&gt;0,Produit_Tarif_Stock!#REF!,"")</f>
        <v>#REF!</v>
      </c>
      <c r="K1412" s="2" t="e">
        <f>IF(Produit_Tarif_Stock!#REF!&lt;&gt;0,Produit_Tarif_Stock!#REF!,"")</f>
        <v>#REF!</v>
      </c>
      <c r="L1412" s="114" t="e">
        <f>IF(Produit_Tarif_Stock!#REF!&lt;&gt;0,Produit_Tarif_Stock!#REF!,"")</f>
        <v>#REF!</v>
      </c>
      <c r="M1412" s="114" t="e">
        <f>IF(Produit_Tarif_Stock!#REF!&lt;&gt;0,Produit_Tarif_Stock!#REF!,"")</f>
        <v>#REF!</v>
      </c>
      <c r="N1412" s="454"/>
      <c r="P1412" s="2" t="e">
        <f>IF(Produit_Tarif_Stock!#REF!&lt;&gt;0,Produit_Tarif_Stock!#REF!,"")</f>
        <v>#REF!</v>
      </c>
      <c r="Q1412" s="518" t="e">
        <f>IF(Produit_Tarif_Stock!#REF!&lt;&gt;0,(E1412-(E1412*H1412)-Produit_Tarif_Stock!#REF!)/Produit_Tarif_Stock!#REF!*100,(E1412-(E1412*H1412)-Produit_Tarif_Stock!#REF!)/Produit_Tarif_Stock!#REF!*100)</f>
        <v>#REF!</v>
      </c>
      <c r="R1412" s="523">
        <f t="shared" si="43"/>
        <v>0</v>
      </c>
      <c r="S1412" s="524" t="e">
        <f>Produit_Tarif_Stock!#REF!</f>
        <v>#REF!</v>
      </c>
    </row>
    <row r="1413" spans="1:19" ht="24.75" customHeight="1">
      <c r="A1413" s="228" t="e">
        <f>Produit_Tarif_Stock!#REF!</f>
        <v>#REF!</v>
      </c>
      <c r="B1413" s="118" t="e">
        <f>IF(Produit_Tarif_Stock!#REF!&lt;&gt;"",Produit_Tarif_Stock!#REF!,"")</f>
        <v>#REF!</v>
      </c>
      <c r="C1413" s="502" t="e">
        <f>IF(Produit_Tarif_Stock!#REF!&lt;&gt;"",Produit_Tarif_Stock!#REF!,"")</f>
        <v>#REF!</v>
      </c>
      <c r="D1413" s="505" t="e">
        <f>IF(Produit_Tarif_Stock!#REF!&lt;&gt;"",Produit_Tarif_Stock!#REF!,"")</f>
        <v>#REF!</v>
      </c>
      <c r="E1413" s="514" t="e">
        <f>IF(Produit_Tarif_Stock!#REF!&lt;&gt;0,Produit_Tarif_Stock!#REF!,"")</f>
        <v>#REF!</v>
      </c>
      <c r="F1413" s="2" t="e">
        <f>IF(Produit_Tarif_Stock!#REF!&lt;&gt;"",Produit_Tarif_Stock!#REF!,"")</f>
        <v>#REF!</v>
      </c>
      <c r="G1413" s="506" t="e">
        <f>IF(Produit_Tarif_Stock!#REF!&lt;&gt;0,Produit_Tarif_Stock!#REF!,"")</f>
        <v>#REF!</v>
      </c>
      <c r="I1413" s="506" t="str">
        <f t="shared" si="42"/>
        <v/>
      </c>
      <c r="J1413" s="2" t="e">
        <f>IF(Produit_Tarif_Stock!#REF!&lt;&gt;0,Produit_Tarif_Stock!#REF!,"")</f>
        <v>#REF!</v>
      </c>
      <c r="K1413" s="2" t="e">
        <f>IF(Produit_Tarif_Stock!#REF!&lt;&gt;0,Produit_Tarif_Stock!#REF!,"")</f>
        <v>#REF!</v>
      </c>
      <c r="L1413" s="114" t="e">
        <f>IF(Produit_Tarif_Stock!#REF!&lt;&gt;0,Produit_Tarif_Stock!#REF!,"")</f>
        <v>#REF!</v>
      </c>
      <c r="M1413" s="114" t="e">
        <f>IF(Produit_Tarif_Stock!#REF!&lt;&gt;0,Produit_Tarif_Stock!#REF!,"")</f>
        <v>#REF!</v>
      </c>
      <c r="N1413" s="454"/>
      <c r="P1413" s="2" t="e">
        <f>IF(Produit_Tarif_Stock!#REF!&lt;&gt;0,Produit_Tarif_Stock!#REF!,"")</f>
        <v>#REF!</v>
      </c>
      <c r="Q1413" s="518" t="e">
        <f>IF(Produit_Tarif_Stock!#REF!&lt;&gt;0,(E1413-(E1413*H1413)-Produit_Tarif_Stock!#REF!)/Produit_Tarif_Stock!#REF!*100,(E1413-(E1413*H1413)-Produit_Tarif_Stock!#REF!)/Produit_Tarif_Stock!#REF!*100)</f>
        <v>#REF!</v>
      </c>
      <c r="R1413" s="523">
        <f t="shared" si="43"/>
        <v>0</v>
      </c>
      <c r="S1413" s="524" t="e">
        <f>Produit_Tarif_Stock!#REF!</f>
        <v>#REF!</v>
      </c>
    </row>
    <row r="1414" spans="1:19" ht="24.75" customHeight="1">
      <c r="A1414" s="228" t="e">
        <f>Produit_Tarif_Stock!#REF!</f>
        <v>#REF!</v>
      </c>
      <c r="B1414" s="118" t="e">
        <f>IF(Produit_Tarif_Stock!#REF!&lt;&gt;"",Produit_Tarif_Stock!#REF!,"")</f>
        <v>#REF!</v>
      </c>
      <c r="C1414" s="502" t="e">
        <f>IF(Produit_Tarif_Stock!#REF!&lt;&gt;"",Produit_Tarif_Stock!#REF!,"")</f>
        <v>#REF!</v>
      </c>
      <c r="D1414" s="505" t="e">
        <f>IF(Produit_Tarif_Stock!#REF!&lt;&gt;"",Produit_Tarif_Stock!#REF!,"")</f>
        <v>#REF!</v>
      </c>
      <c r="E1414" s="514" t="e">
        <f>IF(Produit_Tarif_Stock!#REF!&lt;&gt;0,Produit_Tarif_Stock!#REF!,"")</f>
        <v>#REF!</v>
      </c>
      <c r="F1414" s="2" t="e">
        <f>IF(Produit_Tarif_Stock!#REF!&lt;&gt;"",Produit_Tarif_Stock!#REF!,"")</f>
        <v>#REF!</v>
      </c>
      <c r="G1414" s="506" t="e">
        <f>IF(Produit_Tarif_Stock!#REF!&lt;&gt;0,Produit_Tarif_Stock!#REF!,"")</f>
        <v>#REF!</v>
      </c>
      <c r="I1414" s="506" t="str">
        <f t="shared" si="42"/>
        <v/>
      </c>
      <c r="J1414" s="2" t="e">
        <f>IF(Produit_Tarif_Stock!#REF!&lt;&gt;0,Produit_Tarif_Stock!#REF!,"")</f>
        <v>#REF!</v>
      </c>
      <c r="K1414" s="2" t="e">
        <f>IF(Produit_Tarif_Stock!#REF!&lt;&gt;0,Produit_Tarif_Stock!#REF!,"")</f>
        <v>#REF!</v>
      </c>
      <c r="L1414" s="114" t="e">
        <f>IF(Produit_Tarif_Stock!#REF!&lt;&gt;0,Produit_Tarif_Stock!#REF!,"")</f>
        <v>#REF!</v>
      </c>
      <c r="M1414" s="114" t="e">
        <f>IF(Produit_Tarif_Stock!#REF!&lt;&gt;0,Produit_Tarif_Stock!#REF!,"")</f>
        <v>#REF!</v>
      </c>
      <c r="N1414" s="454"/>
      <c r="P1414" s="2" t="e">
        <f>IF(Produit_Tarif_Stock!#REF!&lt;&gt;0,Produit_Tarif_Stock!#REF!,"")</f>
        <v>#REF!</v>
      </c>
      <c r="Q1414" s="518" t="e">
        <f>IF(Produit_Tarif_Stock!#REF!&lt;&gt;0,(E1414-(E1414*H1414)-Produit_Tarif_Stock!#REF!)/Produit_Tarif_Stock!#REF!*100,(E1414-(E1414*H1414)-Produit_Tarif_Stock!#REF!)/Produit_Tarif_Stock!#REF!*100)</f>
        <v>#REF!</v>
      </c>
      <c r="R1414" s="523">
        <f t="shared" si="43"/>
        <v>0</v>
      </c>
      <c r="S1414" s="524" t="e">
        <f>Produit_Tarif_Stock!#REF!</f>
        <v>#REF!</v>
      </c>
    </row>
    <row r="1415" spans="1:19" ht="24.75" customHeight="1">
      <c r="A1415" s="228" t="e">
        <f>Produit_Tarif_Stock!#REF!</f>
        <v>#REF!</v>
      </c>
      <c r="B1415" s="118" t="e">
        <f>IF(Produit_Tarif_Stock!#REF!&lt;&gt;"",Produit_Tarif_Stock!#REF!,"")</f>
        <v>#REF!</v>
      </c>
      <c r="C1415" s="502" t="e">
        <f>IF(Produit_Tarif_Stock!#REF!&lt;&gt;"",Produit_Tarif_Stock!#REF!,"")</f>
        <v>#REF!</v>
      </c>
      <c r="D1415" s="505" t="e">
        <f>IF(Produit_Tarif_Stock!#REF!&lt;&gt;"",Produit_Tarif_Stock!#REF!,"")</f>
        <v>#REF!</v>
      </c>
      <c r="E1415" s="514" t="e">
        <f>IF(Produit_Tarif_Stock!#REF!&lt;&gt;0,Produit_Tarif_Stock!#REF!,"")</f>
        <v>#REF!</v>
      </c>
      <c r="F1415" s="2" t="e">
        <f>IF(Produit_Tarif_Stock!#REF!&lt;&gt;"",Produit_Tarif_Stock!#REF!,"")</f>
        <v>#REF!</v>
      </c>
      <c r="G1415" s="506" t="e">
        <f>IF(Produit_Tarif_Stock!#REF!&lt;&gt;0,Produit_Tarif_Stock!#REF!,"")</f>
        <v>#REF!</v>
      </c>
      <c r="I1415" s="506" t="str">
        <f t="shared" ref="I1415:I1478" si="44">IF(H1415&gt;0,E1415-(E1415*H1415),"")</f>
        <v/>
      </c>
      <c r="J1415" s="2" t="e">
        <f>IF(Produit_Tarif_Stock!#REF!&lt;&gt;0,Produit_Tarif_Stock!#REF!,"")</f>
        <v>#REF!</v>
      </c>
      <c r="K1415" s="2" t="e">
        <f>IF(Produit_Tarif_Stock!#REF!&lt;&gt;0,Produit_Tarif_Stock!#REF!,"")</f>
        <v>#REF!</v>
      </c>
      <c r="L1415" s="114" t="e">
        <f>IF(Produit_Tarif_Stock!#REF!&lt;&gt;0,Produit_Tarif_Stock!#REF!,"")</f>
        <v>#REF!</v>
      </c>
      <c r="M1415" s="114" t="e">
        <f>IF(Produit_Tarif_Stock!#REF!&lt;&gt;0,Produit_Tarif_Stock!#REF!,"")</f>
        <v>#REF!</v>
      </c>
      <c r="N1415" s="454"/>
      <c r="P1415" s="2" t="e">
        <f>IF(Produit_Tarif_Stock!#REF!&lt;&gt;0,Produit_Tarif_Stock!#REF!,"")</f>
        <v>#REF!</v>
      </c>
      <c r="Q1415" s="518" t="e">
        <f>IF(Produit_Tarif_Stock!#REF!&lt;&gt;0,(E1415-(E1415*H1415)-Produit_Tarif_Stock!#REF!)/Produit_Tarif_Stock!#REF!*100,(E1415-(E1415*H1415)-Produit_Tarif_Stock!#REF!)/Produit_Tarif_Stock!#REF!*100)</f>
        <v>#REF!</v>
      </c>
      <c r="R1415" s="523">
        <f t="shared" ref="R1415:R1478" si="45">SUM(H1415:H3408)</f>
        <v>0</v>
      </c>
      <c r="S1415" s="524" t="e">
        <f>Produit_Tarif_Stock!#REF!</f>
        <v>#REF!</v>
      </c>
    </row>
    <row r="1416" spans="1:19" ht="24.75" customHeight="1">
      <c r="A1416" s="228" t="e">
        <f>Produit_Tarif_Stock!#REF!</f>
        <v>#REF!</v>
      </c>
      <c r="B1416" s="118" t="e">
        <f>IF(Produit_Tarif_Stock!#REF!&lt;&gt;"",Produit_Tarif_Stock!#REF!,"")</f>
        <v>#REF!</v>
      </c>
      <c r="C1416" s="502" t="e">
        <f>IF(Produit_Tarif_Stock!#REF!&lt;&gt;"",Produit_Tarif_Stock!#REF!,"")</f>
        <v>#REF!</v>
      </c>
      <c r="D1416" s="505" t="e">
        <f>IF(Produit_Tarif_Stock!#REF!&lt;&gt;"",Produit_Tarif_Stock!#REF!,"")</f>
        <v>#REF!</v>
      </c>
      <c r="E1416" s="514" t="e">
        <f>IF(Produit_Tarif_Stock!#REF!&lt;&gt;0,Produit_Tarif_Stock!#REF!,"")</f>
        <v>#REF!</v>
      </c>
      <c r="F1416" s="2" t="e">
        <f>IF(Produit_Tarif_Stock!#REF!&lt;&gt;"",Produit_Tarif_Stock!#REF!,"")</f>
        <v>#REF!</v>
      </c>
      <c r="G1416" s="506" t="e">
        <f>IF(Produit_Tarif_Stock!#REF!&lt;&gt;0,Produit_Tarif_Stock!#REF!,"")</f>
        <v>#REF!</v>
      </c>
      <c r="I1416" s="506" t="str">
        <f t="shared" si="44"/>
        <v/>
      </c>
      <c r="J1416" s="2" t="e">
        <f>IF(Produit_Tarif_Stock!#REF!&lt;&gt;0,Produit_Tarif_Stock!#REF!,"")</f>
        <v>#REF!</v>
      </c>
      <c r="K1416" s="2" t="e">
        <f>IF(Produit_Tarif_Stock!#REF!&lt;&gt;0,Produit_Tarif_Stock!#REF!,"")</f>
        <v>#REF!</v>
      </c>
      <c r="L1416" s="114" t="e">
        <f>IF(Produit_Tarif_Stock!#REF!&lt;&gt;0,Produit_Tarif_Stock!#REF!,"")</f>
        <v>#REF!</v>
      </c>
      <c r="M1416" s="114" t="e">
        <f>IF(Produit_Tarif_Stock!#REF!&lt;&gt;0,Produit_Tarif_Stock!#REF!,"")</f>
        <v>#REF!</v>
      </c>
      <c r="N1416" s="454"/>
      <c r="P1416" s="2" t="e">
        <f>IF(Produit_Tarif_Stock!#REF!&lt;&gt;0,Produit_Tarif_Stock!#REF!,"")</f>
        <v>#REF!</v>
      </c>
      <c r="Q1416" s="518" t="e">
        <f>IF(Produit_Tarif_Stock!#REF!&lt;&gt;0,(E1416-(E1416*H1416)-Produit_Tarif_Stock!#REF!)/Produit_Tarif_Stock!#REF!*100,(E1416-(E1416*H1416)-Produit_Tarif_Stock!#REF!)/Produit_Tarif_Stock!#REF!*100)</f>
        <v>#REF!</v>
      </c>
      <c r="R1416" s="523">
        <f t="shared" si="45"/>
        <v>0</v>
      </c>
      <c r="S1416" s="524" t="e">
        <f>Produit_Tarif_Stock!#REF!</f>
        <v>#REF!</v>
      </c>
    </row>
    <row r="1417" spans="1:19" ht="24.75" customHeight="1">
      <c r="A1417" s="228" t="e">
        <f>Produit_Tarif_Stock!#REF!</f>
        <v>#REF!</v>
      </c>
      <c r="B1417" s="118" t="e">
        <f>IF(Produit_Tarif_Stock!#REF!&lt;&gt;"",Produit_Tarif_Stock!#REF!,"")</f>
        <v>#REF!</v>
      </c>
      <c r="C1417" s="502" t="e">
        <f>IF(Produit_Tarif_Stock!#REF!&lt;&gt;"",Produit_Tarif_Stock!#REF!,"")</f>
        <v>#REF!</v>
      </c>
      <c r="D1417" s="505" t="e">
        <f>IF(Produit_Tarif_Stock!#REF!&lt;&gt;"",Produit_Tarif_Stock!#REF!,"")</f>
        <v>#REF!</v>
      </c>
      <c r="E1417" s="514" t="e">
        <f>IF(Produit_Tarif_Stock!#REF!&lt;&gt;0,Produit_Tarif_Stock!#REF!,"")</f>
        <v>#REF!</v>
      </c>
      <c r="F1417" s="2" t="e">
        <f>IF(Produit_Tarif_Stock!#REF!&lt;&gt;"",Produit_Tarif_Stock!#REF!,"")</f>
        <v>#REF!</v>
      </c>
      <c r="G1417" s="506" t="e">
        <f>IF(Produit_Tarif_Stock!#REF!&lt;&gt;0,Produit_Tarif_Stock!#REF!,"")</f>
        <v>#REF!</v>
      </c>
      <c r="I1417" s="506" t="str">
        <f t="shared" si="44"/>
        <v/>
      </c>
      <c r="J1417" s="2" t="e">
        <f>IF(Produit_Tarif_Stock!#REF!&lt;&gt;0,Produit_Tarif_Stock!#REF!,"")</f>
        <v>#REF!</v>
      </c>
      <c r="K1417" s="2" t="e">
        <f>IF(Produit_Tarif_Stock!#REF!&lt;&gt;0,Produit_Tarif_Stock!#REF!,"")</f>
        <v>#REF!</v>
      </c>
      <c r="L1417" s="114" t="e">
        <f>IF(Produit_Tarif_Stock!#REF!&lt;&gt;0,Produit_Tarif_Stock!#REF!,"")</f>
        <v>#REF!</v>
      </c>
      <c r="M1417" s="114" t="e">
        <f>IF(Produit_Tarif_Stock!#REF!&lt;&gt;0,Produit_Tarif_Stock!#REF!,"")</f>
        <v>#REF!</v>
      </c>
      <c r="N1417" s="454"/>
      <c r="P1417" s="2" t="e">
        <f>IF(Produit_Tarif_Stock!#REF!&lt;&gt;0,Produit_Tarif_Stock!#REF!,"")</f>
        <v>#REF!</v>
      </c>
      <c r="Q1417" s="518" t="e">
        <f>IF(Produit_Tarif_Stock!#REF!&lt;&gt;0,(E1417-(E1417*H1417)-Produit_Tarif_Stock!#REF!)/Produit_Tarif_Stock!#REF!*100,(E1417-(E1417*H1417)-Produit_Tarif_Stock!#REF!)/Produit_Tarif_Stock!#REF!*100)</f>
        <v>#REF!</v>
      </c>
      <c r="R1417" s="523">
        <f t="shared" si="45"/>
        <v>0</v>
      </c>
      <c r="S1417" s="524" t="e">
        <f>Produit_Tarif_Stock!#REF!</f>
        <v>#REF!</v>
      </c>
    </row>
    <row r="1418" spans="1:19" ht="24.75" customHeight="1">
      <c r="A1418" s="228" t="e">
        <f>Produit_Tarif_Stock!#REF!</f>
        <v>#REF!</v>
      </c>
      <c r="B1418" s="118" t="e">
        <f>IF(Produit_Tarif_Stock!#REF!&lt;&gt;"",Produit_Tarif_Stock!#REF!,"")</f>
        <v>#REF!</v>
      </c>
      <c r="C1418" s="502" t="e">
        <f>IF(Produit_Tarif_Stock!#REF!&lt;&gt;"",Produit_Tarif_Stock!#REF!,"")</f>
        <v>#REF!</v>
      </c>
      <c r="D1418" s="505" t="e">
        <f>IF(Produit_Tarif_Stock!#REF!&lt;&gt;"",Produit_Tarif_Stock!#REF!,"")</f>
        <v>#REF!</v>
      </c>
      <c r="E1418" s="514" t="e">
        <f>IF(Produit_Tarif_Stock!#REF!&lt;&gt;0,Produit_Tarif_Stock!#REF!,"")</f>
        <v>#REF!</v>
      </c>
      <c r="F1418" s="2" t="e">
        <f>IF(Produit_Tarif_Stock!#REF!&lt;&gt;"",Produit_Tarif_Stock!#REF!,"")</f>
        <v>#REF!</v>
      </c>
      <c r="G1418" s="506" t="e">
        <f>IF(Produit_Tarif_Stock!#REF!&lt;&gt;0,Produit_Tarif_Stock!#REF!,"")</f>
        <v>#REF!</v>
      </c>
      <c r="I1418" s="506" t="str">
        <f t="shared" si="44"/>
        <v/>
      </c>
      <c r="J1418" s="2" t="e">
        <f>IF(Produit_Tarif_Stock!#REF!&lt;&gt;0,Produit_Tarif_Stock!#REF!,"")</f>
        <v>#REF!</v>
      </c>
      <c r="K1418" s="2" t="e">
        <f>IF(Produit_Tarif_Stock!#REF!&lt;&gt;0,Produit_Tarif_Stock!#REF!,"")</f>
        <v>#REF!</v>
      </c>
      <c r="L1418" s="114" t="e">
        <f>IF(Produit_Tarif_Stock!#REF!&lt;&gt;0,Produit_Tarif_Stock!#REF!,"")</f>
        <v>#REF!</v>
      </c>
      <c r="M1418" s="114" t="e">
        <f>IF(Produit_Tarif_Stock!#REF!&lt;&gt;0,Produit_Tarif_Stock!#REF!,"")</f>
        <v>#REF!</v>
      </c>
      <c r="N1418" s="454"/>
      <c r="P1418" s="2" t="e">
        <f>IF(Produit_Tarif_Stock!#REF!&lt;&gt;0,Produit_Tarif_Stock!#REF!,"")</f>
        <v>#REF!</v>
      </c>
      <c r="Q1418" s="518" t="e">
        <f>IF(Produit_Tarif_Stock!#REF!&lt;&gt;0,(E1418-(E1418*H1418)-Produit_Tarif_Stock!#REF!)/Produit_Tarif_Stock!#REF!*100,(E1418-(E1418*H1418)-Produit_Tarif_Stock!#REF!)/Produit_Tarif_Stock!#REF!*100)</f>
        <v>#REF!</v>
      </c>
      <c r="R1418" s="523">
        <f t="shared" si="45"/>
        <v>0</v>
      </c>
      <c r="S1418" s="524" t="e">
        <f>Produit_Tarif_Stock!#REF!</f>
        <v>#REF!</v>
      </c>
    </row>
    <row r="1419" spans="1:19" ht="24.75" customHeight="1">
      <c r="A1419" s="228" t="e">
        <f>Produit_Tarif_Stock!#REF!</f>
        <v>#REF!</v>
      </c>
      <c r="B1419" s="118" t="e">
        <f>IF(Produit_Tarif_Stock!#REF!&lt;&gt;"",Produit_Tarif_Stock!#REF!,"")</f>
        <v>#REF!</v>
      </c>
      <c r="C1419" s="502" t="e">
        <f>IF(Produit_Tarif_Stock!#REF!&lt;&gt;"",Produit_Tarif_Stock!#REF!,"")</f>
        <v>#REF!</v>
      </c>
      <c r="D1419" s="505" t="e">
        <f>IF(Produit_Tarif_Stock!#REF!&lt;&gt;"",Produit_Tarif_Stock!#REF!,"")</f>
        <v>#REF!</v>
      </c>
      <c r="E1419" s="514" t="e">
        <f>IF(Produit_Tarif_Stock!#REF!&lt;&gt;0,Produit_Tarif_Stock!#REF!,"")</f>
        <v>#REF!</v>
      </c>
      <c r="F1419" s="2" t="e">
        <f>IF(Produit_Tarif_Stock!#REF!&lt;&gt;"",Produit_Tarif_Stock!#REF!,"")</f>
        <v>#REF!</v>
      </c>
      <c r="G1419" s="506" t="e">
        <f>IF(Produit_Tarif_Stock!#REF!&lt;&gt;0,Produit_Tarif_Stock!#REF!,"")</f>
        <v>#REF!</v>
      </c>
      <c r="I1419" s="506" t="str">
        <f t="shared" si="44"/>
        <v/>
      </c>
      <c r="J1419" s="2" t="e">
        <f>IF(Produit_Tarif_Stock!#REF!&lt;&gt;0,Produit_Tarif_Stock!#REF!,"")</f>
        <v>#REF!</v>
      </c>
      <c r="K1419" s="2" t="e">
        <f>IF(Produit_Tarif_Stock!#REF!&lt;&gt;0,Produit_Tarif_Stock!#REF!,"")</f>
        <v>#REF!</v>
      </c>
      <c r="L1419" s="114" t="e">
        <f>IF(Produit_Tarif_Stock!#REF!&lt;&gt;0,Produit_Tarif_Stock!#REF!,"")</f>
        <v>#REF!</v>
      </c>
      <c r="M1419" s="114" t="e">
        <f>IF(Produit_Tarif_Stock!#REF!&lt;&gt;0,Produit_Tarif_Stock!#REF!,"")</f>
        <v>#REF!</v>
      </c>
      <c r="N1419" s="454"/>
      <c r="P1419" s="2" t="e">
        <f>IF(Produit_Tarif_Stock!#REF!&lt;&gt;0,Produit_Tarif_Stock!#REF!,"")</f>
        <v>#REF!</v>
      </c>
      <c r="Q1419" s="518" t="e">
        <f>IF(Produit_Tarif_Stock!#REF!&lt;&gt;0,(E1419-(E1419*H1419)-Produit_Tarif_Stock!#REF!)/Produit_Tarif_Stock!#REF!*100,(E1419-(E1419*H1419)-Produit_Tarif_Stock!#REF!)/Produit_Tarif_Stock!#REF!*100)</f>
        <v>#REF!</v>
      </c>
      <c r="R1419" s="523">
        <f t="shared" si="45"/>
        <v>0</v>
      </c>
      <c r="S1419" s="524" t="e">
        <f>Produit_Tarif_Stock!#REF!</f>
        <v>#REF!</v>
      </c>
    </row>
    <row r="1420" spans="1:19" ht="24.75" customHeight="1">
      <c r="A1420" s="228" t="e">
        <f>Produit_Tarif_Stock!#REF!</f>
        <v>#REF!</v>
      </c>
      <c r="B1420" s="118" t="e">
        <f>IF(Produit_Tarif_Stock!#REF!&lt;&gt;"",Produit_Tarif_Stock!#REF!,"")</f>
        <v>#REF!</v>
      </c>
      <c r="C1420" s="502" t="e">
        <f>IF(Produit_Tarif_Stock!#REF!&lt;&gt;"",Produit_Tarif_Stock!#REF!,"")</f>
        <v>#REF!</v>
      </c>
      <c r="D1420" s="505" t="e">
        <f>IF(Produit_Tarif_Stock!#REF!&lt;&gt;"",Produit_Tarif_Stock!#REF!,"")</f>
        <v>#REF!</v>
      </c>
      <c r="E1420" s="514" t="e">
        <f>IF(Produit_Tarif_Stock!#REF!&lt;&gt;0,Produit_Tarif_Stock!#REF!,"")</f>
        <v>#REF!</v>
      </c>
      <c r="F1420" s="2" t="e">
        <f>IF(Produit_Tarif_Stock!#REF!&lt;&gt;"",Produit_Tarif_Stock!#REF!,"")</f>
        <v>#REF!</v>
      </c>
      <c r="G1420" s="506" t="e">
        <f>IF(Produit_Tarif_Stock!#REF!&lt;&gt;0,Produit_Tarif_Stock!#REF!,"")</f>
        <v>#REF!</v>
      </c>
      <c r="I1420" s="506" t="str">
        <f t="shared" si="44"/>
        <v/>
      </c>
      <c r="J1420" s="2" t="e">
        <f>IF(Produit_Tarif_Stock!#REF!&lt;&gt;0,Produit_Tarif_Stock!#REF!,"")</f>
        <v>#REF!</v>
      </c>
      <c r="K1420" s="2" t="e">
        <f>IF(Produit_Tarif_Stock!#REF!&lt;&gt;0,Produit_Tarif_Stock!#REF!,"")</f>
        <v>#REF!</v>
      </c>
      <c r="L1420" s="114" t="e">
        <f>IF(Produit_Tarif_Stock!#REF!&lt;&gt;0,Produit_Tarif_Stock!#REF!,"")</f>
        <v>#REF!</v>
      </c>
      <c r="M1420" s="114" t="e">
        <f>IF(Produit_Tarif_Stock!#REF!&lt;&gt;0,Produit_Tarif_Stock!#REF!,"")</f>
        <v>#REF!</v>
      </c>
      <c r="N1420" s="454"/>
      <c r="P1420" s="2" t="e">
        <f>IF(Produit_Tarif_Stock!#REF!&lt;&gt;0,Produit_Tarif_Stock!#REF!,"")</f>
        <v>#REF!</v>
      </c>
      <c r="Q1420" s="518" t="e">
        <f>IF(Produit_Tarif_Stock!#REF!&lt;&gt;0,(E1420-(E1420*H1420)-Produit_Tarif_Stock!#REF!)/Produit_Tarif_Stock!#REF!*100,(E1420-(E1420*H1420)-Produit_Tarif_Stock!#REF!)/Produit_Tarif_Stock!#REF!*100)</f>
        <v>#REF!</v>
      </c>
      <c r="R1420" s="523">
        <f t="shared" si="45"/>
        <v>0</v>
      </c>
      <c r="S1420" s="524" t="e">
        <f>Produit_Tarif_Stock!#REF!</f>
        <v>#REF!</v>
      </c>
    </row>
    <row r="1421" spans="1:19" ht="24.75" customHeight="1">
      <c r="A1421" s="228" t="e">
        <f>Produit_Tarif_Stock!#REF!</f>
        <v>#REF!</v>
      </c>
      <c r="B1421" s="118" t="e">
        <f>IF(Produit_Tarif_Stock!#REF!&lt;&gt;"",Produit_Tarif_Stock!#REF!,"")</f>
        <v>#REF!</v>
      </c>
      <c r="C1421" s="502" t="e">
        <f>IF(Produit_Tarif_Stock!#REF!&lt;&gt;"",Produit_Tarif_Stock!#REF!,"")</f>
        <v>#REF!</v>
      </c>
      <c r="D1421" s="505" t="e">
        <f>IF(Produit_Tarif_Stock!#REF!&lt;&gt;"",Produit_Tarif_Stock!#REF!,"")</f>
        <v>#REF!</v>
      </c>
      <c r="E1421" s="514" t="e">
        <f>IF(Produit_Tarif_Stock!#REF!&lt;&gt;0,Produit_Tarif_Stock!#REF!,"")</f>
        <v>#REF!</v>
      </c>
      <c r="F1421" s="2" t="e">
        <f>IF(Produit_Tarif_Stock!#REF!&lt;&gt;"",Produit_Tarif_Stock!#REF!,"")</f>
        <v>#REF!</v>
      </c>
      <c r="G1421" s="506" t="e">
        <f>IF(Produit_Tarif_Stock!#REF!&lt;&gt;0,Produit_Tarif_Stock!#REF!,"")</f>
        <v>#REF!</v>
      </c>
      <c r="I1421" s="506" t="str">
        <f t="shared" si="44"/>
        <v/>
      </c>
      <c r="J1421" s="2" t="e">
        <f>IF(Produit_Tarif_Stock!#REF!&lt;&gt;0,Produit_Tarif_Stock!#REF!,"")</f>
        <v>#REF!</v>
      </c>
      <c r="K1421" s="2" t="e">
        <f>IF(Produit_Tarif_Stock!#REF!&lt;&gt;0,Produit_Tarif_Stock!#REF!,"")</f>
        <v>#REF!</v>
      </c>
      <c r="L1421" s="114" t="e">
        <f>IF(Produit_Tarif_Stock!#REF!&lt;&gt;0,Produit_Tarif_Stock!#REF!,"")</f>
        <v>#REF!</v>
      </c>
      <c r="M1421" s="114" t="e">
        <f>IF(Produit_Tarif_Stock!#REF!&lt;&gt;0,Produit_Tarif_Stock!#REF!,"")</f>
        <v>#REF!</v>
      </c>
      <c r="N1421" s="454"/>
      <c r="P1421" s="2" t="e">
        <f>IF(Produit_Tarif_Stock!#REF!&lt;&gt;0,Produit_Tarif_Stock!#REF!,"")</f>
        <v>#REF!</v>
      </c>
      <c r="Q1421" s="518" t="e">
        <f>IF(Produit_Tarif_Stock!#REF!&lt;&gt;0,(E1421-(E1421*H1421)-Produit_Tarif_Stock!#REF!)/Produit_Tarif_Stock!#REF!*100,(E1421-(E1421*H1421)-Produit_Tarif_Stock!#REF!)/Produit_Tarif_Stock!#REF!*100)</f>
        <v>#REF!</v>
      </c>
      <c r="R1421" s="523">
        <f t="shared" si="45"/>
        <v>0</v>
      </c>
      <c r="S1421" s="524" t="e">
        <f>Produit_Tarif_Stock!#REF!</f>
        <v>#REF!</v>
      </c>
    </row>
    <row r="1422" spans="1:19" ht="24.75" customHeight="1">
      <c r="A1422" s="228" t="e">
        <f>Produit_Tarif_Stock!#REF!</f>
        <v>#REF!</v>
      </c>
      <c r="B1422" s="118" t="e">
        <f>IF(Produit_Tarif_Stock!#REF!&lt;&gt;"",Produit_Tarif_Stock!#REF!,"")</f>
        <v>#REF!</v>
      </c>
      <c r="C1422" s="502" t="e">
        <f>IF(Produit_Tarif_Stock!#REF!&lt;&gt;"",Produit_Tarif_Stock!#REF!,"")</f>
        <v>#REF!</v>
      </c>
      <c r="D1422" s="505" t="e">
        <f>IF(Produit_Tarif_Stock!#REF!&lt;&gt;"",Produit_Tarif_Stock!#REF!,"")</f>
        <v>#REF!</v>
      </c>
      <c r="E1422" s="514" t="e">
        <f>IF(Produit_Tarif_Stock!#REF!&lt;&gt;0,Produit_Tarif_Stock!#REF!,"")</f>
        <v>#REF!</v>
      </c>
      <c r="F1422" s="2" t="e">
        <f>IF(Produit_Tarif_Stock!#REF!&lt;&gt;"",Produit_Tarif_Stock!#REF!,"")</f>
        <v>#REF!</v>
      </c>
      <c r="G1422" s="506" t="e">
        <f>IF(Produit_Tarif_Stock!#REF!&lt;&gt;0,Produit_Tarif_Stock!#REF!,"")</f>
        <v>#REF!</v>
      </c>
      <c r="I1422" s="506" t="str">
        <f t="shared" si="44"/>
        <v/>
      </c>
      <c r="J1422" s="2" t="e">
        <f>IF(Produit_Tarif_Stock!#REF!&lt;&gt;0,Produit_Tarif_Stock!#REF!,"")</f>
        <v>#REF!</v>
      </c>
      <c r="K1422" s="2" t="e">
        <f>IF(Produit_Tarif_Stock!#REF!&lt;&gt;0,Produit_Tarif_Stock!#REF!,"")</f>
        <v>#REF!</v>
      </c>
      <c r="L1422" s="114" t="e">
        <f>IF(Produit_Tarif_Stock!#REF!&lt;&gt;0,Produit_Tarif_Stock!#REF!,"")</f>
        <v>#REF!</v>
      </c>
      <c r="M1422" s="114" t="e">
        <f>IF(Produit_Tarif_Stock!#REF!&lt;&gt;0,Produit_Tarif_Stock!#REF!,"")</f>
        <v>#REF!</v>
      </c>
      <c r="N1422" s="454"/>
      <c r="P1422" s="2" t="e">
        <f>IF(Produit_Tarif_Stock!#REF!&lt;&gt;0,Produit_Tarif_Stock!#REF!,"")</f>
        <v>#REF!</v>
      </c>
      <c r="Q1422" s="518" t="e">
        <f>IF(Produit_Tarif_Stock!#REF!&lt;&gt;0,(E1422-(E1422*H1422)-Produit_Tarif_Stock!#REF!)/Produit_Tarif_Stock!#REF!*100,(E1422-(E1422*H1422)-Produit_Tarif_Stock!#REF!)/Produit_Tarif_Stock!#REF!*100)</f>
        <v>#REF!</v>
      </c>
      <c r="R1422" s="523">
        <f t="shared" si="45"/>
        <v>0</v>
      </c>
      <c r="S1422" s="524" t="e">
        <f>Produit_Tarif_Stock!#REF!</f>
        <v>#REF!</v>
      </c>
    </row>
    <row r="1423" spans="1:19" ht="24.75" customHeight="1">
      <c r="A1423" s="228" t="e">
        <f>Produit_Tarif_Stock!#REF!</f>
        <v>#REF!</v>
      </c>
      <c r="B1423" s="118" t="e">
        <f>IF(Produit_Tarif_Stock!#REF!&lt;&gt;"",Produit_Tarif_Stock!#REF!,"")</f>
        <v>#REF!</v>
      </c>
      <c r="C1423" s="502" t="e">
        <f>IF(Produit_Tarif_Stock!#REF!&lt;&gt;"",Produit_Tarif_Stock!#REF!,"")</f>
        <v>#REF!</v>
      </c>
      <c r="D1423" s="505" t="e">
        <f>IF(Produit_Tarif_Stock!#REF!&lt;&gt;"",Produit_Tarif_Stock!#REF!,"")</f>
        <v>#REF!</v>
      </c>
      <c r="E1423" s="514" t="e">
        <f>IF(Produit_Tarif_Stock!#REF!&lt;&gt;0,Produit_Tarif_Stock!#REF!,"")</f>
        <v>#REF!</v>
      </c>
      <c r="F1423" s="2" t="e">
        <f>IF(Produit_Tarif_Stock!#REF!&lt;&gt;"",Produit_Tarif_Stock!#REF!,"")</f>
        <v>#REF!</v>
      </c>
      <c r="G1423" s="506" t="e">
        <f>IF(Produit_Tarif_Stock!#REF!&lt;&gt;0,Produit_Tarif_Stock!#REF!,"")</f>
        <v>#REF!</v>
      </c>
      <c r="I1423" s="506" t="str">
        <f t="shared" si="44"/>
        <v/>
      </c>
      <c r="J1423" s="2" t="e">
        <f>IF(Produit_Tarif_Stock!#REF!&lt;&gt;0,Produit_Tarif_Stock!#REF!,"")</f>
        <v>#REF!</v>
      </c>
      <c r="K1423" s="2" t="e">
        <f>IF(Produit_Tarif_Stock!#REF!&lt;&gt;0,Produit_Tarif_Stock!#REF!,"")</f>
        <v>#REF!</v>
      </c>
      <c r="L1423" s="114" t="e">
        <f>IF(Produit_Tarif_Stock!#REF!&lt;&gt;0,Produit_Tarif_Stock!#REF!,"")</f>
        <v>#REF!</v>
      </c>
      <c r="M1423" s="114" t="e">
        <f>IF(Produit_Tarif_Stock!#REF!&lt;&gt;0,Produit_Tarif_Stock!#REF!,"")</f>
        <v>#REF!</v>
      </c>
      <c r="N1423" s="454"/>
      <c r="P1423" s="2" t="e">
        <f>IF(Produit_Tarif_Stock!#REF!&lt;&gt;0,Produit_Tarif_Stock!#REF!,"")</f>
        <v>#REF!</v>
      </c>
      <c r="Q1423" s="518" t="e">
        <f>IF(Produit_Tarif_Stock!#REF!&lt;&gt;0,(E1423-(E1423*H1423)-Produit_Tarif_Stock!#REF!)/Produit_Tarif_Stock!#REF!*100,(E1423-(E1423*H1423)-Produit_Tarif_Stock!#REF!)/Produit_Tarif_Stock!#REF!*100)</f>
        <v>#REF!</v>
      </c>
      <c r="R1423" s="523">
        <f t="shared" si="45"/>
        <v>0</v>
      </c>
      <c r="S1423" s="524" t="e">
        <f>Produit_Tarif_Stock!#REF!</f>
        <v>#REF!</v>
      </c>
    </row>
    <row r="1424" spans="1:19" ht="24.75" customHeight="1">
      <c r="A1424" s="228" t="e">
        <f>Produit_Tarif_Stock!#REF!</f>
        <v>#REF!</v>
      </c>
      <c r="B1424" s="118" t="e">
        <f>IF(Produit_Tarif_Stock!#REF!&lt;&gt;"",Produit_Tarif_Stock!#REF!,"")</f>
        <v>#REF!</v>
      </c>
      <c r="C1424" s="502" t="e">
        <f>IF(Produit_Tarif_Stock!#REF!&lt;&gt;"",Produit_Tarif_Stock!#REF!,"")</f>
        <v>#REF!</v>
      </c>
      <c r="D1424" s="505" t="e">
        <f>IF(Produit_Tarif_Stock!#REF!&lt;&gt;"",Produit_Tarif_Stock!#REF!,"")</f>
        <v>#REF!</v>
      </c>
      <c r="E1424" s="514" t="e">
        <f>IF(Produit_Tarif_Stock!#REF!&lt;&gt;0,Produit_Tarif_Stock!#REF!,"")</f>
        <v>#REF!</v>
      </c>
      <c r="F1424" s="2" t="e">
        <f>IF(Produit_Tarif_Stock!#REF!&lt;&gt;"",Produit_Tarif_Stock!#REF!,"")</f>
        <v>#REF!</v>
      </c>
      <c r="G1424" s="506" t="e">
        <f>IF(Produit_Tarif_Stock!#REF!&lt;&gt;0,Produit_Tarif_Stock!#REF!,"")</f>
        <v>#REF!</v>
      </c>
      <c r="I1424" s="506" t="str">
        <f t="shared" si="44"/>
        <v/>
      </c>
      <c r="J1424" s="2" t="e">
        <f>IF(Produit_Tarif_Stock!#REF!&lt;&gt;0,Produit_Tarif_Stock!#REF!,"")</f>
        <v>#REF!</v>
      </c>
      <c r="K1424" s="2" t="e">
        <f>IF(Produit_Tarif_Stock!#REF!&lt;&gt;0,Produit_Tarif_Stock!#REF!,"")</f>
        <v>#REF!</v>
      </c>
      <c r="L1424" s="114" t="e">
        <f>IF(Produit_Tarif_Stock!#REF!&lt;&gt;0,Produit_Tarif_Stock!#REF!,"")</f>
        <v>#REF!</v>
      </c>
      <c r="M1424" s="114" t="e">
        <f>IF(Produit_Tarif_Stock!#REF!&lt;&gt;0,Produit_Tarif_Stock!#REF!,"")</f>
        <v>#REF!</v>
      </c>
      <c r="N1424" s="454"/>
      <c r="P1424" s="2" t="e">
        <f>IF(Produit_Tarif_Stock!#REF!&lt;&gt;0,Produit_Tarif_Stock!#REF!,"")</f>
        <v>#REF!</v>
      </c>
      <c r="Q1424" s="518" t="e">
        <f>IF(Produit_Tarif_Stock!#REF!&lt;&gt;0,(E1424-(E1424*H1424)-Produit_Tarif_Stock!#REF!)/Produit_Tarif_Stock!#REF!*100,(E1424-(E1424*H1424)-Produit_Tarif_Stock!#REF!)/Produit_Tarif_Stock!#REF!*100)</f>
        <v>#REF!</v>
      </c>
      <c r="R1424" s="523">
        <f t="shared" si="45"/>
        <v>0</v>
      </c>
      <c r="S1424" s="524" t="e">
        <f>Produit_Tarif_Stock!#REF!</f>
        <v>#REF!</v>
      </c>
    </row>
    <row r="1425" spans="1:19" ht="24.75" customHeight="1">
      <c r="A1425" s="228" t="e">
        <f>Produit_Tarif_Stock!#REF!</f>
        <v>#REF!</v>
      </c>
      <c r="B1425" s="118" t="e">
        <f>IF(Produit_Tarif_Stock!#REF!&lt;&gt;"",Produit_Tarif_Stock!#REF!,"")</f>
        <v>#REF!</v>
      </c>
      <c r="C1425" s="502" t="e">
        <f>IF(Produit_Tarif_Stock!#REF!&lt;&gt;"",Produit_Tarif_Stock!#REF!,"")</f>
        <v>#REF!</v>
      </c>
      <c r="D1425" s="505" t="e">
        <f>IF(Produit_Tarif_Stock!#REF!&lt;&gt;"",Produit_Tarif_Stock!#REF!,"")</f>
        <v>#REF!</v>
      </c>
      <c r="E1425" s="514" t="e">
        <f>IF(Produit_Tarif_Stock!#REF!&lt;&gt;0,Produit_Tarif_Stock!#REF!,"")</f>
        <v>#REF!</v>
      </c>
      <c r="F1425" s="2" t="e">
        <f>IF(Produit_Tarif_Stock!#REF!&lt;&gt;"",Produit_Tarif_Stock!#REF!,"")</f>
        <v>#REF!</v>
      </c>
      <c r="G1425" s="506" t="e">
        <f>IF(Produit_Tarif_Stock!#REF!&lt;&gt;0,Produit_Tarif_Stock!#REF!,"")</f>
        <v>#REF!</v>
      </c>
      <c r="I1425" s="506" t="str">
        <f t="shared" si="44"/>
        <v/>
      </c>
      <c r="J1425" s="2" t="e">
        <f>IF(Produit_Tarif_Stock!#REF!&lt;&gt;0,Produit_Tarif_Stock!#REF!,"")</f>
        <v>#REF!</v>
      </c>
      <c r="K1425" s="2" t="e">
        <f>IF(Produit_Tarif_Stock!#REF!&lt;&gt;0,Produit_Tarif_Stock!#REF!,"")</f>
        <v>#REF!</v>
      </c>
      <c r="L1425" s="114" t="e">
        <f>IF(Produit_Tarif_Stock!#REF!&lt;&gt;0,Produit_Tarif_Stock!#REF!,"")</f>
        <v>#REF!</v>
      </c>
      <c r="M1425" s="114" t="e">
        <f>IF(Produit_Tarif_Stock!#REF!&lt;&gt;0,Produit_Tarif_Stock!#REF!,"")</f>
        <v>#REF!</v>
      </c>
      <c r="N1425" s="454"/>
      <c r="P1425" s="2" t="e">
        <f>IF(Produit_Tarif_Stock!#REF!&lt;&gt;0,Produit_Tarif_Stock!#REF!,"")</f>
        <v>#REF!</v>
      </c>
      <c r="Q1425" s="518" t="e">
        <f>IF(Produit_Tarif_Stock!#REF!&lt;&gt;0,(E1425-(E1425*H1425)-Produit_Tarif_Stock!#REF!)/Produit_Tarif_Stock!#REF!*100,(E1425-(E1425*H1425)-Produit_Tarif_Stock!#REF!)/Produit_Tarif_Stock!#REF!*100)</f>
        <v>#REF!</v>
      </c>
      <c r="R1425" s="523">
        <f t="shared" si="45"/>
        <v>0</v>
      </c>
      <c r="S1425" s="524" t="e">
        <f>Produit_Tarif_Stock!#REF!</f>
        <v>#REF!</v>
      </c>
    </row>
    <row r="1426" spans="1:19" ht="24.75" customHeight="1">
      <c r="A1426" s="228" t="e">
        <f>Produit_Tarif_Stock!#REF!</f>
        <v>#REF!</v>
      </c>
      <c r="B1426" s="118" t="e">
        <f>IF(Produit_Tarif_Stock!#REF!&lt;&gt;"",Produit_Tarif_Stock!#REF!,"")</f>
        <v>#REF!</v>
      </c>
      <c r="C1426" s="502" t="e">
        <f>IF(Produit_Tarif_Stock!#REF!&lt;&gt;"",Produit_Tarif_Stock!#REF!,"")</f>
        <v>#REF!</v>
      </c>
      <c r="D1426" s="505" t="e">
        <f>IF(Produit_Tarif_Stock!#REF!&lt;&gt;"",Produit_Tarif_Stock!#REF!,"")</f>
        <v>#REF!</v>
      </c>
      <c r="E1426" s="514" t="e">
        <f>IF(Produit_Tarif_Stock!#REF!&lt;&gt;0,Produit_Tarif_Stock!#REF!,"")</f>
        <v>#REF!</v>
      </c>
      <c r="F1426" s="2" t="e">
        <f>IF(Produit_Tarif_Stock!#REF!&lt;&gt;"",Produit_Tarif_Stock!#REF!,"")</f>
        <v>#REF!</v>
      </c>
      <c r="G1426" s="506" t="e">
        <f>IF(Produit_Tarif_Stock!#REF!&lt;&gt;0,Produit_Tarif_Stock!#REF!,"")</f>
        <v>#REF!</v>
      </c>
      <c r="I1426" s="506" t="str">
        <f t="shared" si="44"/>
        <v/>
      </c>
      <c r="J1426" s="2" t="e">
        <f>IF(Produit_Tarif_Stock!#REF!&lt;&gt;0,Produit_Tarif_Stock!#REF!,"")</f>
        <v>#REF!</v>
      </c>
      <c r="K1426" s="2" t="e">
        <f>IF(Produit_Tarif_Stock!#REF!&lt;&gt;0,Produit_Tarif_Stock!#REF!,"")</f>
        <v>#REF!</v>
      </c>
      <c r="L1426" s="114" t="e">
        <f>IF(Produit_Tarif_Stock!#REF!&lt;&gt;0,Produit_Tarif_Stock!#REF!,"")</f>
        <v>#REF!</v>
      </c>
      <c r="M1426" s="114" t="e">
        <f>IF(Produit_Tarif_Stock!#REF!&lt;&gt;0,Produit_Tarif_Stock!#REF!,"")</f>
        <v>#REF!</v>
      </c>
      <c r="N1426" s="454"/>
      <c r="P1426" s="2" t="e">
        <f>IF(Produit_Tarif_Stock!#REF!&lt;&gt;0,Produit_Tarif_Stock!#REF!,"")</f>
        <v>#REF!</v>
      </c>
      <c r="Q1426" s="518" t="e">
        <f>IF(Produit_Tarif_Stock!#REF!&lt;&gt;0,(E1426-(E1426*H1426)-Produit_Tarif_Stock!#REF!)/Produit_Tarif_Stock!#REF!*100,(E1426-(E1426*H1426)-Produit_Tarif_Stock!#REF!)/Produit_Tarif_Stock!#REF!*100)</f>
        <v>#REF!</v>
      </c>
      <c r="R1426" s="523">
        <f t="shared" si="45"/>
        <v>0</v>
      </c>
      <c r="S1426" s="524" t="e">
        <f>Produit_Tarif_Stock!#REF!</f>
        <v>#REF!</v>
      </c>
    </row>
    <row r="1427" spans="1:19" ht="24.75" customHeight="1">
      <c r="A1427" s="228" t="e">
        <f>Produit_Tarif_Stock!#REF!</f>
        <v>#REF!</v>
      </c>
      <c r="B1427" s="118" t="e">
        <f>IF(Produit_Tarif_Stock!#REF!&lt;&gt;"",Produit_Tarif_Stock!#REF!,"")</f>
        <v>#REF!</v>
      </c>
      <c r="C1427" s="502" t="e">
        <f>IF(Produit_Tarif_Stock!#REF!&lt;&gt;"",Produit_Tarif_Stock!#REF!,"")</f>
        <v>#REF!</v>
      </c>
      <c r="D1427" s="505" t="e">
        <f>IF(Produit_Tarif_Stock!#REF!&lt;&gt;"",Produit_Tarif_Stock!#REF!,"")</f>
        <v>#REF!</v>
      </c>
      <c r="E1427" s="514" t="e">
        <f>IF(Produit_Tarif_Stock!#REF!&lt;&gt;0,Produit_Tarif_Stock!#REF!,"")</f>
        <v>#REF!</v>
      </c>
      <c r="F1427" s="2" t="e">
        <f>IF(Produit_Tarif_Stock!#REF!&lt;&gt;"",Produit_Tarif_Stock!#REF!,"")</f>
        <v>#REF!</v>
      </c>
      <c r="G1427" s="506" t="e">
        <f>IF(Produit_Tarif_Stock!#REF!&lt;&gt;0,Produit_Tarif_Stock!#REF!,"")</f>
        <v>#REF!</v>
      </c>
      <c r="I1427" s="506" t="str">
        <f t="shared" si="44"/>
        <v/>
      </c>
      <c r="J1427" s="2" t="e">
        <f>IF(Produit_Tarif_Stock!#REF!&lt;&gt;0,Produit_Tarif_Stock!#REF!,"")</f>
        <v>#REF!</v>
      </c>
      <c r="K1427" s="2" t="e">
        <f>IF(Produit_Tarif_Stock!#REF!&lt;&gt;0,Produit_Tarif_Stock!#REF!,"")</f>
        <v>#REF!</v>
      </c>
      <c r="L1427" s="114" t="e">
        <f>IF(Produit_Tarif_Stock!#REF!&lt;&gt;0,Produit_Tarif_Stock!#REF!,"")</f>
        <v>#REF!</v>
      </c>
      <c r="M1427" s="114" t="e">
        <f>IF(Produit_Tarif_Stock!#REF!&lt;&gt;0,Produit_Tarif_Stock!#REF!,"")</f>
        <v>#REF!</v>
      </c>
      <c r="N1427" s="454"/>
      <c r="P1427" s="2" t="e">
        <f>IF(Produit_Tarif_Stock!#REF!&lt;&gt;0,Produit_Tarif_Stock!#REF!,"")</f>
        <v>#REF!</v>
      </c>
      <c r="Q1427" s="518" t="e">
        <f>IF(Produit_Tarif_Stock!#REF!&lt;&gt;0,(E1427-(E1427*H1427)-Produit_Tarif_Stock!#REF!)/Produit_Tarif_Stock!#REF!*100,(E1427-(E1427*H1427)-Produit_Tarif_Stock!#REF!)/Produit_Tarif_Stock!#REF!*100)</f>
        <v>#REF!</v>
      </c>
      <c r="R1427" s="523">
        <f t="shared" si="45"/>
        <v>0</v>
      </c>
      <c r="S1427" s="524" t="e">
        <f>Produit_Tarif_Stock!#REF!</f>
        <v>#REF!</v>
      </c>
    </row>
    <row r="1428" spans="1:19" ht="24.75" customHeight="1">
      <c r="A1428" s="228" t="e">
        <f>Produit_Tarif_Stock!#REF!</f>
        <v>#REF!</v>
      </c>
      <c r="B1428" s="118" t="e">
        <f>IF(Produit_Tarif_Stock!#REF!&lt;&gt;"",Produit_Tarif_Stock!#REF!,"")</f>
        <v>#REF!</v>
      </c>
      <c r="C1428" s="502" t="e">
        <f>IF(Produit_Tarif_Stock!#REF!&lt;&gt;"",Produit_Tarif_Stock!#REF!,"")</f>
        <v>#REF!</v>
      </c>
      <c r="D1428" s="505" t="e">
        <f>IF(Produit_Tarif_Stock!#REF!&lt;&gt;"",Produit_Tarif_Stock!#REF!,"")</f>
        <v>#REF!</v>
      </c>
      <c r="E1428" s="514" t="e">
        <f>IF(Produit_Tarif_Stock!#REF!&lt;&gt;0,Produit_Tarif_Stock!#REF!,"")</f>
        <v>#REF!</v>
      </c>
      <c r="F1428" s="2" t="e">
        <f>IF(Produit_Tarif_Stock!#REF!&lt;&gt;"",Produit_Tarif_Stock!#REF!,"")</f>
        <v>#REF!</v>
      </c>
      <c r="G1428" s="506" t="e">
        <f>IF(Produit_Tarif_Stock!#REF!&lt;&gt;0,Produit_Tarif_Stock!#REF!,"")</f>
        <v>#REF!</v>
      </c>
      <c r="I1428" s="506" t="str">
        <f t="shared" si="44"/>
        <v/>
      </c>
      <c r="J1428" s="2" t="e">
        <f>IF(Produit_Tarif_Stock!#REF!&lt;&gt;0,Produit_Tarif_Stock!#REF!,"")</f>
        <v>#REF!</v>
      </c>
      <c r="K1428" s="2" t="e">
        <f>IF(Produit_Tarif_Stock!#REF!&lt;&gt;0,Produit_Tarif_Stock!#REF!,"")</f>
        <v>#REF!</v>
      </c>
      <c r="L1428" s="114" t="e">
        <f>IF(Produit_Tarif_Stock!#REF!&lt;&gt;0,Produit_Tarif_Stock!#REF!,"")</f>
        <v>#REF!</v>
      </c>
      <c r="M1428" s="114" t="e">
        <f>IF(Produit_Tarif_Stock!#REF!&lt;&gt;0,Produit_Tarif_Stock!#REF!,"")</f>
        <v>#REF!</v>
      </c>
      <c r="N1428" s="454"/>
      <c r="P1428" s="2" t="e">
        <f>IF(Produit_Tarif_Stock!#REF!&lt;&gt;0,Produit_Tarif_Stock!#REF!,"")</f>
        <v>#REF!</v>
      </c>
      <c r="Q1428" s="518" t="e">
        <f>IF(Produit_Tarif_Stock!#REF!&lt;&gt;0,(E1428-(E1428*H1428)-Produit_Tarif_Stock!#REF!)/Produit_Tarif_Stock!#REF!*100,(E1428-(E1428*H1428)-Produit_Tarif_Stock!#REF!)/Produit_Tarif_Stock!#REF!*100)</f>
        <v>#REF!</v>
      </c>
      <c r="R1428" s="523">
        <f t="shared" si="45"/>
        <v>0</v>
      </c>
      <c r="S1428" s="524" t="e">
        <f>Produit_Tarif_Stock!#REF!</f>
        <v>#REF!</v>
      </c>
    </row>
    <row r="1429" spans="1:19" ht="24.75" customHeight="1">
      <c r="A1429" s="228" t="e">
        <f>Produit_Tarif_Stock!#REF!</f>
        <v>#REF!</v>
      </c>
      <c r="B1429" s="118" t="e">
        <f>IF(Produit_Tarif_Stock!#REF!&lt;&gt;"",Produit_Tarif_Stock!#REF!,"")</f>
        <v>#REF!</v>
      </c>
      <c r="C1429" s="502" t="e">
        <f>IF(Produit_Tarif_Stock!#REF!&lt;&gt;"",Produit_Tarif_Stock!#REF!,"")</f>
        <v>#REF!</v>
      </c>
      <c r="D1429" s="505" t="e">
        <f>IF(Produit_Tarif_Stock!#REF!&lt;&gt;"",Produit_Tarif_Stock!#REF!,"")</f>
        <v>#REF!</v>
      </c>
      <c r="E1429" s="514" t="e">
        <f>IF(Produit_Tarif_Stock!#REF!&lt;&gt;0,Produit_Tarif_Stock!#REF!,"")</f>
        <v>#REF!</v>
      </c>
      <c r="F1429" s="2" t="e">
        <f>IF(Produit_Tarif_Stock!#REF!&lt;&gt;"",Produit_Tarif_Stock!#REF!,"")</f>
        <v>#REF!</v>
      </c>
      <c r="G1429" s="506" t="e">
        <f>IF(Produit_Tarif_Stock!#REF!&lt;&gt;0,Produit_Tarif_Stock!#REF!,"")</f>
        <v>#REF!</v>
      </c>
      <c r="I1429" s="506" t="str">
        <f t="shared" si="44"/>
        <v/>
      </c>
      <c r="J1429" s="2" t="e">
        <f>IF(Produit_Tarif_Stock!#REF!&lt;&gt;0,Produit_Tarif_Stock!#REF!,"")</f>
        <v>#REF!</v>
      </c>
      <c r="K1429" s="2" t="e">
        <f>IF(Produit_Tarif_Stock!#REF!&lt;&gt;0,Produit_Tarif_Stock!#REF!,"")</f>
        <v>#REF!</v>
      </c>
      <c r="L1429" s="114" t="e">
        <f>IF(Produit_Tarif_Stock!#REF!&lt;&gt;0,Produit_Tarif_Stock!#REF!,"")</f>
        <v>#REF!</v>
      </c>
      <c r="M1429" s="114" t="e">
        <f>IF(Produit_Tarif_Stock!#REF!&lt;&gt;0,Produit_Tarif_Stock!#REF!,"")</f>
        <v>#REF!</v>
      </c>
      <c r="N1429" s="454"/>
      <c r="P1429" s="2" t="e">
        <f>IF(Produit_Tarif_Stock!#REF!&lt;&gt;0,Produit_Tarif_Stock!#REF!,"")</f>
        <v>#REF!</v>
      </c>
      <c r="Q1429" s="518" t="e">
        <f>IF(Produit_Tarif_Stock!#REF!&lt;&gt;0,(E1429-(E1429*H1429)-Produit_Tarif_Stock!#REF!)/Produit_Tarif_Stock!#REF!*100,(E1429-(E1429*H1429)-Produit_Tarif_Stock!#REF!)/Produit_Tarif_Stock!#REF!*100)</f>
        <v>#REF!</v>
      </c>
      <c r="R1429" s="523">
        <f t="shared" si="45"/>
        <v>0</v>
      </c>
      <c r="S1429" s="524" t="e">
        <f>Produit_Tarif_Stock!#REF!</f>
        <v>#REF!</v>
      </c>
    </row>
    <row r="1430" spans="1:19" ht="24.75" customHeight="1">
      <c r="A1430" s="228" t="e">
        <f>Produit_Tarif_Stock!#REF!</f>
        <v>#REF!</v>
      </c>
      <c r="B1430" s="118" t="e">
        <f>IF(Produit_Tarif_Stock!#REF!&lt;&gt;"",Produit_Tarif_Stock!#REF!,"")</f>
        <v>#REF!</v>
      </c>
      <c r="C1430" s="502" t="e">
        <f>IF(Produit_Tarif_Stock!#REF!&lt;&gt;"",Produit_Tarif_Stock!#REF!,"")</f>
        <v>#REF!</v>
      </c>
      <c r="D1430" s="505" t="e">
        <f>IF(Produit_Tarif_Stock!#REF!&lt;&gt;"",Produit_Tarif_Stock!#REF!,"")</f>
        <v>#REF!</v>
      </c>
      <c r="E1430" s="514" t="e">
        <f>IF(Produit_Tarif_Stock!#REF!&lt;&gt;0,Produit_Tarif_Stock!#REF!,"")</f>
        <v>#REF!</v>
      </c>
      <c r="F1430" s="2" t="e">
        <f>IF(Produit_Tarif_Stock!#REF!&lt;&gt;"",Produit_Tarif_Stock!#REF!,"")</f>
        <v>#REF!</v>
      </c>
      <c r="G1430" s="506" t="e">
        <f>IF(Produit_Tarif_Stock!#REF!&lt;&gt;0,Produit_Tarif_Stock!#REF!,"")</f>
        <v>#REF!</v>
      </c>
      <c r="I1430" s="506" t="str">
        <f t="shared" si="44"/>
        <v/>
      </c>
      <c r="J1430" s="2" t="e">
        <f>IF(Produit_Tarif_Stock!#REF!&lt;&gt;0,Produit_Tarif_Stock!#REF!,"")</f>
        <v>#REF!</v>
      </c>
      <c r="K1430" s="2" t="e">
        <f>IF(Produit_Tarif_Stock!#REF!&lt;&gt;0,Produit_Tarif_Stock!#REF!,"")</f>
        <v>#REF!</v>
      </c>
      <c r="L1430" s="114" t="e">
        <f>IF(Produit_Tarif_Stock!#REF!&lt;&gt;0,Produit_Tarif_Stock!#REF!,"")</f>
        <v>#REF!</v>
      </c>
      <c r="M1430" s="114" t="e">
        <f>IF(Produit_Tarif_Stock!#REF!&lt;&gt;0,Produit_Tarif_Stock!#REF!,"")</f>
        <v>#REF!</v>
      </c>
      <c r="N1430" s="454"/>
      <c r="P1430" s="2" t="e">
        <f>IF(Produit_Tarif_Stock!#REF!&lt;&gt;0,Produit_Tarif_Stock!#REF!,"")</f>
        <v>#REF!</v>
      </c>
      <c r="Q1430" s="518" t="e">
        <f>IF(Produit_Tarif_Stock!#REF!&lt;&gt;0,(E1430-(E1430*H1430)-Produit_Tarif_Stock!#REF!)/Produit_Tarif_Stock!#REF!*100,(E1430-(E1430*H1430)-Produit_Tarif_Stock!#REF!)/Produit_Tarif_Stock!#REF!*100)</f>
        <v>#REF!</v>
      </c>
      <c r="R1430" s="523">
        <f t="shared" si="45"/>
        <v>0</v>
      </c>
      <c r="S1430" s="524" t="e">
        <f>Produit_Tarif_Stock!#REF!</f>
        <v>#REF!</v>
      </c>
    </row>
    <row r="1431" spans="1:19" ht="24.75" customHeight="1">
      <c r="A1431" s="228" t="e">
        <f>Produit_Tarif_Stock!#REF!</f>
        <v>#REF!</v>
      </c>
      <c r="B1431" s="118" t="e">
        <f>IF(Produit_Tarif_Stock!#REF!&lt;&gt;"",Produit_Tarif_Stock!#REF!,"")</f>
        <v>#REF!</v>
      </c>
      <c r="C1431" s="502" t="e">
        <f>IF(Produit_Tarif_Stock!#REF!&lt;&gt;"",Produit_Tarif_Stock!#REF!,"")</f>
        <v>#REF!</v>
      </c>
      <c r="D1431" s="505" t="e">
        <f>IF(Produit_Tarif_Stock!#REF!&lt;&gt;"",Produit_Tarif_Stock!#REF!,"")</f>
        <v>#REF!</v>
      </c>
      <c r="E1431" s="514" t="e">
        <f>IF(Produit_Tarif_Stock!#REF!&lt;&gt;0,Produit_Tarif_Stock!#REF!,"")</f>
        <v>#REF!</v>
      </c>
      <c r="F1431" s="2" t="e">
        <f>IF(Produit_Tarif_Stock!#REF!&lt;&gt;"",Produit_Tarif_Stock!#REF!,"")</f>
        <v>#REF!</v>
      </c>
      <c r="G1431" s="506" t="e">
        <f>IF(Produit_Tarif_Stock!#REF!&lt;&gt;0,Produit_Tarif_Stock!#REF!,"")</f>
        <v>#REF!</v>
      </c>
      <c r="I1431" s="506" t="str">
        <f t="shared" si="44"/>
        <v/>
      </c>
      <c r="J1431" s="2" t="e">
        <f>IF(Produit_Tarif_Stock!#REF!&lt;&gt;0,Produit_Tarif_Stock!#REF!,"")</f>
        <v>#REF!</v>
      </c>
      <c r="K1431" s="2" t="e">
        <f>IF(Produit_Tarif_Stock!#REF!&lt;&gt;0,Produit_Tarif_Stock!#REF!,"")</f>
        <v>#REF!</v>
      </c>
      <c r="L1431" s="114" t="e">
        <f>IF(Produit_Tarif_Stock!#REF!&lt;&gt;0,Produit_Tarif_Stock!#REF!,"")</f>
        <v>#REF!</v>
      </c>
      <c r="M1431" s="114" t="e">
        <f>IF(Produit_Tarif_Stock!#REF!&lt;&gt;0,Produit_Tarif_Stock!#REF!,"")</f>
        <v>#REF!</v>
      </c>
      <c r="N1431" s="454"/>
      <c r="P1431" s="2" t="e">
        <f>IF(Produit_Tarif_Stock!#REF!&lt;&gt;0,Produit_Tarif_Stock!#REF!,"")</f>
        <v>#REF!</v>
      </c>
      <c r="Q1431" s="518" t="e">
        <f>IF(Produit_Tarif_Stock!#REF!&lt;&gt;0,(E1431-(E1431*H1431)-Produit_Tarif_Stock!#REF!)/Produit_Tarif_Stock!#REF!*100,(E1431-(E1431*H1431)-Produit_Tarif_Stock!#REF!)/Produit_Tarif_Stock!#REF!*100)</f>
        <v>#REF!</v>
      </c>
      <c r="R1431" s="523">
        <f t="shared" si="45"/>
        <v>0</v>
      </c>
      <c r="S1431" s="524" t="e">
        <f>Produit_Tarif_Stock!#REF!</f>
        <v>#REF!</v>
      </c>
    </row>
    <row r="1432" spans="1:19" ht="24.75" customHeight="1">
      <c r="A1432" s="228" t="e">
        <f>Produit_Tarif_Stock!#REF!</f>
        <v>#REF!</v>
      </c>
      <c r="B1432" s="118" t="e">
        <f>IF(Produit_Tarif_Stock!#REF!&lt;&gt;"",Produit_Tarif_Stock!#REF!,"")</f>
        <v>#REF!</v>
      </c>
      <c r="C1432" s="502" t="e">
        <f>IF(Produit_Tarif_Stock!#REF!&lt;&gt;"",Produit_Tarif_Stock!#REF!,"")</f>
        <v>#REF!</v>
      </c>
      <c r="D1432" s="505" t="e">
        <f>IF(Produit_Tarif_Stock!#REF!&lt;&gt;"",Produit_Tarif_Stock!#REF!,"")</f>
        <v>#REF!</v>
      </c>
      <c r="E1432" s="514" t="e">
        <f>IF(Produit_Tarif_Stock!#REF!&lt;&gt;0,Produit_Tarif_Stock!#REF!,"")</f>
        <v>#REF!</v>
      </c>
      <c r="F1432" s="2" t="e">
        <f>IF(Produit_Tarif_Stock!#REF!&lt;&gt;"",Produit_Tarif_Stock!#REF!,"")</f>
        <v>#REF!</v>
      </c>
      <c r="G1432" s="506" t="e">
        <f>IF(Produit_Tarif_Stock!#REF!&lt;&gt;0,Produit_Tarif_Stock!#REF!,"")</f>
        <v>#REF!</v>
      </c>
      <c r="I1432" s="506" t="str">
        <f t="shared" si="44"/>
        <v/>
      </c>
      <c r="J1432" s="2" t="e">
        <f>IF(Produit_Tarif_Stock!#REF!&lt;&gt;0,Produit_Tarif_Stock!#REF!,"")</f>
        <v>#REF!</v>
      </c>
      <c r="K1432" s="2" t="e">
        <f>IF(Produit_Tarif_Stock!#REF!&lt;&gt;0,Produit_Tarif_Stock!#REF!,"")</f>
        <v>#REF!</v>
      </c>
      <c r="L1432" s="114" t="e">
        <f>IF(Produit_Tarif_Stock!#REF!&lt;&gt;0,Produit_Tarif_Stock!#REF!,"")</f>
        <v>#REF!</v>
      </c>
      <c r="M1432" s="114" t="e">
        <f>IF(Produit_Tarif_Stock!#REF!&lt;&gt;0,Produit_Tarif_Stock!#REF!,"")</f>
        <v>#REF!</v>
      </c>
      <c r="N1432" s="454"/>
      <c r="P1432" s="2" t="e">
        <f>IF(Produit_Tarif_Stock!#REF!&lt;&gt;0,Produit_Tarif_Stock!#REF!,"")</f>
        <v>#REF!</v>
      </c>
      <c r="Q1432" s="518" t="e">
        <f>IF(Produit_Tarif_Stock!#REF!&lt;&gt;0,(E1432-(E1432*H1432)-Produit_Tarif_Stock!#REF!)/Produit_Tarif_Stock!#REF!*100,(E1432-(E1432*H1432)-Produit_Tarif_Stock!#REF!)/Produit_Tarif_Stock!#REF!*100)</f>
        <v>#REF!</v>
      </c>
      <c r="R1432" s="523">
        <f t="shared" si="45"/>
        <v>0</v>
      </c>
      <c r="S1432" s="524" t="e">
        <f>Produit_Tarif_Stock!#REF!</f>
        <v>#REF!</v>
      </c>
    </row>
    <row r="1433" spans="1:19" ht="24.75" customHeight="1">
      <c r="A1433" s="228" t="e">
        <f>Produit_Tarif_Stock!#REF!</f>
        <v>#REF!</v>
      </c>
      <c r="B1433" s="118" t="e">
        <f>IF(Produit_Tarif_Stock!#REF!&lt;&gt;"",Produit_Tarif_Stock!#REF!,"")</f>
        <v>#REF!</v>
      </c>
      <c r="C1433" s="502" t="e">
        <f>IF(Produit_Tarif_Stock!#REF!&lt;&gt;"",Produit_Tarif_Stock!#REF!,"")</f>
        <v>#REF!</v>
      </c>
      <c r="D1433" s="505" t="e">
        <f>IF(Produit_Tarif_Stock!#REF!&lt;&gt;"",Produit_Tarif_Stock!#REF!,"")</f>
        <v>#REF!</v>
      </c>
      <c r="E1433" s="514" t="e">
        <f>IF(Produit_Tarif_Stock!#REF!&lt;&gt;0,Produit_Tarif_Stock!#REF!,"")</f>
        <v>#REF!</v>
      </c>
      <c r="F1433" s="2" t="e">
        <f>IF(Produit_Tarif_Stock!#REF!&lt;&gt;"",Produit_Tarif_Stock!#REF!,"")</f>
        <v>#REF!</v>
      </c>
      <c r="G1433" s="506" t="e">
        <f>IF(Produit_Tarif_Stock!#REF!&lt;&gt;0,Produit_Tarif_Stock!#REF!,"")</f>
        <v>#REF!</v>
      </c>
      <c r="I1433" s="506" t="str">
        <f t="shared" si="44"/>
        <v/>
      </c>
      <c r="J1433" s="2" t="e">
        <f>IF(Produit_Tarif_Stock!#REF!&lt;&gt;0,Produit_Tarif_Stock!#REF!,"")</f>
        <v>#REF!</v>
      </c>
      <c r="K1433" s="2" t="e">
        <f>IF(Produit_Tarif_Stock!#REF!&lt;&gt;0,Produit_Tarif_Stock!#REF!,"")</f>
        <v>#REF!</v>
      </c>
      <c r="L1433" s="114" t="e">
        <f>IF(Produit_Tarif_Stock!#REF!&lt;&gt;0,Produit_Tarif_Stock!#REF!,"")</f>
        <v>#REF!</v>
      </c>
      <c r="M1433" s="114" t="e">
        <f>IF(Produit_Tarif_Stock!#REF!&lt;&gt;0,Produit_Tarif_Stock!#REF!,"")</f>
        <v>#REF!</v>
      </c>
      <c r="N1433" s="454"/>
      <c r="P1433" s="2" t="e">
        <f>IF(Produit_Tarif_Stock!#REF!&lt;&gt;0,Produit_Tarif_Stock!#REF!,"")</f>
        <v>#REF!</v>
      </c>
      <c r="Q1433" s="518" t="e">
        <f>IF(Produit_Tarif_Stock!#REF!&lt;&gt;0,(E1433-(E1433*H1433)-Produit_Tarif_Stock!#REF!)/Produit_Tarif_Stock!#REF!*100,(E1433-(E1433*H1433)-Produit_Tarif_Stock!#REF!)/Produit_Tarif_Stock!#REF!*100)</f>
        <v>#REF!</v>
      </c>
      <c r="R1433" s="523">
        <f t="shared" si="45"/>
        <v>0</v>
      </c>
      <c r="S1433" s="524" t="e">
        <f>Produit_Tarif_Stock!#REF!</f>
        <v>#REF!</v>
      </c>
    </row>
    <row r="1434" spans="1:19" ht="24.75" customHeight="1">
      <c r="A1434" s="228" t="e">
        <f>Produit_Tarif_Stock!#REF!</f>
        <v>#REF!</v>
      </c>
      <c r="B1434" s="118" t="e">
        <f>IF(Produit_Tarif_Stock!#REF!&lt;&gt;"",Produit_Tarif_Stock!#REF!,"")</f>
        <v>#REF!</v>
      </c>
      <c r="C1434" s="502" t="e">
        <f>IF(Produit_Tarif_Stock!#REF!&lt;&gt;"",Produit_Tarif_Stock!#REF!,"")</f>
        <v>#REF!</v>
      </c>
      <c r="D1434" s="505" t="e">
        <f>IF(Produit_Tarif_Stock!#REF!&lt;&gt;"",Produit_Tarif_Stock!#REF!,"")</f>
        <v>#REF!</v>
      </c>
      <c r="E1434" s="514" t="e">
        <f>IF(Produit_Tarif_Stock!#REF!&lt;&gt;0,Produit_Tarif_Stock!#REF!,"")</f>
        <v>#REF!</v>
      </c>
      <c r="F1434" s="2" t="e">
        <f>IF(Produit_Tarif_Stock!#REF!&lt;&gt;"",Produit_Tarif_Stock!#REF!,"")</f>
        <v>#REF!</v>
      </c>
      <c r="G1434" s="506" t="e">
        <f>IF(Produit_Tarif_Stock!#REF!&lt;&gt;0,Produit_Tarif_Stock!#REF!,"")</f>
        <v>#REF!</v>
      </c>
      <c r="I1434" s="506" t="str">
        <f t="shared" si="44"/>
        <v/>
      </c>
      <c r="J1434" s="2" t="e">
        <f>IF(Produit_Tarif_Stock!#REF!&lt;&gt;0,Produit_Tarif_Stock!#REF!,"")</f>
        <v>#REF!</v>
      </c>
      <c r="K1434" s="2" t="e">
        <f>IF(Produit_Tarif_Stock!#REF!&lt;&gt;0,Produit_Tarif_Stock!#REF!,"")</f>
        <v>#REF!</v>
      </c>
      <c r="L1434" s="114" t="e">
        <f>IF(Produit_Tarif_Stock!#REF!&lt;&gt;0,Produit_Tarif_Stock!#REF!,"")</f>
        <v>#REF!</v>
      </c>
      <c r="M1434" s="114" t="e">
        <f>IF(Produit_Tarif_Stock!#REF!&lt;&gt;0,Produit_Tarif_Stock!#REF!,"")</f>
        <v>#REF!</v>
      </c>
      <c r="N1434" s="454"/>
      <c r="P1434" s="2" t="e">
        <f>IF(Produit_Tarif_Stock!#REF!&lt;&gt;0,Produit_Tarif_Stock!#REF!,"")</f>
        <v>#REF!</v>
      </c>
      <c r="Q1434" s="518" t="e">
        <f>IF(Produit_Tarif_Stock!#REF!&lt;&gt;0,(E1434-(E1434*H1434)-Produit_Tarif_Stock!#REF!)/Produit_Tarif_Stock!#REF!*100,(E1434-(E1434*H1434)-Produit_Tarif_Stock!#REF!)/Produit_Tarif_Stock!#REF!*100)</f>
        <v>#REF!</v>
      </c>
      <c r="R1434" s="523">
        <f t="shared" si="45"/>
        <v>0</v>
      </c>
      <c r="S1434" s="524" t="e">
        <f>Produit_Tarif_Stock!#REF!</f>
        <v>#REF!</v>
      </c>
    </row>
    <row r="1435" spans="1:19" ht="24.75" customHeight="1">
      <c r="A1435" s="228" t="e">
        <f>Produit_Tarif_Stock!#REF!</f>
        <v>#REF!</v>
      </c>
      <c r="B1435" s="118" t="e">
        <f>IF(Produit_Tarif_Stock!#REF!&lt;&gt;"",Produit_Tarif_Stock!#REF!,"")</f>
        <v>#REF!</v>
      </c>
      <c r="C1435" s="502" t="e">
        <f>IF(Produit_Tarif_Stock!#REF!&lt;&gt;"",Produit_Tarif_Stock!#REF!,"")</f>
        <v>#REF!</v>
      </c>
      <c r="D1435" s="505" t="e">
        <f>IF(Produit_Tarif_Stock!#REF!&lt;&gt;"",Produit_Tarif_Stock!#REF!,"")</f>
        <v>#REF!</v>
      </c>
      <c r="E1435" s="514" t="e">
        <f>IF(Produit_Tarif_Stock!#REF!&lt;&gt;0,Produit_Tarif_Stock!#REF!,"")</f>
        <v>#REF!</v>
      </c>
      <c r="F1435" s="2" t="e">
        <f>IF(Produit_Tarif_Stock!#REF!&lt;&gt;"",Produit_Tarif_Stock!#REF!,"")</f>
        <v>#REF!</v>
      </c>
      <c r="G1435" s="506" t="e">
        <f>IF(Produit_Tarif_Stock!#REF!&lt;&gt;0,Produit_Tarif_Stock!#REF!,"")</f>
        <v>#REF!</v>
      </c>
      <c r="I1435" s="506" t="str">
        <f t="shared" si="44"/>
        <v/>
      </c>
      <c r="J1435" s="2" t="e">
        <f>IF(Produit_Tarif_Stock!#REF!&lt;&gt;0,Produit_Tarif_Stock!#REF!,"")</f>
        <v>#REF!</v>
      </c>
      <c r="K1435" s="2" t="e">
        <f>IF(Produit_Tarif_Stock!#REF!&lt;&gt;0,Produit_Tarif_Stock!#REF!,"")</f>
        <v>#REF!</v>
      </c>
      <c r="L1435" s="114" t="e">
        <f>IF(Produit_Tarif_Stock!#REF!&lt;&gt;0,Produit_Tarif_Stock!#REF!,"")</f>
        <v>#REF!</v>
      </c>
      <c r="M1435" s="114" t="e">
        <f>IF(Produit_Tarif_Stock!#REF!&lt;&gt;0,Produit_Tarif_Stock!#REF!,"")</f>
        <v>#REF!</v>
      </c>
      <c r="N1435" s="454"/>
      <c r="P1435" s="2" t="e">
        <f>IF(Produit_Tarif_Stock!#REF!&lt;&gt;0,Produit_Tarif_Stock!#REF!,"")</f>
        <v>#REF!</v>
      </c>
      <c r="Q1435" s="518" t="e">
        <f>IF(Produit_Tarif_Stock!#REF!&lt;&gt;0,(E1435-(E1435*H1435)-Produit_Tarif_Stock!#REF!)/Produit_Tarif_Stock!#REF!*100,(E1435-(E1435*H1435)-Produit_Tarif_Stock!#REF!)/Produit_Tarif_Stock!#REF!*100)</f>
        <v>#REF!</v>
      </c>
      <c r="R1435" s="523">
        <f t="shared" si="45"/>
        <v>0</v>
      </c>
      <c r="S1435" s="524" t="e">
        <f>Produit_Tarif_Stock!#REF!</f>
        <v>#REF!</v>
      </c>
    </row>
    <row r="1436" spans="1:19" ht="24.75" customHeight="1">
      <c r="A1436" s="228" t="e">
        <f>Produit_Tarif_Stock!#REF!</f>
        <v>#REF!</v>
      </c>
      <c r="B1436" s="118" t="e">
        <f>IF(Produit_Tarif_Stock!#REF!&lt;&gt;"",Produit_Tarif_Stock!#REF!,"")</f>
        <v>#REF!</v>
      </c>
      <c r="C1436" s="502" t="e">
        <f>IF(Produit_Tarif_Stock!#REF!&lt;&gt;"",Produit_Tarif_Stock!#REF!,"")</f>
        <v>#REF!</v>
      </c>
      <c r="D1436" s="505" t="e">
        <f>IF(Produit_Tarif_Stock!#REF!&lt;&gt;"",Produit_Tarif_Stock!#REF!,"")</f>
        <v>#REF!</v>
      </c>
      <c r="E1436" s="514" t="e">
        <f>IF(Produit_Tarif_Stock!#REF!&lt;&gt;0,Produit_Tarif_Stock!#REF!,"")</f>
        <v>#REF!</v>
      </c>
      <c r="F1436" s="2" t="e">
        <f>IF(Produit_Tarif_Stock!#REF!&lt;&gt;"",Produit_Tarif_Stock!#REF!,"")</f>
        <v>#REF!</v>
      </c>
      <c r="G1436" s="506" t="e">
        <f>IF(Produit_Tarif_Stock!#REF!&lt;&gt;0,Produit_Tarif_Stock!#REF!,"")</f>
        <v>#REF!</v>
      </c>
      <c r="I1436" s="506" t="str">
        <f t="shared" si="44"/>
        <v/>
      </c>
      <c r="J1436" s="2" t="e">
        <f>IF(Produit_Tarif_Stock!#REF!&lt;&gt;0,Produit_Tarif_Stock!#REF!,"")</f>
        <v>#REF!</v>
      </c>
      <c r="K1436" s="2" t="e">
        <f>IF(Produit_Tarif_Stock!#REF!&lt;&gt;0,Produit_Tarif_Stock!#REF!,"")</f>
        <v>#REF!</v>
      </c>
      <c r="L1436" s="114" t="e">
        <f>IF(Produit_Tarif_Stock!#REF!&lt;&gt;0,Produit_Tarif_Stock!#REF!,"")</f>
        <v>#REF!</v>
      </c>
      <c r="M1436" s="114" t="e">
        <f>IF(Produit_Tarif_Stock!#REF!&lt;&gt;0,Produit_Tarif_Stock!#REF!,"")</f>
        <v>#REF!</v>
      </c>
      <c r="N1436" s="454"/>
      <c r="P1436" s="2" t="e">
        <f>IF(Produit_Tarif_Stock!#REF!&lt;&gt;0,Produit_Tarif_Stock!#REF!,"")</f>
        <v>#REF!</v>
      </c>
      <c r="Q1436" s="518" t="e">
        <f>IF(Produit_Tarif_Stock!#REF!&lt;&gt;0,(E1436-(E1436*H1436)-Produit_Tarif_Stock!#REF!)/Produit_Tarif_Stock!#REF!*100,(E1436-(E1436*H1436)-Produit_Tarif_Stock!#REF!)/Produit_Tarif_Stock!#REF!*100)</f>
        <v>#REF!</v>
      </c>
      <c r="R1436" s="523">
        <f t="shared" si="45"/>
        <v>0</v>
      </c>
      <c r="S1436" s="524" t="e">
        <f>Produit_Tarif_Stock!#REF!</f>
        <v>#REF!</v>
      </c>
    </row>
    <row r="1437" spans="1:19" ht="24.75" customHeight="1">
      <c r="A1437" s="228" t="e">
        <f>Produit_Tarif_Stock!#REF!</f>
        <v>#REF!</v>
      </c>
      <c r="B1437" s="118" t="e">
        <f>IF(Produit_Tarif_Stock!#REF!&lt;&gt;"",Produit_Tarif_Stock!#REF!,"")</f>
        <v>#REF!</v>
      </c>
      <c r="C1437" s="502" t="e">
        <f>IF(Produit_Tarif_Stock!#REF!&lt;&gt;"",Produit_Tarif_Stock!#REF!,"")</f>
        <v>#REF!</v>
      </c>
      <c r="D1437" s="505" t="e">
        <f>IF(Produit_Tarif_Stock!#REF!&lt;&gt;"",Produit_Tarif_Stock!#REF!,"")</f>
        <v>#REF!</v>
      </c>
      <c r="E1437" s="514" t="e">
        <f>IF(Produit_Tarif_Stock!#REF!&lt;&gt;0,Produit_Tarif_Stock!#REF!,"")</f>
        <v>#REF!</v>
      </c>
      <c r="F1437" s="2" t="e">
        <f>IF(Produit_Tarif_Stock!#REF!&lt;&gt;"",Produit_Tarif_Stock!#REF!,"")</f>
        <v>#REF!</v>
      </c>
      <c r="G1437" s="506" t="e">
        <f>IF(Produit_Tarif_Stock!#REF!&lt;&gt;0,Produit_Tarif_Stock!#REF!,"")</f>
        <v>#REF!</v>
      </c>
      <c r="I1437" s="506" t="str">
        <f t="shared" si="44"/>
        <v/>
      </c>
      <c r="J1437" s="2" t="e">
        <f>IF(Produit_Tarif_Stock!#REF!&lt;&gt;0,Produit_Tarif_Stock!#REF!,"")</f>
        <v>#REF!</v>
      </c>
      <c r="K1437" s="2" t="e">
        <f>IF(Produit_Tarif_Stock!#REF!&lt;&gt;0,Produit_Tarif_Stock!#REF!,"")</f>
        <v>#REF!</v>
      </c>
      <c r="L1437" s="114" t="e">
        <f>IF(Produit_Tarif_Stock!#REF!&lt;&gt;0,Produit_Tarif_Stock!#REF!,"")</f>
        <v>#REF!</v>
      </c>
      <c r="M1437" s="114" t="e">
        <f>IF(Produit_Tarif_Stock!#REF!&lt;&gt;0,Produit_Tarif_Stock!#REF!,"")</f>
        <v>#REF!</v>
      </c>
      <c r="N1437" s="454"/>
      <c r="P1437" s="2" t="e">
        <f>IF(Produit_Tarif_Stock!#REF!&lt;&gt;0,Produit_Tarif_Stock!#REF!,"")</f>
        <v>#REF!</v>
      </c>
      <c r="Q1437" s="518" t="e">
        <f>IF(Produit_Tarif_Stock!#REF!&lt;&gt;0,(E1437-(E1437*H1437)-Produit_Tarif_Stock!#REF!)/Produit_Tarif_Stock!#REF!*100,(E1437-(E1437*H1437)-Produit_Tarif_Stock!#REF!)/Produit_Tarif_Stock!#REF!*100)</f>
        <v>#REF!</v>
      </c>
      <c r="R1437" s="523">
        <f t="shared" si="45"/>
        <v>0</v>
      </c>
      <c r="S1437" s="524" t="e">
        <f>Produit_Tarif_Stock!#REF!</f>
        <v>#REF!</v>
      </c>
    </row>
    <row r="1438" spans="1:19" ht="24.75" customHeight="1">
      <c r="A1438" s="228" t="e">
        <f>Produit_Tarif_Stock!#REF!</f>
        <v>#REF!</v>
      </c>
      <c r="B1438" s="118" t="e">
        <f>IF(Produit_Tarif_Stock!#REF!&lt;&gt;"",Produit_Tarif_Stock!#REF!,"")</f>
        <v>#REF!</v>
      </c>
      <c r="C1438" s="502" t="e">
        <f>IF(Produit_Tarif_Stock!#REF!&lt;&gt;"",Produit_Tarif_Stock!#REF!,"")</f>
        <v>#REF!</v>
      </c>
      <c r="D1438" s="505" t="e">
        <f>IF(Produit_Tarif_Stock!#REF!&lt;&gt;"",Produit_Tarif_Stock!#REF!,"")</f>
        <v>#REF!</v>
      </c>
      <c r="E1438" s="514" t="e">
        <f>IF(Produit_Tarif_Stock!#REF!&lt;&gt;0,Produit_Tarif_Stock!#REF!,"")</f>
        <v>#REF!</v>
      </c>
      <c r="F1438" s="2" t="e">
        <f>IF(Produit_Tarif_Stock!#REF!&lt;&gt;"",Produit_Tarif_Stock!#REF!,"")</f>
        <v>#REF!</v>
      </c>
      <c r="G1438" s="506" t="e">
        <f>IF(Produit_Tarif_Stock!#REF!&lt;&gt;0,Produit_Tarif_Stock!#REF!,"")</f>
        <v>#REF!</v>
      </c>
      <c r="I1438" s="506" t="str">
        <f t="shared" si="44"/>
        <v/>
      </c>
      <c r="J1438" s="2" t="e">
        <f>IF(Produit_Tarif_Stock!#REF!&lt;&gt;0,Produit_Tarif_Stock!#REF!,"")</f>
        <v>#REF!</v>
      </c>
      <c r="K1438" s="2" t="e">
        <f>IF(Produit_Tarif_Stock!#REF!&lt;&gt;0,Produit_Tarif_Stock!#REF!,"")</f>
        <v>#REF!</v>
      </c>
      <c r="L1438" s="114" t="e">
        <f>IF(Produit_Tarif_Stock!#REF!&lt;&gt;0,Produit_Tarif_Stock!#REF!,"")</f>
        <v>#REF!</v>
      </c>
      <c r="M1438" s="114" t="e">
        <f>IF(Produit_Tarif_Stock!#REF!&lt;&gt;0,Produit_Tarif_Stock!#REF!,"")</f>
        <v>#REF!</v>
      </c>
      <c r="N1438" s="454"/>
      <c r="P1438" s="2" t="e">
        <f>IF(Produit_Tarif_Stock!#REF!&lt;&gt;0,Produit_Tarif_Stock!#REF!,"")</f>
        <v>#REF!</v>
      </c>
      <c r="Q1438" s="518" t="e">
        <f>IF(Produit_Tarif_Stock!#REF!&lt;&gt;0,(E1438-(E1438*H1438)-Produit_Tarif_Stock!#REF!)/Produit_Tarif_Stock!#REF!*100,(E1438-(E1438*H1438)-Produit_Tarif_Stock!#REF!)/Produit_Tarif_Stock!#REF!*100)</f>
        <v>#REF!</v>
      </c>
      <c r="R1438" s="523">
        <f t="shared" si="45"/>
        <v>0</v>
      </c>
      <c r="S1438" s="524" t="e">
        <f>Produit_Tarif_Stock!#REF!</f>
        <v>#REF!</v>
      </c>
    </row>
    <row r="1439" spans="1:19" ht="24.75" customHeight="1">
      <c r="A1439" s="228" t="e">
        <f>Produit_Tarif_Stock!#REF!</f>
        <v>#REF!</v>
      </c>
      <c r="B1439" s="118" t="e">
        <f>IF(Produit_Tarif_Stock!#REF!&lt;&gt;"",Produit_Tarif_Stock!#REF!,"")</f>
        <v>#REF!</v>
      </c>
      <c r="C1439" s="502" t="e">
        <f>IF(Produit_Tarif_Stock!#REF!&lt;&gt;"",Produit_Tarif_Stock!#REF!,"")</f>
        <v>#REF!</v>
      </c>
      <c r="D1439" s="505" t="e">
        <f>IF(Produit_Tarif_Stock!#REF!&lt;&gt;"",Produit_Tarif_Stock!#REF!,"")</f>
        <v>#REF!</v>
      </c>
      <c r="E1439" s="514" t="e">
        <f>IF(Produit_Tarif_Stock!#REF!&lt;&gt;0,Produit_Tarif_Stock!#REF!,"")</f>
        <v>#REF!</v>
      </c>
      <c r="F1439" s="2" t="e">
        <f>IF(Produit_Tarif_Stock!#REF!&lt;&gt;"",Produit_Tarif_Stock!#REF!,"")</f>
        <v>#REF!</v>
      </c>
      <c r="G1439" s="506" t="e">
        <f>IF(Produit_Tarif_Stock!#REF!&lt;&gt;0,Produit_Tarif_Stock!#REF!,"")</f>
        <v>#REF!</v>
      </c>
      <c r="I1439" s="506" t="str">
        <f t="shared" si="44"/>
        <v/>
      </c>
      <c r="J1439" s="2" t="e">
        <f>IF(Produit_Tarif_Stock!#REF!&lt;&gt;0,Produit_Tarif_Stock!#REF!,"")</f>
        <v>#REF!</v>
      </c>
      <c r="K1439" s="2" t="e">
        <f>IF(Produit_Tarif_Stock!#REF!&lt;&gt;0,Produit_Tarif_Stock!#REF!,"")</f>
        <v>#REF!</v>
      </c>
      <c r="L1439" s="114" t="e">
        <f>IF(Produit_Tarif_Stock!#REF!&lt;&gt;0,Produit_Tarif_Stock!#REF!,"")</f>
        <v>#REF!</v>
      </c>
      <c r="M1439" s="114" t="e">
        <f>IF(Produit_Tarif_Stock!#REF!&lt;&gt;0,Produit_Tarif_Stock!#REF!,"")</f>
        <v>#REF!</v>
      </c>
      <c r="N1439" s="454"/>
      <c r="P1439" s="2" t="e">
        <f>IF(Produit_Tarif_Stock!#REF!&lt;&gt;0,Produit_Tarif_Stock!#REF!,"")</f>
        <v>#REF!</v>
      </c>
      <c r="Q1439" s="518" t="e">
        <f>IF(Produit_Tarif_Stock!#REF!&lt;&gt;0,(E1439-(E1439*H1439)-Produit_Tarif_Stock!#REF!)/Produit_Tarif_Stock!#REF!*100,(E1439-(E1439*H1439)-Produit_Tarif_Stock!#REF!)/Produit_Tarif_Stock!#REF!*100)</f>
        <v>#REF!</v>
      </c>
      <c r="R1439" s="523">
        <f t="shared" si="45"/>
        <v>0</v>
      </c>
      <c r="S1439" s="524" t="e">
        <f>Produit_Tarif_Stock!#REF!</f>
        <v>#REF!</v>
      </c>
    </row>
    <row r="1440" spans="1:19" ht="24.75" customHeight="1">
      <c r="A1440" s="228" t="e">
        <f>Produit_Tarif_Stock!#REF!</f>
        <v>#REF!</v>
      </c>
      <c r="B1440" s="118" t="e">
        <f>IF(Produit_Tarif_Stock!#REF!&lt;&gt;"",Produit_Tarif_Stock!#REF!,"")</f>
        <v>#REF!</v>
      </c>
      <c r="C1440" s="502" t="e">
        <f>IF(Produit_Tarif_Stock!#REF!&lt;&gt;"",Produit_Tarif_Stock!#REF!,"")</f>
        <v>#REF!</v>
      </c>
      <c r="D1440" s="505" t="e">
        <f>IF(Produit_Tarif_Stock!#REF!&lt;&gt;"",Produit_Tarif_Stock!#REF!,"")</f>
        <v>#REF!</v>
      </c>
      <c r="E1440" s="514" t="e">
        <f>IF(Produit_Tarif_Stock!#REF!&lt;&gt;0,Produit_Tarif_Stock!#REF!,"")</f>
        <v>#REF!</v>
      </c>
      <c r="F1440" s="2" t="e">
        <f>IF(Produit_Tarif_Stock!#REF!&lt;&gt;"",Produit_Tarif_Stock!#REF!,"")</f>
        <v>#REF!</v>
      </c>
      <c r="G1440" s="506" t="e">
        <f>IF(Produit_Tarif_Stock!#REF!&lt;&gt;0,Produit_Tarif_Stock!#REF!,"")</f>
        <v>#REF!</v>
      </c>
      <c r="I1440" s="506" t="str">
        <f t="shared" si="44"/>
        <v/>
      </c>
      <c r="J1440" s="2" t="e">
        <f>IF(Produit_Tarif_Stock!#REF!&lt;&gt;0,Produit_Tarif_Stock!#REF!,"")</f>
        <v>#REF!</v>
      </c>
      <c r="K1440" s="2" t="e">
        <f>IF(Produit_Tarif_Stock!#REF!&lt;&gt;0,Produit_Tarif_Stock!#REF!,"")</f>
        <v>#REF!</v>
      </c>
      <c r="L1440" s="114" t="e">
        <f>IF(Produit_Tarif_Stock!#REF!&lt;&gt;0,Produit_Tarif_Stock!#REF!,"")</f>
        <v>#REF!</v>
      </c>
      <c r="M1440" s="114" t="e">
        <f>IF(Produit_Tarif_Stock!#REF!&lt;&gt;0,Produit_Tarif_Stock!#REF!,"")</f>
        <v>#REF!</v>
      </c>
      <c r="N1440" s="454"/>
      <c r="P1440" s="2" t="e">
        <f>IF(Produit_Tarif_Stock!#REF!&lt;&gt;0,Produit_Tarif_Stock!#REF!,"")</f>
        <v>#REF!</v>
      </c>
      <c r="Q1440" s="518" t="e">
        <f>IF(Produit_Tarif_Stock!#REF!&lt;&gt;0,(E1440-(E1440*H1440)-Produit_Tarif_Stock!#REF!)/Produit_Tarif_Stock!#REF!*100,(E1440-(E1440*H1440)-Produit_Tarif_Stock!#REF!)/Produit_Tarif_Stock!#REF!*100)</f>
        <v>#REF!</v>
      </c>
      <c r="R1440" s="523">
        <f t="shared" si="45"/>
        <v>0</v>
      </c>
      <c r="S1440" s="524" t="e">
        <f>Produit_Tarif_Stock!#REF!</f>
        <v>#REF!</v>
      </c>
    </row>
    <row r="1441" spans="1:19" ht="24.75" customHeight="1">
      <c r="A1441" s="228" t="e">
        <f>Produit_Tarif_Stock!#REF!</f>
        <v>#REF!</v>
      </c>
      <c r="B1441" s="118" t="e">
        <f>IF(Produit_Tarif_Stock!#REF!&lt;&gt;"",Produit_Tarif_Stock!#REF!,"")</f>
        <v>#REF!</v>
      </c>
      <c r="C1441" s="502" t="e">
        <f>IF(Produit_Tarif_Stock!#REF!&lt;&gt;"",Produit_Tarif_Stock!#REF!,"")</f>
        <v>#REF!</v>
      </c>
      <c r="D1441" s="505" t="e">
        <f>IF(Produit_Tarif_Stock!#REF!&lt;&gt;"",Produit_Tarif_Stock!#REF!,"")</f>
        <v>#REF!</v>
      </c>
      <c r="E1441" s="514" t="e">
        <f>IF(Produit_Tarif_Stock!#REF!&lt;&gt;0,Produit_Tarif_Stock!#REF!,"")</f>
        <v>#REF!</v>
      </c>
      <c r="F1441" s="2" t="e">
        <f>IF(Produit_Tarif_Stock!#REF!&lt;&gt;"",Produit_Tarif_Stock!#REF!,"")</f>
        <v>#REF!</v>
      </c>
      <c r="G1441" s="506" t="e">
        <f>IF(Produit_Tarif_Stock!#REF!&lt;&gt;0,Produit_Tarif_Stock!#REF!,"")</f>
        <v>#REF!</v>
      </c>
      <c r="I1441" s="506" t="str">
        <f t="shared" si="44"/>
        <v/>
      </c>
      <c r="J1441" s="2" t="e">
        <f>IF(Produit_Tarif_Stock!#REF!&lt;&gt;0,Produit_Tarif_Stock!#REF!,"")</f>
        <v>#REF!</v>
      </c>
      <c r="K1441" s="2" t="e">
        <f>IF(Produit_Tarif_Stock!#REF!&lt;&gt;0,Produit_Tarif_Stock!#REF!,"")</f>
        <v>#REF!</v>
      </c>
      <c r="L1441" s="114" t="e">
        <f>IF(Produit_Tarif_Stock!#REF!&lt;&gt;0,Produit_Tarif_Stock!#REF!,"")</f>
        <v>#REF!</v>
      </c>
      <c r="M1441" s="114" t="e">
        <f>IF(Produit_Tarif_Stock!#REF!&lt;&gt;0,Produit_Tarif_Stock!#REF!,"")</f>
        <v>#REF!</v>
      </c>
      <c r="N1441" s="454"/>
      <c r="P1441" s="2" t="e">
        <f>IF(Produit_Tarif_Stock!#REF!&lt;&gt;0,Produit_Tarif_Stock!#REF!,"")</f>
        <v>#REF!</v>
      </c>
      <c r="Q1441" s="518" t="e">
        <f>IF(Produit_Tarif_Stock!#REF!&lt;&gt;0,(E1441-(E1441*H1441)-Produit_Tarif_Stock!#REF!)/Produit_Tarif_Stock!#REF!*100,(E1441-(E1441*H1441)-Produit_Tarif_Stock!#REF!)/Produit_Tarif_Stock!#REF!*100)</f>
        <v>#REF!</v>
      </c>
      <c r="R1441" s="523">
        <f t="shared" si="45"/>
        <v>0</v>
      </c>
      <c r="S1441" s="524" t="e">
        <f>Produit_Tarif_Stock!#REF!</f>
        <v>#REF!</v>
      </c>
    </row>
    <row r="1442" spans="1:19" ht="24.75" customHeight="1">
      <c r="A1442" s="228" t="e">
        <f>Produit_Tarif_Stock!#REF!</f>
        <v>#REF!</v>
      </c>
      <c r="B1442" s="118" t="e">
        <f>IF(Produit_Tarif_Stock!#REF!&lt;&gt;"",Produit_Tarif_Stock!#REF!,"")</f>
        <v>#REF!</v>
      </c>
      <c r="C1442" s="502" t="e">
        <f>IF(Produit_Tarif_Stock!#REF!&lt;&gt;"",Produit_Tarif_Stock!#REF!,"")</f>
        <v>#REF!</v>
      </c>
      <c r="D1442" s="505" t="e">
        <f>IF(Produit_Tarif_Stock!#REF!&lt;&gt;"",Produit_Tarif_Stock!#REF!,"")</f>
        <v>#REF!</v>
      </c>
      <c r="E1442" s="514" t="e">
        <f>IF(Produit_Tarif_Stock!#REF!&lt;&gt;0,Produit_Tarif_Stock!#REF!,"")</f>
        <v>#REF!</v>
      </c>
      <c r="F1442" s="2" t="e">
        <f>IF(Produit_Tarif_Stock!#REF!&lt;&gt;"",Produit_Tarif_Stock!#REF!,"")</f>
        <v>#REF!</v>
      </c>
      <c r="G1442" s="506" t="e">
        <f>IF(Produit_Tarif_Stock!#REF!&lt;&gt;0,Produit_Tarif_Stock!#REF!,"")</f>
        <v>#REF!</v>
      </c>
      <c r="I1442" s="506" t="str">
        <f t="shared" si="44"/>
        <v/>
      </c>
      <c r="J1442" s="2" t="e">
        <f>IF(Produit_Tarif_Stock!#REF!&lt;&gt;0,Produit_Tarif_Stock!#REF!,"")</f>
        <v>#REF!</v>
      </c>
      <c r="K1442" s="2" t="e">
        <f>IF(Produit_Tarif_Stock!#REF!&lt;&gt;0,Produit_Tarif_Stock!#REF!,"")</f>
        <v>#REF!</v>
      </c>
      <c r="L1442" s="114" t="e">
        <f>IF(Produit_Tarif_Stock!#REF!&lt;&gt;0,Produit_Tarif_Stock!#REF!,"")</f>
        <v>#REF!</v>
      </c>
      <c r="M1442" s="114" t="e">
        <f>IF(Produit_Tarif_Stock!#REF!&lt;&gt;0,Produit_Tarif_Stock!#REF!,"")</f>
        <v>#REF!</v>
      </c>
      <c r="N1442" s="454"/>
      <c r="P1442" s="2" t="e">
        <f>IF(Produit_Tarif_Stock!#REF!&lt;&gt;0,Produit_Tarif_Stock!#REF!,"")</f>
        <v>#REF!</v>
      </c>
      <c r="Q1442" s="518" t="e">
        <f>IF(Produit_Tarif_Stock!#REF!&lt;&gt;0,(E1442-(E1442*H1442)-Produit_Tarif_Stock!#REF!)/Produit_Tarif_Stock!#REF!*100,(E1442-(E1442*H1442)-Produit_Tarif_Stock!#REF!)/Produit_Tarif_Stock!#REF!*100)</f>
        <v>#REF!</v>
      </c>
      <c r="R1442" s="523">
        <f t="shared" si="45"/>
        <v>0</v>
      </c>
      <c r="S1442" s="524" t="e">
        <f>Produit_Tarif_Stock!#REF!</f>
        <v>#REF!</v>
      </c>
    </row>
    <row r="1443" spans="1:19" ht="24.75" customHeight="1">
      <c r="A1443" s="228" t="e">
        <f>Produit_Tarif_Stock!#REF!</f>
        <v>#REF!</v>
      </c>
      <c r="B1443" s="118" t="e">
        <f>IF(Produit_Tarif_Stock!#REF!&lt;&gt;"",Produit_Tarif_Stock!#REF!,"")</f>
        <v>#REF!</v>
      </c>
      <c r="C1443" s="502" t="e">
        <f>IF(Produit_Tarif_Stock!#REF!&lt;&gt;"",Produit_Tarif_Stock!#REF!,"")</f>
        <v>#REF!</v>
      </c>
      <c r="D1443" s="505" t="e">
        <f>IF(Produit_Tarif_Stock!#REF!&lt;&gt;"",Produit_Tarif_Stock!#REF!,"")</f>
        <v>#REF!</v>
      </c>
      <c r="E1443" s="514" t="e">
        <f>IF(Produit_Tarif_Stock!#REF!&lt;&gt;0,Produit_Tarif_Stock!#REF!,"")</f>
        <v>#REF!</v>
      </c>
      <c r="F1443" s="2" t="e">
        <f>IF(Produit_Tarif_Stock!#REF!&lt;&gt;"",Produit_Tarif_Stock!#REF!,"")</f>
        <v>#REF!</v>
      </c>
      <c r="G1443" s="506" t="e">
        <f>IF(Produit_Tarif_Stock!#REF!&lt;&gt;0,Produit_Tarif_Stock!#REF!,"")</f>
        <v>#REF!</v>
      </c>
      <c r="I1443" s="506" t="str">
        <f t="shared" si="44"/>
        <v/>
      </c>
      <c r="J1443" s="2" t="e">
        <f>IF(Produit_Tarif_Stock!#REF!&lt;&gt;0,Produit_Tarif_Stock!#REF!,"")</f>
        <v>#REF!</v>
      </c>
      <c r="K1443" s="2" t="e">
        <f>IF(Produit_Tarif_Stock!#REF!&lt;&gt;0,Produit_Tarif_Stock!#REF!,"")</f>
        <v>#REF!</v>
      </c>
      <c r="L1443" s="114" t="e">
        <f>IF(Produit_Tarif_Stock!#REF!&lt;&gt;0,Produit_Tarif_Stock!#REF!,"")</f>
        <v>#REF!</v>
      </c>
      <c r="M1443" s="114" t="e">
        <f>IF(Produit_Tarif_Stock!#REF!&lt;&gt;0,Produit_Tarif_Stock!#REF!,"")</f>
        <v>#REF!</v>
      </c>
      <c r="N1443" s="454"/>
      <c r="P1443" s="2" t="e">
        <f>IF(Produit_Tarif_Stock!#REF!&lt;&gt;0,Produit_Tarif_Stock!#REF!,"")</f>
        <v>#REF!</v>
      </c>
      <c r="Q1443" s="518" t="e">
        <f>IF(Produit_Tarif_Stock!#REF!&lt;&gt;0,(E1443-(E1443*H1443)-Produit_Tarif_Stock!#REF!)/Produit_Tarif_Stock!#REF!*100,(E1443-(E1443*H1443)-Produit_Tarif_Stock!#REF!)/Produit_Tarif_Stock!#REF!*100)</f>
        <v>#REF!</v>
      </c>
      <c r="R1443" s="523">
        <f t="shared" si="45"/>
        <v>0</v>
      </c>
      <c r="S1443" s="524" t="e">
        <f>Produit_Tarif_Stock!#REF!</f>
        <v>#REF!</v>
      </c>
    </row>
    <row r="1444" spans="1:19" ht="24.75" customHeight="1">
      <c r="A1444" s="228" t="e">
        <f>Produit_Tarif_Stock!#REF!</f>
        <v>#REF!</v>
      </c>
      <c r="B1444" s="118" t="e">
        <f>IF(Produit_Tarif_Stock!#REF!&lt;&gt;"",Produit_Tarif_Stock!#REF!,"")</f>
        <v>#REF!</v>
      </c>
      <c r="C1444" s="502" t="e">
        <f>IF(Produit_Tarif_Stock!#REF!&lt;&gt;"",Produit_Tarif_Stock!#REF!,"")</f>
        <v>#REF!</v>
      </c>
      <c r="D1444" s="505" t="e">
        <f>IF(Produit_Tarif_Stock!#REF!&lt;&gt;"",Produit_Tarif_Stock!#REF!,"")</f>
        <v>#REF!</v>
      </c>
      <c r="E1444" s="514" t="e">
        <f>IF(Produit_Tarif_Stock!#REF!&lt;&gt;0,Produit_Tarif_Stock!#REF!,"")</f>
        <v>#REF!</v>
      </c>
      <c r="F1444" s="2" t="e">
        <f>IF(Produit_Tarif_Stock!#REF!&lt;&gt;"",Produit_Tarif_Stock!#REF!,"")</f>
        <v>#REF!</v>
      </c>
      <c r="G1444" s="506" t="e">
        <f>IF(Produit_Tarif_Stock!#REF!&lt;&gt;0,Produit_Tarif_Stock!#REF!,"")</f>
        <v>#REF!</v>
      </c>
      <c r="I1444" s="506" t="str">
        <f t="shared" si="44"/>
        <v/>
      </c>
      <c r="J1444" s="2" t="e">
        <f>IF(Produit_Tarif_Stock!#REF!&lt;&gt;0,Produit_Tarif_Stock!#REF!,"")</f>
        <v>#REF!</v>
      </c>
      <c r="K1444" s="2" t="e">
        <f>IF(Produit_Tarif_Stock!#REF!&lt;&gt;0,Produit_Tarif_Stock!#REF!,"")</f>
        <v>#REF!</v>
      </c>
      <c r="L1444" s="114" t="e">
        <f>IF(Produit_Tarif_Stock!#REF!&lt;&gt;0,Produit_Tarif_Stock!#REF!,"")</f>
        <v>#REF!</v>
      </c>
      <c r="M1444" s="114" t="e">
        <f>IF(Produit_Tarif_Stock!#REF!&lt;&gt;0,Produit_Tarif_Stock!#REF!,"")</f>
        <v>#REF!</v>
      </c>
      <c r="N1444" s="454"/>
      <c r="P1444" s="2" t="e">
        <f>IF(Produit_Tarif_Stock!#REF!&lt;&gt;0,Produit_Tarif_Stock!#REF!,"")</f>
        <v>#REF!</v>
      </c>
      <c r="Q1444" s="518" t="e">
        <f>IF(Produit_Tarif_Stock!#REF!&lt;&gt;0,(E1444-(E1444*H1444)-Produit_Tarif_Stock!#REF!)/Produit_Tarif_Stock!#REF!*100,(E1444-(E1444*H1444)-Produit_Tarif_Stock!#REF!)/Produit_Tarif_Stock!#REF!*100)</f>
        <v>#REF!</v>
      </c>
      <c r="R1444" s="523">
        <f t="shared" si="45"/>
        <v>0</v>
      </c>
      <c r="S1444" s="524" t="e">
        <f>Produit_Tarif_Stock!#REF!</f>
        <v>#REF!</v>
      </c>
    </row>
    <row r="1445" spans="1:19" ht="24.75" customHeight="1">
      <c r="A1445" s="228" t="e">
        <f>Produit_Tarif_Stock!#REF!</f>
        <v>#REF!</v>
      </c>
      <c r="B1445" s="118" t="e">
        <f>IF(Produit_Tarif_Stock!#REF!&lt;&gt;"",Produit_Tarif_Stock!#REF!,"")</f>
        <v>#REF!</v>
      </c>
      <c r="C1445" s="502" t="e">
        <f>IF(Produit_Tarif_Stock!#REF!&lt;&gt;"",Produit_Tarif_Stock!#REF!,"")</f>
        <v>#REF!</v>
      </c>
      <c r="D1445" s="505" t="e">
        <f>IF(Produit_Tarif_Stock!#REF!&lt;&gt;"",Produit_Tarif_Stock!#REF!,"")</f>
        <v>#REF!</v>
      </c>
      <c r="E1445" s="514" t="e">
        <f>IF(Produit_Tarif_Stock!#REF!&lt;&gt;0,Produit_Tarif_Stock!#REF!,"")</f>
        <v>#REF!</v>
      </c>
      <c r="F1445" s="2" t="e">
        <f>IF(Produit_Tarif_Stock!#REF!&lt;&gt;"",Produit_Tarif_Stock!#REF!,"")</f>
        <v>#REF!</v>
      </c>
      <c r="G1445" s="506" t="e">
        <f>IF(Produit_Tarif_Stock!#REF!&lt;&gt;0,Produit_Tarif_Stock!#REF!,"")</f>
        <v>#REF!</v>
      </c>
      <c r="I1445" s="506" t="str">
        <f t="shared" si="44"/>
        <v/>
      </c>
      <c r="J1445" s="2" t="e">
        <f>IF(Produit_Tarif_Stock!#REF!&lt;&gt;0,Produit_Tarif_Stock!#REF!,"")</f>
        <v>#REF!</v>
      </c>
      <c r="K1445" s="2" t="e">
        <f>IF(Produit_Tarif_Stock!#REF!&lt;&gt;0,Produit_Tarif_Stock!#REF!,"")</f>
        <v>#REF!</v>
      </c>
      <c r="L1445" s="114" t="e">
        <f>IF(Produit_Tarif_Stock!#REF!&lt;&gt;0,Produit_Tarif_Stock!#REF!,"")</f>
        <v>#REF!</v>
      </c>
      <c r="M1445" s="114" t="e">
        <f>IF(Produit_Tarif_Stock!#REF!&lt;&gt;0,Produit_Tarif_Stock!#REF!,"")</f>
        <v>#REF!</v>
      </c>
      <c r="N1445" s="454"/>
      <c r="P1445" s="2" t="e">
        <f>IF(Produit_Tarif_Stock!#REF!&lt;&gt;0,Produit_Tarif_Stock!#REF!,"")</f>
        <v>#REF!</v>
      </c>
      <c r="Q1445" s="518" t="e">
        <f>IF(Produit_Tarif_Stock!#REF!&lt;&gt;0,(E1445-(E1445*H1445)-Produit_Tarif_Stock!#REF!)/Produit_Tarif_Stock!#REF!*100,(E1445-(E1445*H1445)-Produit_Tarif_Stock!#REF!)/Produit_Tarif_Stock!#REF!*100)</f>
        <v>#REF!</v>
      </c>
      <c r="R1445" s="523">
        <f t="shared" si="45"/>
        <v>0</v>
      </c>
      <c r="S1445" s="524" t="e">
        <f>Produit_Tarif_Stock!#REF!</f>
        <v>#REF!</v>
      </c>
    </row>
    <row r="1446" spans="1:19" ht="24.75" customHeight="1">
      <c r="A1446" s="228" t="e">
        <f>Produit_Tarif_Stock!#REF!</f>
        <v>#REF!</v>
      </c>
      <c r="B1446" s="118" t="e">
        <f>IF(Produit_Tarif_Stock!#REF!&lt;&gt;"",Produit_Tarif_Stock!#REF!,"")</f>
        <v>#REF!</v>
      </c>
      <c r="C1446" s="502" t="e">
        <f>IF(Produit_Tarif_Stock!#REF!&lt;&gt;"",Produit_Tarif_Stock!#REF!,"")</f>
        <v>#REF!</v>
      </c>
      <c r="D1446" s="505" t="e">
        <f>IF(Produit_Tarif_Stock!#REF!&lt;&gt;"",Produit_Tarif_Stock!#REF!,"")</f>
        <v>#REF!</v>
      </c>
      <c r="E1446" s="514" t="e">
        <f>IF(Produit_Tarif_Stock!#REF!&lt;&gt;0,Produit_Tarif_Stock!#REF!,"")</f>
        <v>#REF!</v>
      </c>
      <c r="F1446" s="2" t="e">
        <f>IF(Produit_Tarif_Stock!#REF!&lt;&gt;"",Produit_Tarif_Stock!#REF!,"")</f>
        <v>#REF!</v>
      </c>
      <c r="G1446" s="506" t="e">
        <f>IF(Produit_Tarif_Stock!#REF!&lt;&gt;0,Produit_Tarif_Stock!#REF!,"")</f>
        <v>#REF!</v>
      </c>
      <c r="I1446" s="506" t="str">
        <f t="shared" si="44"/>
        <v/>
      </c>
      <c r="J1446" s="2" t="e">
        <f>IF(Produit_Tarif_Stock!#REF!&lt;&gt;0,Produit_Tarif_Stock!#REF!,"")</f>
        <v>#REF!</v>
      </c>
      <c r="K1446" s="2" t="e">
        <f>IF(Produit_Tarif_Stock!#REF!&lt;&gt;0,Produit_Tarif_Stock!#REF!,"")</f>
        <v>#REF!</v>
      </c>
      <c r="L1446" s="114" t="e">
        <f>IF(Produit_Tarif_Stock!#REF!&lt;&gt;0,Produit_Tarif_Stock!#REF!,"")</f>
        <v>#REF!</v>
      </c>
      <c r="M1446" s="114" t="e">
        <f>IF(Produit_Tarif_Stock!#REF!&lt;&gt;0,Produit_Tarif_Stock!#REF!,"")</f>
        <v>#REF!</v>
      </c>
      <c r="N1446" s="454"/>
      <c r="P1446" s="2" t="e">
        <f>IF(Produit_Tarif_Stock!#REF!&lt;&gt;0,Produit_Tarif_Stock!#REF!,"")</f>
        <v>#REF!</v>
      </c>
      <c r="Q1446" s="518" t="e">
        <f>IF(Produit_Tarif_Stock!#REF!&lt;&gt;0,(E1446-(E1446*H1446)-Produit_Tarif_Stock!#REF!)/Produit_Tarif_Stock!#REF!*100,(E1446-(E1446*H1446)-Produit_Tarif_Stock!#REF!)/Produit_Tarif_Stock!#REF!*100)</f>
        <v>#REF!</v>
      </c>
      <c r="R1446" s="523">
        <f t="shared" si="45"/>
        <v>0</v>
      </c>
      <c r="S1446" s="524" t="e">
        <f>Produit_Tarif_Stock!#REF!</f>
        <v>#REF!</v>
      </c>
    </row>
    <row r="1447" spans="1:19" ht="24.75" customHeight="1">
      <c r="A1447" s="228" t="e">
        <f>Produit_Tarif_Stock!#REF!</f>
        <v>#REF!</v>
      </c>
      <c r="B1447" s="118" t="e">
        <f>IF(Produit_Tarif_Stock!#REF!&lt;&gt;"",Produit_Tarif_Stock!#REF!,"")</f>
        <v>#REF!</v>
      </c>
      <c r="C1447" s="502" t="e">
        <f>IF(Produit_Tarif_Stock!#REF!&lt;&gt;"",Produit_Tarif_Stock!#REF!,"")</f>
        <v>#REF!</v>
      </c>
      <c r="D1447" s="505" t="e">
        <f>IF(Produit_Tarif_Stock!#REF!&lt;&gt;"",Produit_Tarif_Stock!#REF!,"")</f>
        <v>#REF!</v>
      </c>
      <c r="E1447" s="514" t="e">
        <f>IF(Produit_Tarif_Stock!#REF!&lt;&gt;0,Produit_Tarif_Stock!#REF!,"")</f>
        <v>#REF!</v>
      </c>
      <c r="F1447" s="2" t="e">
        <f>IF(Produit_Tarif_Stock!#REF!&lt;&gt;"",Produit_Tarif_Stock!#REF!,"")</f>
        <v>#REF!</v>
      </c>
      <c r="G1447" s="506" t="e">
        <f>IF(Produit_Tarif_Stock!#REF!&lt;&gt;0,Produit_Tarif_Stock!#REF!,"")</f>
        <v>#REF!</v>
      </c>
      <c r="I1447" s="506" t="str">
        <f t="shared" si="44"/>
        <v/>
      </c>
      <c r="J1447" s="2" t="e">
        <f>IF(Produit_Tarif_Stock!#REF!&lt;&gt;0,Produit_Tarif_Stock!#REF!,"")</f>
        <v>#REF!</v>
      </c>
      <c r="K1447" s="2" t="e">
        <f>IF(Produit_Tarif_Stock!#REF!&lt;&gt;0,Produit_Tarif_Stock!#REF!,"")</f>
        <v>#REF!</v>
      </c>
      <c r="L1447" s="114" t="e">
        <f>IF(Produit_Tarif_Stock!#REF!&lt;&gt;0,Produit_Tarif_Stock!#REF!,"")</f>
        <v>#REF!</v>
      </c>
      <c r="M1447" s="114" t="e">
        <f>IF(Produit_Tarif_Stock!#REF!&lt;&gt;0,Produit_Tarif_Stock!#REF!,"")</f>
        <v>#REF!</v>
      </c>
      <c r="N1447" s="454"/>
      <c r="P1447" s="2" t="e">
        <f>IF(Produit_Tarif_Stock!#REF!&lt;&gt;0,Produit_Tarif_Stock!#REF!,"")</f>
        <v>#REF!</v>
      </c>
      <c r="Q1447" s="518" t="e">
        <f>IF(Produit_Tarif_Stock!#REF!&lt;&gt;0,(E1447-(E1447*H1447)-Produit_Tarif_Stock!#REF!)/Produit_Tarif_Stock!#REF!*100,(E1447-(E1447*H1447)-Produit_Tarif_Stock!#REF!)/Produit_Tarif_Stock!#REF!*100)</f>
        <v>#REF!</v>
      </c>
      <c r="R1447" s="523">
        <f t="shared" si="45"/>
        <v>0</v>
      </c>
      <c r="S1447" s="524" t="e">
        <f>Produit_Tarif_Stock!#REF!</f>
        <v>#REF!</v>
      </c>
    </row>
    <row r="1448" spans="1:19" ht="24.75" customHeight="1">
      <c r="A1448" s="228" t="e">
        <f>Produit_Tarif_Stock!#REF!</f>
        <v>#REF!</v>
      </c>
      <c r="B1448" s="118" t="e">
        <f>IF(Produit_Tarif_Stock!#REF!&lt;&gt;"",Produit_Tarif_Stock!#REF!,"")</f>
        <v>#REF!</v>
      </c>
      <c r="C1448" s="502" t="e">
        <f>IF(Produit_Tarif_Stock!#REF!&lt;&gt;"",Produit_Tarif_Stock!#REF!,"")</f>
        <v>#REF!</v>
      </c>
      <c r="D1448" s="505" t="e">
        <f>IF(Produit_Tarif_Stock!#REF!&lt;&gt;"",Produit_Tarif_Stock!#REF!,"")</f>
        <v>#REF!</v>
      </c>
      <c r="E1448" s="514" t="e">
        <f>IF(Produit_Tarif_Stock!#REF!&lt;&gt;0,Produit_Tarif_Stock!#REF!,"")</f>
        <v>#REF!</v>
      </c>
      <c r="F1448" s="2" t="e">
        <f>IF(Produit_Tarif_Stock!#REF!&lt;&gt;"",Produit_Tarif_Stock!#REF!,"")</f>
        <v>#REF!</v>
      </c>
      <c r="G1448" s="506" t="e">
        <f>IF(Produit_Tarif_Stock!#REF!&lt;&gt;0,Produit_Tarif_Stock!#REF!,"")</f>
        <v>#REF!</v>
      </c>
      <c r="I1448" s="506" t="str">
        <f t="shared" si="44"/>
        <v/>
      </c>
      <c r="J1448" s="2" t="e">
        <f>IF(Produit_Tarif_Stock!#REF!&lt;&gt;0,Produit_Tarif_Stock!#REF!,"")</f>
        <v>#REF!</v>
      </c>
      <c r="K1448" s="2" t="e">
        <f>IF(Produit_Tarif_Stock!#REF!&lt;&gt;0,Produit_Tarif_Stock!#REF!,"")</f>
        <v>#REF!</v>
      </c>
      <c r="L1448" s="114" t="e">
        <f>IF(Produit_Tarif_Stock!#REF!&lt;&gt;0,Produit_Tarif_Stock!#REF!,"")</f>
        <v>#REF!</v>
      </c>
      <c r="M1448" s="114" t="e">
        <f>IF(Produit_Tarif_Stock!#REF!&lt;&gt;0,Produit_Tarif_Stock!#REF!,"")</f>
        <v>#REF!</v>
      </c>
      <c r="N1448" s="454"/>
      <c r="P1448" s="2" t="e">
        <f>IF(Produit_Tarif_Stock!#REF!&lt;&gt;0,Produit_Tarif_Stock!#REF!,"")</f>
        <v>#REF!</v>
      </c>
      <c r="Q1448" s="518" t="e">
        <f>IF(Produit_Tarif_Stock!#REF!&lt;&gt;0,(E1448-(E1448*H1448)-Produit_Tarif_Stock!#REF!)/Produit_Tarif_Stock!#REF!*100,(E1448-(E1448*H1448)-Produit_Tarif_Stock!#REF!)/Produit_Tarif_Stock!#REF!*100)</f>
        <v>#REF!</v>
      </c>
      <c r="R1448" s="523">
        <f t="shared" si="45"/>
        <v>0</v>
      </c>
      <c r="S1448" s="524" t="e">
        <f>Produit_Tarif_Stock!#REF!</f>
        <v>#REF!</v>
      </c>
    </row>
    <row r="1449" spans="1:19" ht="24.75" customHeight="1">
      <c r="A1449" s="228" t="e">
        <f>Produit_Tarif_Stock!#REF!</f>
        <v>#REF!</v>
      </c>
      <c r="B1449" s="118" t="e">
        <f>IF(Produit_Tarif_Stock!#REF!&lt;&gt;"",Produit_Tarif_Stock!#REF!,"")</f>
        <v>#REF!</v>
      </c>
      <c r="C1449" s="502" t="e">
        <f>IF(Produit_Tarif_Stock!#REF!&lt;&gt;"",Produit_Tarif_Stock!#REF!,"")</f>
        <v>#REF!</v>
      </c>
      <c r="D1449" s="505" t="e">
        <f>IF(Produit_Tarif_Stock!#REF!&lt;&gt;"",Produit_Tarif_Stock!#REF!,"")</f>
        <v>#REF!</v>
      </c>
      <c r="E1449" s="514" t="e">
        <f>IF(Produit_Tarif_Stock!#REF!&lt;&gt;0,Produit_Tarif_Stock!#REF!,"")</f>
        <v>#REF!</v>
      </c>
      <c r="F1449" s="2" t="e">
        <f>IF(Produit_Tarif_Stock!#REF!&lt;&gt;"",Produit_Tarif_Stock!#REF!,"")</f>
        <v>#REF!</v>
      </c>
      <c r="G1449" s="506" t="e">
        <f>IF(Produit_Tarif_Stock!#REF!&lt;&gt;0,Produit_Tarif_Stock!#REF!,"")</f>
        <v>#REF!</v>
      </c>
      <c r="I1449" s="506" t="str">
        <f t="shared" si="44"/>
        <v/>
      </c>
      <c r="J1449" s="2" t="e">
        <f>IF(Produit_Tarif_Stock!#REF!&lt;&gt;0,Produit_Tarif_Stock!#REF!,"")</f>
        <v>#REF!</v>
      </c>
      <c r="K1449" s="2" t="e">
        <f>IF(Produit_Tarif_Stock!#REF!&lt;&gt;0,Produit_Tarif_Stock!#REF!,"")</f>
        <v>#REF!</v>
      </c>
      <c r="L1449" s="114" t="e">
        <f>IF(Produit_Tarif_Stock!#REF!&lt;&gt;0,Produit_Tarif_Stock!#REF!,"")</f>
        <v>#REF!</v>
      </c>
      <c r="M1449" s="114" t="e">
        <f>IF(Produit_Tarif_Stock!#REF!&lt;&gt;0,Produit_Tarif_Stock!#REF!,"")</f>
        <v>#REF!</v>
      </c>
      <c r="N1449" s="454"/>
      <c r="P1449" s="2" t="e">
        <f>IF(Produit_Tarif_Stock!#REF!&lt;&gt;0,Produit_Tarif_Stock!#REF!,"")</f>
        <v>#REF!</v>
      </c>
      <c r="Q1449" s="518" t="e">
        <f>IF(Produit_Tarif_Stock!#REF!&lt;&gt;0,(E1449-(E1449*H1449)-Produit_Tarif_Stock!#REF!)/Produit_Tarif_Stock!#REF!*100,(E1449-(E1449*H1449)-Produit_Tarif_Stock!#REF!)/Produit_Tarif_Stock!#REF!*100)</f>
        <v>#REF!</v>
      </c>
      <c r="R1449" s="523">
        <f t="shared" si="45"/>
        <v>0</v>
      </c>
      <c r="S1449" s="524" t="e">
        <f>Produit_Tarif_Stock!#REF!</f>
        <v>#REF!</v>
      </c>
    </row>
    <row r="1450" spans="1:19" ht="24.75" customHeight="1">
      <c r="A1450" s="228" t="e">
        <f>Produit_Tarif_Stock!#REF!</f>
        <v>#REF!</v>
      </c>
      <c r="B1450" s="118" t="e">
        <f>IF(Produit_Tarif_Stock!#REF!&lt;&gt;"",Produit_Tarif_Stock!#REF!,"")</f>
        <v>#REF!</v>
      </c>
      <c r="C1450" s="502" t="e">
        <f>IF(Produit_Tarif_Stock!#REF!&lt;&gt;"",Produit_Tarif_Stock!#REF!,"")</f>
        <v>#REF!</v>
      </c>
      <c r="D1450" s="505" t="e">
        <f>IF(Produit_Tarif_Stock!#REF!&lt;&gt;"",Produit_Tarif_Stock!#REF!,"")</f>
        <v>#REF!</v>
      </c>
      <c r="E1450" s="514" t="e">
        <f>IF(Produit_Tarif_Stock!#REF!&lt;&gt;0,Produit_Tarif_Stock!#REF!,"")</f>
        <v>#REF!</v>
      </c>
      <c r="F1450" s="2" t="e">
        <f>IF(Produit_Tarif_Stock!#REF!&lt;&gt;"",Produit_Tarif_Stock!#REF!,"")</f>
        <v>#REF!</v>
      </c>
      <c r="G1450" s="506" t="e">
        <f>IF(Produit_Tarif_Stock!#REF!&lt;&gt;0,Produit_Tarif_Stock!#REF!,"")</f>
        <v>#REF!</v>
      </c>
      <c r="I1450" s="506" t="str">
        <f t="shared" si="44"/>
        <v/>
      </c>
      <c r="J1450" s="2" t="e">
        <f>IF(Produit_Tarif_Stock!#REF!&lt;&gt;0,Produit_Tarif_Stock!#REF!,"")</f>
        <v>#REF!</v>
      </c>
      <c r="K1450" s="2" t="e">
        <f>IF(Produit_Tarif_Stock!#REF!&lt;&gt;0,Produit_Tarif_Stock!#REF!,"")</f>
        <v>#REF!</v>
      </c>
      <c r="L1450" s="114" t="e">
        <f>IF(Produit_Tarif_Stock!#REF!&lt;&gt;0,Produit_Tarif_Stock!#REF!,"")</f>
        <v>#REF!</v>
      </c>
      <c r="M1450" s="114" t="e">
        <f>IF(Produit_Tarif_Stock!#REF!&lt;&gt;0,Produit_Tarif_Stock!#REF!,"")</f>
        <v>#REF!</v>
      </c>
      <c r="N1450" s="454"/>
      <c r="P1450" s="2" t="e">
        <f>IF(Produit_Tarif_Stock!#REF!&lt;&gt;0,Produit_Tarif_Stock!#REF!,"")</f>
        <v>#REF!</v>
      </c>
      <c r="Q1450" s="518" t="e">
        <f>IF(Produit_Tarif_Stock!#REF!&lt;&gt;0,(E1450-(E1450*H1450)-Produit_Tarif_Stock!#REF!)/Produit_Tarif_Stock!#REF!*100,(E1450-(E1450*H1450)-Produit_Tarif_Stock!#REF!)/Produit_Tarif_Stock!#REF!*100)</f>
        <v>#REF!</v>
      </c>
      <c r="R1450" s="523">
        <f t="shared" si="45"/>
        <v>0</v>
      </c>
      <c r="S1450" s="524" t="e">
        <f>Produit_Tarif_Stock!#REF!</f>
        <v>#REF!</v>
      </c>
    </row>
    <row r="1451" spans="1:19" ht="24.75" customHeight="1">
      <c r="A1451" s="228" t="e">
        <f>Produit_Tarif_Stock!#REF!</f>
        <v>#REF!</v>
      </c>
      <c r="B1451" s="118" t="e">
        <f>IF(Produit_Tarif_Stock!#REF!&lt;&gt;"",Produit_Tarif_Stock!#REF!,"")</f>
        <v>#REF!</v>
      </c>
      <c r="C1451" s="502" t="e">
        <f>IF(Produit_Tarif_Stock!#REF!&lt;&gt;"",Produit_Tarif_Stock!#REF!,"")</f>
        <v>#REF!</v>
      </c>
      <c r="D1451" s="505" t="e">
        <f>IF(Produit_Tarif_Stock!#REF!&lt;&gt;"",Produit_Tarif_Stock!#REF!,"")</f>
        <v>#REF!</v>
      </c>
      <c r="E1451" s="514" t="e">
        <f>IF(Produit_Tarif_Stock!#REF!&lt;&gt;0,Produit_Tarif_Stock!#REF!,"")</f>
        <v>#REF!</v>
      </c>
      <c r="F1451" s="2" t="e">
        <f>IF(Produit_Tarif_Stock!#REF!&lt;&gt;"",Produit_Tarif_Stock!#REF!,"")</f>
        <v>#REF!</v>
      </c>
      <c r="G1451" s="506" t="e">
        <f>IF(Produit_Tarif_Stock!#REF!&lt;&gt;0,Produit_Tarif_Stock!#REF!,"")</f>
        <v>#REF!</v>
      </c>
      <c r="I1451" s="506" t="str">
        <f t="shared" si="44"/>
        <v/>
      </c>
      <c r="J1451" s="2" t="e">
        <f>IF(Produit_Tarif_Stock!#REF!&lt;&gt;0,Produit_Tarif_Stock!#REF!,"")</f>
        <v>#REF!</v>
      </c>
      <c r="K1451" s="2" t="e">
        <f>IF(Produit_Tarif_Stock!#REF!&lt;&gt;0,Produit_Tarif_Stock!#REF!,"")</f>
        <v>#REF!</v>
      </c>
      <c r="L1451" s="114" t="e">
        <f>IF(Produit_Tarif_Stock!#REF!&lt;&gt;0,Produit_Tarif_Stock!#REF!,"")</f>
        <v>#REF!</v>
      </c>
      <c r="M1451" s="114" t="e">
        <f>IF(Produit_Tarif_Stock!#REF!&lt;&gt;0,Produit_Tarif_Stock!#REF!,"")</f>
        <v>#REF!</v>
      </c>
      <c r="N1451" s="454"/>
      <c r="P1451" s="2" t="e">
        <f>IF(Produit_Tarif_Stock!#REF!&lt;&gt;0,Produit_Tarif_Stock!#REF!,"")</f>
        <v>#REF!</v>
      </c>
      <c r="Q1451" s="518" t="e">
        <f>IF(Produit_Tarif_Stock!#REF!&lt;&gt;0,(E1451-(E1451*H1451)-Produit_Tarif_Stock!#REF!)/Produit_Tarif_Stock!#REF!*100,(E1451-(E1451*H1451)-Produit_Tarif_Stock!#REF!)/Produit_Tarif_Stock!#REF!*100)</f>
        <v>#REF!</v>
      </c>
      <c r="R1451" s="523">
        <f t="shared" si="45"/>
        <v>0</v>
      </c>
      <c r="S1451" s="524" t="e">
        <f>Produit_Tarif_Stock!#REF!</f>
        <v>#REF!</v>
      </c>
    </row>
    <row r="1452" spans="1:19" ht="24.75" customHeight="1">
      <c r="A1452" s="228" t="e">
        <f>Produit_Tarif_Stock!#REF!</f>
        <v>#REF!</v>
      </c>
      <c r="B1452" s="118" t="e">
        <f>IF(Produit_Tarif_Stock!#REF!&lt;&gt;"",Produit_Tarif_Stock!#REF!,"")</f>
        <v>#REF!</v>
      </c>
      <c r="C1452" s="502" t="e">
        <f>IF(Produit_Tarif_Stock!#REF!&lt;&gt;"",Produit_Tarif_Stock!#REF!,"")</f>
        <v>#REF!</v>
      </c>
      <c r="D1452" s="505" t="e">
        <f>IF(Produit_Tarif_Stock!#REF!&lt;&gt;"",Produit_Tarif_Stock!#REF!,"")</f>
        <v>#REF!</v>
      </c>
      <c r="E1452" s="514" t="e">
        <f>IF(Produit_Tarif_Stock!#REF!&lt;&gt;0,Produit_Tarif_Stock!#REF!,"")</f>
        <v>#REF!</v>
      </c>
      <c r="F1452" s="2" t="e">
        <f>IF(Produit_Tarif_Stock!#REF!&lt;&gt;"",Produit_Tarif_Stock!#REF!,"")</f>
        <v>#REF!</v>
      </c>
      <c r="G1452" s="506" t="e">
        <f>IF(Produit_Tarif_Stock!#REF!&lt;&gt;0,Produit_Tarif_Stock!#REF!,"")</f>
        <v>#REF!</v>
      </c>
      <c r="I1452" s="506" t="str">
        <f t="shared" si="44"/>
        <v/>
      </c>
      <c r="J1452" s="2" t="e">
        <f>IF(Produit_Tarif_Stock!#REF!&lt;&gt;0,Produit_Tarif_Stock!#REF!,"")</f>
        <v>#REF!</v>
      </c>
      <c r="K1452" s="2" t="e">
        <f>IF(Produit_Tarif_Stock!#REF!&lt;&gt;0,Produit_Tarif_Stock!#REF!,"")</f>
        <v>#REF!</v>
      </c>
      <c r="L1452" s="114" t="e">
        <f>IF(Produit_Tarif_Stock!#REF!&lt;&gt;0,Produit_Tarif_Stock!#REF!,"")</f>
        <v>#REF!</v>
      </c>
      <c r="M1452" s="114" t="e">
        <f>IF(Produit_Tarif_Stock!#REF!&lt;&gt;0,Produit_Tarif_Stock!#REF!,"")</f>
        <v>#REF!</v>
      </c>
      <c r="N1452" s="454"/>
      <c r="P1452" s="2" t="e">
        <f>IF(Produit_Tarif_Stock!#REF!&lt;&gt;0,Produit_Tarif_Stock!#REF!,"")</f>
        <v>#REF!</v>
      </c>
      <c r="Q1452" s="518" t="e">
        <f>IF(Produit_Tarif_Stock!#REF!&lt;&gt;0,(E1452-(E1452*H1452)-Produit_Tarif_Stock!#REF!)/Produit_Tarif_Stock!#REF!*100,(E1452-(E1452*H1452)-Produit_Tarif_Stock!#REF!)/Produit_Tarif_Stock!#REF!*100)</f>
        <v>#REF!</v>
      </c>
      <c r="R1452" s="523">
        <f t="shared" si="45"/>
        <v>0</v>
      </c>
      <c r="S1452" s="524" t="e">
        <f>Produit_Tarif_Stock!#REF!</f>
        <v>#REF!</v>
      </c>
    </row>
    <row r="1453" spans="1:19" ht="24.75" customHeight="1">
      <c r="A1453" s="228" t="e">
        <f>Produit_Tarif_Stock!#REF!</f>
        <v>#REF!</v>
      </c>
      <c r="B1453" s="118" t="e">
        <f>IF(Produit_Tarif_Stock!#REF!&lt;&gt;"",Produit_Tarif_Stock!#REF!,"")</f>
        <v>#REF!</v>
      </c>
      <c r="C1453" s="502" t="e">
        <f>IF(Produit_Tarif_Stock!#REF!&lt;&gt;"",Produit_Tarif_Stock!#REF!,"")</f>
        <v>#REF!</v>
      </c>
      <c r="D1453" s="505" t="e">
        <f>IF(Produit_Tarif_Stock!#REF!&lt;&gt;"",Produit_Tarif_Stock!#REF!,"")</f>
        <v>#REF!</v>
      </c>
      <c r="E1453" s="514" t="e">
        <f>IF(Produit_Tarif_Stock!#REF!&lt;&gt;0,Produit_Tarif_Stock!#REF!,"")</f>
        <v>#REF!</v>
      </c>
      <c r="F1453" s="2" t="e">
        <f>IF(Produit_Tarif_Stock!#REF!&lt;&gt;"",Produit_Tarif_Stock!#REF!,"")</f>
        <v>#REF!</v>
      </c>
      <c r="G1453" s="506" t="e">
        <f>IF(Produit_Tarif_Stock!#REF!&lt;&gt;0,Produit_Tarif_Stock!#REF!,"")</f>
        <v>#REF!</v>
      </c>
      <c r="I1453" s="506" t="str">
        <f t="shared" si="44"/>
        <v/>
      </c>
      <c r="J1453" s="2" t="e">
        <f>IF(Produit_Tarif_Stock!#REF!&lt;&gt;0,Produit_Tarif_Stock!#REF!,"")</f>
        <v>#REF!</v>
      </c>
      <c r="K1453" s="2" t="e">
        <f>IF(Produit_Tarif_Stock!#REF!&lt;&gt;0,Produit_Tarif_Stock!#REF!,"")</f>
        <v>#REF!</v>
      </c>
      <c r="L1453" s="114" t="e">
        <f>IF(Produit_Tarif_Stock!#REF!&lt;&gt;0,Produit_Tarif_Stock!#REF!,"")</f>
        <v>#REF!</v>
      </c>
      <c r="M1453" s="114" t="e">
        <f>IF(Produit_Tarif_Stock!#REF!&lt;&gt;0,Produit_Tarif_Stock!#REF!,"")</f>
        <v>#REF!</v>
      </c>
      <c r="N1453" s="454"/>
      <c r="P1453" s="2" t="e">
        <f>IF(Produit_Tarif_Stock!#REF!&lt;&gt;0,Produit_Tarif_Stock!#REF!,"")</f>
        <v>#REF!</v>
      </c>
      <c r="Q1453" s="518" t="e">
        <f>IF(Produit_Tarif_Stock!#REF!&lt;&gt;0,(E1453-(E1453*H1453)-Produit_Tarif_Stock!#REF!)/Produit_Tarif_Stock!#REF!*100,(E1453-(E1453*H1453)-Produit_Tarif_Stock!#REF!)/Produit_Tarif_Stock!#REF!*100)</f>
        <v>#REF!</v>
      </c>
      <c r="R1453" s="523">
        <f t="shared" si="45"/>
        <v>0</v>
      </c>
      <c r="S1453" s="524" t="e">
        <f>Produit_Tarif_Stock!#REF!</f>
        <v>#REF!</v>
      </c>
    </row>
    <row r="1454" spans="1:19" ht="24.75" customHeight="1">
      <c r="A1454" s="228" t="e">
        <f>Produit_Tarif_Stock!#REF!</f>
        <v>#REF!</v>
      </c>
      <c r="B1454" s="118" t="e">
        <f>IF(Produit_Tarif_Stock!#REF!&lt;&gt;"",Produit_Tarif_Stock!#REF!,"")</f>
        <v>#REF!</v>
      </c>
      <c r="C1454" s="502" t="e">
        <f>IF(Produit_Tarif_Stock!#REF!&lt;&gt;"",Produit_Tarif_Stock!#REF!,"")</f>
        <v>#REF!</v>
      </c>
      <c r="D1454" s="505" t="e">
        <f>IF(Produit_Tarif_Stock!#REF!&lt;&gt;"",Produit_Tarif_Stock!#REF!,"")</f>
        <v>#REF!</v>
      </c>
      <c r="E1454" s="514" t="e">
        <f>IF(Produit_Tarif_Stock!#REF!&lt;&gt;0,Produit_Tarif_Stock!#REF!,"")</f>
        <v>#REF!</v>
      </c>
      <c r="F1454" s="2" t="e">
        <f>IF(Produit_Tarif_Stock!#REF!&lt;&gt;"",Produit_Tarif_Stock!#REF!,"")</f>
        <v>#REF!</v>
      </c>
      <c r="G1454" s="506" t="e">
        <f>IF(Produit_Tarif_Stock!#REF!&lt;&gt;0,Produit_Tarif_Stock!#REF!,"")</f>
        <v>#REF!</v>
      </c>
      <c r="I1454" s="506" t="str">
        <f t="shared" si="44"/>
        <v/>
      </c>
      <c r="J1454" s="2" t="e">
        <f>IF(Produit_Tarif_Stock!#REF!&lt;&gt;0,Produit_Tarif_Stock!#REF!,"")</f>
        <v>#REF!</v>
      </c>
      <c r="K1454" s="2" t="e">
        <f>IF(Produit_Tarif_Stock!#REF!&lt;&gt;0,Produit_Tarif_Stock!#REF!,"")</f>
        <v>#REF!</v>
      </c>
      <c r="L1454" s="114" t="e">
        <f>IF(Produit_Tarif_Stock!#REF!&lt;&gt;0,Produit_Tarif_Stock!#REF!,"")</f>
        <v>#REF!</v>
      </c>
      <c r="M1454" s="114" t="e">
        <f>IF(Produit_Tarif_Stock!#REF!&lt;&gt;0,Produit_Tarif_Stock!#REF!,"")</f>
        <v>#REF!</v>
      </c>
      <c r="N1454" s="454"/>
      <c r="P1454" s="2" t="e">
        <f>IF(Produit_Tarif_Stock!#REF!&lt;&gt;0,Produit_Tarif_Stock!#REF!,"")</f>
        <v>#REF!</v>
      </c>
      <c r="Q1454" s="518" t="e">
        <f>IF(Produit_Tarif_Stock!#REF!&lt;&gt;0,(E1454-(E1454*H1454)-Produit_Tarif_Stock!#REF!)/Produit_Tarif_Stock!#REF!*100,(E1454-(E1454*H1454)-Produit_Tarif_Stock!#REF!)/Produit_Tarif_Stock!#REF!*100)</f>
        <v>#REF!</v>
      </c>
      <c r="R1454" s="523">
        <f t="shared" si="45"/>
        <v>0</v>
      </c>
      <c r="S1454" s="524" t="e">
        <f>Produit_Tarif_Stock!#REF!</f>
        <v>#REF!</v>
      </c>
    </row>
    <row r="1455" spans="1:19" ht="24.75" customHeight="1">
      <c r="A1455" s="228" t="e">
        <f>Produit_Tarif_Stock!#REF!</f>
        <v>#REF!</v>
      </c>
      <c r="B1455" s="118" t="e">
        <f>IF(Produit_Tarif_Stock!#REF!&lt;&gt;"",Produit_Tarif_Stock!#REF!,"")</f>
        <v>#REF!</v>
      </c>
      <c r="C1455" s="502" t="e">
        <f>IF(Produit_Tarif_Stock!#REF!&lt;&gt;"",Produit_Tarif_Stock!#REF!,"")</f>
        <v>#REF!</v>
      </c>
      <c r="D1455" s="505" t="e">
        <f>IF(Produit_Tarif_Stock!#REF!&lt;&gt;"",Produit_Tarif_Stock!#REF!,"")</f>
        <v>#REF!</v>
      </c>
      <c r="E1455" s="514" t="e">
        <f>IF(Produit_Tarif_Stock!#REF!&lt;&gt;0,Produit_Tarif_Stock!#REF!,"")</f>
        <v>#REF!</v>
      </c>
      <c r="F1455" s="2" t="e">
        <f>IF(Produit_Tarif_Stock!#REF!&lt;&gt;"",Produit_Tarif_Stock!#REF!,"")</f>
        <v>#REF!</v>
      </c>
      <c r="G1455" s="506" t="e">
        <f>IF(Produit_Tarif_Stock!#REF!&lt;&gt;0,Produit_Tarif_Stock!#REF!,"")</f>
        <v>#REF!</v>
      </c>
      <c r="I1455" s="506" t="str">
        <f t="shared" si="44"/>
        <v/>
      </c>
      <c r="J1455" s="2" t="e">
        <f>IF(Produit_Tarif_Stock!#REF!&lt;&gt;0,Produit_Tarif_Stock!#REF!,"")</f>
        <v>#REF!</v>
      </c>
      <c r="K1455" s="2" t="e">
        <f>IF(Produit_Tarif_Stock!#REF!&lt;&gt;0,Produit_Tarif_Stock!#REF!,"")</f>
        <v>#REF!</v>
      </c>
      <c r="L1455" s="114" t="e">
        <f>IF(Produit_Tarif_Stock!#REF!&lt;&gt;0,Produit_Tarif_Stock!#REF!,"")</f>
        <v>#REF!</v>
      </c>
      <c r="M1455" s="114" t="e">
        <f>IF(Produit_Tarif_Stock!#REF!&lt;&gt;0,Produit_Tarif_Stock!#REF!,"")</f>
        <v>#REF!</v>
      </c>
      <c r="N1455" s="454"/>
      <c r="P1455" s="2" t="e">
        <f>IF(Produit_Tarif_Stock!#REF!&lt;&gt;0,Produit_Tarif_Stock!#REF!,"")</f>
        <v>#REF!</v>
      </c>
      <c r="Q1455" s="518" t="e">
        <f>IF(Produit_Tarif_Stock!#REF!&lt;&gt;0,(E1455-(E1455*H1455)-Produit_Tarif_Stock!#REF!)/Produit_Tarif_Stock!#REF!*100,(E1455-(E1455*H1455)-Produit_Tarif_Stock!#REF!)/Produit_Tarif_Stock!#REF!*100)</f>
        <v>#REF!</v>
      </c>
      <c r="R1455" s="523">
        <f t="shared" si="45"/>
        <v>0</v>
      </c>
      <c r="S1455" s="524" t="e">
        <f>Produit_Tarif_Stock!#REF!</f>
        <v>#REF!</v>
      </c>
    </row>
    <row r="1456" spans="1:19" ht="24.75" customHeight="1">
      <c r="A1456" s="228" t="e">
        <f>Produit_Tarif_Stock!#REF!</f>
        <v>#REF!</v>
      </c>
      <c r="B1456" s="118" t="e">
        <f>IF(Produit_Tarif_Stock!#REF!&lt;&gt;"",Produit_Tarif_Stock!#REF!,"")</f>
        <v>#REF!</v>
      </c>
      <c r="C1456" s="502" t="e">
        <f>IF(Produit_Tarif_Stock!#REF!&lt;&gt;"",Produit_Tarif_Stock!#REF!,"")</f>
        <v>#REF!</v>
      </c>
      <c r="D1456" s="505" t="e">
        <f>IF(Produit_Tarif_Stock!#REF!&lt;&gt;"",Produit_Tarif_Stock!#REF!,"")</f>
        <v>#REF!</v>
      </c>
      <c r="E1456" s="514" t="e">
        <f>IF(Produit_Tarif_Stock!#REF!&lt;&gt;0,Produit_Tarif_Stock!#REF!,"")</f>
        <v>#REF!</v>
      </c>
      <c r="F1456" s="2" t="e">
        <f>IF(Produit_Tarif_Stock!#REF!&lt;&gt;"",Produit_Tarif_Stock!#REF!,"")</f>
        <v>#REF!</v>
      </c>
      <c r="G1456" s="506" t="e">
        <f>IF(Produit_Tarif_Stock!#REF!&lt;&gt;0,Produit_Tarif_Stock!#REF!,"")</f>
        <v>#REF!</v>
      </c>
      <c r="I1456" s="506" t="str">
        <f t="shared" si="44"/>
        <v/>
      </c>
      <c r="J1456" s="2" t="e">
        <f>IF(Produit_Tarif_Stock!#REF!&lt;&gt;0,Produit_Tarif_Stock!#REF!,"")</f>
        <v>#REF!</v>
      </c>
      <c r="K1456" s="2" t="e">
        <f>IF(Produit_Tarif_Stock!#REF!&lt;&gt;0,Produit_Tarif_Stock!#REF!,"")</f>
        <v>#REF!</v>
      </c>
      <c r="L1456" s="114" t="e">
        <f>IF(Produit_Tarif_Stock!#REF!&lt;&gt;0,Produit_Tarif_Stock!#REF!,"")</f>
        <v>#REF!</v>
      </c>
      <c r="M1456" s="114" t="e">
        <f>IF(Produit_Tarif_Stock!#REF!&lt;&gt;0,Produit_Tarif_Stock!#REF!,"")</f>
        <v>#REF!</v>
      </c>
      <c r="N1456" s="454"/>
      <c r="P1456" s="2" t="e">
        <f>IF(Produit_Tarif_Stock!#REF!&lt;&gt;0,Produit_Tarif_Stock!#REF!,"")</f>
        <v>#REF!</v>
      </c>
      <c r="Q1456" s="518" t="e">
        <f>IF(Produit_Tarif_Stock!#REF!&lt;&gt;0,(E1456-(E1456*H1456)-Produit_Tarif_Stock!#REF!)/Produit_Tarif_Stock!#REF!*100,(E1456-(E1456*H1456)-Produit_Tarif_Stock!#REF!)/Produit_Tarif_Stock!#REF!*100)</f>
        <v>#REF!</v>
      </c>
      <c r="R1456" s="523">
        <f t="shared" si="45"/>
        <v>0</v>
      </c>
      <c r="S1456" s="524" t="e">
        <f>Produit_Tarif_Stock!#REF!</f>
        <v>#REF!</v>
      </c>
    </row>
    <row r="1457" spans="1:19" ht="24.75" customHeight="1">
      <c r="A1457" s="228" t="e">
        <f>Produit_Tarif_Stock!#REF!</f>
        <v>#REF!</v>
      </c>
      <c r="B1457" s="118" t="e">
        <f>IF(Produit_Tarif_Stock!#REF!&lt;&gt;"",Produit_Tarif_Stock!#REF!,"")</f>
        <v>#REF!</v>
      </c>
      <c r="C1457" s="502" t="e">
        <f>IF(Produit_Tarif_Stock!#REF!&lt;&gt;"",Produit_Tarif_Stock!#REF!,"")</f>
        <v>#REF!</v>
      </c>
      <c r="D1457" s="505" t="e">
        <f>IF(Produit_Tarif_Stock!#REF!&lt;&gt;"",Produit_Tarif_Stock!#REF!,"")</f>
        <v>#REF!</v>
      </c>
      <c r="E1457" s="514" t="e">
        <f>IF(Produit_Tarif_Stock!#REF!&lt;&gt;0,Produit_Tarif_Stock!#REF!,"")</f>
        <v>#REF!</v>
      </c>
      <c r="F1457" s="2" t="e">
        <f>IF(Produit_Tarif_Stock!#REF!&lt;&gt;"",Produit_Tarif_Stock!#REF!,"")</f>
        <v>#REF!</v>
      </c>
      <c r="G1457" s="506" t="e">
        <f>IF(Produit_Tarif_Stock!#REF!&lt;&gt;0,Produit_Tarif_Stock!#REF!,"")</f>
        <v>#REF!</v>
      </c>
      <c r="I1457" s="506" t="str">
        <f t="shared" si="44"/>
        <v/>
      </c>
      <c r="J1457" s="2" t="e">
        <f>IF(Produit_Tarif_Stock!#REF!&lt;&gt;0,Produit_Tarif_Stock!#REF!,"")</f>
        <v>#REF!</v>
      </c>
      <c r="K1457" s="2" t="e">
        <f>IF(Produit_Tarif_Stock!#REF!&lt;&gt;0,Produit_Tarif_Stock!#REF!,"")</f>
        <v>#REF!</v>
      </c>
      <c r="L1457" s="114" t="e">
        <f>IF(Produit_Tarif_Stock!#REF!&lt;&gt;0,Produit_Tarif_Stock!#REF!,"")</f>
        <v>#REF!</v>
      </c>
      <c r="M1457" s="114" t="e">
        <f>IF(Produit_Tarif_Stock!#REF!&lt;&gt;0,Produit_Tarif_Stock!#REF!,"")</f>
        <v>#REF!</v>
      </c>
      <c r="N1457" s="454"/>
      <c r="P1457" s="2" t="e">
        <f>IF(Produit_Tarif_Stock!#REF!&lt;&gt;0,Produit_Tarif_Stock!#REF!,"")</f>
        <v>#REF!</v>
      </c>
      <c r="Q1457" s="518" t="e">
        <f>IF(Produit_Tarif_Stock!#REF!&lt;&gt;0,(E1457-(E1457*H1457)-Produit_Tarif_Stock!#REF!)/Produit_Tarif_Stock!#REF!*100,(E1457-(E1457*H1457)-Produit_Tarif_Stock!#REF!)/Produit_Tarif_Stock!#REF!*100)</f>
        <v>#REF!</v>
      </c>
      <c r="R1457" s="523">
        <f t="shared" si="45"/>
        <v>0</v>
      </c>
      <c r="S1457" s="524" t="e">
        <f>Produit_Tarif_Stock!#REF!</f>
        <v>#REF!</v>
      </c>
    </row>
    <row r="1458" spans="1:19" ht="24.75" customHeight="1">
      <c r="A1458" s="228" t="e">
        <f>Produit_Tarif_Stock!#REF!</f>
        <v>#REF!</v>
      </c>
      <c r="B1458" s="118" t="e">
        <f>IF(Produit_Tarif_Stock!#REF!&lt;&gt;"",Produit_Tarif_Stock!#REF!,"")</f>
        <v>#REF!</v>
      </c>
      <c r="C1458" s="502" t="e">
        <f>IF(Produit_Tarif_Stock!#REF!&lt;&gt;"",Produit_Tarif_Stock!#REF!,"")</f>
        <v>#REF!</v>
      </c>
      <c r="D1458" s="505" t="e">
        <f>IF(Produit_Tarif_Stock!#REF!&lt;&gt;"",Produit_Tarif_Stock!#REF!,"")</f>
        <v>#REF!</v>
      </c>
      <c r="E1458" s="514" t="e">
        <f>IF(Produit_Tarif_Stock!#REF!&lt;&gt;0,Produit_Tarif_Stock!#REF!,"")</f>
        <v>#REF!</v>
      </c>
      <c r="F1458" s="2" t="e">
        <f>IF(Produit_Tarif_Stock!#REF!&lt;&gt;"",Produit_Tarif_Stock!#REF!,"")</f>
        <v>#REF!</v>
      </c>
      <c r="G1458" s="506" t="e">
        <f>IF(Produit_Tarif_Stock!#REF!&lt;&gt;0,Produit_Tarif_Stock!#REF!,"")</f>
        <v>#REF!</v>
      </c>
      <c r="I1458" s="506" t="str">
        <f t="shared" si="44"/>
        <v/>
      </c>
      <c r="J1458" s="2" t="e">
        <f>IF(Produit_Tarif_Stock!#REF!&lt;&gt;0,Produit_Tarif_Stock!#REF!,"")</f>
        <v>#REF!</v>
      </c>
      <c r="K1458" s="2" t="e">
        <f>IF(Produit_Tarif_Stock!#REF!&lt;&gt;0,Produit_Tarif_Stock!#REF!,"")</f>
        <v>#REF!</v>
      </c>
      <c r="L1458" s="114" t="e">
        <f>IF(Produit_Tarif_Stock!#REF!&lt;&gt;0,Produit_Tarif_Stock!#REF!,"")</f>
        <v>#REF!</v>
      </c>
      <c r="M1458" s="114" t="e">
        <f>IF(Produit_Tarif_Stock!#REF!&lt;&gt;0,Produit_Tarif_Stock!#REF!,"")</f>
        <v>#REF!</v>
      </c>
      <c r="N1458" s="454"/>
      <c r="P1458" s="2" t="e">
        <f>IF(Produit_Tarif_Stock!#REF!&lt;&gt;0,Produit_Tarif_Stock!#REF!,"")</f>
        <v>#REF!</v>
      </c>
      <c r="Q1458" s="518" t="e">
        <f>IF(Produit_Tarif_Stock!#REF!&lt;&gt;0,(E1458-(E1458*H1458)-Produit_Tarif_Stock!#REF!)/Produit_Tarif_Stock!#REF!*100,(E1458-(E1458*H1458)-Produit_Tarif_Stock!#REF!)/Produit_Tarif_Stock!#REF!*100)</f>
        <v>#REF!</v>
      </c>
      <c r="R1458" s="523">
        <f t="shared" si="45"/>
        <v>0</v>
      </c>
      <c r="S1458" s="524" t="e">
        <f>Produit_Tarif_Stock!#REF!</f>
        <v>#REF!</v>
      </c>
    </row>
    <row r="1459" spans="1:19" ht="24.75" customHeight="1">
      <c r="A1459" s="228" t="e">
        <f>Produit_Tarif_Stock!#REF!</f>
        <v>#REF!</v>
      </c>
      <c r="B1459" s="118" t="e">
        <f>IF(Produit_Tarif_Stock!#REF!&lt;&gt;"",Produit_Tarif_Stock!#REF!,"")</f>
        <v>#REF!</v>
      </c>
      <c r="C1459" s="502" t="e">
        <f>IF(Produit_Tarif_Stock!#REF!&lt;&gt;"",Produit_Tarif_Stock!#REF!,"")</f>
        <v>#REF!</v>
      </c>
      <c r="D1459" s="505" t="e">
        <f>IF(Produit_Tarif_Stock!#REF!&lt;&gt;"",Produit_Tarif_Stock!#REF!,"")</f>
        <v>#REF!</v>
      </c>
      <c r="E1459" s="514" t="e">
        <f>IF(Produit_Tarif_Stock!#REF!&lt;&gt;0,Produit_Tarif_Stock!#REF!,"")</f>
        <v>#REF!</v>
      </c>
      <c r="F1459" s="2" t="e">
        <f>IF(Produit_Tarif_Stock!#REF!&lt;&gt;"",Produit_Tarif_Stock!#REF!,"")</f>
        <v>#REF!</v>
      </c>
      <c r="G1459" s="506" t="e">
        <f>IF(Produit_Tarif_Stock!#REF!&lt;&gt;0,Produit_Tarif_Stock!#REF!,"")</f>
        <v>#REF!</v>
      </c>
      <c r="I1459" s="506" t="str">
        <f t="shared" si="44"/>
        <v/>
      </c>
      <c r="J1459" s="2" t="e">
        <f>IF(Produit_Tarif_Stock!#REF!&lt;&gt;0,Produit_Tarif_Stock!#REF!,"")</f>
        <v>#REF!</v>
      </c>
      <c r="K1459" s="2" t="e">
        <f>IF(Produit_Tarif_Stock!#REF!&lt;&gt;0,Produit_Tarif_Stock!#REF!,"")</f>
        <v>#REF!</v>
      </c>
      <c r="L1459" s="114" t="e">
        <f>IF(Produit_Tarif_Stock!#REF!&lt;&gt;0,Produit_Tarif_Stock!#REF!,"")</f>
        <v>#REF!</v>
      </c>
      <c r="M1459" s="114" t="e">
        <f>IF(Produit_Tarif_Stock!#REF!&lt;&gt;0,Produit_Tarif_Stock!#REF!,"")</f>
        <v>#REF!</v>
      </c>
      <c r="N1459" s="454"/>
      <c r="P1459" s="2" t="e">
        <f>IF(Produit_Tarif_Stock!#REF!&lt;&gt;0,Produit_Tarif_Stock!#REF!,"")</f>
        <v>#REF!</v>
      </c>
      <c r="Q1459" s="518" t="e">
        <f>IF(Produit_Tarif_Stock!#REF!&lt;&gt;0,(E1459-(E1459*H1459)-Produit_Tarif_Stock!#REF!)/Produit_Tarif_Stock!#REF!*100,(E1459-(E1459*H1459)-Produit_Tarif_Stock!#REF!)/Produit_Tarif_Stock!#REF!*100)</f>
        <v>#REF!</v>
      </c>
      <c r="R1459" s="523">
        <f t="shared" si="45"/>
        <v>0</v>
      </c>
      <c r="S1459" s="524" t="e">
        <f>Produit_Tarif_Stock!#REF!</f>
        <v>#REF!</v>
      </c>
    </row>
    <row r="1460" spans="1:19" ht="24.75" customHeight="1">
      <c r="A1460" s="228" t="e">
        <f>Produit_Tarif_Stock!#REF!</f>
        <v>#REF!</v>
      </c>
      <c r="B1460" s="118" t="e">
        <f>IF(Produit_Tarif_Stock!#REF!&lt;&gt;"",Produit_Tarif_Stock!#REF!,"")</f>
        <v>#REF!</v>
      </c>
      <c r="C1460" s="502" t="e">
        <f>IF(Produit_Tarif_Stock!#REF!&lt;&gt;"",Produit_Tarif_Stock!#REF!,"")</f>
        <v>#REF!</v>
      </c>
      <c r="D1460" s="505" t="e">
        <f>IF(Produit_Tarif_Stock!#REF!&lt;&gt;"",Produit_Tarif_Stock!#REF!,"")</f>
        <v>#REF!</v>
      </c>
      <c r="E1460" s="514" t="e">
        <f>IF(Produit_Tarif_Stock!#REF!&lt;&gt;0,Produit_Tarif_Stock!#REF!,"")</f>
        <v>#REF!</v>
      </c>
      <c r="F1460" s="2" t="e">
        <f>IF(Produit_Tarif_Stock!#REF!&lt;&gt;"",Produit_Tarif_Stock!#REF!,"")</f>
        <v>#REF!</v>
      </c>
      <c r="G1460" s="506" t="e">
        <f>IF(Produit_Tarif_Stock!#REF!&lt;&gt;0,Produit_Tarif_Stock!#REF!,"")</f>
        <v>#REF!</v>
      </c>
      <c r="I1460" s="506" t="str">
        <f t="shared" si="44"/>
        <v/>
      </c>
      <c r="J1460" s="2" t="e">
        <f>IF(Produit_Tarif_Stock!#REF!&lt;&gt;0,Produit_Tarif_Stock!#REF!,"")</f>
        <v>#REF!</v>
      </c>
      <c r="K1460" s="2" t="e">
        <f>IF(Produit_Tarif_Stock!#REF!&lt;&gt;0,Produit_Tarif_Stock!#REF!,"")</f>
        <v>#REF!</v>
      </c>
      <c r="L1460" s="114" t="e">
        <f>IF(Produit_Tarif_Stock!#REF!&lt;&gt;0,Produit_Tarif_Stock!#REF!,"")</f>
        <v>#REF!</v>
      </c>
      <c r="M1460" s="114" t="e">
        <f>IF(Produit_Tarif_Stock!#REF!&lt;&gt;0,Produit_Tarif_Stock!#REF!,"")</f>
        <v>#REF!</v>
      </c>
      <c r="N1460" s="454"/>
      <c r="P1460" s="2" t="e">
        <f>IF(Produit_Tarif_Stock!#REF!&lt;&gt;0,Produit_Tarif_Stock!#REF!,"")</f>
        <v>#REF!</v>
      </c>
      <c r="Q1460" s="518" t="e">
        <f>IF(Produit_Tarif_Stock!#REF!&lt;&gt;0,(E1460-(E1460*H1460)-Produit_Tarif_Stock!#REF!)/Produit_Tarif_Stock!#REF!*100,(E1460-(E1460*H1460)-Produit_Tarif_Stock!#REF!)/Produit_Tarif_Stock!#REF!*100)</f>
        <v>#REF!</v>
      </c>
      <c r="R1460" s="523">
        <f t="shared" si="45"/>
        <v>0</v>
      </c>
      <c r="S1460" s="524" t="e">
        <f>Produit_Tarif_Stock!#REF!</f>
        <v>#REF!</v>
      </c>
    </row>
    <row r="1461" spans="1:19" ht="24.75" customHeight="1">
      <c r="A1461" s="228" t="e">
        <f>Produit_Tarif_Stock!#REF!</f>
        <v>#REF!</v>
      </c>
      <c r="B1461" s="118" t="e">
        <f>IF(Produit_Tarif_Stock!#REF!&lt;&gt;"",Produit_Tarif_Stock!#REF!,"")</f>
        <v>#REF!</v>
      </c>
      <c r="C1461" s="502" t="e">
        <f>IF(Produit_Tarif_Stock!#REF!&lt;&gt;"",Produit_Tarif_Stock!#REF!,"")</f>
        <v>#REF!</v>
      </c>
      <c r="D1461" s="505" t="e">
        <f>IF(Produit_Tarif_Stock!#REF!&lt;&gt;"",Produit_Tarif_Stock!#REF!,"")</f>
        <v>#REF!</v>
      </c>
      <c r="E1461" s="514" t="e">
        <f>IF(Produit_Tarif_Stock!#REF!&lt;&gt;0,Produit_Tarif_Stock!#REF!,"")</f>
        <v>#REF!</v>
      </c>
      <c r="F1461" s="2" t="e">
        <f>IF(Produit_Tarif_Stock!#REF!&lt;&gt;"",Produit_Tarif_Stock!#REF!,"")</f>
        <v>#REF!</v>
      </c>
      <c r="G1461" s="506" t="e">
        <f>IF(Produit_Tarif_Stock!#REF!&lt;&gt;0,Produit_Tarif_Stock!#REF!,"")</f>
        <v>#REF!</v>
      </c>
      <c r="I1461" s="506" t="str">
        <f t="shared" si="44"/>
        <v/>
      </c>
      <c r="J1461" s="2" t="e">
        <f>IF(Produit_Tarif_Stock!#REF!&lt;&gt;0,Produit_Tarif_Stock!#REF!,"")</f>
        <v>#REF!</v>
      </c>
      <c r="K1461" s="2" t="e">
        <f>IF(Produit_Tarif_Stock!#REF!&lt;&gt;0,Produit_Tarif_Stock!#REF!,"")</f>
        <v>#REF!</v>
      </c>
      <c r="L1461" s="114" t="e">
        <f>IF(Produit_Tarif_Stock!#REF!&lt;&gt;0,Produit_Tarif_Stock!#REF!,"")</f>
        <v>#REF!</v>
      </c>
      <c r="M1461" s="114" t="e">
        <f>IF(Produit_Tarif_Stock!#REF!&lt;&gt;0,Produit_Tarif_Stock!#REF!,"")</f>
        <v>#REF!</v>
      </c>
      <c r="N1461" s="454"/>
      <c r="P1461" s="2" t="e">
        <f>IF(Produit_Tarif_Stock!#REF!&lt;&gt;0,Produit_Tarif_Stock!#REF!,"")</f>
        <v>#REF!</v>
      </c>
      <c r="Q1461" s="518" t="e">
        <f>IF(Produit_Tarif_Stock!#REF!&lt;&gt;0,(E1461-(E1461*H1461)-Produit_Tarif_Stock!#REF!)/Produit_Tarif_Stock!#REF!*100,(E1461-(E1461*H1461)-Produit_Tarif_Stock!#REF!)/Produit_Tarif_Stock!#REF!*100)</f>
        <v>#REF!</v>
      </c>
      <c r="R1461" s="523">
        <f t="shared" si="45"/>
        <v>0</v>
      </c>
      <c r="S1461" s="524" t="e">
        <f>Produit_Tarif_Stock!#REF!</f>
        <v>#REF!</v>
      </c>
    </row>
    <row r="1462" spans="1:19" ht="24.75" customHeight="1">
      <c r="A1462" s="228" t="e">
        <f>Produit_Tarif_Stock!#REF!</f>
        <v>#REF!</v>
      </c>
      <c r="B1462" s="118" t="e">
        <f>IF(Produit_Tarif_Stock!#REF!&lt;&gt;"",Produit_Tarif_Stock!#REF!,"")</f>
        <v>#REF!</v>
      </c>
      <c r="C1462" s="502" t="e">
        <f>IF(Produit_Tarif_Stock!#REF!&lt;&gt;"",Produit_Tarif_Stock!#REF!,"")</f>
        <v>#REF!</v>
      </c>
      <c r="D1462" s="505" t="e">
        <f>IF(Produit_Tarif_Stock!#REF!&lt;&gt;"",Produit_Tarif_Stock!#REF!,"")</f>
        <v>#REF!</v>
      </c>
      <c r="E1462" s="514" t="e">
        <f>IF(Produit_Tarif_Stock!#REF!&lt;&gt;0,Produit_Tarif_Stock!#REF!,"")</f>
        <v>#REF!</v>
      </c>
      <c r="F1462" s="2" t="e">
        <f>IF(Produit_Tarif_Stock!#REF!&lt;&gt;"",Produit_Tarif_Stock!#REF!,"")</f>
        <v>#REF!</v>
      </c>
      <c r="G1462" s="506" t="e">
        <f>IF(Produit_Tarif_Stock!#REF!&lt;&gt;0,Produit_Tarif_Stock!#REF!,"")</f>
        <v>#REF!</v>
      </c>
      <c r="I1462" s="506" t="str">
        <f t="shared" si="44"/>
        <v/>
      </c>
      <c r="J1462" s="2" t="e">
        <f>IF(Produit_Tarif_Stock!#REF!&lt;&gt;0,Produit_Tarif_Stock!#REF!,"")</f>
        <v>#REF!</v>
      </c>
      <c r="K1462" s="2" t="e">
        <f>IF(Produit_Tarif_Stock!#REF!&lt;&gt;0,Produit_Tarif_Stock!#REF!,"")</f>
        <v>#REF!</v>
      </c>
      <c r="L1462" s="114" t="e">
        <f>IF(Produit_Tarif_Stock!#REF!&lt;&gt;0,Produit_Tarif_Stock!#REF!,"")</f>
        <v>#REF!</v>
      </c>
      <c r="M1462" s="114" t="e">
        <f>IF(Produit_Tarif_Stock!#REF!&lt;&gt;0,Produit_Tarif_Stock!#REF!,"")</f>
        <v>#REF!</v>
      </c>
      <c r="N1462" s="454"/>
      <c r="P1462" s="2" t="e">
        <f>IF(Produit_Tarif_Stock!#REF!&lt;&gt;0,Produit_Tarif_Stock!#REF!,"")</f>
        <v>#REF!</v>
      </c>
      <c r="Q1462" s="518" t="e">
        <f>IF(Produit_Tarif_Stock!#REF!&lt;&gt;0,(E1462-(E1462*H1462)-Produit_Tarif_Stock!#REF!)/Produit_Tarif_Stock!#REF!*100,(E1462-(E1462*H1462)-Produit_Tarif_Stock!#REF!)/Produit_Tarif_Stock!#REF!*100)</f>
        <v>#REF!</v>
      </c>
      <c r="R1462" s="523">
        <f t="shared" si="45"/>
        <v>0</v>
      </c>
      <c r="S1462" s="524" t="e">
        <f>Produit_Tarif_Stock!#REF!</f>
        <v>#REF!</v>
      </c>
    </row>
    <row r="1463" spans="1:19" ht="24.75" customHeight="1">
      <c r="A1463" s="228" t="e">
        <f>Produit_Tarif_Stock!#REF!</f>
        <v>#REF!</v>
      </c>
      <c r="B1463" s="118" t="e">
        <f>IF(Produit_Tarif_Stock!#REF!&lt;&gt;"",Produit_Tarif_Stock!#REF!,"")</f>
        <v>#REF!</v>
      </c>
      <c r="C1463" s="502" t="e">
        <f>IF(Produit_Tarif_Stock!#REF!&lt;&gt;"",Produit_Tarif_Stock!#REF!,"")</f>
        <v>#REF!</v>
      </c>
      <c r="D1463" s="505" t="e">
        <f>IF(Produit_Tarif_Stock!#REF!&lt;&gt;"",Produit_Tarif_Stock!#REF!,"")</f>
        <v>#REF!</v>
      </c>
      <c r="E1463" s="514" t="e">
        <f>IF(Produit_Tarif_Stock!#REF!&lt;&gt;0,Produit_Tarif_Stock!#REF!,"")</f>
        <v>#REF!</v>
      </c>
      <c r="F1463" s="2" t="e">
        <f>IF(Produit_Tarif_Stock!#REF!&lt;&gt;"",Produit_Tarif_Stock!#REF!,"")</f>
        <v>#REF!</v>
      </c>
      <c r="G1463" s="506" t="e">
        <f>IF(Produit_Tarif_Stock!#REF!&lt;&gt;0,Produit_Tarif_Stock!#REF!,"")</f>
        <v>#REF!</v>
      </c>
      <c r="I1463" s="506" t="str">
        <f t="shared" si="44"/>
        <v/>
      </c>
      <c r="J1463" s="2" t="e">
        <f>IF(Produit_Tarif_Stock!#REF!&lt;&gt;0,Produit_Tarif_Stock!#REF!,"")</f>
        <v>#REF!</v>
      </c>
      <c r="K1463" s="2" t="e">
        <f>IF(Produit_Tarif_Stock!#REF!&lt;&gt;0,Produit_Tarif_Stock!#REF!,"")</f>
        <v>#REF!</v>
      </c>
      <c r="L1463" s="114" t="e">
        <f>IF(Produit_Tarif_Stock!#REF!&lt;&gt;0,Produit_Tarif_Stock!#REF!,"")</f>
        <v>#REF!</v>
      </c>
      <c r="M1463" s="114" t="e">
        <f>IF(Produit_Tarif_Stock!#REF!&lt;&gt;0,Produit_Tarif_Stock!#REF!,"")</f>
        <v>#REF!</v>
      </c>
      <c r="N1463" s="454"/>
      <c r="P1463" s="2" t="e">
        <f>IF(Produit_Tarif_Stock!#REF!&lt;&gt;0,Produit_Tarif_Stock!#REF!,"")</f>
        <v>#REF!</v>
      </c>
      <c r="Q1463" s="518" t="e">
        <f>IF(Produit_Tarif_Stock!#REF!&lt;&gt;0,(E1463-(E1463*H1463)-Produit_Tarif_Stock!#REF!)/Produit_Tarif_Stock!#REF!*100,(E1463-(E1463*H1463)-Produit_Tarif_Stock!#REF!)/Produit_Tarif_Stock!#REF!*100)</f>
        <v>#REF!</v>
      </c>
      <c r="R1463" s="523">
        <f t="shared" si="45"/>
        <v>0</v>
      </c>
      <c r="S1463" s="524" t="e">
        <f>Produit_Tarif_Stock!#REF!</f>
        <v>#REF!</v>
      </c>
    </row>
    <row r="1464" spans="1:19" ht="24.75" customHeight="1">
      <c r="A1464" s="228" t="e">
        <f>Produit_Tarif_Stock!#REF!</f>
        <v>#REF!</v>
      </c>
      <c r="B1464" s="118" t="e">
        <f>IF(Produit_Tarif_Stock!#REF!&lt;&gt;"",Produit_Tarif_Stock!#REF!,"")</f>
        <v>#REF!</v>
      </c>
      <c r="C1464" s="502" t="e">
        <f>IF(Produit_Tarif_Stock!#REF!&lt;&gt;"",Produit_Tarif_Stock!#REF!,"")</f>
        <v>#REF!</v>
      </c>
      <c r="D1464" s="505" t="e">
        <f>IF(Produit_Tarif_Stock!#REF!&lt;&gt;"",Produit_Tarif_Stock!#REF!,"")</f>
        <v>#REF!</v>
      </c>
      <c r="E1464" s="514" t="e">
        <f>IF(Produit_Tarif_Stock!#REF!&lt;&gt;0,Produit_Tarif_Stock!#REF!,"")</f>
        <v>#REF!</v>
      </c>
      <c r="F1464" s="2" t="e">
        <f>IF(Produit_Tarif_Stock!#REF!&lt;&gt;"",Produit_Tarif_Stock!#REF!,"")</f>
        <v>#REF!</v>
      </c>
      <c r="G1464" s="506" t="e">
        <f>IF(Produit_Tarif_Stock!#REF!&lt;&gt;0,Produit_Tarif_Stock!#REF!,"")</f>
        <v>#REF!</v>
      </c>
      <c r="I1464" s="506" t="str">
        <f t="shared" si="44"/>
        <v/>
      </c>
      <c r="J1464" s="2" t="e">
        <f>IF(Produit_Tarif_Stock!#REF!&lt;&gt;0,Produit_Tarif_Stock!#REF!,"")</f>
        <v>#REF!</v>
      </c>
      <c r="K1464" s="2" t="e">
        <f>IF(Produit_Tarif_Stock!#REF!&lt;&gt;0,Produit_Tarif_Stock!#REF!,"")</f>
        <v>#REF!</v>
      </c>
      <c r="L1464" s="114" t="e">
        <f>IF(Produit_Tarif_Stock!#REF!&lt;&gt;0,Produit_Tarif_Stock!#REF!,"")</f>
        <v>#REF!</v>
      </c>
      <c r="M1464" s="114" t="e">
        <f>IF(Produit_Tarif_Stock!#REF!&lt;&gt;0,Produit_Tarif_Stock!#REF!,"")</f>
        <v>#REF!</v>
      </c>
      <c r="N1464" s="454"/>
      <c r="P1464" s="2" t="e">
        <f>IF(Produit_Tarif_Stock!#REF!&lt;&gt;0,Produit_Tarif_Stock!#REF!,"")</f>
        <v>#REF!</v>
      </c>
      <c r="Q1464" s="518" t="e">
        <f>IF(Produit_Tarif_Stock!#REF!&lt;&gt;0,(E1464-(E1464*H1464)-Produit_Tarif_Stock!#REF!)/Produit_Tarif_Stock!#REF!*100,(E1464-(E1464*H1464)-Produit_Tarif_Stock!#REF!)/Produit_Tarif_Stock!#REF!*100)</f>
        <v>#REF!</v>
      </c>
      <c r="R1464" s="523">
        <f t="shared" si="45"/>
        <v>0</v>
      </c>
      <c r="S1464" s="524" t="e">
        <f>Produit_Tarif_Stock!#REF!</f>
        <v>#REF!</v>
      </c>
    </row>
    <row r="1465" spans="1:19" ht="24.75" customHeight="1">
      <c r="A1465" s="228" t="e">
        <f>Produit_Tarif_Stock!#REF!</f>
        <v>#REF!</v>
      </c>
      <c r="B1465" s="118" t="e">
        <f>IF(Produit_Tarif_Stock!#REF!&lt;&gt;"",Produit_Tarif_Stock!#REF!,"")</f>
        <v>#REF!</v>
      </c>
      <c r="C1465" s="502" t="e">
        <f>IF(Produit_Tarif_Stock!#REF!&lt;&gt;"",Produit_Tarif_Stock!#REF!,"")</f>
        <v>#REF!</v>
      </c>
      <c r="D1465" s="505" t="e">
        <f>IF(Produit_Tarif_Stock!#REF!&lt;&gt;"",Produit_Tarif_Stock!#REF!,"")</f>
        <v>#REF!</v>
      </c>
      <c r="E1465" s="514" t="e">
        <f>IF(Produit_Tarif_Stock!#REF!&lt;&gt;0,Produit_Tarif_Stock!#REF!,"")</f>
        <v>#REF!</v>
      </c>
      <c r="F1465" s="2" t="e">
        <f>IF(Produit_Tarif_Stock!#REF!&lt;&gt;"",Produit_Tarif_Stock!#REF!,"")</f>
        <v>#REF!</v>
      </c>
      <c r="G1465" s="506" t="e">
        <f>IF(Produit_Tarif_Stock!#REF!&lt;&gt;0,Produit_Tarif_Stock!#REF!,"")</f>
        <v>#REF!</v>
      </c>
      <c r="I1465" s="506" t="str">
        <f t="shared" si="44"/>
        <v/>
      </c>
      <c r="J1465" s="2" t="e">
        <f>IF(Produit_Tarif_Stock!#REF!&lt;&gt;0,Produit_Tarif_Stock!#REF!,"")</f>
        <v>#REF!</v>
      </c>
      <c r="K1465" s="2" t="e">
        <f>IF(Produit_Tarif_Stock!#REF!&lt;&gt;0,Produit_Tarif_Stock!#REF!,"")</f>
        <v>#REF!</v>
      </c>
      <c r="L1465" s="114" t="e">
        <f>IF(Produit_Tarif_Stock!#REF!&lt;&gt;0,Produit_Tarif_Stock!#REF!,"")</f>
        <v>#REF!</v>
      </c>
      <c r="M1465" s="114" t="e">
        <f>IF(Produit_Tarif_Stock!#REF!&lt;&gt;0,Produit_Tarif_Stock!#REF!,"")</f>
        <v>#REF!</v>
      </c>
      <c r="N1465" s="454"/>
      <c r="P1465" s="2" t="e">
        <f>IF(Produit_Tarif_Stock!#REF!&lt;&gt;0,Produit_Tarif_Stock!#REF!,"")</f>
        <v>#REF!</v>
      </c>
      <c r="Q1465" s="518" t="e">
        <f>IF(Produit_Tarif_Stock!#REF!&lt;&gt;0,(E1465-(E1465*H1465)-Produit_Tarif_Stock!#REF!)/Produit_Tarif_Stock!#REF!*100,(E1465-(E1465*H1465)-Produit_Tarif_Stock!#REF!)/Produit_Tarif_Stock!#REF!*100)</f>
        <v>#REF!</v>
      </c>
      <c r="R1465" s="523">
        <f t="shared" si="45"/>
        <v>0</v>
      </c>
      <c r="S1465" s="524" t="e">
        <f>Produit_Tarif_Stock!#REF!</f>
        <v>#REF!</v>
      </c>
    </row>
    <row r="1466" spans="1:19" ht="24.75" customHeight="1">
      <c r="A1466" s="228" t="e">
        <f>Produit_Tarif_Stock!#REF!</f>
        <v>#REF!</v>
      </c>
      <c r="B1466" s="118" t="e">
        <f>IF(Produit_Tarif_Stock!#REF!&lt;&gt;"",Produit_Tarif_Stock!#REF!,"")</f>
        <v>#REF!</v>
      </c>
      <c r="C1466" s="502" t="e">
        <f>IF(Produit_Tarif_Stock!#REF!&lt;&gt;"",Produit_Tarif_Stock!#REF!,"")</f>
        <v>#REF!</v>
      </c>
      <c r="D1466" s="505" t="e">
        <f>IF(Produit_Tarif_Stock!#REF!&lt;&gt;"",Produit_Tarif_Stock!#REF!,"")</f>
        <v>#REF!</v>
      </c>
      <c r="E1466" s="514" t="e">
        <f>IF(Produit_Tarif_Stock!#REF!&lt;&gt;0,Produit_Tarif_Stock!#REF!,"")</f>
        <v>#REF!</v>
      </c>
      <c r="F1466" s="2" t="e">
        <f>IF(Produit_Tarif_Stock!#REF!&lt;&gt;"",Produit_Tarif_Stock!#REF!,"")</f>
        <v>#REF!</v>
      </c>
      <c r="G1466" s="506" t="e">
        <f>IF(Produit_Tarif_Stock!#REF!&lt;&gt;0,Produit_Tarif_Stock!#REF!,"")</f>
        <v>#REF!</v>
      </c>
      <c r="I1466" s="506" t="str">
        <f t="shared" si="44"/>
        <v/>
      </c>
      <c r="J1466" s="2" t="e">
        <f>IF(Produit_Tarif_Stock!#REF!&lt;&gt;0,Produit_Tarif_Stock!#REF!,"")</f>
        <v>#REF!</v>
      </c>
      <c r="K1466" s="2" t="e">
        <f>IF(Produit_Tarif_Stock!#REF!&lt;&gt;0,Produit_Tarif_Stock!#REF!,"")</f>
        <v>#REF!</v>
      </c>
      <c r="L1466" s="114" t="e">
        <f>IF(Produit_Tarif_Stock!#REF!&lt;&gt;0,Produit_Tarif_Stock!#REF!,"")</f>
        <v>#REF!</v>
      </c>
      <c r="M1466" s="114" t="e">
        <f>IF(Produit_Tarif_Stock!#REF!&lt;&gt;0,Produit_Tarif_Stock!#REF!,"")</f>
        <v>#REF!</v>
      </c>
      <c r="N1466" s="454"/>
      <c r="P1466" s="2" t="e">
        <f>IF(Produit_Tarif_Stock!#REF!&lt;&gt;0,Produit_Tarif_Stock!#REF!,"")</f>
        <v>#REF!</v>
      </c>
      <c r="Q1466" s="518" t="e">
        <f>IF(Produit_Tarif_Stock!#REF!&lt;&gt;0,(E1466-(E1466*H1466)-Produit_Tarif_Stock!#REF!)/Produit_Tarif_Stock!#REF!*100,(E1466-(E1466*H1466)-Produit_Tarif_Stock!#REF!)/Produit_Tarif_Stock!#REF!*100)</f>
        <v>#REF!</v>
      </c>
      <c r="R1466" s="523">
        <f t="shared" si="45"/>
        <v>0</v>
      </c>
      <c r="S1466" s="524" t="e">
        <f>Produit_Tarif_Stock!#REF!</f>
        <v>#REF!</v>
      </c>
    </row>
    <row r="1467" spans="1:19" ht="24.75" customHeight="1">
      <c r="A1467" s="228" t="e">
        <f>Produit_Tarif_Stock!#REF!</f>
        <v>#REF!</v>
      </c>
      <c r="B1467" s="118" t="e">
        <f>IF(Produit_Tarif_Stock!#REF!&lt;&gt;"",Produit_Tarif_Stock!#REF!,"")</f>
        <v>#REF!</v>
      </c>
      <c r="C1467" s="502" t="e">
        <f>IF(Produit_Tarif_Stock!#REF!&lt;&gt;"",Produit_Tarif_Stock!#REF!,"")</f>
        <v>#REF!</v>
      </c>
      <c r="D1467" s="505" t="e">
        <f>IF(Produit_Tarif_Stock!#REF!&lt;&gt;"",Produit_Tarif_Stock!#REF!,"")</f>
        <v>#REF!</v>
      </c>
      <c r="E1467" s="514" t="e">
        <f>IF(Produit_Tarif_Stock!#REF!&lt;&gt;0,Produit_Tarif_Stock!#REF!,"")</f>
        <v>#REF!</v>
      </c>
      <c r="F1467" s="2" t="e">
        <f>IF(Produit_Tarif_Stock!#REF!&lt;&gt;"",Produit_Tarif_Stock!#REF!,"")</f>
        <v>#REF!</v>
      </c>
      <c r="G1467" s="506" t="e">
        <f>IF(Produit_Tarif_Stock!#REF!&lt;&gt;0,Produit_Tarif_Stock!#REF!,"")</f>
        <v>#REF!</v>
      </c>
      <c r="I1467" s="506" t="str">
        <f t="shared" si="44"/>
        <v/>
      </c>
      <c r="J1467" s="2" t="e">
        <f>IF(Produit_Tarif_Stock!#REF!&lt;&gt;0,Produit_Tarif_Stock!#REF!,"")</f>
        <v>#REF!</v>
      </c>
      <c r="K1467" s="2" t="e">
        <f>IF(Produit_Tarif_Stock!#REF!&lt;&gt;0,Produit_Tarif_Stock!#REF!,"")</f>
        <v>#REF!</v>
      </c>
      <c r="L1467" s="114" t="e">
        <f>IF(Produit_Tarif_Stock!#REF!&lt;&gt;0,Produit_Tarif_Stock!#REF!,"")</f>
        <v>#REF!</v>
      </c>
      <c r="M1467" s="114" t="e">
        <f>IF(Produit_Tarif_Stock!#REF!&lt;&gt;0,Produit_Tarif_Stock!#REF!,"")</f>
        <v>#REF!</v>
      </c>
      <c r="N1467" s="454"/>
      <c r="P1467" s="2" t="e">
        <f>IF(Produit_Tarif_Stock!#REF!&lt;&gt;0,Produit_Tarif_Stock!#REF!,"")</f>
        <v>#REF!</v>
      </c>
      <c r="Q1467" s="518" t="e">
        <f>IF(Produit_Tarif_Stock!#REF!&lt;&gt;0,(E1467-(E1467*H1467)-Produit_Tarif_Stock!#REF!)/Produit_Tarif_Stock!#REF!*100,(E1467-(E1467*H1467)-Produit_Tarif_Stock!#REF!)/Produit_Tarif_Stock!#REF!*100)</f>
        <v>#REF!</v>
      </c>
      <c r="R1467" s="523">
        <f t="shared" si="45"/>
        <v>0</v>
      </c>
      <c r="S1467" s="524" t="e">
        <f>Produit_Tarif_Stock!#REF!</f>
        <v>#REF!</v>
      </c>
    </row>
    <row r="1468" spans="1:19" ht="24.75" customHeight="1">
      <c r="A1468" s="228" t="e">
        <f>Produit_Tarif_Stock!#REF!</f>
        <v>#REF!</v>
      </c>
      <c r="B1468" s="118" t="e">
        <f>IF(Produit_Tarif_Stock!#REF!&lt;&gt;"",Produit_Tarif_Stock!#REF!,"")</f>
        <v>#REF!</v>
      </c>
      <c r="C1468" s="502" t="e">
        <f>IF(Produit_Tarif_Stock!#REF!&lt;&gt;"",Produit_Tarif_Stock!#REF!,"")</f>
        <v>#REF!</v>
      </c>
      <c r="D1468" s="505" t="e">
        <f>IF(Produit_Tarif_Stock!#REF!&lt;&gt;"",Produit_Tarif_Stock!#REF!,"")</f>
        <v>#REF!</v>
      </c>
      <c r="E1468" s="514" t="e">
        <f>IF(Produit_Tarif_Stock!#REF!&lt;&gt;0,Produit_Tarif_Stock!#REF!,"")</f>
        <v>#REF!</v>
      </c>
      <c r="F1468" s="2" t="e">
        <f>IF(Produit_Tarif_Stock!#REF!&lt;&gt;"",Produit_Tarif_Stock!#REF!,"")</f>
        <v>#REF!</v>
      </c>
      <c r="G1468" s="506" t="e">
        <f>IF(Produit_Tarif_Stock!#REF!&lt;&gt;0,Produit_Tarif_Stock!#REF!,"")</f>
        <v>#REF!</v>
      </c>
      <c r="I1468" s="506" t="str">
        <f t="shared" si="44"/>
        <v/>
      </c>
      <c r="J1468" s="2" t="e">
        <f>IF(Produit_Tarif_Stock!#REF!&lt;&gt;0,Produit_Tarif_Stock!#REF!,"")</f>
        <v>#REF!</v>
      </c>
      <c r="K1468" s="2" t="e">
        <f>IF(Produit_Tarif_Stock!#REF!&lt;&gt;0,Produit_Tarif_Stock!#REF!,"")</f>
        <v>#REF!</v>
      </c>
      <c r="L1468" s="114" t="e">
        <f>IF(Produit_Tarif_Stock!#REF!&lt;&gt;0,Produit_Tarif_Stock!#REF!,"")</f>
        <v>#REF!</v>
      </c>
      <c r="M1468" s="114" t="e">
        <f>IF(Produit_Tarif_Stock!#REF!&lt;&gt;0,Produit_Tarif_Stock!#REF!,"")</f>
        <v>#REF!</v>
      </c>
      <c r="N1468" s="454"/>
      <c r="P1468" s="2" t="e">
        <f>IF(Produit_Tarif_Stock!#REF!&lt;&gt;0,Produit_Tarif_Stock!#REF!,"")</f>
        <v>#REF!</v>
      </c>
      <c r="Q1468" s="518" t="e">
        <f>IF(Produit_Tarif_Stock!#REF!&lt;&gt;0,(E1468-(E1468*H1468)-Produit_Tarif_Stock!#REF!)/Produit_Tarif_Stock!#REF!*100,(E1468-(E1468*H1468)-Produit_Tarif_Stock!#REF!)/Produit_Tarif_Stock!#REF!*100)</f>
        <v>#REF!</v>
      </c>
      <c r="R1468" s="523">
        <f t="shared" si="45"/>
        <v>0</v>
      </c>
      <c r="S1468" s="524" t="e">
        <f>Produit_Tarif_Stock!#REF!</f>
        <v>#REF!</v>
      </c>
    </row>
    <row r="1469" spans="1:19" ht="24.75" customHeight="1">
      <c r="A1469" s="228" t="e">
        <f>Produit_Tarif_Stock!#REF!</f>
        <v>#REF!</v>
      </c>
      <c r="B1469" s="118" t="e">
        <f>IF(Produit_Tarif_Stock!#REF!&lt;&gt;"",Produit_Tarif_Stock!#REF!,"")</f>
        <v>#REF!</v>
      </c>
      <c r="C1469" s="502" t="e">
        <f>IF(Produit_Tarif_Stock!#REF!&lt;&gt;"",Produit_Tarif_Stock!#REF!,"")</f>
        <v>#REF!</v>
      </c>
      <c r="D1469" s="505" t="e">
        <f>IF(Produit_Tarif_Stock!#REF!&lt;&gt;"",Produit_Tarif_Stock!#REF!,"")</f>
        <v>#REF!</v>
      </c>
      <c r="E1469" s="514" t="e">
        <f>IF(Produit_Tarif_Stock!#REF!&lt;&gt;0,Produit_Tarif_Stock!#REF!,"")</f>
        <v>#REF!</v>
      </c>
      <c r="F1469" s="2" t="e">
        <f>IF(Produit_Tarif_Stock!#REF!&lt;&gt;"",Produit_Tarif_Stock!#REF!,"")</f>
        <v>#REF!</v>
      </c>
      <c r="G1469" s="506" t="e">
        <f>IF(Produit_Tarif_Stock!#REF!&lt;&gt;0,Produit_Tarif_Stock!#REF!,"")</f>
        <v>#REF!</v>
      </c>
      <c r="I1469" s="506" t="str">
        <f t="shared" si="44"/>
        <v/>
      </c>
      <c r="J1469" s="2" t="e">
        <f>IF(Produit_Tarif_Stock!#REF!&lt;&gt;0,Produit_Tarif_Stock!#REF!,"")</f>
        <v>#REF!</v>
      </c>
      <c r="K1469" s="2" t="e">
        <f>IF(Produit_Tarif_Stock!#REF!&lt;&gt;0,Produit_Tarif_Stock!#REF!,"")</f>
        <v>#REF!</v>
      </c>
      <c r="L1469" s="114" t="e">
        <f>IF(Produit_Tarif_Stock!#REF!&lt;&gt;0,Produit_Tarif_Stock!#REF!,"")</f>
        <v>#REF!</v>
      </c>
      <c r="M1469" s="114" t="e">
        <f>IF(Produit_Tarif_Stock!#REF!&lt;&gt;0,Produit_Tarif_Stock!#REF!,"")</f>
        <v>#REF!</v>
      </c>
      <c r="N1469" s="454"/>
      <c r="P1469" s="2" t="e">
        <f>IF(Produit_Tarif_Stock!#REF!&lt;&gt;0,Produit_Tarif_Stock!#REF!,"")</f>
        <v>#REF!</v>
      </c>
      <c r="Q1469" s="518" t="e">
        <f>IF(Produit_Tarif_Stock!#REF!&lt;&gt;0,(E1469-(E1469*H1469)-Produit_Tarif_Stock!#REF!)/Produit_Tarif_Stock!#REF!*100,(E1469-(E1469*H1469)-Produit_Tarif_Stock!#REF!)/Produit_Tarif_Stock!#REF!*100)</f>
        <v>#REF!</v>
      </c>
      <c r="R1469" s="523">
        <f t="shared" si="45"/>
        <v>0</v>
      </c>
      <c r="S1469" s="524" t="e">
        <f>Produit_Tarif_Stock!#REF!</f>
        <v>#REF!</v>
      </c>
    </row>
    <row r="1470" spans="1:19" ht="24.75" customHeight="1">
      <c r="A1470" s="228" t="e">
        <f>Produit_Tarif_Stock!#REF!</f>
        <v>#REF!</v>
      </c>
      <c r="B1470" s="118" t="e">
        <f>IF(Produit_Tarif_Stock!#REF!&lt;&gt;"",Produit_Tarif_Stock!#REF!,"")</f>
        <v>#REF!</v>
      </c>
      <c r="C1470" s="502" t="e">
        <f>IF(Produit_Tarif_Stock!#REF!&lt;&gt;"",Produit_Tarif_Stock!#REF!,"")</f>
        <v>#REF!</v>
      </c>
      <c r="D1470" s="505" t="e">
        <f>IF(Produit_Tarif_Stock!#REF!&lt;&gt;"",Produit_Tarif_Stock!#REF!,"")</f>
        <v>#REF!</v>
      </c>
      <c r="E1470" s="514" t="e">
        <f>IF(Produit_Tarif_Stock!#REF!&lt;&gt;0,Produit_Tarif_Stock!#REF!,"")</f>
        <v>#REF!</v>
      </c>
      <c r="F1470" s="2" t="e">
        <f>IF(Produit_Tarif_Stock!#REF!&lt;&gt;"",Produit_Tarif_Stock!#REF!,"")</f>
        <v>#REF!</v>
      </c>
      <c r="G1470" s="506" t="e">
        <f>IF(Produit_Tarif_Stock!#REF!&lt;&gt;0,Produit_Tarif_Stock!#REF!,"")</f>
        <v>#REF!</v>
      </c>
      <c r="I1470" s="506" t="str">
        <f t="shared" si="44"/>
        <v/>
      </c>
      <c r="J1470" s="2" t="e">
        <f>IF(Produit_Tarif_Stock!#REF!&lt;&gt;0,Produit_Tarif_Stock!#REF!,"")</f>
        <v>#REF!</v>
      </c>
      <c r="K1470" s="2" t="e">
        <f>IF(Produit_Tarif_Stock!#REF!&lt;&gt;0,Produit_Tarif_Stock!#REF!,"")</f>
        <v>#REF!</v>
      </c>
      <c r="L1470" s="114" t="e">
        <f>IF(Produit_Tarif_Stock!#REF!&lt;&gt;0,Produit_Tarif_Stock!#REF!,"")</f>
        <v>#REF!</v>
      </c>
      <c r="M1470" s="114" t="e">
        <f>IF(Produit_Tarif_Stock!#REF!&lt;&gt;0,Produit_Tarif_Stock!#REF!,"")</f>
        <v>#REF!</v>
      </c>
      <c r="N1470" s="454"/>
      <c r="P1470" s="2" t="e">
        <f>IF(Produit_Tarif_Stock!#REF!&lt;&gt;0,Produit_Tarif_Stock!#REF!,"")</f>
        <v>#REF!</v>
      </c>
      <c r="Q1470" s="518" t="e">
        <f>IF(Produit_Tarif_Stock!#REF!&lt;&gt;0,(E1470-(E1470*H1470)-Produit_Tarif_Stock!#REF!)/Produit_Tarif_Stock!#REF!*100,(E1470-(E1470*H1470)-Produit_Tarif_Stock!#REF!)/Produit_Tarif_Stock!#REF!*100)</f>
        <v>#REF!</v>
      </c>
      <c r="R1470" s="523">
        <f t="shared" si="45"/>
        <v>0</v>
      </c>
      <c r="S1470" s="524" t="e">
        <f>Produit_Tarif_Stock!#REF!</f>
        <v>#REF!</v>
      </c>
    </row>
    <row r="1471" spans="1:19" ht="24.75" customHeight="1">
      <c r="A1471" s="228" t="e">
        <f>Produit_Tarif_Stock!#REF!</f>
        <v>#REF!</v>
      </c>
      <c r="B1471" s="118" t="e">
        <f>IF(Produit_Tarif_Stock!#REF!&lt;&gt;"",Produit_Tarif_Stock!#REF!,"")</f>
        <v>#REF!</v>
      </c>
      <c r="C1471" s="502" t="e">
        <f>IF(Produit_Tarif_Stock!#REF!&lt;&gt;"",Produit_Tarif_Stock!#REF!,"")</f>
        <v>#REF!</v>
      </c>
      <c r="D1471" s="505" t="e">
        <f>IF(Produit_Tarif_Stock!#REF!&lt;&gt;"",Produit_Tarif_Stock!#REF!,"")</f>
        <v>#REF!</v>
      </c>
      <c r="E1471" s="514" t="e">
        <f>IF(Produit_Tarif_Stock!#REF!&lt;&gt;0,Produit_Tarif_Stock!#REF!,"")</f>
        <v>#REF!</v>
      </c>
      <c r="F1471" s="2" t="e">
        <f>IF(Produit_Tarif_Stock!#REF!&lt;&gt;"",Produit_Tarif_Stock!#REF!,"")</f>
        <v>#REF!</v>
      </c>
      <c r="G1471" s="506" t="e">
        <f>IF(Produit_Tarif_Stock!#REF!&lt;&gt;0,Produit_Tarif_Stock!#REF!,"")</f>
        <v>#REF!</v>
      </c>
      <c r="I1471" s="506" t="str">
        <f t="shared" si="44"/>
        <v/>
      </c>
      <c r="J1471" s="2" t="e">
        <f>IF(Produit_Tarif_Stock!#REF!&lt;&gt;0,Produit_Tarif_Stock!#REF!,"")</f>
        <v>#REF!</v>
      </c>
      <c r="K1471" s="2" t="e">
        <f>IF(Produit_Tarif_Stock!#REF!&lt;&gt;0,Produit_Tarif_Stock!#REF!,"")</f>
        <v>#REF!</v>
      </c>
      <c r="L1471" s="114" t="e">
        <f>IF(Produit_Tarif_Stock!#REF!&lt;&gt;0,Produit_Tarif_Stock!#REF!,"")</f>
        <v>#REF!</v>
      </c>
      <c r="M1471" s="114" t="e">
        <f>IF(Produit_Tarif_Stock!#REF!&lt;&gt;0,Produit_Tarif_Stock!#REF!,"")</f>
        <v>#REF!</v>
      </c>
      <c r="N1471" s="454"/>
      <c r="P1471" s="2" t="e">
        <f>IF(Produit_Tarif_Stock!#REF!&lt;&gt;0,Produit_Tarif_Stock!#REF!,"")</f>
        <v>#REF!</v>
      </c>
      <c r="Q1471" s="518" t="e">
        <f>IF(Produit_Tarif_Stock!#REF!&lt;&gt;0,(E1471-(E1471*H1471)-Produit_Tarif_Stock!#REF!)/Produit_Tarif_Stock!#REF!*100,(E1471-(E1471*H1471)-Produit_Tarif_Stock!#REF!)/Produit_Tarif_Stock!#REF!*100)</f>
        <v>#REF!</v>
      </c>
      <c r="R1471" s="523">
        <f t="shared" si="45"/>
        <v>0</v>
      </c>
      <c r="S1471" s="524" t="e">
        <f>Produit_Tarif_Stock!#REF!</f>
        <v>#REF!</v>
      </c>
    </row>
    <row r="1472" spans="1:19" ht="24.75" customHeight="1">
      <c r="A1472" s="228" t="e">
        <f>Produit_Tarif_Stock!#REF!</f>
        <v>#REF!</v>
      </c>
      <c r="B1472" s="118" t="e">
        <f>IF(Produit_Tarif_Stock!#REF!&lt;&gt;"",Produit_Tarif_Stock!#REF!,"")</f>
        <v>#REF!</v>
      </c>
      <c r="C1472" s="502" t="e">
        <f>IF(Produit_Tarif_Stock!#REF!&lt;&gt;"",Produit_Tarif_Stock!#REF!,"")</f>
        <v>#REF!</v>
      </c>
      <c r="D1472" s="505" t="e">
        <f>IF(Produit_Tarif_Stock!#REF!&lt;&gt;"",Produit_Tarif_Stock!#REF!,"")</f>
        <v>#REF!</v>
      </c>
      <c r="E1472" s="514" t="e">
        <f>IF(Produit_Tarif_Stock!#REF!&lt;&gt;0,Produit_Tarif_Stock!#REF!,"")</f>
        <v>#REF!</v>
      </c>
      <c r="F1472" s="2" t="e">
        <f>IF(Produit_Tarif_Stock!#REF!&lt;&gt;"",Produit_Tarif_Stock!#REF!,"")</f>
        <v>#REF!</v>
      </c>
      <c r="G1472" s="506" t="e">
        <f>IF(Produit_Tarif_Stock!#REF!&lt;&gt;0,Produit_Tarif_Stock!#REF!,"")</f>
        <v>#REF!</v>
      </c>
      <c r="I1472" s="506" t="str">
        <f t="shared" si="44"/>
        <v/>
      </c>
      <c r="J1472" s="2" t="e">
        <f>IF(Produit_Tarif_Stock!#REF!&lt;&gt;0,Produit_Tarif_Stock!#REF!,"")</f>
        <v>#REF!</v>
      </c>
      <c r="K1472" s="2" t="e">
        <f>IF(Produit_Tarif_Stock!#REF!&lt;&gt;0,Produit_Tarif_Stock!#REF!,"")</f>
        <v>#REF!</v>
      </c>
      <c r="L1472" s="114" t="e">
        <f>IF(Produit_Tarif_Stock!#REF!&lt;&gt;0,Produit_Tarif_Stock!#REF!,"")</f>
        <v>#REF!</v>
      </c>
      <c r="M1472" s="114" t="e">
        <f>IF(Produit_Tarif_Stock!#REF!&lt;&gt;0,Produit_Tarif_Stock!#REF!,"")</f>
        <v>#REF!</v>
      </c>
      <c r="N1472" s="454"/>
      <c r="P1472" s="2" t="e">
        <f>IF(Produit_Tarif_Stock!#REF!&lt;&gt;0,Produit_Tarif_Stock!#REF!,"")</f>
        <v>#REF!</v>
      </c>
      <c r="Q1472" s="518" t="e">
        <f>IF(Produit_Tarif_Stock!#REF!&lt;&gt;0,(E1472-(E1472*H1472)-Produit_Tarif_Stock!#REF!)/Produit_Tarif_Stock!#REF!*100,(E1472-(E1472*H1472)-Produit_Tarif_Stock!#REF!)/Produit_Tarif_Stock!#REF!*100)</f>
        <v>#REF!</v>
      </c>
      <c r="R1472" s="523">
        <f t="shared" si="45"/>
        <v>0</v>
      </c>
      <c r="S1472" s="524" t="e">
        <f>Produit_Tarif_Stock!#REF!</f>
        <v>#REF!</v>
      </c>
    </row>
    <row r="1473" spans="1:19" ht="24.75" customHeight="1">
      <c r="A1473" s="228" t="e">
        <f>Produit_Tarif_Stock!#REF!</f>
        <v>#REF!</v>
      </c>
      <c r="B1473" s="118" t="e">
        <f>IF(Produit_Tarif_Stock!#REF!&lt;&gt;"",Produit_Tarif_Stock!#REF!,"")</f>
        <v>#REF!</v>
      </c>
      <c r="C1473" s="502" t="e">
        <f>IF(Produit_Tarif_Stock!#REF!&lt;&gt;"",Produit_Tarif_Stock!#REF!,"")</f>
        <v>#REF!</v>
      </c>
      <c r="D1473" s="505" t="e">
        <f>IF(Produit_Tarif_Stock!#REF!&lt;&gt;"",Produit_Tarif_Stock!#REF!,"")</f>
        <v>#REF!</v>
      </c>
      <c r="E1473" s="514" t="e">
        <f>IF(Produit_Tarif_Stock!#REF!&lt;&gt;0,Produit_Tarif_Stock!#REF!,"")</f>
        <v>#REF!</v>
      </c>
      <c r="F1473" s="2" t="e">
        <f>IF(Produit_Tarif_Stock!#REF!&lt;&gt;"",Produit_Tarif_Stock!#REF!,"")</f>
        <v>#REF!</v>
      </c>
      <c r="G1473" s="506" t="e">
        <f>IF(Produit_Tarif_Stock!#REF!&lt;&gt;0,Produit_Tarif_Stock!#REF!,"")</f>
        <v>#REF!</v>
      </c>
      <c r="I1473" s="506" t="str">
        <f t="shared" si="44"/>
        <v/>
      </c>
      <c r="J1473" s="2" t="e">
        <f>IF(Produit_Tarif_Stock!#REF!&lt;&gt;0,Produit_Tarif_Stock!#REF!,"")</f>
        <v>#REF!</v>
      </c>
      <c r="K1473" s="2" t="e">
        <f>IF(Produit_Tarif_Stock!#REF!&lt;&gt;0,Produit_Tarif_Stock!#REF!,"")</f>
        <v>#REF!</v>
      </c>
      <c r="L1473" s="114" t="e">
        <f>IF(Produit_Tarif_Stock!#REF!&lt;&gt;0,Produit_Tarif_Stock!#REF!,"")</f>
        <v>#REF!</v>
      </c>
      <c r="M1473" s="114" t="e">
        <f>IF(Produit_Tarif_Stock!#REF!&lt;&gt;0,Produit_Tarif_Stock!#REF!,"")</f>
        <v>#REF!</v>
      </c>
      <c r="N1473" s="454"/>
      <c r="P1473" s="2" t="e">
        <f>IF(Produit_Tarif_Stock!#REF!&lt;&gt;0,Produit_Tarif_Stock!#REF!,"")</f>
        <v>#REF!</v>
      </c>
      <c r="Q1473" s="518" t="e">
        <f>IF(Produit_Tarif_Stock!#REF!&lt;&gt;0,(E1473-(E1473*H1473)-Produit_Tarif_Stock!#REF!)/Produit_Tarif_Stock!#REF!*100,(E1473-(E1473*H1473)-Produit_Tarif_Stock!#REF!)/Produit_Tarif_Stock!#REF!*100)</f>
        <v>#REF!</v>
      </c>
      <c r="R1473" s="523">
        <f t="shared" si="45"/>
        <v>0</v>
      </c>
      <c r="S1473" s="524" t="e">
        <f>Produit_Tarif_Stock!#REF!</f>
        <v>#REF!</v>
      </c>
    </row>
    <row r="1474" spans="1:19" ht="24.75" customHeight="1">
      <c r="A1474" s="228" t="e">
        <f>Produit_Tarif_Stock!#REF!</f>
        <v>#REF!</v>
      </c>
      <c r="B1474" s="118" t="e">
        <f>IF(Produit_Tarif_Stock!#REF!&lt;&gt;"",Produit_Tarif_Stock!#REF!,"")</f>
        <v>#REF!</v>
      </c>
      <c r="C1474" s="502" t="e">
        <f>IF(Produit_Tarif_Stock!#REF!&lt;&gt;"",Produit_Tarif_Stock!#REF!,"")</f>
        <v>#REF!</v>
      </c>
      <c r="D1474" s="505" t="e">
        <f>IF(Produit_Tarif_Stock!#REF!&lt;&gt;"",Produit_Tarif_Stock!#REF!,"")</f>
        <v>#REF!</v>
      </c>
      <c r="E1474" s="514" t="e">
        <f>IF(Produit_Tarif_Stock!#REF!&lt;&gt;0,Produit_Tarif_Stock!#REF!,"")</f>
        <v>#REF!</v>
      </c>
      <c r="F1474" s="2" t="e">
        <f>IF(Produit_Tarif_Stock!#REF!&lt;&gt;"",Produit_Tarif_Stock!#REF!,"")</f>
        <v>#REF!</v>
      </c>
      <c r="G1474" s="506" t="e">
        <f>IF(Produit_Tarif_Stock!#REF!&lt;&gt;0,Produit_Tarif_Stock!#REF!,"")</f>
        <v>#REF!</v>
      </c>
      <c r="I1474" s="506" t="str">
        <f t="shared" si="44"/>
        <v/>
      </c>
      <c r="J1474" s="2" t="e">
        <f>IF(Produit_Tarif_Stock!#REF!&lt;&gt;0,Produit_Tarif_Stock!#REF!,"")</f>
        <v>#REF!</v>
      </c>
      <c r="K1474" s="2" t="e">
        <f>IF(Produit_Tarif_Stock!#REF!&lt;&gt;0,Produit_Tarif_Stock!#REF!,"")</f>
        <v>#REF!</v>
      </c>
      <c r="L1474" s="114" t="e">
        <f>IF(Produit_Tarif_Stock!#REF!&lt;&gt;0,Produit_Tarif_Stock!#REF!,"")</f>
        <v>#REF!</v>
      </c>
      <c r="M1474" s="114" t="e">
        <f>IF(Produit_Tarif_Stock!#REF!&lt;&gt;0,Produit_Tarif_Stock!#REF!,"")</f>
        <v>#REF!</v>
      </c>
      <c r="N1474" s="454"/>
      <c r="P1474" s="2" t="e">
        <f>IF(Produit_Tarif_Stock!#REF!&lt;&gt;0,Produit_Tarif_Stock!#REF!,"")</f>
        <v>#REF!</v>
      </c>
      <c r="Q1474" s="518" t="e">
        <f>IF(Produit_Tarif_Stock!#REF!&lt;&gt;0,(E1474-(E1474*H1474)-Produit_Tarif_Stock!#REF!)/Produit_Tarif_Stock!#REF!*100,(E1474-(E1474*H1474)-Produit_Tarif_Stock!#REF!)/Produit_Tarif_Stock!#REF!*100)</f>
        <v>#REF!</v>
      </c>
      <c r="R1474" s="523">
        <f t="shared" si="45"/>
        <v>0</v>
      </c>
      <c r="S1474" s="524" t="e">
        <f>Produit_Tarif_Stock!#REF!</f>
        <v>#REF!</v>
      </c>
    </row>
    <row r="1475" spans="1:19" ht="24.75" customHeight="1">
      <c r="A1475" s="228" t="e">
        <f>Produit_Tarif_Stock!#REF!</f>
        <v>#REF!</v>
      </c>
      <c r="B1475" s="118" t="e">
        <f>IF(Produit_Tarif_Stock!#REF!&lt;&gt;"",Produit_Tarif_Stock!#REF!,"")</f>
        <v>#REF!</v>
      </c>
      <c r="C1475" s="502" t="e">
        <f>IF(Produit_Tarif_Stock!#REF!&lt;&gt;"",Produit_Tarif_Stock!#REF!,"")</f>
        <v>#REF!</v>
      </c>
      <c r="D1475" s="505" t="e">
        <f>IF(Produit_Tarif_Stock!#REF!&lt;&gt;"",Produit_Tarif_Stock!#REF!,"")</f>
        <v>#REF!</v>
      </c>
      <c r="E1475" s="514" t="e">
        <f>IF(Produit_Tarif_Stock!#REF!&lt;&gt;0,Produit_Tarif_Stock!#REF!,"")</f>
        <v>#REF!</v>
      </c>
      <c r="F1475" s="2" t="e">
        <f>IF(Produit_Tarif_Stock!#REF!&lt;&gt;"",Produit_Tarif_Stock!#REF!,"")</f>
        <v>#REF!</v>
      </c>
      <c r="G1475" s="506" t="e">
        <f>IF(Produit_Tarif_Stock!#REF!&lt;&gt;0,Produit_Tarif_Stock!#REF!,"")</f>
        <v>#REF!</v>
      </c>
      <c r="I1475" s="506" t="str">
        <f t="shared" si="44"/>
        <v/>
      </c>
      <c r="J1475" s="2" t="e">
        <f>IF(Produit_Tarif_Stock!#REF!&lt;&gt;0,Produit_Tarif_Stock!#REF!,"")</f>
        <v>#REF!</v>
      </c>
      <c r="K1475" s="2" t="e">
        <f>IF(Produit_Tarif_Stock!#REF!&lt;&gt;0,Produit_Tarif_Stock!#REF!,"")</f>
        <v>#REF!</v>
      </c>
      <c r="L1475" s="114" t="e">
        <f>IF(Produit_Tarif_Stock!#REF!&lt;&gt;0,Produit_Tarif_Stock!#REF!,"")</f>
        <v>#REF!</v>
      </c>
      <c r="M1475" s="114" t="e">
        <f>IF(Produit_Tarif_Stock!#REF!&lt;&gt;0,Produit_Tarif_Stock!#REF!,"")</f>
        <v>#REF!</v>
      </c>
      <c r="N1475" s="454"/>
      <c r="P1475" s="2" t="e">
        <f>IF(Produit_Tarif_Stock!#REF!&lt;&gt;0,Produit_Tarif_Stock!#REF!,"")</f>
        <v>#REF!</v>
      </c>
      <c r="Q1475" s="518" t="e">
        <f>IF(Produit_Tarif_Stock!#REF!&lt;&gt;0,(E1475-(E1475*H1475)-Produit_Tarif_Stock!#REF!)/Produit_Tarif_Stock!#REF!*100,(E1475-(E1475*H1475)-Produit_Tarif_Stock!#REF!)/Produit_Tarif_Stock!#REF!*100)</f>
        <v>#REF!</v>
      </c>
      <c r="R1475" s="523">
        <f t="shared" si="45"/>
        <v>0</v>
      </c>
      <c r="S1475" s="524" t="e">
        <f>Produit_Tarif_Stock!#REF!</f>
        <v>#REF!</v>
      </c>
    </row>
    <row r="1476" spans="1:19" ht="24.75" customHeight="1">
      <c r="A1476" s="228" t="e">
        <f>Produit_Tarif_Stock!#REF!</f>
        <v>#REF!</v>
      </c>
      <c r="B1476" s="118" t="e">
        <f>IF(Produit_Tarif_Stock!#REF!&lt;&gt;"",Produit_Tarif_Stock!#REF!,"")</f>
        <v>#REF!</v>
      </c>
      <c r="C1476" s="502" t="e">
        <f>IF(Produit_Tarif_Stock!#REF!&lt;&gt;"",Produit_Tarif_Stock!#REF!,"")</f>
        <v>#REF!</v>
      </c>
      <c r="D1476" s="505" t="e">
        <f>IF(Produit_Tarif_Stock!#REF!&lt;&gt;"",Produit_Tarif_Stock!#REF!,"")</f>
        <v>#REF!</v>
      </c>
      <c r="E1476" s="514" t="e">
        <f>IF(Produit_Tarif_Stock!#REF!&lt;&gt;0,Produit_Tarif_Stock!#REF!,"")</f>
        <v>#REF!</v>
      </c>
      <c r="F1476" s="2" t="e">
        <f>IF(Produit_Tarif_Stock!#REF!&lt;&gt;"",Produit_Tarif_Stock!#REF!,"")</f>
        <v>#REF!</v>
      </c>
      <c r="G1476" s="506" t="e">
        <f>IF(Produit_Tarif_Stock!#REF!&lt;&gt;0,Produit_Tarif_Stock!#REF!,"")</f>
        <v>#REF!</v>
      </c>
      <c r="I1476" s="506" t="str">
        <f t="shared" si="44"/>
        <v/>
      </c>
      <c r="J1476" s="2" t="e">
        <f>IF(Produit_Tarif_Stock!#REF!&lt;&gt;0,Produit_Tarif_Stock!#REF!,"")</f>
        <v>#REF!</v>
      </c>
      <c r="K1476" s="2" t="e">
        <f>IF(Produit_Tarif_Stock!#REF!&lt;&gt;0,Produit_Tarif_Stock!#REF!,"")</f>
        <v>#REF!</v>
      </c>
      <c r="L1476" s="114" t="e">
        <f>IF(Produit_Tarif_Stock!#REF!&lt;&gt;0,Produit_Tarif_Stock!#REF!,"")</f>
        <v>#REF!</v>
      </c>
      <c r="M1476" s="114" t="e">
        <f>IF(Produit_Tarif_Stock!#REF!&lt;&gt;0,Produit_Tarif_Stock!#REF!,"")</f>
        <v>#REF!</v>
      </c>
      <c r="N1476" s="454"/>
      <c r="P1476" s="2" t="e">
        <f>IF(Produit_Tarif_Stock!#REF!&lt;&gt;0,Produit_Tarif_Stock!#REF!,"")</f>
        <v>#REF!</v>
      </c>
      <c r="Q1476" s="518" t="e">
        <f>IF(Produit_Tarif_Stock!#REF!&lt;&gt;0,(E1476-(E1476*H1476)-Produit_Tarif_Stock!#REF!)/Produit_Tarif_Stock!#REF!*100,(E1476-(E1476*H1476)-Produit_Tarif_Stock!#REF!)/Produit_Tarif_Stock!#REF!*100)</f>
        <v>#REF!</v>
      </c>
      <c r="R1476" s="523">
        <f t="shared" si="45"/>
        <v>0</v>
      </c>
      <c r="S1476" s="524" t="e">
        <f>Produit_Tarif_Stock!#REF!</f>
        <v>#REF!</v>
      </c>
    </row>
    <row r="1477" spans="1:19" ht="24.75" customHeight="1">
      <c r="A1477" s="228" t="e">
        <f>Produit_Tarif_Stock!#REF!</f>
        <v>#REF!</v>
      </c>
      <c r="B1477" s="118" t="e">
        <f>IF(Produit_Tarif_Stock!#REF!&lt;&gt;"",Produit_Tarif_Stock!#REF!,"")</f>
        <v>#REF!</v>
      </c>
      <c r="C1477" s="502" t="e">
        <f>IF(Produit_Tarif_Stock!#REF!&lt;&gt;"",Produit_Tarif_Stock!#REF!,"")</f>
        <v>#REF!</v>
      </c>
      <c r="D1477" s="505" t="e">
        <f>IF(Produit_Tarif_Stock!#REF!&lt;&gt;"",Produit_Tarif_Stock!#REF!,"")</f>
        <v>#REF!</v>
      </c>
      <c r="E1477" s="514" t="e">
        <f>IF(Produit_Tarif_Stock!#REF!&lt;&gt;0,Produit_Tarif_Stock!#REF!,"")</f>
        <v>#REF!</v>
      </c>
      <c r="F1477" s="2" t="e">
        <f>IF(Produit_Tarif_Stock!#REF!&lt;&gt;"",Produit_Tarif_Stock!#REF!,"")</f>
        <v>#REF!</v>
      </c>
      <c r="G1477" s="506" t="e">
        <f>IF(Produit_Tarif_Stock!#REF!&lt;&gt;0,Produit_Tarif_Stock!#REF!,"")</f>
        <v>#REF!</v>
      </c>
      <c r="I1477" s="506" t="str">
        <f t="shared" si="44"/>
        <v/>
      </c>
      <c r="J1477" s="2" t="e">
        <f>IF(Produit_Tarif_Stock!#REF!&lt;&gt;0,Produit_Tarif_Stock!#REF!,"")</f>
        <v>#REF!</v>
      </c>
      <c r="K1477" s="2" t="e">
        <f>IF(Produit_Tarif_Stock!#REF!&lt;&gt;0,Produit_Tarif_Stock!#REF!,"")</f>
        <v>#REF!</v>
      </c>
      <c r="L1477" s="114" t="e">
        <f>IF(Produit_Tarif_Stock!#REF!&lt;&gt;0,Produit_Tarif_Stock!#REF!,"")</f>
        <v>#REF!</v>
      </c>
      <c r="M1477" s="114" t="e">
        <f>IF(Produit_Tarif_Stock!#REF!&lt;&gt;0,Produit_Tarif_Stock!#REF!,"")</f>
        <v>#REF!</v>
      </c>
      <c r="N1477" s="454"/>
      <c r="P1477" s="2" t="e">
        <f>IF(Produit_Tarif_Stock!#REF!&lt;&gt;0,Produit_Tarif_Stock!#REF!,"")</f>
        <v>#REF!</v>
      </c>
      <c r="Q1477" s="518" t="e">
        <f>IF(Produit_Tarif_Stock!#REF!&lt;&gt;0,(E1477-(E1477*H1477)-Produit_Tarif_Stock!#REF!)/Produit_Tarif_Stock!#REF!*100,(E1477-(E1477*H1477)-Produit_Tarif_Stock!#REF!)/Produit_Tarif_Stock!#REF!*100)</f>
        <v>#REF!</v>
      </c>
      <c r="R1477" s="523">
        <f t="shared" si="45"/>
        <v>0</v>
      </c>
      <c r="S1477" s="524" t="e">
        <f>Produit_Tarif_Stock!#REF!</f>
        <v>#REF!</v>
      </c>
    </row>
    <row r="1478" spans="1:19" ht="24.75" customHeight="1">
      <c r="A1478" s="228" t="e">
        <f>Produit_Tarif_Stock!#REF!</f>
        <v>#REF!</v>
      </c>
      <c r="B1478" s="118" t="e">
        <f>IF(Produit_Tarif_Stock!#REF!&lt;&gt;"",Produit_Tarif_Stock!#REF!,"")</f>
        <v>#REF!</v>
      </c>
      <c r="C1478" s="502" t="e">
        <f>IF(Produit_Tarif_Stock!#REF!&lt;&gt;"",Produit_Tarif_Stock!#REF!,"")</f>
        <v>#REF!</v>
      </c>
      <c r="D1478" s="505" t="e">
        <f>IF(Produit_Tarif_Stock!#REF!&lt;&gt;"",Produit_Tarif_Stock!#REF!,"")</f>
        <v>#REF!</v>
      </c>
      <c r="E1478" s="514" t="e">
        <f>IF(Produit_Tarif_Stock!#REF!&lt;&gt;0,Produit_Tarif_Stock!#REF!,"")</f>
        <v>#REF!</v>
      </c>
      <c r="F1478" s="2" t="e">
        <f>IF(Produit_Tarif_Stock!#REF!&lt;&gt;"",Produit_Tarif_Stock!#REF!,"")</f>
        <v>#REF!</v>
      </c>
      <c r="G1478" s="506" t="e">
        <f>IF(Produit_Tarif_Stock!#REF!&lt;&gt;0,Produit_Tarif_Stock!#REF!,"")</f>
        <v>#REF!</v>
      </c>
      <c r="I1478" s="506" t="str">
        <f t="shared" si="44"/>
        <v/>
      </c>
      <c r="J1478" s="2" t="e">
        <f>IF(Produit_Tarif_Stock!#REF!&lt;&gt;0,Produit_Tarif_Stock!#REF!,"")</f>
        <v>#REF!</v>
      </c>
      <c r="K1478" s="2" t="e">
        <f>IF(Produit_Tarif_Stock!#REF!&lt;&gt;0,Produit_Tarif_Stock!#REF!,"")</f>
        <v>#REF!</v>
      </c>
      <c r="L1478" s="114" t="e">
        <f>IF(Produit_Tarif_Stock!#REF!&lt;&gt;0,Produit_Tarif_Stock!#REF!,"")</f>
        <v>#REF!</v>
      </c>
      <c r="M1478" s="114" t="e">
        <f>IF(Produit_Tarif_Stock!#REF!&lt;&gt;0,Produit_Tarif_Stock!#REF!,"")</f>
        <v>#REF!</v>
      </c>
      <c r="N1478" s="454"/>
      <c r="P1478" s="2" t="e">
        <f>IF(Produit_Tarif_Stock!#REF!&lt;&gt;0,Produit_Tarif_Stock!#REF!,"")</f>
        <v>#REF!</v>
      </c>
      <c r="Q1478" s="518" t="e">
        <f>IF(Produit_Tarif_Stock!#REF!&lt;&gt;0,(E1478-(E1478*H1478)-Produit_Tarif_Stock!#REF!)/Produit_Tarif_Stock!#REF!*100,(E1478-(E1478*H1478)-Produit_Tarif_Stock!#REF!)/Produit_Tarif_Stock!#REF!*100)</f>
        <v>#REF!</v>
      </c>
      <c r="R1478" s="523">
        <f t="shared" si="45"/>
        <v>0</v>
      </c>
      <c r="S1478" s="524" t="e">
        <f>Produit_Tarif_Stock!#REF!</f>
        <v>#REF!</v>
      </c>
    </row>
    <row r="1479" spans="1:19" ht="24.75" customHeight="1">
      <c r="A1479" s="228" t="e">
        <f>Produit_Tarif_Stock!#REF!</f>
        <v>#REF!</v>
      </c>
      <c r="B1479" s="118" t="e">
        <f>IF(Produit_Tarif_Stock!#REF!&lt;&gt;"",Produit_Tarif_Stock!#REF!,"")</f>
        <v>#REF!</v>
      </c>
      <c r="C1479" s="502" t="e">
        <f>IF(Produit_Tarif_Stock!#REF!&lt;&gt;"",Produit_Tarif_Stock!#REF!,"")</f>
        <v>#REF!</v>
      </c>
      <c r="D1479" s="505" t="e">
        <f>IF(Produit_Tarif_Stock!#REF!&lt;&gt;"",Produit_Tarif_Stock!#REF!,"")</f>
        <v>#REF!</v>
      </c>
      <c r="E1479" s="514" t="e">
        <f>IF(Produit_Tarif_Stock!#REF!&lt;&gt;0,Produit_Tarif_Stock!#REF!,"")</f>
        <v>#REF!</v>
      </c>
      <c r="F1479" s="2" t="e">
        <f>IF(Produit_Tarif_Stock!#REF!&lt;&gt;"",Produit_Tarif_Stock!#REF!,"")</f>
        <v>#REF!</v>
      </c>
      <c r="G1479" s="506" t="e">
        <f>IF(Produit_Tarif_Stock!#REF!&lt;&gt;0,Produit_Tarif_Stock!#REF!,"")</f>
        <v>#REF!</v>
      </c>
      <c r="I1479" s="506" t="str">
        <f t="shared" ref="I1479:I1542" si="46">IF(H1479&gt;0,E1479-(E1479*H1479),"")</f>
        <v/>
      </c>
      <c r="J1479" s="2" t="e">
        <f>IF(Produit_Tarif_Stock!#REF!&lt;&gt;0,Produit_Tarif_Stock!#REF!,"")</f>
        <v>#REF!</v>
      </c>
      <c r="K1479" s="2" t="e">
        <f>IF(Produit_Tarif_Stock!#REF!&lt;&gt;0,Produit_Tarif_Stock!#REF!,"")</f>
        <v>#REF!</v>
      </c>
      <c r="L1479" s="114" t="e">
        <f>IF(Produit_Tarif_Stock!#REF!&lt;&gt;0,Produit_Tarif_Stock!#REF!,"")</f>
        <v>#REF!</v>
      </c>
      <c r="M1479" s="114" t="e">
        <f>IF(Produit_Tarif_Stock!#REF!&lt;&gt;0,Produit_Tarif_Stock!#REF!,"")</f>
        <v>#REF!</v>
      </c>
      <c r="N1479" s="454"/>
      <c r="P1479" s="2" t="e">
        <f>IF(Produit_Tarif_Stock!#REF!&lt;&gt;0,Produit_Tarif_Stock!#REF!,"")</f>
        <v>#REF!</v>
      </c>
      <c r="Q1479" s="518" t="e">
        <f>IF(Produit_Tarif_Stock!#REF!&lt;&gt;0,(E1479-(E1479*H1479)-Produit_Tarif_Stock!#REF!)/Produit_Tarif_Stock!#REF!*100,(E1479-(E1479*H1479)-Produit_Tarif_Stock!#REF!)/Produit_Tarif_Stock!#REF!*100)</f>
        <v>#REF!</v>
      </c>
      <c r="R1479" s="523">
        <f t="shared" ref="R1479:R1542" si="47">SUM(H1479:H3472)</f>
        <v>0</v>
      </c>
      <c r="S1479" s="524" t="e">
        <f>Produit_Tarif_Stock!#REF!</f>
        <v>#REF!</v>
      </c>
    </row>
    <row r="1480" spans="1:19" ht="24.75" customHeight="1">
      <c r="A1480" s="228" t="e">
        <f>Produit_Tarif_Stock!#REF!</f>
        <v>#REF!</v>
      </c>
      <c r="B1480" s="118" t="e">
        <f>IF(Produit_Tarif_Stock!#REF!&lt;&gt;"",Produit_Tarif_Stock!#REF!,"")</f>
        <v>#REF!</v>
      </c>
      <c r="C1480" s="502" t="e">
        <f>IF(Produit_Tarif_Stock!#REF!&lt;&gt;"",Produit_Tarif_Stock!#REF!,"")</f>
        <v>#REF!</v>
      </c>
      <c r="D1480" s="505" t="e">
        <f>IF(Produit_Tarif_Stock!#REF!&lt;&gt;"",Produit_Tarif_Stock!#REF!,"")</f>
        <v>#REF!</v>
      </c>
      <c r="E1480" s="514" t="e">
        <f>IF(Produit_Tarif_Stock!#REF!&lt;&gt;0,Produit_Tarif_Stock!#REF!,"")</f>
        <v>#REF!</v>
      </c>
      <c r="F1480" s="2" t="e">
        <f>IF(Produit_Tarif_Stock!#REF!&lt;&gt;"",Produit_Tarif_Stock!#REF!,"")</f>
        <v>#REF!</v>
      </c>
      <c r="G1480" s="506" t="e">
        <f>IF(Produit_Tarif_Stock!#REF!&lt;&gt;0,Produit_Tarif_Stock!#REF!,"")</f>
        <v>#REF!</v>
      </c>
      <c r="I1480" s="506" t="str">
        <f t="shared" si="46"/>
        <v/>
      </c>
      <c r="J1480" s="2" t="e">
        <f>IF(Produit_Tarif_Stock!#REF!&lt;&gt;0,Produit_Tarif_Stock!#REF!,"")</f>
        <v>#REF!</v>
      </c>
      <c r="K1480" s="2" t="e">
        <f>IF(Produit_Tarif_Stock!#REF!&lt;&gt;0,Produit_Tarif_Stock!#REF!,"")</f>
        <v>#REF!</v>
      </c>
      <c r="L1480" s="114" t="e">
        <f>IF(Produit_Tarif_Stock!#REF!&lt;&gt;0,Produit_Tarif_Stock!#REF!,"")</f>
        <v>#REF!</v>
      </c>
      <c r="M1480" s="114" t="e">
        <f>IF(Produit_Tarif_Stock!#REF!&lt;&gt;0,Produit_Tarif_Stock!#REF!,"")</f>
        <v>#REF!</v>
      </c>
      <c r="N1480" s="454"/>
      <c r="P1480" s="2" t="e">
        <f>IF(Produit_Tarif_Stock!#REF!&lt;&gt;0,Produit_Tarif_Stock!#REF!,"")</f>
        <v>#REF!</v>
      </c>
      <c r="Q1480" s="518" t="e">
        <f>IF(Produit_Tarif_Stock!#REF!&lt;&gt;0,(E1480-(E1480*H1480)-Produit_Tarif_Stock!#REF!)/Produit_Tarif_Stock!#REF!*100,(E1480-(E1480*H1480)-Produit_Tarif_Stock!#REF!)/Produit_Tarif_Stock!#REF!*100)</f>
        <v>#REF!</v>
      </c>
      <c r="R1480" s="523">
        <f t="shared" si="47"/>
        <v>0</v>
      </c>
      <c r="S1480" s="524" t="e">
        <f>Produit_Tarif_Stock!#REF!</f>
        <v>#REF!</v>
      </c>
    </row>
    <row r="1481" spans="1:19" ht="24.75" customHeight="1">
      <c r="A1481" s="228" t="e">
        <f>Produit_Tarif_Stock!#REF!</f>
        <v>#REF!</v>
      </c>
      <c r="B1481" s="118" t="e">
        <f>IF(Produit_Tarif_Stock!#REF!&lt;&gt;"",Produit_Tarif_Stock!#REF!,"")</f>
        <v>#REF!</v>
      </c>
      <c r="C1481" s="502" t="e">
        <f>IF(Produit_Tarif_Stock!#REF!&lt;&gt;"",Produit_Tarif_Stock!#REF!,"")</f>
        <v>#REF!</v>
      </c>
      <c r="D1481" s="505" t="e">
        <f>IF(Produit_Tarif_Stock!#REF!&lt;&gt;"",Produit_Tarif_Stock!#REF!,"")</f>
        <v>#REF!</v>
      </c>
      <c r="E1481" s="514" t="e">
        <f>IF(Produit_Tarif_Stock!#REF!&lt;&gt;0,Produit_Tarif_Stock!#REF!,"")</f>
        <v>#REF!</v>
      </c>
      <c r="F1481" s="2" t="e">
        <f>IF(Produit_Tarif_Stock!#REF!&lt;&gt;"",Produit_Tarif_Stock!#REF!,"")</f>
        <v>#REF!</v>
      </c>
      <c r="G1481" s="506" t="e">
        <f>IF(Produit_Tarif_Stock!#REF!&lt;&gt;0,Produit_Tarif_Stock!#REF!,"")</f>
        <v>#REF!</v>
      </c>
      <c r="I1481" s="506" t="str">
        <f t="shared" si="46"/>
        <v/>
      </c>
      <c r="J1481" s="2" t="e">
        <f>IF(Produit_Tarif_Stock!#REF!&lt;&gt;0,Produit_Tarif_Stock!#REF!,"")</f>
        <v>#REF!</v>
      </c>
      <c r="K1481" s="2" t="e">
        <f>IF(Produit_Tarif_Stock!#REF!&lt;&gt;0,Produit_Tarif_Stock!#REF!,"")</f>
        <v>#REF!</v>
      </c>
      <c r="L1481" s="114" t="e">
        <f>IF(Produit_Tarif_Stock!#REF!&lt;&gt;0,Produit_Tarif_Stock!#REF!,"")</f>
        <v>#REF!</v>
      </c>
      <c r="M1481" s="114" t="e">
        <f>IF(Produit_Tarif_Stock!#REF!&lt;&gt;0,Produit_Tarif_Stock!#REF!,"")</f>
        <v>#REF!</v>
      </c>
      <c r="N1481" s="454"/>
      <c r="P1481" s="2" t="e">
        <f>IF(Produit_Tarif_Stock!#REF!&lt;&gt;0,Produit_Tarif_Stock!#REF!,"")</f>
        <v>#REF!</v>
      </c>
      <c r="Q1481" s="518" t="e">
        <f>IF(Produit_Tarif_Stock!#REF!&lt;&gt;0,(E1481-(E1481*H1481)-Produit_Tarif_Stock!#REF!)/Produit_Tarif_Stock!#REF!*100,(E1481-(E1481*H1481)-Produit_Tarif_Stock!#REF!)/Produit_Tarif_Stock!#REF!*100)</f>
        <v>#REF!</v>
      </c>
      <c r="R1481" s="523">
        <f t="shared" si="47"/>
        <v>0</v>
      </c>
      <c r="S1481" s="524" t="e">
        <f>Produit_Tarif_Stock!#REF!</f>
        <v>#REF!</v>
      </c>
    </row>
    <row r="1482" spans="1:19" ht="24.75" customHeight="1">
      <c r="A1482" s="228" t="e">
        <f>Produit_Tarif_Stock!#REF!</f>
        <v>#REF!</v>
      </c>
      <c r="B1482" s="118" t="e">
        <f>IF(Produit_Tarif_Stock!#REF!&lt;&gt;"",Produit_Tarif_Stock!#REF!,"")</f>
        <v>#REF!</v>
      </c>
      <c r="C1482" s="502" t="e">
        <f>IF(Produit_Tarif_Stock!#REF!&lt;&gt;"",Produit_Tarif_Stock!#REF!,"")</f>
        <v>#REF!</v>
      </c>
      <c r="D1482" s="505" t="e">
        <f>IF(Produit_Tarif_Stock!#REF!&lt;&gt;"",Produit_Tarif_Stock!#REF!,"")</f>
        <v>#REF!</v>
      </c>
      <c r="E1482" s="514" t="e">
        <f>IF(Produit_Tarif_Stock!#REF!&lt;&gt;0,Produit_Tarif_Stock!#REF!,"")</f>
        <v>#REF!</v>
      </c>
      <c r="F1482" s="2" t="e">
        <f>IF(Produit_Tarif_Stock!#REF!&lt;&gt;"",Produit_Tarif_Stock!#REF!,"")</f>
        <v>#REF!</v>
      </c>
      <c r="G1482" s="506" t="e">
        <f>IF(Produit_Tarif_Stock!#REF!&lt;&gt;0,Produit_Tarif_Stock!#REF!,"")</f>
        <v>#REF!</v>
      </c>
      <c r="I1482" s="506" t="str">
        <f t="shared" si="46"/>
        <v/>
      </c>
      <c r="J1482" s="2" t="e">
        <f>IF(Produit_Tarif_Stock!#REF!&lt;&gt;0,Produit_Tarif_Stock!#REF!,"")</f>
        <v>#REF!</v>
      </c>
      <c r="K1482" s="2" t="e">
        <f>IF(Produit_Tarif_Stock!#REF!&lt;&gt;0,Produit_Tarif_Stock!#REF!,"")</f>
        <v>#REF!</v>
      </c>
      <c r="L1482" s="114" t="e">
        <f>IF(Produit_Tarif_Stock!#REF!&lt;&gt;0,Produit_Tarif_Stock!#REF!,"")</f>
        <v>#REF!</v>
      </c>
      <c r="M1482" s="114" t="e">
        <f>IF(Produit_Tarif_Stock!#REF!&lt;&gt;0,Produit_Tarif_Stock!#REF!,"")</f>
        <v>#REF!</v>
      </c>
      <c r="N1482" s="454"/>
      <c r="P1482" s="2" t="e">
        <f>IF(Produit_Tarif_Stock!#REF!&lt;&gt;0,Produit_Tarif_Stock!#REF!,"")</f>
        <v>#REF!</v>
      </c>
      <c r="Q1482" s="518" t="e">
        <f>IF(Produit_Tarif_Stock!#REF!&lt;&gt;0,(E1482-(E1482*H1482)-Produit_Tarif_Stock!#REF!)/Produit_Tarif_Stock!#REF!*100,(E1482-(E1482*H1482)-Produit_Tarif_Stock!#REF!)/Produit_Tarif_Stock!#REF!*100)</f>
        <v>#REF!</v>
      </c>
      <c r="R1482" s="523">
        <f t="shared" si="47"/>
        <v>0</v>
      </c>
      <c r="S1482" s="524" t="e">
        <f>Produit_Tarif_Stock!#REF!</f>
        <v>#REF!</v>
      </c>
    </row>
    <row r="1483" spans="1:19" ht="24.75" customHeight="1">
      <c r="A1483" s="228" t="e">
        <f>Produit_Tarif_Stock!#REF!</f>
        <v>#REF!</v>
      </c>
      <c r="B1483" s="118" t="e">
        <f>IF(Produit_Tarif_Stock!#REF!&lt;&gt;"",Produit_Tarif_Stock!#REF!,"")</f>
        <v>#REF!</v>
      </c>
      <c r="C1483" s="502" t="e">
        <f>IF(Produit_Tarif_Stock!#REF!&lt;&gt;"",Produit_Tarif_Stock!#REF!,"")</f>
        <v>#REF!</v>
      </c>
      <c r="D1483" s="505" t="e">
        <f>IF(Produit_Tarif_Stock!#REF!&lt;&gt;"",Produit_Tarif_Stock!#REF!,"")</f>
        <v>#REF!</v>
      </c>
      <c r="E1483" s="514" t="e">
        <f>IF(Produit_Tarif_Stock!#REF!&lt;&gt;0,Produit_Tarif_Stock!#REF!,"")</f>
        <v>#REF!</v>
      </c>
      <c r="F1483" s="2" t="e">
        <f>IF(Produit_Tarif_Stock!#REF!&lt;&gt;"",Produit_Tarif_Stock!#REF!,"")</f>
        <v>#REF!</v>
      </c>
      <c r="G1483" s="506" t="e">
        <f>IF(Produit_Tarif_Stock!#REF!&lt;&gt;0,Produit_Tarif_Stock!#REF!,"")</f>
        <v>#REF!</v>
      </c>
      <c r="I1483" s="506" t="str">
        <f t="shared" si="46"/>
        <v/>
      </c>
      <c r="J1483" s="2" t="e">
        <f>IF(Produit_Tarif_Stock!#REF!&lt;&gt;0,Produit_Tarif_Stock!#REF!,"")</f>
        <v>#REF!</v>
      </c>
      <c r="K1483" s="2" t="e">
        <f>IF(Produit_Tarif_Stock!#REF!&lt;&gt;0,Produit_Tarif_Stock!#REF!,"")</f>
        <v>#REF!</v>
      </c>
      <c r="L1483" s="114" t="e">
        <f>IF(Produit_Tarif_Stock!#REF!&lt;&gt;0,Produit_Tarif_Stock!#REF!,"")</f>
        <v>#REF!</v>
      </c>
      <c r="M1483" s="114" t="e">
        <f>IF(Produit_Tarif_Stock!#REF!&lt;&gt;0,Produit_Tarif_Stock!#REF!,"")</f>
        <v>#REF!</v>
      </c>
      <c r="N1483" s="454"/>
      <c r="P1483" s="2" t="e">
        <f>IF(Produit_Tarif_Stock!#REF!&lt;&gt;0,Produit_Tarif_Stock!#REF!,"")</f>
        <v>#REF!</v>
      </c>
      <c r="Q1483" s="518" t="e">
        <f>IF(Produit_Tarif_Stock!#REF!&lt;&gt;0,(E1483-(E1483*H1483)-Produit_Tarif_Stock!#REF!)/Produit_Tarif_Stock!#REF!*100,(E1483-(E1483*H1483)-Produit_Tarif_Stock!#REF!)/Produit_Tarif_Stock!#REF!*100)</f>
        <v>#REF!</v>
      </c>
      <c r="R1483" s="523">
        <f t="shared" si="47"/>
        <v>0</v>
      </c>
      <c r="S1483" s="524" t="e">
        <f>Produit_Tarif_Stock!#REF!</f>
        <v>#REF!</v>
      </c>
    </row>
    <row r="1484" spans="1:19" ht="24.75" customHeight="1">
      <c r="A1484" s="228" t="e">
        <f>Produit_Tarif_Stock!#REF!</f>
        <v>#REF!</v>
      </c>
      <c r="B1484" s="118" t="e">
        <f>IF(Produit_Tarif_Stock!#REF!&lt;&gt;"",Produit_Tarif_Stock!#REF!,"")</f>
        <v>#REF!</v>
      </c>
      <c r="C1484" s="502" t="e">
        <f>IF(Produit_Tarif_Stock!#REF!&lt;&gt;"",Produit_Tarif_Stock!#REF!,"")</f>
        <v>#REF!</v>
      </c>
      <c r="D1484" s="505" t="e">
        <f>IF(Produit_Tarif_Stock!#REF!&lt;&gt;"",Produit_Tarif_Stock!#REF!,"")</f>
        <v>#REF!</v>
      </c>
      <c r="E1484" s="514" t="e">
        <f>IF(Produit_Tarif_Stock!#REF!&lt;&gt;0,Produit_Tarif_Stock!#REF!,"")</f>
        <v>#REF!</v>
      </c>
      <c r="F1484" s="2" t="e">
        <f>IF(Produit_Tarif_Stock!#REF!&lt;&gt;"",Produit_Tarif_Stock!#REF!,"")</f>
        <v>#REF!</v>
      </c>
      <c r="G1484" s="506" t="e">
        <f>IF(Produit_Tarif_Stock!#REF!&lt;&gt;0,Produit_Tarif_Stock!#REF!,"")</f>
        <v>#REF!</v>
      </c>
      <c r="I1484" s="506" t="str">
        <f t="shared" si="46"/>
        <v/>
      </c>
      <c r="J1484" s="2" t="e">
        <f>IF(Produit_Tarif_Stock!#REF!&lt;&gt;0,Produit_Tarif_Stock!#REF!,"")</f>
        <v>#REF!</v>
      </c>
      <c r="K1484" s="2" t="e">
        <f>IF(Produit_Tarif_Stock!#REF!&lt;&gt;0,Produit_Tarif_Stock!#REF!,"")</f>
        <v>#REF!</v>
      </c>
      <c r="L1484" s="114" t="e">
        <f>IF(Produit_Tarif_Stock!#REF!&lt;&gt;0,Produit_Tarif_Stock!#REF!,"")</f>
        <v>#REF!</v>
      </c>
      <c r="M1484" s="114" t="e">
        <f>IF(Produit_Tarif_Stock!#REF!&lt;&gt;0,Produit_Tarif_Stock!#REF!,"")</f>
        <v>#REF!</v>
      </c>
      <c r="N1484" s="454"/>
      <c r="P1484" s="2" t="e">
        <f>IF(Produit_Tarif_Stock!#REF!&lt;&gt;0,Produit_Tarif_Stock!#REF!,"")</f>
        <v>#REF!</v>
      </c>
      <c r="Q1484" s="518" t="e">
        <f>IF(Produit_Tarif_Stock!#REF!&lt;&gt;0,(E1484-(E1484*H1484)-Produit_Tarif_Stock!#REF!)/Produit_Tarif_Stock!#REF!*100,(E1484-(E1484*H1484)-Produit_Tarif_Stock!#REF!)/Produit_Tarif_Stock!#REF!*100)</f>
        <v>#REF!</v>
      </c>
      <c r="R1484" s="523">
        <f t="shared" si="47"/>
        <v>0</v>
      </c>
      <c r="S1484" s="524" t="e">
        <f>Produit_Tarif_Stock!#REF!</f>
        <v>#REF!</v>
      </c>
    </row>
    <row r="1485" spans="1:19" ht="24.75" customHeight="1">
      <c r="A1485" s="228" t="e">
        <f>Produit_Tarif_Stock!#REF!</f>
        <v>#REF!</v>
      </c>
      <c r="B1485" s="118" t="e">
        <f>IF(Produit_Tarif_Stock!#REF!&lt;&gt;"",Produit_Tarif_Stock!#REF!,"")</f>
        <v>#REF!</v>
      </c>
      <c r="C1485" s="502" t="e">
        <f>IF(Produit_Tarif_Stock!#REF!&lt;&gt;"",Produit_Tarif_Stock!#REF!,"")</f>
        <v>#REF!</v>
      </c>
      <c r="D1485" s="505" t="e">
        <f>IF(Produit_Tarif_Stock!#REF!&lt;&gt;"",Produit_Tarif_Stock!#REF!,"")</f>
        <v>#REF!</v>
      </c>
      <c r="E1485" s="514" t="e">
        <f>IF(Produit_Tarif_Stock!#REF!&lt;&gt;0,Produit_Tarif_Stock!#REF!,"")</f>
        <v>#REF!</v>
      </c>
      <c r="F1485" s="2" t="e">
        <f>IF(Produit_Tarif_Stock!#REF!&lt;&gt;"",Produit_Tarif_Stock!#REF!,"")</f>
        <v>#REF!</v>
      </c>
      <c r="G1485" s="506" t="e">
        <f>IF(Produit_Tarif_Stock!#REF!&lt;&gt;0,Produit_Tarif_Stock!#REF!,"")</f>
        <v>#REF!</v>
      </c>
      <c r="I1485" s="506" t="str">
        <f t="shared" si="46"/>
        <v/>
      </c>
      <c r="J1485" s="2" t="e">
        <f>IF(Produit_Tarif_Stock!#REF!&lt;&gt;0,Produit_Tarif_Stock!#REF!,"")</f>
        <v>#REF!</v>
      </c>
      <c r="K1485" s="2" t="e">
        <f>IF(Produit_Tarif_Stock!#REF!&lt;&gt;0,Produit_Tarif_Stock!#REF!,"")</f>
        <v>#REF!</v>
      </c>
      <c r="L1485" s="114" t="e">
        <f>IF(Produit_Tarif_Stock!#REF!&lt;&gt;0,Produit_Tarif_Stock!#REF!,"")</f>
        <v>#REF!</v>
      </c>
      <c r="M1485" s="114" t="e">
        <f>IF(Produit_Tarif_Stock!#REF!&lt;&gt;0,Produit_Tarif_Stock!#REF!,"")</f>
        <v>#REF!</v>
      </c>
      <c r="N1485" s="454"/>
      <c r="P1485" s="2" t="e">
        <f>IF(Produit_Tarif_Stock!#REF!&lt;&gt;0,Produit_Tarif_Stock!#REF!,"")</f>
        <v>#REF!</v>
      </c>
      <c r="Q1485" s="518" t="e">
        <f>IF(Produit_Tarif_Stock!#REF!&lt;&gt;0,(E1485-(E1485*H1485)-Produit_Tarif_Stock!#REF!)/Produit_Tarif_Stock!#REF!*100,(E1485-(E1485*H1485)-Produit_Tarif_Stock!#REF!)/Produit_Tarif_Stock!#REF!*100)</f>
        <v>#REF!</v>
      </c>
      <c r="R1485" s="523">
        <f t="shared" si="47"/>
        <v>0</v>
      </c>
      <c r="S1485" s="524" t="e">
        <f>Produit_Tarif_Stock!#REF!</f>
        <v>#REF!</v>
      </c>
    </row>
    <row r="1486" spans="1:19" ht="24.75" customHeight="1">
      <c r="A1486" s="228" t="e">
        <f>Produit_Tarif_Stock!#REF!</f>
        <v>#REF!</v>
      </c>
      <c r="B1486" s="118" t="e">
        <f>IF(Produit_Tarif_Stock!#REF!&lt;&gt;"",Produit_Tarif_Stock!#REF!,"")</f>
        <v>#REF!</v>
      </c>
      <c r="C1486" s="502" t="e">
        <f>IF(Produit_Tarif_Stock!#REF!&lt;&gt;"",Produit_Tarif_Stock!#REF!,"")</f>
        <v>#REF!</v>
      </c>
      <c r="D1486" s="505" t="e">
        <f>IF(Produit_Tarif_Stock!#REF!&lt;&gt;"",Produit_Tarif_Stock!#REF!,"")</f>
        <v>#REF!</v>
      </c>
      <c r="E1486" s="514" t="e">
        <f>IF(Produit_Tarif_Stock!#REF!&lt;&gt;0,Produit_Tarif_Stock!#REF!,"")</f>
        <v>#REF!</v>
      </c>
      <c r="F1486" s="2" t="e">
        <f>IF(Produit_Tarif_Stock!#REF!&lt;&gt;"",Produit_Tarif_Stock!#REF!,"")</f>
        <v>#REF!</v>
      </c>
      <c r="G1486" s="506" t="e">
        <f>IF(Produit_Tarif_Stock!#REF!&lt;&gt;0,Produit_Tarif_Stock!#REF!,"")</f>
        <v>#REF!</v>
      </c>
      <c r="I1486" s="506" t="str">
        <f t="shared" si="46"/>
        <v/>
      </c>
      <c r="J1486" s="2" t="e">
        <f>IF(Produit_Tarif_Stock!#REF!&lt;&gt;0,Produit_Tarif_Stock!#REF!,"")</f>
        <v>#REF!</v>
      </c>
      <c r="K1486" s="2" t="e">
        <f>IF(Produit_Tarif_Stock!#REF!&lt;&gt;0,Produit_Tarif_Stock!#REF!,"")</f>
        <v>#REF!</v>
      </c>
      <c r="L1486" s="114" t="e">
        <f>IF(Produit_Tarif_Stock!#REF!&lt;&gt;0,Produit_Tarif_Stock!#REF!,"")</f>
        <v>#REF!</v>
      </c>
      <c r="M1486" s="114" t="e">
        <f>IF(Produit_Tarif_Stock!#REF!&lt;&gt;0,Produit_Tarif_Stock!#REF!,"")</f>
        <v>#REF!</v>
      </c>
      <c r="N1486" s="454"/>
      <c r="P1486" s="2" t="e">
        <f>IF(Produit_Tarif_Stock!#REF!&lt;&gt;0,Produit_Tarif_Stock!#REF!,"")</f>
        <v>#REF!</v>
      </c>
      <c r="Q1486" s="518" t="e">
        <f>IF(Produit_Tarif_Stock!#REF!&lt;&gt;0,(E1486-(E1486*H1486)-Produit_Tarif_Stock!#REF!)/Produit_Tarif_Stock!#REF!*100,(E1486-(E1486*H1486)-Produit_Tarif_Stock!#REF!)/Produit_Tarif_Stock!#REF!*100)</f>
        <v>#REF!</v>
      </c>
      <c r="R1486" s="523">
        <f t="shared" si="47"/>
        <v>0</v>
      </c>
      <c r="S1486" s="524" t="e">
        <f>Produit_Tarif_Stock!#REF!</f>
        <v>#REF!</v>
      </c>
    </row>
    <row r="1487" spans="1:19" ht="24.75" customHeight="1">
      <c r="A1487" s="228" t="e">
        <f>Produit_Tarif_Stock!#REF!</f>
        <v>#REF!</v>
      </c>
      <c r="B1487" s="118" t="e">
        <f>IF(Produit_Tarif_Stock!#REF!&lt;&gt;"",Produit_Tarif_Stock!#REF!,"")</f>
        <v>#REF!</v>
      </c>
      <c r="C1487" s="502" t="e">
        <f>IF(Produit_Tarif_Stock!#REF!&lt;&gt;"",Produit_Tarif_Stock!#REF!,"")</f>
        <v>#REF!</v>
      </c>
      <c r="D1487" s="505" t="e">
        <f>IF(Produit_Tarif_Stock!#REF!&lt;&gt;"",Produit_Tarif_Stock!#REF!,"")</f>
        <v>#REF!</v>
      </c>
      <c r="E1487" s="514" t="e">
        <f>IF(Produit_Tarif_Stock!#REF!&lt;&gt;0,Produit_Tarif_Stock!#REF!,"")</f>
        <v>#REF!</v>
      </c>
      <c r="F1487" s="2" t="e">
        <f>IF(Produit_Tarif_Stock!#REF!&lt;&gt;"",Produit_Tarif_Stock!#REF!,"")</f>
        <v>#REF!</v>
      </c>
      <c r="G1487" s="506" t="e">
        <f>IF(Produit_Tarif_Stock!#REF!&lt;&gt;0,Produit_Tarif_Stock!#REF!,"")</f>
        <v>#REF!</v>
      </c>
      <c r="I1487" s="506" t="str">
        <f t="shared" si="46"/>
        <v/>
      </c>
      <c r="J1487" s="2" t="e">
        <f>IF(Produit_Tarif_Stock!#REF!&lt;&gt;0,Produit_Tarif_Stock!#REF!,"")</f>
        <v>#REF!</v>
      </c>
      <c r="K1487" s="2" t="e">
        <f>IF(Produit_Tarif_Stock!#REF!&lt;&gt;0,Produit_Tarif_Stock!#REF!,"")</f>
        <v>#REF!</v>
      </c>
      <c r="L1487" s="114" t="e">
        <f>IF(Produit_Tarif_Stock!#REF!&lt;&gt;0,Produit_Tarif_Stock!#REF!,"")</f>
        <v>#REF!</v>
      </c>
      <c r="M1487" s="114" t="e">
        <f>IF(Produit_Tarif_Stock!#REF!&lt;&gt;0,Produit_Tarif_Stock!#REF!,"")</f>
        <v>#REF!</v>
      </c>
      <c r="N1487" s="454"/>
      <c r="P1487" s="2" t="e">
        <f>IF(Produit_Tarif_Stock!#REF!&lt;&gt;0,Produit_Tarif_Stock!#REF!,"")</f>
        <v>#REF!</v>
      </c>
      <c r="Q1487" s="518" t="e">
        <f>IF(Produit_Tarif_Stock!#REF!&lt;&gt;0,(E1487-(E1487*H1487)-Produit_Tarif_Stock!#REF!)/Produit_Tarif_Stock!#REF!*100,(E1487-(E1487*H1487)-Produit_Tarif_Stock!#REF!)/Produit_Tarif_Stock!#REF!*100)</f>
        <v>#REF!</v>
      </c>
      <c r="R1487" s="523">
        <f t="shared" si="47"/>
        <v>0</v>
      </c>
      <c r="S1487" s="524" t="e">
        <f>Produit_Tarif_Stock!#REF!</f>
        <v>#REF!</v>
      </c>
    </row>
    <row r="1488" spans="1:19" ht="24.75" customHeight="1">
      <c r="A1488" s="228" t="e">
        <f>Produit_Tarif_Stock!#REF!</f>
        <v>#REF!</v>
      </c>
      <c r="B1488" s="118" t="e">
        <f>IF(Produit_Tarif_Stock!#REF!&lt;&gt;"",Produit_Tarif_Stock!#REF!,"")</f>
        <v>#REF!</v>
      </c>
      <c r="C1488" s="502" t="e">
        <f>IF(Produit_Tarif_Stock!#REF!&lt;&gt;"",Produit_Tarif_Stock!#REF!,"")</f>
        <v>#REF!</v>
      </c>
      <c r="D1488" s="505" t="e">
        <f>IF(Produit_Tarif_Stock!#REF!&lt;&gt;"",Produit_Tarif_Stock!#REF!,"")</f>
        <v>#REF!</v>
      </c>
      <c r="E1488" s="514" t="e">
        <f>IF(Produit_Tarif_Stock!#REF!&lt;&gt;0,Produit_Tarif_Stock!#REF!,"")</f>
        <v>#REF!</v>
      </c>
      <c r="F1488" s="2" t="e">
        <f>IF(Produit_Tarif_Stock!#REF!&lt;&gt;"",Produit_Tarif_Stock!#REF!,"")</f>
        <v>#REF!</v>
      </c>
      <c r="G1488" s="506" t="e">
        <f>IF(Produit_Tarif_Stock!#REF!&lt;&gt;0,Produit_Tarif_Stock!#REF!,"")</f>
        <v>#REF!</v>
      </c>
      <c r="I1488" s="506" t="str">
        <f t="shared" si="46"/>
        <v/>
      </c>
      <c r="J1488" s="2" t="e">
        <f>IF(Produit_Tarif_Stock!#REF!&lt;&gt;0,Produit_Tarif_Stock!#REF!,"")</f>
        <v>#REF!</v>
      </c>
      <c r="K1488" s="2" t="e">
        <f>IF(Produit_Tarif_Stock!#REF!&lt;&gt;0,Produit_Tarif_Stock!#REF!,"")</f>
        <v>#REF!</v>
      </c>
      <c r="L1488" s="114" t="e">
        <f>IF(Produit_Tarif_Stock!#REF!&lt;&gt;0,Produit_Tarif_Stock!#REF!,"")</f>
        <v>#REF!</v>
      </c>
      <c r="M1488" s="114" t="e">
        <f>IF(Produit_Tarif_Stock!#REF!&lt;&gt;0,Produit_Tarif_Stock!#REF!,"")</f>
        <v>#REF!</v>
      </c>
      <c r="N1488" s="454"/>
      <c r="P1488" s="2" t="e">
        <f>IF(Produit_Tarif_Stock!#REF!&lt;&gt;0,Produit_Tarif_Stock!#REF!,"")</f>
        <v>#REF!</v>
      </c>
      <c r="Q1488" s="518" t="e">
        <f>IF(Produit_Tarif_Stock!#REF!&lt;&gt;0,(E1488-(E1488*H1488)-Produit_Tarif_Stock!#REF!)/Produit_Tarif_Stock!#REF!*100,(E1488-(E1488*H1488)-Produit_Tarif_Stock!#REF!)/Produit_Tarif_Stock!#REF!*100)</f>
        <v>#REF!</v>
      </c>
      <c r="R1488" s="523">
        <f t="shared" si="47"/>
        <v>0</v>
      </c>
      <c r="S1488" s="524" t="e">
        <f>Produit_Tarif_Stock!#REF!</f>
        <v>#REF!</v>
      </c>
    </row>
    <row r="1489" spans="1:19" ht="24.75" customHeight="1">
      <c r="A1489" s="228" t="e">
        <f>Produit_Tarif_Stock!#REF!</f>
        <v>#REF!</v>
      </c>
      <c r="B1489" s="118" t="e">
        <f>IF(Produit_Tarif_Stock!#REF!&lt;&gt;"",Produit_Tarif_Stock!#REF!,"")</f>
        <v>#REF!</v>
      </c>
      <c r="C1489" s="502" t="e">
        <f>IF(Produit_Tarif_Stock!#REF!&lt;&gt;"",Produit_Tarif_Stock!#REF!,"")</f>
        <v>#REF!</v>
      </c>
      <c r="D1489" s="505" t="e">
        <f>IF(Produit_Tarif_Stock!#REF!&lt;&gt;"",Produit_Tarif_Stock!#REF!,"")</f>
        <v>#REF!</v>
      </c>
      <c r="E1489" s="514" t="e">
        <f>IF(Produit_Tarif_Stock!#REF!&lt;&gt;0,Produit_Tarif_Stock!#REF!,"")</f>
        <v>#REF!</v>
      </c>
      <c r="F1489" s="2" t="e">
        <f>IF(Produit_Tarif_Stock!#REF!&lt;&gt;"",Produit_Tarif_Stock!#REF!,"")</f>
        <v>#REF!</v>
      </c>
      <c r="G1489" s="506" t="e">
        <f>IF(Produit_Tarif_Stock!#REF!&lt;&gt;0,Produit_Tarif_Stock!#REF!,"")</f>
        <v>#REF!</v>
      </c>
      <c r="I1489" s="506" t="str">
        <f t="shared" si="46"/>
        <v/>
      </c>
      <c r="J1489" s="2" t="e">
        <f>IF(Produit_Tarif_Stock!#REF!&lt;&gt;0,Produit_Tarif_Stock!#REF!,"")</f>
        <v>#REF!</v>
      </c>
      <c r="K1489" s="2" t="e">
        <f>IF(Produit_Tarif_Stock!#REF!&lt;&gt;0,Produit_Tarif_Stock!#REF!,"")</f>
        <v>#REF!</v>
      </c>
      <c r="L1489" s="114" t="e">
        <f>IF(Produit_Tarif_Stock!#REF!&lt;&gt;0,Produit_Tarif_Stock!#REF!,"")</f>
        <v>#REF!</v>
      </c>
      <c r="M1489" s="114" t="e">
        <f>IF(Produit_Tarif_Stock!#REF!&lt;&gt;0,Produit_Tarif_Stock!#REF!,"")</f>
        <v>#REF!</v>
      </c>
      <c r="N1489" s="454"/>
      <c r="P1489" s="2" t="e">
        <f>IF(Produit_Tarif_Stock!#REF!&lt;&gt;0,Produit_Tarif_Stock!#REF!,"")</f>
        <v>#REF!</v>
      </c>
      <c r="Q1489" s="518" t="e">
        <f>IF(Produit_Tarif_Stock!#REF!&lt;&gt;0,(E1489-(E1489*H1489)-Produit_Tarif_Stock!#REF!)/Produit_Tarif_Stock!#REF!*100,(E1489-(E1489*H1489)-Produit_Tarif_Stock!#REF!)/Produit_Tarif_Stock!#REF!*100)</f>
        <v>#REF!</v>
      </c>
      <c r="R1489" s="523">
        <f t="shared" si="47"/>
        <v>0</v>
      </c>
      <c r="S1489" s="524" t="e">
        <f>Produit_Tarif_Stock!#REF!</f>
        <v>#REF!</v>
      </c>
    </row>
    <row r="1490" spans="1:19" ht="24.75" customHeight="1">
      <c r="A1490" s="228" t="e">
        <f>Produit_Tarif_Stock!#REF!</f>
        <v>#REF!</v>
      </c>
      <c r="B1490" s="118" t="e">
        <f>IF(Produit_Tarif_Stock!#REF!&lt;&gt;"",Produit_Tarif_Stock!#REF!,"")</f>
        <v>#REF!</v>
      </c>
      <c r="C1490" s="502" t="e">
        <f>IF(Produit_Tarif_Stock!#REF!&lt;&gt;"",Produit_Tarif_Stock!#REF!,"")</f>
        <v>#REF!</v>
      </c>
      <c r="D1490" s="505" t="e">
        <f>IF(Produit_Tarif_Stock!#REF!&lt;&gt;"",Produit_Tarif_Stock!#REF!,"")</f>
        <v>#REF!</v>
      </c>
      <c r="E1490" s="514" t="e">
        <f>IF(Produit_Tarif_Stock!#REF!&lt;&gt;0,Produit_Tarif_Stock!#REF!,"")</f>
        <v>#REF!</v>
      </c>
      <c r="F1490" s="2" t="e">
        <f>IF(Produit_Tarif_Stock!#REF!&lt;&gt;"",Produit_Tarif_Stock!#REF!,"")</f>
        <v>#REF!</v>
      </c>
      <c r="G1490" s="506" t="e">
        <f>IF(Produit_Tarif_Stock!#REF!&lt;&gt;0,Produit_Tarif_Stock!#REF!,"")</f>
        <v>#REF!</v>
      </c>
      <c r="I1490" s="506" t="str">
        <f t="shared" si="46"/>
        <v/>
      </c>
      <c r="J1490" s="2" t="e">
        <f>IF(Produit_Tarif_Stock!#REF!&lt;&gt;0,Produit_Tarif_Stock!#REF!,"")</f>
        <v>#REF!</v>
      </c>
      <c r="K1490" s="2" t="e">
        <f>IF(Produit_Tarif_Stock!#REF!&lt;&gt;0,Produit_Tarif_Stock!#REF!,"")</f>
        <v>#REF!</v>
      </c>
      <c r="L1490" s="114" t="e">
        <f>IF(Produit_Tarif_Stock!#REF!&lt;&gt;0,Produit_Tarif_Stock!#REF!,"")</f>
        <v>#REF!</v>
      </c>
      <c r="M1490" s="114" t="e">
        <f>IF(Produit_Tarif_Stock!#REF!&lt;&gt;0,Produit_Tarif_Stock!#REF!,"")</f>
        <v>#REF!</v>
      </c>
      <c r="N1490" s="454"/>
      <c r="P1490" s="2" t="e">
        <f>IF(Produit_Tarif_Stock!#REF!&lt;&gt;0,Produit_Tarif_Stock!#REF!,"")</f>
        <v>#REF!</v>
      </c>
      <c r="Q1490" s="518" t="e">
        <f>IF(Produit_Tarif_Stock!#REF!&lt;&gt;0,(E1490-(E1490*H1490)-Produit_Tarif_Stock!#REF!)/Produit_Tarif_Stock!#REF!*100,(E1490-(E1490*H1490)-Produit_Tarif_Stock!#REF!)/Produit_Tarif_Stock!#REF!*100)</f>
        <v>#REF!</v>
      </c>
      <c r="R1490" s="523">
        <f t="shared" si="47"/>
        <v>0</v>
      </c>
      <c r="S1490" s="524" t="e">
        <f>Produit_Tarif_Stock!#REF!</f>
        <v>#REF!</v>
      </c>
    </row>
    <row r="1491" spans="1:19" ht="24.75" customHeight="1">
      <c r="A1491" s="228" t="e">
        <f>Produit_Tarif_Stock!#REF!</f>
        <v>#REF!</v>
      </c>
      <c r="B1491" s="118" t="e">
        <f>IF(Produit_Tarif_Stock!#REF!&lt;&gt;"",Produit_Tarif_Stock!#REF!,"")</f>
        <v>#REF!</v>
      </c>
      <c r="C1491" s="502" t="e">
        <f>IF(Produit_Tarif_Stock!#REF!&lt;&gt;"",Produit_Tarif_Stock!#REF!,"")</f>
        <v>#REF!</v>
      </c>
      <c r="D1491" s="505" t="e">
        <f>IF(Produit_Tarif_Stock!#REF!&lt;&gt;"",Produit_Tarif_Stock!#REF!,"")</f>
        <v>#REF!</v>
      </c>
      <c r="E1491" s="514" t="e">
        <f>IF(Produit_Tarif_Stock!#REF!&lt;&gt;0,Produit_Tarif_Stock!#REF!,"")</f>
        <v>#REF!</v>
      </c>
      <c r="F1491" s="2" t="e">
        <f>IF(Produit_Tarif_Stock!#REF!&lt;&gt;"",Produit_Tarif_Stock!#REF!,"")</f>
        <v>#REF!</v>
      </c>
      <c r="G1491" s="506" t="e">
        <f>IF(Produit_Tarif_Stock!#REF!&lt;&gt;0,Produit_Tarif_Stock!#REF!,"")</f>
        <v>#REF!</v>
      </c>
      <c r="I1491" s="506" t="str">
        <f t="shared" si="46"/>
        <v/>
      </c>
      <c r="J1491" s="2" t="e">
        <f>IF(Produit_Tarif_Stock!#REF!&lt;&gt;0,Produit_Tarif_Stock!#REF!,"")</f>
        <v>#REF!</v>
      </c>
      <c r="K1491" s="2" t="e">
        <f>IF(Produit_Tarif_Stock!#REF!&lt;&gt;0,Produit_Tarif_Stock!#REF!,"")</f>
        <v>#REF!</v>
      </c>
      <c r="L1491" s="114" t="e">
        <f>IF(Produit_Tarif_Stock!#REF!&lt;&gt;0,Produit_Tarif_Stock!#REF!,"")</f>
        <v>#REF!</v>
      </c>
      <c r="M1491" s="114" t="e">
        <f>IF(Produit_Tarif_Stock!#REF!&lt;&gt;0,Produit_Tarif_Stock!#REF!,"")</f>
        <v>#REF!</v>
      </c>
      <c r="N1491" s="454"/>
      <c r="P1491" s="2" t="e">
        <f>IF(Produit_Tarif_Stock!#REF!&lt;&gt;0,Produit_Tarif_Stock!#REF!,"")</f>
        <v>#REF!</v>
      </c>
      <c r="Q1491" s="518" t="e">
        <f>IF(Produit_Tarif_Stock!#REF!&lt;&gt;0,(E1491-(E1491*H1491)-Produit_Tarif_Stock!#REF!)/Produit_Tarif_Stock!#REF!*100,(E1491-(E1491*H1491)-Produit_Tarif_Stock!#REF!)/Produit_Tarif_Stock!#REF!*100)</f>
        <v>#REF!</v>
      </c>
      <c r="R1491" s="523">
        <f t="shared" si="47"/>
        <v>0</v>
      </c>
      <c r="S1491" s="524" t="e">
        <f>Produit_Tarif_Stock!#REF!</f>
        <v>#REF!</v>
      </c>
    </row>
    <row r="1492" spans="1:19" ht="24.75" customHeight="1">
      <c r="A1492" s="228" t="e">
        <f>Produit_Tarif_Stock!#REF!</f>
        <v>#REF!</v>
      </c>
      <c r="B1492" s="118" t="e">
        <f>IF(Produit_Tarif_Stock!#REF!&lt;&gt;"",Produit_Tarif_Stock!#REF!,"")</f>
        <v>#REF!</v>
      </c>
      <c r="C1492" s="502" t="e">
        <f>IF(Produit_Tarif_Stock!#REF!&lt;&gt;"",Produit_Tarif_Stock!#REF!,"")</f>
        <v>#REF!</v>
      </c>
      <c r="D1492" s="505" t="e">
        <f>IF(Produit_Tarif_Stock!#REF!&lt;&gt;"",Produit_Tarif_Stock!#REF!,"")</f>
        <v>#REF!</v>
      </c>
      <c r="E1492" s="514" t="e">
        <f>IF(Produit_Tarif_Stock!#REF!&lt;&gt;0,Produit_Tarif_Stock!#REF!,"")</f>
        <v>#REF!</v>
      </c>
      <c r="F1492" s="2" t="e">
        <f>IF(Produit_Tarif_Stock!#REF!&lt;&gt;"",Produit_Tarif_Stock!#REF!,"")</f>
        <v>#REF!</v>
      </c>
      <c r="G1492" s="506" t="e">
        <f>IF(Produit_Tarif_Stock!#REF!&lt;&gt;0,Produit_Tarif_Stock!#REF!,"")</f>
        <v>#REF!</v>
      </c>
      <c r="I1492" s="506" t="str">
        <f t="shared" si="46"/>
        <v/>
      </c>
      <c r="J1492" s="2" t="e">
        <f>IF(Produit_Tarif_Stock!#REF!&lt;&gt;0,Produit_Tarif_Stock!#REF!,"")</f>
        <v>#REF!</v>
      </c>
      <c r="K1492" s="2" t="e">
        <f>IF(Produit_Tarif_Stock!#REF!&lt;&gt;0,Produit_Tarif_Stock!#REF!,"")</f>
        <v>#REF!</v>
      </c>
      <c r="L1492" s="114" t="e">
        <f>IF(Produit_Tarif_Stock!#REF!&lt;&gt;0,Produit_Tarif_Stock!#REF!,"")</f>
        <v>#REF!</v>
      </c>
      <c r="M1492" s="114" t="e">
        <f>IF(Produit_Tarif_Stock!#REF!&lt;&gt;0,Produit_Tarif_Stock!#REF!,"")</f>
        <v>#REF!</v>
      </c>
      <c r="N1492" s="454"/>
      <c r="P1492" s="2" t="e">
        <f>IF(Produit_Tarif_Stock!#REF!&lt;&gt;0,Produit_Tarif_Stock!#REF!,"")</f>
        <v>#REF!</v>
      </c>
      <c r="Q1492" s="518" t="e">
        <f>IF(Produit_Tarif_Stock!#REF!&lt;&gt;0,(E1492-(E1492*H1492)-Produit_Tarif_Stock!#REF!)/Produit_Tarif_Stock!#REF!*100,(E1492-(E1492*H1492)-Produit_Tarif_Stock!#REF!)/Produit_Tarif_Stock!#REF!*100)</f>
        <v>#REF!</v>
      </c>
      <c r="R1492" s="523">
        <f t="shared" si="47"/>
        <v>0</v>
      </c>
      <c r="S1492" s="524" t="e">
        <f>Produit_Tarif_Stock!#REF!</f>
        <v>#REF!</v>
      </c>
    </row>
    <row r="1493" spans="1:19" ht="24.75" customHeight="1">
      <c r="A1493" s="228" t="e">
        <f>Produit_Tarif_Stock!#REF!</f>
        <v>#REF!</v>
      </c>
      <c r="B1493" s="118" t="e">
        <f>IF(Produit_Tarif_Stock!#REF!&lt;&gt;"",Produit_Tarif_Stock!#REF!,"")</f>
        <v>#REF!</v>
      </c>
      <c r="C1493" s="502" t="e">
        <f>IF(Produit_Tarif_Stock!#REF!&lt;&gt;"",Produit_Tarif_Stock!#REF!,"")</f>
        <v>#REF!</v>
      </c>
      <c r="D1493" s="505" t="e">
        <f>IF(Produit_Tarif_Stock!#REF!&lt;&gt;"",Produit_Tarif_Stock!#REF!,"")</f>
        <v>#REF!</v>
      </c>
      <c r="E1493" s="514" t="e">
        <f>IF(Produit_Tarif_Stock!#REF!&lt;&gt;0,Produit_Tarif_Stock!#REF!,"")</f>
        <v>#REF!</v>
      </c>
      <c r="F1493" s="2" t="e">
        <f>IF(Produit_Tarif_Stock!#REF!&lt;&gt;"",Produit_Tarif_Stock!#REF!,"")</f>
        <v>#REF!</v>
      </c>
      <c r="G1493" s="506" t="e">
        <f>IF(Produit_Tarif_Stock!#REF!&lt;&gt;0,Produit_Tarif_Stock!#REF!,"")</f>
        <v>#REF!</v>
      </c>
      <c r="I1493" s="506" t="str">
        <f t="shared" si="46"/>
        <v/>
      </c>
      <c r="J1493" s="2" t="e">
        <f>IF(Produit_Tarif_Stock!#REF!&lt;&gt;0,Produit_Tarif_Stock!#REF!,"")</f>
        <v>#REF!</v>
      </c>
      <c r="K1493" s="2" t="e">
        <f>IF(Produit_Tarif_Stock!#REF!&lt;&gt;0,Produit_Tarif_Stock!#REF!,"")</f>
        <v>#REF!</v>
      </c>
      <c r="L1493" s="114" t="e">
        <f>IF(Produit_Tarif_Stock!#REF!&lt;&gt;0,Produit_Tarif_Stock!#REF!,"")</f>
        <v>#REF!</v>
      </c>
      <c r="M1493" s="114" t="e">
        <f>IF(Produit_Tarif_Stock!#REF!&lt;&gt;0,Produit_Tarif_Stock!#REF!,"")</f>
        <v>#REF!</v>
      </c>
      <c r="N1493" s="454"/>
      <c r="P1493" s="2" t="e">
        <f>IF(Produit_Tarif_Stock!#REF!&lt;&gt;0,Produit_Tarif_Stock!#REF!,"")</f>
        <v>#REF!</v>
      </c>
      <c r="Q1493" s="518" t="e">
        <f>IF(Produit_Tarif_Stock!#REF!&lt;&gt;0,(E1493-(E1493*H1493)-Produit_Tarif_Stock!#REF!)/Produit_Tarif_Stock!#REF!*100,(E1493-(E1493*H1493)-Produit_Tarif_Stock!#REF!)/Produit_Tarif_Stock!#REF!*100)</f>
        <v>#REF!</v>
      </c>
      <c r="R1493" s="523">
        <f t="shared" si="47"/>
        <v>0</v>
      </c>
      <c r="S1493" s="524" t="e">
        <f>Produit_Tarif_Stock!#REF!</f>
        <v>#REF!</v>
      </c>
    </row>
    <row r="1494" spans="1:19" ht="24.75" customHeight="1">
      <c r="A1494" s="228" t="e">
        <f>Produit_Tarif_Stock!#REF!</f>
        <v>#REF!</v>
      </c>
      <c r="B1494" s="118" t="e">
        <f>IF(Produit_Tarif_Stock!#REF!&lt;&gt;"",Produit_Tarif_Stock!#REF!,"")</f>
        <v>#REF!</v>
      </c>
      <c r="C1494" s="502" t="e">
        <f>IF(Produit_Tarif_Stock!#REF!&lt;&gt;"",Produit_Tarif_Stock!#REF!,"")</f>
        <v>#REF!</v>
      </c>
      <c r="D1494" s="505" t="e">
        <f>IF(Produit_Tarif_Stock!#REF!&lt;&gt;"",Produit_Tarif_Stock!#REF!,"")</f>
        <v>#REF!</v>
      </c>
      <c r="E1494" s="514" t="e">
        <f>IF(Produit_Tarif_Stock!#REF!&lt;&gt;0,Produit_Tarif_Stock!#REF!,"")</f>
        <v>#REF!</v>
      </c>
      <c r="F1494" s="2" t="e">
        <f>IF(Produit_Tarif_Stock!#REF!&lt;&gt;"",Produit_Tarif_Stock!#REF!,"")</f>
        <v>#REF!</v>
      </c>
      <c r="G1494" s="506" t="e">
        <f>IF(Produit_Tarif_Stock!#REF!&lt;&gt;0,Produit_Tarif_Stock!#REF!,"")</f>
        <v>#REF!</v>
      </c>
      <c r="I1494" s="506" t="str">
        <f t="shared" si="46"/>
        <v/>
      </c>
      <c r="J1494" s="2" t="e">
        <f>IF(Produit_Tarif_Stock!#REF!&lt;&gt;0,Produit_Tarif_Stock!#REF!,"")</f>
        <v>#REF!</v>
      </c>
      <c r="K1494" s="2" t="e">
        <f>IF(Produit_Tarif_Stock!#REF!&lt;&gt;0,Produit_Tarif_Stock!#REF!,"")</f>
        <v>#REF!</v>
      </c>
      <c r="L1494" s="114" t="e">
        <f>IF(Produit_Tarif_Stock!#REF!&lt;&gt;0,Produit_Tarif_Stock!#REF!,"")</f>
        <v>#REF!</v>
      </c>
      <c r="M1494" s="114" t="e">
        <f>IF(Produit_Tarif_Stock!#REF!&lt;&gt;0,Produit_Tarif_Stock!#REF!,"")</f>
        <v>#REF!</v>
      </c>
      <c r="N1494" s="454"/>
      <c r="P1494" s="2" t="e">
        <f>IF(Produit_Tarif_Stock!#REF!&lt;&gt;0,Produit_Tarif_Stock!#REF!,"")</f>
        <v>#REF!</v>
      </c>
      <c r="Q1494" s="518" t="e">
        <f>IF(Produit_Tarif_Stock!#REF!&lt;&gt;0,(E1494-(E1494*H1494)-Produit_Tarif_Stock!#REF!)/Produit_Tarif_Stock!#REF!*100,(E1494-(E1494*H1494)-Produit_Tarif_Stock!#REF!)/Produit_Tarif_Stock!#REF!*100)</f>
        <v>#REF!</v>
      </c>
      <c r="R1494" s="523">
        <f t="shared" si="47"/>
        <v>0</v>
      </c>
      <c r="S1494" s="524" t="e">
        <f>Produit_Tarif_Stock!#REF!</f>
        <v>#REF!</v>
      </c>
    </row>
    <row r="1495" spans="1:19" ht="24.75" customHeight="1">
      <c r="A1495" s="228" t="e">
        <f>Produit_Tarif_Stock!#REF!</f>
        <v>#REF!</v>
      </c>
      <c r="B1495" s="118" t="e">
        <f>IF(Produit_Tarif_Stock!#REF!&lt;&gt;"",Produit_Tarif_Stock!#REF!,"")</f>
        <v>#REF!</v>
      </c>
      <c r="C1495" s="502" t="e">
        <f>IF(Produit_Tarif_Stock!#REF!&lt;&gt;"",Produit_Tarif_Stock!#REF!,"")</f>
        <v>#REF!</v>
      </c>
      <c r="D1495" s="505" t="e">
        <f>IF(Produit_Tarif_Stock!#REF!&lt;&gt;"",Produit_Tarif_Stock!#REF!,"")</f>
        <v>#REF!</v>
      </c>
      <c r="E1495" s="514" t="e">
        <f>IF(Produit_Tarif_Stock!#REF!&lt;&gt;0,Produit_Tarif_Stock!#REF!,"")</f>
        <v>#REF!</v>
      </c>
      <c r="F1495" s="2" t="e">
        <f>IF(Produit_Tarif_Stock!#REF!&lt;&gt;"",Produit_Tarif_Stock!#REF!,"")</f>
        <v>#REF!</v>
      </c>
      <c r="G1495" s="506" t="e">
        <f>IF(Produit_Tarif_Stock!#REF!&lt;&gt;0,Produit_Tarif_Stock!#REF!,"")</f>
        <v>#REF!</v>
      </c>
      <c r="I1495" s="506" t="str">
        <f t="shared" si="46"/>
        <v/>
      </c>
      <c r="J1495" s="2" t="e">
        <f>IF(Produit_Tarif_Stock!#REF!&lt;&gt;0,Produit_Tarif_Stock!#REF!,"")</f>
        <v>#REF!</v>
      </c>
      <c r="K1495" s="2" t="e">
        <f>IF(Produit_Tarif_Stock!#REF!&lt;&gt;0,Produit_Tarif_Stock!#REF!,"")</f>
        <v>#REF!</v>
      </c>
      <c r="L1495" s="114" t="e">
        <f>IF(Produit_Tarif_Stock!#REF!&lt;&gt;0,Produit_Tarif_Stock!#REF!,"")</f>
        <v>#REF!</v>
      </c>
      <c r="M1495" s="114" t="e">
        <f>IF(Produit_Tarif_Stock!#REF!&lt;&gt;0,Produit_Tarif_Stock!#REF!,"")</f>
        <v>#REF!</v>
      </c>
      <c r="N1495" s="454"/>
      <c r="P1495" s="2" t="e">
        <f>IF(Produit_Tarif_Stock!#REF!&lt;&gt;0,Produit_Tarif_Stock!#REF!,"")</f>
        <v>#REF!</v>
      </c>
      <c r="Q1495" s="518" t="e">
        <f>IF(Produit_Tarif_Stock!#REF!&lt;&gt;0,(E1495-(E1495*H1495)-Produit_Tarif_Stock!#REF!)/Produit_Tarif_Stock!#REF!*100,(E1495-(E1495*H1495)-Produit_Tarif_Stock!#REF!)/Produit_Tarif_Stock!#REF!*100)</f>
        <v>#REF!</v>
      </c>
      <c r="R1495" s="523">
        <f t="shared" si="47"/>
        <v>0</v>
      </c>
      <c r="S1495" s="524" t="e">
        <f>Produit_Tarif_Stock!#REF!</f>
        <v>#REF!</v>
      </c>
    </row>
    <row r="1496" spans="1:19" ht="24.75" customHeight="1">
      <c r="A1496" s="228" t="e">
        <f>Produit_Tarif_Stock!#REF!</f>
        <v>#REF!</v>
      </c>
      <c r="B1496" s="118" t="e">
        <f>IF(Produit_Tarif_Stock!#REF!&lt;&gt;"",Produit_Tarif_Stock!#REF!,"")</f>
        <v>#REF!</v>
      </c>
      <c r="C1496" s="502" t="e">
        <f>IF(Produit_Tarif_Stock!#REF!&lt;&gt;"",Produit_Tarif_Stock!#REF!,"")</f>
        <v>#REF!</v>
      </c>
      <c r="D1496" s="505" t="e">
        <f>IF(Produit_Tarif_Stock!#REF!&lt;&gt;"",Produit_Tarif_Stock!#REF!,"")</f>
        <v>#REF!</v>
      </c>
      <c r="E1496" s="514" t="e">
        <f>IF(Produit_Tarif_Stock!#REF!&lt;&gt;0,Produit_Tarif_Stock!#REF!,"")</f>
        <v>#REF!</v>
      </c>
      <c r="F1496" s="2" t="e">
        <f>IF(Produit_Tarif_Stock!#REF!&lt;&gt;"",Produit_Tarif_Stock!#REF!,"")</f>
        <v>#REF!</v>
      </c>
      <c r="G1496" s="506" t="e">
        <f>IF(Produit_Tarif_Stock!#REF!&lt;&gt;0,Produit_Tarif_Stock!#REF!,"")</f>
        <v>#REF!</v>
      </c>
      <c r="I1496" s="506" t="str">
        <f t="shared" si="46"/>
        <v/>
      </c>
      <c r="J1496" s="2" t="e">
        <f>IF(Produit_Tarif_Stock!#REF!&lt;&gt;0,Produit_Tarif_Stock!#REF!,"")</f>
        <v>#REF!</v>
      </c>
      <c r="K1496" s="2" t="e">
        <f>IF(Produit_Tarif_Stock!#REF!&lt;&gt;0,Produit_Tarif_Stock!#REF!,"")</f>
        <v>#REF!</v>
      </c>
      <c r="L1496" s="114" t="e">
        <f>IF(Produit_Tarif_Stock!#REF!&lt;&gt;0,Produit_Tarif_Stock!#REF!,"")</f>
        <v>#REF!</v>
      </c>
      <c r="M1496" s="114" t="e">
        <f>IF(Produit_Tarif_Stock!#REF!&lt;&gt;0,Produit_Tarif_Stock!#REF!,"")</f>
        <v>#REF!</v>
      </c>
      <c r="N1496" s="454"/>
      <c r="P1496" s="2" t="e">
        <f>IF(Produit_Tarif_Stock!#REF!&lt;&gt;0,Produit_Tarif_Stock!#REF!,"")</f>
        <v>#REF!</v>
      </c>
      <c r="Q1496" s="518" t="e">
        <f>IF(Produit_Tarif_Stock!#REF!&lt;&gt;0,(E1496-(E1496*H1496)-Produit_Tarif_Stock!#REF!)/Produit_Tarif_Stock!#REF!*100,(E1496-(E1496*H1496)-Produit_Tarif_Stock!#REF!)/Produit_Tarif_Stock!#REF!*100)</f>
        <v>#REF!</v>
      </c>
      <c r="R1496" s="523">
        <f t="shared" si="47"/>
        <v>0</v>
      </c>
      <c r="S1496" s="524" t="e">
        <f>Produit_Tarif_Stock!#REF!</f>
        <v>#REF!</v>
      </c>
    </row>
    <row r="1497" spans="1:19" ht="24.75" customHeight="1">
      <c r="A1497" s="228" t="e">
        <f>Produit_Tarif_Stock!#REF!</f>
        <v>#REF!</v>
      </c>
      <c r="B1497" s="118" t="e">
        <f>IF(Produit_Tarif_Stock!#REF!&lt;&gt;"",Produit_Tarif_Stock!#REF!,"")</f>
        <v>#REF!</v>
      </c>
      <c r="C1497" s="502" t="e">
        <f>IF(Produit_Tarif_Stock!#REF!&lt;&gt;"",Produit_Tarif_Stock!#REF!,"")</f>
        <v>#REF!</v>
      </c>
      <c r="D1497" s="505" t="e">
        <f>IF(Produit_Tarif_Stock!#REF!&lt;&gt;"",Produit_Tarif_Stock!#REF!,"")</f>
        <v>#REF!</v>
      </c>
      <c r="E1497" s="514" t="e">
        <f>IF(Produit_Tarif_Stock!#REF!&lt;&gt;0,Produit_Tarif_Stock!#REF!,"")</f>
        <v>#REF!</v>
      </c>
      <c r="F1497" s="2" t="e">
        <f>IF(Produit_Tarif_Stock!#REF!&lt;&gt;"",Produit_Tarif_Stock!#REF!,"")</f>
        <v>#REF!</v>
      </c>
      <c r="G1497" s="506" t="e">
        <f>IF(Produit_Tarif_Stock!#REF!&lt;&gt;0,Produit_Tarif_Stock!#REF!,"")</f>
        <v>#REF!</v>
      </c>
      <c r="I1497" s="506" t="str">
        <f t="shared" si="46"/>
        <v/>
      </c>
      <c r="J1497" s="2" t="e">
        <f>IF(Produit_Tarif_Stock!#REF!&lt;&gt;0,Produit_Tarif_Stock!#REF!,"")</f>
        <v>#REF!</v>
      </c>
      <c r="K1497" s="2" t="e">
        <f>IF(Produit_Tarif_Stock!#REF!&lt;&gt;0,Produit_Tarif_Stock!#REF!,"")</f>
        <v>#REF!</v>
      </c>
      <c r="L1497" s="114" t="e">
        <f>IF(Produit_Tarif_Stock!#REF!&lt;&gt;0,Produit_Tarif_Stock!#REF!,"")</f>
        <v>#REF!</v>
      </c>
      <c r="M1497" s="114" t="e">
        <f>IF(Produit_Tarif_Stock!#REF!&lt;&gt;0,Produit_Tarif_Stock!#REF!,"")</f>
        <v>#REF!</v>
      </c>
      <c r="N1497" s="454"/>
      <c r="P1497" s="2" t="e">
        <f>IF(Produit_Tarif_Stock!#REF!&lt;&gt;0,Produit_Tarif_Stock!#REF!,"")</f>
        <v>#REF!</v>
      </c>
      <c r="Q1497" s="518" t="e">
        <f>IF(Produit_Tarif_Stock!#REF!&lt;&gt;0,(E1497-(E1497*H1497)-Produit_Tarif_Stock!#REF!)/Produit_Tarif_Stock!#REF!*100,(E1497-(E1497*H1497)-Produit_Tarif_Stock!#REF!)/Produit_Tarif_Stock!#REF!*100)</f>
        <v>#REF!</v>
      </c>
      <c r="R1497" s="523">
        <f t="shared" si="47"/>
        <v>0</v>
      </c>
      <c r="S1497" s="524" t="e">
        <f>Produit_Tarif_Stock!#REF!</f>
        <v>#REF!</v>
      </c>
    </row>
    <row r="1498" spans="1:19" ht="24.75" customHeight="1">
      <c r="A1498" s="228" t="e">
        <f>Produit_Tarif_Stock!#REF!</f>
        <v>#REF!</v>
      </c>
      <c r="B1498" s="118" t="e">
        <f>IF(Produit_Tarif_Stock!#REF!&lt;&gt;"",Produit_Tarif_Stock!#REF!,"")</f>
        <v>#REF!</v>
      </c>
      <c r="C1498" s="502" t="e">
        <f>IF(Produit_Tarif_Stock!#REF!&lt;&gt;"",Produit_Tarif_Stock!#REF!,"")</f>
        <v>#REF!</v>
      </c>
      <c r="D1498" s="505" t="e">
        <f>IF(Produit_Tarif_Stock!#REF!&lt;&gt;"",Produit_Tarif_Stock!#REF!,"")</f>
        <v>#REF!</v>
      </c>
      <c r="E1498" s="514" t="e">
        <f>IF(Produit_Tarif_Stock!#REF!&lt;&gt;0,Produit_Tarif_Stock!#REF!,"")</f>
        <v>#REF!</v>
      </c>
      <c r="F1498" s="2" t="e">
        <f>IF(Produit_Tarif_Stock!#REF!&lt;&gt;"",Produit_Tarif_Stock!#REF!,"")</f>
        <v>#REF!</v>
      </c>
      <c r="G1498" s="506" t="e">
        <f>IF(Produit_Tarif_Stock!#REF!&lt;&gt;0,Produit_Tarif_Stock!#REF!,"")</f>
        <v>#REF!</v>
      </c>
      <c r="I1498" s="506" t="str">
        <f t="shared" si="46"/>
        <v/>
      </c>
      <c r="J1498" s="2" t="e">
        <f>IF(Produit_Tarif_Stock!#REF!&lt;&gt;0,Produit_Tarif_Stock!#REF!,"")</f>
        <v>#REF!</v>
      </c>
      <c r="K1498" s="2" t="e">
        <f>IF(Produit_Tarif_Stock!#REF!&lt;&gt;0,Produit_Tarif_Stock!#REF!,"")</f>
        <v>#REF!</v>
      </c>
      <c r="L1498" s="114" t="e">
        <f>IF(Produit_Tarif_Stock!#REF!&lt;&gt;0,Produit_Tarif_Stock!#REF!,"")</f>
        <v>#REF!</v>
      </c>
      <c r="M1498" s="114" t="e">
        <f>IF(Produit_Tarif_Stock!#REF!&lt;&gt;0,Produit_Tarif_Stock!#REF!,"")</f>
        <v>#REF!</v>
      </c>
      <c r="N1498" s="454"/>
      <c r="P1498" s="2" t="e">
        <f>IF(Produit_Tarif_Stock!#REF!&lt;&gt;0,Produit_Tarif_Stock!#REF!,"")</f>
        <v>#REF!</v>
      </c>
      <c r="Q1498" s="518" t="e">
        <f>IF(Produit_Tarif_Stock!#REF!&lt;&gt;0,(E1498-(E1498*H1498)-Produit_Tarif_Stock!#REF!)/Produit_Tarif_Stock!#REF!*100,(E1498-(E1498*H1498)-Produit_Tarif_Stock!#REF!)/Produit_Tarif_Stock!#REF!*100)</f>
        <v>#REF!</v>
      </c>
      <c r="R1498" s="523">
        <f t="shared" si="47"/>
        <v>0</v>
      </c>
      <c r="S1498" s="524" t="e">
        <f>Produit_Tarif_Stock!#REF!</f>
        <v>#REF!</v>
      </c>
    </row>
    <row r="1499" spans="1:19" ht="24.75" customHeight="1">
      <c r="A1499" s="228" t="e">
        <f>Produit_Tarif_Stock!#REF!</f>
        <v>#REF!</v>
      </c>
      <c r="B1499" s="118" t="e">
        <f>IF(Produit_Tarif_Stock!#REF!&lt;&gt;"",Produit_Tarif_Stock!#REF!,"")</f>
        <v>#REF!</v>
      </c>
      <c r="C1499" s="502" t="e">
        <f>IF(Produit_Tarif_Stock!#REF!&lt;&gt;"",Produit_Tarif_Stock!#REF!,"")</f>
        <v>#REF!</v>
      </c>
      <c r="D1499" s="505" t="e">
        <f>IF(Produit_Tarif_Stock!#REF!&lt;&gt;"",Produit_Tarif_Stock!#REF!,"")</f>
        <v>#REF!</v>
      </c>
      <c r="E1499" s="514" t="e">
        <f>IF(Produit_Tarif_Stock!#REF!&lt;&gt;0,Produit_Tarif_Stock!#REF!,"")</f>
        <v>#REF!</v>
      </c>
      <c r="F1499" s="2" t="e">
        <f>IF(Produit_Tarif_Stock!#REF!&lt;&gt;"",Produit_Tarif_Stock!#REF!,"")</f>
        <v>#REF!</v>
      </c>
      <c r="G1499" s="506" t="e">
        <f>IF(Produit_Tarif_Stock!#REF!&lt;&gt;0,Produit_Tarif_Stock!#REF!,"")</f>
        <v>#REF!</v>
      </c>
      <c r="I1499" s="506" t="str">
        <f t="shared" si="46"/>
        <v/>
      </c>
      <c r="J1499" s="2" t="e">
        <f>IF(Produit_Tarif_Stock!#REF!&lt;&gt;0,Produit_Tarif_Stock!#REF!,"")</f>
        <v>#REF!</v>
      </c>
      <c r="K1499" s="2" t="e">
        <f>IF(Produit_Tarif_Stock!#REF!&lt;&gt;0,Produit_Tarif_Stock!#REF!,"")</f>
        <v>#REF!</v>
      </c>
      <c r="L1499" s="114" t="e">
        <f>IF(Produit_Tarif_Stock!#REF!&lt;&gt;0,Produit_Tarif_Stock!#REF!,"")</f>
        <v>#REF!</v>
      </c>
      <c r="M1499" s="114" t="e">
        <f>IF(Produit_Tarif_Stock!#REF!&lt;&gt;0,Produit_Tarif_Stock!#REF!,"")</f>
        <v>#REF!</v>
      </c>
      <c r="N1499" s="454"/>
      <c r="P1499" s="2" t="e">
        <f>IF(Produit_Tarif_Stock!#REF!&lt;&gt;0,Produit_Tarif_Stock!#REF!,"")</f>
        <v>#REF!</v>
      </c>
      <c r="Q1499" s="518" t="e">
        <f>IF(Produit_Tarif_Stock!#REF!&lt;&gt;0,(E1499-(E1499*H1499)-Produit_Tarif_Stock!#REF!)/Produit_Tarif_Stock!#REF!*100,(E1499-(E1499*H1499)-Produit_Tarif_Stock!#REF!)/Produit_Tarif_Stock!#REF!*100)</f>
        <v>#REF!</v>
      </c>
      <c r="R1499" s="523">
        <f t="shared" si="47"/>
        <v>0</v>
      </c>
      <c r="S1499" s="524" t="e">
        <f>Produit_Tarif_Stock!#REF!</f>
        <v>#REF!</v>
      </c>
    </row>
    <row r="1500" spans="1:19" ht="24.75" customHeight="1">
      <c r="A1500" s="228" t="e">
        <f>Produit_Tarif_Stock!#REF!</f>
        <v>#REF!</v>
      </c>
      <c r="B1500" s="118" t="e">
        <f>IF(Produit_Tarif_Stock!#REF!&lt;&gt;"",Produit_Tarif_Stock!#REF!,"")</f>
        <v>#REF!</v>
      </c>
      <c r="C1500" s="502" t="e">
        <f>IF(Produit_Tarif_Stock!#REF!&lt;&gt;"",Produit_Tarif_Stock!#REF!,"")</f>
        <v>#REF!</v>
      </c>
      <c r="D1500" s="505" t="e">
        <f>IF(Produit_Tarif_Stock!#REF!&lt;&gt;"",Produit_Tarif_Stock!#REF!,"")</f>
        <v>#REF!</v>
      </c>
      <c r="E1500" s="514" t="e">
        <f>IF(Produit_Tarif_Stock!#REF!&lt;&gt;0,Produit_Tarif_Stock!#REF!,"")</f>
        <v>#REF!</v>
      </c>
      <c r="F1500" s="2" t="e">
        <f>IF(Produit_Tarif_Stock!#REF!&lt;&gt;"",Produit_Tarif_Stock!#REF!,"")</f>
        <v>#REF!</v>
      </c>
      <c r="G1500" s="506" t="e">
        <f>IF(Produit_Tarif_Stock!#REF!&lt;&gt;0,Produit_Tarif_Stock!#REF!,"")</f>
        <v>#REF!</v>
      </c>
      <c r="I1500" s="506" t="str">
        <f t="shared" si="46"/>
        <v/>
      </c>
      <c r="J1500" s="2" t="e">
        <f>IF(Produit_Tarif_Stock!#REF!&lt;&gt;0,Produit_Tarif_Stock!#REF!,"")</f>
        <v>#REF!</v>
      </c>
      <c r="K1500" s="2" t="e">
        <f>IF(Produit_Tarif_Stock!#REF!&lt;&gt;0,Produit_Tarif_Stock!#REF!,"")</f>
        <v>#REF!</v>
      </c>
      <c r="L1500" s="114" t="e">
        <f>IF(Produit_Tarif_Stock!#REF!&lt;&gt;0,Produit_Tarif_Stock!#REF!,"")</f>
        <v>#REF!</v>
      </c>
      <c r="M1500" s="114" t="e">
        <f>IF(Produit_Tarif_Stock!#REF!&lt;&gt;0,Produit_Tarif_Stock!#REF!,"")</f>
        <v>#REF!</v>
      </c>
      <c r="N1500" s="454"/>
      <c r="P1500" s="2" t="e">
        <f>IF(Produit_Tarif_Stock!#REF!&lt;&gt;0,Produit_Tarif_Stock!#REF!,"")</f>
        <v>#REF!</v>
      </c>
      <c r="Q1500" s="518" t="e">
        <f>IF(Produit_Tarif_Stock!#REF!&lt;&gt;0,(E1500-(E1500*H1500)-Produit_Tarif_Stock!#REF!)/Produit_Tarif_Stock!#REF!*100,(E1500-(E1500*H1500)-Produit_Tarif_Stock!#REF!)/Produit_Tarif_Stock!#REF!*100)</f>
        <v>#REF!</v>
      </c>
      <c r="R1500" s="523">
        <f t="shared" si="47"/>
        <v>0</v>
      </c>
      <c r="S1500" s="524" t="e">
        <f>Produit_Tarif_Stock!#REF!</f>
        <v>#REF!</v>
      </c>
    </row>
    <row r="1501" spans="1:19" ht="24.75" customHeight="1">
      <c r="A1501" s="228" t="e">
        <f>Produit_Tarif_Stock!#REF!</f>
        <v>#REF!</v>
      </c>
      <c r="B1501" s="118" t="e">
        <f>IF(Produit_Tarif_Stock!#REF!&lt;&gt;"",Produit_Tarif_Stock!#REF!,"")</f>
        <v>#REF!</v>
      </c>
      <c r="C1501" s="502" t="e">
        <f>IF(Produit_Tarif_Stock!#REF!&lt;&gt;"",Produit_Tarif_Stock!#REF!,"")</f>
        <v>#REF!</v>
      </c>
      <c r="D1501" s="505" t="e">
        <f>IF(Produit_Tarif_Stock!#REF!&lt;&gt;"",Produit_Tarif_Stock!#REF!,"")</f>
        <v>#REF!</v>
      </c>
      <c r="E1501" s="514" t="e">
        <f>IF(Produit_Tarif_Stock!#REF!&lt;&gt;0,Produit_Tarif_Stock!#REF!,"")</f>
        <v>#REF!</v>
      </c>
      <c r="F1501" s="2" t="e">
        <f>IF(Produit_Tarif_Stock!#REF!&lt;&gt;"",Produit_Tarif_Stock!#REF!,"")</f>
        <v>#REF!</v>
      </c>
      <c r="G1501" s="506" t="e">
        <f>IF(Produit_Tarif_Stock!#REF!&lt;&gt;0,Produit_Tarif_Stock!#REF!,"")</f>
        <v>#REF!</v>
      </c>
      <c r="I1501" s="506" t="str">
        <f t="shared" si="46"/>
        <v/>
      </c>
      <c r="J1501" s="2" t="e">
        <f>IF(Produit_Tarif_Stock!#REF!&lt;&gt;0,Produit_Tarif_Stock!#REF!,"")</f>
        <v>#REF!</v>
      </c>
      <c r="K1501" s="2" t="e">
        <f>IF(Produit_Tarif_Stock!#REF!&lt;&gt;0,Produit_Tarif_Stock!#REF!,"")</f>
        <v>#REF!</v>
      </c>
      <c r="L1501" s="114" t="e">
        <f>IF(Produit_Tarif_Stock!#REF!&lt;&gt;0,Produit_Tarif_Stock!#REF!,"")</f>
        <v>#REF!</v>
      </c>
      <c r="M1501" s="114" t="e">
        <f>IF(Produit_Tarif_Stock!#REF!&lt;&gt;0,Produit_Tarif_Stock!#REF!,"")</f>
        <v>#REF!</v>
      </c>
      <c r="N1501" s="454"/>
      <c r="P1501" s="2" t="e">
        <f>IF(Produit_Tarif_Stock!#REF!&lt;&gt;0,Produit_Tarif_Stock!#REF!,"")</f>
        <v>#REF!</v>
      </c>
      <c r="Q1501" s="518" t="e">
        <f>IF(Produit_Tarif_Stock!#REF!&lt;&gt;0,(E1501-(E1501*H1501)-Produit_Tarif_Stock!#REF!)/Produit_Tarif_Stock!#REF!*100,(E1501-(E1501*H1501)-Produit_Tarif_Stock!#REF!)/Produit_Tarif_Stock!#REF!*100)</f>
        <v>#REF!</v>
      </c>
      <c r="R1501" s="523">
        <f t="shared" si="47"/>
        <v>0</v>
      </c>
      <c r="S1501" s="524" t="e">
        <f>Produit_Tarif_Stock!#REF!</f>
        <v>#REF!</v>
      </c>
    </row>
    <row r="1502" spans="1:19" ht="24.75" customHeight="1">
      <c r="A1502" s="228" t="e">
        <f>Produit_Tarif_Stock!#REF!</f>
        <v>#REF!</v>
      </c>
      <c r="B1502" s="118" t="e">
        <f>IF(Produit_Tarif_Stock!#REF!&lt;&gt;"",Produit_Tarif_Stock!#REF!,"")</f>
        <v>#REF!</v>
      </c>
      <c r="C1502" s="502" t="e">
        <f>IF(Produit_Tarif_Stock!#REF!&lt;&gt;"",Produit_Tarif_Stock!#REF!,"")</f>
        <v>#REF!</v>
      </c>
      <c r="D1502" s="505" t="e">
        <f>IF(Produit_Tarif_Stock!#REF!&lt;&gt;"",Produit_Tarif_Stock!#REF!,"")</f>
        <v>#REF!</v>
      </c>
      <c r="E1502" s="514" t="e">
        <f>IF(Produit_Tarif_Stock!#REF!&lt;&gt;0,Produit_Tarif_Stock!#REF!,"")</f>
        <v>#REF!</v>
      </c>
      <c r="F1502" s="2" t="e">
        <f>IF(Produit_Tarif_Stock!#REF!&lt;&gt;"",Produit_Tarif_Stock!#REF!,"")</f>
        <v>#REF!</v>
      </c>
      <c r="G1502" s="506" t="e">
        <f>IF(Produit_Tarif_Stock!#REF!&lt;&gt;0,Produit_Tarif_Stock!#REF!,"")</f>
        <v>#REF!</v>
      </c>
      <c r="I1502" s="506" t="str">
        <f t="shared" si="46"/>
        <v/>
      </c>
      <c r="J1502" s="2" t="e">
        <f>IF(Produit_Tarif_Stock!#REF!&lt;&gt;0,Produit_Tarif_Stock!#REF!,"")</f>
        <v>#REF!</v>
      </c>
      <c r="K1502" s="2" t="e">
        <f>IF(Produit_Tarif_Stock!#REF!&lt;&gt;0,Produit_Tarif_Stock!#REF!,"")</f>
        <v>#REF!</v>
      </c>
      <c r="L1502" s="114" t="e">
        <f>IF(Produit_Tarif_Stock!#REF!&lt;&gt;0,Produit_Tarif_Stock!#REF!,"")</f>
        <v>#REF!</v>
      </c>
      <c r="M1502" s="114" t="e">
        <f>IF(Produit_Tarif_Stock!#REF!&lt;&gt;0,Produit_Tarif_Stock!#REF!,"")</f>
        <v>#REF!</v>
      </c>
      <c r="N1502" s="454"/>
      <c r="P1502" s="2" t="e">
        <f>IF(Produit_Tarif_Stock!#REF!&lt;&gt;0,Produit_Tarif_Stock!#REF!,"")</f>
        <v>#REF!</v>
      </c>
      <c r="Q1502" s="518" t="e">
        <f>IF(Produit_Tarif_Stock!#REF!&lt;&gt;0,(E1502-(E1502*H1502)-Produit_Tarif_Stock!#REF!)/Produit_Tarif_Stock!#REF!*100,(E1502-(E1502*H1502)-Produit_Tarif_Stock!#REF!)/Produit_Tarif_Stock!#REF!*100)</f>
        <v>#REF!</v>
      </c>
      <c r="R1502" s="523">
        <f t="shared" si="47"/>
        <v>0</v>
      </c>
      <c r="S1502" s="524" t="e">
        <f>Produit_Tarif_Stock!#REF!</f>
        <v>#REF!</v>
      </c>
    </row>
    <row r="1503" spans="1:19" ht="24.75" customHeight="1">
      <c r="A1503" s="228" t="e">
        <f>Produit_Tarif_Stock!#REF!</f>
        <v>#REF!</v>
      </c>
      <c r="B1503" s="118" t="e">
        <f>IF(Produit_Tarif_Stock!#REF!&lt;&gt;"",Produit_Tarif_Stock!#REF!,"")</f>
        <v>#REF!</v>
      </c>
      <c r="C1503" s="502" t="e">
        <f>IF(Produit_Tarif_Stock!#REF!&lt;&gt;"",Produit_Tarif_Stock!#REF!,"")</f>
        <v>#REF!</v>
      </c>
      <c r="D1503" s="505" t="e">
        <f>IF(Produit_Tarif_Stock!#REF!&lt;&gt;"",Produit_Tarif_Stock!#REF!,"")</f>
        <v>#REF!</v>
      </c>
      <c r="E1503" s="514" t="e">
        <f>IF(Produit_Tarif_Stock!#REF!&lt;&gt;0,Produit_Tarif_Stock!#REF!,"")</f>
        <v>#REF!</v>
      </c>
      <c r="F1503" s="2" t="e">
        <f>IF(Produit_Tarif_Stock!#REF!&lt;&gt;"",Produit_Tarif_Stock!#REF!,"")</f>
        <v>#REF!</v>
      </c>
      <c r="G1503" s="506" t="e">
        <f>IF(Produit_Tarif_Stock!#REF!&lt;&gt;0,Produit_Tarif_Stock!#REF!,"")</f>
        <v>#REF!</v>
      </c>
      <c r="I1503" s="506" t="str">
        <f t="shared" si="46"/>
        <v/>
      </c>
      <c r="J1503" s="2" t="e">
        <f>IF(Produit_Tarif_Stock!#REF!&lt;&gt;0,Produit_Tarif_Stock!#REF!,"")</f>
        <v>#REF!</v>
      </c>
      <c r="K1503" s="2" t="e">
        <f>IF(Produit_Tarif_Stock!#REF!&lt;&gt;0,Produit_Tarif_Stock!#REF!,"")</f>
        <v>#REF!</v>
      </c>
      <c r="L1503" s="114" t="e">
        <f>IF(Produit_Tarif_Stock!#REF!&lt;&gt;0,Produit_Tarif_Stock!#REF!,"")</f>
        <v>#REF!</v>
      </c>
      <c r="M1503" s="114" t="e">
        <f>IF(Produit_Tarif_Stock!#REF!&lt;&gt;0,Produit_Tarif_Stock!#REF!,"")</f>
        <v>#REF!</v>
      </c>
      <c r="N1503" s="454"/>
      <c r="P1503" s="2" t="e">
        <f>IF(Produit_Tarif_Stock!#REF!&lt;&gt;0,Produit_Tarif_Stock!#REF!,"")</f>
        <v>#REF!</v>
      </c>
      <c r="Q1503" s="518" t="e">
        <f>IF(Produit_Tarif_Stock!#REF!&lt;&gt;0,(E1503-(E1503*H1503)-Produit_Tarif_Stock!#REF!)/Produit_Tarif_Stock!#REF!*100,(E1503-(E1503*H1503)-Produit_Tarif_Stock!#REF!)/Produit_Tarif_Stock!#REF!*100)</f>
        <v>#REF!</v>
      </c>
      <c r="R1503" s="523">
        <f t="shared" si="47"/>
        <v>0</v>
      </c>
      <c r="S1503" s="524" t="e">
        <f>Produit_Tarif_Stock!#REF!</f>
        <v>#REF!</v>
      </c>
    </row>
    <row r="1504" spans="1:19" ht="24.75" customHeight="1">
      <c r="A1504" s="228" t="e">
        <f>Produit_Tarif_Stock!#REF!</f>
        <v>#REF!</v>
      </c>
      <c r="B1504" s="118" t="e">
        <f>IF(Produit_Tarif_Stock!#REF!&lt;&gt;"",Produit_Tarif_Stock!#REF!,"")</f>
        <v>#REF!</v>
      </c>
      <c r="C1504" s="502" t="e">
        <f>IF(Produit_Tarif_Stock!#REF!&lt;&gt;"",Produit_Tarif_Stock!#REF!,"")</f>
        <v>#REF!</v>
      </c>
      <c r="D1504" s="505" t="e">
        <f>IF(Produit_Tarif_Stock!#REF!&lt;&gt;"",Produit_Tarif_Stock!#REF!,"")</f>
        <v>#REF!</v>
      </c>
      <c r="E1504" s="514" t="e">
        <f>IF(Produit_Tarif_Stock!#REF!&lt;&gt;0,Produit_Tarif_Stock!#REF!,"")</f>
        <v>#REF!</v>
      </c>
      <c r="F1504" s="2" t="e">
        <f>IF(Produit_Tarif_Stock!#REF!&lt;&gt;"",Produit_Tarif_Stock!#REF!,"")</f>
        <v>#REF!</v>
      </c>
      <c r="G1504" s="506" t="e">
        <f>IF(Produit_Tarif_Stock!#REF!&lt;&gt;0,Produit_Tarif_Stock!#REF!,"")</f>
        <v>#REF!</v>
      </c>
      <c r="I1504" s="506" t="str">
        <f t="shared" si="46"/>
        <v/>
      </c>
      <c r="J1504" s="2" t="e">
        <f>IF(Produit_Tarif_Stock!#REF!&lt;&gt;0,Produit_Tarif_Stock!#REF!,"")</f>
        <v>#REF!</v>
      </c>
      <c r="K1504" s="2" t="e">
        <f>IF(Produit_Tarif_Stock!#REF!&lt;&gt;0,Produit_Tarif_Stock!#REF!,"")</f>
        <v>#REF!</v>
      </c>
      <c r="L1504" s="114" t="e">
        <f>IF(Produit_Tarif_Stock!#REF!&lt;&gt;0,Produit_Tarif_Stock!#REF!,"")</f>
        <v>#REF!</v>
      </c>
      <c r="M1504" s="114" t="e">
        <f>IF(Produit_Tarif_Stock!#REF!&lt;&gt;0,Produit_Tarif_Stock!#REF!,"")</f>
        <v>#REF!</v>
      </c>
      <c r="N1504" s="454"/>
      <c r="P1504" s="2" t="e">
        <f>IF(Produit_Tarif_Stock!#REF!&lt;&gt;0,Produit_Tarif_Stock!#REF!,"")</f>
        <v>#REF!</v>
      </c>
      <c r="Q1504" s="518" t="e">
        <f>IF(Produit_Tarif_Stock!#REF!&lt;&gt;0,(E1504-(E1504*H1504)-Produit_Tarif_Stock!#REF!)/Produit_Tarif_Stock!#REF!*100,(E1504-(E1504*H1504)-Produit_Tarif_Stock!#REF!)/Produit_Tarif_Stock!#REF!*100)</f>
        <v>#REF!</v>
      </c>
      <c r="R1504" s="523">
        <f t="shared" si="47"/>
        <v>0</v>
      </c>
      <c r="S1504" s="524" t="e">
        <f>Produit_Tarif_Stock!#REF!</f>
        <v>#REF!</v>
      </c>
    </row>
    <row r="1505" spans="1:19" ht="24.75" customHeight="1">
      <c r="A1505" s="228" t="e">
        <f>Produit_Tarif_Stock!#REF!</f>
        <v>#REF!</v>
      </c>
      <c r="B1505" s="118" t="e">
        <f>IF(Produit_Tarif_Stock!#REF!&lt;&gt;"",Produit_Tarif_Stock!#REF!,"")</f>
        <v>#REF!</v>
      </c>
      <c r="C1505" s="502" t="e">
        <f>IF(Produit_Tarif_Stock!#REF!&lt;&gt;"",Produit_Tarif_Stock!#REF!,"")</f>
        <v>#REF!</v>
      </c>
      <c r="D1505" s="505" t="e">
        <f>IF(Produit_Tarif_Stock!#REF!&lt;&gt;"",Produit_Tarif_Stock!#REF!,"")</f>
        <v>#REF!</v>
      </c>
      <c r="E1505" s="514" t="e">
        <f>IF(Produit_Tarif_Stock!#REF!&lt;&gt;0,Produit_Tarif_Stock!#REF!,"")</f>
        <v>#REF!</v>
      </c>
      <c r="F1505" s="2" t="e">
        <f>IF(Produit_Tarif_Stock!#REF!&lt;&gt;"",Produit_Tarif_Stock!#REF!,"")</f>
        <v>#REF!</v>
      </c>
      <c r="G1505" s="506" t="e">
        <f>IF(Produit_Tarif_Stock!#REF!&lt;&gt;0,Produit_Tarif_Stock!#REF!,"")</f>
        <v>#REF!</v>
      </c>
      <c r="I1505" s="506" t="str">
        <f t="shared" si="46"/>
        <v/>
      </c>
      <c r="J1505" s="2" t="e">
        <f>IF(Produit_Tarif_Stock!#REF!&lt;&gt;0,Produit_Tarif_Stock!#REF!,"")</f>
        <v>#REF!</v>
      </c>
      <c r="K1505" s="2" t="e">
        <f>IF(Produit_Tarif_Stock!#REF!&lt;&gt;0,Produit_Tarif_Stock!#REF!,"")</f>
        <v>#REF!</v>
      </c>
      <c r="L1505" s="114" t="e">
        <f>IF(Produit_Tarif_Stock!#REF!&lt;&gt;0,Produit_Tarif_Stock!#REF!,"")</f>
        <v>#REF!</v>
      </c>
      <c r="M1505" s="114" t="e">
        <f>IF(Produit_Tarif_Stock!#REF!&lt;&gt;0,Produit_Tarif_Stock!#REF!,"")</f>
        <v>#REF!</v>
      </c>
      <c r="N1505" s="454"/>
      <c r="P1505" s="2" t="e">
        <f>IF(Produit_Tarif_Stock!#REF!&lt;&gt;0,Produit_Tarif_Stock!#REF!,"")</f>
        <v>#REF!</v>
      </c>
      <c r="Q1505" s="518" t="e">
        <f>IF(Produit_Tarif_Stock!#REF!&lt;&gt;0,(E1505-(E1505*H1505)-Produit_Tarif_Stock!#REF!)/Produit_Tarif_Stock!#REF!*100,(E1505-(E1505*H1505)-Produit_Tarif_Stock!#REF!)/Produit_Tarif_Stock!#REF!*100)</f>
        <v>#REF!</v>
      </c>
      <c r="R1505" s="523">
        <f t="shared" si="47"/>
        <v>0</v>
      </c>
      <c r="S1505" s="524" t="e">
        <f>Produit_Tarif_Stock!#REF!</f>
        <v>#REF!</v>
      </c>
    </row>
    <row r="1506" spans="1:19" ht="24.75" customHeight="1">
      <c r="A1506" s="228" t="e">
        <f>Produit_Tarif_Stock!#REF!</f>
        <v>#REF!</v>
      </c>
      <c r="B1506" s="118" t="e">
        <f>IF(Produit_Tarif_Stock!#REF!&lt;&gt;"",Produit_Tarif_Stock!#REF!,"")</f>
        <v>#REF!</v>
      </c>
      <c r="C1506" s="502" t="e">
        <f>IF(Produit_Tarif_Stock!#REF!&lt;&gt;"",Produit_Tarif_Stock!#REF!,"")</f>
        <v>#REF!</v>
      </c>
      <c r="D1506" s="505" t="e">
        <f>IF(Produit_Tarif_Stock!#REF!&lt;&gt;"",Produit_Tarif_Stock!#REF!,"")</f>
        <v>#REF!</v>
      </c>
      <c r="E1506" s="514" t="e">
        <f>IF(Produit_Tarif_Stock!#REF!&lt;&gt;0,Produit_Tarif_Stock!#REF!,"")</f>
        <v>#REF!</v>
      </c>
      <c r="F1506" s="2" t="e">
        <f>IF(Produit_Tarif_Stock!#REF!&lt;&gt;"",Produit_Tarif_Stock!#REF!,"")</f>
        <v>#REF!</v>
      </c>
      <c r="G1506" s="506" t="e">
        <f>IF(Produit_Tarif_Stock!#REF!&lt;&gt;0,Produit_Tarif_Stock!#REF!,"")</f>
        <v>#REF!</v>
      </c>
      <c r="I1506" s="506" t="str">
        <f t="shared" si="46"/>
        <v/>
      </c>
      <c r="J1506" s="2" t="e">
        <f>IF(Produit_Tarif_Stock!#REF!&lt;&gt;0,Produit_Tarif_Stock!#REF!,"")</f>
        <v>#REF!</v>
      </c>
      <c r="K1506" s="2" t="e">
        <f>IF(Produit_Tarif_Stock!#REF!&lt;&gt;0,Produit_Tarif_Stock!#REF!,"")</f>
        <v>#REF!</v>
      </c>
      <c r="L1506" s="114" t="e">
        <f>IF(Produit_Tarif_Stock!#REF!&lt;&gt;0,Produit_Tarif_Stock!#REF!,"")</f>
        <v>#REF!</v>
      </c>
      <c r="M1506" s="114" t="e">
        <f>IF(Produit_Tarif_Stock!#REF!&lt;&gt;0,Produit_Tarif_Stock!#REF!,"")</f>
        <v>#REF!</v>
      </c>
      <c r="N1506" s="454"/>
      <c r="P1506" s="2" t="e">
        <f>IF(Produit_Tarif_Stock!#REF!&lt;&gt;0,Produit_Tarif_Stock!#REF!,"")</f>
        <v>#REF!</v>
      </c>
      <c r="Q1506" s="518" t="e">
        <f>IF(Produit_Tarif_Stock!#REF!&lt;&gt;0,(E1506-(E1506*H1506)-Produit_Tarif_Stock!#REF!)/Produit_Tarif_Stock!#REF!*100,(E1506-(E1506*H1506)-Produit_Tarif_Stock!#REF!)/Produit_Tarif_Stock!#REF!*100)</f>
        <v>#REF!</v>
      </c>
      <c r="R1506" s="523">
        <f t="shared" si="47"/>
        <v>0</v>
      </c>
      <c r="S1506" s="524" t="e">
        <f>Produit_Tarif_Stock!#REF!</f>
        <v>#REF!</v>
      </c>
    </row>
    <row r="1507" spans="1:19" ht="24.75" customHeight="1">
      <c r="A1507" s="228" t="e">
        <f>Produit_Tarif_Stock!#REF!</f>
        <v>#REF!</v>
      </c>
      <c r="B1507" s="118" t="e">
        <f>IF(Produit_Tarif_Stock!#REF!&lt;&gt;"",Produit_Tarif_Stock!#REF!,"")</f>
        <v>#REF!</v>
      </c>
      <c r="C1507" s="502" t="e">
        <f>IF(Produit_Tarif_Stock!#REF!&lt;&gt;"",Produit_Tarif_Stock!#REF!,"")</f>
        <v>#REF!</v>
      </c>
      <c r="D1507" s="505" t="e">
        <f>IF(Produit_Tarif_Stock!#REF!&lt;&gt;"",Produit_Tarif_Stock!#REF!,"")</f>
        <v>#REF!</v>
      </c>
      <c r="E1507" s="514" t="e">
        <f>IF(Produit_Tarif_Stock!#REF!&lt;&gt;0,Produit_Tarif_Stock!#REF!,"")</f>
        <v>#REF!</v>
      </c>
      <c r="F1507" s="2" t="e">
        <f>IF(Produit_Tarif_Stock!#REF!&lt;&gt;"",Produit_Tarif_Stock!#REF!,"")</f>
        <v>#REF!</v>
      </c>
      <c r="G1507" s="506" t="e">
        <f>IF(Produit_Tarif_Stock!#REF!&lt;&gt;0,Produit_Tarif_Stock!#REF!,"")</f>
        <v>#REF!</v>
      </c>
      <c r="I1507" s="506" t="str">
        <f t="shared" si="46"/>
        <v/>
      </c>
      <c r="J1507" s="2" t="e">
        <f>IF(Produit_Tarif_Stock!#REF!&lt;&gt;0,Produit_Tarif_Stock!#REF!,"")</f>
        <v>#REF!</v>
      </c>
      <c r="K1507" s="2" t="e">
        <f>IF(Produit_Tarif_Stock!#REF!&lt;&gt;0,Produit_Tarif_Stock!#REF!,"")</f>
        <v>#REF!</v>
      </c>
      <c r="L1507" s="114" t="e">
        <f>IF(Produit_Tarif_Stock!#REF!&lt;&gt;0,Produit_Tarif_Stock!#REF!,"")</f>
        <v>#REF!</v>
      </c>
      <c r="M1507" s="114" t="e">
        <f>IF(Produit_Tarif_Stock!#REF!&lt;&gt;0,Produit_Tarif_Stock!#REF!,"")</f>
        <v>#REF!</v>
      </c>
      <c r="N1507" s="454"/>
      <c r="P1507" s="2" t="e">
        <f>IF(Produit_Tarif_Stock!#REF!&lt;&gt;0,Produit_Tarif_Stock!#REF!,"")</f>
        <v>#REF!</v>
      </c>
      <c r="Q1507" s="518" t="e">
        <f>IF(Produit_Tarif_Stock!#REF!&lt;&gt;0,(E1507-(E1507*H1507)-Produit_Tarif_Stock!#REF!)/Produit_Tarif_Stock!#REF!*100,(E1507-(E1507*H1507)-Produit_Tarif_Stock!#REF!)/Produit_Tarif_Stock!#REF!*100)</f>
        <v>#REF!</v>
      </c>
      <c r="R1507" s="523">
        <f t="shared" si="47"/>
        <v>0</v>
      </c>
      <c r="S1507" s="524" t="e">
        <f>Produit_Tarif_Stock!#REF!</f>
        <v>#REF!</v>
      </c>
    </row>
    <row r="1508" spans="1:19" ht="24.75" customHeight="1">
      <c r="A1508" s="228" t="e">
        <f>Produit_Tarif_Stock!#REF!</f>
        <v>#REF!</v>
      </c>
      <c r="B1508" s="118" t="e">
        <f>IF(Produit_Tarif_Stock!#REF!&lt;&gt;"",Produit_Tarif_Stock!#REF!,"")</f>
        <v>#REF!</v>
      </c>
      <c r="C1508" s="502" t="e">
        <f>IF(Produit_Tarif_Stock!#REF!&lt;&gt;"",Produit_Tarif_Stock!#REF!,"")</f>
        <v>#REF!</v>
      </c>
      <c r="D1508" s="505" t="e">
        <f>IF(Produit_Tarif_Stock!#REF!&lt;&gt;"",Produit_Tarif_Stock!#REF!,"")</f>
        <v>#REF!</v>
      </c>
      <c r="E1508" s="514" t="e">
        <f>IF(Produit_Tarif_Stock!#REF!&lt;&gt;0,Produit_Tarif_Stock!#REF!,"")</f>
        <v>#REF!</v>
      </c>
      <c r="F1508" s="2" t="e">
        <f>IF(Produit_Tarif_Stock!#REF!&lt;&gt;"",Produit_Tarif_Stock!#REF!,"")</f>
        <v>#REF!</v>
      </c>
      <c r="G1508" s="506" t="e">
        <f>IF(Produit_Tarif_Stock!#REF!&lt;&gt;0,Produit_Tarif_Stock!#REF!,"")</f>
        <v>#REF!</v>
      </c>
      <c r="I1508" s="506" t="str">
        <f t="shared" si="46"/>
        <v/>
      </c>
      <c r="J1508" s="2" t="e">
        <f>IF(Produit_Tarif_Stock!#REF!&lt;&gt;0,Produit_Tarif_Stock!#REF!,"")</f>
        <v>#REF!</v>
      </c>
      <c r="K1508" s="2" t="e">
        <f>IF(Produit_Tarif_Stock!#REF!&lt;&gt;0,Produit_Tarif_Stock!#REF!,"")</f>
        <v>#REF!</v>
      </c>
      <c r="L1508" s="114" t="e">
        <f>IF(Produit_Tarif_Stock!#REF!&lt;&gt;0,Produit_Tarif_Stock!#REF!,"")</f>
        <v>#REF!</v>
      </c>
      <c r="M1508" s="114" t="e">
        <f>IF(Produit_Tarif_Stock!#REF!&lt;&gt;0,Produit_Tarif_Stock!#REF!,"")</f>
        <v>#REF!</v>
      </c>
      <c r="N1508" s="454"/>
      <c r="P1508" s="2" t="e">
        <f>IF(Produit_Tarif_Stock!#REF!&lt;&gt;0,Produit_Tarif_Stock!#REF!,"")</f>
        <v>#REF!</v>
      </c>
      <c r="Q1508" s="518" t="e">
        <f>IF(Produit_Tarif_Stock!#REF!&lt;&gt;0,(E1508-(E1508*H1508)-Produit_Tarif_Stock!#REF!)/Produit_Tarif_Stock!#REF!*100,(E1508-(E1508*H1508)-Produit_Tarif_Stock!#REF!)/Produit_Tarif_Stock!#REF!*100)</f>
        <v>#REF!</v>
      </c>
      <c r="R1508" s="523">
        <f t="shared" si="47"/>
        <v>0</v>
      </c>
      <c r="S1508" s="524" t="e">
        <f>Produit_Tarif_Stock!#REF!</f>
        <v>#REF!</v>
      </c>
    </row>
    <row r="1509" spans="1:19" ht="24.75" customHeight="1">
      <c r="A1509" s="228" t="e">
        <f>Produit_Tarif_Stock!#REF!</f>
        <v>#REF!</v>
      </c>
      <c r="B1509" s="118" t="e">
        <f>IF(Produit_Tarif_Stock!#REF!&lt;&gt;"",Produit_Tarif_Stock!#REF!,"")</f>
        <v>#REF!</v>
      </c>
      <c r="C1509" s="502" t="e">
        <f>IF(Produit_Tarif_Stock!#REF!&lt;&gt;"",Produit_Tarif_Stock!#REF!,"")</f>
        <v>#REF!</v>
      </c>
      <c r="D1509" s="505" t="e">
        <f>IF(Produit_Tarif_Stock!#REF!&lt;&gt;"",Produit_Tarif_Stock!#REF!,"")</f>
        <v>#REF!</v>
      </c>
      <c r="E1509" s="514" t="e">
        <f>IF(Produit_Tarif_Stock!#REF!&lt;&gt;0,Produit_Tarif_Stock!#REF!,"")</f>
        <v>#REF!</v>
      </c>
      <c r="F1509" s="2" t="e">
        <f>IF(Produit_Tarif_Stock!#REF!&lt;&gt;"",Produit_Tarif_Stock!#REF!,"")</f>
        <v>#REF!</v>
      </c>
      <c r="G1509" s="506" t="e">
        <f>IF(Produit_Tarif_Stock!#REF!&lt;&gt;0,Produit_Tarif_Stock!#REF!,"")</f>
        <v>#REF!</v>
      </c>
      <c r="I1509" s="506" t="str">
        <f t="shared" si="46"/>
        <v/>
      </c>
      <c r="J1509" s="2" t="e">
        <f>IF(Produit_Tarif_Stock!#REF!&lt;&gt;0,Produit_Tarif_Stock!#REF!,"")</f>
        <v>#REF!</v>
      </c>
      <c r="K1509" s="2" t="e">
        <f>IF(Produit_Tarif_Stock!#REF!&lt;&gt;0,Produit_Tarif_Stock!#REF!,"")</f>
        <v>#REF!</v>
      </c>
      <c r="L1509" s="114" t="e">
        <f>IF(Produit_Tarif_Stock!#REF!&lt;&gt;0,Produit_Tarif_Stock!#REF!,"")</f>
        <v>#REF!</v>
      </c>
      <c r="M1509" s="114" t="e">
        <f>IF(Produit_Tarif_Stock!#REF!&lt;&gt;0,Produit_Tarif_Stock!#REF!,"")</f>
        <v>#REF!</v>
      </c>
      <c r="N1509" s="454"/>
      <c r="P1509" s="2" t="e">
        <f>IF(Produit_Tarif_Stock!#REF!&lt;&gt;0,Produit_Tarif_Stock!#REF!,"")</f>
        <v>#REF!</v>
      </c>
      <c r="Q1509" s="518" t="e">
        <f>IF(Produit_Tarif_Stock!#REF!&lt;&gt;0,(E1509-(E1509*H1509)-Produit_Tarif_Stock!#REF!)/Produit_Tarif_Stock!#REF!*100,(E1509-(E1509*H1509)-Produit_Tarif_Stock!#REF!)/Produit_Tarif_Stock!#REF!*100)</f>
        <v>#REF!</v>
      </c>
      <c r="R1509" s="523">
        <f t="shared" si="47"/>
        <v>0</v>
      </c>
      <c r="S1509" s="524" t="e">
        <f>Produit_Tarif_Stock!#REF!</f>
        <v>#REF!</v>
      </c>
    </row>
    <row r="1510" spans="1:19" ht="24.75" customHeight="1">
      <c r="A1510" s="228" t="e">
        <f>Produit_Tarif_Stock!#REF!</f>
        <v>#REF!</v>
      </c>
      <c r="B1510" s="118" t="e">
        <f>IF(Produit_Tarif_Stock!#REF!&lt;&gt;"",Produit_Tarif_Stock!#REF!,"")</f>
        <v>#REF!</v>
      </c>
      <c r="C1510" s="502" t="e">
        <f>IF(Produit_Tarif_Stock!#REF!&lt;&gt;"",Produit_Tarif_Stock!#REF!,"")</f>
        <v>#REF!</v>
      </c>
      <c r="D1510" s="505" t="e">
        <f>IF(Produit_Tarif_Stock!#REF!&lt;&gt;"",Produit_Tarif_Stock!#REF!,"")</f>
        <v>#REF!</v>
      </c>
      <c r="E1510" s="514" t="e">
        <f>IF(Produit_Tarif_Stock!#REF!&lt;&gt;0,Produit_Tarif_Stock!#REF!,"")</f>
        <v>#REF!</v>
      </c>
      <c r="F1510" s="2" t="e">
        <f>IF(Produit_Tarif_Stock!#REF!&lt;&gt;"",Produit_Tarif_Stock!#REF!,"")</f>
        <v>#REF!</v>
      </c>
      <c r="G1510" s="506" t="e">
        <f>IF(Produit_Tarif_Stock!#REF!&lt;&gt;0,Produit_Tarif_Stock!#REF!,"")</f>
        <v>#REF!</v>
      </c>
      <c r="I1510" s="506" t="str">
        <f t="shared" si="46"/>
        <v/>
      </c>
      <c r="J1510" s="2" t="e">
        <f>IF(Produit_Tarif_Stock!#REF!&lt;&gt;0,Produit_Tarif_Stock!#REF!,"")</f>
        <v>#REF!</v>
      </c>
      <c r="K1510" s="2" t="e">
        <f>IF(Produit_Tarif_Stock!#REF!&lt;&gt;0,Produit_Tarif_Stock!#REF!,"")</f>
        <v>#REF!</v>
      </c>
      <c r="L1510" s="114" t="e">
        <f>IF(Produit_Tarif_Stock!#REF!&lt;&gt;0,Produit_Tarif_Stock!#REF!,"")</f>
        <v>#REF!</v>
      </c>
      <c r="M1510" s="114" t="e">
        <f>IF(Produit_Tarif_Stock!#REF!&lt;&gt;0,Produit_Tarif_Stock!#REF!,"")</f>
        <v>#REF!</v>
      </c>
      <c r="N1510" s="454"/>
      <c r="P1510" s="2" t="e">
        <f>IF(Produit_Tarif_Stock!#REF!&lt;&gt;0,Produit_Tarif_Stock!#REF!,"")</f>
        <v>#REF!</v>
      </c>
      <c r="Q1510" s="518" t="e">
        <f>IF(Produit_Tarif_Stock!#REF!&lt;&gt;0,(E1510-(E1510*H1510)-Produit_Tarif_Stock!#REF!)/Produit_Tarif_Stock!#REF!*100,(E1510-(E1510*H1510)-Produit_Tarif_Stock!#REF!)/Produit_Tarif_Stock!#REF!*100)</f>
        <v>#REF!</v>
      </c>
      <c r="R1510" s="523">
        <f t="shared" si="47"/>
        <v>0</v>
      </c>
      <c r="S1510" s="524" t="e">
        <f>Produit_Tarif_Stock!#REF!</f>
        <v>#REF!</v>
      </c>
    </row>
    <row r="1511" spans="1:19" ht="24.75" customHeight="1">
      <c r="A1511" s="228" t="e">
        <f>Produit_Tarif_Stock!#REF!</f>
        <v>#REF!</v>
      </c>
      <c r="B1511" s="118" t="e">
        <f>IF(Produit_Tarif_Stock!#REF!&lt;&gt;"",Produit_Tarif_Stock!#REF!,"")</f>
        <v>#REF!</v>
      </c>
      <c r="C1511" s="502" t="e">
        <f>IF(Produit_Tarif_Stock!#REF!&lt;&gt;"",Produit_Tarif_Stock!#REF!,"")</f>
        <v>#REF!</v>
      </c>
      <c r="D1511" s="505" t="e">
        <f>IF(Produit_Tarif_Stock!#REF!&lt;&gt;"",Produit_Tarif_Stock!#REF!,"")</f>
        <v>#REF!</v>
      </c>
      <c r="E1511" s="514" t="e">
        <f>IF(Produit_Tarif_Stock!#REF!&lt;&gt;0,Produit_Tarif_Stock!#REF!,"")</f>
        <v>#REF!</v>
      </c>
      <c r="F1511" s="2" t="e">
        <f>IF(Produit_Tarif_Stock!#REF!&lt;&gt;"",Produit_Tarif_Stock!#REF!,"")</f>
        <v>#REF!</v>
      </c>
      <c r="G1511" s="506" t="e">
        <f>IF(Produit_Tarif_Stock!#REF!&lt;&gt;0,Produit_Tarif_Stock!#REF!,"")</f>
        <v>#REF!</v>
      </c>
      <c r="I1511" s="506" t="str">
        <f t="shared" si="46"/>
        <v/>
      </c>
      <c r="J1511" s="2" t="e">
        <f>IF(Produit_Tarif_Stock!#REF!&lt;&gt;0,Produit_Tarif_Stock!#REF!,"")</f>
        <v>#REF!</v>
      </c>
      <c r="K1511" s="2" t="e">
        <f>IF(Produit_Tarif_Stock!#REF!&lt;&gt;0,Produit_Tarif_Stock!#REF!,"")</f>
        <v>#REF!</v>
      </c>
      <c r="L1511" s="114" t="e">
        <f>IF(Produit_Tarif_Stock!#REF!&lt;&gt;0,Produit_Tarif_Stock!#REF!,"")</f>
        <v>#REF!</v>
      </c>
      <c r="M1511" s="114" t="e">
        <f>IF(Produit_Tarif_Stock!#REF!&lt;&gt;0,Produit_Tarif_Stock!#REF!,"")</f>
        <v>#REF!</v>
      </c>
      <c r="N1511" s="454"/>
      <c r="P1511" s="2" t="e">
        <f>IF(Produit_Tarif_Stock!#REF!&lt;&gt;0,Produit_Tarif_Stock!#REF!,"")</f>
        <v>#REF!</v>
      </c>
      <c r="Q1511" s="518" t="e">
        <f>IF(Produit_Tarif_Stock!#REF!&lt;&gt;0,(E1511-(E1511*H1511)-Produit_Tarif_Stock!#REF!)/Produit_Tarif_Stock!#REF!*100,(E1511-(E1511*H1511)-Produit_Tarif_Stock!#REF!)/Produit_Tarif_Stock!#REF!*100)</f>
        <v>#REF!</v>
      </c>
      <c r="R1511" s="523">
        <f t="shared" si="47"/>
        <v>0</v>
      </c>
      <c r="S1511" s="524" t="e">
        <f>Produit_Tarif_Stock!#REF!</f>
        <v>#REF!</v>
      </c>
    </row>
    <row r="1512" spans="1:19" ht="24.75" customHeight="1">
      <c r="A1512" s="228" t="e">
        <f>Produit_Tarif_Stock!#REF!</f>
        <v>#REF!</v>
      </c>
      <c r="B1512" s="118" t="e">
        <f>IF(Produit_Tarif_Stock!#REF!&lt;&gt;"",Produit_Tarif_Stock!#REF!,"")</f>
        <v>#REF!</v>
      </c>
      <c r="C1512" s="502" t="e">
        <f>IF(Produit_Tarif_Stock!#REF!&lt;&gt;"",Produit_Tarif_Stock!#REF!,"")</f>
        <v>#REF!</v>
      </c>
      <c r="D1512" s="505" t="e">
        <f>IF(Produit_Tarif_Stock!#REF!&lt;&gt;"",Produit_Tarif_Stock!#REF!,"")</f>
        <v>#REF!</v>
      </c>
      <c r="E1512" s="514" t="e">
        <f>IF(Produit_Tarif_Stock!#REF!&lt;&gt;0,Produit_Tarif_Stock!#REF!,"")</f>
        <v>#REF!</v>
      </c>
      <c r="F1512" s="2" t="e">
        <f>IF(Produit_Tarif_Stock!#REF!&lt;&gt;"",Produit_Tarif_Stock!#REF!,"")</f>
        <v>#REF!</v>
      </c>
      <c r="G1512" s="506" t="e">
        <f>IF(Produit_Tarif_Stock!#REF!&lt;&gt;0,Produit_Tarif_Stock!#REF!,"")</f>
        <v>#REF!</v>
      </c>
      <c r="I1512" s="506" t="str">
        <f t="shared" si="46"/>
        <v/>
      </c>
      <c r="J1512" s="2" t="e">
        <f>IF(Produit_Tarif_Stock!#REF!&lt;&gt;0,Produit_Tarif_Stock!#REF!,"")</f>
        <v>#REF!</v>
      </c>
      <c r="K1512" s="2" t="e">
        <f>IF(Produit_Tarif_Stock!#REF!&lt;&gt;0,Produit_Tarif_Stock!#REF!,"")</f>
        <v>#REF!</v>
      </c>
      <c r="L1512" s="114" t="e">
        <f>IF(Produit_Tarif_Stock!#REF!&lt;&gt;0,Produit_Tarif_Stock!#REF!,"")</f>
        <v>#REF!</v>
      </c>
      <c r="M1512" s="114" t="e">
        <f>IF(Produit_Tarif_Stock!#REF!&lt;&gt;0,Produit_Tarif_Stock!#REF!,"")</f>
        <v>#REF!</v>
      </c>
      <c r="N1512" s="454"/>
      <c r="P1512" s="2" t="e">
        <f>IF(Produit_Tarif_Stock!#REF!&lt;&gt;0,Produit_Tarif_Stock!#REF!,"")</f>
        <v>#REF!</v>
      </c>
      <c r="Q1512" s="518" t="e">
        <f>IF(Produit_Tarif_Stock!#REF!&lt;&gt;0,(E1512-(E1512*H1512)-Produit_Tarif_Stock!#REF!)/Produit_Tarif_Stock!#REF!*100,(E1512-(E1512*H1512)-Produit_Tarif_Stock!#REF!)/Produit_Tarif_Stock!#REF!*100)</f>
        <v>#REF!</v>
      </c>
      <c r="R1512" s="523">
        <f t="shared" si="47"/>
        <v>0</v>
      </c>
      <c r="S1512" s="524" t="e">
        <f>Produit_Tarif_Stock!#REF!</f>
        <v>#REF!</v>
      </c>
    </row>
    <row r="1513" spans="1:19" ht="24.75" customHeight="1">
      <c r="A1513" s="228" t="e">
        <f>Produit_Tarif_Stock!#REF!</f>
        <v>#REF!</v>
      </c>
      <c r="B1513" s="118" t="e">
        <f>IF(Produit_Tarif_Stock!#REF!&lt;&gt;"",Produit_Tarif_Stock!#REF!,"")</f>
        <v>#REF!</v>
      </c>
      <c r="C1513" s="502" t="e">
        <f>IF(Produit_Tarif_Stock!#REF!&lt;&gt;"",Produit_Tarif_Stock!#REF!,"")</f>
        <v>#REF!</v>
      </c>
      <c r="D1513" s="505" t="e">
        <f>IF(Produit_Tarif_Stock!#REF!&lt;&gt;"",Produit_Tarif_Stock!#REF!,"")</f>
        <v>#REF!</v>
      </c>
      <c r="E1513" s="514" t="e">
        <f>IF(Produit_Tarif_Stock!#REF!&lt;&gt;0,Produit_Tarif_Stock!#REF!,"")</f>
        <v>#REF!</v>
      </c>
      <c r="F1513" s="2" t="e">
        <f>IF(Produit_Tarif_Stock!#REF!&lt;&gt;"",Produit_Tarif_Stock!#REF!,"")</f>
        <v>#REF!</v>
      </c>
      <c r="G1513" s="506" t="e">
        <f>IF(Produit_Tarif_Stock!#REF!&lt;&gt;0,Produit_Tarif_Stock!#REF!,"")</f>
        <v>#REF!</v>
      </c>
      <c r="I1513" s="506" t="str">
        <f t="shared" si="46"/>
        <v/>
      </c>
      <c r="J1513" s="2" t="e">
        <f>IF(Produit_Tarif_Stock!#REF!&lt;&gt;0,Produit_Tarif_Stock!#REF!,"")</f>
        <v>#REF!</v>
      </c>
      <c r="K1513" s="2" t="e">
        <f>IF(Produit_Tarif_Stock!#REF!&lt;&gt;0,Produit_Tarif_Stock!#REF!,"")</f>
        <v>#REF!</v>
      </c>
      <c r="L1513" s="114" t="e">
        <f>IF(Produit_Tarif_Stock!#REF!&lt;&gt;0,Produit_Tarif_Stock!#REF!,"")</f>
        <v>#REF!</v>
      </c>
      <c r="M1513" s="114" t="e">
        <f>IF(Produit_Tarif_Stock!#REF!&lt;&gt;0,Produit_Tarif_Stock!#REF!,"")</f>
        <v>#REF!</v>
      </c>
      <c r="N1513" s="454"/>
      <c r="P1513" s="2" t="e">
        <f>IF(Produit_Tarif_Stock!#REF!&lt;&gt;0,Produit_Tarif_Stock!#REF!,"")</f>
        <v>#REF!</v>
      </c>
      <c r="Q1513" s="518" t="e">
        <f>IF(Produit_Tarif_Stock!#REF!&lt;&gt;0,(E1513-(E1513*H1513)-Produit_Tarif_Stock!#REF!)/Produit_Tarif_Stock!#REF!*100,(E1513-(E1513*H1513)-Produit_Tarif_Stock!#REF!)/Produit_Tarif_Stock!#REF!*100)</f>
        <v>#REF!</v>
      </c>
      <c r="R1513" s="523">
        <f t="shared" si="47"/>
        <v>0</v>
      </c>
      <c r="S1513" s="524" t="e">
        <f>Produit_Tarif_Stock!#REF!</f>
        <v>#REF!</v>
      </c>
    </row>
    <row r="1514" spans="1:19" ht="24.75" customHeight="1">
      <c r="A1514" s="228" t="e">
        <f>Produit_Tarif_Stock!#REF!</f>
        <v>#REF!</v>
      </c>
      <c r="B1514" s="118" t="e">
        <f>IF(Produit_Tarif_Stock!#REF!&lt;&gt;"",Produit_Tarif_Stock!#REF!,"")</f>
        <v>#REF!</v>
      </c>
      <c r="C1514" s="502" t="e">
        <f>IF(Produit_Tarif_Stock!#REF!&lt;&gt;"",Produit_Tarif_Stock!#REF!,"")</f>
        <v>#REF!</v>
      </c>
      <c r="D1514" s="505" t="e">
        <f>IF(Produit_Tarif_Stock!#REF!&lt;&gt;"",Produit_Tarif_Stock!#REF!,"")</f>
        <v>#REF!</v>
      </c>
      <c r="E1514" s="514" t="e">
        <f>IF(Produit_Tarif_Stock!#REF!&lt;&gt;0,Produit_Tarif_Stock!#REF!,"")</f>
        <v>#REF!</v>
      </c>
      <c r="F1514" s="2" t="e">
        <f>IF(Produit_Tarif_Stock!#REF!&lt;&gt;"",Produit_Tarif_Stock!#REF!,"")</f>
        <v>#REF!</v>
      </c>
      <c r="G1514" s="506" t="e">
        <f>IF(Produit_Tarif_Stock!#REF!&lt;&gt;0,Produit_Tarif_Stock!#REF!,"")</f>
        <v>#REF!</v>
      </c>
      <c r="I1514" s="506" t="str">
        <f t="shared" si="46"/>
        <v/>
      </c>
      <c r="J1514" s="2" t="e">
        <f>IF(Produit_Tarif_Stock!#REF!&lt;&gt;0,Produit_Tarif_Stock!#REF!,"")</f>
        <v>#REF!</v>
      </c>
      <c r="K1514" s="2" t="e">
        <f>IF(Produit_Tarif_Stock!#REF!&lt;&gt;0,Produit_Tarif_Stock!#REF!,"")</f>
        <v>#REF!</v>
      </c>
      <c r="L1514" s="114" t="e">
        <f>IF(Produit_Tarif_Stock!#REF!&lt;&gt;0,Produit_Tarif_Stock!#REF!,"")</f>
        <v>#REF!</v>
      </c>
      <c r="M1514" s="114" t="e">
        <f>IF(Produit_Tarif_Stock!#REF!&lt;&gt;0,Produit_Tarif_Stock!#REF!,"")</f>
        <v>#REF!</v>
      </c>
      <c r="N1514" s="454"/>
      <c r="P1514" s="2" t="e">
        <f>IF(Produit_Tarif_Stock!#REF!&lt;&gt;0,Produit_Tarif_Stock!#REF!,"")</f>
        <v>#REF!</v>
      </c>
      <c r="Q1514" s="518" t="e">
        <f>IF(Produit_Tarif_Stock!#REF!&lt;&gt;0,(E1514-(E1514*H1514)-Produit_Tarif_Stock!#REF!)/Produit_Tarif_Stock!#REF!*100,(E1514-(E1514*H1514)-Produit_Tarif_Stock!#REF!)/Produit_Tarif_Stock!#REF!*100)</f>
        <v>#REF!</v>
      </c>
      <c r="R1514" s="523">
        <f t="shared" si="47"/>
        <v>0</v>
      </c>
      <c r="S1514" s="524" t="e">
        <f>Produit_Tarif_Stock!#REF!</f>
        <v>#REF!</v>
      </c>
    </row>
    <row r="1515" spans="1:19" ht="24.75" customHeight="1">
      <c r="A1515" s="228" t="e">
        <f>Produit_Tarif_Stock!#REF!</f>
        <v>#REF!</v>
      </c>
      <c r="B1515" s="118" t="e">
        <f>IF(Produit_Tarif_Stock!#REF!&lt;&gt;"",Produit_Tarif_Stock!#REF!,"")</f>
        <v>#REF!</v>
      </c>
      <c r="C1515" s="502" t="e">
        <f>IF(Produit_Tarif_Stock!#REF!&lt;&gt;"",Produit_Tarif_Stock!#REF!,"")</f>
        <v>#REF!</v>
      </c>
      <c r="D1515" s="505" t="e">
        <f>IF(Produit_Tarif_Stock!#REF!&lt;&gt;"",Produit_Tarif_Stock!#REF!,"")</f>
        <v>#REF!</v>
      </c>
      <c r="E1515" s="514" t="e">
        <f>IF(Produit_Tarif_Stock!#REF!&lt;&gt;0,Produit_Tarif_Stock!#REF!,"")</f>
        <v>#REF!</v>
      </c>
      <c r="F1515" s="2" t="e">
        <f>IF(Produit_Tarif_Stock!#REF!&lt;&gt;"",Produit_Tarif_Stock!#REF!,"")</f>
        <v>#REF!</v>
      </c>
      <c r="G1515" s="506" t="e">
        <f>IF(Produit_Tarif_Stock!#REF!&lt;&gt;0,Produit_Tarif_Stock!#REF!,"")</f>
        <v>#REF!</v>
      </c>
      <c r="I1515" s="506" t="str">
        <f t="shared" si="46"/>
        <v/>
      </c>
      <c r="J1515" s="2" t="e">
        <f>IF(Produit_Tarif_Stock!#REF!&lt;&gt;0,Produit_Tarif_Stock!#REF!,"")</f>
        <v>#REF!</v>
      </c>
      <c r="K1515" s="2" t="e">
        <f>IF(Produit_Tarif_Stock!#REF!&lt;&gt;0,Produit_Tarif_Stock!#REF!,"")</f>
        <v>#REF!</v>
      </c>
      <c r="L1515" s="114" t="e">
        <f>IF(Produit_Tarif_Stock!#REF!&lt;&gt;0,Produit_Tarif_Stock!#REF!,"")</f>
        <v>#REF!</v>
      </c>
      <c r="M1515" s="114" t="e">
        <f>IF(Produit_Tarif_Stock!#REF!&lt;&gt;0,Produit_Tarif_Stock!#REF!,"")</f>
        <v>#REF!</v>
      </c>
      <c r="N1515" s="454"/>
      <c r="P1515" s="2" t="e">
        <f>IF(Produit_Tarif_Stock!#REF!&lt;&gt;0,Produit_Tarif_Stock!#REF!,"")</f>
        <v>#REF!</v>
      </c>
      <c r="Q1515" s="518" t="e">
        <f>IF(Produit_Tarif_Stock!#REF!&lt;&gt;0,(E1515-(E1515*H1515)-Produit_Tarif_Stock!#REF!)/Produit_Tarif_Stock!#REF!*100,(E1515-(E1515*H1515)-Produit_Tarif_Stock!#REF!)/Produit_Tarif_Stock!#REF!*100)</f>
        <v>#REF!</v>
      </c>
      <c r="R1515" s="523">
        <f t="shared" si="47"/>
        <v>0</v>
      </c>
      <c r="S1515" s="524" t="e">
        <f>Produit_Tarif_Stock!#REF!</f>
        <v>#REF!</v>
      </c>
    </row>
    <row r="1516" spans="1:19" ht="24.75" customHeight="1">
      <c r="A1516" s="228" t="e">
        <f>Produit_Tarif_Stock!#REF!</f>
        <v>#REF!</v>
      </c>
      <c r="B1516" s="118" t="e">
        <f>IF(Produit_Tarif_Stock!#REF!&lt;&gt;"",Produit_Tarif_Stock!#REF!,"")</f>
        <v>#REF!</v>
      </c>
      <c r="C1516" s="502" t="e">
        <f>IF(Produit_Tarif_Stock!#REF!&lt;&gt;"",Produit_Tarif_Stock!#REF!,"")</f>
        <v>#REF!</v>
      </c>
      <c r="D1516" s="505" t="e">
        <f>IF(Produit_Tarif_Stock!#REF!&lt;&gt;"",Produit_Tarif_Stock!#REF!,"")</f>
        <v>#REF!</v>
      </c>
      <c r="E1516" s="514" t="e">
        <f>IF(Produit_Tarif_Stock!#REF!&lt;&gt;0,Produit_Tarif_Stock!#REF!,"")</f>
        <v>#REF!</v>
      </c>
      <c r="F1516" s="2" t="e">
        <f>IF(Produit_Tarif_Stock!#REF!&lt;&gt;"",Produit_Tarif_Stock!#REF!,"")</f>
        <v>#REF!</v>
      </c>
      <c r="G1516" s="506" t="e">
        <f>IF(Produit_Tarif_Stock!#REF!&lt;&gt;0,Produit_Tarif_Stock!#REF!,"")</f>
        <v>#REF!</v>
      </c>
      <c r="I1516" s="506" t="str">
        <f t="shared" si="46"/>
        <v/>
      </c>
      <c r="J1516" s="2" t="e">
        <f>IF(Produit_Tarif_Stock!#REF!&lt;&gt;0,Produit_Tarif_Stock!#REF!,"")</f>
        <v>#REF!</v>
      </c>
      <c r="K1516" s="2" t="e">
        <f>IF(Produit_Tarif_Stock!#REF!&lt;&gt;0,Produit_Tarif_Stock!#REF!,"")</f>
        <v>#REF!</v>
      </c>
      <c r="L1516" s="114" t="e">
        <f>IF(Produit_Tarif_Stock!#REF!&lt;&gt;0,Produit_Tarif_Stock!#REF!,"")</f>
        <v>#REF!</v>
      </c>
      <c r="M1516" s="114" t="e">
        <f>IF(Produit_Tarif_Stock!#REF!&lt;&gt;0,Produit_Tarif_Stock!#REF!,"")</f>
        <v>#REF!</v>
      </c>
      <c r="N1516" s="454"/>
      <c r="P1516" s="2" t="e">
        <f>IF(Produit_Tarif_Stock!#REF!&lt;&gt;0,Produit_Tarif_Stock!#REF!,"")</f>
        <v>#REF!</v>
      </c>
      <c r="Q1516" s="518" t="e">
        <f>IF(Produit_Tarif_Stock!#REF!&lt;&gt;0,(E1516-(E1516*H1516)-Produit_Tarif_Stock!#REF!)/Produit_Tarif_Stock!#REF!*100,(E1516-(E1516*H1516)-Produit_Tarif_Stock!#REF!)/Produit_Tarif_Stock!#REF!*100)</f>
        <v>#REF!</v>
      </c>
      <c r="R1516" s="523">
        <f t="shared" si="47"/>
        <v>0</v>
      </c>
      <c r="S1516" s="524" t="e">
        <f>Produit_Tarif_Stock!#REF!</f>
        <v>#REF!</v>
      </c>
    </row>
    <row r="1517" spans="1:19" ht="24.75" customHeight="1">
      <c r="A1517" s="228" t="e">
        <f>Produit_Tarif_Stock!#REF!</f>
        <v>#REF!</v>
      </c>
      <c r="B1517" s="118" t="e">
        <f>IF(Produit_Tarif_Stock!#REF!&lt;&gt;"",Produit_Tarif_Stock!#REF!,"")</f>
        <v>#REF!</v>
      </c>
      <c r="C1517" s="502" t="e">
        <f>IF(Produit_Tarif_Stock!#REF!&lt;&gt;"",Produit_Tarif_Stock!#REF!,"")</f>
        <v>#REF!</v>
      </c>
      <c r="D1517" s="505" t="e">
        <f>IF(Produit_Tarif_Stock!#REF!&lt;&gt;"",Produit_Tarif_Stock!#REF!,"")</f>
        <v>#REF!</v>
      </c>
      <c r="E1517" s="514" t="e">
        <f>IF(Produit_Tarif_Stock!#REF!&lt;&gt;0,Produit_Tarif_Stock!#REF!,"")</f>
        <v>#REF!</v>
      </c>
      <c r="F1517" s="2" t="e">
        <f>IF(Produit_Tarif_Stock!#REF!&lt;&gt;"",Produit_Tarif_Stock!#REF!,"")</f>
        <v>#REF!</v>
      </c>
      <c r="G1517" s="506" t="e">
        <f>IF(Produit_Tarif_Stock!#REF!&lt;&gt;0,Produit_Tarif_Stock!#REF!,"")</f>
        <v>#REF!</v>
      </c>
      <c r="I1517" s="506" t="str">
        <f t="shared" si="46"/>
        <v/>
      </c>
      <c r="J1517" s="2" t="e">
        <f>IF(Produit_Tarif_Stock!#REF!&lt;&gt;0,Produit_Tarif_Stock!#REF!,"")</f>
        <v>#REF!</v>
      </c>
      <c r="K1517" s="2" t="e">
        <f>IF(Produit_Tarif_Stock!#REF!&lt;&gt;0,Produit_Tarif_Stock!#REF!,"")</f>
        <v>#REF!</v>
      </c>
      <c r="L1517" s="114" t="e">
        <f>IF(Produit_Tarif_Stock!#REF!&lt;&gt;0,Produit_Tarif_Stock!#REF!,"")</f>
        <v>#REF!</v>
      </c>
      <c r="M1517" s="114" t="e">
        <f>IF(Produit_Tarif_Stock!#REF!&lt;&gt;0,Produit_Tarif_Stock!#REF!,"")</f>
        <v>#REF!</v>
      </c>
      <c r="N1517" s="454"/>
      <c r="P1517" s="2" t="e">
        <f>IF(Produit_Tarif_Stock!#REF!&lt;&gt;0,Produit_Tarif_Stock!#REF!,"")</f>
        <v>#REF!</v>
      </c>
      <c r="Q1517" s="518" t="e">
        <f>IF(Produit_Tarif_Stock!#REF!&lt;&gt;0,(E1517-(E1517*H1517)-Produit_Tarif_Stock!#REF!)/Produit_Tarif_Stock!#REF!*100,(E1517-(E1517*H1517)-Produit_Tarif_Stock!#REF!)/Produit_Tarif_Stock!#REF!*100)</f>
        <v>#REF!</v>
      </c>
      <c r="R1517" s="523">
        <f t="shared" si="47"/>
        <v>0</v>
      </c>
      <c r="S1517" s="524" t="e">
        <f>Produit_Tarif_Stock!#REF!</f>
        <v>#REF!</v>
      </c>
    </row>
    <row r="1518" spans="1:19" ht="24.75" customHeight="1">
      <c r="A1518" s="228" t="e">
        <f>Produit_Tarif_Stock!#REF!</f>
        <v>#REF!</v>
      </c>
      <c r="B1518" s="118" t="e">
        <f>IF(Produit_Tarif_Stock!#REF!&lt;&gt;"",Produit_Tarif_Stock!#REF!,"")</f>
        <v>#REF!</v>
      </c>
      <c r="C1518" s="502" t="e">
        <f>IF(Produit_Tarif_Stock!#REF!&lt;&gt;"",Produit_Tarif_Stock!#REF!,"")</f>
        <v>#REF!</v>
      </c>
      <c r="D1518" s="505" t="e">
        <f>IF(Produit_Tarif_Stock!#REF!&lt;&gt;"",Produit_Tarif_Stock!#REF!,"")</f>
        <v>#REF!</v>
      </c>
      <c r="E1518" s="514" t="e">
        <f>IF(Produit_Tarif_Stock!#REF!&lt;&gt;0,Produit_Tarif_Stock!#REF!,"")</f>
        <v>#REF!</v>
      </c>
      <c r="F1518" s="2" t="e">
        <f>IF(Produit_Tarif_Stock!#REF!&lt;&gt;"",Produit_Tarif_Stock!#REF!,"")</f>
        <v>#REF!</v>
      </c>
      <c r="G1518" s="506" t="e">
        <f>IF(Produit_Tarif_Stock!#REF!&lt;&gt;0,Produit_Tarif_Stock!#REF!,"")</f>
        <v>#REF!</v>
      </c>
      <c r="I1518" s="506" t="str">
        <f t="shared" si="46"/>
        <v/>
      </c>
      <c r="J1518" s="2" t="e">
        <f>IF(Produit_Tarif_Stock!#REF!&lt;&gt;0,Produit_Tarif_Stock!#REF!,"")</f>
        <v>#REF!</v>
      </c>
      <c r="K1518" s="2" t="e">
        <f>IF(Produit_Tarif_Stock!#REF!&lt;&gt;0,Produit_Tarif_Stock!#REF!,"")</f>
        <v>#REF!</v>
      </c>
      <c r="L1518" s="114" t="e">
        <f>IF(Produit_Tarif_Stock!#REF!&lt;&gt;0,Produit_Tarif_Stock!#REF!,"")</f>
        <v>#REF!</v>
      </c>
      <c r="M1518" s="114" t="e">
        <f>IF(Produit_Tarif_Stock!#REF!&lt;&gt;0,Produit_Tarif_Stock!#REF!,"")</f>
        <v>#REF!</v>
      </c>
      <c r="N1518" s="454"/>
      <c r="P1518" s="2" t="e">
        <f>IF(Produit_Tarif_Stock!#REF!&lt;&gt;0,Produit_Tarif_Stock!#REF!,"")</f>
        <v>#REF!</v>
      </c>
      <c r="Q1518" s="518" t="e">
        <f>IF(Produit_Tarif_Stock!#REF!&lt;&gt;0,(E1518-(E1518*H1518)-Produit_Tarif_Stock!#REF!)/Produit_Tarif_Stock!#REF!*100,(E1518-(E1518*H1518)-Produit_Tarif_Stock!#REF!)/Produit_Tarif_Stock!#REF!*100)</f>
        <v>#REF!</v>
      </c>
      <c r="R1518" s="523">
        <f t="shared" si="47"/>
        <v>0</v>
      </c>
      <c r="S1518" s="524" t="e">
        <f>Produit_Tarif_Stock!#REF!</f>
        <v>#REF!</v>
      </c>
    </row>
    <row r="1519" spans="1:19" ht="24.75" customHeight="1">
      <c r="A1519" s="228" t="e">
        <f>Produit_Tarif_Stock!#REF!</f>
        <v>#REF!</v>
      </c>
      <c r="B1519" s="118" t="e">
        <f>IF(Produit_Tarif_Stock!#REF!&lt;&gt;"",Produit_Tarif_Stock!#REF!,"")</f>
        <v>#REF!</v>
      </c>
      <c r="C1519" s="502" t="e">
        <f>IF(Produit_Tarif_Stock!#REF!&lt;&gt;"",Produit_Tarif_Stock!#REF!,"")</f>
        <v>#REF!</v>
      </c>
      <c r="D1519" s="505" t="e">
        <f>IF(Produit_Tarif_Stock!#REF!&lt;&gt;"",Produit_Tarif_Stock!#REF!,"")</f>
        <v>#REF!</v>
      </c>
      <c r="E1519" s="514" t="e">
        <f>IF(Produit_Tarif_Stock!#REF!&lt;&gt;0,Produit_Tarif_Stock!#REF!,"")</f>
        <v>#REF!</v>
      </c>
      <c r="F1519" s="2" t="e">
        <f>IF(Produit_Tarif_Stock!#REF!&lt;&gt;"",Produit_Tarif_Stock!#REF!,"")</f>
        <v>#REF!</v>
      </c>
      <c r="G1519" s="506" t="e">
        <f>IF(Produit_Tarif_Stock!#REF!&lt;&gt;0,Produit_Tarif_Stock!#REF!,"")</f>
        <v>#REF!</v>
      </c>
      <c r="I1519" s="506" t="str">
        <f t="shared" si="46"/>
        <v/>
      </c>
      <c r="J1519" s="2" t="e">
        <f>IF(Produit_Tarif_Stock!#REF!&lt;&gt;0,Produit_Tarif_Stock!#REF!,"")</f>
        <v>#REF!</v>
      </c>
      <c r="K1519" s="2" t="e">
        <f>IF(Produit_Tarif_Stock!#REF!&lt;&gt;0,Produit_Tarif_Stock!#REF!,"")</f>
        <v>#REF!</v>
      </c>
      <c r="L1519" s="114" t="e">
        <f>IF(Produit_Tarif_Stock!#REF!&lt;&gt;0,Produit_Tarif_Stock!#REF!,"")</f>
        <v>#REF!</v>
      </c>
      <c r="M1519" s="114" t="e">
        <f>IF(Produit_Tarif_Stock!#REF!&lt;&gt;0,Produit_Tarif_Stock!#REF!,"")</f>
        <v>#REF!</v>
      </c>
      <c r="N1519" s="454"/>
      <c r="P1519" s="2" t="e">
        <f>IF(Produit_Tarif_Stock!#REF!&lt;&gt;0,Produit_Tarif_Stock!#REF!,"")</f>
        <v>#REF!</v>
      </c>
      <c r="Q1519" s="518" t="e">
        <f>IF(Produit_Tarif_Stock!#REF!&lt;&gt;0,(E1519-(E1519*H1519)-Produit_Tarif_Stock!#REF!)/Produit_Tarif_Stock!#REF!*100,(E1519-(E1519*H1519)-Produit_Tarif_Stock!#REF!)/Produit_Tarif_Stock!#REF!*100)</f>
        <v>#REF!</v>
      </c>
      <c r="R1519" s="523">
        <f t="shared" si="47"/>
        <v>0</v>
      </c>
      <c r="S1519" s="524" t="e">
        <f>Produit_Tarif_Stock!#REF!</f>
        <v>#REF!</v>
      </c>
    </row>
    <row r="1520" spans="1:19" ht="24.75" customHeight="1">
      <c r="A1520" s="228" t="e">
        <f>Produit_Tarif_Stock!#REF!</f>
        <v>#REF!</v>
      </c>
      <c r="B1520" s="118" t="e">
        <f>IF(Produit_Tarif_Stock!#REF!&lt;&gt;"",Produit_Tarif_Stock!#REF!,"")</f>
        <v>#REF!</v>
      </c>
      <c r="C1520" s="502" t="e">
        <f>IF(Produit_Tarif_Stock!#REF!&lt;&gt;"",Produit_Tarif_Stock!#REF!,"")</f>
        <v>#REF!</v>
      </c>
      <c r="D1520" s="505" t="e">
        <f>IF(Produit_Tarif_Stock!#REF!&lt;&gt;"",Produit_Tarif_Stock!#REF!,"")</f>
        <v>#REF!</v>
      </c>
      <c r="E1520" s="514" t="e">
        <f>IF(Produit_Tarif_Stock!#REF!&lt;&gt;0,Produit_Tarif_Stock!#REF!,"")</f>
        <v>#REF!</v>
      </c>
      <c r="F1520" s="2" t="e">
        <f>IF(Produit_Tarif_Stock!#REF!&lt;&gt;"",Produit_Tarif_Stock!#REF!,"")</f>
        <v>#REF!</v>
      </c>
      <c r="G1520" s="506" t="e">
        <f>IF(Produit_Tarif_Stock!#REF!&lt;&gt;0,Produit_Tarif_Stock!#REF!,"")</f>
        <v>#REF!</v>
      </c>
      <c r="I1520" s="506" t="str">
        <f t="shared" si="46"/>
        <v/>
      </c>
      <c r="J1520" s="2" t="e">
        <f>IF(Produit_Tarif_Stock!#REF!&lt;&gt;0,Produit_Tarif_Stock!#REF!,"")</f>
        <v>#REF!</v>
      </c>
      <c r="K1520" s="2" t="e">
        <f>IF(Produit_Tarif_Stock!#REF!&lt;&gt;0,Produit_Tarif_Stock!#REF!,"")</f>
        <v>#REF!</v>
      </c>
      <c r="L1520" s="114" t="e">
        <f>IF(Produit_Tarif_Stock!#REF!&lt;&gt;0,Produit_Tarif_Stock!#REF!,"")</f>
        <v>#REF!</v>
      </c>
      <c r="M1520" s="114" t="e">
        <f>IF(Produit_Tarif_Stock!#REF!&lt;&gt;0,Produit_Tarif_Stock!#REF!,"")</f>
        <v>#REF!</v>
      </c>
      <c r="N1520" s="454"/>
      <c r="P1520" s="2" t="e">
        <f>IF(Produit_Tarif_Stock!#REF!&lt;&gt;0,Produit_Tarif_Stock!#REF!,"")</f>
        <v>#REF!</v>
      </c>
      <c r="Q1520" s="518" t="e">
        <f>IF(Produit_Tarif_Stock!#REF!&lt;&gt;0,(E1520-(E1520*H1520)-Produit_Tarif_Stock!#REF!)/Produit_Tarif_Stock!#REF!*100,(E1520-(E1520*H1520)-Produit_Tarif_Stock!#REF!)/Produit_Tarif_Stock!#REF!*100)</f>
        <v>#REF!</v>
      </c>
      <c r="R1520" s="523">
        <f t="shared" si="47"/>
        <v>0</v>
      </c>
      <c r="S1520" s="524" t="e">
        <f>Produit_Tarif_Stock!#REF!</f>
        <v>#REF!</v>
      </c>
    </row>
    <row r="1521" spans="1:19" ht="24.75" customHeight="1">
      <c r="A1521" s="228" t="e">
        <f>Produit_Tarif_Stock!#REF!</f>
        <v>#REF!</v>
      </c>
      <c r="B1521" s="118" t="e">
        <f>IF(Produit_Tarif_Stock!#REF!&lt;&gt;"",Produit_Tarif_Stock!#REF!,"")</f>
        <v>#REF!</v>
      </c>
      <c r="C1521" s="502" t="e">
        <f>IF(Produit_Tarif_Stock!#REF!&lt;&gt;"",Produit_Tarif_Stock!#REF!,"")</f>
        <v>#REF!</v>
      </c>
      <c r="D1521" s="505" t="e">
        <f>IF(Produit_Tarif_Stock!#REF!&lt;&gt;"",Produit_Tarif_Stock!#REF!,"")</f>
        <v>#REF!</v>
      </c>
      <c r="E1521" s="514" t="e">
        <f>IF(Produit_Tarif_Stock!#REF!&lt;&gt;0,Produit_Tarif_Stock!#REF!,"")</f>
        <v>#REF!</v>
      </c>
      <c r="F1521" s="2" t="e">
        <f>IF(Produit_Tarif_Stock!#REF!&lt;&gt;"",Produit_Tarif_Stock!#REF!,"")</f>
        <v>#REF!</v>
      </c>
      <c r="G1521" s="506" t="e">
        <f>IF(Produit_Tarif_Stock!#REF!&lt;&gt;0,Produit_Tarif_Stock!#REF!,"")</f>
        <v>#REF!</v>
      </c>
      <c r="I1521" s="506" t="str">
        <f t="shared" si="46"/>
        <v/>
      </c>
      <c r="J1521" s="2" t="e">
        <f>IF(Produit_Tarif_Stock!#REF!&lt;&gt;0,Produit_Tarif_Stock!#REF!,"")</f>
        <v>#REF!</v>
      </c>
      <c r="K1521" s="2" t="e">
        <f>IF(Produit_Tarif_Stock!#REF!&lt;&gt;0,Produit_Tarif_Stock!#REF!,"")</f>
        <v>#REF!</v>
      </c>
      <c r="L1521" s="114" t="e">
        <f>IF(Produit_Tarif_Stock!#REF!&lt;&gt;0,Produit_Tarif_Stock!#REF!,"")</f>
        <v>#REF!</v>
      </c>
      <c r="M1521" s="114" t="e">
        <f>IF(Produit_Tarif_Stock!#REF!&lt;&gt;0,Produit_Tarif_Stock!#REF!,"")</f>
        <v>#REF!</v>
      </c>
      <c r="N1521" s="454"/>
      <c r="P1521" s="2" t="e">
        <f>IF(Produit_Tarif_Stock!#REF!&lt;&gt;0,Produit_Tarif_Stock!#REF!,"")</f>
        <v>#REF!</v>
      </c>
      <c r="Q1521" s="518" t="e">
        <f>IF(Produit_Tarif_Stock!#REF!&lt;&gt;0,(E1521-(E1521*H1521)-Produit_Tarif_Stock!#REF!)/Produit_Tarif_Stock!#REF!*100,(E1521-(E1521*H1521)-Produit_Tarif_Stock!#REF!)/Produit_Tarif_Stock!#REF!*100)</f>
        <v>#REF!</v>
      </c>
      <c r="R1521" s="523">
        <f t="shared" si="47"/>
        <v>0</v>
      </c>
      <c r="S1521" s="524" t="e">
        <f>Produit_Tarif_Stock!#REF!</f>
        <v>#REF!</v>
      </c>
    </row>
    <row r="1522" spans="1:19" ht="24.75" customHeight="1">
      <c r="A1522" s="228" t="e">
        <f>Produit_Tarif_Stock!#REF!</f>
        <v>#REF!</v>
      </c>
      <c r="B1522" s="118" t="e">
        <f>IF(Produit_Tarif_Stock!#REF!&lt;&gt;"",Produit_Tarif_Stock!#REF!,"")</f>
        <v>#REF!</v>
      </c>
      <c r="C1522" s="502" t="e">
        <f>IF(Produit_Tarif_Stock!#REF!&lt;&gt;"",Produit_Tarif_Stock!#REF!,"")</f>
        <v>#REF!</v>
      </c>
      <c r="D1522" s="505" t="e">
        <f>IF(Produit_Tarif_Stock!#REF!&lt;&gt;"",Produit_Tarif_Stock!#REF!,"")</f>
        <v>#REF!</v>
      </c>
      <c r="E1522" s="514" t="e">
        <f>IF(Produit_Tarif_Stock!#REF!&lt;&gt;0,Produit_Tarif_Stock!#REF!,"")</f>
        <v>#REF!</v>
      </c>
      <c r="F1522" s="2" t="e">
        <f>IF(Produit_Tarif_Stock!#REF!&lt;&gt;"",Produit_Tarif_Stock!#REF!,"")</f>
        <v>#REF!</v>
      </c>
      <c r="G1522" s="506" t="e">
        <f>IF(Produit_Tarif_Stock!#REF!&lt;&gt;0,Produit_Tarif_Stock!#REF!,"")</f>
        <v>#REF!</v>
      </c>
      <c r="I1522" s="506" t="str">
        <f t="shared" si="46"/>
        <v/>
      </c>
      <c r="J1522" s="2" t="e">
        <f>IF(Produit_Tarif_Stock!#REF!&lt;&gt;0,Produit_Tarif_Stock!#REF!,"")</f>
        <v>#REF!</v>
      </c>
      <c r="K1522" s="2" t="e">
        <f>IF(Produit_Tarif_Stock!#REF!&lt;&gt;0,Produit_Tarif_Stock!#REF!,"")</f>
        <v>#REF!</v>
      </c>
      <c r="L1522" s="114" t="e">
        <f>IF(Produit_Tarif_Stock!#REF!&lt;&gt;0,Produit_Tarif_Stock!#REF!,"")</f>
        <v>#REF!</v>
      </c>
      <c r="M1522" s="114" t="e">
        <f>IF(Produit_Tarif_Stock!#REF!&lt;&gt;0,Produit_Tarif_Stock!#REF!,"")</f>
        <v>#REF!</v>
      </c>
      <c r="N1522" s="454"/>
      <c r="P1522" s="2" t="e">
        <f>IF(Produit_Tarif_Stock!#REF!&lt;&gt;0,Produit_Tarif_Stock!#REF!,"")</f>
        <v>#REF!</v>
      </c>
      <c r="Q1522" s="518" t="e">
        <f>IF(Produit_Tarif_Stock!#REF!&lt;&gt;0,(E1522-(E1522*H1522)-Produit_Tarif_Stock!#REF!)/Produit_Tarif_Stock!#REF!*100,(E1522-(E1522*H1522)-Produit_Tarif_Stock!#REF!)/Produit_Tarif_Stock!#REF!*100)</f>
        <v>#REF!</v>
      </c>
      <c r="R1522" s="523">
        <f t="shared" si="47"/>
        <v>0</v>
      </c>
      <c r="S1522" s="524" t="e">
        <f>Produit_Tarif_Stock!#REF!</f>
        <v>#REF!</v>
      </c>
    </row>
    <row r="1523" spans="1:19" ht="24.75" customHeight="1">
      <c r="A1523" s="228" t="e">
        <f>Produit_Tarif_Stock!#REF!</f>
        <v>#REF!</v>
      </c>
      <c r="B1523" s="118" t="e">
        <f>IF(Produit_Tarif_Stock!#REF!&lt;&gt;"",Produit_Tarif_Stock!#REF!,"")</f>
        <v>#REF!</v>
      </c>
      <c r="C1523" s="502" t="e">
        <f>IF(Produit_Tarif_Stock!#REF!&lt;&gt;"",Produit_Tarif_Stock!#REF!,"")</f>
        <v>#REF!</v>
      </c>
      <c r="D1523" s="505" t="e">
        <f>IF(Produit_Tarif_Stock!#REF!&lt;&gt;"",Produit_Tarif_Stock!#REF!,"")</f>
        <v>#REF!</v>
      </c>
      <c r="E1523" s="514" t="e">
        <f>IF(Produit_Tarif_Stock!#REF!&lt;&gt;0,Produit_Tarif_Stock!#REF!,"")</f>
        <v>#REF!</v>
      </c>
      <c r="F1523" s="2" t="e">
        <f>IF(Produit_Tarif_Stock!#REF!&lt;&gt;"",Produit_Tarif_Stock!#REF!,"")</f>
        <v>#REF!</v>
      </c>
      <c r="G1523" s="506" t="e">
        <f>IF(Produit_Tarif_Stock!#REF!&lt;&gt;0,Produit_Tarif_Stock!#REF!,"")</f>
        <v>#REF!</v>
      </c>
      <c r="I1523" s="506" t="str">
        <f t="shared" si="46"/>
        <v/>
      </c>
      <c r="J1523" s="2" t="e">
        <f>IF(Produit_Tarif_Stock!#REF!&lt;&gt;0,Produit_Tarif_Stock!#REF!,"")</f>
        <v>#REF!</v>
      </c>
      <c r="K1523" s="2" t="e">
        <f>IF(Produit_Tarif_Stock!#REF!&lt;&gt;0,Produit_Tarif_Stock!#REF!,"")</f>
        <v>#REF!</v>
      </c>
      <c r="L1523" s="114" t="e">
        <f>IF(Produit_Tarif_Stock!#REF!&lt;&gt;0,Produit_Tarif_Stock!#REF!,"")</f>
        <v>#REF!</v>
      </c>
      <c r="M1523" s="114" t="e">
        <f>IF(Produit_Tarif_Stock!#REF!&lt;&gt;0,Produit_Tarif_Stock!#REF!,"")</f>
        <v>#REF!</v>
      </c>
      <c r="N1523" s="454"/>
      <c r="P1523" s="2" t="e">
        <f>IF(Produit_Tarif_Stock!#REF!&lt;&gt;0,Produit_Tarif_Stock!#REF!,"")</f>
        <v>#REF!</v>
      </c>
      <c r="Q1523" s="518" t="e">
        <f>IF(Produit_Tarif_Stock!#REF!&lt;&gt;0,(E1523-(E1523*H1523)-Produit_Tarif_Stock!#REF!)/Produit_Tarif_Stock!#REF!*100,(E1523-(E1523*H1523)-Produit_Tarif_Stock!#REF!)/Produit_Tarif_Stock!#REF!*100)</f>
        <v>#REF!</v>
      </c>
      <c r="R1523" s="523">
        <f t="shared" si="47"/>
        <v>0</v>
      </c>
      <c r="S1523" s="524" t="e">
        <f>Produit_Tarif_Stock!#REF!</f>
        <v>#REF!</v>
      </c>
    </row>
    <row r="1524" spans="1:19" ht="24.75" customHeight="1">
      <c r="A1524" s="228" t="e">
        <f>Produit_Tarif_Stock!#REF!</f>
        <v>#REF!</v>
      </c>
      <c r="B1524" s="118" t="e">
        <f>IF(Produit_Tarif_Stock!#REF!&lt;&gt;"",Produit_Tarif_Stock!#REF!,"")</f>
        <v>#REF!</v>
      </c>
      <c r="C1524" s="502" t="e">
        <f>IF(Produit_Tarif_Stock!#REF!&lt;&gt;"",Produit_Tarif_Stock!#REF!,"")</f>
        <v>#REF!</v>
      </c>
      <c r="D1524" s="505" t="e">
        <f>IF(Produit_Tarif_Stock!#REF!&lt;&gt;"",Produit_Tarif_Stock!#REF!,"")</f>
        <v>#REF!</v>
      </c>
      <c r="E1524" s="514" t="e">
        <f>IF(Produit_Tarif_Stock!#REF!&lt;&gt;0,Produit_Tarif_Stock!#REF!,"")</f>
        <v>#REF!</v>
      </c>
      <c r="F1524" s="2" t="e">
        <f>IF(Produit_Tarif_Stock!#REF!&lt;&gt;"",Produit_Tarif_Stock!#REF!,"")</f>
        <v>#REF!</v>
      </c>
      <c r="G1524" s="506" t="e">
        <f>IF(Produit_Tarif_Stock!#REF!&lt;&gt;0,Produit_Tarif_Stock!#REF!,"")</f>
        <v>#REF!</v>
      </c>
      <c r="I1524" s="506" t="str">
        <f t="shared" si="46"/>
        <v/>
      </c>
      <c r="J1524" s="2" t="e">
        <f>IF(Produit_Tarif_Stock!#REF!&lt;&gt;0,Produit_Tarif_Stock!#REF!,"")</f>
        <v>#REF!</v>
      </c>
      <c r="K1524" s="2" t="e">
        <f>IF(Produit_Tarif_Stock!#REF!&lt;&gt;0,Produit_Tarif_Stock!#REF!,"")</f>
        <v>#REF!</v>
      </c>
      <c r="L1524" s="114" t="e">
        <f>IF(Produit_Tarif_Stock!#REF!&lt;&gt;0,Produit_Tarif_Stock!#REF!,"")</f>
        <v>#REF!</v>
      </c>
      <c r="M1524" s="114" t="e">
        <f>IF(Produit_Tarif_Stock!#REF!&lt;&gt;0,Produit_Tarif_Stock!#REF!,"")</f>
        <v>#REF!</v>
      </c>
      <c r="N1524" s="454"/>
      <c r="P1524" s="2" t="e">
        <f>IF(Produit_Tarif_Stock!#REF!&lt;&gt;0,Produit_Tarif_Stock!#REF!,"")</f>
        <v>#REF!</v>
      </c>
      <c r="Q1524" s="518" t="e">
        <f>IF(Produit_Tarif_Stock!#REF!&lt;&gt;0,(E1524-(E1524*H1524)-Produit_Tarif_Stock!#REF!)/Produit_Tarif_Stock!#REF!*100,(E1524-(E1524*H1524)-Produit_Tarif_Stock!#REF!)/Produit_Tarif_Stock!#REF!*100)</f>
        <v>#REF!</v>
      </c>
      <c r="R1524" s="523">
        <f t="shared" si="47"/>
        <v>0</v>
      </c>
      <c r="S1524" s="524" t="e">
        <f>Produit_Tarif_Stock!#REF!</f>
        <v>#REF!</v>
      </c>
    </row>
    <row r="1525" spans="1:19" ht="24.75" customHeight="1">
      <c r="A1525" s="228" t="e">
        <f>Produit_Tarif_Stock!#REF!</f>
        <v>#REF!</v>
      </c>
      <c r="B1525" s="118" t="e">
        <f>IF(Produit_Tarif_Stock!#REF!&lt;&gt;"",Produit_Tarif_Stock!#REF!,"")</f>
        <v>#REF!</v>
      </c>
      <c r="C1525" s="502" t="e">
        <f>IF(Produit_Tarif_Stock!#REF!&lt;&gt;"",Produit_Tarif_Stock!#REF!,"")</f>
        <v>#REF!</v>
      </c>
      <c r="D1525" s="505" t="e">
        <f>IF(Produit_Tarif_Stock!#REF!&lt;&gt;"",Produit_Tarif_Stock!#REF!,"")</f>
        <v>#REF!</v>
      </c>
      <c r="E1525" s="514" t="e">
        <f>IF(Produit_Tarif_Stock!#REF!&lt;&gt;0,Produit_Tarif_Stock!#REF!,"")</f>
        <v>#REF!</v>
      </c>
      <c r="F1525" s="2" t="e">
        <f>IF(Produit_Tarif_Stock!#REF!&lt;&gt;"",Produit_Tarif_Stock!#REF!,"")</f>
        <v>#REF!</v>
      </c>
      <c r="G1525" s="506" t="e">
        <f>IF(Produit_Tarif_Stock!#REF!&lt;&gt;0,Produit_Tarif_Stock!#REF!,"")</f>
        <v>#REF!</v>
      </c>
      <c r="I1525" s="506" t="str">
        <f t="shared" si="46"/>
        <v/>
      </c>
      <c r="J1525" s="2" t="e">
        <f>IF(Produit_Tarif_Stock!#REF!&lt;&gt;0,Produit_Tarif_Stock!#REF!,"")</f>
        <v>#REF!</v>
      </c>
      <c r="K1525" s="2" t="e">
        <f>IF(Produit_Tarif_Stock!#REF!&lt;&gt;0,Produit_Tarif_Stock!#REF!,"")</f>
        <v>#REF!</v>
      </c>
      <c r="L1525" s="114" t="e">
        <f>IF(Produit_Tarif_Stock!#REF!&lt;&gt;0,Produit_Tarif_Stock!#REF!,"")</f>
        <v>#REF!</v>
      </c>
      <c r="M1525" s="114" t="e">
        <f>IF(Produit_Tarif_Stock!#REF!&lt;&gt;0,Produit_Tarif_Stock!#REF!,"")</f>
        <v>#REF!</v>
      </c>
      <c r="N1525" s="454"/>
      <c r="P1525" s="2" t="e">
        <f>IF(Produit_Tarif_Stock!#REF!&lt;&gt;0,Produit_Tarif_Stock!#REF!,"")</f>
        <v>#REF!</v>
      </c>
      <c r="Q1525" s="518" t="e">
        <f>IF(Produit_Tarif_Stock!#REF!&lt;&gt;0,(E1525-(E1525*H1525)-Produit_Tarif_Stock!#REF!)/Produit_Tarif_Stock!#REF!*100,(E1525-(E1525*H1525)-Produit_Tarif_Stock!#REF!)/Produit_Tarif_Stock!#REF!*100)</f>
        <v>#REF!</v>
      </c>
      <c r="R1525" s="523">
        <f t="shared" si="47"/>
        <v>0</v>
      </c>
      <c r="S1525" s="524" t="e">
        <f>Produit_Tarif_Stock!#REF!</f>
        <v>#REF!</v>
      </c>
    </row>
    <row r="1526" spans="1:19" ht="24.75" customHeight="1">
      <c r="A1526" s="228" t="e">
        <f>Produit_Tarif_Stock!#REF!</f>
        <v>#REF!</v>
      </c>
      <c r="B1526" s="118" t="e">
        <f>IF(Produit_Tarif_Stock!#REF!&lt;&gt;"",Produit_Tarif_Stock!#REF!,"")</f>
        <v>#REF!</v>
      </c>
      <c r="C1526" s="502" t="e">
        <f>IF(Produit_Tarif_Stock!#REF!&lt;&gt;"",Produit_Tarif_Stock!#REF!,"")</f>
        <v>#REF!</v>
      </c>
      <c r="D1526" s="505" t="e">
        <f>IF(Produit_Tarif_Stock!#REF!&lt;&gt;"",Produit_Tarif_Stock!#REF!,"")</f>
        <v>#REF!</v>
      </c>
      <c r="E1526" s="514" t="e">
        <f>IF(Produit_Tarif_Stock!#REF!&lt;&gt;0,Produit_Tarif_Stock!#REF!,"")</f>
        <v>#REF!</v>
      </c>
      <c r="F1526" s="2" t="e">
        <f>IF(Produit_Tarif_Stock!#REF!&lt;&gt;"",Produit_Tarif_Stock!#REF!,"")</f>
        <v>#REF!</v>
      </c>
      <c r="G1526" s="506" t="e">
        <f>IF(Produit_Tarif_Stock!#REF!&lt;&gt;0,Produit_Tarif_Stock!#REF!,"")</f>
        <v>#REF!</v>
      </c>
      <c r="I1526" s="506" t="str">
        <f t="shared" si="46"/>
        <v/>
      </c>
      <c r="J1526" s="2" t="e">
        <f>IF(Produit_Tarif_Stock!#REF!&lt;&gt;0,Produit_Tarif_Stock!#REF!,"")</f>
        <v>#REF!</v>
      </c>
      <c r="K1526" s="2" t="e">
        <f>IF(Produit_Tarif_Stock!#REF!&lt;&gt;0,Produit_Tarif_Stock!#REF!,"")</f>
        <v>#REF!</v>
      </c>
      <c r="L1526" s="114" t="e">
        <f>IF(Produit_Tarif_Stock!#REF!&lt;&gt;0,Produit_Tarif_Stock!#REF!,"")</f>
        <v>#REF!</v>
      </c>
      <c r="M1526" s="114" t="e">
        <f>IF(Produit_Tarif_Stock!#REF!&lt;&gt;0,Produit_Tarif_Stock!#REF!,"")</f>
        <v>#REF!</v>
      </c>
      <c r="N1526" s="454"/>
      <c r="P1526" s="2" t="e">
        <f>IF(Produit_Tarif_Stock!#REF!&lt;&gt;0,Produit_Tarif_Stock!#REF!,"")</f>
        <v>#REF!</v>
      </c>
      <c r="Q1526" s="518" t="e">
        <f>IF(Produit_Tarif_Stock!#REF!&lt;&gt;0,(E1526-(E1526*H1526)-Produit_Tarif_Stock!#REF!)/Produit_Tarif_Stock!#REF!*100,(E1526-(E1526*H1526)-Produit_Tarif_Stock!#REF!)/Produit_Tarif_Stock!#REF!*100)</f>
        <v>#REF!</v>
      </c>
      <c r="R1526" s="523">
        <f t="shared" si="47"/>
        <v>0</v>
      </c>
      <c r="S1526" s="524" t="e">
        <f>Produit_Tarif_Stock!#REF!</f>
        <v>#REF!</v>
      </c>
    </row>
    <row r="1527" spans="1:19" ht="24.75" customHeight="1">
      <c r="A1527" s="228" t="e">
        <f>Produit_Tarif_Stock!#REF!</f>
        <v>#REF!</v>
      </c>
      <c r="B1527" s="118" t="e">
        <f>IF(Produit_Tarif_Stock!#REF!&lt;&gt;"",Produit_Tarif_Stock!#REF!,"")</f>
        <v>#REF!</v>
      </c>
      <c r="C1527" s="502" t="e">
        <f>IF(Produit_Tarif_Stock!#REF!&lt;&gt;"",Produit_Tarif_Stock!#REF!,"")</f>
        <v>#REF!</v>
      </c>
      <c r="D1527" s="505" t="e">
        <f>IF(Produit_Tarif_Stock!#REF!&lt;&gt;"",Produit_Tarif_Stock!#REF!,"")</f>
        <v>#REF!</v>
      </c>
      <c r="E1527" s="514" t="e">
        <f>IF(Produit_Tarif_Stock!#REF!&lt;&gt;0,Produit_Tarif_Stock!#REF!,"")</f>
        <v>#REF!</v>
      </c>
      <c r="F1527" s="2" t="e">
        <f>IF(Produit_Tarif_Stock!#REF!&lt;&gt;"",Produit_Tarif_Stock!#REF!,"")</f>
        <v>#REF!</v>
      </c>
      <c r="G1527" s="506" t="e">
        <f>IF(Produit_Tarif_Stock!#REF!&lt;&gt;0,Produit_Tarif_Stock!#REF!,"")</f>
        <v>#REF!</v>
      </c>
      <c r="I1527" s="506" t="str">
        <f t="shared" si="46"/>
        <v/>
      </c>
      <c r="J1527" s="2" t="e">
        <f>IF(Produit_Tarif_Stock!#REF!&lt;&gt;0,Produit_Tarif_Stock!#REF!,"")</f>
        <v>#REF!</v>
      </c>
      <c r="K1527" s="2" t="e">
        <f>IF(Produit_Tarif_Stock!#REF!&lt;&gt;0,Produit_Tarif_Stock!#REF!,"")</f>
        <v>#REF!</v>
      </c>
      <c r="L1527" s="114" t="e">
        <f>IF(Produit_Tarif_Stock!#REF!&lt;&gt;0,Produit_Tarif_Stock!#REF!,"")</f>
        <v>#REF!</v>
      </c>
      <c r="M1527" s="114" t="e">
        <f>IF(Produit_Tarif_Stock!#REF!&lt;&gt;0,Produit_Tarif_Stock!#REF!,"")</f>
        <v>#REF!</v>
      </c>
      <c r="N1527" s="454"/>
      <c r="P1527" s="2" t="e">
        <f>IF(Produit_Tarif_Stock!#REF!&lt;&gt;0,Produit_Tarif_Stock!#REF!,"")</f>
        <v>#REF!</v>
      </c>
      <c r="Q1527" s="518" t="e">
        <f>IF(Produit_Tarif_Stock!#REF!&lt;&gt;0,(E1527-(E1527*H1527)-Produit_Tarif_Stock!#REF!)/Produit_Tarif_Stock!#REF!*100,(E1527-(E1527*H1527)-Produit_Tarif_Stock!#REF!)/Produit_Tarif_Stock!#REF!*100)</f>
        <v>#REF!</v>
      </c>
      <c r="R1527" s="523">
        <f t="shared" si="47"/>
        <v>0</v>
      </c>
      <c r="S1527" s="524" t="e">
        <f>Produit_Tarif_Stock!#REF!</f>
        <v>#REF!</v>
      </c>
    </row>
    <row r="1528" spans="1:19" ht="24.75" customHeight="1">
      <c r="A1528" s="228" t="e">
        <f>Produit_Tarif_Stock!#REF!</f>
        <v>#REF!</v>
      </c>
      <c r="B1528" s="118" t="e">
        <f>IF(Produit_Tarif_Stock!#REF!&lt;&gt;"",Produit_Tarif_Stock!#REF!,"")</f>
        <v>#REF!</v>
      </c>
      <c r="C1528" s="502" t="e">
        <f>IF(Produit_Tarif_Stock!#REF!&lt;&gt;"",Produit_Tarif_Stock!#REF!,"")</f>
        <v>#REF!</v>
      </c>
      <c r="D1528" s="505" t="e">
        <f>IF(Produit_Tarif_Stock!#REF!&lt;&gt;"",Produit_Tarif_Stock!#REF!,"")</f>
        <v>#REF!</v>
      </c>
      <c r="E1528" s="514" t="e">
        <f>IF(Produit_Tarif_Stock!#REF!&lt;&gt;0,Produit_Tarif_Stock!#REF!,"")</f>
        <v>#REF!</v>
      </c>
      <c r="F1528" s="2" t="e">
        <f>IF(Produit_Tarif_Stock!#REF!&lt;&gt;"",Produit_Tarif_Stock!#REF!,"")</f>
        <v>#REF!</v>
      </c>
      <c r="G1528" s="506" t="e">
        <f>IF(Produit_Tarif_Stock!#REF!&lt;&gt;0,Produit_Tarif_Stock!#REF!,"")</f>
        <v>#REF!</v>
      </c>
      <c r="I1528" s="506" t="str">
        <f t="shared" si="46"/>
        <v/>
      </c>
      <c r="J1528" s="2" t="e">
        <f>IF(Produit_Tarif_Stock!#REF!&lt;&gt;0,Produit_Tarif_Stock!#REF!,"")</f>
        <v>#REF!</v>
      </c>
      <c r="K1528" s="2" t="e">
        <f>IF(Produit_Tarif_Stock!#REF!&lt;&gt;0,Produit_Tarif_Stock!#REF!,"")</f>
        <v>#REF!</v>
      </c>
      <c r="L1528" s="114" t="e">
        <f>IF(Produit_Tarif_Stock!#REF!&lt;&gt;0,Produit_Tarif_Stock!#REF!,"")</f>
        <v>#REF!</v>
      </c>
      <c r="M1528" s="114" t="e">
        <f>IF(Produit_Tarif_Stock!#REF!&lt;&gt;0,Produit_Tarif_Stock!#REF!,"")</f>
        <v>#REF!</v>
      </c>
      <c r="N1528" s="454"/>
      <c r="P1528" s="2" t="e">
        <f>IF(Produit_Tarif_Stock!#REF!&lt;&gt;0,Produit_Tarif_Stock!#REF!,"")</f>
        <v>#REF!</v>
      </c>
      <c r="Q1528" s="518" t="e">
        <f>IF(Produit_Tarif_Stock!#REF!&lt;&gt;0,(E1528-(E1528*H1528)-Produit_Tarif_Stock!#REF!)/Produit_Tarif_Stock!#REF!*100,(E1528-(E1528*H1528)-Produit_Tarif_Stock!#REF!)/Produit_Tarif_Stock!#REF!*100)</f>
        <v>#REF!</v>
      </c>
      <c r="R1528" s="523">
        <f t="shared" si="47"/>
        <v>0</v>
      </c>
      <c r="S1528" s="524" t="e">
        <f>Produit_Tarif_Stock!#REF!</f>
        <v>#REF!</v>
      </c>
    </row>
    <row r="1529" spans="1:19" ht="24.75" customHeight="1">
      <c r="A1529" s="228" t="e">
        <f>Produit_Tarif_Stock!#REF!</f>
        <v>#REF!</v>
      </c>
      <c r="B1529" s="118" t="e">
        <f>IF(Produit_Tarif_Stock!#REF!&lt;&gt;"",Produit_Tarif_Stock!#REF!,"")</f>
        <v>#REF!</v>
      </c>
      <c r="C1529" s="502" t="e">
        <f>IF(Produit_Tarif_Stock!#REF!&lt;&gt;"",Produit_Tarif_Stock!#REF!,"")</f>
        <v>#REF!</v>
      </c>
      <c r="D1529" s="505" t="e">
        <f>IF(Produit_Tarif_Stock!#REF!&lt;&gt;"",Produit_Tarif_Stock!#REF!,"")</f>
        <v>#REF!</v>
      </c>
      <c r="E1529" s="514" t="e">
        <f>IF(Produit_Tarif_Stock!#REF!&lt;&gt;0,Produit_Tarif_Stock!#REF!,"")</f>
        <v>#REF!</v>
      </c>
      <c r="F1529" s="2" t="e">
        <f>IF(Produit_Tarif_Stock!#REF!&lt;&gt;"",Produit_Tarif_Stock!#REF!,"")</f>
        <v>#REF!</v>
      </c>
      <c r="G1529" s="506" t="e">
        <f>IF(Produit_Tarif_Stock!#REF!&lt;&gt;0,Produit_Tarif_Stock!#REF!,"")</f>
        <v>#REF!</v>
      </c>
      <c r="I1529" s="506" t="str">
        <f t="shared" si="46"/>
        <v/>
      </c>
      <c r="J1529" s="2" t="e">
        <f>IF(Produit_Tarif_Stock!#REF!&lt;&gt;0,Produit_Tarif_Stock!#REF!,"")</f>
        <v>#REF!</v>
      </c>
      <c r="K1529" s="2" t="e">
        <f>IF(Produit_Tarif_Stock!#REF!&lt;&gt;0,Produit_Tarif_Stock!#REF!,"")</f>
        <v>#REF!</v>
      </c>
      <c r="L1529" s="114" t="e">
        <f>IF(Produit_Tarif_Stock!#REF!&lt;&gt;0,Produit_Tarif_Stock!#REF!,"")</f>
        <v>#REF!</v>
      </c>
      <c r="M1529" s="114" t="e">
        <f>IF(Produit_Tarif_Stock!#REF!&lt;&gt;0,Produit_Tarif_Stock!#REF!,"")</f>
        <v>#REF!</v>
      </c>
      <c r="N1529" s="454"/>
      <c r="P1529" s="2" t="e">
        <f>IF(Produit_Tarif_Stock!#REF!&lt;&gt;0,Produit_Tarif_Stock!#REF!,"")</f>
        <v>#REF!</v>
      </c>
      <c r="Q1529" s="518" t="e">
        <f>IF(Produit_Tarif_Stock!#REF!&lt;&gt;0,(E1529-(E1529*H1529)-Produit_Tarif_Stock!#REF!)/Produit_Tarif_Stock!#REF!*100,(E1529-(E1529*H1529)-Produit_Tarif_Stock!#REF!)/Produit_Tarif_Stock!#REF!*100)</f>
        <v>#REF!</v>
      </c>
      <c r="R1529" s="523">
        <f t="shared" si="47"/>
        <v>0</v>
      </c>
      <c r="S1529" s="524" t="e">
        <f>Produit_Tarif_Stock!#REF!</f>
        <v>#REF!</v>
      </c>
    </row>
    <row r="1530" spans="1:19" ht="24.75" customHeight="1">
      <c r="A1530" s="228" t="e">
        <f>Produit_Tarif_Stock!#REF!</f>
        <v>#REF!</v>
      </c>
      <c r="B1530" s="118" t="e">
        <f>IF(Produit_Tarif_Stock!#REF!&lt;&gt;"",Produit_Tarif_Stock!#REF!,"")</f>
        <v>#REF!</v>
      </c>
      <c r="C1530" s="502" t="e">
        <f>IF(Produit_Tarif_Stock!#REF!&lt;&gt;"",Produit_Tarif_Stock!#REF!,"")</f>
        <v>#REF!</v>
      </c>
      <c r="D1530" s="505" t="e">
        <f>IF(Produit_Tarif_Stock!#REF!&lt;&gt;"",Produit_Tarif_Stock!#REF!,"")</f>
        <v>#REF!</v>
      </c>
      <c r="E1530" s="514" t="e">
        <f>IF(Produit_Tarif_Stock!#REF!&lt;&gt;0,Produit_Tarif_Stock!#REF!,"")</f>
        <v>#REF!</v>
      </c>
      <c r="F1530" s="2" t="e">
        <f>IF(Produit_Tarif_Stock!#REF!&lt;&gt;"",Produit_Tarif_Stock!#REF!,"")</f>
        <v>#REF!</v>
      </c>
      <c r="G1530" s="506" t="e">
        <f>IF(Produit_Tarif_Stock!#REF!&lt;&gt;0,Produit_Tarif_Stock!#REF!,"")</f>
        <v>#REF!</v>
      </c>
      <c r="I1530" s="506" t="str">
        <f t="shared" si="46"/>
        <v/>
      </c>
      <c r="J1530" s="2" t="e">
        <f>IF(Produit_Tarif_Stock!#REF!&lt;&gt;0,Produit_Tarif_Stock!#REF!,"")</f>
        <v>#REF!</v>
      </c>
      <c r="K1530" s="2" t="e">
        <f>IF(Produit_Tarif_Stock!#REF!&lt;&gt;0,Produit_Tarif_Stock!#REF!,"")</f>
        <v>#REF!</v>
      </c>
      <c r="L1530" s="114" t="e">
        <f>IF(Produit_Tarif_Stock!#REF!&lt;&gt;0,Produit_Tarif_Stock!#REF!,"")</f>
        <v>#REF!</v>
      </c>
      <c r="M1530" s="114" t="e">
        <f>IF(Produit_Tarif_Stock!#REF!&lt;&gt;0,Produit_Tarif_Stock!#REF!,"")</f>
        <v>#REF!</v>
      </c>
      <c r="N1530" s="454"/>
      <c r="P1530" s="2" t="e">
        <f>IF(Produit_Tarif_Stock!#REF!&lt;&gt;0,Produit_Tarif_Stock!#REF!,"")</f>
        <v>#REF!</v>
      </c>
      <c r="Q1530" s="518" t="e">
        <f>IF(Produit_Tarif_Stock!#REF!&lt;&gt;0,(E1530-(E1530*H1530)-Produit_Tarif_Stock!#REF!)/Produit_Tarif_Stock!#REF!*100,(E1530-(E1530*H1530)-Produit_Tarif_Stock!#REF!)/Produit_Tarif_Stock!#REF!*100)</f>
        <v>#REF!</v>
      </c>
      <c r="R1530" s="523">
        <f t="shared" si="47"/>
        <v>0</v>
      </c>
      <c r="S1530" s="524" t="e">
        <f>Produit_Tarif_Stock!#REF!</f>
        <v>#REF!</v>
      </c>
    </row>
    <row r="1531" spans="1:19" ht="24.75" customHeight="1">
      <c r="A1531" s="228" t="e">
        <f>Produit_Tarif_Stock!#REF!</f>
        <v>#REF!</v>
      </c>
      <c r="B1531" s="118" t="e">
        <f>IF(Produit_Tarif_Stock!#REF!&lt;&gt;"",Produit_Tarif_Stock!#REF!,"")</f>
        <v>#REF!</v>
      </c>
      <c r="C1531" s="502" t="e">
        <f>IF(Produit_Tarif_Stock!#REF!&lt;&gt;"",Produit_Tarif_Stock!#REF!,"")</f>
        <v>#REF!</v>
      </c>
      <c r="D1531" s="505" t="e">
        <f>IF(Produit_Tarif_Stock!#REF!&lt;&gt;"",Produit_Tarif_Stock!#REF!,"")</f>
        <v>#REF!</v>
      </c>
      <c r="E1531" s="514" t="e">
        <f>IF(Produit_Tarif_Stock!#REF!&lt;&gt;0,Produit_Tarif_Stock!#REF!,"")</f>
        <v>#REF!</v>
      </c>
      <c r="F1531" s="2" t="e">
        <f>IF(Produit_Tarif_Stock!#REF!&lt;&gt;"",Produit_Tarif_Stock!#REF!,"")</f>
        <v>#REF!</v>
      </c>
      <c r="G1531" s="506" t="e">
        <f>IF(Produit_Tarif_Stock!#REF!&lt;&gt;0,Produit_Tarif_Stock!#REF!,"")</f>
        <v>#REF!</v>
      </c>
      <c r="I1531" s="506" t="str">
        <f t="shared" si="46"/>
        <v/>
      </c>
      <c r="J1531" s="2" t="e">
        <f>IF(Produit_Tarif_Stock!#REF!&lt;&gt;0,Produit_Tarif_Stock!#REF!,"")</f>
        <v>#REF!</v>
      </c>
      <c r="K1531" s="2" t="e">
        <f>IF(Produit_Tarif_Stock!#REF!&lt;&gt;0,Produit_Tarif_Stock!#REF!,"")</f>
        <v>#REF!</v>
      </c>
      <c r="L1531" s="114" t="e">
        <f>IF(Produit_Tarif_Stock!#REF!&lt;&gt;0,Produit_Tarif_Stock!#REF!,"")</f>
        <v>#REF!</v>
      </c>
      <c r="M1531" s="114" t="e">
        <f>IF(Produit_Tarif_Stock!#REF!&lt;&gt;0,Produit_Tarif_Stock!#REF!,"")</f>
        <v>#REF!</v>
      </c>
      <c r="N1531" s="454"/>
      <c r="P1531" s="2" t="e">
        <f>IF(Produit_Tarif_Stock!#REF!&lt;&gt;0,Produit_Tarif_Stock!#REF!,"")</f>
        <v>#REF!</v>
      </c>
      <c r="Q1531" s="518" t="e">
        <f>IF(Produit_Tarif_Stock!#REF!&lt;&gt;0,(E1531-(E1531*H1531)-Produit_Tarif_Stock!#REF!)/Produit_Tarif_Stock!#REF!*100,(E1531-(E1531*H1531)-Produit_Tarif_Stock!#REF!)/Produit_Tarif_Stock!#REF!*100)</f>
        <v>#REF!</v>
      </c>
      <c r="R1531" s="523">
        <f t="shared" si="47"/>
        <v>0</v>
      </c>
      <c r="S1531" s="524" t="e">
        <f>Produit_Tarif_Stock!#REF!</f>
        <v>#REF!</v>
      </c>
    </row>
    <row r="1532" spans="1:19" ht="24.75" customHeight="1">
      <c r="A1532" s="228" t="e">
        <f>Produit_Tarif_Stock!#REF!</f>
        <v>#REF!</v>
      </c>
      <c r="B1532" s="118" t="e">
        <f>IF(Produit_Tarif_Stock!#REF!&lt;&gt;"",Produit_Tarif_Stock!#REF!,"")</f>
        <v>#REF!</v>
      </c>
      <c r="C1532" s="502" t="e">
        <f>IF(Produit_Tarif_Stock!#REF!&lt;&gt;"",Produit_Tarif_Stock!#REF!,"")</f>
        <v>#REF!</v>
      </c>
      <c r="D1532" s="505" t="e">
        <f>IF(Produit_Tarif_Stock!#REF!&lt;&gt;"",Produit_Tarif_Stock!#REF!,"")</f>
        <v>#REF!</v>
      </c>
      <c r="E1532" s="514" t="e">
        <f>IF(Produit_Tarif_Stock!#REF!&lt;&gt;0,Produit_Tarif_Stock!#REF!,"")</f>
        <v>#REF!</v>
      </c>
      <c r="F1532" s="2" t="e">
        <f>IF(Produit_Tarif_Stock!#REF!&lt;&gt;"",Produit_Tarif_Stock!#REF!,"")</f>
        <v>#REF!</v>
      </c>
      <c r="G1532" s="506" t="e">
        <f>IF(Produit_Tarif_Stock!#REF!&lt;&gt;0,Produit_Tarif_Stock!#REF!,"")</f>
        <v>#REF!</v>
      </c>
      <c r="I1532" s="506" t="str">
        <f t="shared" si="46"/>
        <v/>
      </c>
      <c r="J1532" s="2" t="e">
        <f>IF(Produit_Tarif_Stock!#REF!&lt;&gt;0,Produit_Tarif_Stock!#REF!,"")</f>
        <v>#REF!</v>
      </c>
      <c r="K1532" s="2" t="e">
        <f>IF(Produit_Tarif_Stock!#REF!&lt;&gt;0,Produit_Tarif_Stock!#REF!,"")</f>
        <v>#REF!</v>
      </c>
      <c r="L1532" s="114" t="e">
        <f>IF(Produit_Tarif_Stock!#REF!&lt;&gt;0,Produit_Tarif_Stock!#REF!,"")</f>
        <v>#REF!</v>
      </c>
      <c r="M1532" s="114" t="e">
        <f>IF(Produit_Tarif_Stock!#REF!&lt;&gt;0,Produit_Tarif_Stock!#REF!,"")</f>
        <v>#REF!</v>
      </c>
      <c r="N1532" s="454"/>
      <c r="P1532" s="2" t="e">
        <f>IF(Produit_Tarif_Stock!#REF!&lt;&gt;0,Produit_Tarif_Stock!#REF!,"")</f>
        <v>#REF!</v>
      </c>
      <c r="Q1532" s="518" t="e">
        <f>IF(Produit_Tarif_Stock!#REF!&lt;&gt;0,(E1532-(E1532*H1532)-Produit_Tarif_Stock!#REF!)/Produit_Tarif_Stock!#REF!*100,(E1532-(E1532*H1532)-Produit_Tarif_Stock!#REF!)/Produit_Tarif_Stock!#REF!*100)</f>
        <v>#REF!</v>
      </c>
      <c r="R1532" s="523">
        <f t="shared" si="47"/>
        <v>0</v>
      </c>
      <c r="S1532" s="524" t="e">
        <f>Produit_Tarif_Stock!#REF!</f>
        <v>#REF!</v>
      </c>
    </row>
    <row r="1533" spans="1:19" ht="24.75" customHeight="1">
      <c r="A1533" s="228" t="e">
        <f>Produit_Tarif_Stock!#REF!</f>
        <v>#REF!</v>
      </c>
      <c r="B1533" s="118" t="e">
        <f>IF(Produit_Tarif_Stock!#REF!&lt;&gt;"",Produit_Tarif_Stock!#REF!,"")</f>
        <v>#REF!</v>
      </c>
      <c r="C1533" s="502" t="e">
        <f>IF(Produit_Tarif_Stock!#REF!&lt;&gt;"",Produit_Tarif_Stock!#REF!,"")</f>
        <v>#REF!</v>
      </c>
      <c r="D1533" s="505" t="e">
        <f>IF(Produit_Tarif_Stock!#REF!&lt;&gt;"",Produit_Tarif_Stock!#REF!,"")</f>
        <v>#REF!</v>
      </c>
      <c r="E1533" s="514" t="e">
        <f>IF(Produit_Tarif_Stock!#REF!&lt;&gt;0,Produit_Tarif_Stock!#REF!,"")</f>
        <v>#REF!</v>
      </c>
      <c r="F1533" s="2" t="e">
        <f>IF(Produit_Tarif_Stock!#REF!&lt;&gt;"",Produit_Tarif_Stock!#REF!,"")</f>
        <v>#REF!</v>
      </c>
      <c r="G1533" s="506" t="e">
        <f>IF(Produit_Tarif_Stock!#REF!&lt;&gt;0,Produit_Tarif_Stock!#REF!,"")</f>
        <v>#REF!</v>
      </c>
      <c r="I1533" s="506" t="str">
        <f t="shared" si="46"/>
        <v/>
      </c>
      <c r="J1533" s="2" t="e">
        <f>IF(Produit_Tarif_Stock!#REF!&lt;&gt;0,Produit_Tarif_Stock!#REF!,"")</f>
        <v>#REF!</v>
      </c>
      <c r="K1533" s="2" t="e">
        <f>IF(Produit_Tarif_Stock!#REF!&lt;&gt;0,Produit_Tarif_Stock!#REF!,"")</f>
        <v>#REF!</v>
      </c>
      <c r="L1533" s="114" t="e">
        <f>IF(Produit_Tarif_Stock!#REF!&lt;&gt;0,Produit_Tarif_Stock!#REF!,"")</f>
        <v>#REF!</v>
      </c>
      <c r="M1533" s="114" t="e">
        <f>IF(Produit_Tarif_Stock!#REF!&lt;&gt;0,Produit_Tarif_Stock!#REF!,"")</f>
        <v>#REF!</v>
      </c>
      <c r="N1533" s="454"/>
      <c r="P1533" s="2" t="e">
        <f>IF(Produit_Tarif_Stock!#REF!&lt;&gt;0,Produit_Tarif_Stock!#REF!,"")</f>
        <v>#REF!</v>
      </c>
      <c r="Q1533" s="518" t="e">
        <f>IF(Produit_Tarif_Stock!#REF!&lt;&gt;0,(E1533-(E1533*H1533)-Produit_Tarif_Stock!#REF!)/Produit_Tarif_Stock!#REF!*100,(E1533-(E1533*H1533)-Produit_Tarif_Stock!#REF!)/Produit_Tarif_Stock!#REF!*100)</f>
        <v>#REF!</v>
      </c>
      <c r="R1533" s="523">
        <f t="shared" si="47"/>
        <v>0</v>
      </c>
      <c r="S1533" s="524" t="e">
        <f>Produit_Tarif_Stock!#REF!</f>
        <v>#REF!</v>
      </c>
    </row>
    <row r="1534" spans="1:19" ht="24.75" customHeight="1">
      <c r="A1534" s="228" t="e">
        <f>Produit_Tarif_Stock!#REF!</f>
        <v>#REF!</v>
      </c>
      <c r="B1534" s="118" t="e">
        <f>IF(Produit_Tarif_Stock!#REF!&lt;&gt;"",Produit_Tarif_Stock!#REF!,"")</f>
        <v>#REF!</v>
      </c>
      <c r="C1534" s="502" t="e">
        <f>IF(Produit_Tarif_Stock!#REF!&lt;&gt;"",Produit_Tarif_Stock!#REF!,"")</f>
        <v>#REF!</v>
      </c>
      <c r="D1534" s="505" t="e">
        <f>IF(Produit_Tarif_Stock!#REF!&lt;&gt;"",Produit_Tarif_Stock!#REF!,"")</f>
        <v>#REF!</v>
      </c>
      <c r="E1534" s="514" t="e">
        <f>IF(Produit_Tarif_Stock!#REF!&lt;&gt;0,Produit_Tarif_Stock!#REF!,"")</f>
        <v>#REF!</v>
      </c>
      <c r="F1534" s="2" t="e">
        <f>IF(Produit_Tarif_Stock!#REF!&lt;&gt;"",Produit_Tarif_Stock!#REF!,"")</f>
        <v>#REF!</v>
      </c>
      <c r="G1534" s="506" t="e">
        <f>IF(Produit_Tarif_Stock!#REF!&lt;&gt;0,Produit_Tarif_Stock!#REF!,"")</f>
        <v>#REF!</v>
      </c>
      <c r="I1534" s="506" t="str">
        <f t="shared" si="46"/>
        <v/>
      </c>
      <c r="J1534" s="2" t="e">
        <f>IF(Produit_Tarif_Stock!#REF!&lt;&gt;0,Produit_Tarif_Stock!#REF!,"")</f>
        <v>#REF!</v>
      </c>
      <c r="K1534" s="2" t="e">
        <f>IF(Produit_Tarif_Stock!#REF!&lt;&gt;0,Produit_Tarif_Stock!#REF!,"")</f>
        <v>#REF!</v>
      </c>
      <c r="L1534" s="114" t="e">
        <f>IF(Produit_Tarif_Stock!#REF!&lt;&gt;0,Produit_Tarif_Stock!#REF!,"")</f>
        <v>#REF!</v>
      </c>
      <c r="M1534" s="114" t="e">
        <f>IF(Produit_Tarif_Stock!#REF!&lt;&gt;0,Produit_Tarif_Stock!#REF!,"")</f>
        <v>#REF!</v>
      </c>
      <c r="N1534" s="454"/>
      <c r="P1534" s="2" t="e">
        <f>IF(Produit_Tarif_Stock!#REF!&lt;&gt;0,Produit_Tarif_Stock!#REF!,"")</f>
        <v>#REF!</v>
      </c>
      <c r="Q1534" s="518" t="e">
        <f>IF(Produit_Tarif_Stock!#REF!&lt;&gt;0,(E1534-(E1534*H1534)-Produit_Tarif_Stock!#REF!)/Produit_Tarif_Stock!#REF!*100,(E1534-(E1534*H1534)-Produit_Tarif_Stock!#REF!)/Produit_Tarif_Stock!#REF!*100)</f>
        <v>#REF!</v>
      </c>
      <c r="R1534" s="523">
        <f t="shared" si="47"/>
        <v>0</v>
      </c>
      <c r="S1534" s="524" t="e">
        <f>Produit_Tarif_Stock!#REF!</f>
        <v>#REF!</v>
      </c>
    </row>
    <row r="1535" spans="1:19" ht="24.75" customHeight="1">
      <c r="A1535" s="228" t="e">
        <f>Produit_Tarif_Stock!#REF!</f>
        <v>#REF!</v>
      </c>
      <c r="B1535" s="118" t="e">
        <f>IF(Produit_Tarif_Stock!#REF!&lt;&gt;"",Produit_Tarif_Stock!#REF!,"")</f>
        <v>#REF!</v>
      </c>
      <c r="C1535" s="502" t="e">
        <f>IF(Produit_Tarif_Stock!#REF!&lt;&gt;"",Produit_Tarif_Stock!#REF!,"")</f>
        <v>#REF!</v>
      </c>
      <c r="D1535" s="505" t="e">
        <f>IF(Produit_Tarif_Stock!#REF!&lt;&gt;"",Produit_Tarif_Stock!#REF!,"")</f>
        <v>#REF!</v>
      </c>
      <c r="E1535" s="514" t="e">
        <f>IF(Produit_Tarif_Stock!#REF!&lt;&gt;0,Produit_Tarif_Stock!#REF!,"")</f>
        <v>#REF!</v>
      </c>
      <c r="F1535" s="2" t="e">
        <f>IF(Produit_Tarif_Stock!#REF!&lt;&gt;"",Produit_Tarif_Stock!#REF!,"")</f>
        <v>#REF!</v>
      </c>
      <c r="G1535" s="506" t="e">
        <f>IF(Produit_Tarif_Stock!#REF!&lt;&gt;0,Produit_Tarif_Stock!#REF!,"")</f>
        <v>#REF!</v>
      </c>
      <c r="I1535" s="506" t="str">
        <f t="shared" si="46"/>
        <v/>
      </c>
      <c r="J1535" s="2" t="e">
        <f>IF(Produit_Tarif_Stock!#REF!&lt;&gt;0,Produit_Tarif_Stock!#REF!,"")</f>
        <v>#REF!</v>
      </c>
      <c r="K1535" s="2" t="e">
        <f>IF(Produit_Tarif_Stock!#REF!&lt;&gt;0,Produit_Tarif_Stock!#REF!,"")</f>
        <v>#REF!</v>
      </c>
      <c r="L1535" s="114" t="e">
        <f>IF(Produit_Tarif_Stock!#REF!&lt;&gt;0,Produit_Tarif_Stock!#REF!,"")</f>
        <v>#REF!</v>
      </c>
      <c r="M1535" s="114" t="e">
        <f>IF(Produit_Tarif_Stock!#REF!&lt;&gt;0,Produit_Tarif_Stock!#REF!,"")</f>
        <v>#REF!</v>
      </c>
      <c r="N1535" s="454"/>
      <c r="P1535" s="2" t="e">
        <f>IF(Produit_Tarif_Stock!#REF!&lt;&gt;0,Produit_Tarif_Stock!#REF!,"")</f>
        <v>#REF!</v>
      </c>
      <c r="Q1535" s="518" t="e">
        <f>IF(Produit_Tarif_Stock!#REF!&lt;&gt;0,(E1535-(E1535*H1535)-Produit_Tarif_Stock!#REF!)/Produit_Tarif_Stock!#REF!*100,(E1535-(E1535*H1535)-Produit_Tarif_Stock!#REF!)/Produit_Tarif_Stock!#REF!*100)</f>
        <v>#REF!</v>
      </c>
      <c r="R1535" s="523">
        <f t="shared" si="47"/>
        <v>0</v>
      </c>
      <c r="S1535" s="524" t="e">
        <f>Produit_Tarif_Stock!#REF!</f>
        <v>#REF!</v>
      </c>
    </row>
    <row r="1536" spans="1:19" ht="24.75" customHeight="1">
      <c r="A1536" s="228" t="e">
        <f>Produit_Tarif_Stock!#REF!</f>
        <v>#REF!</v>
      </c>
      <c r="B1536" s="118" t="e">
        <f>IF(Produit_Tarif_Stock!#REF!&lt;&gt;"",Produit_Tarif_Stock!#REF!,"")</f>
        <v>#REF!</v>
      </c>
      <c r="C1536" s="502" t="e">
        <f>IF(Produit_Tarif_Stock!#REF!&lt;&gt;"",Produit_Tarif_Stock!#REF!,"")</f>
        <v>#REF!</v>
      </c>
      <c r="D1536" s="505" t="e">
        <f>IF(Produit_Tarif_Stock!#REF!&lt;&gt;"",Produit_Tarif_Stock!#REF!,"")</f>
        <v>#REF!</v>
      </c>
      <c r="E1536" s="514" t="e">
        <f>IF(Produit_Tarif_Stock!#REF!&lt;&gt;0,Produit_Tarif_Stock!#REF!,"")</f>
        <v>#REF!</v>
      </c>
      <c r="F1536" s="2" t="e">
        <f>IF(Produit_Tarif_Stock!#REF!&lt;&gt;"",Produit_Tarif_Stock!#REF!,"")</f>
        <v>#REF!</v>
      </c>
      <c r="G1536" s="506" t="e">
        <f>IF(Produit_Tarif_Stock!#REF!&lt;&gt;0,Produit_Tarif_Stock!#REF!,"")</f>
        <v>#REF!</v>
      </c>
      <c r="I1536" s="506" t="str">
        <f t="shared" si="46"/>
        <v/>
      </c>
      <c r="J1536" s="2" t="e">
        <f>IF(Produit_Tarif_Stock!#REF!&lt;&gt;0,Produit_Tarif_Stock!#REF!,"")</f>
        <v>#REF!</v>
      </c>
      <c r="K1536" s="2" t="e">
        <f>IF(Produit_Tarif_Stock!#REF!&lt;&gt;0,Produit_Tarif_Stock!#REF!,"")</f>
        <v>#REF!</v>
      </c>
      <c r="L1536" s="114" t="e">
        <f>IF(Produit_Tarif_Stock!#REF!&lt;&gt;0,Produit_Tarif_Stock!#REF!,"")</f>
        <v>#REF!</v>
      </c>
      <c r="M1536" s="114" t="e">
        <f>IF(Produit_Tarif_Stock!#REF!&lt;&gt;0,Produit_Tarif_Stock!#REF!,"")</f>
        <v>#REF!</v>
      </c>
      <c r="N1536" s="454"/>
      <c r="P1536" s="2" t="e">
        <f>IF(Produit_Tarif_Stock!#REF!&lt;&gt;0,Produit_Tarif_Stock!#REF!,"")</f>
        <v>#REF!</v>
      </c>
      <c r="Q1536" s="518" t="e">
        <f>IF(Produit_Tarif_Stock!#REF!&lt;&gt;0,(E1536-(E1536*H1536)-Produit_Tarif_Stock!#REF!)/Produit_Tarif_Stock!#REF!*100,(E1536-(E1536*H1536)-Produit_Tarif_Stock!#REF!)/Produit_Tarif_Stock!#REF!*100)</f>
        <v>#REF!</v>
      </c>
      <c r="R1536" s="523">
        <f t="shared" si="47"/>
        <v>0</v>
      </c>
      <c r="S1536" s="524" t="e">
        <f>Produit_Tarif_Stock!#REF!</f>
        <v>#REF!</v>
      </c>
    </row>
    <row r="1537" spans="1:19" ht="24.75" customHeight="1">
      <c r="A1537" s="228" t="e">
        <f>Produit_Tarif_Stock!#REF!</f>
        <v>#REF!</v>
      </c>
      <c r="B1537" s="118" t="e">
        <f>IF(Produit_Tarif_Stock!#REF!&lt;&gt;"",Produit_Tarif_Stock!#REF!,"")</f>
        <v>#REF!</v>
      </c>
      <c r="C1537" s="502" t="e">
        <f>IF(Produit_Tarif_Stock!#REF!&lt;&gt;"",Produit_Tarif_Stock!#REF!,"")</f>
        <v>#REF!</v>
      </c>
      <c r="D1537" s="505" t="e">
        <f>IF(Produit_Tarif_Stock!#REF!&lt;&gt;"",Produit_Tarif_Stock!#REF!,"")</f>
        <v>#REF!</v>
      </c>
      <c r="E1537" s="514" t="e">
        <f>IF(Produit_Tarif_Stock!#REF!&lt;&gt;0,Produit_Tarif_Stock!#REF!,"")</f>
        <v>#REF!</v>
      </c>
      <c r="F1537" s="2" t="e">
        <f>IF(Produit_Tarif_Stock!#REF!&lt;&gt;"",Produit_Tarif_Stock!#REF!,"")</f>
        <v>#REF!</v>
      </c>
      <c r="G1537" s="506" t="e">
        <f>IF(Produit_Tarif_Stock!#REF!&lt;&gt;0,Produit_Tarif_Stock!#REF!,"")</f>
        <v>#REF!</v>
      </c>
      <c r="I1537" s="506" t="str">
        <f t="shared" si="46"/>
        <v/>
      </c>
      <c r="J1537" s="2" t="e">
        <f>IF(Produit_Tarif_Stock!#REF!&lt;&gt;0,Produit_Tarif_Stock!#REF!,"")</f>
        <v>#REF!</v>
      </c>
      <c r="K1537" s="2" t="e">
        <f>IF(Produit_Tarif_Stock!#REF!&lt;&gt;0,Produit_Tarif_Stock!#REF!,"")</f>
        <v>#REF!</v>
      </c>
      <c r="L1537" s="114" t="e">
        <f>IF(Produit_Tarif_Stock!#REF!&lt;&gt;0,Produit_Tarif_Stock!#REF!,"")</f>
        <v>#REF!</v>
      </c>
      <c r="M1537" s="114" t="e">
        <f>IF(Produit_Tarif_Stock!#REF!&lt;&gt;0,Produit_Tarif_Stock!#REF!,"")</f>
        <v>#REF!</v>
      </c>
      <c r="N1537" s="454"/>
      <c r="P1537" s="2" t="e">
        <f>IF(Produit_Tarif_Stock!#REF!&lt;&gt;0,Produit_Tarif_Stock!#REF!,"")</f>
        <v>#REF!</v>
      </c>
      <c r="Q1537" s="518" t="e">
        <f>IF(Produit_Tarif_Stock!#REF!&lt;&gt;0,(E1537-(E1537*H1537)-Produit_Tarif_Stock!#REF!)/Produit_Tarif_Stock!#REF!*100,(E1537-(E1537*H1537)-Produit_Tarif_Stock!#REF!)/Produit_Tarif_Stock!#REF!*100)</f>
        <v>#REF!</v>
      </c>
      <c r="R1537" s="523">
        <f t="shared" si="47"/>
        <v>0</v>
      </c>
      <c r="S1537" s="524" t="e">
        <f>Produit_Tarif_Stock!#REF!</f>
        <v>#REF!</v>
      </c>
    </row>
    <row r="1538" spans="1:19" ht="24.75" customHeight="1">
      <c r="A1538" s="228" t="e">
        <f>Produit_Tarif_Stock!#REF!</f>
        <v>#REF!</v>
      </c>
      <c r="B1538" s="118" t="e">
        <f>IF(Produit_Tarif_Stock!#REF!&lt;&gt;"",Produit_Tarif_Stock!#REF!,"")</f>
        <v>#REF!</v>
      </c>
      <c r="C1538" s="502" t="e">
        <f>IF(Produit_Tarif_Stock!#REF!&lt;&gt;"",Produit_Tarif_Stock!#REF!,"")</f>
        <v>#REF!</v>
      </c>
      <c r="D1538" s="505" t="e">
        <f>IF(Produit_Tarif_Stock!#REF!&lt;&gt;"",Produit_Tarif_Stock!#REF!,"")</f>
        <v>#REF!</v>
      </c>
      <c r="E1538" s="514" t="e">
        <f>IF(Produit_Tarif_Stock!#REF!&lt;&gt;0,Produit_Tarif_Stock!#REF!,"")</f>
        <v>#REF!</v>
      </c>
      <c r="F1538" s="2" t="e">
        <f>IF(Produit_Tarif_Stock!#REF!&lt;&gt;"",Produit_Tarif_Stock!#REF!,"")</f>
        <v>#REF!</v>
      </c>
      <c r="G1538" s="506" t="e">
        <f>IF(Produit_Tarif_Stock!#REF!&lt;&gt;0,Produit_Tarif_Stock!#REF!,"")</f>
        <v>#REF!</v>
      </c>
      <c r="I1538" s="506" t="str">
        <f t="shared" si="46"/>
        <v/>
      </c>
      <c r="J1538" s="2" t="e">
        <f>IF(Produit_Tarif_Stock!#REF!&lt;&gt;0,Produit_Tarif_Stock!#REF!,"")</f>
        <v>#REF!</v>
      </c>
      <c r="K1538" s="2" t="e">
        <f>IF(Produit_Tarif_Stock!#REF!&lt;&gt;0,Produit_Tarif_Stock!#REF!,"")</f>
        <v>#REF!</v>
      </c>
      <c r="L1538" s="114" t="e">
        <f>IF(Produit_Tarif_Stock!#REF!&lt;&gt;0,Produit_Tarif_Stock!#REF!,"")</f>
        <v>#REF!</v>
      </c>
      <c r="M1538" s="114" t="e">
        <f>IF(Produit_Tarif_Stock!#REF!&lt;&gt;0,Produit_Tarif_Stock!#REF!,"")</f>
        <v>#REF!</v>
      </c>
      <c r="N1538" s="454"/>
      <c r="P1538" s="2" t="e">
        <f>IF(Produit_Tarif_Stock!#REF!&lt;&gt;0,Produit_Tarif_Stock!#REF!,"")</f>
        <v>#REF!</v>
      </c>
      <c r="Q1538" s="518" t="e">
        <f>IF(Produit_Tarif_Stock!#REF!&lt;&gt;0,(E1538-(E1538*H1538)-Produit_Tarif_Stock!#REF!)/Produit_Tarif_Stock!#REF!*100,(E1538-(E1538*H1538)-Produit_Tarif_Stock!#REF!)/Produit_Tarif_Stock!#REF!*100)</f>
        <v>#REF!</v>
      </c>
      <c r="R1538" s="523">
        <f t="shared" si="47"/>
        <v>0</v>
      </c>
      <c r="S1538" s="524" t="e">
        <f>Produit_Tarif_Stock!#REF!</f>
        <v>#REF!</v>
      </c>
    </row>
    <row r="1539" spans="1:19" ht="24.75" customHeight="1">
      <c r="A1539" s="228" t="e">
        <f>Produit_Tarif_Stock!#REF!</f>
        <v>#REF!</v>
      </c>
      <c r="B1539" s="118" t="e">
        <f>IF(Produit_Tarif_Stock!#REF!&lt;&gt;"",Produit_Tarif_Stock!#REF!,"")</f>
        <v>#REF!</v>
      </c>
      <c r="C1539" s="502" t="e">
        <f>IF(Produit_Tarif_Stock!#REF!&lt;&gt;"",Produit_Tarif_Stock!#REF!,"")</f>
        <v>#REF!</v>
      </c>
      <c r="D1539" s="505" t="e">
        <f>IF(Produit_Tarif_Stock!#REF!&lt;&gt;"",Produit_Tarif_Stock!#REF!,"")</f>
        <v>#REF!</v>
      </c>
      <c r="E1539" s="514" t="e">
        <f>IF(Produit_Tarif_Stock!#REF!&lt;&gt;0,Produit_Tarif_Stock!#REF!,"")</f>
        <v>#REF!</v>
      </c>
      <c r="F1539" s="2" t="e">
        <f>IF(Produit_Tarif_Stock!#REF!&lt;&gt;"",Produit_Tarif_Stock!#REF!,"")</f>
        <v>#REF!</v>
      </c>
      <c r="G1539" s="506" t="e">
        <f>IF(Produit_Tarif_Stock!#REF!&lt;&gt;0,Produit_Tarif_Stock!#REF!,"")</f>
        <v>#REF!</v>
      </c>
      <c r="I1539" s="506" t="str">
        <f t="shared" si="46"/>
        <v/>
      </c>
      <c r="J1539" s="2" t="e">
        <f>IF(Produit_Tarif_Stock!#REF!&lt;&gt;0,Produit_Tarif_Stock!#REF!,"")</f>
        <v>#REF!</v>
      </c>
      <c r="K1539" s="2" t="e">
        <f>IF(Produit_Tarif_Stock!#REF!&lt;&gt;0,Produit_Tarif_Stock!#REF!,"")</f>
        <v>#REF!</v>
      </c>
      <c r="L1539" s="114" t="e">
        <f>IF(Produit_Tarif_Stock!#REF!&lt;&gt;0,Produit_Tarif_Stock!#REF!,"")</f>
        <v>#REF!</v>
      </c>
      <c r="M1539" s="114" t="e">
        <f>IF(Produit_Tarif_Stock!#REF!&lt;&gt;0,Produit_Tarif_Stock!#REF!,"")</f>
        <v>#REF!</v>
      </c>
      <c r="N1539" s="454"/>
      <c r="P1539" s="2" t="e">
        <f>IF(Produit_Tarif_Stock!#REF!&lt;&gt;0,Produit_Tarif_Stock!#REF!,"")</f>
        <v>#REF!</v>
      </c>
      <c r="Q1539" s="518" t="e">
        <f>IF(Produit_Tarif_Stock!#REF!&lt;&gt;0,(E1539-(E1539*H1539)-Produit_Tarif_Stock!#REF!)/Produit_Tarif_Stock!#REF!*100,(E1539-(E1539*H1539)-Produit_Tarif_Stock!#REF!)/Produit_Tarif_Stock!#REF!*100)</f>
        <v>#REF!</v>
      </c>
      <c r="R1539" s="523">
        <f t="shared" si="47"/>
        <v>0</v>
      </c>
      <c r="S1539" s="524" t="e">
        <f>Produit_Tarif_Stock!#REF!</f>
        <v>#REF!</v>
      </c>
    </row>
    <row r="1540" spans="1:19" ht="24.75" customHeight="1">
      <c r="A1540" s="228" t="e">
        <f>Produit_Tarif_Stock!#REF!</f>
        <v>#REF!</v>
      </c>
      <c r="B1540" s="118" t="e">
        <f>IF(Produit_Tarif_Stock!#REF!&lt;&gt;"",Produit_Tarif_Stock!#REF!,"")</f>
        <v>#REF!</v>
      </c>
      <c r="C1540" s="502" t="e">
        <f>IF(Produit_Tarif_Stock!#REF!&lt;&gt;"",Produit_Tarif_Stock!#REF!,"")</f>
        <v>#REF!</v>
      </c>
      <c r="D1540" s="505" t="e">
        <f>IF(Produit_Tarif_Stock!#REF!&lt;&gt;"",Produit_Tarif_Stock!#REF!,"")</f>
        <v>#REF!</v>
      </c>
      <c r="E1540" s="514" t="e">
        <f>IF(Produit_Tarif_Stock!#REF!&lt;&gt;0,Produit_Tarif_Stock!#REF!,"")</f>
        <v>#REF!</v>
      </c>
      <c r="F1540" s="2" t="e">
        <f>IF(Produit_Tarif_Stock!#REF!&lt;&gt;"",Produit_Tarif_Stock!#REF!,"")</f>
        <v>#REF!</v>
      </c>
      <c r="G1540" s="506" t="e">
        <f>IF(Produit_Tarif_Stock!#REF!&lt;&gt;0,Produit_Tarif_Stock!#REF!,"")</f>
        <v>#REF!</v>
      </c>
      <c r="I1540" s="506" t="str">
        <f t="shared" si="46"/>
        <v/>
      </c>
      <c r="J1540" s="2" t="e">
        <f>IF(Produit_Tarif_Stock!#REF!&lt;&gt;0,Produit_Tarif_Stock!#REF!,"")</f>
        <v>#REF!</v>
      </c>
      <c r="K1540" s="2" t="e">
        <f>IF(Produit_Tarif_Stock!#REF!&lt;&gt;0,Produit_Tarif_Stock!#REF!,"")</f>
        <v>#REF!</v>
      </c>
      <c r="L1540" s="114" t="e">
        <f>IF(Produit_Tarif_Stock!#REF!&lt;&gt;0,Produit_Tarif_Stock!#REF!,"")</f>
        <v>#REF!</v>
      </c>
      <c r="M1540" s="114" t="e">
        <f>IF(Produit_Tarif_Stock!#REF!&lt;&gt;0,Produit_Tarif_Stock!#REF!,"")</f>
        <v>#REF!</v>
      </c>
      <c r="N1540" s="454"/>
      <c r="P1540" s="2" t="e">
        <f>IF(Produit_Tarif_Stock!#REF!&lt;&gt;0,Produit_Tarif_Stock!#REF!,"")</f>
        <v>#REF!</v>
      </c>
      <c r="Q1540" s="518" t="e">
        <f>IF(Produit_Tarif_Stock!#REF!&lt;&gt;0,(E1540-(E1540*H1540)-Produit_Tarif_Stock!#REF!)/Produit_Tarif_Stock!#REF!*100,(E1540-(E1540*H1540)-Produit_Tarif_Stock!#REF!)/Produit_Tarif_Stock!#REF!*100)</f>
        <v>#REF!</v>
      </c>
      <c r="R1540" s="523">
        <f t="shared" si="47"/>
        <v>0</v>
      </c>
      <c r="S1540" s="524" t="e">
        <f>Produit_Tarif_Stock!#REF!</f>
        <v>#REF!</v>
      </c>
    </row>
    <row r="1541" spans="1:19" ht="24.75" customHeight="1">
      <c r="A1541" s="228" t="e">
        <f>Produit_Tarif_Stock!#REF!</f>
        <v>#REF!</v>
      </c>
      <c r="B1541" s="118" t="e">
        <f>IF(Produit_Tarif_Stock!#REF!&lt;&gt;"",Produit_Tarif_Stock!#REF!,"")</f>
        <v>#REF!</v>
      </c>
      <c r="C1541" s="502" t="e">
        <f>IF(Produit_Tarif_Stock!#REF!&lt;&gt;"",Produit_Tarif_Stock!#REF!,"")</f>
        <v>#REF!</v>
      </c>
      <c r="D1541" s="505" t="e">
        <f>IF(Produit_Tarif_Stock!#REF!&lt;&gt;"",Produit_Tarif_Stock!#REF!,"")</f>
        <v>#REF!</v>
      </c>
      <c r="E1541" s="514" t="e">
        <f>IF(Produit_Tarif_Stock!#REF!&lt;&gt;0,Produit_Tarif_Stock!#REF!,"")</f>
        <v>#REF!</v>
      </c>
      <c r="F1541" s="2" t="e">
        <f>IF(Produit_Tarif_Stock!#REF!&lt;&gt;"",Produit_Tarif_Stock!#REF!,"")</f>
        <v>#REF!</v>
      </c>
      <c r="G1541" s="506" t="e">
        <f>IF(Produit_Tarif_Stock!#REF!&lt;&gt;0,Produit_Tarif_Stock!#REF!,"")</f>
        <v>#REF!</v>
      </c>
      <c r="I1541" s="506" t="str">
        <f t="shared" si="46"/>
        <v/>
      </c>
      <c r="J1541" s="2" t="e">
        <f>IF(Produit_Tarif_Stock!#REF!&lt;&gt;0,Produit_Tarif_Stock!#REF!,"")</f>
        <v>#REF!</v>
      </c>
      <c r="K1541" s="2" t="e">
        <f>IF(Produit_Tarif_Stock!#REF!&lt;&gt;0,Produit_Tarif_Stock!#REF!,"")</f>
        <v>#REF!</v>
      </c>
      <c r="L1541" s="114" t="e">
        <f>IF(Produit_Tarif_Stock!#REF!&lt;&gt;0,Produit_Tarif_Stock!#REF!,"")</f>
        <v>#REF!</v>
      </c>
      <c r="M1541" s="114" t="e">
        <f>IF(Produit_Tarif_Stock!#REF!&lt;&gt;0,Produit_Tarif_Stock!#REF!,"")</f>
        <v>#REF!</v>
      </c>
      <c r="N1541" s="454"/>
      <c r="P1541" s="2" t="e">
        <f>IF(Produit_Tarif_Stock!#REF!&lt;&gt;0,Produit_Tarif_Stock!#REF!,"")</f>
        <v>#REF!</v>
      </c>
      <c r="Q1541" s="518" t="e">
        <f>IF(Produit_Tarif_Stock!#REF!&lt;&gt;0,(E1541-(E1541*H1541)-Produit_Tarif_Stock!#REF!)/Produit_Tarif_Stock!#REF!*100,(E1541-(E1541*H1541)-Produit_Tarif_Stock!#REF!)/Produit_Tarif_Stock!#REF!*100)</f>
        <v>#REF!</v>
      </c>
      <c r="R1541" s="523">
        <f t="shared" si="47"/>
        <v>0</v>
      </c>
      <c r="S1541" s="524" t="e">
        <f>Produit_Tarif_Stock!#REF!</f>
        <v>#REF!</v>
      </c>
    </row>
    <row r="1542" spans="1:19" ht="24.75" customHeight="1">
      <c r="A1542" s="228" t="e">
        <f>Produit_Tarif_Stock!#REF!</f>
        <v>#REF!</v>
      </c>
      <c r="B1542" s="118" t="e">
        <f>IF(Produit_Tarif_Stock!#REF!&lt;&gt;"",Produit_Tarif_Stock!#REF!,"")</f>
        <v>#REF!</v>
      </c>
      <c r="C1542" s="502" t="e">
        <f>IF(Produit_Tarif_Stock!#REF!&lt;&gt;"",Produit_Tarif_Stock!#REF!,"")</f>
        <v>#REF!</v>
      </c>
      <c r="D1542" s="505" t="e">
        <f>IF(Produit_Tarif_Stock!#REF!&lt;&gt;"",Produit_Tarif_Stock!#REF!,"")</f>
        <v>#REF!</v>
      </c>
      <c r="E1542" s="514" t="e">
        <f>IF(Produit_Tarif_Stock!#REF!&lt;&gt;0,Produit_Tarif_Stock!#REF!,"")</f>
        <v>#REF!</v>
      </c>
      <c r="F1542" s="2" t="e">
        <f>IF(Produit_Tarif_Stock!#REF!&lt;&gt;"",Produit_Tarif_Stock!#REF!,"")</f>
        <v>#REF!</v>
      </c>
      <c r="G1542" s="506" t="e">
        <f>IF(Produit_Tarif_Stock!#REF!&lt;&gt;0,Produit_Tarif_Stock!#REF!,"")</f>
        <v>#REF!</v>
      </c>
      <c r="I1542" s="506" t="str">
        <f t="shared" si="46"/>
        <v/>
      </c>
      <c r="J1542" s="2" t="e">
        <f>IF(Produit_Tarif_Stock!#REF!&lt;&gt;0,Produit_Tarif_Stock!#REF!,"")</f>
        <v>#REF!</v>
      </c>
      <c r="K1542" s="2" t="e">
        <f>IF(Produit_Tarif_Stock!#REF!&lt;&gt;0,Produit_Tarif_Stock!#REF!,"")</f>
        <v>#REF!</v>
      </c>
      <c r="L1542" s="114" t="e">
        <f>IF(Produit_Tarif_Stock!#REF!&lt;&gt;0,Produit_Tarif_Stock!#REF!,"")</f>
        <v>#REF!</v>
      </c>
      <c r="M1542" s="114" t="e">
        <f>IF(Produit_Tarif_Stock!#REF!&lt;&gt;0,Produit_Tarif_Stock!#REF!,"")</f>
        <v>#REF!</v>
      </c>
      <c r="N1542" s="454"/>
      <c r="P1542" s="2" t="e">
        <f>IF(Produit_Tarif_Stock!#REF!&lt;&gt;0,Produit_Tarif_Stock!#REF!,"")</f>
        <v>#REF!</v>
      </c>
      <c r="Q1542" s="518" t="e">
        <f>IF(Produit_Tarif_Stock!#REF!&lt;&gt;0,(E1542-(E1542*H1542)-Produit_Tarif_Stock!#REF!)/Produit_Tarif_Stock!#REF!*100,(E1542-(E1542*H1542)-Produit_Tarif_Stock!#REF!)/Produit_Tarif_Stock!#REF!*100)</f>
        <v>#REF!</v>
      </c>
      <c r="R1542" s="523">
        <f t="shared" si="47"/>
        <v>0</v>
      </c>
      <c r="S1542" s="524" t="e">
        <f>Produit_Tarif_Stock!#REF!</f>
        <v>#REF!</v>
      </c>
    </row>
    <row r="1543" spans="1:19" ht="24.75" customHeight="1">
      <c r="A1543" s="228" t="e">
        <f>Produit_Tarif_Stock!#REF!</f>
        <v>#REF!</v>
      </c>
      <c r="B1543" s="118" t="e">
        <f>IF(Produit_Tarif_Stock!#REF!&lt;&gt;"",Produit_Tarif_Stock!#REF!,"")</f>
        <v>#REF!</v>
      </c>
      <c r="C1543" s="502" t="e">
        <f>IF(Produit_Tarif_Stock!#REF!&lt;&gt;"",Produit_Tarif_Stock!#REF!,"")</f>
        <v>#REF!</v>
      </c>
      <c r="D1543" s="505" t="e">
        <f>IF(Produit_Tarif_Stock!#REF!&lt;&gt;"",Produit_Tarif_Stock!#REF!,"")</f>
        <v>#REF!</v>
      </c>
      <c r="E1543" s="514" t="e">
        <f>IF(Produit_Tarif_Stock!#REF!&lt;&gt;0,Produit_Tarif_Stock!#REF!,"")</f>
        <v>#REF!</v>
      </c>
      <c r="F1543" s="2" t="e">
        <f>IF(Produit_Tarif_Stock!#REF!&lt;&gt;"",Produit_Tarif_Stock!#REF!,"")</f>
        <v>#REF!</v>
      </c>
      <c r="G1543" s="506" t="e">
        <f>IF(Produit_Tarif_Stock!#REF!&lt;&gt;0,Produit_Tarif_Stock!#REF!,"")</f>
        <v>#REF!</v>
      </c>
      <c r="I1543" s="506" t="str">
        <f t="shared" ref="I1543:I1606" si="48">IF(H1543&gt;0,E1543-(E1543*H1543),"")</f>
        <v/>
      </c>
      <c r="J1543" s="2" t="e">
        <f>IF(Produit_Tarif_Stock!#REF!&lt;&gt;0,Produit_Tarif_Stock!#REF!,"")</f>
        <v>#REF!</v>
      </c>
      <c r="K1543" s="2" t="e">
        <f>IF(Produit_Tarif_Stock!#REF!&lt;&gt;0,Produit_Tarif_Stock!#REF!,"")</f>
        <v>#REF!</v>
      </c>
      <c r="L1543" s="114" t="e">
        <f>IF(Produit_Tarif_Stock!#REF!&lt;&gt;0,Produit_Tarif_Stock!#REF!,"")</f>
        <v>#REF!</v>
      </c>
      <c r="M1543" s="114" t="e">
        <f>IF(Produit_Tarif_Stock!#REF!&lt;&gt;0,Produit_Tarif_Stock!#REF!,"")</f>
        <v>#REF!</v>
      </c>
      <c r="N1543" s="454"/>
      <c r="P1543" s="2" t="e">
        <f>IF(Produit_Tarif_Stock!#REF!&lt;&gt;0,Produit_Tarif_Stock!#REF!,"")</f>
        <v>#REF!</v>
      </c>
      <c r="Q1543" s="518" t="e">
        <f>IF(Produit_Tarif_Stock!#REF!&lt;&gt;0,(E1543-(E1543*H1543)-Produit_Tarif_Stock!#REF!)/Produit_Tarif_Stock!#REF!*100,(E1543-(E1543*H1543)-Produit_Tarif_Stock!#REF!)/Produit_Tarif_Stock!#REF!*100)</f>
        <v>#REF!</v>
      </c>
      <c r="R1543" s="523">
        <f t="shared" ref="R1543:R1606" si="49">SUM(H1543:H3536)</f>
        <v>0</v>
      </c>
      <c r="S1543" s="524" t="e">
        <f>Produit_Tarif_Stock!#REF!</f>
        <v>#REF!</v>
      </c>
    </row>
    <row r="1544" spans="1:19" ht="24.75" customHeight="1">
      <c r="A1544" s="228" t="e">
        <f>Produit_Tarif_Stock!#REF!</f>
        <v>#REF!</v>
      </c>
      <c r="B1544" s="118" t="e">
        <f>IF(Produit_Tarif_Stock!#REF!&lt;&gt;"",Produit_Tarif_Stock!#REF!,"")</f>
        <v>#REF!</v>
      </c>
      <c r="C1544" s="502" t="e">
        <f>IF(Produit_Tarif_Stock!#REF!&lt;&gt;"",Produit_Tarif_Stock!#REF!,"")</f>
        <v>#REF!</v>
      </c>
      <c r="D1544" s="505" t="e">
        <f>IF(Produit_Tarif_Stock!#REF!&lt;&gt;"",Produit_Tarif_Stock!#REF!,"")</f>
        <v>#REF!</v>
      </c>
      <c r="E1544" s="514" t="e">
        <f>IF(Produit_Tarif_Stock!#REF!&lt;&gt;0,Produit_Tarif_Stock!#REF!,"")</f>
        <v>#REF!</v>
      </c>
      <c r="F1544" s="2" t="e">
        <f>IF(Produit_Tarif_Stock!#REF!&lt;&gt;"",Produit_Tarif_Stock!#REF!,"")</f>
        <v>#REF!</v>
      </c>
      <c r="G1544" s="506" t="e">
        <f>IF(Produit_Tarif_Stock!#REF!&lt;&gt;0,Produit_Tarif_Stock!#REF!,"")</f>
        <v>#REF!</v>
      </c>
      <c r="I1544" s="506" t="str">
        <f t="shared" si="48"/>
        <v/>
      </c>
      <c r="J1544" s="2" t="e">
        <f>IF(Produit_Tarif_Stock!#REF!&lt;&gt;0,Produit_Tarif_Stock!#REF!,"")</f>
        <v>#REF!</v>
      </c>
      <c r="K1544" s="2" t="e">
        <f>IF(Produit_Tarif_Stock!#REF!&lt;&gt;0,Produit_Tarif_Stock!#REF!,"")</f>
        <v>#REF!</v>
      </c>
      <c r="L1544" s="114" t="e">
        <f>IF(Produit_Tarif_Stock!#REF!&lt;&gt;0,Produit_Tarif_Stock!#REF!,"")</f>
        <v>#REF!</v>
      </c>
      <c r="M1544" s="114" t="e">
        <f>IF(Produit_Tarif_Stock!#REF!&lt;&gt;0,Produit_Tarif_Stock!#REF!,"")</f>
        <v>#REF!</v>
      </c>
      <c r="N1544" s="454"/>
      <c r="P1544" s="2" t="e">
        <f>IF(Produit_Tarif_Stock!#REF!&lt;&gt;0,Produit_Tarif_Stock!#REF!,"")</f>
        <v>#REF!</v>
      </c>
      <c r="Q1544" s="518" t="e">
        <f>IF(Produit_Tarif_Stock!#REF!&lt;&gt;0,(E1544-(E1544*H1544)-Produit_Tarif_Stock!#REF!)/Produit_Tarif_Stock!#REF!*100,(E1544-(E1544*H1544)-Produit_Tarif_Stock!#REF!)/Produit_Tarif_Stock!#REF!*100)</f>
        <v>#REF!</v>
      </c>
      <c r="R1544" s="523">
        <f t="shared" si="49"/>
        <v>0</v>
      </c>
      <c r="S1544" s="524" t="e">
        <f>Produit_Tarif_Stock!#REF!</f>
        <v>#REF!</v>
      </c>
    </row>
    <row r="1545" spans="1:19" ht="24.75" customHeight="1">
      <c r="A1545" s="228" t="e">
        <f>Produit_Tarif_Stock!#REF!</f>
        <v>#REF!</v>
      </c>
      <c r="B1545" s="118" t="e">
        <f>IF(Produit_Tarif_Stock!#REF!&lt;&gt;"",Produit_Tarif_Stock!#REF!,"")</f>
        <v>#REF!</v>
      </c>
      <c r="C1545" s="502" t="e">
        <f>IF(Produit_Tarif_Stock!#REF!&lt;&gt;"",Produit_Tarif_Stock!#REF!,"")</f>
        <v>#REF!</v>
      </c>
      <c r="D1545" s="505" t="e">
        <f>IF(Produit_Tarif_Stock!#REF!&lt;&gt;"",Produit_Tarif_Stock!#REF!,"")</f>
        <v>#REF!</v>
      </c>
      <c r="E1545" s="514" t="e">
        <f>IF(Produit_Tarif_Stock!#REF!&lt;&gt;0,Produit_Tarif_Stock!#REF!,"")</f>
        <v>#REF!</v>
      </c>
      <c r="F1545" s="2" t="e">
        <f>IF(Produit_Tarif_Stock!#REF!&lt;&gt;"",Produit_Tarif_Stock!#REF!,"")</f>
        <v>#REF!</v>
      </c>
      <c r="G1545" s="506" t="e">
        <f>IF(Produit_Tarif_Stock!#REF!&lt;&gt;0,Produit_Tarif_Stock!#REF!,"")</f>
        <v>#REF!</v>
      </c>
      <c r="I1545" s="506" t="str">
        <f t="shared" si="48"/>
        <v/>
      </c>
      <c r="J1545" s="2" t="e">
        <f>IF(Produit_Tarif_Stock!#REF!&lt;&gt;0,Produit_Tarif_Stock!#REF!,"")</f>
        <v>#REF!</v>
      </c>
      <c r="K1545" s="2" t="e">
        <f>IF(Produit_Tarif_Stock!#REF!&lt;&gt;0,Produit_Tarif_Stock!#REF!,"")</f>
        <v>#REF!</v>
      </c>
      <c r="L1545" s="114" t="e">
        <f>IF(Produit_Tarif_Stock!#REF!&lt;&gt;0,Produit_Tarif_Stock!#REF!,"")</f>
        <v>#REF!</v>
      </c>
      <c r="M1545" s="114" t="e">
        <f>IF(Produit_Tarif_Stock!#REF!&lt;&gt;0,Produit_Tarif_Stock!#REF!,"")</f>
        <v>#REF!</v>
      </c>
      <c r="N1545" s="454"/>
      <c r="P1545" s="2" t="e">
        <f>IF(Produit_Tarif_Stock!#REF!&lt;&gt;0,Produit_Tarif_Stock!#REF!,"")</f>
        <v>#REF!</v>
      </c>
      <c r="Q1545" s="518" t="e">
        <f>IF(Produit_Tarif_Stock!#REF!&lt;&gt;0,(E1545-(E1545*H1545)-Produit_Tarif_Stock!#REF!)/Produit_Tarif_Stock!#REF!*100,(E1545-(E1545*H1545)-Produit_Tarif_Stock!#REF!)/Produit_Tarif_Stock!#REF!*100)</f>
        <v>#REF!</v>
      </c>
      <c r="R1545" s="523">
        <f t="shared" si="49"/>
        <v>0</v>
      </c>
      <c r="S1545" s="524" t="e">
        <f>Produit_Tarif_Stock!#REF!</f>
        <v>#REF!</v>
      </c>
    </row>
    <row r="1546" spans="1:19" ht="24.75" customHeight="1">
      <c r="A1546" s="228" t="e">
        <f>Produit_Tarif_Stock!#REF!</f>
        <v>#REF!</v>
      </c>
      <c r="B1546" s="118" t="e">
        <f>IF(Produit_Tarif_Stock!#REF!&lt;&gt;"",Produit_Tarif_Stock!#REF!,"")</f>
        <v>#REF!</v>
      </c>
      <c r="C1546" s="502" t="e">
        <f>IF(Produit_Tarif_Stock!#REF!&lt;&gt;"",Produit_Tarif_Stock!#REF!,"")</f>
        <v>#REF!</v>
      </c>
      <c r="D1546" s="505" t="e">
        <f>IF(Produit_Tarif_Stock!#REF!&lt;&gt;"",Produit_Tarif_Stock!#REF!,"")</f>
        <v>#REF!</v>
      </c>
      <c r="E1546" s="514" t="e">
        <f>IF(Produit_Tarif_Stock!#REF!&lt;&gt;0,Produit_Tarif_Stock!#REF!,"")</f>
        <v>#REF!</v>
      </c>
      <c r="F1546" s="2" t="e">
        <f>IF(Produit_Tarif_Stock!#REF!&lt;&gt;"",Produit_Tarif_Stock!#REF!,"")</f>
        <v>#REF!</v>
      </c>
      <c r="G1546" s="506" t="e">
        <f>IF(Produit_Tarif_Stock!#REF!&lt;&gt;0,Produit_Tarif_Stock!#REF!,"")</f>
        <v>#REF!</v>
      </c>
      <c r="I1546" s="506" t="str">
        <f t="shared" si="48"/>
        <v/>
      </c>
      <c r="J1546" s="2" t="e">
        <f>IF(Produit_Tarif_Stock!#REF!&lt;&gt;0,Produit_Tarif_Stock!#REF!,"")</f>
        <v>#REF!</v>
      </c>
      <c r="K1546" s="2" t="e">
        <f>IF(Produit_Tarif_Stock!#REF!&lt;&gt;0,Produit_Tarif_Stock!#REF!,"")</f>
        <v>#REF!</v>
      </c>
      <c r="L1546" s="114" t="e">
        <f>IF(Produit_Tarif_Stock!#REF!&lt;&gt;0,Produit_Tarif_Stock!#REF!,"")</f>
        <v>#REF!</v>
      </c>
      <c r="M1546" s="114" t="e">
        <f>IF(Produit_Tarif_Stock!#REF!&lt;&gt;0,Produit_Tarif_Stock!#REF!,"")</f>
        <v>#REF!</v>
      </c>
      <c r="N1546" s="454"/>
      <c r="P1546" s="2" t="e">
        <f>IF(Produit_Tarif_Stock!#REF!&lt;&gt;0,Produit_Tarif_Stock!#REF!,"")</f>
        <v>#REF!</v>
      </c>
      <c r="Q1546" s="518" t="e">
        <f>IF(Produit_Tarif_Stock!#REF!&lt;&gt;0,(E1546-(E1546*H1546)-Produit_Tarif_Stock!#REF!)/Produit_Tarif_Stock!#REF!*100,(E1546-(E1546*H1546)-Produit_Tarif_Stock!#REF!)/Produit_Tarif_Stock!#REF!*100)</f>
        <v>#REF!</v>
      </c>
      <c r="R1546" s="523">
        <f t="shared" si="49"/>
        <v>0</v>
      </c>
      <c r="S1546" s="524" t="e">
        <f>Produit_Tarif_Stock!#REF!</f>
        <v>#REF!</v>
      </c>
    </row>
    <row r="1547" spans="1:19" ht="24.75" customHeight="1">
      <c r="A1547" s="228" t="e">
        <f>Produit_Tarif_Stock!#REF!</f>
        <v>#REF!</v>
      </c>
      <c r="B1547" s="118" t="e">
        <f>IF(Produit_Tarif_Stock!#REF!&lt;&gt;"",Produit_Tarif_Stock!#REF!,"")</f>
        <v>#REF!</v>
      </c>
      <c r="C1547" s="502" t="e">
        <f>IF(Produit_Tarif_Stock!#REF!&lt;&gt;"",Produit_Tarif_Stock!#REF!,"")</f>
        <v>#REF!</v>
      </c>
      <c r="D1547" s="505" t="e">
        <f>IF(Produit_Tarif_Stock!#REF!&lt;&gt;"",Produit_Tarif_Stock!#REF!,"")</f>
        <v>#REF!</v>
      </c>
      <c r="E1547" s="514" t="e">
        <f>IF(Produit_Tarif_Stock!#REF!&lt;&gt;0,Produit_Tarif_Stock!#REF!,"")</f>
        <v>#REF!</v>
      </c>
      <c r="F1547" s="2" t="e">
        <f>IF(Produit_Tarif_Stock!#REF!&lt;&gt;"",Produit_Tarif_Stock!#REF!,"")</f>
        <v>#REF!</v>
      </c>
      <c r="G1547" s="506" t="e">
        <f>IF(Produit_Tarif_Stock!#REF!&lt;&gt;0,Produit_Tarif_Stock!#REF!,"")</f>
        <v>#REF!</v>
      </c>
      <c r="I1547" s="506" t="str">
        <f t="shared" si="48"/>
        <v/>
      </c>
      <c r="J1547" s="2" t="e">
        <f>IF(Produit_Tarif_Stock!#REF!&lt;&gt;0,Produit_Tarif_Stock!#REF!,"")</f>
        <v>#REF!</v>
      </c>
      <c r="K1547" s="2" t="e">
        <f>IF(Produit_Tarif_Stock!#REF!&lt;&gt;0,Produit_Tarif_Stock!#REF!,"")</f>
        <v>#REF!</v>
      </c>
      <c r="L1547" s="114" t="e">
        <f>IF(Produit_Tarif_Stock!#REF!&lt;&gt;0,Produit_Tarif_Stock!#REF!,"")</f>
        <v>#REF!</v>
      </c>
      <c r="M1547" s="114" t="e">
        <f>IF(Produit_Tarif_Stock!#REF!&lt;&gt;0,Produit_Tarif_Stock!#REF!,"")</f>
        <v>#REF!</v>
      </c>
      <c r="N1547" s="454"/>
      <c r="P1547" s="2" t="e">
        <f>IF(Produit_Tarif_Stock!#REF!&lt;&gt;0,Produit_Tarif_Stock!#REF!,"")</f>
        <v>#REF!</v>
      </c>
      <c r="Q1547" s="518" t="e">
        <f>IF(Produit_Tarif_Stock!#REF!&lt;&gt;0,(E1547-(E1547*H1547)-Produit_Tarif_Stock!#REF!)/Produit_Tarif_Stock!#REF!*100,(E1547-(E1547*H1547)-Produit_Tarif_Stock!#REF!)/Produit_Tarif_Stock!#REF!*100)</f>
        <v>#REF!</v>
      </c>
      <c r="R1547" s="523">
        <f t="shared" si="49"/>
        <v>0</v>
      </c>
      <c r="S1547" s="524" t="e">
        <f>Produit_Tarif_Stock!#REF!</f>
        <v>#REF!</v>
      </c>
    </row>
    <row r="1548" spans="1:19" ht="24.75" customHeight="1">
      <c r="A1548" s="228" t="e">
        <f>Produit_Tarif_Stock!#REF!</f>
        <v>#REF!</v>
      </c>
      <c r="B1548" s="118" t="e">
        <f>IF(Produit_Tarif_Stock!#REF!&lt;&gt;"",Produit_Tarif_Stock!#REF!,"")</f>
        <v>#REF!</v>
      </c>
      <c r="C1548" s="502" t="e">
        <f>IF(Produit_Tarif_Stock!#REF!&lt;&gt;"",Produit_Tarif_Stock!#REF!,"")</f>
        <v>#REF!</v>
      </c>
      <c r="D1548" s="505" t="e">
        <f>IF(Produit_Tarif_Stock!#REF!&lt;&gt;"",Produit_Tarif_Stock!#REF!,"")</f>
        <v>#REF!</v>
      </c>
      <c r="E1548" s="514" t="e">
        <f>IF(Produit_Tarif_Stock!#REF!&lt;&gt;0,Produit_Tarif_Stock!#REF!,"")</f>
        <v>#REF!</v>
      </c>
      <c r="F1548" s="2" t="e">
        <f>IF(Produit_Tarif_Stock!#REF!&lt;&gt;"",Produit_Tarif_Stock!#REF!,"")</f>
        <v>#REF!</v>
      </c>
      <c r="G1548" s="506" t="e">
        <f>IF(Produit_Tarif_Stock!#REF!&lt;&gt;0,Produit_Tarif_Stock!#REF!,"")</f>
        <v>#REF!</v>
      </c>
      <c r="I1548" s="506" t="str">
        <f t="shared" si="48"/>
        <v/>
      </c>
      <c r="J1548" s="2" t="e">
        <f>IF(Produit_Tarif_Stock!#REF!&lt;&gt;0,Produit_Tarif_Stock!#REF!,"")</f>
        <v>#REF!</v>
      </c>
      <c r="K1548" s="2" t="e">
        <f>IF(Produit_Tarif_Stock!#REF!&lt;&gt;0,Produit_Tarif_Stock!#REF!,"")</f>
        <v>#REF!</v>
      </c>
      <c r="L1548" s="114" t="e">
        <f>IF(Produit_Tarif_Stock!#REF!&lt;&gt;0,Produit_Tarif_Stock!#REF!,"")</f>
        <v>#REF!</v>
      </c>
      <c r="M1548" s="114" t="e">
        <f>IF(Produit_Tarif_Stock!#REF!&lt;&gt;0,Produit_Tarif_Stock!#REF!,"")</f>
        <v>#REF!</v>
      </c>
      <c r="N1548" s="454"/>
      <c r="P1548" s="2" t="e">
        <f>IF(Produit_Tarif_Stock!#REF!&lt;&gt;0,Produit_Tarif_Stock!#REF!,"")</f>
        <v>#REF!</v>
      </c>
      <c r="Q1548" s="518" t="e">
        <f>IF(Produit_Tarif_Stock!#REF!&lt;&gt;0,(E1548-(E1548*H1548)-Produit_Tarif_Stock!#REF!)/Produit_Tarif_Stock!#REF!*100,(E1548-(E1548*H1548)-Produit_Tarif_Stock!#REF!)/Produit_Tarif_Stock!#REF!*100)</f>
        <v>#REF!</v>
      </c>
      <c r="R1548" s="523">
        <f t="shared" si="49"/>
        <v>0</v>
      </c>
      <c r="S1548" s="524" t="e">
        <f>Produit_Tarif_Stock!#REF!</f>
        <v>#REF!</v>
      </c>
    </row>
    <row r="1549" spans="1:19" ht="24.75" customHeight="1">
      <c r="A1549" s="228" t="e">
        <f>Produit_Tarif_Stock!#REF!</f>
        <v>#REF!</v>
      </c>
      <c r="B1549" s="118" t="e">
        <f>IF(Produit_Tarif_Stock!#REF!&lt;&gt;"",Produit_Tarif_Stock!#REF!,"")</f>
        <v>#REF!</v>
      </c>
      <c r="C1549" s="502" t="e">
        <f>IF(Produit_Tarif_Stock!#REF!&lt;&gt;"",Produit_Tarif_Stock!#REF!,"")</f>
        <v>#REF!</v>
      </c>
      <c r="D1549" s="505" t="e">
        <f>IF(Produit_Tarif_Stock!#REF!&lt;&gt;"",Produit_Tarif_Stock!#REF!,"")</f>
        <v>#REF!</v>
      </c>
      <c r="E1549" s="514" t="e">
        <f>IF(Produit_Tarif_Stock!#REF!&lt;&gt;0,Produit_Tarif_Stock!#REF!,"")</f>
        <v>#REF!</v>
      </c>
      <c r="F1549" s="2" t="e">
        <f>IF(Produit_Tarif_Stock!#REF!&lt;&gt;"",Produit_Tarif_Stock!#REF!,"")</f>
        <v>#REF!</v>
      </c>
      <c r="G1549" s="506" t="e">
        <f>IF(Produit_Tarif_Stock!#REF!&lt;&gt;0,Produit_Tarif_Stock!#REF!,"")</f>
        <v>#REF!</v>
      </c>
      <c r="I1549" s="506" t="str">
        <f t="shared" si="48"/>
        <v/>
      </c>
      <c r="J1549" s="2" t="e">
        <f>IF(Produit_Tarif_Stock!#REF!&lt;&gt;0,Produit_Tarif_Stock!#REF!,"")</f>
        <v>#REF!</v>
      </c>
      <c r="K1549" s="2" t="e">
        <f>IF(Produit_Tarif_Stock!#REF!&lt;&gt;0,Produit_Tarif_Stock!#REF!,"")</f>
        <v>#REF!</v>
      </c>
      <c r="L1549" s="114" t="e">
        <f>IF(Produit_Tarif_Stock!#REF!&lt;&gt;0,Produit_Tarif_Stock!#REF!,"")</f>
        <v>#REF!</v>
      </c>
      <c r="M1549" s="114" t="e">
        <f>IF(Produit_Tarif_Stock!#REF!&lt;&gt;0,Produit_Tarif_Stock!#REF!,"")</f>
        <v>#REF!</v>
      </c>
      <c r="N1549" s="454"/>
      <c r="P1549" s="2" t="e">
        <f>IF(Produit_Tarif_Stock!#REF!&lt;&gt;0,Produit_Tarif_Stock!#REF!,"")</f>
        <v>#REF!</v>
      </c>
      <c r="Q1549" s="518" t="e">
        <f>IF(Produit_Tarif_Stock!#REF!&lt;&gt;0,(E1549-(E1549*H1549)-Produit_Tarif_Stock!#REF!)/Produit_Tarif_Stock!#REF!*100,(E1549-(E1549*H1549)-Produit_Tarif_Stock!#REF!)/Produit_Tarif_Stock!#REF!*100)</f>
        <v>#REF!</v>
      </c>
      <c r="R1549" s="523">
        <f t="shared" si="49"/>
        <v>0</v>
      </c>
      <c r="S1549" s="524" t="e">
        <f>Produit_Tarif_Stock!#REF!</f>
        <v>#REF!</v>
      </c>
    </row>
    <row r="1550" spans="1:19" ht="24.75" customHeight="1">
      <c r="A1550" s="228" t="e">
        <f>Produit_Tarif_Stock!#REF!</f>
        <v>#REF!</v>
      </c>
      <c r="B1550" s="118" t="e">
        <f>IF(Produit_Tarif_Stock!#REF!&lt;&gt;"",Produit_Tarif_Stock!#REF!,"")</f>
        <v>#REF!</v>
      </c>
      <c r="C1550" s="502" t="e">
        <f>IF(Produit_Tarif_Stock!#REF!&lt;&gt;"",Produit_Tarif_Stock!#REF!,"")</f>
        <v>#REF!</v>
      </c>
      <c r="D1550" s="505" t="e">
        <f>IF(Produit_Tarif_Stock!#REF!&lt;&gt;"",Produit_Tarif_Stock!#REF!,"")</f>
        <v>#REF!</v>
      </c>
      <c r="E1550" s="514" t="e">
        <f>IF(Produit_Tarif_Stock!#REF!&lt;&gt;0,Produit_Tarif_Stock!#REF!,"")</f>
        <v>#REF!</v>
      </c>
      <c r="F1550" s="2" t="e">
        <f>IF(Produit_Tarif_Stock!#REF!&lt;&gt;"",Produit_Tarif_Stock!#REF!,"")</f>
        <v>#REF!</v>
      </c>
      <c r="G1550" s="506" t="e">
        <f>IF(Produit_Tarif_Stock!#REF!&lt;&gt;0,Produit_Tarif_Stock!#REF!,"")</f>
        <v>#REF!</v>
      </c>
      <c r="I1550" s="506" t="str">
        <f t="shared" si="48"/>
        <v/>
      </c>
      <c r="J1550" s="2" t="e">
        <f>IF(Produit_Tarif_Stock!#REF!&lt;&gt;0,Produit_Tarif_Stock!#REF!,"")</f>
        <v>#REF!</v>
      </c>
      <c r="K1550" s="2" t="e">
        <f>IF(Produit_Tarif_Stock!#REF!&lt;&gt;0,Produit_Tarif_Stock!#REF!,"")</f>
        <v>#REF!</v>
      </c>
      <c r="L1550" s="114" t="e">
        <f>IF(Produit_Tarif_Stock!#REF!&lt;&gt;0,Produit_Tarif_Stock!#REF!,"")</f>
        <v>#REF!</v>
      </c>
      <c r="M1550" s="114" t="e">
        <f>IF(Produit_Tarif_Stock!#REF!&lt;&gt;0,Produit_Tarif_Stock!#REF!,"")</f>
        <v>#REF!</v>
      </c>
      <c r="N1550" s="454"/>
      <c r="P1550" s="2" t="e">
        <f>IF(Produit_Tarif_Stock!#REF!&lt;&gt;0,Produit_Tarif_Stock!#REF!,"")</f>
        <v>#REF!</v>
      </c>
      <c r="Q1550" s="518" t="e">
        <f>IF(Produit_Tarif_Stock!#REF!&lt;&gt;0,(E1550-(E1550*H1550)-Produit_Tarif_Stock!#REF!)/Produit_Tarif_Stock!#REF!*100,(E1550-(E1550*H1550)-Produit_Tarif_Stock!#REF!)/Produit_Tarif_Stock!#REF!*100)</f>
        <v>#REF!</v>
      </c>
      <c r="R1550" s="523">
        <f t="shared" si="49"/>
        <v>0</v>
      </c>
      <c r="S1550" s="524" t="e">
        <f>Produit_Tarif_Stock!#REF!</f>
        <v>#REF!</v>
      </c>
    </row>
    <row r="1551" spans="1:19" ht="24.75" customHeight="1">
      <c r="A1551" s="228" t="e">
        <f>Produit_Tarif_Stock!#REF!</f>
        <v>#REF!</v>
      </c>
      <c r="B1551" s="118" t="e">
        <f>IF(Produit_Tarif_Stock!#REF!&lt;&gt;"",Produit_Tarif_Stock!#REF!,"")</f>
        <v>#REF!</v>
      </c>
      <c r="C1551" s="502" t="e">
        <f>IF(Produit_Tarif_Stock!#REF!&lt;&gt;"",Produit_Tarif_Stock!#REF!,"")</f>
        <v>#REF!</v>
      </c>
      <c r="D1551" s="505" t="e">
        <f>IF(Produit_Tarif_Stock!#REF!&lt;&gt;"",Produit_Tarif_Stock!#REF!,"")</f>
        <v>#REF!</v>
      </c>
      <c r="E1551" s="514" t="e">
        <f>IF(Produit_Tarif_Stock!#REF!&lt;&gt;0,Produit_Tarif_Stock!#REF!,"")</f>
        <v>#REF!</v>
      </c>
      <c r="F1551" s="2" t="e">
        <f>IF(Produit_Tarif_Stock!#REF!&lt;&gt;"",Produit_Tarif_Stock!#REF!,"")</f>
        <v>#REF!</v>
      </c>
      <c r="G1551" s="506" t="e">
        <f>IF(Produit_Tarif_Stock!#REF!&lt;&gt;0,Produit_Tarif_Stock!#REF!,"")</f>
        <v>#REF!</v>
      </c>
      <c r="I1551" s="506" t="str">
        <f t="shared" si="48"/>
        <v/>
      </c>
      <c r="J1551" s="2" t="e">
        <f>IF(Produit_Tarif_Stock!#REF!&lt;&gt;0,Produit_Tarif_Stock!#REF!,"")</f>
        <v>#REF!</v>
      </c>
      <c r="K1551" s="2" t="e">
        <f>IF(Produit_Tarif_Stock!#REF!&lt;&gt;0,Produit_Tarif_Stock!#REF!,"")</f>
        <v>#REF!</v>
      </c>
      <c r="L1551" s="114" t="e">
        <f>IF(Produit_Tarif_Stock!#REF!&lt;&gt;0,Produit_Tarif_Stock!#REF!,"")</f>
        <v>#REF!</v>
      </c>
      <c r="M1551" s="114" t="e">
        <f>IF(Produit_Tarif_Stock!#REF!&lt;&gt;0,Produit_Tarif_Stock!#REF!,"")</f>
        <v>#REF!</v>
      </c>
      <c r="N1551" s="454"/>
      <c r="P1551" s="2" t="e">
        <f>IF(Produit_Tarif_Stock!#REF!&lt;&gt;0,Produit_Tarif_Stock!#REF!,"")</f>
        <v>#REF!</v>
      </c>
      <c r="Q1551" s="518" t="e">
        <f>IF(Produit_Tarif_Stock!#REF!&lt;&gt;0,(E1551-(E1551*H1551)-Produit_Tarif_Stock!#REF!)/Produit_Tarif_Stock!#REF!*100,(E1551-(E1551*H1551)-Produit_Tarif_Stock!#REF!)/Produit_Tarif_Stock!#REF!*100)</f>
        <v>#REF!</v>
      </c>
      <c r="R1551" s="523">
        <f t="shared" si="49"/>
        <v>0</v>
      </c>
      <c r="S1551" s="524" t="e">
        <f>Produit_Tarif_Stock!#REF!</f>
        <v>#REF!</v>
      </c>
    </row>
    <row r="1552" spans="1:19" ht="24.75" customHeight="1">
      <c r="A1552" s="228" t="e">
        <f>Produit_Tarif_Stock!#REF!</f>
        <v>#REF!</v>
      </c>
      <c r="B1552" s="118" t="e">
        <f>IF(Produit_Tarif_Stock!#REF!&lt;&gt;"",Produit_Tarif_Stock!#REF!,"")</f>
        <v>#REF!</v>
      </c>
      <c r="C1552" s="502" t="e">
        <f>IF(Produit_Tarif_Stock!#REF!&lt;&gt;"",Produit_Tarif_Stock!#REF!,"")</f>
        <v>#REF!</v>
      </c>
      <c r="D1552" s="505" t="e">
        <f>IF(Produit_Tarif_Stock!#REF!&lt;&gt;"",Produit_Tarif_Stock!#REF!,"")</f>
        <v>#REF!</v>
      </c>
      <c r="E1552" s="514" t="e">
        <f>IF(Produit_Tarif_Stock!#REF!&lt;&gt;0,Produit_Tarif_Stock!#REF!,"")</f>
        <v>#REF!</v>
      </c>
      <c r="F1552" s="2" t="e">
        <f>IF(Produit_Tarif_Stock!#REF!&lt;&gt;"",Produit_Tarif_Stock!#REF!,"")</f>
        <v>#REF!</v>
      </c>
      <c r="G1552" s="506" t="e">
        <f>IF(Produit_Tarif_Stock!#REF!&lt;&gt;0,Produit_Tarif_Stock!#REF!,"")</f>
        <v>#REF!</v>
      </c>
      <c r="I1552" s="506" t="str">
        <f t="shared" si="48"/>
        <v/>
      </c>
      <c r="J1552" s="2" t="e">
        <f>IF(Produit_Tarif_Stock!#REF!&lt;&gt;0,Produit_Tarif_Stock!#REF!,"")</f>
        <v>#REF!</v>
      </c>
      <c r="K1552" s="2" t="e">
        <f>IF(Produit_Tarif_Stock!#REF!&lt;&gt;0,Produit_Tarif_Stock!#REF!,"")</f>
        <v>#REF!</v>
      </c>
      <c r="L1552" s="114" t="e">
        <f>IF(Produit_Tarif_Stock!#REF!&lt;&gt;0,Produit_Tarif_Stock!#REF!,"")</f>
        <v>#REF!</v>
      </c>
      <c r="M1552" s="114" t="e">
        <f>IF(Produit_Tarif_Stock!#REF!&lt;&gt;0,Produit_Tarif_Stock!#REF!,"")</f>
        <v>#REF!</v>
      </c>
      <c r="N1552" s="454"/>
      <c r="P1552" s="2" t="e">
        <f>IF(Produit_Tarif_Stock!#REF!&lt;&gt;0,Produit_Tarif_Stock!#REF!,"")</f>
        <v>#REF!</v>
      </c>
      <c r="Q1552" s="518" t="e">
        <f>IF(Produit_Tarif_Stock!#REF!&lt;&gt;0,(E1552-(E1552*H1552)-Produit_Tarif_Stock!#REF!)/Produit_Tarif_Stock!#REF!*100,(E1552-(E1552*H1552)-Produit_Tarif_Stock!#REF!)/Produit_Tarif_Stock!#REF!*100)</f>
        <v>#REF!</v>
      </c>
      <c r="R1552" s="523">
        <f t="shared" si="49"/>
        <v>0</v>
      </c>
      <c r="S1552" s="524" t="e">
        <f>Produit_Tarif_Stock!#REF!</f>
        <v>#REF!</v>
      </c>
    </row>
    <row r="1553" spans="1:19" ht="24.75" customHeight="1">
      <c r="A1553" s="228" t="e">
        <f>Produit_Tarif_Stock!#REF!</f>
        <v>#REF!</v>
      </c>
      <c r="B1553" s="118" t="e">
        <f>IF(Produit_Tarif_Stock!#REF!&lt;&gt;"",Produit_Tarif_Stock!#REF!,"")</f>
        <v>#REF!</v>
      </c>
      <c r="C1553" s="502" t="e">
        <f>IF(Produit_Tarif_Stock!#REF!&lt;&gt;"",Produit_Tarif_Stock!#REF!,"")</f>
        <v>#REF!</v>
      </c>
      <c r="D1553" s="505" t="e">
        <f>IF(Produit_Tarif_Stock!#REF!&lt;&gt;"",Produit_Tarif_Stock!#REF!,"")</f>
        <v>#REF!</v>
      </c>
      <c r="E1553" s="514" t="e">
        <f>IF(Produit_Tarif_Stock!#REF!&lt;&gt;0,Produit_Tarif_Stock!#REF!,"")</f>
        <v>#REF!</v>
      </c>
      <c r="F1553" s="2" t="e">
        <f>IF(Produit_Tarif_Stock!#REF!&lt;&gt;"",Produit_Tarif_Stock!#REF!,"")</f>
        <v>#REF!</v>
      </c>
      <c r="G1553" s="506" t="e">
        <f>IF(Produit_Tarif_Stock!#REF!&lt;&gt;0,Produit_Tarif_Stock!#REF!,"")</f>
        <v>#REF!</v>
      </c>
      <c r="I1553" s="506" t="str">
        <f t="shared" si="48"/>
        <v/>
      </c>
      <c r="J1553" s="2" t="e">
        <f>IF(Produit_Tarif_Stock!#REF!&lt;&gt;0,Produit_Tarif_Stock!#REF!,"")</f>
        <v>#REF!</v>
      </c>
      <c r="K1553" s="2" t="e">
        <f>IF(Produit_Tarif_Stock!#REF!&lt;&gt;0,Produit_Tarif_Stock!#REF!,"")</f>
        <v>#REF!</v>
      </c>
      <c r="L1553" s="114" t="e">
        <f>IF(Produit_Tarif_Stock!#REF!&lt;&gt;0,Produit_Tarif_Stock!#REF!,"")</f>
        <v>#REF!</v>
      </c>
      <c r="M1553" s="114" t="e">
        <f>IF(Produit_Tarif_Stock!#REF!&lt;&gt;0,Produit_Tarif_Stock!#REF!,"")</f>
        <v>#REF!</v>
      </c>
      <c r="N1553" s="454"/>
      <c r="P1553" s="2" t="e">
        <f>IF(Produit_Tarif_Stock!#REF!&lt;&gt;0,Produit_Tarif_Stock!#REF!,"")</f>
        <v>#REF!</v>
      </c>
      <c r="Q1553" s="518" t="e">
        <f>IF(Produit_Tarif_Stock!#REF!&lt;&gt;0,(E1553-(E1553*H1553)-Produit_Tarif_Stock!#REF!)/Produit_Tarif_Stock!#REF!*100,(E1553-(E1553*H1553)-Produit_Tarif_Stock!#REF!)/Produit_Tarif_Stock!#REF!*100)</f>
        <v>#REF!</v>
      </c>
      <c r="R1553" s="523">
        <f t="shared" si="49"/>
        <v>0</v>
      </c>
      <c r="S1553" s="524" t="e">
        <f>Produit_Tarif_Stock!#REF!</f>
        <v>#REF!</v>
      </c>
    </row>
    <row r="1554" spans="1:19" ht="24.75" customHeight="1">
      <c r="A1554" s="228" t="e">
        <f>Produit_Tarif_Stock!#REF!</f>
        <v>#REF!</v>
      </c>
      <c r="B1554" s="118" t="e">
        <f>IF(Produit_Tarif_Stock!#REF!&lt;&gt;"",Produit_Tarif_Stock!#REF!,"")</f>
        <v>#REF!</v>
      </c>
      <c r="C1554" s="502" t="e">
        <f>IF(Produit_Tarif_Stock!#REF!&lt;&gt;"",Produit_Tarif_Stock!#REF!,"")</f>
        <v>#REF!</v>
      </c>
      <c r="D1554" s="505" t="e">
        <f>IF(Produit_Tarif_Stock!#REF!&lt;&gt;"",Produit_Tarif_Stock!#REF!,"")</f>
        <v>#REF!</v>
      </c>
      <c r="E1554" s="514" t="e">
        <f>IF(Produit_Tarif_Stock!#REF!&lt;&gt;0,Produit_Tarif_Stock!#REF!,"")</f>
        <v>#REF!</v>
      </c>
      <c r="F1554" s="2" t="e">
        <f>IF(Produit_Tarif_Stock!#REF!&lt;&gt;"",Produit_Tarif_Stock!#REF!,"")</f>
        <v>#REF!</v>
      </c>
      <c r="G1554" s="506" t="e">
        <f>IF(Produit_Tarif_Stock!#REF!&lt;&gt;0,Produit_Tarif_Stock!#REF!,"")</f>
        <v>#REF!</v>
      </c>
      <c r="I1554" s="506" t="str">
        <f t="shared" si="48"/>
        <v/>
      </c>
      <c r="J1554" s="2" t="e">
        <f>IF(Produit_Tarif_Stock!#REF!&lt;&gt;0,Produit_Tarif_Stock!#REF!,"")</f>
        <v>#REF!</v>
      </c>
      <c r="K1554" s="2" t="e">
        <f>IF(Produit_Tarif_Stock!#REF!&lt;&gt;0,Produit_Tarif_Stock!#REF!,"")</f>
        <v>#REF!</v>
      </c>
      <c r="L1554" s="114" t="e">
        <f>IF(Produit_Tarif_Stock!#REF!&lt;&gt;0,Produit_Tarif_Stock!#REF!,"")</f>
        <v>#REF!</v>
      </c>
      <c r="M1554" s="114" t="e">
        <f>IF(Produit_Tarif_Stock!#REF!&lt;&gt;0,Produit_Tarif_Stock!#REF!,"")</f>
        <v>#REF!</v>
      </c>
      <c r="N1554" s="454"/>
      <c r="P1554" s="2" t="e">
        <f>IF(Produit_Tarif_Stock!#REF!&lt;&gt;0,Produit_Tarif_Stock!#REF!,"")</f>
        <v>#REF!</v>
      </c>
      <c r="Q1554" s="518" t="e">
        <f>IF(Produit_Tarif_Stock!#REF!&lt;&gt;0,(E1554-(E1554*H1554)-Produit_Tarif_Stock!#REF!)/Produit_Tarif_Stock!#REF!*100,(E1554-(E1554*H1554)-Produit_Tarif_Stock!#REF!)/Produit_Tarif_Stock!#REF!*100)</f>
        <v>#REF!</v>
      </c>
      <c r="R1554" s="523">
        <f t="shared" si="49"/>
        <v>0</v>
      </c>
      <c r="S1554" s="524" t="e">
        <f>Produit_Tarif_Stock!#REF!</f>
        <v>#REF!</v>
      </c>
    </row>
    <row r="1555" spans="1:19" ht="24.75" customHeight="1">
      <c r="A1555" s="228" t="e">
        <f>Produit_Tarif_Stock!#REF!</f>
        <v>#REF!</v>
      </c>
      <c r="B1555" s="118" t="e">
        <f>IF(Produit_Tarif_Stock!#REF!&lt;&gt;"",Produit_Tarif_Stock!#REF!,"")</f>
        <v>#REF!</v>
      </c>
      <c r="C1555" s="502" t="e">
        <f>IF(Produit_Tarif_Stock!#REF!&lt;&gt;"",Produit_Tarif_Stock!#REF!,"")</f>
        <v>#REF!</v>
      </c>
      <c r="D1555" s="505" t="e">
        <f>IF(Produit_Tarif_Stock!#REF!&lt;&gt;"",Produit_Tarif_Stock!#REF!,"")</f>
        <v>#REF!</v>
      </c>
      <c r="E1555" s="514" t="e">
        <f>IF(Produit_Tarif_Stock!#REF!&lt;&gt;0,Produit_Tarif_Stock!#REF!,"")</f>
        <v>#REF!</v>
      </c>
      <c r="F1555" s="2" t="e">
        <f>IF(Produit_Tarif_Stock!#REF!&lt;&gt;"",Produit_Tarif_Stock!#REF!,"")</f>
        <v>#REF!</v>
      </c>
      <c r="G1555" s="506" t="e">
        <f>IF(Produit_Tarif_Stock!#REF!&lt;&gt;0,Produit_Tarif_Stock!#REF!,"")</f>
        <v>#REF!</v>
      </c>
      <c r="I1555" s="506" t="str">
        <f t="shared" si="48"/>
        <v/>
      </c>
      <c r="J1555" s="2" t="e">
        <f>IF(Produit_Tarif_Stock!#REF!&lt;&gt;0,Produit_Tarif_Stock!#REF!,"")</f>
        <v>#REF!</v>
      </c>
      <c r="K1555" s="2" t="e">
        <f>IF(Produit_Tarif_Stock!#REF!&lt;&gt;0,Produit_Tarif_Stock!#REF!,"")</f>
        <v>#REF!</v>
      </c>
      <c r="L1555" s="114" t="e">
        <f>IF(Produit_Tarif_Stock!#REF!&lt;&gt;0,Produit_Tarif_Stock!#REF!,"")</f>
        <v>#REF!</v>
      </c>
      <c r="M1555" s="114" t="e">
        <f>IF(Produit_Tarif_Stock!#REF!&lt;&gt;0,Produit_Tarif_Stock!#REF!,"")</f>
        <v>#REF!</v>
      </c>
      <c r="N1555" s="454"/>
      <c r="P1555" s="2" t="e">
        <f>IF(Produit_Tarif_Stock!#REF!&lt;&gt;0,Produit_Tarif_Stock!#REF!,"")</f>
        <v>#REF!</v>
      </c>
      <c r="Q1555" s="518" t="e">
        <f>IF(Produit_Tarif_Stock!#REF!&lt;&gt;0,(E1555-(E1555*H1555)-Produit_Tarif_Stock!#REF!)/Produit_Tarif_Stock!#REF!*100,(E1555-(E1555*H1555)-Produit_Tarif_Stock!#REF!)/Produit_Tarif_Stock!#REF!*100)</f>
        <v>#REF!</v>
      </c>
      <c r="R1555" s="523">
        <f t="shared" si="49"/>
        <v>0</v>
      </c>
      <c r="S1555" s="524" t="e">
        <f>Produit_Tarif_Stock!#REF!</f>
        <v>#REF!</v>
      </c>
    </row>
    <row r="1556" spans="1:19" ht="24.75" customHeight="1">
      <c r="A1556" s="228" t="e">
        <f>Produit_Tarif_Stock!#REF!</f>
        <v>#REF!</v>
      </c>
      <c r="B1556" s="118" t="e">
        <f>IF(Produit_Tarif_Stock!#REF!&lt;&gt;"",Produit_Tarif_Stock!#REF!,"")</f>
        <v>#REF!</v>
      </c>
      <c r="C1556" s="502" t="e">
        <f>IF(Produit_Tarif_Stock!#REF!&lt;&gt;"",Produit_Tarif_Stock!#REF!,"")</f>
        <v>#REF!</v>
      </c>
      <c r="D1556" s="505" t="e">
        <f>IF(Produit_Tarif_Stock!#REF!&lt;&gt;"",Produit_Tarif_Stock!#REF!,"")</f>
        <v>#REF!</v>
      </c>
      <c r="E1556" s="514" t="e">
        <f>IF(Produit_Tarif_Stock!#REF!&lt;&gt;0,Produit_Tarif_Stock!#REF!,"")</f>
        <v>#REF!</v>
      </c>
      <c r="F1556" s="2" t="e">
        <f>IF(Produit_Tarif_Stock!#REF!&lt;&gt;"",Produit_Tarif_Stock!#REF!,"")</f>
        <v>#REF!</v>
      </c>
      <c r="G1556" s="506" t="e">
        <f>IF(Produit_Tarif_Stock!#REF!&lt;&gt;0,Produit_Tarif_Stock!#REF!,"")</f>
        <v>#REF!</v>
      </c>
      <c r="I1556" s="506" t="str">
        <f t="shared" si="48"/>
        <v/>
      </c>
      <c r="J1556" s="2" t="e">
        <f>IF(Produit_Tarif_Stock!#REF!&lt;&gt;0,Produit_Tarif_Stock!#REF!,"")</f>
        <v>#REF!</v>
      </c>
      <c r="K1556" s="2" t="e">
        <f>IF(Produit_Tarif_Stock!#REF!&lt;&gt;0,Produit_Tarif_Stock!#REF!,"")</f>
        <v>#REF!</v>
      </c>
      <c r="L1556" s="114" t="e">
        <f>IF(Produit_Tarif_Stock!#REF!&lt;&gt;0,Produit_Tarif_Stock!#REF!,"")</f>
        <v>#REF!</v>
      </c>
      <c r="M1556" s="114" t="e">
        <f>IF(Produit_Tarif_Stock!#REF!&lt;&gt;0,Produit_Tarif_Stock!#REF!,"")</f>
        <v>#REF!</v>
      </c>
      <c r="N1556" s="454"/>
      <c r="P1556" s="2" t="e">
        <f>IF(Produit_Tarif_Stock!#REF!&lt;&gt;0,Produit_Tarif_Stock!#REF!,"")</f>
        <v>#REF!</v>
      </c>
      <c r="Q1556" s="518" t="e">
        <f>IF(Produit_Tarif_Stock!#REF!&lt;&gt;0,(E1556-(E1556*H1556)-Produit_Tarif_Stock!#REF!)/Produit_Tarif_Stock!#REF!*100,(E1556-(E1556*H1556)-Produit_Tarif_Stock!#REF!)/Produit_Tarif_Stock!#REF!*100)</f>
        <v>#REF!</v>
      </c>
      <c r="R1556" s="523">
        <f t="shared" si="49"/>
        <v>0</v>
      </c>
      <c r="S1556" s="524" t="e">
        <f>Produit_Tarif_Stock!#REF!</f>
        <v>#REF!</v>
      </c>
    </row>
    <row r="1557" spans="1:19" ht="24.75" customHeight="1">
      <c r="A1557" s="228" t="e">
        <f>Produit_Tarif_Stock!#REF!</f>
        <v>#REF!</v>
      </c>
      <c r="B1557" s="118" t="e">
        <f>IF(Produit_Tarif_Stock!#REF!&lt;&gt;"",Produit_Tarif_Stock!#REF!,"")</f>
        <v>#REF!</v>
      </c>
      <c r="C1557" s="502" t="e">
        <f>IF(Produit_Tarif_Stock!#REF!&lt;&gt;"",Produit_Tarif_Stock!#REF!,"")</f>
        <v>#REF!</v>
      </c>
      <c r="D1557" s="505" t="e">
        <f>IF(Produit_Tarif_Stock!#REF!&lt;&gt;"",Produit_Tarif_Stock!#REF!,"")</f>
        <v>#REF!</v>
      </c>
      <c r="E1557" s="514" t="e">
        <f>IF(Produit_Tarif_Stock!#REF!&lt;&gt;0,Produit_Tarif_Stock!#REF!,"")</f>
        <v>#REF!</v>
      </c>
      <c r="F1557" s="2" t="e">
        <f>IF(Produit_Tarif_Stock!#REF!&lt;&gt;"",Produit_Tarif_Stock!#REF!,"")</f>
        <v>#REF!</v>
      </c>
      <c r="G1557" s="506" t="e">
        <f>IF(Produit_Tarif_Stock!#REF!&lt;&gt;0,Produit_Tarif_Stock!#REF!,"")</f>
        <v>#REF!</v>
      </c>
      <c r="I1557" s="506" t="str">
        <f t="shared" si="48"/>
        <v/>
      </c>
      <c r="J1557" s="2" t="e">
        <f>IF(Produit_Tarif_Stock!#REF!&lt;&gt;0,Produit_Tarif_Stock!#REF!,"")</f>
        <v>#REF!</v>
      </c>
      <c r="K1557" s="2" t="e">
        <f>IF(Produit_Tarif_Stock!#REF!&lt;&gt;0,Produit_Tarif_Stock!#REF!,"")</f>
        <v>#REF!</v>
      </c>
      <c r="L1557" s="114" t="e">
        <f>IF(Produit_Tarif_Stock!#REF!&lt;&gt;0,Produit_Tarif_Stock!#REF!,"")</f>
        <v>#REF!</v>
      </c>
      <c r="M1557" s="114" t="e">
        <f>IF(Produit_Tarif_Stock!#REF!&lt;&gt;0,Produit_Tarif_Stock!#REF!,"")</f>
        <v>#REF!</v>
      </c>
      <c r="N1557" s="454"/>
      <c r="P1557" s="2" t="e">
        <f>IF(Produit_Tarif_Stock!#REF!&lt;&gt;0,Produit_Tarif_Stock!#REF!,"")</f>
        <v>#REF!</v>
      </c>
      <c r="Q1557" s="518" t="e">
        <f>IF(Produit_Tarif_Stock!#REF!&lt;&gt;0,(E1557-(E1557*H1557)-Produit_Tarif_Stock!#REF!)/Produit_Tarif_Stock!#REF!*100,(E1557-(E1557*H1557)-Produit_Tarif_Stock!#REF!)/Produit_Tarif_Stock!#REF!*100)</f>
        <v>#REF!</v>
      </c>
      <c r="R1557" s="523">
        <f t="shared" si="49"/>
        <v>0</v>
      </c>
      <c r="S1557" s="524" t="e">
        <f>Produit_Tarif_Stock!#REF!</f>
        <v>#REF!</v>
      </c>
    </row>
    <row r="1558" spans="1:19" ht="24.75" customHeight="1">
      <c r="A1558" s="228" t="e">
        <f>Produit_Tarif_Stock!#REF!</f>
        <v>#REF!</v>
      </c>
      <c r="B1558" s="118" t="e">
        <f>IF(Produit_Tarif_Stock!#REF!&lt;&gt;"",Produit_Tarif_Stock!#REF!,"")</f>
        <v>#REF!</v>
      </c>
      <c r="C1558" s="502" t="e">
        <f>IF(Produit_Tarif_Stock!#REF!&lt;&gt;"",Produit_Tarif_Stock!#REF!,"")</f>
        <v>#REF!</v>
      </c>
      <c r="D1558" s="505" t="e">
        <f>IF(Produit_Tarif_Stock!#REF!&lt;&gt;"",Produit_Tarif_Stock!#REF!,"")</f>
        <v>#REF!</v>
      </c>
      <c r="E1558" s="514" t="e">
        <f>IF(Produit_Tarif_Stock!#REF!&lt;&gt;0,Produit_Tarif_Stock!#REF!,"")</f>
        <v>#REF!</v>
      </c>
      <c r="F1558" s="2" t="e">
        <f>IF(Produit_Tarif_Stock!#REF!&lt;&gt;"",Produit_Tarif_Stock!#REF!,"")</f>
        <v>#REF!</v>
      </c>
      <c r="G1558" s="506" t="e">
        <f>IF(Produit_Tarif_Stock!#REF!&lt;&gt;0,Produit_Tarif_Stock!#REF!,"")</f>
        <v>#REF!</v>
      </c>
      <c r="I1558" s="506" t="str">
        <f t="shared" si="48"/>
        <v/>
      </c>
      <c r="J1558" s="2" t="e">
        <f>IF(Produit_Tarif_Stock!#REF!&lt;&gt;0,Produit_Tarif_Stock!#REF!,"")</f>
        <v>#REF!</v>
      </c>
      <c r="K1558" s="2" t="e">
        <f>IF(Produit_Tarif_Stock!#REF!&lt;&gt;0,Produit_Tarif_Stock!#REF!,"")</f>
        <v>#REF!</v>
      </c>
      <c r="L1558" s="114" t="e">
        <f>IF(Produit_Tarif_Stock!#REF!&lt;&gt;0,Produit_Tarif_Stock!#REF!,"")</f>
        <v>#REF!</v>
      </c>
      <c r="M1558" s="114" t="e">
        <f>IF(Produit_Tarif_Stock!#REF!&lt;&gt;0,Produit_Tarif_Stock!#REF!,"")</f>
        <v>#REF!</v>
      </c>
      <c r="N1558" s="454"/>
      <c r="P1558" s="2" t="e">
        <f>IF(Produit_Tarif_Stock!#REF!&lt;&gt;0,Produit_Tarif_Stock!#REF!,"")</f>
        <v>#REF!</v>
      </c>
      <c r="Q1558" s="518" t="e">
        <f>IF(Produit_Tarif_Stock!#REF!&lt;&gt;0,(E1558-(E1558*H1558)-Produit_Tarif_Stock!#REF!)/Produit_Tarif_Stock!#REF!*100,(E1558-(E1558*H1558)-Produit_Tarif_Stock!#REF!)/Produit_Tarif_Stock!#REF!*100)</f>
        <v>#REF!</v>
      </c>
      <c r="R1558" s="523">
        <f t="shared" si="49"/>
        <v>0</v>
      </c>
      <c r="S1558" s="524" t="e">
        <f>Produit_Tarif_Stock!#REF!</f>
        <v>#REF!</v>
      </c>
    </row>
    <row r="1559" spans="1:19" ht="24.75" customHeight="1">
      <c r="A1559" s="228" t="e">
        <f>Produit_Tarif_Stock!#REF!</f>
        <v>#REF!</v>
      </c>
      <c r="B1559" s="118" t="e">
        <f>IF(Produit_Tarif_Stock!#REF!&lt;&gt;"",Produit_Tarif_Stock!#REF!,"")</f>
        <v>#REF!</v>
      </c>
      <c r="C1559" s="502" t="e">
        <f>IF(Produit_Tarif_Stock!#REF!&lt;&gt;"",Produit_Tarif_Stock!#REF!,"")</f>
        <v>#REF!</v>
      </c>
      <c r="D1559" s="505" t="e">
        <f>IF(Produit_Tarif_Stock!#REF!&lt;&gt;"",Produit_Tarif_Stock!#REF!,"")</f>
        <v>#REF!</v>
      </c>
      <c r="E1559" s="514" t="e">
        <f>IF(Produit_Tarif_Stock!#REF!&lt;&gt;0,Produit_Tarif_Stock!#REF!,"")</f>
        <v>#REF!</v>
      </c>
      <c r="F1559" s="2" t="e">
        <f>IF(Produit_Tarif_Stock!#REF!&lt;&gt;"",Produit_Tarif_Stock!#REF!,"")</f>
        <v>#REF!</v>
      </c>
      <c r="G1559" s="506" t="e">
        <f>IF(Produit_Tarif_Stock!#REF!&lt;&gt;0,Produit_Tarif_Stock!#REF!,"")</f>
        <v>#REF!</v>
      </c>
      <c r="I1559" s="506" t="str">
        <f t="shared" si="48"/>
        <v/>
      </c>
      <c r="J1559" s="2" t="e">
        <f>IF(Produit_Tarif_Stock!#REF!&lt;&gt;0,Produit_Tarif_Stock!#REF!,"")</f>
        <v>#REF!</v>
      </c>
      <c r="K1559" s="2" t="e">
        <f>IF(Produit_Tarif_Stock!#REF!&lt;&gt;0,Produit_Tarif_Stock!#REF!,"")</f>
        <v>#REF!</v>
      </c>
      <c r="L1559" s="114" t="e">
        <f>IF(Produit_Tarif_Stock!#REF!&lt;&gt;0,Produit_Tarif_Stock!#REF!,"")</f>
        <v>#REF!</v>
      </c>
      <c r="M1559" s="114" t="e">
        <f>IF(Produit_Tarif_Stock!#REF!&lt;&gt;0,Produit_Tarif_Stock!#REF!,"")</f>
        <v>#REF!</v>
      </c>
      <c r="N1559" s="454"/>
      <c r="P1559" s="2" t="e">
        <f>IF(Produit_Tarif_Stock!#REF!&lt;&gt;0,Produit_Tarif_Stock!#REF!,"")</f>
        <v>#REF!</v>
      </c>
      <c r="Q1559" s="518" t="e">
        <f>IF(Produit_Tarif_Stock!#REF!&lt;&gt;0,(E1559-(E1559*H1559)-Produit_Tarif_Stock!#REF!)/Produit_Tarif_Stock!#REF!*100,(E1559-(E1559*H1559)-Produit_Tarif_Stock!#REF!)/Produit_Tarif_Stock!#REF!*100)</f>
        <v>#REF!</v>
      </c>
      <c r="R1559" s="523">
        <f t="shared" si="49"/>
        <v>0</v>
      </c>
      <c r="S1559" s="524" t="e">
        <f>Produit_Tarif_Stock!#REF!</f>
        <v>#REF!</v>
      </c>
    </row>
    <row r="1560" spans="1:19" ht="24.75" customHeight="1">
      <c r="A1560" s="228" t="e">
        <f>Produit_Tarif_Stock!#REF!</f>
        <v>#REF!</v>
      </c>
      <c r="B1560" s="118" t="e">
        <f>IF(Produit_Tarif_Stock!#REF!&lt;&gt;"",Produit_Tarif_Stock!#REF!,"")</f>
        <v>#REF!</v>
      </c>
      <c r="C1560" s="502" t="e">
        <f>IF(Produit_Tarif_Stock!#REF!&lt;&gt;"",Produit_Tarif_Stock!#REF!,"")</f>
        <v>#REF!</v>
      </c>
      <c r="D1560" s="505" t="e">
        <f>IF(Produit_Tarif_Stock!#REF!&lt;&gt;"",Produit_Tarif_Stock!#REF!,"")</f>
        <v>#REF!</v>
      </c>
      <c r="E1560" s="514" t="e">
        <f>IF(Produit_Tarif_Stock!#REF!&lt;&gt;0,Produit_Tarif_Stock!#REF!,"")</f>
        <v>#REF!</v>
      </c>
      <c r="F1560" s="2" t="e">
        <f>IF(Produit_Tarif_Stock!#REF!&lt;&gt;"",Produit_Tarif_Stock!#REF!,"")</f>
        <v>#REF!</v>
      </c>
      <c r="G1560" s="506" t="e">
        <f>IF(Produit_Tarif_Stock!#REF!&lt;&gt;0,Produit_Tarif_Stock!#REF!,"")</f>
        <v>#REF!</v>
      </c>
      <c r="I1560" s="506" t="str">
        <f t="shared" si="48"/>
        <v/>
      </c>
      <c r="J1560" s="2" t="e">
        <f>IF(Produit_Tarif_Stock!#REF!&lt;&gt;0,Produit_Tarif_Stock!#REF!,"")</f>
        <v>#REF!</v>
      </c>
      <c r="K1560" s="2" t="e">
        <f>IF(Produit_Tarif_Stock!#REF!&lt;&gt;0,Produit_Tarif_Stock!#REF!,"")</f>
        <v>#REF!</v>
      </c>
      <c r="L1560" s="114" t="e">
        <f>IF(Produit_Tarif_Stock!#REF!&lt;&gt;0,Produit_Tarif_Stock!#REF!,"")</f>
        <v>#REF!</v>
      </c>
      <c r="M1560" s="114" t="e">
        <f>IF(Produit_Tarif_Stock!#REF!&lt;&gt;0,Produit_Tarif_Stock!#REF!,"")</f>
        <v>#REF!</v>
      </c>
      <c r="N1560" s="454"/>
      <c r="P1560" s="2" t="e">
        <f>IF(Produit_Tarif_Stock!#REF!&lt;&gt;0,Produit_Tarif_Stock!#REF!,"")</f>
        <v>#REF!</v>
      </c>
      <c r="Q1560" s="518" t="e">
        <f>IF(Produit_Tarif_Stock!#REF!&lt;&gt;0,(E1560-(E1560*H1560)-Produit_Tarif_Stock!#REF!)/Produit_Tarif_Stock!#REF!*100,(E1560-(E1560*H1560)-Produit_Tarif_Stock!#REF!)/Produit_Tarif_Stock!#REF!*100)</f>
        <v>#REF!</v>
      </c>
      <c r="R1560" s="523">
        <f t="shared" si="49"/>
        <v>0</v>
      </c>
      <c r="S1560" s="524" t="e">
        <f>Produit_Tarif_Stock!#REF!</f>
        <v>#REF!</v>
      </c>
    </row>
    <row r="1561" spans="1:19" ht="24.75" customHeight="1">
      <c r="A1561" s="228" t="e">
        <f>Produit_Tarif_Stock!#REF!</f>
        <v>#REF!</v>
      </c>
      <c r="B1561" s="118" t="e">
        <f>IF(Produit_Tarif_Stock!#REF!&lt;&gt;"",Produit_Tarif_Stock!#REF!,"")</f>
        <v>#REF!</v>
      </c>
      <c r="C1561" s="502" t="e">
        <f>IF(Produit_Tarif_Stock!#REF!&lt;&gt;"",Produit_Tarif_Stock!#REF!,"")</f>
        <v>#REF!</v>
      </c>
      <c r="D1561" s="505" t="e">
        <f>IF(Produit_Tarif_Stock!#REF!&lt;&gt;"",Produit_Tarif_Stock!#REF!,"")</f>
        <v>#REF!</v>
      </c>
      <c r="E1561" s="514" t="e">
        <f>IF(Produit_Tarif_Stock!#REF!&lt;&gt;0,Produit_Tarif_Stock!#REF!,"")</f>
        <v>#REF!</v>
      </c>
      <c r="F1561" s="2" t="e">
        <f>IF(Produit_Tarif_Stock!#REF!&lt;&gt;"",Produit_Tarif_Stock!#REF!,"")</f>
        <v>#REF!</v>
      </c>
      <c r="G1561" s="506" t="e">
        <f>IF(Produit_Tarif_Stock!#REF!&lt;&gt;0,Produit_Tarif_Stock!#REF!,"")</f>
        <v>#REF!</v>
      </c>
      <c r="I1561" s="506" t="str">
        <f t="shared" si="48"/>
        <v/>
      </c>
      <c r="J1561" s="2" t="e">
        <f>IF(Produit_Tarif_Stock!#REF!&lt;&gt;0,Produit_Tarif_Stock!#REF!,"")</f>
        <v>#REF!</v>
      </c>
      <c r="K1561" s="2" t="e">
        <f>IF(Produit_Tarif_Stock!#REF!&lt;&gt;0,Produit_Tarif_Stock!#REF!,"")</f>
        <v>#REF!</v>
      </c>
      <c r="L1561" s="114" t="e">
        <f>IF(Produit_Tarif_Stock!#REF!&lt;&gt;0,Produit_Tarif_Stock!#REF!,"")</f>
        <v>#REF!</v>
      </c>
      <c r="M1561" s="114" t="e">
        <f>IF(Produit_Tarif_Stock!#REF!&lt;&gt;0,Produit_Tarif_Stock!#REF!,"")</f>
        <v>#REF!</v>
      </c>
      <c r="N1561" s="454"/>
      <c r="P1561" s="2" t="e">
        <f>IF(Produit_Tarif_Stock!#REF!&lt;&gt;0,Produit_Tarif_Stock!#REF!,"")</f>
        <v>#REF!</v>
      </c>
      <c r="Q1561" s="518" t="e">
        <f>IF(Produit_Tarif_Stock!#REF!&lt;&gt;0,(E1561-(E1561*H1561)-Produit_Tarif_Stock!#REF!)/Produit_Tarif_Stock!#REF!*100,(E1561-(E1561*H1561)-Produit_Tarif_Stock!#REF!)/Produit_Tarif_Stock!#REF!*100)</f>
        <v>#REF!</v>
      </c>
      <c r="R1561" s="523">
        <f t="shared" si="49"/>
        <v>0</v>
      </c>
      <c r="S1561" s="524" t="e">
        <f>Produit_Tarif_Stock!#REF!</f>
        <v>#REF!</v>
      </c>
    </row>
    <row r="1562" spans="1:19" ht="24.75" customHeight="1">
      <c r="A1562" s="228" t="e">
        <f>Produit_Tarif_Stock!#REF!</f>
        <v>#REF!</v>
      </c>
      <c r="B1562" s="118" t="e">
        <f>IF(Produit_Tarif_Stock!#REF!&lt;&gt;"",Produit_Tarif_Stock!#REF!,"")</f>
        <v>#REF!</v>
      </c>
      <c r="C1562" s="502" t="e">
        <f>IF(Produit_Tarif_Stock!#REF!&lt;&gt;"",Produit_Tarif_Stock!#REF!,"")</f>
        <v>#REF!</v>
      </c>
      <c r="D1562" s="505" t="e">
        <f>IF(Produit_Tarif_Stock!#REF!&lt;&gt;"",Produit_Tarif_Stock!#REF!,"")</f>
        <v>#REF!</v>
      </c>
      <c r="E1562" s="514" t="e">
        <f>IF(Produit_Tarif_Stock!#REF!&lt;&gt;0,Produit_Tarif_Stock!#REF!,"")</f>
        <v>#REF!</v>
      </c>
      <c r="F1562" s="2" t="e">
        <f>IF(Produit_Tarif_Stock!#REF!&lt;&gt;"",Produit_Tarif_Stock!#REF!,"")</f>
        <v>#REF!</v>
      </c>
      <c r="G1562" s="506" t="e">
        <f>IF(Produit_Tarif_Stock!#REF!&lt;&gt;0,Produit_Tarif_Stock!#REF!,"")</f>
        <v>#REF!</v>
      </c>
      <c r="I1562" s="506" t="str">
        <f t="shared" si="48"/>
        <v/>
      </c>
      <c r="J1562" s="2" t="e">
        <f>IF(Produit_Tarif_Stock!#REF!&lt;&gt;0,Produit_Tarif_Stock!#REF!,"")</f>
        <v>#REF!</v>
      </c>
      <c r="K1562" s="2" t="e">
        <f>IF(Produit_Tarif_Stock!#REF!&lt;&gt;0,Produit_Tarif_Stock!#REF!,"")</f>
        <v>#REF!</v>
      </c>
      <c r="L1562" s="114" t="e">
        <f>IF(Produit_Tarif_Stock!#REF!&lt;&gt;0,Produit_Tarif_Stock!#REF!,"")</f>
        <v>#REF!</v>
      </c>
      <c r="M1562" s="114" t="e">
        <f>IF(Produit_Tarif_Stock!#REF!&lt;&gt;0,Produit_Tarif_Stock!#REF!,"")</f>
        <v>#REF!</v>
      </c>
      <c r="N1562" s="454"/>
      <c r="P1562" s="2" t="e">
        <f>IF(Produit_Tarif_Stock!#REF!&lt;&gt;0,Produit_Tarif_Stock!#REF!,"")</f>
        <v>#REF!</v>
      </c>
      <c r="Q1562" s="518" t="e">
        <f>IF(Produit_Tarif_Stock!#REF!&lt;&gt;0,(E1562-(E1562*H1562)-Produit_Tarif_Stock!#REF!)/Produit_Tarif_Stock!#REF!*100,(E1562-(E1562*H1562)-Produit_Tarif_Stock!#REF!)/Produit_Tarif_Stock!#REF!*100)</f>
        <v>#REF!</v>
      </c>
      <c r="R1562" s="523">
        <f t="shared" si="49"/>
        <v>0</v>
      </c>
      <c r="S1562" s="524" t="e">
        <f>Produit_Tarif_Stock!#REF!</f>
        <v>#REF!</v>
      </c>
    </row>
    <row r="1563" spans="1:19" ht="24.75" customHeight="1">
      <c r="A1563" s="228" t="e">
        <f>Produit_Tarif_Stock!#REF!</f>
        <v>#REF!</v>
      </c>
      <c r="B1563" s="118" t="e">
        <f>IF(Produit_Tarif_Stock!#REF!&lt;&gt;"",Produit_Tarif_Stock!#REF!,"")</f>
        <v>#REF!</v>
      </c>
      <c r="C1563" s="502" t="e">
        <f>IF(Produit_Tarif_Stock!#REF!&lt;&gt;"",Produit_Tarif_Stock!#REF!,"")</f>
        <v>#REF!</v>
      </c>
      <c r="D1563" s="505" t="e">
        <f>IF(Produit_Tarif_Stock!#REF!&lt;&gt;"",Produit_Tarif_Stock!#REF!,"")</f>
        <v>#REF!</v>
      </c>
      <c r="E1563" s="514" t="e">
        <f>IF(Produit_Tarif_Stock!#REF!&lt;&gt;0,Produit_Tarif_Stock!#REF!,"")</f>
        <v>#REF!</v>
      </c>
      <c r="F1563" s="2" t="e">
        <f>IF(Produit_Tarif_Stock!#REF!&lt;&gt;"",Produit_Tarif_Stock!#REF!,"")</f>
        <v>#REF!</v>
      </c>
      <c r="G1563" s="506" t="e">
        <f>IF(Produit_Tarif_Stock!#REF!&lt;&gt;0,Produit_Tarif_Stock!#REF!,"")</f>
        <v>#REF!</v>
      </c>
      <c r="I1563" s="506" t="str">
        <f t="shared" si="48"/>
        <v/>
      </c>
      <c r="J1563" s="2" t="e">
        <f>IF(Produit_Tarif_Stock!#REF!&lt;&gt;0,Produit_Tarif_Stock!#REF!,"")</f>
        <v>#REF!</v>
      </c>
      <c r="K1563" s="2" t="e">
        <f>IF(Produit_Tarif_Stock!#REF!&lt;&gt;0,Produit_Tarif_Stock!#REF!,"")</f>
        <v>#REF!</v>
      </c>
      <c r="L1563" s="114" t="e">
        <f>IF(Produit_Tarif_Stock!#REF!&lt;&gt;0,Produit_Tarif_Stock!#REF!,"")</f>
        <v>#REF!</v>
      </c>
      <c r="M1563" s="114" t="e">
        <f>IF(Produit_Tarif_Stock!#REF!&lt;&gt;0,Produit_Tarif_Stock!#REF!,"")</f>
        <v>#REF!</v>
      </c>
      <c r="N1563" s="454"/>
      <c r="P1563" s="2" t="e">
        <f>IF(Produit_Tarif_Stock!#REF!&lt;&gt;0,Produit_Tarif_Stock!#REF!,"")</f>
        <v>#REF!</v>
      </c>
      <c r="Q1563" s="518" t="e">
        <f>IF(Produit_Tarif_Stock!#REF!&lt;&gt;0,(E1563-(E1563*H1563)-Produit_Tarif_Stock!#REF!)/Produit_Tarif_Stock!#REF!*100,(E1563-(E1563*H1563)-Produit_Tarif_Stock!#REF!)/Produit_Tarif_Stock!#REF!*100)</f>
        <v>#REF!</v>
      </c>
      <c r="R1563" s="523">
        <f t="shared" si="49"/>
        <v>0</v>
      </c>
      <c r="S1563" s="524" t="e">
        <f>Produit_Tarif_Stock!#REF!</f>
        <v>#REF!</v>
      </c>
    </row>
    <row r="1564" spans="1:19" ht="24.75" customHeight="1">
      <c r="A1564" s="228" t="e">
        <f>Produit_Tarif_Stock!#REF!</f>
        <v>#REF!</v>
      </c>
      <c r="B1564" s="118" t="e">
        <f>IF(Produit_Tarif_Stock!#REF!&lt;&gt;"",Produit_Tarif_Stock!#REF!,"")</f>
        <v>#REF!</v>
      </c>
      <c r="C1564" s="502" t="e">
        <f>IF(Produit_Tarif_Stock!#REF!&lt;&gt;"",Produit_Tarif_Stock!#REF!,"")</f>
        <v>#REF!</v>
      </c>
      <c r="D1564" s="505" t="e">
        <f>IF(Produit_Tarif_Stock!#REF!&lt;&gt;"",Produit_Tarif_Stock!#REF!,"")</f>
        <v>#REF!</v>
      </c>
      <c r="E1564" s="514" t="e">
        <f>IF(Produit_Tarif_Stock!#REF!&lt;&gt;0,Produit_Tarif_Stock!#REF!,"")</f>
        <v>#REF!</v>
      </c>
      <c r="F1564" s="2" t="e">
        <f>IF(Produit_Tarif_Stock!#REF!&lt;&gt;"",Produit_Tarif_Stock!#REF!,"")</f>
        <v>#REF!</v>
      </c>
      <c r="G1564" s="506" t="e">
        <f>IF(Produit_Tarif_Stock!#REF!&lt;&gt;0,Produit_Tarif_Stock!#REF!,"")</f>
        <v>#REF!</v>
      </c>
      <c r="I1564" s="506" t="str">
        <f t="shared" si="48"/>
        <v/>
      </c>
      <c r="J1564" s="2" t="e">
        <f>IF(Produit_Tarif_Stock!#REF!&lt;&gt;0,Produit_Tarif_Stock!#REF!,"")</f>
        <v>#REF!</v>
      </c>
      <c r="K1564" s="2" t="e">
        <f>IF(Produit_Tarif_Stock!#REF!&lt;&gt;0,Produit_Tarif_Stock!#REF!,"")</f>
        <v>#REF!</v>
      </c>
      <c r="L1564" s="114" t="e">
        <f>IF(Produit_Tarif_Stock!#REF!&lt;&gt;0,Produit_Tarif_Stock!#REF!,"")</f>
        <v>#REF!</v>
      </c>
      <c r="M1564" s="114" t="e">
        <f>IF(Produit_Tarif_Stock!#REF!&lt;&gt;0,Produit_Tarif_Stock!#REF!,"")</f>
        <v>#REF!</v>
      </c>
      <c r="N1564" s="454"/>
      <c r="P1564" s="2" t="e">
        <f>IF(Produit_Tarif_Stock!#REF!&lt;&gt;0,Produit_Tarif_Stock!#REF!,"")</f>
        <v>#REF!</v>
      </c>
      <c r="Q1564" s="518" t="e">
        <f>IF(Produit_Tarif_Stock!#REF!&lt;&gt;0,(E1564-(E1564*H1564)-Produit_Tarif_Stock!#REF!)/Produit_Tarif_Stock!#REF!*100,(E1564-(E1564*H1564)-Produit_Tarif_Stock!#REF!)/Produit_Tarif_Stock!#REF!*100)</f>
        <v>#REF!</v>
      </c>
      <c r="R1564" s="523">
        <f t="shared" si="49"/>
        <v>0</v>
      </c>
      <c r="S1564" s="524" t="e">
        <f>Produit_Tarif_Stock!#REF!</f>
        <v>#REF!</v>
      </c>
    </row>
    <row r="1565" spans="1:19" ht="24.75" customHeight="1">
      <c r="A1565" s="228" t="e">
        <f>Produit_Tarif_Stock!#REF!</f>
        <v>#REF!</v>
      </c>
      <c r="B1565" s="118" t="e">
        <f>IF(Produit_Tarif_Stock!#REF!&lt;&gt;"",Produit_Tarif_Stock!#REF!,"")</f>
        <v>#REF!</v>
      </c>
      <c r="C1565" s="502" t="e">
        <f>IF(Produit_Tarif_Stock!#REF!&lt;&gt;"",Produit_Tarif_Stock!#REF!,"")</f>
        <v>#REF!</v>
      </c>
      <c r="D1565" s="505" t="e">
        <f>IF(Produit_Tarif_Stock!#REF!&lt;&gt;"",Produit_Tarif_Stock!#REF!,"")</f>
        <v>#REF!</v>
      </c>
      <c r="E1565" s="514" t="e">
        <f>IF(Produit_Tarif_Stock!#REF!&lt;&gt;0,Produit_Tarif_Stock!#REF!,"")</f>
        <v>#REF!</v>
      </c>
      <c r="F1565" s="2" t="e">
        <f>IF(Produit_Tarif_Stock!#REF!&lt;&gt;"",Produit_Tarif_Stock!#REF!,"")</f>
        <v>#REF!</v>
      </c>
      <c r="G1565" s="506" t="e">
        <f>IF(Produit_Tarif_Stock!#REF!&lt;&gt;0,Produit_Tarif_Stock!#REF!,"")</f>
        <v>#REF!</v>
      </c>
      <c r="I1565" s="506" t="str">
        <f t="shared" si="48"/>
        <v/>
      </c>
      <c r="J1565" s="2" t="e">
        <f>IF(Produit_Tarif_Stock!#REF!&lt;&gt;0,Produit_Tarif_Stock!#REF!,"")</f>
        <v>#REF!</v>
      </c>
      <c r="K1565" s="2" t="e">
        <f>IF(Produit_Tarif_Stock!#REF!&lt;&gt;0,Produit_Tarif_Stock!#REF!,"")</f>
        <v>#REF!</v>
      </c>
      <c r="L1565" s="114" t="e">
        <f>IF(Produit_Tarif_Stock!#REF!&lt;&gt;0,Produit_Tarif_Stock!#REF!,"")</f>
        <v>#REF!</v>
      </c>
      <c r="M1565" s="114" t="e">
        <f>IF(Produit_Tarif_Stock!#REF!&lt;&gt;0,Produit_Tarif_Stock!#REF!,"")</f>
        <v>#REF!</v>
      </c>
      <c r="N1565" s="454"/>
      <c r="P1565" s="2" t="e">
        <f>IF(Produit_Tarif_Stock!#REF!&lt;&gt;0,Produit_Tarif_Stock!#REF!,"")</f>
        <v>#REF!</v>
      </c>
      <c r="Q1565" s="518" t="e">
        <f>IF(Produit_Tarif_Stock!#REF!&lt;&gt;0,(E1565-(E1565*H1565)-Produit_Tarif_Stock!#REF!)/Produit_Tarif_Stock!#REF!*100,(E1565-(E1565*H1565)-Produit_Tarif_Stock!#REF!)/Produit_Tarif_Stock!#REF!*100)</f>
        <v>#REF!</v>
      </c>
      <c r="R1565" s="523">
        <f t="shared" si="49"/>
        <v>0</v>
      </c>
      <c r="S1565" s="524" t="e">
        <f>Produit_Tarif_Stock!#REF!</f>
        <v>#REF!</v>
      </c>
    </row>
    <row r="1566" spans="1:19" ht="24.75" customHeight="1">
      <c r="A1566" s="228" t="e">
        <f>Produit_Tarif_Stock!#REF!</f>
        <v>#REF!</v>
      </c>
      <c r="B1566" s="118" t="e">
        <f>IF(Produit_Tarif_Stock!#REF!&lt;&gt;"",Produit_Tarif_Stock!#REF!,"")</f>
        <v>#REF!</v>
      </c>
      <c r="C1566" s="502" t="e">
        <f>IF(Produit_Tarif_Stock!#REF!&lt;&gt;"",Produit_Tarif_Stock!#REF!,"")</f>
        <v>#REF!</v>
      </c>
      <c r="D1566" s="505" t="e">
        <f>IF(Produit_Tarif_Stock!#REF!&lt;&gt;"",Produit_Tarif_Stock!#REF!,"")</f>
        <v>#REF!</v>
      </c>
      <c r="E1566" s="514" t="e">
        <f>IF(Produit_Tarif_Stock!#REF!&lt;&gt;0,Produit_Tarif_Stock!#REF!,"")</f>
        <v>#REF!</v>
      </c>
      <c r="F1566" s="2" t="e">
        <f>IF(Produit_Tarif_Stock!#REF!&lt;&gt;"",Produit_Tarif_Stock!#REF!,"")</f>
        <v>#REF!</v>
      </c>
      <c r="G1566" s="506" t="e">
        <f>IF(Produit_Tarif_Stock!#REF!&lt;&gt;0,Produit_Tarif_Stock!#REF!,"")</f>
        <v>#REF!</v>
      </c>
      <c r="I1566" s="506" t="str">
        <f t="shared" si="48"/>
        <v/>
      </c>
      <c r="J1566" s="2" t="e">
        <f>IF(Produit_Tarif_Stock!#REF!&lt;&gt;0,Produit_Tarif_Stock!#REF!,"")</f>
        <v>#REF!</v>
      </c>
      <c r="K1566" s="2" t="e">
        <f>IF(Produit_Tarif_Stock!#REF!&lt;&gt;0,Produit_Tarif_Stock!#REF!,"")</f>
        <v>#REF!</v>
      </c>
      <c r="L1566" s="114" t="e">
        <f>IF(Produit_Tarif_Stock!#REF!&lt;&gt;0,Produit_Tarif_Stock!#REF!,"")</f>
        <v>#REF!</v>
      </c>
      <c r="M1566" s="114" t="e">
        <f>IF(Produit_Tarif_Stock!#REF!&lt;&gt;0,Produit_Tarif_Stock!#REF!,"")</f>
        <v>#REF!</v>
      </c>
      <c r="N1566" s="454"/>
      <c r="P1566" s="2" t="e">
        <f>IF(Produit_Tarif_Stock!#REF!&lt;&gt;0,Produit_Tarif_Stock!#REF!,"")</f>
        <v>#REF!</v>
      </c>
      <c r="Q1566" s="518" t="e">
        <f>IF(Produit_Tarif_Stock!#REF!&lt;&gt;0,(E1566-(E1566*H1566)-Produit_Tarif_Stock!#REF!)/Produit_Tarif_Stock!#REF!*100,(E1566-(E1566*H1566)-Produit_Tarif_Stock!#REF!)/Produit_Tarif_Stock!#REF!*100)</f>
        <v>#REF!</v>
      </c>
      <c r="R1566" s="523">
        <f t="shared" si="49"/>
        <v>0</v>
      </c>
      <c r="S1566" s="524" t="e">
        <f>Produit_Tarif_Stock!#REF!</f>
        <v>#REF!</v>
      </c>
    </row>
    <row r="1567" spans="1:19" ht="24.75" customHeight="1">
      <c r="A1567" s="228" t="e">
        <f>Produit_Tarif_Stock!#REF!</f>
        <v>#REF!</v>
      </c>
      <c r="B1567" s="118" t="e">
        <f>IF(Produit_Tarif_Stock!#REF!&lt;&gt;"",Produit_Tarif_Stock!#REF!,"")</f>
        <v>#REF!</v>
      </c>
      <c r="C1567" s="502" t="e">
        <f>IF(Produit_Tarif_Stock!#REF!&lt;&gt;"",Produit_Tarif_Stock!#REF!,"")</f>
        <v>#REF!</v>
      </c>
      <c r="D1567" s="505" t="e">
        <f>IF(Produit_Tarif_Stock!#REF!&lt;&gt;"",Produit_Tarif_Stock!#REF!,"")</f>
        <v>#REF!</v>
      </c>
      <c r="E1567" s="514" t="e">
        <f>IF(Produit_Tarif_Stock!#REF!&lt;&gt;0,Produit_Tarif_Stock!#REF!,"")</f>
        <v>#REF!</v>
      </c>
      <c r="F1567" s="2" t="e">
        <f>IF(Produit_Tarif_Stock!#REF!&lt;&gt;"",Produit_Tarif_Stock!#REF!,"")</f>
        <v>#REF!</v>
      </c>
      <c r="G1567" s="506" t="e">
        <f>IF(Produit_Tarif_Stock!#REF!&lt;&gt;0,Produit_Tarif_Stock!#REF!,"")</f>
        <v>#REF!</v>
      </c>
      <c r="I1567" s="506" t="str">
        <f t="shared" si="48"/>
        <v/>
      </c>
      <c r="J1567" s="2" t="e">
        <f>IF(Produit_Tarif_Stock!#REF!&lt;&gt;0,Produit_Tarif_Stock!#REF!,"")</f>
        <v>#REF!</v>
      </c>
      <c r="K1567" s="2" t="e">
        <f>IF(Produit_Tarif_Stock!#REF!&lt;&gt;0,Produit_Tarif_Stock!#REF!,"")</f>
        <v>#REF!</v>
      </c>
      <c r="L1567" s="114" t="e">
        <f>IF(Produit_Tarif_Stock!#REF!&lt;&gt;0,Produit_Tarif_Stock!#REF!,"")</f>
        <v>#REF!</v>
      </c>
      <c r="M1567" s="114" t="e">
        <f>IF(Produit_Tarif_Stock!#REF!&lt;&gt;0,Produit_Tarif_Stock!#REF!,"")</f>
        <v>#REF!</v>
      </c>
      <c r="N1567" s="454"/>
      <c r="P1567" s="2" t="e">
        <f>IF(Produit_Tarif_Stock!#REF!&lt;&gt;0,Produit_Tarif_Stock!#REF!,"")</f>
        <v>#REF!</v>
      </c>
      <c r="Q1567" s="518" t="e">
        <f>IF(Produit_Tarif_Stock!#REF!&lt;&gt;0,(E1567-(E1567*H1567)-Produit_Tarif_Stock!#REF!)/Produit_Tarif_Stock!#REF!*100,(E1567-(E1567*H1567)-Produit_Tarif_Stock!#REF!)/Produit_Tarif_Stock!#REF!*100)</f>
        <v>#REF!</v>
      </c>
      <c r="R1567" s="523">
        <f t="shared" si="49"/>
        <v>0</v>
      </c>
      <c r="S1567" s="524" t="e">
        <f>Produit_Tarif_Stock!#REF!</f>
        <v>#REF!</v>
      </c>
    </row>
    <row r="1568" spans="1:19" ht="24.75" customHeight="1">
      <c r="A1568" s="228" t="e">
        <f>Produit_Tarif_Stock!#REF!</f>
        <v>#REF!</v>
      </c>
      <c r="B1568" s="118" t="e">
        <f>IF(Produit_Tarif_Stock!#REF!&lt;&gt;"",Produit_Tarif_Stock!#REF!,"")</f>
        <v>#REF!</v>
      </c>
      <c r="C1568" s="502" t="e">
        <f>IF(Produit_Tarif_Stock!#REF!&lt;&gt;"",Produit_Tarif_Stock!#REF!,"")</f>
        <v>#REF!</v>
      </c>
      <c r="D1568" s="505" t="e">
        <f>IF(Produit_Tarif_Stock!#REF!&lt;&gt;"",Produit_Tarif_Stock!#REF!,"")</f>
        <v>#REF!</v>
      </c>
      <c r="E1568" s="514" t="e">
        <f>IF(Produit_Tarif_Stock!#REF!&lt;&gt;0,Produit_Tarif_Stock!#REF!,"")</f>
        <v>#REF!</v>
      </c>
      <c r="F1568" s="2" t="e">
        <f>IF(Produit_Tarif_Stock!#REF!&lt;&gt;"",Produit_Tarif_Stock!#REF!,"")</f>
        <v>#REF!</v>
      </c>
      <c r="G1568" s="506" t="e">
        <f>IF(Produit_Tarif_Stock!#REF!&lt;&gt;0,Produit_Tarif_Stock!#REF!,"")</f>
        <v>#REF!</v>
      </c>
      <c r="I1568" s="506" t="str">
        <f t="shared" si="48"/>
        <v/>
      </c>
      <c r="J1568" s="2" t="e">
        <f>IF(Produit_Tarif_Stock!#REF!&lt;&gt;0,Produit_Tarif_Stock!#REF!,"")</f>
        <v>#REF!</v>
      </c>
      <c r="K1568" s="2" t="e">
        <f>IF(Produit_Tarif_Stock!#REF!&lt;&gt;0,Produit_Tarif_Stock!#REF!,"")</f>
        <v>#REF!</v>
      </c>
      <c r="L1568" s="114" t="e">
        <f>IF(Produit_Tarif_Stock!#REF!&lt;&gt;0,Produit_Tarif_Stock!#REF!,"")</f>
        <v>#REF!</v>
      </c>
      <c r="M1568" s="114" t="e">
        <f>IF(Produit_Tarif_Stock!#REF!&lt;&gt;0,Produit_Tarif_Stock!#REF!,"")</f>
        <v>#REF!</v>
      </c>
      <c r="N1568" s="454"/>
      <c r="P1568" s="2" t="e">
        <f>IF(Produit_Tarif_Stock!#REF!&lt;&gt;0,Produit_Tarif_Stock!#REF!,"")</f>
        <v>#REF!</v>
      </c>
      <c r="Q1568" s="518" t="e">
        <f>IF(Produit_Tarif_Stock!#REF!&lt;&gt;0,(E1568-(E1568*H1568)-Produit_Tarif_Stock!#REF!)/Produit_Tarif_Stock!#REF!*100,(E1568-(E1568*H1568)-Produit_Tarif_Stock!#REF!)/Produit_Tarif_Stock!#REF!*100)</f>
        <v>#REF!</v>
      </c>
      <c r="R1568" s="523">
        <f t="shared" si="49"/>
        <v>0</v>
      </c>
      <c r="S1568" s="524" t="e">
        <f>Produit_Tarif_Stock!#REF!</f>
        <v>#REF!</v>
      </c>
    </row>
    <row r="1569" spans="1:19" ht="24.75" customHeight="1">
      <c r="A1569" s="228" t="e">
        <f>Produit_Tarif_Stock!#REF!</f>
        <v>#REF!</v>
      </c>
      <c r="B1569" s="118" t="e">
        <f>IF(Produit_Tarif_Stock!#REF!&lt;&gt;"",Produit_Tarif_Stock!#REF!,"")</f>
        <v>#REF!</v>
      </c>
      <c r="C1569" s="502" t="e">
        <f>IF(Produit_Tarif_Stock!#REF!&lt;&gt;"",Produit_Tarif_Stock!#REF!,"")</f>
        <v>#REF!</v>
      </c>
      <c r="D1569" s="505" t="e">
        <f>IF(Produit_Tarif_Stock!#REF!&lt;&gt;"",Produit_Tarif_Stock!#REF!,"")</f>
        <v>#REF!</v>
      </c>
      <c r="E1569" s="514" t="e">
        <f>IF(Produit_Tarif_Stock!#REF!&lt;&gt;0,Produit_Tarif_Stock!#REF!,"")</f>
        <v>#REF!</v>
      </c>
      <c r="F1569" s="2" t="e">
        <f>IF(Produit_Tarif_Stock!#REF!&lt;&gt;"",Produit_Tarif_Stock!#REF!,"")</f>
        <v>#REF!</v>
      </c>
      <c r="G1569" s="506" t="e">
        <f>IF(Produit_Tarif_Stock!#REF!&lt;&gt;0,Produit_Tarif_Stock!#REF!,"")</f>
        <v>#REF!</v>
      </c>
      <c r="I1569" s="506" t="str">
        <f t="shared" si="48"/>
        <v/>
      </c>
      <c r="J1569" s="2" t="e">
        <f>IF(Produit_Tarif_Stock!#REF!&lt;&gt;0,Produit_Tarif_Stock!#REF!,"")</f>
        <v>#REF!</v>
      </c>
      <c r="K1569" s="2" t="e">
        <f>IF(Produit_Tarif_Stock!#REF!&lt;&gt;0,Produit_Tarif_Stock!#REF!,"")</f>
        <v>#REF!</v>
      </c>
      <c r="L1569" s="114" t="e">
        <f>IF(Produit_Tarif_Stock!#REF!&lt;&gt;0,Produit_Tarif_Stock!#REF!,"")</f>
        <v>#REF!</v>
      </c>
      <c r="M1569" s="114" t="e">
        <f>IF(Produit_Tarif_Stock!#REF!&lt;&gt;0,Produit_Tarif_Stock!#REF!,"")</f>
        <v>#REF!</v>
      </c>
      <c r="N1569" s="454"/>
      <c r="P1569" s="2" t="e">
        <f>IF(Produit_Tarif_Stock!#REF!&lt;&gt;0,Produit_Tarif_Stock!#REF!,"")</f>
        <v>#REF!</v>
      </c>
      <c r="Q1569" s="518" t="e">
        <f>IF(Produit_Tarif_Stock!#REF!&lt;&gt;0,(E1569-(E1569*H1569)-Produit_Tarif_Stock!#REF!)/Produit_Tarif_Stock!#REF!*100,(E1569-(E1569*H1569)-Produit_Tarif_Stock!#REF!)/Produit_Tarif_Stock!#REF!*100)</f>
        <v>#REF!</v>
      </c>
      <c r="R1569" s="523">
        <f t="shared" si="49"/>
        <v>0</v>
      </c>
      <c r="S1569" s="524" t="e">
        <f>Produit_Tarif_Stock!#REF!</f>
        <v>#REF!</v>
      </c>
    </row>
    <row r="1570" spans="1:19" ht="24.75" customHeight="1">
      <c r="A1570" s="228" t="e">
        <f>Produit_Tarif_Stock!#REF!</f>
        <v>#REF!</v>
      </c>
      <c r="B1570" s="118" t="e">
        <f>IF(Produit_Tarif_Stock!#REF!&lt;&gt;"",Produit_Tarif_Stock!#REF!,"")</f>
        <v>#REF!</v>
      </c>
      <c r="C1570" s="502" t="e">
        <f>IF(Produit_Tarif_Stock!#REF!&lt;&gt;"",Produit_Tarif_Stock!#REF!,"")</f>
        <v>#REF!</v>
      </c>
      <c r="D1570" s="505" t="e">
        <f>IF(Produit_Tarif_Stock!#REF!&lt;&gt;"",Produit_Tarif_Stock!#REF!,"")</f>
        <v>#REF!</v>
      </c>
      <c r="E1570" s="514" t="e">
        <f>IF(Produit_Tarif_Stock!#REF!&lt;&gt;0,Produit_Tarif_Stock!#REF!,"")</f>
        <v>#REF!</v>
      </c>
      <c r="F1570" s="2" t="e">
        <f>IF(Produit_Tarif_Stock!#REF!&lt;&gt;"",Produit_Tarif_Stock!#REF!,"")</f>
        <v>#REF!</v>
      </c>
      <c r="G1570" s="506" t="e">
        <f>IF(Produit_Tarif_Stock!#REF!&lt;&gt;0,Produit_Tarif_Stock!#REF!,"")</f>
        <v>#REF!</v>
      </c>
      <c r="I1570" s="506" t="str">
        <f t="shared" si="48"/>
        <v/>
      </c>
      <c r="J1570" s="2" t="e">
        <f>IF(Produit_Tarif_Stock!#REF!&lt;&gt;0,Produit_Tarif_Stock!#REF!,"")</f>
        <v>#REF!</v>
      </c>
      <c r="K1570" s="2" t="e">
        <f>IF(Produit_Tarif_Stock!#REF!&lt;&gt;0,Produit_Tarif_Stock!#REF!,"")</f>
        <v>#REF!</v>
      </c>
      <c r="L1570" s="114" t="e">
        <f>IF(Produit_Tarif_Stock!#REF!&lt;&gt;0,Produit_Tarif_Stock!#REF!,"")</f>
        <v>#REF!</v>
      </c>
      <c r="M1570" s="114" t="e">
        <f>IF(Produit_Tarif_Stock!#REF!&lt;&gt;0,Produit_Tarif_Stock!#REF!,"")</f>
        <v>#REF!</v>
      </c>
      <c r="N1570" s="454"/>
      <c r="P1570" s="2" t="e">
        <f>IF(Produit_Tarif_Stock!#REF!&lt;&gt;0,Produit_Tarif_Stock!#REF!,"")</f>
        <v>#REF!</v>
      </c>
      <c r="Q1570" s="518" t="e">
        <f>IF(Produit_Tarif_Stock!#REF!&lt;&gt;0,(E1570-(E1570*H1570)-Produit_Tarif_Stock!#REF!)/Produit_Tarif_Stock!#REF!*100,(E1570-(E1570*H1570)-Produit_Tarif_Stock!#REF!)/Produit_Tarif_Stock!#REF!*100)</f>
        <v>#REF!</v>
      </c>
      <c r="R1570" s="523">
        <f t="shared" si="49"/>
        <v>0</v>
      </c>
      <c r="S1570" s="524" t="e">
        <f>Produit_Tarif_Stock!#REF!</f>
        <v>#REF!</v>
      </c>
    </row>
    <row r="1571" spans="1:19" ht="24.75" customHeight="1">
      <c r="A1571" s="228" t="e">
        <f>Produit_Tarif_Stock!#REF!</f>
        <v>#REF!</v>
      </c>
      <c r="B1571" s="118" t="e">
        <f>IF(Produit_Tarif_Stock!#REF!&lt;&gt;"",Produit_Tarif_Stock!#REF!,"")</f>
        <v>#REF!</v>
      </c>
      <c r="C1571" s="502" t="e">
        <f>IF(Produit_Tarif_Stock!#REF!&lt;&gt;"",Produit_Tarif_Stock!#REF!,"")</f>
        <v>#REF!</v>
      </c>
      <c r="D1571" s="505" t="e">
        <f>IF(Produit_Tarif_Stock!#REF!&lt;&gt;"",Produit_Tarif_Stock!#REF!,"")</f>
        <v>#REF!</v>
      </c>
      <c r="E1571" s="514" t="e">
        <f>IF(Produit_Tarif_Stock!#REF!&lt;&gt;0,Produit_Tarif_Stock!#REF!,"")</f>
        <v>#REF!</v>
      </c>
      <c r="F1571" s="2" t="e">
        <f>IF(Produit_Tarif_Stock!#REF!&lt;&gt;"",Produit_Tarif_Stock!#REF!,"")</f>
        <v>#REF!</v>
      </c>
      <c r="G1571" s="506" t="e">
        <f>IF(Produit_Tarif_Stock!#REF!&lt;&gt;0,Produit_Tarif_Stock!#REF!,"")</f>
        <v>#REF!</v>
      </c>
      <c r="I1571" s="506" t="str">
        <f t="shared" si="48"/>
        <v/>
      </c>
      <c r="J1571" s="2" t="e">
        <f>IF(Produit_Tarif_Stock!#REF!&lt;&gt;0,Produit_Tarif_Stock!#REF!,"")</f>
        <v>#REF!</v>
      </c>
      <c r="K1571" s="2" t="e">
        <f>IF(Produit_Tarif_Stock!#REF!&lt;&gt;0,Produit_Tarif_Stock!#REF!,"")</f>
        <v>#REF!</v>
      </c>
      <c r="L1571" s="114" t="e">
        <f>IF(Produit_Tarif_Stock!#REF!&lt;&gt;0,Produit_Tarif_Stock!#REF!,"")</f>
        <v>#REF!</v>
      </c>
      <c r="M1571" s="114" t="e">
        <f>IF(Produit_Tarif_Stock!#REF!&lt;&gt;0,Produit_Tarif_Stock!#REF!,"")</f>
        <v>#REF!</v>
      </c>
      <c r="N1571" s="454"/>
      <c r="P1571" s="2" t="e">
        <f>IF(Produit_Tarif_Stock!#REF!&lt;&gt;0,Produit_Tarif_Stock!#REF!,"")</f>
        <v>#REF!</v>
      </c>
      <c r="Q1571" s="518" t="e">
        <f>IF(Produit_Tarif_Stock!#REF!&lt;&gt;0,(E1571-(E1571*H1571)-Produit_Tarif_Stock!#REF!)/Produit_Tarif_Stock!#REF!*100,(E1571-(E1571*H1571)-Produit_Tarif_Stock!#REF!)/Produit_Tarif_Stock!#REF!*100)</f>
        <v>#REF!</v>
      </c>
      <c r="R1571" s="523">
        <f t="shared" si="49"/>
        <v>0</v>
      </c>
      <c r="S1571" s="524" t="e">
        <f>Produit_Tarif_Stock!#REF!</f>
        <v>#REF!</v>
      </c>
    </row>
    <row r="1572" spans="1:19" ht="24.75" customHeight="1">
      <c r="A1572" s="228" t="e">
        <f>Produit_Tarif_Stock!#REF!</f>
        <v>#REF!</v>
      </c>
      <c r="B1572" s="118" t="e">
        <f>IF(Produit_Tarif_Stock!#REF!&lt;&gt;"",Produit_Tarif_Stock!#REF!,"")</f>
        <v>#REF!</v>
      </c>
      <c r="C1572" s="502" t="e">
        <f>IF(Produit_Tarif_Stock!#REF!&lt;&gt;"",Produit_Tarif_Stock!#REF!,"")</f>
        <v>#REF!</v>
      </c>
      <c r="D1572" s="505" t="e">
        <f>IF(Produit_Tarif_Stock!#REF!&lt;&gt;"",Produit_Tarif_Stock!#REF!,"")</f>
        <v>#REF!</v>
      </c>
      <c r="E1572" s="514" t="e">
        <f>IF(Produit_Tarif_Stock!#REF!&lt;&gt;0,Produit_Tarif_Stock!#REF!,"")</f>
        <v>#REF!</v>
      </c>
      <c r="F1572" s="2" t="e">
        <f>IF(Produit_Tarif_Stock!#REF!&lt;&gt;"",Produit_Tarif_Stock!#REF!,"")</f>
        <v>#REF!</v>
      </c>
      <c r="G1572" s="506" t="e">
        <f>IF(Produit_Tarif_Stock!#REF!&lt;&gt;0,Produit_Tarif_Stock!#REF!,"")</f>
        <v>#REF!</v>
      </c>
      <c r="I1572" s="506" t="str">
        <f t="shared" si="48"/>
        <v/>
      </c>
      <c r="J1572" s="2" t="e">
        <f>IF(Produit_Tarif_Stock!#REF!&lt;&gt;0,Produit_Tarif_Stock!#REF!,"")</f>
        <v>#REF!</v>
      </c>
      <c r="K1572" s="2" t="e">
        <f>IF(Produit_Tarif_Stock!#REF!&lt;&gt;0,Produit_Tarif_Stock!#REF!,"")</f>
        <v>#REF!</v>
      </c>
      <c r="L1572" s="114" t="e">
        <f>IF(Produit_Tarif_Stock!#REF!&lt;&gt;0,Produit_Tarif_Stock!#REF!,"")</f>
        <v>#REF!</v>
      </c>
      <c r="M1572" s="114" t="e">
        <f>IF(Produit_Tarif_Stock!#REF!&lt;&gt;0,Produit_Tarif_Stock!#REF!,"")</f>
        <v>#REF!</v>
      </c>
      <c r="N1572" s="454"/>
      <c r="P1572" s="2" t="e">
        <f>IF(Produit_Tarif_Stock!#REF!&lt;&gt;0,Produit_Tarif_Stock!#REF!,"")</f>
        <v>#REF!</v>
      </c>
      <c r="Q1572" s="518" t="e">
        <f>IF(Produit_Tarif_Stock!#REF!&lt;&gt;0,(E1572-(E1572*H1572)-Produit_Tarif_Stock!#REF!)/Produit_Tarif_Stock!#REF!*100,(E1572-(E1572*H1572)-Produit_Tarif_Stock!#REF!)/Produit_Tarif_Stock!#REF!*100)</f>
        <v>#REF!</v>
      </c>
      <c r="R1572" s="523">
        <f t="shared" si="49"/>
        <v>0</v>
      </c>
      <c r="S1572" s="524" t="e">
        <f>Produit_Tarif_Stock!#REF!</f>
        <v>#REF!</v>
      </c>
    </row>
    <row r="1573" spans="1:19" ht="24.75" customHeight="1">
      <c r="A1573" s="228" t="e">
        <f>Produit_Tarif_Stock!#REF!</f>
        <v>#REF!</v>
      </c>
      <c r="B1573" s="118" t="e">
        <f>IF(Produit_Tarif_Stock!#REF!&lt;&gt;"",Produit_Tarif_Stock!#REF!,"")</f>
        <v>#REF!</v>
      </c>
      <c r="C1573" s="502" t="e">
        <f>IF(Produit_Tarif_Stock!#REF!&lt;&gt;"",Produit_Tarif_Stock!#REF!,"")</f>
        <v>#REF!</v>
      </c>
      <c r="D1573" s="505" t="e">
        <f>IF(Produit_Tarif_Stock!#REF!&lt;&gt;"",Produit_Tarif_Stock!#REF!,"")</f>
        <v>#REF!</v>
      </c>
      <c r="E1573" s="514" t="e">
        <f>IF(Produit_Tarif_Stock!#REF!&lt;&gt;0,Produit_Tarif_Stock!#REF!,"")</f>
        <v>#REF!</v>
      </c>
      <c r="F1573" s="2" t="e">
        <f>IF(Produit_Tarif_Stock!#REF!&lt;&gt;"",Produit_Tarif_Stock!#REF!,"")</f>
        <v>#REF!</v>
      </c>
      <c r="G1573" s="506" t="e">
        <f>IF(Produit_Tarif_Stock!#REF!&lt;&gt;0,Produit_Tarif_Stock!#REF!,"")</f>
        <v>#REF!</v>
      </c>
      <c r="I1573" s="506" t="str">
        <f t="shared" si="48"/>
        <v/>
      </c>
      <c r="J1573" s="2" t="e">
        <f>IF(Produit_Tarif_Stock!#REF!&lt;&gt;0,Produit_Tarif_Stock!#REF!,"")</f>
        <v>#REF!</v>
      </c>
      <c r="K1573" s="2" t="e">
        <f>IF(Produit_Tarif_Stock!#REF!&lt;&gt;0,Produit_Tarif_Stock!#REF!,"")</f>
        <v>#REF!</v>
      </c>
      <c r="L1573" s="114" t="e">
        <f>IF(Produit_Tarif_Stock!#REF!&lt;&gt;0,Produit_Tarif_Stock!#REF!,"")</f>
        <v>#REF!</v>
      </c>
      <c r="M1573" s="114" t="e">
        <f>IF(Produit_Tarif_Stock!#REF!&lt;&gt;0,Produit_Tarif_Stock!#REF!,"")</f>
        <v>#REF!</v>
      </c>
      <c r="N1573" s="454"/>
      <c r="P1573" s="2" t="e">
        <f>IF(Produit_Tarif_Stock!#REF!&lt;&gt;0,Produit_Tarif_Stock!#REF!,"")</f>
        <v>#REF!</v>
      </c>
      <c r="Q1573" s="518" t="e">
        <f>IF(Produit_Tarif_Stock!#REF!&lt;&gt;0,(E1573-(E1573*H1573)-Produit_Tarif_Stock!#REF!)/Produit_Tarif_Stock!#REF!*100,(E1573-(E1573*H1573)-Produit_Tarif_Stock!#REF!)/Produit_Tarif_Stock!#REF!*100)</f>
        <v>#REF!</v>
      </c>
      <c r="R1573" s="523">
        <f t="shared" si="49"/>
        <v>0</v>
      </c>
      <c r="S1573" s="524" t="e">
        <f>Produit_Tarif_Stock!#REF!</f>
        <v>#REF!</v>
      </c>
    </row>
    <row r="1574" spans="1:19" ht="24.75" customHeight="1">
      <c r="A1574" s="228" t="e">
        <f>Produit_Tarif_Stock!#REF!</f>
        <v>#REF!</v>
      </c>
      <c r="B1574" s="118" t="e">
        <f>IF(Produit_Tarif_Stock!#REF!&lt;&gt;"",Produit_Tarif_Stock!#REF!,"")</f>
        <v>#REF!</v>
      </c>
      <c r="C1574" s="502" t="e">
        <f>IF(Produit_Tarif_Stock!#REF!&lt;&gt;"",Produit_Tarif_Stock!#REF!,"")</f>
        <v>#REF!</v>
      </c>
      <c r="D1574" s="505" t="e">
        <f>IF(Produit_Tarif_Stock!#REF!&lt;&gt;"",Produit_Tarif_Stock!#REF!,"")</f>
        <v>#REF!</v>
      </c>
      <c r="E1574" s="514" t="e">
        <f>IF(Produit_Tarif_Stock!#REF!&lt;&gt;0,Produit_Tarif_Stock!#REF!,"")</f>
        <v>#REF!</v>
      </c>
      <c r="F1574" s="2" t="e">
        <f>IF(Produit_Tarif_Stock!#REF!&lt;&gt;"",Produit_Tarif_Stock!#REF!,"")</f>
        <v>#REF!</v>
      </c>
      <c r="G1574" s="506" t="e">
        <f>IF(Produit_Tarif_Stock!#REF!&lt;&gt;0,Produit_Tarif_Stock!#REF!,"")</f>
        <v>#REF!</v>
      </c>
      <c r="I1574" s="506" t="str">
        <f t="shared" si="48"/>
        <v/>
      </c>
      <c r="J1574" s="2" t="e">
        <f>IF(Produit_Tarif_Stock!#REF!&lt;&gt;0,Produit_Tarif_Stock!#REF!,"")</f>
        <v>#REF!</v>
      </c>
      <c r="K1574" s="2" t="e">
        <f>IF(Produit_Tarif_Stock!#REF!&lt;&gt;0,Produit_Tarif_Stock!#REF!,"")</f>
        <v>#REF!</v>
      </c>
      <c r="L1574" s="114" t="e">
        <f>IF(Produit_Tarif_Stock!#REF!&lt;&gt;0,Produit_Tarif_Stock!#REF!,"")</f>
        <v>#REF!</v>
      </c>
      <c r="M1574" s="114" t="e">
        <f>IF(Produit_Tarif_Stock!#REF!&lt;&gt;0,Produit_Tarif_Stock!#REF!,"")</f>
        <v>#REF!</v>
      </c>
      <c r="N1574" s="454"/>
      <c r="P1574" s="2" t="e">
        <f>IF(Produit_Tarif_Stock!#REF!&lt;&gt;0,Produit_Tarif_Stock!#REF!,"")</f>
        <v>#REF!</v>
      </c>
      <c r="Q1574" s="518" t="e">
        <f>IF(Produit_Tarif_Stock!#REF!&lt;&gt;0,(E1574-(E1574*H1574)-Produit_Tarif_Stock!#REF!)/Produit_Tarif_Stock!#REF!*100,(E1574-(E1574*H1574)-Produit_Tarif_Stock!#REF!)/Produit_Tarif_Stock!#REF!*100)</f>
        <v>#REF!</v>
      </c>
      <c r="R1574" s="523">
        <f t="shared" si="49"/>
        <v>0</v>
      </c>
      <c r="S1574" s="524" t="e">
        <f>Produit_Tarif_Stock!#REF!</f>
        <v>#REF!</v>
      </c>
    </row>
    <row r="1575" spans="1:19" ht="24.75" customHeight="1">
      <c r="A1575" s="228" t="e">
        <f>Produit_Tarif_Stock!#REF!</f>
        <v>#REF!</v>
      </c>
      <c r="B1575" s="118" t="e">
        <f>IF(Produit_Tarif_Stock!#REF!&lt;&gt;"",Produit_Tarif_Stock!#REF!,"")</f>
        <v>#REF!</v>
      </c>
      <c r="C1575" s="502" t="e">
        <f>IF(Produit_Tarif_Stock!#REF!&lt;&gt;"",Produit_Tarif_Stock!#REF!,"")</f>
        <v>#REF!</v>
      </c>
      <c r="D1575" s="505" t="e">
        <f>IF(Produit_Tarif_Stock!#REF!&lt;&gt;"",Produit_Tarif_Stock!#REF!,"")</f>
        <v>#REF!</v>
      </c>
      <c r="E1575" s="514" t="e">
        <f>IF(Produit_Tarif_Stock!#REF!&lt;&gt;0,Produit_Tarif_Stock!#REF!,"")</f>
        <v>#REF!</v>
      </c>
      <c r="F1575" s="2" t="e">
        <f>IF(Produit_Tarif_Stock!#REF!&lt;&gt;"",Produit_Tarif_Stock!#REF!,"")</f>
        <v>#REF!</v>
      </c>
      <c r="G1575" s="506" t="e">
        <f>IF(Produit_Tarif_Stock!#REF!&lt;&gt;0,Produit_Tarif_Stock!#REF!,"")</f>
        <v>#REF!</v>
      </c>
      <c r="I1575" s="506" t="str">
        <f t="shared" si="48"/>
        <v/>
      </c>
      <c r="J1575" s="2" t="e">
        <f>IF(Produit_Tarif_Stock!#REF!&lt;&gt;0,Produit_Tarif_Stock!#REF!,"")</f>
        <v>#REF!</v>
      </c>
      <c r="K1575" s="2" t="e">
        <f>IF(Produit_Tarif_Stock!#REF!&lt;&gt;0,Produit_Tarif_Stock!#REF!,"")</f>
        <v>#REF!</v>
      </c>
      <c r="L1575" s="114" t="e">
        <f>IF(Produit_Tarif_Stock!#REF!&lt;&gt;0,Produit_Tarif_Stock!#REF!,"")</f>
        <v>#REF!</v>
      </c>
      <c r="M1575" s="114" t="e">
        <f>IF(Produit_Tarif_Stock!#REF!&lt;&gt;0,Produit_Tarif_Stock!#REF!,"")</f>
        <v>#REF!</v>
      </c>
      <c r="N1575" s="454"/>
      <c r="P1575" s="2" t="e">
        <f>IF(Produit_Tarif_Stock!#REF!&lt;&gt;0,Produit_Tarif_Stock!#REF!,"")</f>
        <v>#REF!</v>
      </c>
      <c r="Q1575" s="518" t="e">
        <f>IF(Produit_Tarif_Stock!#REF!&lt;&gt;0,(E1575-(E1575*H1575)-Produit_Tarif_Stock!#REF!)/Produit_Tarif_Stock!#REF!*100,(E1575-(E1575*H1575)-Produit_Tarif_Stock!#REF!)/Produit_Tarif_Stock!#REF!*100)</f>
        <v>#REF!</v>
      </c>
      <c r="R1575" s="523">
        <f t="shared" si="49"/>
        <v>0</v>
      </c>
      <c r="S1575" s="524" t="e">
        <f>Produit_Tarif_Stock!#REF!</f>
        <v>#REF!</v>
      </c>
    </row>
    <row r="1576" spans="1:19" ht="24.75" customHeight="1">
      <c r="A1576" s="228" t="e">
        <f>Produit_Tarif_Stock!#REF!</f>
        <v>#REF!</v>
      </c>
      <c r="B1576" s="118" t="e">
        <f>IF(Produit_Tarif_Stock!#REF!&lt;&gt;"",Produit_Tarif_Stock!#REF!,"")</f>
        <v>#REF!</v>
      </c>
      <c r="C1576" s="502" t="e">
        <f>IF(Produit_Tarif_Stock!#REF!&lt;&gt;"",Produit_Tarif_Stock!#REF!,"")</f>
        <v>#REF!</v>
      </c>
      <c r="D1576" s="505" t="e">
        <f>IF(Produit_Tarif_Stock!#REF!&lt;&gt;"",Produit_Tarif_Stock!#REF!,"")</f>
        <v>#REF!</v>
      </c>
      <c r="E1576" s="514" t="e">
        <f>IF(Produit_Tarif_Stock!#REF!&lt;&gt;0,Produit_Tarif_Stock!#REF!,"")</f>
        <v>#REF!</v>
      </c>
      <c r="F1576" s="2" t="e">
        <f>IF(Produit_Tarif_Stock!#REF!&lt;&gt;"",Produit_Tarif_Stock!#REF!,"")</f>
        <v>#REF!</v>
      </c>
      <c r="G1576" s="506" t="e">
        <f>IF(Produit_Tarif_Stock!#REF!&lt;&gt;0,Produit_Tarif_Stock!#REF!,"")</f>
        <v>#REF!</v>
      </c>
      <c r="I1576" s="506" t="str">
        <f t="shared" si="48"/>
        <v/>
      </c>
      <c r="J1576" s="2" t="e">
        <f>IF(Produit_Tarif_Stock!#REF!&lt;&gt;0,Produit_Tarif_Stock!#REF!,"")</f>
        <v>#REF!</v>
      </c>
      <c r="K1576" s="2" t="e">
        <f>IF(Produit_Tarif_Stock!#REF!&lt;&gt;0,Produit_Tarif_Stock!#REF!,"")</f>
        <v>#REF!</v>
      </c>
      <c r="L1576" s="114" t="e">
        <f>IF(Produit_Tarif_Stock!#REF!&lt;&gt;0,Produit_Tarif_Stock!#REF!,"")</f>
        <v>#REF!</v>
      </c>
      <c r="M1576" s="114" t="e">
        <f>IF(Produit_Tarif_Stock!#REF!&lt;&gt;0,Produit_Tarif_Stock!#REF!,"")</f>
        <v>#REF!</v>
      </c>
      <c r="N1576" s="454"/>
      <c r="P1576" s="2" t="e">
        <f>IF(Produit_Tarif_Stock!#REF!&lt;&gt;0,Produit_Tarif_Stock!#REF!,"")</f>
        <v>#REF!</v>
      </c>
      <c r="Q1576" s="518" t="e">
        <f>IF(Produit_Tarif_Stock!#REF!&lt;&gt;0,(E1576-(E1576*H1576)-Produit_Tarif_Stock!#REF!)/Produit_Tarif_Stock!#REF!*100,(E1576-(E1576*H1576)-Produit_Tarif_Stock!#REF!)/Produit_Tarif_Stock!#REF!*100)</f>
        <v>#REF!</v>
      </c>
      <c r="R1576" s="523">
        <f t="shared" si="49"/>
        <v>0</v>
      </c>
      <c r="S1576" s="524" t="e">
        <f>Produit_Tarif_Stock!#REF!</f>
        <v>#REF!</v>
      </c>
    </row>
    <row r="1577" spans="1:19" ht="24.75" customHeight="1">
      <c r="A1577" s="228" t="e">
        <f>Produit_Tarif_Stock!#REF!</f>
        <v>#REF!</v>
      </c>
      <c r="B1577" s="118" t="e">
        <f>IF(Produit_Tarif_Stock!#REF!&lt;&gt;"",Produit_Tarif_Stock!#REF!,"")</f>
        <v>#REF!</v>
      </c>
      <c r="C1577" s="502" t="e">
        <f>IF(Produit_Tarif_Stock!#REF!&lt;&gt;"",Produit_Tarif_Stock!#REF!,"")</f>
        <v>#REF!</v>
      </c>
      <c r="D1577" s="505" t="e">
        <f>IF(Produit_Tarif_Stock!#REF!&lt;&gt;"",Produit_Tarif_Stock!#REF!,"")</f>
        <v>#REF!</v>
      </c>
      <c r="E1577" s="514" t="e">
        <f>IF(Produit_Tarif_Stock!#REF!&lt;&gt;0,Produit_Tarif_Stock!#REF!,"")</f>
        <v>#REF!</v>
      </c>
      <c r="F1577" s="2" t="e">
        <f>IF(Produit_Tarif_Stock!#REF!&lt;&gt;"",Produit_Tarif_Stock!#REF!,"")</f>
        <v>#REF!</v>
      </c>
      <c r="G1577" s="506" t="e">
        <f>IF(Produit_Tarif_Stock!#REF!&lt;&gt;0,Produit_Tarif_Stock!#REF!,"")</f>
        <v>#REF!</v>
      </c>
      <c r="I1577" s="506" t="str">
        <f t="shared" si="48"/>
        <v/>
      </c>
      <c r="J1577" s="2" t="e">
        <f>IF(Produit_Tarif_Stock!#REF!&lt;&gt;0,Produit_Tarif_Stock!#REF!,"")</f>
        <v>#REF!</v>
      </c>
      <c r="K1577" s="2" t="e">
        <f>IF(Produit_Tarif_Stock!#REF!&lt;&gt;0,Produit_Tarif_Stock!#REF!,"")</f>
        <v>#REF!</v>
      </c>
      <c r="L1577" s="114" t="e">
        <f>IF(Produit_Tarif_Stock!#REF!&lt;&gt;0,Produit_Tarif_Stock!#REF!,"")</f>
        <v>#REF!</v>
      </c>
      <c r="M1577" s="114" t="e">
        <f>IF(Produit_Tarif_Stock!#REF!&lt;&gt;0,Produit_Tarif_Stock!#REF!,"")</f>
        <v>#REF!</v>
      </c>
      <c r="N1577" s="454"/>
      <c r="P1577" s="2" t="e">
        <f>IF(Produit_Tarif_Stock!#REF!&lt;&gt;0,Produit_Tarif_Stock!#REF!,"")</f>
        <v>#REF!</v>
      </c>
      <c r="Q1577" s="518" t="e">
        <f>IF(Produit_Tarif_Stock!#REF!&lt;&gt;0,(E1577-(E1577*H1577)-Produit_Tarif_Stock!#REF!)/Produit_Tarif_Stock!#REF!*100,(E1577-(E1577*H1577)-Produit_Tarif_Stock!#REF!)/Produit_Tarif_Stock!#REF!*100)</f>
        <v>#REF!</v>
      </c>
      <c r="R1577" s="523">
        <f t="shared" si="49"/>
        <v>0</v>
      </c>
      <c r="S1577" s="524" t="e">
        <f>Produit_Tarif_Stock!#REF!</f>
        <v>#REF!</v>
      </c>
    </row>
    <row r="1578" spans="1:19" ht="24.75" customHeight="1">
      <c r="A1578" s="228" t="e">
        <f>Produit_Tarif_Stock!#REF!</f>
        <v>#REF!</v>
      </c>
      <c r="B1578" s="118" t="e">
        <f>IF(Produit_Tarif_Stock!#REF!&lt;&gt;"",Produit_Tarif_Stock!#REF!,"")</f>
        <v>#REF!</v>
      </c>
      <c r="C1578" s="502" t="e">
        <f>IF(Produit_Tarif_Stock!#REF!&lt;&gt;"",Produit_Tarif_Stock!#REF!,"")</f>
        <v>#REF!</v>
      </c>
      <c r="D1578" s="505" t="e">
        <f>IF(Produit_Tarif_Stock!#REF!&lt;&gt;"",Produit_Tarif_Stock!#REF!,"")</f>
        <v>#REF!</v>
      </c>
      <c r="E1578" s="514" t="e">
        <f>IF(Produit_Tarif_Stock!#REF!&lt;&gt;0,Produit_Tarif_Stock!#REF!,"")</f>
        <v>#REF!</v>
      </c>
      <c r="F1578" s="2" t="e">
        <f>IF(Produit_Tarif_Stock!#REF!&lt;&gt;"",Produit_Tarif_Stock!#REF!,"")</f>
        <v>#REF!</v>
      </c>
      <c r="G1578" s="506" t="e">
        <f>IF(Produit_Tarif_Stock!#REF!&lt;&gt;0,Produit_Tarif_Stock!#REF!,"")</f>
        <v>#REF!</v>
      </c>
      <c r="I1578" s="506" t="str">
        <f t="shared" si="48"/>
        <v/>
      </c>
      <c r="J1578" s="2" t="e">
        <f>IF(Produit_Tarif_Stock!#REF!&lt;&gt;0,Produit_Tarif_Stock!#REF!,"")</f>
        <v>#REF!</v>
      </c>
      <c r="K1578" s="2" t="e">
        <f>IF(Produit_Tarif_Stock!#REF!&lt;&gt;0,Produit_Tarif_Stock!#REF!,"")</f>
        <v>#REF!</v>
      </c>
      <c r="L1578" s="114" t="e">
        <f>IF(Produit_Tarif_Stock!#REF!&lt;&gt;0,Produit_Tarif_Stock!#REF!,"")</f>
        <v>#REF!</v>
      </c>
      <c r="M1578" s="114" t="e">
        <f>IF(Produit_Tarif_Stock!#REF!&lt;&gt;0,Produit_Tarif_Stock!#REF!,"")</f>
        <v>#REF!</v>
      </c>
      <c r="N1578" s="454"/>
      <c r="P1578" s="2" t="e">
        <f>IF(Produit_Tarif_Stock!#REF!&lt;&gt;0,Produit_Tarif_Stock!#REF!,"")</f>
        <v>#REF!</v>
      </c>
      <c r="Q1578" s="518" t="e">
        <f>IF(Produit_Tarif_Stock!#REF!&lt;&gt;0,(E1578-(E1578*H1578)-Produit_Tarif_Stock!#REF!)/Produit_Tarif_Stock!#REF!*100,(E1578-(E1578*H1578)-Produit_Tarif_Stock!#REF!)/Produit_Tarif_Stock!#REF!*100)</f>
        <v>#REF!</v>
      </c>
      <c r="R1578" s="523">
        <f t="shared" si="49"/>
        <v>0</v>
      </c>
      <c r="S1578" s="524" t="e">
        <f>Produit_Tarif_Stock!#REF!</f>
        <v>#REF!</v>
      </c>
    </row>
    <row r="1579" spans="1:19" ht="24.75" customHeight="1">
      <c r="A1579" s="228" t="e">
        <f>Produit_Tarif_Stock!#REF!</f>
        <v>#REF!</v>
      </c>
      <c r="B1579" s="118" t="e">
        <f>IF(Produit_Tarif_Stock!#REF!&lt;&gt;"",Produit_Tarif_Stock!#REF!,"")</f>
        <v>#REF!</v>
      </c>
      <c r="C1579" s="502" t="e">
        <f>IF(Produit_Tarif_Stock!#REF!&lt;&gt;"",Produit_Tarif_Stock!#REF!,"")</f>
        <v>#REF!</v>
      </c>
      <c r="D1579" s="505" t="e">
        <f>IF(Produit_Tarif_Stock!#REF!&lt;&gt;"",Produit_Tarif_Stock!#REF!,"")</f>
        <v>#REF!</v>
      </c>
      <c r="E1579" s="514" t="e">
        <f>IF(Produit_Tarif_Stock!#REF!&lt;&gt;0,Produit_Tarif_Stock!#REF!,"")</f>
        <v>#REF!</v>
      </c>
      <c r="F1579" s="2" t="e">
        <f>IF(Produit_Tarif_Stock!#REF!&lt;&gt;"",Produit_Tarif_Stock!#REF!,"")</f>
        <v>#REF!</v>
      </c>
      <c r="G1579" s="506" t="e">
        <f>IF(Produit_Tarif_Stock!#REF!&lt;&gt;0,Produit_Tarif_Stock!#REF!,"")</f>
        <v>#REF!</v>
      </c>
      <c r="I1579" s="506" t="str">
        <f t="shared" si="48"/>
        <v/>
      </c>
      <c r="J1579" s="2" t="e">
        <f>IF(Produit_Tarif_Stock!#REF!&lt;&gt;0,Produit_Tarif_Stock!#REF!,"")</f>
        <v>#REF!</v>
      </c>
      <c r="K1579" s="2" t="e">
        <f>IF(Produit_Tarif_Stock!#REF!&lt;&gt;0,Produit_Tarif_Stock!#REF!,"")</f>
        <v>#REF!</v>
      </c>
      <c r="L1579" s="114" t="e">
        <f>IF(Produit_Tarif_Stock!#REF!&lt;&gt;0,Produit_Tarif_Stock!#REF!,"")</f>
        <v>#REF!</v>
      </c>
      <c r="M1579" s="114" t="e">
        <f>IF(Produit_Tarif_Stock!#REF!&lt;&gt;0,Produit_Tarif_Stock!#REF!,"")</f>
        <v>#REF!</v>
      </c>
      <c r="N1579" s="454"/>
      <c r="P1579" s="2" t="e">
        <f>IF(Produit_Tarif_Stock!#REF!&lt;&gt;0,Produit_Tarif_Stock!#REF!,"")</f>
        <v>#REF!</v>
      </c>
      <c r="Q1579" s="518" t="e">
        <f>IF(Produit_Tarif_Stock!#REF!&lt;&gt;0,(E1579-(E1579*H1579)-Produit_Tarif_Stock!#REF!)/Produit_Tarif_Stock!#REF!*100,(E1579-(E1579*H1579)-Produit_Tarif_Stock!#REF!)/Produit_Tarif_Stock!#REF!*100)</f>
        <v>#REF!</v>
      </c>
      <c r="R1579" s="523">
        <f t="shared" si="49"/>
        <v>0</v>
      </c>
      <c r="S1579" s="524" t="e">
        <f>Produit_Tarif_Stock!#REF!</f>
        <v>#REF!</v>
      </c>
    </row>
    <row r="1580" spans="1:19" ht="24.75" customHeight="1">
      <c r="A1580" s="228" t="e">
        <f>Produit_Tarif_Stock!#REF!</f>
        <v>#REF!</v>
      </c>
      <c r="B1580" s="118" t="e">
        <f>IF(Produit_Tarif_Stock!#REF!&lt;&gt;"",Produit_Tarif_Stock!#REF!,"")</f>
        <v>#REF!</v>
      </c>
      <c r="C1580" s="502" t="e">
        <f>IF(Produit_Tarif_Stock!#REF!&lt;&gt;"",Produit_Tarif_Stock!#REF!,"")</f>
        <v>#REF!</v>
      </c>
      <c r="D1580" s="505" t="e">
        <f>IF(Produit_Tarif_Stock!#REF!&lt;&gt;"",Produit_Tarif_Stock!#REF!,"")</f>
        <v>#REF!</v>
      </c>
      <c r="E1580" s="514" t="e">
        <f>IF(Produit_Tarif_Stock!#REF!&lt;&gt;0,Produit_Tarif_Stock!#REF!,"")</f>
        <v>#REF!</v>
      </c>
      <c r="F1580" s="2" t="e">
        <f>IF(Produit_Tarif_Stock!#REF!&lt;&gt;"",Produit_Tarif_Stock!#REF!,"")</f>
        <v>#REF!</v>
      </c>
      <c r="G1580" s="506" t="e">
        <f>IF(Produit_Tarif_Stock!#REF!&lt;&gt;0,Produit_Tarif_Stock!#REF!,"")</f>
        <v>#REF!</v>
      </c>
      <c r="I1580" s="506" t="str">
        <f t="shared" si="48"/>
        <v/>
      </c>
      <c r="J1580" s="2" t="e">
        <f>IF(Produit_Tarif_Stock!#REF!&lt;&gt;0,Produit_Tarif_Stock!#REF!,"")</f>
        <v>#REF!</v>
      </c>
      <c r="K1580" s="2" t="e">
        <f>IF(Produit_Tarif_Stock!#REF!&lt;&gt;0,Produit_Tarif_Stock!#REF!,"")</f>
        <v>#REF!</v>
      </c>
      <c r="L1580" s="114" t="e">
        <f>IF(Produit_Tarif_Stock!#REF!&lt;&gt;0,Produit_Tarif_Stock!#REF!,"")</f>
        <v>#REF!</v>
      </c>
      <c r="M1580" s="114" t="e">
        <f>IF(Produit_Tarif_Stock!#REF!&lt;&gt;0,Produit_Tarif_Stock!#REF!,"")</f>
        <v>#REF!</v>
      </c>
      <c r="N1580" s="454"/>
      <c r="P1580" s="2" t="e">
        <f>IF(Produit_Tarif_Stock!#REF!&lt;&gt;0,Produit_Tarif_Stock!#REF!,"")</f>
        <v>#REF!</v>
      </c>
      <c r="Q1580" s="518" t="e">
        <f>IF(Produit_Tarif_Stock!#REF!&lt;&gt;0,(E1580-(E1580*H1580)-Produit_Tarif_Stock!#REF!)/Produit_Tarif_Stock!#REF!*100,(E1580-(E1580*H1580)-Produit_Tarif_Stock!#REF!)/Produit_Tarif_Stock!#REF!*100)</f>
        <v>#REF!</v>
      </c>
      <c r="R1580" s="523">
        <f t="shared" si="49"/>
        <v>0</v>
      </c>
      <c r="S1580" s="524" t="e">
        <f>Produit_Tarif_Stock!#REF!</f>
        <v>#REF!</v>
      </c>
    </row>
    <row r="1581" spans="1:19" ht="24.75" customHeight="1">
      <c r="A1581" s="228" t="e">
        <f>Produit_Tarif_Stock!#REF!</f>
        <v>#REF!</v>
      </c>
      <c r="B1581" s="118" t="e">
        <f>IF(Produit_Tarif_Stock!#REF!&lt;&gt;"",Produit_Tarif_Stock!#REF!,"")</f>
        <v>#REF!</v>
      </c>
      <c r="C1581" s="502" t="e">
        <f>IF(Produit_Tarif_Stock!#REF!&lt;&gt;"",Produit_Tarif_Stock!#REF!,"")</f>
        <v>#REF!</v>
      </c>
      <c r="D1581" s="505" t="e">
        <f>IF(Produit_Tarif_Stock!#REF!&lt;&gt;"",Produit_Tarif_Stock!#REF!,"")</f>
        <v>#REF!</v>
      </c>
      <c r="E1581" s="514" t="e">
        <f>IF(Produit_Tarif_Stock!#REF!&lt;&gt;0,Produit_Tarif_Stock!#REF!,"")</f>
        <v>#REF!</v>
      </c>
      <c r="F1581" s="2" t="e">
        <f>IF(Produit_Tarif_Stock!#REF!&lt;&gt;"",Produit_Tarif_Stock!#REF!,"")</f>
        <v>#REF!</v>
      </c>
      <c r="G1581" s="506" t="e">
        <f>IF(Produit_Tarif_Stock!#REF!&lt;&gt;0,Produit_Tarif_Stock!#REF!,"")</f>
        <v>#REF!</v>
      </c>
      <c r="I1581" s="506" t="str">
        <f t="shared" si="48"/>
        <v/>
      </c>
      <c r="J1581" s="2" t="e">
        <f>IF(Produit_Tarif_Stock!#REF!&lt;&gt;0,Produit_Tarif_Stock!#REF!,"")</f>
        <v>#REF!</v>
      </c>
      <c r="K1581" s="2" t="e">
        <f>IF(Produit_Tarif_Stock!#REF!&lt;&gt;0,Produit_Tarif_Stock!#REF!,"")</f>
        <v>#REF!</v>
      </c>
      <c r="L1581" s="114" t="e">
        <f>IF(Produit_Tarif_Stock!#REF!&lt;&gt;0,Produit_Tarif_Stock!#REF!,"")</f>
        <v>#REF!</v>
      </c>
      <c r="M1581" s="114" t="e">
        <f>IF(Produit_Tarif_Stock!#REF!&lt;&gt;0,Produit_Tarif_Stock!#REF!,"")</f>
        <v>#REF!</v>
      </c>
      <c r="N1581" s="454"/>
      <c r="P1581" s="2" t="e">
        <f>IF(Produit_Tarif_Stock!#REF!&lt;&gt;0,Produit_Tarif_Stock!#REF!,"")</f>
        <v>#REF!</v>
      </c>
      <c r="Q1581" s="518" t="e">
        <f>IF(Produit_Tarif_Stock!#REF!&lt;&gt;0,(E1581-(E1581*H1581)-Produit_Tarif_Stock!#REF!)/Produit_Tarif_Stock!#REF!*100,(E1581-(E1581*H1581)-Produit_Tarif_Stock!#REF!)/Produit_Tarif_Stock!#REF!*100)</f>
        <v>#REF!</v>
      </c>
      <c r="R1581" s="523">
        <f t="shared" si="49"/>
        <v>0</v>
      </c>
      <c r="S1581" s="524" t="e">
        <f>Produit_Tarif_Stock!#REF!</f>
        <v>#REF!</v>
      </c>
    </row>
    <row r="1582" spans="1:19" ht="24.75" customHeight="1">
      <c r="A1582" s="228" t="e">
        <f>Produit_Tarif_Stock!#REF!</f>
        <v>#REF!</v>
      </c>
      <c r="B1582" s="118" t="e">
        <f>IF(Produit_Tarif_Stock!#REF!&lt;&gt;"",Produit_Tarif_Stock!#REF!,"")</f>
        <v>#REF!</v>
      </c>
      <c r="C1582" s="502" t="e">
        <f>IF(Produit_Tarif_Stock!#REF!&lt;&gt;"",Produit_Tarif_Stock!#REF!,"")</f>
        <v>#REF!</v>
      </c>
      <c r="D1582" s="505" t="e">
        <f>IF(Produit_Tarif_Stock!#REF!&lt;&gt;"",Produit_Tarif_Stock!#REF!,"")</f>
        <v>#REF!</v>
      </c>
      <c r="E1582" s="514" t="e">
        <f>IF(Produit_Tarif_Stock!#REF!&lt;&gt;0,Produit_Tarif_Stock!#REF!,"")</f>
        <v>#REF!</v>
      </c>
      <c r="F1582" s="2" t="e">
        <f>IF(Produit_Tarif_Stock!#REF!&lt;&gt;"",Produit_Tarif_Stock!#REF!,"")</f>
        <v>#REF!</v>
      </c>
      <c r="G1582" s="506" t="e">
        <f>IF(Produit_Tarif_Stock!#REF!&lt;&gt;0,Produit_Tarif_Stock!#REF!,"")</f>
        <v>#REF!</v>
      </c>
      <c r="I1582" s="506" t="str">
        <f t="shared" si="48"/>
        <v/>
      </c>
      <c r="J1582" s="2" t="e">
        <f>IF(Produit_Tarif_Stock!#REF!&lt;&gt;0,Produit_Tarif_Stock!#REF!,"")</f>
        <v>#REF!</v>
      </c>
      <c r="K1582" s="2" t="e">
        <f>IF(Produit_Tarif_Stock!#REF!&lt;&gt;0,Produit_Tarif_Stock!#REF!,"")</f>
        <v>#REF!</v>
      </c>
      <c r="L1582" s="114" t="e">
        <f>IF(Produit_Tarif_Stock!#REF!&lt;&gt;0,Produit_Tarif_Stock!#REF!,"")</f>
        <v>#REF!</v>
      </c>
      <c r="M1582" s="114" t="e">
        <f>IF(Produit_Tarif_Stock!#REF!&lt;&gt;0,Produit_Tarif_Stock!#REF!,"")</f>
        <v>#REF!</v>
      </c>
      <c r="N1582" s="454"/>
      <c r="P1582" s="2" t="e">
        <f>IF(Produit_Tarif_Stock!#REF!&lt;&gt;0,Produit_Tarif_Stock!#REF!,"")</f>
        <v>#REF!</v>
      </c>
      <c r="Q1582" s="518" t="e">
        <f>IF(Produit_Tarif_Stock!#REF!&lt;&gt;0,(E1582-(E1582*H1582)-Produit_Tarif_Stock!#REF!)/Produit_Tarif_Stock!#REF!*100,(E1582-(E1582*H1582)-Produit_Tarif_Stock!#REF!)/Produit_Tarif_Stock!#REF!*100)</f>
        <v>#REF!</v>
      </c>
      <c r="R1582" s="523">
        <f t="shared" si="49"/>
        <v>0</v>
      </c>
      <c r="S1582" s="524" t="e">
        <f>Produit_Tarif_Stock!#REF!</f>
        <v>#REF!</v>
      </c>
    </row>
    <row r="1583" spans="1:19" ht="24.75" customHeight="1">
      <c r="A1583" s="228" t="e">
        <f>Produit_Tarif_Stock!#REF!</f>
        <v>#REF!</v>
      </c>
      <c r="B1583" s="118" t="e">
        <f>IF(Produit_Tarif_Stock!#REF!&lt;&gt;"",Produit_Tarif_Stock!#REF!,"")</f>
        <v>#REF!</v>
      </c>
      <c r="C1583" s="502" t="e">
        <f>IF(Produit_Tarif_Stock!#REF!&lt;&gt;"",Produit_Tarif_Stock!#REF!,"")</f>
        <v>#REF!</v>
      </c>
      <c r="D1583" s="505" t="e">
        <f>IF(Produit_Tarif_Stock!#REF!&lt;&gt;"",Produit_Tarif_Stock!#REF!,"")</f>
        <v>#REF!</v>
      </c>
      <c r="E1583" s="514" t="e">
        <f>IF(Produit_Tarif_Stock!#REF!&lt;&gt;0,Produit_Tarif_Stock!#REF!,"")</f>
        <v>#REF!</v>
      </c>
      <c r="F1583" s="2" t="e">
        <f>IF(Produit_Tarif_Stock!#REF!&lt;&gt;"",Produit_Tarif_Stock!#REF!,"")</f>
        <v>#REF!</v>
      </c>
      <c r="G1583" s="506" t="e">
        <f>IF(Produit_Tarif_Stock!#REF!&lt;&gt;0,Produit_Tarif_Stock!#REF!,"")</f>
        <v>#REF!</v>
      </c>
      <c r="I1583" s="506" t="str">
        <f t="shared" si="48"/>
        <v/>
      </c>
      <c r="J1583" s="2" t="e">
        <f>IF(Produit_Tarif_Stock!#REF!&lt;&gt;0,Produit_Tarif_Stock!#REF!,"")</f>
        <v>#REF!</v>
      </c>
      <c r="K1583" s="2" t="e">
        <f>IF(Produit_Tarif_Stock!#REF!&lt;&gt;0,Produit_Tarif_Stock!#REF!,"")</f>
        <v>#REF!</v>
      </c>
      <c r="L1583" s="114" t="e">
        <f>IF(Produit_Tarif_Stock!#REF!&lt;&gt;0,Produit_Tarif_Stock!#REF!,"")</f>
        <v>#REF!</v>
      </c>
      <c r="M1583" s="114" t="e">
        <f>IF(Produit_Tarif_Stock!#REF!&lt;&gt;0,Produit_Tarif_Stock!#REF!,"")</f>
        <v>#REF!</v>
      </c>
      <c r="N1583" s="454"/>
      <c r="P1583" s="2" t="e">
        <f>IF(Produit_Tarif_Stock!#REF!&lt;&gt;0,Produit_Tarif_Stock!#REF!,"")</f>
        <v>#REF!</v>
      </c>
      <c r="Q1583" s="518" t="e">
        <f>IF(Produit_Tarif_Stock!#REF!&lt;&gt;0,(E1583-(E1583*H1583)-Produit_Tarif_Stock!#REF!)/Produit_Tarif_Stock!#REF!*100,(E1583-(E1583*H1583)-Produit_Tarif_Stock!#REF!)/Produit_Tarif_Stock!#REF!*100)</f>
        <v>#REF!</v>
      </c>
      <c r="R1583" s="523">
        <f t="shared" si="49"/>
        <v>0</v>
      </c>
      <c r="S1583" s="524" t="e">
        <f>Produit_Tarif_Stock!#REF!</f>
        <v>#REF!</v>
      </c>
    </row>
    <row r="1584" spans="1:19" ht="24.75" customHeight="1">
      <c r="A1584" s="228" t="e">
        <f>Produit_Tarif_Stock!#REF!</f>
        <v>#REF!</v>
      </c>
      <c r="B1584" s="118" t="e">
        <f>IF(Produit_Tarif_Stock!#REF!&lt;&gt;"",Produit_Tarif_Stock!#REF!,"")</f>
        <v>#REF!</v>
      </c>
      <c r="C1584" s="502" t="e">
        <f>IF(Produit_Tarif_Stock!#REF!&lt;&gt;"",Produit_Tarif_Stock!#REF!,"")</f>
        <v>#REF!</v>
      </c>
      <c r="D1584" s="505" t="e">
        <f>IF(Produit_Tarif_Stock!#REF!&lt;&gt;"",Produit_Tarif_Stock!#REF!,"")</f>
        <v>#REF!</v>
      </c>
      <c r="E1584" s="514" t="e">
        <f>IF(Produit_Tarif_Stock!#REF!&lt;&gt;0,Produit_Tarif_Stock!#REF!,"")</f>
        <v>#REF!</v>
      </c>
      <c r="F1584" s="2" t="e">
        <f>IF(Produit_Tarif_Stock!#REF!&lt;&gt;"",Produit_Tarif_Stock!#REF!,"")</f>
        <v>#REF!</v>
      </c>
      <c r="G1584" s="506" t="e">
        <f>IF(Produit_Tarif_Stock!#REF!&lt;&gt;0,Produit_Tarif_Stock!#REF!,"")</f>
        <v>#REF!</v>
      </c>
      <c r="I1584" s="506" t="str">
        <f t="shared" si="48"/>
        <v/>
      </c>
      <c r="J1584" s="2" t="e">
        <f>IF(Produit_Tarif_Stock!#REF!&lt;&gt;0,Produit_Tarif_Stock!#REF!,"")</f>
        <v>#REF!</v>
      </c>
      <c r="K1584" s="2" t="e">
        <f>IF(Produit_Tarif_Stock!#REF!&lt;&gt;0,Produit_Tarif_Stock!#REF!,"")</f>
        <v>#REF!</v>
      </c>
      <c r="L1584" s="114" t="e">
        <f>IF(Produit_Tarif_Stock!#REF!&lt;&gt;0,Produit_Tarif_Stock!#REF!,"")</f>
        <v>#REF!</v>
      </c>
      <c r="M1584" s="114" t="e">
        <f>IF(Produit_Tarif_Stock!#REF!&lt;&gt;0,Produit_Tarif_Stock!#REF!,"")</f>
        <v>#REF!</v>
      </c>
      <c r="N1584" s="454"/>
      <c r="P1584" s="2" t="e">
        <f>IF(Produit_Tarif_Stock!#REF!&lt;&gt;0,Produit_Tarif_Stock!#REF!,"")</f>
        <v>#REF!</v>
      </c>
      <c r="Q1584" s="518" t="e">
        <f>IF(Produit_Tarif_Stock!#REF!&lt;&gt;0,(E1584-(E1584*H1584)-Produit_Tarif_Stock!#REF!)/Produit_Tarif_Stock!#REF!*100,(E1584-(E1584*H1584)-Produit_Tarif_Stock!#REF!)/Produit_Tarif_Stock!#REF!*100)</f>
        <v>#REF!</v>
      </c>
      <c r="R1584" s="523">
        <f t="shared" si="49"/>
        <v>0</v>
      </c>
      <c r="S1584" s="524" t="e">
        <f>Produit_Tarif_Stock!#REF!</f>
        <v>#REF!</v>
      </c>
    </row>
    <row r="1585" spans="1:19" ht="24.75" customHeight="1">
      <c r="A1585" s="228" t="e">
        <f>Produit_Tarif_Stock!#REF!</f>
        <v>#REF!</v>
      </c>
      <c r="B1585" s="118" t="e">
        <f>IF(Produit_Tarif_Stock!#REF!&lt;&gt;"",Produit_Tarif_Stock!#REF!,"")</f>
        <v>#REF!</v>
      </c>
      <c r="C1585" s="502" t="e">
        <f>IF(Produit_Tarif_Stock!#REF!&lt;&gt;"",Produit_Tarif_Stock!#REF!,"")</f>
        <v>#REF!</v>
      </c>
      <c r="D1585" s="505" t="e">
        <f>IF(Produit_Tarif_Stock!#REF!&lt;&gt;"",Produit_Tarif_Stock!#REF!,"")</f>
        <v>#REF!</v>
      </c>
      <c r="E1585" s="514" t="e">
        <f>IF(Produit_Tarif_Stock!#REF!&lt;&gt;0,Produit_Tarif_Stock!#REF!,"")</f>
        <v>#REF!</v>
      </c>
      <c r="F1585" s="2" t="e">
        <f>IF(Produit_Tarif_Stock!#REF!&lt;&gt;"",Produit_Tarif_Stock!#REF!,"")</f>
        <v>#REF!</v>
      </c>
      <c r="G1585" s="506" t="e">
        <f>IF(Produit_Tarif_Stock!#REF!&lt;&gt;0,Produit_Tarif_Stock!#REF!,"")</f>
        <v>#REF!</v>
      </c>
      <c r="I1585" s="506" t="str">
        <f t="shared" si="48"/>
        <v/>
      </c>
      <c r="J1585" s="2" t="e">
        <f>IF(Produit_Tarif_Stock!#REF!&lt;&gt;0,Produit_Tarif_Stock!#REF!,"")</f>
        <v>#REF!</v>
      </c>
      <c r="K1585" s="2" t="e">
        <f>IF(Produit_Tarif_Stock!#REF!&lt;&gt;0,Produit_Tarif_Stock!#REF!,"")</f>
        <v>#REF!</v>
      </c>
      <c r="L1585" s="114" t="e">
        <f>IF(Produit_Tarif_Stock!#REF!&lt;&gt;0,Produit_Tarif_Stock!#REF!,"")</f>
        <v>#REF!</v>
      </c>
      <c r="M1585" s="114" t="e">
        <f>IF(Produit_Tarif_Stock!#REF!&lt;&gt;0,Produit_Tarif_Stock!#REF!,"")</f>
        <v>#REF!</v>
      </c>
      <c r="N1585" s="454"/>
      <c r="P1585" s="2" t="e">
        <f>IF(Produit_Tarif_Stock!#REF!&lt;&gt;0,Produit_Tarif_Stock!#REF!,"")</f>
        <v>#REF!</v>
      </c>
      <c r="Q1585" s="518" t="e">
        <f>IF(Produit_Tarif_Stock!#REF!&lt;&gt;0,(E1585-(E1585*H1585)-Produit_Tarif_Stock!#REF!)/Produit_Tarif_Stock!#REF!*100,(E1585-(E1585*H1585)-Produit_Tarif_Stock!#REF!)/Produit_Tarif_Stock!#REF!*100)</f>
        <v>#REF!</v>
      </c>
      <c r="R1585" s="523">
        <f t="shared" si="49"/>
        <v>0</v>
      </c>
      <c r="S1585" s="524" t="e">
        <f>Produit_Tarif_Stock!#REF!</f>
        <v>#REF!</v>
      </c>
    </row>
    <row r="1586" spans="1:19" ht="24.75" customHeight="1">
      <c r="A1586" s="228" t="e">
        <f>Produit_Tarif_Stock!#REF!</f>
        <v>#REF!</v>
      </c>
      <c r="B1586" s="118" t="e">
        <f>IF(Produit_Tarif_Stock!#REF!&lt;&gt;"",Produit_Tarif_Stock!#REF!,"")</f>
        <v>#REF!</v>
      </c>
      <c r="C1586" s="502" t="e">
        <f>IF(Produit_Tarif_Stock!#REF!&lt;&gt;"",Produit_Tarif_Stock!#REF!,"")</f>
        <v>#REF!</v>
      </c>
      <c r="D1586" s="505" t="e">
        <f>IF(Produit_Tarif_Stock!#REF!&lt;&gt;"",Produit_Tarif_Stock!#REF!,"")</f>
        <v>#REF!</v>
      </c>
      <c r="E1586" s="514" t="e">
        <f>IF(Produit_Tarif_Stock!#REF!&lt;&gt;0,Produit_Tarif_Stock!#REF!,"")</f>
        <v>#REF!</v>
      </c>
      <c r="F1586" s="2" t="e">
        <f>IF(Produit_Tarif_Stock!#REF!&lt;&gt;"",Produit_Tarif_Stock!#REF!,"")</f>
        <v>#REF!</v>
      </c>
      <c r="G1586" s="506" t="e">
        <f>IF(Produit_Tarif_Stock!#REF!&lt;&gt;0,Produit_Tarif_Stock!#REF!,"")</f>
        <v>#REF!</v>
      </c>
      <c r="I1586" s="506" t="str">
        <f t="shared" si="48"/>
        <v/>
      </c>
      <c r="J1586" s="2" t="e">
        <f>IF(Produit_Tarif_Stock!#REF!&lt;&gt;0,Produit_Tarif_Stock!#REF!,"")</f>
        <v>#REF!</v>
      </c>
      <c r="K1586" s="2" t="e">
        <f>IF(Produit_Tarif_Stock!#REF!&lt;&gt;0,Produit_Tarif_Stock!#REF!,"")</f>
        <v>#REF!</v>
      </c>
      <c r="L1586" s="114" t="e">
        <f>IF(Produit_Tarif_Stock!#REF!&lt;&gt;0,Produit_Tarif_Stock!#REF!,"")</f>
        <v>#REF!</v>
      </c>
      <c r="M1586" s="114" t="e">
        <f>IF(Produit_Tarif_Stock!#REF!&lt;&gt;0,Produit_Tarif_Stock!#REF!,"")</f>
        <v>#REF!</v>
      </c>
      <c r="N1586" s="454"/>
      <c r="P1586" s="2" t="e">
        <f>IF(Produit_Tarif_Stock!#REF!&lt;&gt;0,Produit_Tarif_Stock!#REF!,"")</f>
        <v>#REF!</v>
      </c>
      <c r="Q1586" s="518" t="e">
        <f>IF(Produit_Tarif_Stock!#REF!&lt;&gt;0,(E1586-(E1586*H1586)-Produit_Tarif_Stock!#REF!)/Produit_Tarif_Stock!#REF!*100,(E1586-(E1586*H1586)-Produit_Tarif_Stock!#REF!)/Produit_Tarif_Stock!#REF!*100)</f>
        <v>#REF!</v>
      </c>
      <c r="R1586" s="523">
        <f t="shared" si="49"/>
        <v>0</v>
      </c>
      <c r="S1586" s="524" t="e">
        <f>Produit_Tarif_Stock!#REF!</f>
        <v>#REF!</v>
      </c>
    </row>
    <row r="1587" spans="1:19" ht="24.75" customHeight="1">
      <c r="A1587" s="228" t="e">
        <f>Produit_Tarif_Stock!#REF!</f>
        <v>#REF!</v>
      </c>
      <c r="B1587" s="118" t="e">
        <f>IF(Produit_Tarif_Stock!#REF!&lt;&gt;"",Produit_Tarif_Stock!#REF!,"")</f>
        <v>#REF!</v>
      </c>
      <c r="C1587" s="502" t="e">
        <f>IF(Produit_Tarif_Stock!#REF!&lt;&gt;"",Produit_Tarif_Stock!#REF!,"")</f>
        <v>#REF!</v>
      </c>
      <c r="D1587" s="505" t="e">
        <f>IF(Produit_Tarif_Stock!#REF!&lt;&gt;"",Produit_Tarif_Stock!#REF!,"")</f>
        <v>#REF!</v>
      </c>
      <c r="E1587" s="514" t="e">
        <f>IF(Produit_Tarif_Stock!#REF!&lt;&gt;0,Produit_Tarif_Stock!#REF!,"")</f>
        <v>#REF!</v>
      </c>
      <c r="F1587" s="2" t="e">
        <f>IF(Produit_Tarif_Stock!#REF!&lt;&gt;"",Produit_Tarif_Stock!#REF!,"")</f>
        <v>#REF!</v>
      </c>
      <c r="G1587" s="506" t="e">
        <f>IF(Produit_Tarif_Stock!#REF!&lt;&gt;0,Produit_Tarif_Stock!#REF!,"")</f>
        <v>#REF!</v>
      </c>
      <c r="I1587" s="506" t="str">
        <f t="shared" si="48"/>
        <v/>
      </c>
      <c r="J1587" s="2" t="e">
        <f>IF(Produit_Tarif_Stock!#REF!&lt;&gt;0,Produit_Tarif_Stock!#REF!,"")</f>
        <v>#REF!</v>
      </c>
      <c r="K1587" s="2" t="e">
        <f>IF(Produit_Tarif_Stock!#REF!&lt;&gt;0,Produit_Tarif_Stock!#REF!,"")</f>
        <v>#REF!</v>
      </c>
      <c r="L1587" s="114" t="e">
        <f>IF(Produit_Tarif_Stock!#REF!&lt;&gt;0,Produit_Tarif_Stock!#REF!,"")</f>
        <v>#REF!</v>
      </c>
      <c r="M1587" s="114" t="e">
        <f>IF(Produit_Tarif_Stock!#REF!&lt;&gt;0,Produit_Tarif_Stock!#REF!,"")</f>
        <v>#REF!</v>
      </c>
      <c r="N1587" s="454"/>
      <c r="P1587" s="2" t="e">
        <f>IF(Produit_Tarif_Stock!#REF!&lt;&gt;0,Produit_Tarif_Stock!#REF!,"")</f>
        <v>#REF!</v>
      </c>
      <c r="Q1587" s="518" t="e">
        <f>IF(Produit_Tarif_Stock!#REF!&lt;&gt;0,(E1587-(E1587*H1587)-Produit_Tarif_Stock!#REF!)/Produit_Tarif_Stock!#REF!*100,(E1587-(E1587*H1587)-Produit_Tarif_Stock!#REF!)/Produit_Tarif_Stock!#REF!*100)</f>
        <v>#REF!</v>
      </c>
      <c r="R1587" s="523">
        <f t="shared" si="49"/>
        <v>0</v>
      </c>
      <c r="S1587" s="524" t="e">
        <f>Produit_Tarif_Stock!#REF!</f>
        <v>#REF!</v>
      </c>
    </row>
    <row r="1588" spans="1:19" ht="24.75" customHeight="1">
      <c r="A1588" s="228" t="e">
        <f>Produit_Tarif_Stock!#REF!</f>
        <v>#REF!</v>
      </c>
      <c r="B1588" s="118" t="e">
        <f>IF(Produit_Tarif_Stock!#REF!&lt;&gt;"",Produit_Tarif_Stock!#REF!,"")</f>
        <v>#REF!</v>
      </c>
      <c r="C1588" s="502" t="e">
        <f>IF(Produit_Tarif_Stock!#REF!&lt;&gt;"",Produit_Tarif_Stock!#REF!,"")</f>
        <v>#REF!</v>
      </c>
      <c r="D1588" s="505" t="e">
        <f>IF(Produit_Tarif_Stock!#REF!&lt;&gt;"",Produit_Tarif_Stock!#REF!,"")</f>
        <v>#REF!</v>
      </c>
      <c r="E1588" s="514" t="e">
        <f>IF(Produit_Tarif_Stock!#REF!&lt;&gt;0,Produit_Tarif_Stock!#REF!,"")</f>
        <v>#REF!</v>
      </c>
      <c r="F1588" s="2" t="e">
        <f>IF(Produit_Tarif_Stock!#REF!&lt;&gt;"",Produit_Tarif_Stock!#REF!,"")</f>
        <v>#REF!</v>
      </c>
      <c r="G1588" s="506" t="e">
        <f>IF(Produit_Tarif_Stock!#REF!&lt;&gt;0,Produit_Tarif_Stock!#REF!,"")</f>
        <v>#REF!</v>
      </c>
      <c r="I1588" s="506" t="str">
        <f t="shared" si="48"/>
        <v/>
      </c>
      <c r="J1588" s="2" t="e">
        <f>IF(Produit_Tarif_Stock!#REF!&lt;&gt;0,Produit_Tarif_Stock!#REF!,"")</f>
        <v>#REF!</v>
      </c>
      <c r="K1588" s="2" t="e">
        <f>IF(Produit_Tarif_Stock!#REF!&lt;&gt;0,Produit_Tarif_Stock!#REF!,"")</f>
        <v>#REF!</v>
      </c>
      <c r="L1588" s="114" t="e">
        <f>IF(Produit_Tarif_Stock!#REF!&lt;&gt;0,Produit_Tarif_Stock!#REF!,"")</f>
        <v>#REF!</v>
      </c>
      <c r="M1588" s="114" t="e">
        <f>IF(Produit_Tarif_Stock!#REF!&lt;&gt;0,Produit_Tarif_Stock!#REF!,"")</f>
        <v>#REF!</v>
      </c>
      <c r="N1588" s="454"/>
      <c r="P1588" s="2" t="e">
        <f>IF(Produit_Tarif_Stock!#REF!&lt;&gt;0,Produit_Tarif_Stock!#REF!,"")</f>
        <v>#REF!</v>
      </c>
      <c r="Q1588" s="518" t="e">
        <f>IF(Produit_Tarif_Stock!#REF!&lt;&gt;0,(E1588-(E1588*H1588)-Produit_Tarif_Stock!#REF!)/Produit_Tarif_Stock!#REF!*100,(E1588-(E1588*H1588)-Produit_Tarif_Stock!#REF!)/Produit_Tarif_Stock!#REF!*100)</f>
        <v>#REF!</v>
      </c>
      <c r="R1588" s="523">
        <f t="shared" si="49"/>
        <v>0</v>
      </c>
      <c r="S1588" s="524" t="e">
        <f>Produit_Tarif_Stock!#REF!</f>
        <v>#REF!</v>
      </c>
    </row>
    <row r="1589" spans="1:19" ht="24.75" customHeight="1">
      <c r="A1589" s="228" t="e">
        <f>Produit_Tarif_Stock!#REF!</f>
        <v>#REF!</v>
      </c>
      <c r="B1589" s="118" t="e">
        <f>IF(Produit_Tarif_Stock!#REF!&lt;&gt;"",Produit_Tarif_Stock!#REF!,"")</f>
        <v>#REF!</v>
      </c>
      <c r="C1589" s="502" t="e">
        <f>IF(Produit_Tarif_Stock!#REF!&lt;&gt;"",Produit_Tarif_Stock!#REF!,"")</f>
        <v>#REF!</v>
      </c>
      <c r="D1589" s="505" t="e">
        <f>IF(Produit_Tarif_Stock!#REF!&lt;&gt;"",Produit_Tarif_Stock!#REF!,"")</f>
        <v>#REF!</v>
      </c>
      <c r="E1589" s="514" t="e">
        <f>IF(Produit_Tarif_Stock!#REF!&lt;&gt;0,Produit_Tarif_Stock!#REF!,"")</f>
        <v>#REF!</v>
      </c>
      <c r="F1589" s="2" t="e">
        <f>IF(Produit_Tarif_Stock!#REF!&lt;&gt;"",Produit_Tarif_Stock!#REF!,"")</f>
        <v>#REF!</v>
      </c>
      <c r="G1589" s="506" t="e">
        <f>IF(Produit_Tarif_Stock!#REF!&lt;&gt;0,Produit_Tarif_Stock!#REF!,"")</f>
        <v>#REF!</v>
      </c>
      <c r="I1589" s="506" t="str">
        <f t="shared" si="48"/>
        <v/>
      </c>
      <c r="J1589" s="2" t="e">
        <f>IF(Produit_Tarif_Stock!#REF!&lt;&gt;0,Produit_Tarif_Stock!#REF!,"")</f>
        <v>#REF!</v>
      </c>
      <c r="K1589" s="2" t="e">
        <f>IF(Produit_Tarif_Stock!#REF!&lt;&gt;0,Produit_Tarif_Stock!#REF!,"")</f>
        <v>#REF!</v>
      </c>
      <c r="L1589" s="114" t="e">
        <f>IF(Produit_Tarif_Stock!#REF!&lt;&gt;0,Produit_Tarif_Stock!#REF!,"")</f>
        <v>#REF!</v>
      </c>
      <c r="M1589" s="114" t="e">
        <f>IF(Produit_Tarif_Stock!#REF!&lt;&gt;0,Produit_Tarif_Stock!#REF!,"")</f>
        <v>#REF!</v>
      </c>
      <c r="N1589" s="454"/>
      <c r="P1589" s="2" t="e">
        <f>IF(Produit_Tarif_Stock!#REF!&lt;&gt;0,Produit_Tarif_Stock!#REF!,"")</f>
        <v>#REF!</v>
      </c>
      <c r="Q1589" s="518" t="e">
        <f>IF(Produit_Tarif_Stock!#REF!&lt;&gt;0,(E1589-(E1589*H1589)-Produit_Tarif_Stock!#REF!)/Produit_Tarif_Stock!#REF!*100,(E1589-(E1589*H1589)-Produit_Tarif_Stock!#REF!)/Produit_Tarif_Stock!#REF!*100)</f>
        <v>#REF!</v>
      </c>
      <c r="R1589" s="523">
        <f t="shared" si="49"/>
        <v>0</v>
      </c>
      <c r="S1589" s="524" t="e">
        <f>Produit_Tarif_Stock!#REF!</f>
        <v>#REF!</v>
      </c>
    </row>
    <row r="1590" spans="1:19" ht="24.75" customHeight="1">
      <c r="A1590" s="228" t="e">
        <f>Produit_Tarif_Stock!#REF!</f>
        <v>#REF!</v>
      </c>
      <c r="B1590" s="118" t="e">
        <f>IF(Produit_Tarif_Stock!#REF!&lt;&gt;"",Produit_Tarif_Stock!#REF!,"")</f>
        <v>#REF!</v>
      </c>
      <c r="C1590" s="502" t="e">
        <f>IF(Produit_Tarif_Stock!#REF!&lt;&gt;"",Produit_Tarif_Stock!#REF!,"")</f>
        <v>#REF!</v>
      </c>
      <c r="D1590" s="505" t="e">
        <f>IF(Produit_Tarif_Stock!#REF!&lt;&gt;"",Produit_Tarif_Stock!#REF!,"")</f>
        <v>#REF!</v>
      </c>
      <c r="E1590" s="514" t="e">
        <f>IF(Produit_Tarif_Stock!#REF!&lt;&gt;0,Produit_Tarif_Stock!#REF!,"")</f>
        <v>#REF!</v>
      </c>
      <c r="F1590" s="2" t="e">
        <f>IF(Produit_Tarif_Stock!#REF!&lt;&gt;"",Produit_Tarif_Stock!#REF!,"")</f>
        <v>#REF!</v>
      </c>
      <c r="G1590" s="506" t="e">
        <f>IF(Produit_Tarif_Stock!#REF!&lt;&gt;0,Produit_Tarif_Stock!#REF!,"")</f>
        <v>#REF!</v>
      </c>
      <c r="I1590" s="506" t="str">
        <f t="shared" si="48"/>
        <v/>
      </c>
      <c r="J1590" s="2" t="e">
        <f>IF(Produit_Tarif_Stock!#REF!&lt;&gt;0,Produit_Tarif_Stock!#REF!,"")</f>
        <v>#REF!</v>
      </c>
      <c r="K1590" s="2" t="e">
        <f>IF(Produit_Tarif_Stock!#REF!&lt;&gt;0,Produit_Tarif_Stock!#REF!,"")</f>
        <v>#REF!</v>
      </c>
      <c r="L1590" s="114" t="e">
        <f>IF(Produit_Tarif_Stock!#REF!&lt;&gt;0,Produit_Tarif_Stock!#REF!,"")</f>
        <v>#REF!</v>
      </c>
      <c r="M1590" s="114" t="e">
        <f>IF(Produit_Tarif_Stock!#REF!&lt;&gt;0,Produit_Tarif_Stock!#REF!,"")</f>
        <v>#REF!</v>
      </c>
      <c r="N1590" s="454"/>
      <c r="P1590" s="2" t="e">
        <f>IF(Produit_Tarif_Stock!#REF!&lt;&gt;0,Produit_Tarif_Stock!#REF!,"")</f>
        <v>#REF!</v>
      </c>
      <c r="Q1590" s="518" t="e">
        <f>IF(Produit_Tarif_Stock!#REF!&lt;&gt;0,(E1590-(E1590*H1590)-Produit_Tarif_Stock!#REF!)/Produit_Tarif_Stock!#REF!*100,(E1590-(E1590*H1590)-Produit_Tarif_Stock!#REF!)/Produit_Tarif_Stock!#REF!*100)</f>
        <v>#REF!</v>
      </c>
      <c r="R1590" s="523">
        <f t="shared" si="49"/>
        <v>0</v>
      </c>
      <c r="S1590" s="524" t="e">
        <f>Produit_Tarif_Stock!#REF!</f>
        <v>#REF!</v>
      </c>
    </row>
    <row r="1591" spans="1:19" ht="24.75" customHeight="1">
      <c r="A1591" s="228" t="e">
        <f>Produit_Tarif_Stock!#REF!</f>
        <v>#REF!</v>
      </c>
      <c r="B1591" s="118" t="e">
        <f>IF(Produit_Tarif_Stock!#REF!&lt;&gt;"",Produit_Tarif_Stock!#REF!,"")</f>
        <v>#REF!</v>
      </c>
      <c r="C1591" s="502" t="e">
        <f>IF(Produit_Tarif_Stock!#REF!&lt;&gt;"",Produit_Tarif_Stock!#REF!,"")</f>
        <v>#REF!</v>
      </c>
      <c r="D1591" s="505" t="e">
        <f>IF(Produit_Tarif_Stock!#REF!&lt;&gt;"",Produit_Tarif_Stock!#REF!,"")</f>
        <v>#REF!</v>
      </c>
      <c r="E1591" s="514" t="e">
        <f>IF(Produit_Tarif_Stock!#REF!&lt;&gt;0,Produit_Tarif_Stock!#REF!,"")</f>
        <v>#REF!</v>
      </c>
      <c r="F1591" s="2" t="e">
        <f>IF(Produit_Tarif_Stock!#REF!&lt;&gt;"",Produit_Tarif_Stock!#REF!,"")</f>
        <v>#REF!</v>
      </c>
      <c r="G1591" s="506" t="e">
        <f>IF(Produit_Tarif_Stock!#REF!&lt;&gt;0,Produit_Tarif_Stock!#REF!,"")</f>
        <v>#REF!</v>
      </c>
      <c r="I1591" s="506" t="str">
        <f t="shared" si="48"/>
        <v/>
      </c>
      <c r="J1591" s="2" t="e">
        <f>IF(Produit_Tarif_Stock!#REF!&lt;&gt;0,Produit_Tarif_Stock!#REF!,"")</f>
        <v>#REF!</v>
      </c>
      <c r="K1591" s="2" t="e">
        <f>IF(Produit_Tarif_Stock!#REF!&lt;&gt;0,Produit_Tarif_Stock!#REF!,"")</f>
        <v>#REF!</v>
      </c>
      <c r="L1591" s="114" t="e">
        <f>IF(Produit_Tarif_Stock!#REF!&lt;&gt;0,Produit_Tarif_Stock!#REF!,"")</f>
        <v>#REF!</v>
      </c>
      <c r="M1591" s="114" t="e">
        <f>IF(Produit_Tarif_Stock!#REF!&lt;&gt;0,Produit_Tarif_Stock!#REF!,"")</f>
        <v>#REF!</v>
      </c>
      <c r="N1591" s="454"/>
      <c r="P1591" s="2" t="e">
        <f>IF(Produit_Tarif_Stock!#REF!&lt;&gt;0,Produit_Tarif_Stock!#REF!,"")</f>
        <v>#REF!</v>
      </c>
      <c r="Q1591" s="518" t="e">
        <f>IF(Produit_Tarif_Stock!#REF!&lt;&gt;0,(E1591-(E1591*H1591)-Produit_Tarif_Stock!#REF!)/Produit_Tarif_Stock!#REF!*100,(E1591-(E1591*H1591)-Produit_Tarif_Stock!#REF!)/Produit_Tarif_Stock!#REF!*100)</f>
        <v>#REF!</v>
      </c>
      <c r="R1591" s="523">
        <f t="shared" si="49"/>
        <v>0</v>
      </c>
      <c r="S1591" s="524" t="e">
        <f>Produit_Tarif_Stock!#REF!</f>
        <v>#REF!</v>
      </c>
    </row>
    <row r="1592" spans="1:19" ht="24.75" customHeight="1">
      <c r="A1592" s="228" t="e">
        <f>Produit_Tarif_Stock!#REF!</f>
        <v>#REF!</v>
      </c>
      <c r="B1592" s="118" t="e">
        <f>IF(Produit_Tarif_Stock!#REF!&lt;&gt;"",Produit_Tarif_Stock!#REF!,"")</f>
        <v>#REF!</v>
      </c>
      <c r="C1592" s="502" t="e">
        <f>IF(Produit_Tarif_Stock!#REF!&lt;&gt;"",Produit_Tarif_Stock!#REF!,"")</f>
        <v>#REF!</v>
      </c>
      <c r="D1592" s="505" t="e">
        <f>IF(Produit_Tarif_Stock!#REF!&lt;&gt;"",Produit_Tarif_Stock!#REF!,"")</f>
        <v>#REF!</v>
      </c>
      <c r="E1592" s="514" t="e">
        <f>IF(Produit_Tarif_Stock!#REF!&lt;&gt;0,Produit_Tarif_Stock!#REF!,"")</f>
        <v>#REF!</v>
      </c>
      <c r="F1592" s="2" t="e">
        <f>IF(Produit_Tarif_Stock!#REF!&lt;&gt;"",Produit_Tarif_Stock!#REF!,"")</f>
        <v>#REF!</v>
      </c>
      <c r="G1592" s="506" t="e">
        <f>IF(Produit_Tarif_Stock!#REF!&lt;&gt;0,Produit_Tarif_Stock!#REF!,"")</f>
        <v>#REF!</v>
      </c>
      <c r="I1592" s="506" t="str">
        <f t="shared" si="48"/>
        <v/>
      </c>
      <c r="J1592" s="2" t="e">
        <f>IF(Produit_Tarif_Stock!#REF!&lt;&gt;0,Produit_Tarif_Stock!#REF!,"")</f>
        <v>#REF!</v>
      </c>
      <c r="K1592" s="2" t="e">
        <f>IF(Produit_Tarif_Stock!#REF!&lt;&gt;0,Produit_Tarif_Stock!#REF!,"")</f>
        <v>#REF!</v>
      </c>
      <c r="L1592" s="114" t="e">
        <f>IF(Produit_Tarif_Stock!#REF!&lt;&gt;0,Produit_Tarif_Stock!#REF!,"")</f>
        <v>#REF!</v>
      </c>
      <c r="M1592" s="114" t="e">
        <f>IF(Produit_Tarif_Stock!#REF!&lt;&gt;0,Produit_Tarif_Stock!#REF!,"")</f>
        <v>#REF!</v>
      </c>
      <c r="N1592" s="454"/>
      <c r="P1592" s="2" t="e">
        <f>IF(Produit_Tarif_Stock!#REF!&lt;&gt;0,Produit_Tarif_Stock!#REF!,"")</f>
        <v>#REF!</v>
      </c>
      <c r="Q1592" s="518" t="e">
        <f>IF(Produit_Tarif_Stock!#REF!&lt;&gt;0,(E1592-(E1592*H1592)-Produit_Tarif_Stock!#REF!)/Produit_Tarif_Stock!#REF!*100,(E1592-(E1592*H1592)-Produit_Tarif_Stock!#REF!)/Produit_Tarif_Stock!#REF!*100)</f>
        <v>#REF!</v>
      </c>
      <c r="R1592" s="523">
        <f t="shared" si="49"/>
        <v>0</v>
      </c>
      <c r="S1592" s="524" t="e">
        <f>Produit_Tarif_Stock!#REF!</f>
        <v>#REF!</v>
      </c>
    </row>
    <row r="1593" spans="1:19" ht="24.75" customHeight="1">
      <c r="A1593" s="228" t="e">
        <f>Produit_Tarif_Stock!#REF!</f>
        <v>#REF!</v>
      </c>
      <c r="B1593" s="118" t="e">
        <f>IF(Produit_Tarif_Stock!#REF!&lt;&gt;"",Produit_Tarif_Stock!#REF!,"")</f>
        <v>#REF!</v>
      </c>
      <c r="C1593" s="502" t="e">
        <f>IF(Produit_Tarif_Stock!#REF!&lt;&gt;"",Produit_Tarif_Stock!#REF!,"")</f>
        <v>#REF!</v>
      </c>
      <c r="D1593" s="505" t="e">
        <f>IF(Produit_Tarif_Stock!#REF!&lt;&gt;"",Produit_Tarif_Stock!#REF!,"")</f>
        <v>#REF!</v>
      </c>
      <c r="E1593" s="514" t="e">
        <f>IF(Produit_Tarif_Stock!#REF!&lt;&gt;0,Produit_Tarif_Stock!#REF!,"")</f>
        <v>#REF!</v>
      </c>
      <c r="F1593" s="2" t="e">
        <f>IF(Produit_Tarif_Stock!#REF!&lt;&gt;"",Produit_Tarif_Stock!#REF!,"")</f>
        <v>#REF!</v>
      </c>
      <c r="G1593" s="506" t="e">
        <f>IF(Produit_Tarif_Stock!#REF!&lt;&gt;0,Produit_Tarif_Stock!#REF!,"")</f>
        <v>#REF!</v>
      </c>
      <c r="I1593" s="506" t="str">
        <f t="shared" si="48"/>
        <v/>
      </c>
      <c r="J1593" s="2" t="e">
        <f>IF(Produit_Tarif_Stock!#REF!&lt;&gt;0,Produit_Tarif_Stock!#REF!,"")</f>
        <v>#REF!</v>
      </c>
      <c r="K1593" s="2" t="e">
        <f>IF(Produit_Tarif_Stock!#REF!&lt;&gt;0,Produit_Tarif_Stock!#REF!,"")</f>
        <v>#REF!</v>
      </c>
      <c r="L1593" s="114" t="e">
        <f>IF(Produit_Tarif_Stock!#REF!&lt;&gt;0,Produit_Tarif_Stock!#REF!,"")</f>
        <v>#REF!</v>
      </c>
      <c r="M1593" s="114" t="e">
        <f>IF(Produit_Tarif_Stock!#REF!&lt;&gt;0,Produit_Tarif_Stock!#REF!,"")</f>
        <v>#REF!</v>
      </c>
      <c r="N1593" s="454"/>
      <c r="P1593" s="2" t="e">
        <f>IF(Produit_Tarif_Stock!#REF!&lt;&gt;0,Produit_Tarif_Stock!#REF!,"")</f>
        <v>#REF!</v>
      </c>
      <c r="Q1593" s="518" t="e">
        <f>IF(Produit_Tarif_Stock!#REF!&lt;&gt;0,(E1593-(E1593*H1593)-Produit_Tarif_Stock!#REF!)/Produit_Tarif_Stock!#REF!*100,(E1593-(E1593*H1593)-Produit_Tarif_Stock!#REF!)/Produit_Tarif_Stock!#REF!*100)</f>
        <v>#REF!</v>
      </c>
      <c r="R1593" s="523">
        <f t="shared" si="49"/>
        <v>0</v>
      </c>
      <c r="S1593" s="524" t="e">
        <f>Produit_Tarif_Stock!#REF!</f>
        <v>#REF!</v>
      </c>
    </row>
    <row r="1594" spans="1:19" ht="24.75" customHeight="1">
      <c r="A1594" s="228" t="e">
        <f>Produit_Tarif_Stock!#REF!</f>
        <v>#REF!</v>
      </c>
      <c r="B1594" s="118" t="e">
        <f>IF(Produit_Tarif_Stock!#REF!&lt;&gt;"",Produit_Tarif_Stock!#REF!,"")</f>
        <v>#REF!</v>
      </c>
      <c r="C1594" s="502" t="e">
        <f>IF(Produit_Tarif_Stock!#REF!&lt;&gt;"",Produit_Tarif_Stock!#REF!,"")</f>
        <v>#REF!</v>
      </c>
      <c r="D1594" s="505" t="e">
        <f>IF(Produit_Tarif_Stock!#REF!&lt;&gt;"",Produit_Tarif_Stock!#REF!,"")</f>
        <v>#REF!</v>
      </c>
      <c r="E1594" s="514" t="e">
        <f>IF(Produit_Tarif_Stock!#REF!&lt;&gt;0,Produit_Tarif_Stock!#REF!,"")</f>
        <v>#REF!</v>
      </c>
      <c r="F1594" s="2" t="e">
        <f>IF(Produit_Tarif_Stock!#REF!&lt;&gt;"",Produit_Tarif_Stock!#REF!,"")</f>
        <v>#REF!</v>
      </c>
      <c r="G1594" s="506" t="e">
        <f>IF(Produit_Tarif_Stock!#REF!&lt;&gt;0,Produit_Tarif_Stock!#REF!,"")</f>
        <v>#REF!</v>
      </c>
      <c r="I1594" s="506" t="str">
        <f t="shared" si="48"/>
        <v/>
      </c>
      <c r="J1594" s="2" t="e">
        <f>IF(Produit_Tarif_Stock!#REF!&lt;&gt;0,Produit_Tarif_Stock!#REF!,"")</f>
        <v>#REF!</v>
      </c>
      <c r="K1594" s="2" t="e">
        <f>IF(Produit_Tarif_Stock!#REF!&lt;&gt;0,Produit_Tarif_Stock!#REF!,"")</f>
        <v>#REF!</v>
      </c>
      <c r="L1594" s="114" t="e">
        <f>IF(Produit_Tarif_Stock!#REF!&lt;&gt;0,Produit_Tarif_Stock!#REF!,"")</f>
        <v>#REF!</v>
      </c>
      <c r="M1594" s="114" t="e">
        <f>IF(Produit_Tarif_Stock!#REF!&lt;&gt;0,Produit_Tarif_Stock!#REF!,"")</f>
        <v>#REF!</v>
      </c>
      <c r="N1594" s="454"/>
      <c r="P1594" s="2" t="e">
        <f>IF(Produit_Tarif_Stock!#REF!&lt;&gt;0,Produit_Tarif_Stock!#REF!,"")</f>
        <v>#REF!</v>
      </c>
      <c r="Q1594" s="518" t="e">
        <f>IF(Produit_Tarif_Stock!#REF!&lt;&gt;0,(E1594-(E1594*H1594)-Produit_Tarif_Stock!#REF!)/Produit_Tarif_Stock!#REF!*100,(E1594-(E1594*H1594)-Produit_Tarif_Stock!#REF!)/Produit_Tarif_Stock!#REF!*100)</f>
        <v>#REF!</v>
      </c>
      <c r="R1594" s="523">
        <f t="shared" si="49"/>
        <v>0</v>
      </c>
      <c r="S1594" s="524" t="e">
        <f>Produit_Tarif_Stock!#REF!</f>
        <v>#REF!</v>
      </c>
    </row>
    <row r="1595" spans="1:19" ht="24.75" customHeight="1">
      <c r="A1595" s="228" t="e">
        <f>Produit_Tarif_Stock!#REF!</f>
        <v>#REF!</v>
      </c>
      <c r="B1595" s="118" t="e">
        <f>IF(Produit_Tarif_Stock!#REF!&lt;&gt;"",Produit_Tarif_Stock!#REF!,"")</f>
        <v>#REF!</v>
      </c>
      <c r="C1595" s="502" t="e">
        <f>IF(Produit_Tarif_Stock!#REF!&lt;&gt;"",Produit_Tarif_Stock!#REF!,"")</f>
        <v>#REF!</v>
      </c>
      <c r="D1595" s="505" t="e">
        <f>IF(Produit_Tarif_Stock!#REF!&lt;&gt;"",Produit_Tarif_Stock!#REF!,"")</f>
        <v>#REF!</v>
      </c>
      <c r="E1595" s="514" t="e">
        <f>IF(Produit_Tarif_Stock!#REF!&lt;&gt;0,Produit_Tarif_Stock!#REF!,"")</f>
        <v>#REF!</v>
      </c>
      <c r="F1595" s="2" t="e">
        <f>IF(Produit_Tarif_Stock!#REF!&lt;&gt;"",Produit_Tarif_Stock!#REF!,"")</f>
        <v>#REF!</v>
      </c>
      <c r="G1595" s="506" t="e">
        <f>IF(Produit_Tarif_Stock!#REF!&lt;&gt;0,Produit_Tarif_Stock!#REF!,"")</f>
        <v>#REF!</v>
      </c>
      <c r="I1595" s="506" t="str">
        <f t="shared" si="48"/>
        <v/>
      </c>
      <c r="J1595" s="2" t="e">
        <f>IF(Produit_Tarif_Stock!#REF!&lt;&gt;0,Produit_Tarif_Stock!#REF!,"")</f>
        <v>#REF!</v>
      </c>
      <c r="K1595" s="2" t="e">
        <f>IF(Produit_Tarif_Stock!#REF!&lt;&gt;0,Produit_Tarif_Stock!#REF!,"")</f>
        <v>#REF!</v>
      </c>
      <c r="L1595" s="114" t="e">
        <f>IF(Produit_Tarif_Stock!#REF!&lt;&gt;0,Produit_Tarif_Stock!#REF!,"")</f>
        <v>#REF!</v>
      </c>
      <c r="M1595" s="114" t="e">
        <f>IF(Produit_Tarif_Stock!#REF!&lt;&gt;0,Produit_Tarif_Stock!#REF!,"")</f>
        <v>#REF!</v>
      </c>
      <c r="N1595" s="454"/>
      <c r="P1595" s="2" t="e">
        <f>IF(Produit_Tarif_Stock!#REF!&lt;&gt;0,Produit_Tarif_Stock!#REF!,"")</f>
        <v>#REF!</v>
      </c>
      <c r="Q1595" s="518" t="e">
        <f>IF(Produit_Tarif_Stock!#REF!&lt;&gt;0,(E1595-(E1595*H1595)-Produit_Tarif_Stock!#REF!)/Produit_Tarif_Stock!#REF!*100,(E1595-(E1595*H1595)-Produit_Tarif_Stock!#REF!)/Produit_Tarif_Stock!#REF!*100)</f>
        <v>#REF!</v>
      </c>
      <c r="R1595" s="523">
        <f t="shared" si="49"/>
        <v>0</v>
      </c>
      <c r="S1595" s="524" t="e">
        <f>Produit_Tarif_Stock!#REF!</f>
        <v>#REF!</v>
      </c>
    </row>
    <row r="1596" spans="1:19" ht="24.75" customHeight="1">
      <c r="A1596" s="228" t="e">
        <f>Produit_Tarif_Stock!#REF!</f>
        <v>#REF!</v>
      </c>
      <c r="B1596" s="118" t="e">
        <f>IF(Produit_Tarif_Stock!#REF!&lt;&gt;"",Produit_Tarif_Stock!#REF!,"")</f>
        <v>#REF!</v>
      </c>
      <c r="C1596" s="502" t="e">
        <f>IF(Produit_Tarif_Stock!#REF!&lt;&gt;"",Produit_Tarif_Stock!#REF!,"")</f>
        <v>#REF!</v>
      </c>
      <c r="D1596" s="505" t="e">
        <f>IF(Produit_Tarif_Stock!#REF!&lt;&gt;"",Produit_Tarif_Stock!#REF!,"")</f>
        <v>#REF!</v>
      </c>
      <c r="E1596" s="514" t="e">
        <f>IF(Produit_Tarif_Stock!#REF!&lt;&gt;0,Produit_Tarif_Stock!#REF!,"")</f>
        <v>#REF!</v>
      </c>
      <c r="F1596" s="2" t="e">
        <f>IF(Produit_Tarif_Stock!#REF!&lt;&gt;"",Produit_Tarif_Stock!#REF!,"")</f>
        <v>#REF!</v>
      </c>
      <c r="G1596" s="506" t="e">
        <f>IF(Produit_Tarif_Stock!#REF!&lt;&gt;0,Produit_Tarif_Stock!#REF!,"")</f>
        <v>#REF!</v>
      </c>
      <c r="I1596" s="506" t="str">
        <f t="shared" si="48"/>
        <v/>
      </c>
      <c r="J1596" s="2" t="e">
        <f>IF(Produit_Tarif_Stock!#REF!&lt;&gt;0,Produit_Tarif_Stock!#REF!,"")</f>
        <v>#REF!</v>
      </c>
      <c r="K1596" s="2" t="e">
        <f>IF(Produit_Tarif_Stock!#REF!&lt;&gt;0,Produit_Tarif_Stock!#REF!,"")</f>
        <v>#REF!</v>
      </c>
      <c r="L1596" s="114" t="e">
        <f>IF(Produit_Tarif_Stock!#REF!&lt;&gt;0,Produit_Tarif_Stock!#REF!,"")</f>
        <v>#REF!</v>
      </c>
      <c r="M1596" s="114" t="e">
        <f>IF(Produit_Tarif_Stock!#REF!&lt;&gt;0,Produit_Tarif_Stock!#REF!,"")</f>
        <v>#REF!</v>
      </c>
      <c r="N1596" s="454"/>
      <c r="P1596" s="2" t="e">
        <f>IF(Produit_Tarif_Stock!#REF!&lt;&gt;0,Produit_Tarif_Stock!#REF!,"")</f>
        <v>#REF!</v>
      </c>
      <c r="Q1596" s="518" t="e">
        <f>IF(Produit_Tarif_Stock!#REF!&lt;&gt;0,(E1596-(E1596*H1596)-Produit_Tarif_Stock!#REF!)/Produit_Tarif_Stock!#REF!*100,(E1596-(E1596*H1596)-Produit_Tarif_Stock!#REF!)/Produit_Tarif_Stock!#REF!*100)</f>
        <v>#REF!</v>
      </c>
      <c r="R1596" s="523">
        <f t="shared" si="49"/>
        <v>0</v>
      </c>
      <c r="S1596" s="524" t="e">
        <f>Produit_Tarif_Stock!#REF!</f>
        <v>#REF!</v>
      </c>
    </row>
    <row r="1597" spans="1:19" ht="24.75" customHeight="1">
      <c r="A1597" s="228" t="e">
        <f>Produit_Tarif_Stock!#REF!</f>
        <v>#REF!</v>
      </c>
      <c r="B1597" s="118" t="e">
        <f>IF(Produit_Tarif_Stock!#REF!&lt;&gt;"",Produit_Tarif_Stock!#REF!,"")</f>
        <v>#REF!</v>
      </c>
      <c r="C1597" s="502" t="e">
        <f>IF(Produit_Tarif_Stock!#REF!&lt;&gt;"",Produit_Tarif_Stock!#REF!,"")</f>
        <v>#REF!</v>
      </c>
      <c r="D1597" s="505" t="e">
        <f>IF(Produit_Tarif_Stock!#REF!&lt;&gt;"",Produit_Tarif_Stock!#REF!,"")</f>
        <v>#REF!</v>
      </c>
      <c r="E1597" s="514" t="e">
        <f>IF(Produit_Tarif_Stock!#REF!&lt;&gt;0,Produit_Tarif_Stock!#REF!,"")</f>
        <v>#REF!</v>
      </c>
      <c r="F1597" s="2" t="e">
        <f>IF(Produit_Tarif_Stock!#REF!&lt;&gt;"",Produit_Tarif_Stock!#REF!,"")</f>
        <v>#REF!</v>
      </c>
      <c r="G1597" s="506" t="e">
        <f>IF(Produit_Tarif_Stock!#REF!&lt;&gt;0,Produit_Tarif_Stock!#REF!,"")</f>
        <v>#REF!</v>
      </c>
      <c r="I1597" s="506" t="str">
        <f t="shared" si="48"/>
        <v/>
      </c>
      <c r="J1597" s="2" t="e">
        <f>IF(Produit_Tarif_Stock!#REF!&lt;&gt;0,Produit_Tarif_Stock!#REF!,"")</f>
        <v>#REF!</v>
      </c>
      <c r="K1597" s="2" t="e">
        <f>IF(Produit_Tarif_Stock!#REF!&lt;&gt;0,Produit_Tarif_Stock!#REF!,"")</f>
        <v>#REF!</v>
      </c>
      <c r="L1597" s="114" t="e">
        <f>IF(Produit_Tarif_Stock!#REF!&lt;&gt;0,Produit_Tarif_Stock!#REF!,"")</f>
        <v>#REF!</v>
      </c>
      <c r="M1597" s="114" t="e">
        <f>IF(Produit_Tarif_Stock!#REF!&lt;&gt;0,Produit_Tarif_Stock!#REF!,"")</f>
        <v>#REF!</v>
      </c>
      <c r="N1597" s="454"/>
      <c r="P1597" s="2" t="e">
        <f>IF(Produit_Tarif_Stock!#REF!&lt;&gt;0,Produit_Tarif_Stock!#REF!,"")</f>
        <v>#REF!</v>
      </c>
      <c r="Q1597" s="518" t="e">
        <f>IF(Produit_Tarif_Stock!#REF!&lt;&gt;0,(E1597-(E1597*H1597)-Produit_Tarif_Stock!#REF!)/Produit_Tarif_Stock!#REF!*100,(E1597-(E1597*H1597)-Produit_Tarif_Stock!#REF!)/Produit_Tarif_Stock!#REF!*100)</f>
        <v>#REF!</v>
      </c>
      <c r="R1597" s="523">
        <f t="shared" si="49"/>
        <v>0</v>
      </c>
      <c r="S1597" s="524" t="e">
        <f>Produit_Tarif_Stock!#REF!</f>
        <v>#REF!</v>
      </c>
    </row>
    <row r="1598" spans="1:19" ht="24.75" customHeight="1">
      <c r="A1598" s="228" t="e">
        <f>Produit_Tarif_Stock!#REF!</f>
        <v>#REF!</v>
      </c>
      <c r="B1598" s="118" t="e">
        <f>IF(Produit_Tarif_Stock!#REF!&lt;&gt;"",Produit_Tarif_Stock!#REF!,"")</f>
        <v>#REF!</v>
      </c>
      <c r="C1598" s="502" t="e">
        <f>IF(Produit_Tarif_Stock!#REF!&lt;&gt;"",Produit_Tarif_Stock!#REF!,"")</f>
        <v>#REF!</v>
      </c>
      <c r="D1598" s="505" t="e">
        <f>IF(Produit_Tarif_Stock!#REF!&lt;&gt;"",Produit_Tarif_Stock!#REF!,"")</f>
        <v>#REF!</v>
      </c>
      <c r="E1598" s="514" t="e">
        <f>IF(Produit_Tarif_Stock!#REF!&lt;&gt;0,Produit_Tarif_Stock!#REF!,"")</f>
        <v>#REF!</v>
      </c>
      <c r="F1598" s="2" t="e">
        <f>IF(Produit_Tarif_Stock!#REF!&lt;&gt;"",Produit_Tarif_Stock!#REF!,"")</f>
        <v>#REF!</v>
      </c>
      <c r="G1598" s="506" t="e">
        <f>IF(Produit_Tarif_Stock!#REF!&lt;&gt;0,Produit_Tarif_Stock!#REF!,"")</f>
        <v>#REF!</v>
      </c>
      <c r="I1598" s="506" t="str">
        <f t="shared" si="48"/>
        <v/>
      </c>
      <c r="J1598" s="2" t="e">
        <f>IF(Produit_Tarif_Stock!#REF!&lt;&gt;0,Produit_Tarif_Stock!#REF!,"")</f>
        <v>#REF!</v>
      </c>
      <c r="K1598" s="2" t="e">
        <f>IF(Produit_Tarif_Stock!#REF!&lt;&gt;0,Produit_Tarif_Stock!#REF!,"")</f>
        <v>#REF!</v>
      </c>
      <c r="L1598" s="114" t="e">
        <f>IF(Produit_Tarif_Stock!#REF!&lt;&gt;0,Produit_Tarif_Stock!#REF!,"")</f>
        <v>#REF!</v>
      </c>
      <c r="M1598" s="114" t="e">
        <f>IF(Produit_Tarif_Stock!#REF!&lt;&gt;0,Produit_Tarif_Stock!#REF!,"")</f>
        <v>#REF!</v>
      </c>
      <c r="N1598" s="454"/>
      <c r="P1598" s="2" t="e">
        <f>IF(Produit_Tarif_Stock!#REF!&lt;&gt;0,Produit_Tarif_Stock!#REF!,"")</f>
        <v>#REF!</v>
      </c>
      <c r="Q1598" s="518" t="e">
        <f>IF(Produit_Tarif_Stock!#REF!&lt;&gt;0,(E1598-(E1598*H1598)-Produit_Tarif_Stock!#REF!)/Produit_Tarif_Stock!#REF!*100,(E1598-(E1598*H1598)-Produit_Tarif_Stock!#REF!)/Produit_Tarif_Stock!#REF!*100)</f>
        <v>#REF!</v>
      </c>
      <c r="R1598" s="523">
        <f t="shared" si="49"/>
        <v>0</v>
      </c>
      <c r="S1598" s="524" t="e">
        <f>Produit_Tarif_Stock!#REF!</f>
        <v>#REF!</v>
      </c>
    </row>
    <row r="1599" spans="1:19" ht="24.75" customHeight="1">
      <c r="A1599" s="228" t="e">
        <f>Produit_Tarif_Stock!#REF!</f>
        <v>#REF!</v>
      </c>
      <c r="B1599" s="118" t="e">
        <f>IF(Produit_Tarif_Stock!#REF!&lt;&gt;"",Produit_Tarif_Stock!#REF!,"")</f>
        <v>#REF!</v>
      </c>
      <c r="C1599" s="502" t="e">
        <f>IF(Produit_Tarif_Stock!#REF!&lt;&gt;"",Produit_Tarif_Stock!#REF!,"")</f>
        <v>#REF!</v>
      </c>
      <c r="D1599" s="505" t="e">
        <f>IF(Produit_Tarif_Stock!#REF!&lt;&gt;"",Produit_Tarif_Stock!#REF!,"")</f>
        <v>#REF!</v>
      </c>
      <c r="E1599" s="514" t="e">
        <f>IF(Produit_Tarif_Stock!#REF!&lt;&gt;0,Produit_Tarif_Stock!#REF!,"")</f>
        <v>#REF!</v>
      </c>
      <c r="F1599" s="2" t="e">
        <f>IF(Produit_Tarif_Stock!#REF!&lt;&gt;"",Produit_Tarif_Stock!#REF!,"")</f>
        <v>#REF!</v>
      </c>
      <c r="G1599" s="506" t="e">
        <f>IF(Produit_Tarif_Stock!#REF!&lt;&gt;0,Produit_Tarif_Stock!#REF!,"")</f>
        <v>#REF!</v>
      </c>
      <c r="I1599" s="506" t="str">
        <f t="shared" si="48"/>
        <v/>
      </c>
      <c r="J1599" s="2" t="e">
        <f>IF(Produit_Tarif_Stock!#REF!&lt;&gt;0,Produit_Tarif_Stock!#REF!,"")</f>
        <v>#REF!</v>
      </c>
      <c r="K1599" s="2" t="e">
        <f>IF(Produit_Tarif_Stock!#REF!&lt;&gt;0,Produit_Tarif_Stock!#REF!,"")</f>
        <v>#REF!</v>
      </c>
      <c r="L1599" s="114" t="e">
        <f>IF(Produit_Tarif_Stock!#REF!&lt;&gt;0,Produit_Tarif_Stock!#REF!,"")</f>
        <v>#REF!</v>
      </c>
      <c r="M1599" s="114" t="e">
        <f>IF(Produit_Tarif_Stock!#REF!&lt;&gt;0,Produit_Tarif_Stock!#REF!,"")</f>
        <v>#REF!</v>
      </c>
      <c r="N1599" s="454"/>
      <c r="P1599" s="2" t="e">
        <f>IF(Produit_Tarif_Stock!#REF!&lt;&gt;0,Produit_Tarif_Stock!#REF!,"")</f>
        <v>#REF!</v>
      </c>
      <c r="Q1599" s="518" t="e">
        <f>IF(Produit_Tarif_Stock!#REF!&lt;&gt;0,(E1599-(E1599*H1599)-Produit_Tarif_Stock!#REF!)/Produit_Tarif_Stock!#REF!*100,(E1599-(E1599*H1599)-Produit_Tarif_Stock!#REF!)/Produit_Tarif_Stock!#REF!*100)</f>
        <v>#REF!</v>
      </c>
      <c r="R1599" s="523">
        <f t="shared" si="49"/>
        <v>0</v>
      </c>
      <c r="S1599" s="524" t="e">
        <f>Produit_Tarif_Stock!#REF!</f>
        <v>#REF!</v>
      </c>
    </row>
    <row r="1600" spans="1:19" ht="24.75" customHeight="1">
      <c r="A1600" s="228" t="e">
        <f>Produit_Tarif_Stock!#REF!</f>
        <v>#REF!</v>
      </c>
      <c r="B1600" s="118" t="e">
        <f>IF(Produit_Tarif_Stock!#REF!&lt;&gt;"",Produit_Tarif_Stock!#REF!,"")</f>
        <v>#REF!</v>
      </c>
      <c r="C1600" s="502" t="e">
        <f>IF(Produit_Tarif_Stock!#REF!&lt;&gt;"",Produit_Tarif_Stock!#REF!,"")</f>
        <v>#REF!</v>
      </c>
      <c r="D1600" s="505" t="e">
        <f>IF(Produit_Tarif_Stock!#REF!&lt;&gt;"",Produit_Tarif_Stock!#REF!,"")</f>
        <v>#REF!</v>
      </c>
      <c r="E1600" s="514" t="e">
        <f>IF(Produit_Tarif_Stock!#REF!&lt;&gt;0,Produit_Tarif_Stock!#REF!,"")</f>
        <v>#REF!</v>
      </c>
      <c r="F1600" s="2" t="e">
        <f>IF(Produit_Tarif_Stock!#REF!&lt;&gt;"",Produit_Tarif_Stock!#REF!,"")</f>
        <v>#REF!</v>
      </c>
      <c r="G1600" s="506" t="e">
        <f>IF(Produit_Tarif_Stock!#REF!&lt;&gt;0,Produit_Tarif_Stock!#REF!,"")</f>
        <v>#REF!</v>
      </c>
      <c r="I1600" s="506" t="str">
        <f t="shared" si="48"/>
        <v/>
      </c>
      <c r="J1600" s="2" t="e">
        <f>IF(Produit_Tarif_Stock!#REF!&lt;&gt;0,Produit_Tarif_Stock!#REF!,"")</f>
        <v>#REF!</v>
      </c>
      <c r="K1600" s="2" t="e">
        <f>IF(Produit_Tarif_Stock!#REF!&lt;&gt;0,Produit_Tarif_Stock!#REF!,"")</f>
        <v>#REF!</v>
      </c>
      <c r="L1600" s="114" t="e">
        <f>IF(Produit_Tarif_Stock!#REF!&lt;&gt;0,Produit_Tarif_Stock!#REF!,"")</f>
        <v>#REF!</v>
      </c>
      <c r="M1600" s="114" t="e">
        <f>IF(Produit_Tarif_Stock!#REF!&lt;&gt;0,Produit_Tarif_Stock!#REF!,"")</f>
        <v>#REF!</v>
      </c>
      <c r="N1600" s="454"/>
      <c r="P1600" s="2" t="e">
        <f>IF(Produit_Tarif_Stock!#REF!&lt;&gt;0,Produit_Tarif_Stock!#REF!,"")</f>
        <v>#REF!</v>
      </c>
      <c r="Q1600" s="518" t="e">
        <f>IF(Produit_Tarif_Stock!#REF!&lt;&gt;0,(E1600-(E1600*H1600)-Produit_Tarif_Stock!#REF!)/Produit_Tarif_Stock!#REF!*100,(E1600-(E1600*H1600)-Produit_Tarif_Stock!#REF!)/Produit_Tarif_Stock!#REF!*100)</f>
        <v>#REF!</v>
      </c>
      <c r="R1600" s="523">
        <f t="shared" si="49"/>
        <v>0</v>
      </c>
      <c r="S1600" s="524" t="e">
        <f>Produit_Tarif_Stock!#REF!</f>
        <v>#REF!</v>
      </c>
    </row>
    <row r="1601" spans="1:19" ht="24.75" customHeight="1">
      <c r="A1601" s="228" t="e">
        <f>Produit_Tarif_Stock!#REF!</f>
        <v>#REF!</v>
      </c>
      <c r="B1601" s="118" t="e">
        <f>IF(Produit_Tarif_Stock!#REF!&lt;&gt;"",Produit_Tarif_Stock!#REF!,"")</f>
        <v>#REF!</v>
      </c>
      <c r="C1601" s="502" t="e">
        <f>IF(Produit_Tarif_Stock!#REF!&lt;&gt;"",Produit_Tarif_Stock!#REF!,"")</f>
        <v>#REF!</v>
      </c>
      <c r="D1601" s="505" t="e">
        <f>IF(Produit_Tarif_Stock!#REF!&lt;&gt;"",Produit_Tarif_Stock!#REF!,"")</f>
        <v>#REF!</v>
      </c>
      <c r="E1601" s="514" t="e">
        <f>IF(Produit_Tarif_Stock!#REF!&lt;&gt;0,Produit_Tarif_Stock!#REF!,"")</f>
        <v>#REF!</v>
      </c>
      <c r="F1601" s="2" t="e">
        <f>IF(Produit_Tarif_Stock!#REF!&lt;&gt;"",Produit_Tarif_Stock!#REF!,"")</f>
        <v>#REF!</v>
      </c>
      <c r="G1601" s="506" t="e">
        <f>IF(Produit_Tarif_Stock!#REF!&lt;&gt;0,Produit_Tarif_Stock!#REF!,"")</f>
        <v>#REF!</v>
      </c>
      <c r="I1601" s="506" t="str">
        <f t="shared" si="48"/>
        <v/>
      </c>
      <c r="J1601" s="2" t="e">
        <f>IF(Produit_Tarif_Stock!#REF!&lt;&gt;0,Produit_Tarif_Stock!#REF!,"")</f>
        <v>#REF!</v>
      </c>
      <c r="K1601" s="2" t="e">
        <f>IF(Produit_Tarif_Stock!#REF!&lt;&gt;0,Produit_Tarif_Stock!#REF!,"")</f>
        <v>#REF!</v>
      </c>
      <c r="L1601" s="114" t="e">
        <f>IF(Produit_Tarif_Stock!#REF!&lt;&gt;0,Produit_Tarif_Stock!#REF!,"")</f>
        <v>#REF!</v>
      </c>
      <c r="M1601" s="114" t="e">
        <f>IF(Produit_Tarif_Stock!#REF!&lt;&gt;0,Produit_Tarif_Stock!#REF!,"")</f>
        <v>#REF!</v>
      </c>
      <c r="N1601" s="454"/>
      <c r="P1601" s="2" t="e">
        <f>IF(Produit_Tarif_Stock!#REF!&lt;&gt;0,Produit_Tarif_Stock!#REF!,"")</f>
        <v>#REF!</v>
      </c>
      <c r="Q1601" s="518" t="e">
        <f>IF(Produit_Tarif_Stock!#REF!&lt;&gt;0,(E1601-(E1601*H1601)-Produit_Tarif_Stock!#REF!)/Produit_Tarif_Stock!#REF!*100,(E1601-(E1601*H1601)-Produit_Tarif_Stock!#REF!)/Produit_Tarif_Stock!#REF!*100)</f>
        <v>#REF!</v>
      </c>
      <c r="R1601" s="523">
        <f t="shared" si="49"/>
        <v>0</v>
      </c>
      <c r="S1601" s="524" t="e">
        <f>Produit_Tarif_Stock!#REF!</f>
        <v>#REF!</v>
      </c>
    </row>
    <row r="1602" spans="1:19" ht="24.75" customHeight="1">
      <c r="A1602" s="228" t="e">
        <f>Produit_Tarif_Stock!#REF!</f>
        <v>#REF!</v>
      </c>
      <c r="B1602" s="118" t="e">
        <f>IF(Produit_Tarif_Stock!#REF!&lt;&gt;"",Produit_Tarif_Stock!#REF!,"")</f>
        <v>#REF!</v>
      </c>
      <c r="C1602" s="502" t="e">
        <f>IF(Produit_Tarif_Stock!#REF!&lt;&gt;"",Produit_Tarif_Stock!#REF!,"")</f>
        <v>#REF!</v>
      </c>
      <c r="D1602" s="505" t="e">
        <f>IF(Produit_Tarif_Stock!#REF!&lt;&gt;"",Produit_Tarif_Stock!#REF!,"")</f>
        <v>#REF!</v>
      </c>
      <c r="E1602" s="514" t="e">
        <f>IF(Produit_Tarif_Stock!#REF!&lt;&gt;0,Produit_Tarif_Stock!#REF!,"")</f>
        <v>#REF!</v>
      </c>
      <c r="F1602" s="2" t="e">
        <f>IF(Produit_Tarif_Stock!#REF!&lt;&gt;"",Produit_Tarif_Stock!#REF!,"")</f>
        <v>#REF!</v>
      </c>
      <c r="G1602" s="506" t="e">
        <f>IF(Produit_Tarif_Stock!#REF!&lt;&gt;0,Produit_Tarif_Stock!#REF!,"")</f>
        <v>#REF!</v>
      </c>
      <c r="I1602" s="506" t="str">
        <f t="shared" si="48"/>
        <v/>
      </c>
      <c r="J1602" s="2" t="e">
        <f>IF(Produit_Tarif_Stock!#REF!&lt;&gt;0,Produit_Tarif_Stock!#REF!,"")</f>
        <v>#REF!</v>
      </c>
      <c r="K1602" s="2" t="e">
        <f>IF(Produit_Tarif_Stock!#REF!&lt;&gt;0,Produit_Tarif_Stock!#REF!,"")</f>
        <v>#REF!</v>
      </c>
      <c r="L1602" s="114" t="e">
        <f>IF(Produit_Tarif_Stock!#REF!&lt;&gt;0,Produit_Tarif_Stock!#REF!,"")</f>
        <v>#REF!</v>
      </c>
      <c r="M1602" s="114" t="e">
        <f>IF(Produit_Tarif_Stock!#REF!&lt;&gt;0,Produit_Tarif_Stock!#REF!,"")</f>
        <v>#REF!</v>
      </c>
      <c r="N1602" s="454"/>
      <c r="P1602" s="2" t="e">
        <f>IF(Produit_Tarif_Stock!#REF!&lt;&gt;0,Produit_Tarif_Stock!#REF!,"")</f>
        <v>#REF!</v>
      </c>
      <c r="Q1602" s="518" t="e">
        <f>IF(Produit_Tarif_Stock!#REF!&lt;&gt;0,(E1602-(E1602*H1602)-Produit_Tarif_Stock!#REF!)/Produit_Tarif_Stock!#REF!*100,(E1602-(E1602*H1602)-Produit_Tarif_Stock!#REF!)/Produit_Tarif_Stock!#REF!*100)</f>
        <v>#REF!</v>
      </c>
      <c r="R1602" s="523">
        <f t="shared" si="49"/>
        <v>0</v>
      </c>
      <c r="S1602" s="524" t="e">
        <f>Produit_Tarif_Stock!#REF!</f>
        <v>#REF!</v>
      </c>
    </row>
    <row r="1603" spans="1:19" ht="24.75" customHeight="1">
      <c r="A1603" s="228" t="e">
        <f>Produit_Tarif_Stock!#REF!</f>
        <v>#REF!</v>
      </c>
      <c r="B1603" s="118" t="e">
        <f>IF(Produit_Tarif_Stock!#REF!&lt;&gt;"",Produit_Tarif_Stock!#REF!,"")</f>
        <v>#REF!</v>
      </c>
      <c r="C1603" s="502" t="e">
        <f>IF(Produit_Tarif_Stock!#REF!&lt;&gt;"",Produit_Tarif_Stock!#REF!,"")</f>
        <v>#REF!</v>
      </c>
      <c r="D1603" s="505" t="e">
        <f>IF(Produit_Tarif_Stock!#REF!&lt;&gt;"",Produit_Tarif_Stock!#REF!,"")</f>
        <v>#REF!</v>
      </c>
      <c r="E1603" s="514" t="e">
        <f>IF(Produit_Tarif_Stock!#REF!&lt;&gt;0,Produit_Tarif_Stock!#REF!,"")</f>
        <v>#REF!</v>
      </c>
      <c r="F1603" s="2" t="e">
        <f>IF(Produit_Tarif_Stock!#REF!&lt;&gt;"",Produit_Tarif_Stock!#REF!,"")</f>
        <v>#REF!</v>
      </c>
      <c r="G1603" s="506" t="e">
        <f>IF(Produit_Tarif_Stock!#REF!&lt;&gt;0,Produit_Tarif_Stock!#REF!,"")</f>
        <v>#REF!</v>
      </c>
      <c r="I1603" s="506" t="str">
        <f t="shared" si="48"/>
        <v/>
      </c>
      <c r="J1603" s="2" t="e">
        <f>IF(Produit_Tarif_Stock!#REF!&lt;&gt;0,Produit_Tarif_Stock!#REF!,"")</f>
        <v>#REF!</v>
      </c>
      <c r="K1603" s="2" t="e">
        <f>IF(Produit_Tarif_Stock!#REF!&lt;&gt;0,Produit_Tarif_Stock!#REF!,"")</f>
        <v>#REF!</v>
      </c>
      <c r="L1603" s="114" t="e">
        <f>IF(Produit_Tarif_Stock!#REF!&lt;&gt;0,Produit_Tarif_Stock!#REF!,"")</f>
        <v>#REF!</v>
      </c>
      <c r="M1603" s="114" t="e">
        <f>IF(Produit_Tarif_Stock!#REF!&lt;&gt;0,Produit_Tarif_Stock!#REF!,"")</f>
        <v>#REF!</v>
      </c>
      <c r="N1603" s="454"/>
      <c r="P1603" s="2" t="e">
        <f>IF(Produit_Tarif_Stock!#REF!&lt;&gt;0,Produit_Tarif_Stock!#REF!,"")</f>
        <v>#REF!</v>
      </c>
      <c r="Q1603" s="518" t="e">
        <f>IF(Produit_Tarif_Stock!#REF!&lt;&gt;0,(E1603-(E1603*H1603)-Produit_Tarif_Stock!#REF!)/Produit_Tarif_Stock!#REF!*100,(E1603-(E1603*H1603)-Produit_Tarif_Stock!#REF!)/Produit_Tarif_Stock!#REF!*100)</f>
        <v>#REF!</v>
      </c>
      <c r="R1603" s="523">
        <f t="shared" si="49"/>
        <v>0</v>
      </c>
      <c r="S1603" s="524" t="e">
        <f>Produit_Tarif_Stock!#REF!</f>
        <v>#REF!</v>
      </c>
    </row>
    <row r="1604" spans="1:19" ht="24.75" customHeight="1">
      <c r="A1604" s="228" t="e">
        <f>Produit_Tarif_Stock!#REF!</f>
        <v>#REF!</v>
      </c>
      <c r="B1604" s="118" t="e">
        <f>IF(Produit_Tarif_Stock!#REF!&lt;&gt;"",Produit_Tarif_Stock!#REF!,"")</f>
        <v>#REF!</v>
      </c>
      <c r="C1604" s="502" t="e">
        <f>IF(Produit_Tarif_Stock!#REF!&lt;&gt;"",Produit_Tarif_Stock!#REF!,"")</f>
        <v>#REF!</v>
      </c>
      <c r="D1604" s="505" t="e">
        <f>IF(Produit_Tarif_Stock!#REF!&lt;&gt;"",Produit_Tarif_Stock!#REF!,"")</f>
        <v>#REF!</v>
      </c>
      <c r="E1604" s="514" t="e">
        <f>IF(Produit_Tarif_Stock!#REF!&lt;&gt;0,Produit_Tarif_Stock!#REF!,"")</f>
        <v>#REF!</v>
      </c>
      <c r="F1604" s="2" t="e">
        <f>IF(Produit_Tarif_Stock!#REF!&lt;&gt;"",Produit_Tarif_Stock!#REF!,"")</f>
        <v>#REF!</v>
      </c>
      <c r="G1604" s="506" t="e">
        <f>IF(Produit_Tarif_Stock!#REF!&lt;&gt;0,Produit_Tarif_Stock!#REF!,"")</f>
        <v>#REF!</v>
      </c>
      <c r="I1604" s="506" t="str">
        <f t="shared" si="48"/>
        <v/>
      </c>
      <c r="J1604" s="2" t="e">
        <f>IF(Produit_Tarif_Stock!#REF!&lt;&gt;0,Produit_Tarif_Stock!#REF!,"")</f>
        <v>#REF!</v>
      </c>
      <c r="K1604" s="2" t="e">
        <f>IF(Produit_Tarif_Stock!#REF!&lt;&gt;0,Produit_Tarif_Stock!#REF!,"")</f>
        <v>#REF!</v>
      </c>
      <c r="L1604" s="114" t="e">
        <f>IF(Produit_Tarif_Stock!#REF!&lt;&gt;0,Produit_Tarif_Stock!#REF!,"")</f>
        <v>#REF!</v>
      </c>
      <c r="M1604" s="114" t="e">
        <f>IF(Produit_Tarif_Stock!#REF!&lt;&gt;0,Produit_Tarif_Stock!#REF!,"")</f>
        <v>#REF!</v>
      </c>
      <c r="N1604" s="454"/>
      <c r="P1604" s="2" t="e">
        <f>IF(Produit_Tarif_Stock!#REF!&lt;&gt;0,Produit_Tarif_Stock!#REF!,"")</f>
        <v>#REF!</v>
      </c>
      <c r="Q1604" s="518" t="e">
        <f>IF(Produit_Tarif_Stock!#REF!&lt;&gt;0,(E1604-(E1604*H1604)-Produit_Tarif_Stock!#REF!)/Produit_Tarif_Stock!#REF!*100,(E1604-(E1604*H1604)-Produit_Tarif_Stock!#REF!)/Produit_Tarif_Stock!#REF!*100)</f>
        <v>#REF!</v>
      </c>
      <c r="R1604" s="523">
        <f t="shared" si="49"/>
        <v>0</v>
      </c>
      <c r="S1604" s="524" t="e">
        <f>Produit_Tarif_Stock!#REF!</f>
        <v>#REF!</v>
      </c>
    </row>
    <row r="1605" spans="1:19" ht="24.75" customHeight="1">
      <c r="A1605" s="228" t="e">
        <f>Produit_Tarif_Stock!#REF!</f>
        <v>#REF!</v>
      </c>
      <c r="B1605" s="118" t="e">
        <f>IF(Produit_Tarif_Stock!#REF!&lt;&gt;"",Produit_Tarif_Stock!#REF!,"")</f>
        <v>#REF!</v>
      </c>
      <c r="C1605" s="502" t="e">
        <f>IF(Produit_Tarif_Stock!#REF!&lt;&gt;"",Produit_Tarif_Stock!#REF!,"")</f>
        <v>#REF!</v>
      </c>
      <c r="D1605" s="505" t="e">
        <f>IF(Produit_Tarif_Stock!#REF!&lt;&gt;"",Produit_Tarif_Stock!#REF!,"")</f>
        <v>#REF!</v>
      </c>
      <c r="E1605" s="514" t="e">
        <f>IF(Produit_Tarif_Stock!#REF!&lt;&gt;0,Produit_Tarif_Stock!#REF!,"")</f>
        <v>#REF!</v>
      </c>
      <c r="F1605" s="2" t="e">
        <f>IF(Produit_Tarif_Stock!#REF!&lt;&gt;"",Produit_Tarif_Stock!#REF!,"")</f>
        <v>#REF!</v>
      </c>
      <c r="G1605" s="506" t="e">
        <f>IF(Produit_Tarif_Stock!#REF!&lt;&gt;0,Produit_Tarif_Stock!#REF!,"")</f>
        <v>#REF!</v>
      </c>
      <c r="I1605" s="506" t="str">
        <f t="shared" si="48"/>
        <v/>
      </c>
      <c r="J1605" s="2" t="e">
        <f>IF(Produit_Tarif_Stock!#REF!&lt;&gt;0,Produit_Tarif_Stock!#REF!,"")</f>
        <v>#REF!</v>
      </c>
      <c r="K1605" s="2" t="e">
        <f>IF(Produit_Tarif_Stock!#REF!&lt;&gt;0,Produit_Tarif_Stock!#REF!,"")</f>
        <v>#REF!</v>
      </c>
      <c r="L1605" s="114" t="e">
        <f>IF(Produit_Tarif_Stock!#REF!&lt;&gt;0,Produit_Tarif_Stock!#REF!,"")</f>
        <v>#REF!</v>
      </c>
      <c r="M1605" s="114" t="e">
        <f>IF(Produit_Tarif_Stock!#REF!&lt;&gt;0,Produit_Tarif_Stock!#REF!,"")</f>
        <v>#REF!</v>
      </c>
      <c r="N1605" s="454"/>
      <c r="P1605" s="2" t="e">
        <f>IF(Produit_Tarif_Stock!#REF!&lt;&gt;0,Produit_Tarif_Stock!#REF!,"")</f>
        <v>#REF!</v>
      </c>
      <c r="Q1605" s="518" t="e">
        <f>IF(Produit_Tarif_Stock!#REF!&lt;&gt;0,(E1605-(E1605*H1605)-Produit_Tarif_Stock!#REF!)/Produit_Tarif_Stock!#REF!*100,(E1605-(E1605*H1605)-Produit_Tarif_Stock!#REF!)/Produit_Tarif_Stock!#REF!*100)</f>
        <v>#REF!</v>
      </c>
      <c r="R1605" s="523">
        <f t="shared" si="49"/>
        <v>0</v>
      </c>
      <c r="S1605" s="524" t="e">
        <f>Produit_Tarif_Stock!#REF!</f>
        <v>#REF!</v>
      </c>
    </row>
    <row r="1606" spans="1:19" ht="24.75" customHeight="1">
      <c r="A1606" s="228" t="e">
        <f>Produit_Tarif_Stock!#REF!</f>
        <v>#REF!</v>
      </c>
      <c r="B1606" s="118" t="e">
        <f>IF(Produit_Tarif_Stock!#REF!&lt;&gt;"",Produit_Tarif_Stock!#REF!,"")</f>
        <v>#REF!</v>
      </c>
      <c r="C1606" s="502" t="e">
        <f>IF(Produit_Tarif_Stock!#REF!&lt;&gt;"",Produit_Tarif_Stock!#REF!,"")</f>
        <v>#REF!</v>
      </c>
      <c r="D1606" s="505" t="e">
        <f>IF(Produit_Tarif_Stock!#REF!&lt;&gt;"",Produit_Tarif_Stock!#REF!,"")</f>
        <v>#REF!</v>
      </c>
      <c r="E1606" s="514" t="e">
        <f>IF(Produit_Tarif_Stock!#REF!&lt;&gt;0,Produit_Tarif_Stock!#REF!,"")</f>
        <v>#REF!</v>
      </c>
      <c r="F1606" s="2" t="e">
        <f>IF(Produit_Tarif_Stock!#REF!&lt;&gt;"",Produit_Tarif_Stock!#REF!,"")</f>
        <v>#REF!</v>
      </c>
      <c r="G1606" s="506" t="e">
        <f>IF(Produit_Tarif_Stock!#REF!&lt;&gt;0,Produit_Tarif_Stock!#REF!,"")</f>
        <v>#REF!</v>
      </c>
      <c r="I1606" s="506" t="str">
        <f t="shared" si="48"/>
        <v/>
      </c>
      <c r="J1606" s="2" t="e">
        <f>IF(Produit_Tarif_Stock!#REF!&lt;&gt;0,Produit_Tarif_Stock!#REF!,"")</f>
        <v>#REF!</v>
      </c>
      <c r="K1606" s="2" t="e">
        <f>IF(Produit_Tarif_Stock!#REF!&lt;&gt;0,Produit_Tarif_Stock!#REF!,"")</f>
        <v>#REF!</v>
      </c>
      <c r="L1606" s="114" t="e">
        <f>IF(Produit_Tarif_Stock!#REF!&lt;&gt;0,Produit_Tarif_Stock!#REF!,"")</f>
        <v>#REF!</v>
      </c>
      <c r="M1606" s="114" t="e">
        <f>IF(Produit_Tarif_Stock!#REF!&lt;&gt;0,Produit_Tarif_Stock!#REF!,"")</f>
        <v>#REF!</v>
      </c>
      <c r="N1606" s="454"/>
      <c r="P1606" s="2" t="e">
        <f>IF(Produit_Tarif_Stock!#REF!&lt;&gt;0,Produit_Tarif_Stock!#REF!,"")</f>
        <v>#REF!</v>
      </c>
      <c r="Q1606" s="518" t="e">
        <f>IF(Produit_Tarif_Stock!#REF!&lt;&gt;0,(E1606-(E1606*H1606)-Produit_Tarif_Stock!#REF!)/Produit_Tarif_Stock!#REF!*100,(E1606-(E1606*H1606)-Produit_Tarif_Stock!#REF!)/Produit_Tarif_Stock!#REF!*100)</f>
        <v>#REF!</v>
      </c>
      <c r="R1606" s="523">
        <f t="shared" si="49"/>
        <v>0</v>
      </c>
      <c r="S1606" s="524" t="e">
        <f>Produit_Tarif_Stock!#REF!</f>
        <v>#REF!</v>
      </c>
    </row>
    <row r="1607" spans="1:19" ht="24.75" customHeight="1">
      <c r="A1607" s="228" t="e">
        <f>Produit_Tarif_Stock!#REF!</f>
        <v>#REF!</v>
      </c>
      <c r="B1607" s="118" t="e">
        <f>IF(Produit_Tarif_Stock!#REF!&lt;&gt;"",Produit_Tarif_Stock!#REF!,"")</f>
        <v>#REF!</v>
      </c>
      <c r="C1607" s="502" t="e">
        <f>IF(Produit_Tarif_Stock!#REF!&lt;&gt;"",Produit_Tarif_Stock!#REF!,"")</f>
        <v>#REF!</v>
      </c>
      <c r="D1607" s="505" t="e">
        <f>IF(Produit_Tarif_Stock!#REF!&lt;&gt;"",Produit_Tarif_Stock!#REF!,"")</f>
        <v>#REF!</v>
      </c>
      <c r="E1607" s="514" t="e">
        <f>IF(Produit_Tarif_Stock!#REF!&lt;&gt;0,Produit_Tarif_Stock!#REF!,"")</f>
        <v>#REF!</v>
      </c>
      <c r="F1607" s="2" t="e">
        <f>IF(Produit_Tarif_Stock!#REF!&lt;&gt;"",Produit_Tarif_Stock!#REF!,"")</f>
        <v>#REF!</v>
      </c>
      <c r="G1607" s="506" t="e">
        <f>IF(Produit_Tarif_Stock!#REF!&lt;&gt;0,Produit_Tarif_Stock!#REF!,"")</f>
        <v>#REF!</v>
      </c>
      <c r="I1607" s="506" t="str">
        <f t="shared" ref="I1607:I1670" si="50">IF(H1607&gt;0,E1607-(E1607*H1607),"")</f>
        <v/>
      </c>
      <c r="J1607" s="2" t="e">
        <f>IF(Produit_Tarif_Stock!#REF!&lt;&gt;0,Produit_Tarif_Stock!#REF!,"")</f>
        <v>#REF!</v>
      </c>
      <c r="K1607" s="2" t="e">
        <f>IF(Produit_Tarif_Stock!#REF!&lt;&gt;0,Produit_Tarif_Stock!#REF!,"")</f>
        <v>#REF!</v>
      </c>
      <c r="L1607" s="114" t="e">
        <f>IF(Produit_Tarif_Stock!#REF!&lt;&gt;0,Produit_Tarif_Stock!#REF!,"")</f>
        <v>#REF!</v>
      </c>
      <c r="M1607" s="114" t="e">
        <f>IF(Produit_Tarif_Stock!#REF!&lt;&gt;0,Produit_Tarif_Stock!#REF!,"")</f>
        <v>#REF!</v>
      </c>
      <c r="N1607" s="454"/>
      <c r="P1607" s="2" t="e">
        <f>IF(Produit_Tarif_Stock!#REF!&lt;&gt;0,Produit_Tarif_Stock!#REF!,"")</f>
        <v>#REF!</v>
      </c>
      <c r="Q1607" s="518" t="e">
        <f>IF(Produit_Tarif_Stock!#REF!&lt;&gt;0,(E1607-(E1607*H1607)-Produit_Tarif_Stock!#REF!)/Produit_Tarif_Stock!#REF!*100,(E1607-(E1607*H1607)-Produit_Tarif_Stock!#REF!)/Produit_Tarif_Stock!#REF!*100)</f>
        <v>#REF!</v>
      </c>
      <c r="R1607" s="523">
        <f t="shared" ref="R1607:R1670" si="51">SUM(H1607:H3600)</f>
        <v>0</v>
      </c>
      <c r="S1607" s="524" t="e">
        <f>Produit_Tarif_Stock!#REF!</f>
        <v>#REF!</v>
      </c>
    </row>
    <row r="1608" spans="1:19" ht="24.75" customHeight="1">
      <c r="A1608" s="228" t="e">
        <f>Produit_Tarif_Stock!#REF!</f>
        <v>#REF!</v>
      </c>
      <c r="B1608" s="118" t="e">
        <f>IF(Produit_Tarif_Stock!#REF!&lt;&gt;"",Produit_Tarif_Stock!#REF!,"")</f>
        <v>#REF!</v>
      </c>
      <c r="C1608" s="502" t="e">
        <f>IF(Produit_Tarif_Stock!#REF!&lt;&gt;"",Produit_Tarif_Stock!#REF!,"")</f>
        <v>#REF!</v>
      </c>
      <c r="D1608" s="505" t="e">
        <f>IF(Produit_Tarif_Stock!#REF!&lt;&gt;"",Produit_Tarif_Stock!#REF!,"")</f>
        <v>#REF!</v>
      </c>
      <c r="E1608" s="514" t="e">
        <f>IF(Produit_Tarif_Stock!#REF!&lt;&gt;0,Produit_Tarif_Stock!#REF!,"")</f>
        <v>#REF!</v>
      </c>
      <c r="F1608" s="2" t="e">
        <f>IF(Produit_Tarif_Stock!#REF!&lt;&gt;"",Produit_Tarif_Stock!#REF!,"")</f>
        <v>#REF!</v>
      </c>
      <c r="G1608" s="506" t="e">
        <f>IF(Produit_Tarif_Stock!#REF!&lt;&gt;0,Produit_Tarif_Stock!#REF!,"")</f>
        <v>#REF!</v>
      </c>
      <c r="I1608" s="506" t="str">
        <f t="shared" si="50"/>
        <v/>
      </c>
      <c r="J1608" s="2" t="e">
        <f>IF(Produit_Tarif_Stock!#REF!&lt;&gt;0,Produit_Tarif_Stock!#REF!,"")</f>
        <v>#REF!</v>
      </c>
      <c r="K1608" s="2" t="e">
        <f>IF(Produit_Tarif_Stock!#REF!&lt;&gt;0,Produit_Tarif_Stock!#REF!,"")</f>
        <v>#REF!</v>
      </c>
      <c r="L1608" s="114" t="e">
        <f>IF(Produit_Tarif_Stock!#REF!&lt;&gt;0,Produit_Tarif_Stock!#REF!,"")</f>
        <v>#REF!</v>
      </c>
      <c r="M1608" s="114" t="e">
        <f>IF(Produit_Tarif_Stock!#REF!&lt;&gt;0,Produit_Tarif_Stock!#REF!,"")</f>
        <v>#REF!</v>
      </c>
      <c r="N1608" s="454"/>
      <c r="P1608" s="2" t="e">
        <f>IF(Produit_Tarif_Stock!#REF!&lt;&gt;0,Produit_Tarif_Stock!#REF!,"")</f>
        <v>#REF!</v>
      </c>
      <c r="Q1608" s="518" t="e">
        <f>IF(Produit_Tarif_Stock!#REF!&lt;&gt;0,(E1608-(E1608*H1608)-Produit_Tarif_Stock!#REF!)/Produit_Tarif_Stock!#REF!*100,(E1608-(E1608*H1608)-Produit_Tarif_Stock!#REF!)/Produit_Tarif_Stock!#REF!*100)</f>
        <v>#REF!</v>
      </c>
      <c r="R1608" s="523">
        <f t="shared" si="51"/>
        <v>0</v>
      </c>
      <c r="S1608" s="524" t="e">
        <f>Produit_Tarif_Stock!#REF!</f>
        <v>#REF!</v>
      </c>
    </row>
    <row r="1609" spans="1:19" ht="24.75" customHeight="1">
      <c r="A1609" s="228" t="e">
        <f>Produit_Tarif_Stock!#REF!</f>
        <v>#REF!</v>
      </c>
      <c r="B1609" s="118" t="e">
        <f>IF(Produit_Tarif_Stock!#REF!&lt;&gt;"",Produit_Tarif_Stock!#REF!,"")</f>
        <v>#REF!</v>
      </c>
      <c r="C1609" s="502" t="e">
        <f>IF(Produit_Tarif_Stock!#REF!&lt;&gt;"",Produit_Tarif_Stock!#REF!,"")</f>
        <v>#REF!</v>
      </c>
      <c r="D1609" s="505" t="e">
        <f>IF(Produit_Tarif_Stock!#REF!&lt;&gt;"",Produit_Tarif_Stock!#REF!,"")</f>
        <v>#REF!</v>
      </c>
      <c r="E1609" s="514" t="e">
        <f>IF(Produit_Tarif_Stock!#REF!&lt;&gt;0,Produit_Tarif_Stock!#REF!,"")</f>
        <v>#REF!</v>
      </c>
      <c r="F1609" s="2" t="e">
        <f>IF(Produit_Tarif_Stock!#REF!&lt;&gt;"",Produit_Tarif_Stock!#REF!,"")</f>
        <v>#REF!</v>
      </c>
      <c r="G1609" s="506" t="e">
        <f>IF(Produit_Tarif_Stock!#REF!&lt;&gt;0,Produit_Tarif_Stock!#REF!,"")</f>
        <v>#REF!</v>
      </c>
      <c r="I1609" s="506" t="str">
        <f t="shared" si="50"/>
        <v/>
      </c>
      <c r="J1609" s="2" t="e">
        <f>IF(Produit_Tarif_Stock!#REF!&lt;&gt;0,Produit_Tarif_Stock!#REF!,"")</f>
        <v>#REF!</v>
      </c>
      <c r="K1609" s="2" t="e">
        <f>IF(Produit_Tarif_Stock!#REF!&lt;&gt;0,Produit_Tarif_Stock!#REF!,"")</f>
        <v>#REF!</v>
      </c>
      <c r="L1609" s="114" t="e">
        <f>IF(Produit_Tarif_Stock!#REF!&lt;&gt;0,Produit_Tarif_Stock!#REF!,"")</f>
        <v>#REF!</v>
      </c>
      <c r="M1609" s="114" t="e">
        <f>IF(Produit_Tarif_Stock!#REF!&lt;&gt;0,Produit_Tarif_Stock!#REF!,"")</f>
        <v>#REF!</v>
      </c>
      <c r="N1609" s="454"/>
      <c r="P1609" s="2" t="e">
        <f>IF(Produit_Tarif_Stock!#REF!&lt;&gt;0,Produit_Tarif_Stock!#REF!,"")</f>
        <v>#REF!</v>
      </c>
      <c r="Q1609" s="518" t="e">
        <f>IF(Produit_Tarif_Stock!#REF!&lt;&gt;0,(E1609-(E1609*H1609)-Produit_Tarif_Stock!#REF!)/Produit_Tarif_Stock!#REF!*100,(E1609-(E1609*H1609)-Produit_Tarif_Stock!#REF!)/Produit_Tarif_Stock!#REF!*100)</f>
        <v>#REF!</v>
      </c>
      <c r="R1609" s="523">
        <f t="shared" si="51"/>
        <v>0</v>
      </c>
      <c r="S1609" s="524" t="e">
        <f>Produit_Tarif_Stock!#REF!</f>
        <v>#REF!</v>
      </c>
    </row>
    <row r="1610" spans="1:19" ht="24.75" customHeight="1">
      <c r="A1610" s="228" t="e">
        <f>Produit_Tarif_Stock!#REF!</f>
        <v>#REF!</v>
      </c>
      <c r="B1610" s="118" t="e">
        <f>IF(Produit_Tarif_Stock!#REF!&lt;&gt;"",Produit_Tarif_Stock!#REF!,"")</f>
        <v>#REF!</v>
      </c>
      <c r="C1610" s="502" t="e">
        <f>IF(Produit_Tarif_Stock!#REF!&lt;&gt;"",Produit_Tarif_Stock!#REF!,"")</f>
        <v>#REF!</v>
      </c>
      <c r="D1610" s="505" t="e">
        <f>IF(Produit_Tarif_Stock!#REF!&lt;&gt;"",Produit_Tarif_Stock!#REF!,"")</f>
        <v>#REF!</v>
      </c>
      <c r="E1610" s="514" t="e">
        <f>IF(Produit_Tarif_Stock!#REF!&lt;&gt;0,Produit_Tarif_Stock!#REF!,"")</f>
        <v>#REF!</v>
      </c>
      <c r="F1610" s="2" t="e">
        <f>IF(Produit_Tarif_Stock!#REF!&lt;&gt;"",Produit_Tarif_Stock!#REF!,"")</f>
        <v>#REF!</v>
      </c>
      <c r="G1610" s="506" t="e">
        <f>IF(Produit_Tarif_Stock!#REF!&lt;&gt;0,Produit_Tarif_Stock!#REF!,"")</f>
        <v>#REF!</v>
      </c>
      <c r="I1610" s="506" t="str">
        <f t="shared" si="50"/>
        <v/>
      </c>
      <c r="J1610" s="2" t="e">
        <f>IF(Produit_Tarif_Stock!#REF!&lt;&gt;0,Produit_Tarif_Stock!#REF!,"")</f>
        <v>#REF!</v>
      </c>
      <c r="K1610" s="2" t="e">
        <f>IF(Produit_Tarif_Stock!#REF!&lt;&gt;0,Produit_Tarif_Stock!#REF!,"")</f>
        <v>#REF!</v>
      </c>
      <c r="L1610" s="114" t="e">
        <f>IF(Produit_Tarif_Stock!#REF!&lt;&gt;0,Produit_Tarif_Stock!#REF!,"")</f>
        <v>#REF!</v>
      </c>
      <c r="M1610" s="114" t="e">
        <f>IF(Produit_Tarif_Stock!#REF!&lt;&gt;0,Produit_Tarif_Stock!#REF!,"")</f>
        <v>#REF!</v>
      </c>
      <c r="N1610" s="454"/>
      <c r="P1610" s="2" t="e">
        <f>IF(Produit_Tarif_Stock!#REF!&lt;&gt;0,Produit_Tarif_Stock!#REF!,"")</f>
        <v>#REF!</v>
      </c>
      <c r="Q1610" s="518" t="e">
        <f>IF(Produit_Tarif_Stock!#REF!&lt;&gt;0,(E1610-(E1610*H1610)-Produit_Tarif_Stock!#REF!)/Produit_Tarif_Stock!#REF!*100,(E1610-(E1610*H1610)-Produit_Tarif_Stock!#REF!)/Produit_Tarif_Stock!#REF!*100)</f>
        <v>#REF!</v>
      </c>
      <c r="R1610" s="523">
        <f t="shared" si="51"/>
        <v>0</v>
      </c>
      <c r="S1610" s="524" t="e">
        <f>Produit_Tarif_Stock!#REF!</f>
        <v>#REF!</v>
      </c>
    </row>
    <row r="1611" spans="1:19" ht="24.75" customHeight="1">
      <c r="A1611" s="228" t="e">
        <f>Produit_Tarif_Stock!#REF!</f>
        <v>#REF!</v>
      </c>
      <c r="B1611" s="118" t="e">
        <f>IF(Produit_Tarif_Stock!#REF!&lt;&gt;"",Produit_Tarif_Stock!#REF!,"")</f>
        <v>#REF!</v>
      </c>
      <c r="C1611" s="502" t="e">
        <f>IF(Produit_Tarif_Stock!#REF!&lt;&gt;"",Produit_Tarif_Stock!#REF!,"")</f>
        <v>#REF!</v>
      </c>
      <c r="D1611" s="505" t="e">
        <f>IF(Produit_Tarif_Stock!#REF!&lt;&gt;"",Produit_Tarif_Stock!#REF!,"")</f>
        <v>#REF!</v>
      </c>
      <c r="E1611" s="514" t="e">
        <f>IF(Produit_Tarif_Stock!#REF!&lt;&gt;0,Produit_Tarif_Stock!#REF!,"")</f>
        <v>#REF!</v>
      </c>
      <c r="F1611" s="2" t="e">
        <f>IF(Produit_Tarif_Stock!#REF!&lt;&gt;"",Produit_Tarif_Stock!#REF!,"")</f>
        <v>#REF!</v>
      </c>
      <c r="G1611" s="506" t="e">
        <f>IF(Produit_Tarif_Stock!#REF!&lt;&gt;0,Produit_Tarif_Stock!#REF!,"")</f>
        <v>#REF!</v>
      </c>
      <c r="I1611" s="506" t="str">
        <f t="shared" si="50"/>
        <v/>
      </c>
      <c r="J1611" s="2" t="e">
        <f>IF(Produit_Tarif_Stock!#REF!&lt;&gt;0,Produit_Tarif_Stock!#REF!,"")</f>
        <v>#REF!</v>
      </c>
      <c r="K1611" s="2" t="e">
        <f>IF(Produit_Tarif_Stock!#REF!&lt;&gt;0,Produit_Tarif_Stock!#REF!,"")</f>
        <v>#REF!</v>
      </c>
      <c r="L1611" s="114" t="e">
        <f>IF(Produit_Tarif_Stock!#REF!&lt;&gt;0,Produit_Tarif_Stock!#REF!,"")</f>
        <v>#REF!</v>
      </c>
      <c r="M1611" s="114" t="e">
        <f>IF(Produit_Tarif_Stock!#REF!&lt;&gt;0,Produit_Tarif_Stock!#REF!,"")</f>
        <v>#REF!</v>
      </c>
      <c r="N1611" s="454"/>
      <c r="P1611" s="2" t="e">
        <f>IF(Produit_Tarif_Stock!#REF!&lt;&gt;0,Produit_Tarif_Stock!#REF!,"")</f>
        <v>#REF!</v>
      </c>
      <c r="Q1611" s="518" t="e">
        <f>IF(Produit_Tarif_Stock!#REF!&lt;&gt;0,(E1611-(E1611*H1611)-Produit_Tarif_Stock!#REF!)/Produit_Tarif_Stock!#REF!*100,(E1611-(E1611*H1611)-Produit_Tarif_Stock!#REF!)/Produit_Tarif_Stock!#REF!*100)</f>
        <v>#REF!</v>
      </c>
      <c r="R1611" s="523">
        <f t="shared" si="51"/>
        <v>0</v>
      </c>
      <c r="S1611" s="524" t="e">
        <f>Produit_Tarif_Stock!#REF!</f>
        <v>#REF!</v>
      </c>
    </row>
    <row r="1612" spans="1:19" ht="24.75" customHeight="1">
      <c r="A1612" s="228" t="e">
        <f>Produit_Tarif_Stock!#REF!</f>
        <v>#REF!</v>
      </c>
      <c r="B1612" s="118" t="e">
        <f>IF(Produit_Tarif_Stock!#REF!&lt;&gt;"",Produit_Tarif_Stock!#REF!,"")</f>
        <v>#REF!</v>
      </c>
      <c r="C1612" s="502" t="e">
        <f>IF(Produit_Tarif_Stock!#REF!&lt;&gt;"",Produit_Tarif_Stock!#REF!,"")</f>
        <v>#REF!</v>
      </c>
      <c r="D1612" s="505" t="e">
        <f>IF(Produit_Tarif_Stock!#REF!&lt;&gt;"",Produit_Tarif_Stock!#REF!,"")</f>
        <v>#REF!</v>
      </c>
      <c r="E1612" s="514" t="e">
        <f>IF(Produit_Tarif_Stock!#REF!&lt;&gt;0,Produit_Tarif_Stock!#REF!,"")</f>
        <v>#REF!</v>
      </c>
      <c r="F1612" s="2" t="e">
        <f>IF(Produit_Tarif_Stock!#REF!&lt;&gt;"",Produit_Tarif_Stock!#REF!,"")</f>
        <v>#REF!</v>
      </c>
      <c r="G1612" s="506" t="e">
        <f>IF(Produit_Tarif_Stock!#REF!&lt;&gt;0,Produit_Tarif_Stock!#REF!,"")</f>
        <v>#REF!</v>
      </c>
      <c r="I1612" s="506" t="str">
        <f t="shared" si="50"/>
        <v/>
      </c>
      <c r="J1612" s="2" t="e">
        <f>IF(Produit_Tarif_Stock!#REF!&lt;&gt;0,Produit_Tarif_Stock!#REF!,"")</f>
        <v>#REF!</v>
      </c>
      <c r="K1612" s="2" t="e">
        <f>IF(Produit_Tarif_Stock!#REF!&lt;&gt;0,Produit_Tarif_Stock!#REF!,"")</f>
        <v>#REF!</v>
      </c>
      <c r="L1612" s="114" t="e">
        <f>IF(Produit_Tarif_Stock!#REF!&lt;&gt;0,Produit_Tarif_Stock!#REF!,"")</f>
        <v>#REF!</v>
      </c>
      <c r="M1612" s="114" t="e">
        <f>IF(Produit_Tarif_Stock!#REF!&lt;&gt;0,Produit_Tarif_Stock!#REF!,"")</f>
        <v>#REF!</v>
      </c>
      <c r="N1612" s="454"/>
      <c r="P1612" s="2" t="e">
        <f>IF(Produit_Tarif_Stock!#REF!&lt;&gt;0,Produit_Tarif_Stock!#REF!,"")</f>
        <v>#REF!</v>
      </c>
      <c r="Q1612" s="518" t="e">
        <f>IF(Produit_Tarif_Stock!#REF!&lt;&gt;0,(E1612-(E1612*H1612)-Produit_Tarif_Stock!#REF!)/Produit_Tarif_Stock!#REF!*100,(E1612-(E1612*H1612)-Produit_Tarif_Stock!#REF!)/Produit_Tarif_Stock!#REF!*100)</f>
        <v>#REF!</v>
      </c>
      <c r="R1612" s="523">
        <f t="shared" si="51"/>
        <v>0</v>
      </c>
      <c r="S1612" s="524" t="e">
        <f>Produit_Tarif_Stock!#REF!</f>
        <v>#REF!</v>
      </c>
    </row>
    <row r="1613" spans="1:19" ht="24.75" customHeight="1">
      <c r="A1613" s="228" t="e">
        <f>Produit_Tarif_Stock!#REF!</f>
        <v>#REF!</v>
      </c>
      <c r="B1613" s="118" t="e">
        <f>IF(Produit_Tarif_Stock!#REF!&lt;&gt;"",Produit_Tarif_Stock!#REF!,"")</f>
        <v>#REF!</v>
      </c>
      <c r="C1613" s="502" t="e">
        <f>IF(Produit_Tarif_Stock!#REF!&lt;&gt;"",Produit_Tarif_Stock!#REF!,"")</f>
        <v>#REF!</v>
      </c>
      <c r="D1613" s="505" t="e">
        <f>IF(Produit_Tarif_Stock!#REF!&lt;&gt;"",Produit_Tarif_Stock!#REF!,"")</f>
        <v>#REF!</v>
      </c>
      <c r="E1613" s="514" t="e">
        <f>IF(Produit_Tarif_Stock!#REF!&lt;&gt;0,Produit_Tarif_Stock!#REF!,"")</f>
        <v>#REF!</v>
      </c>
      <c r="F1613" s="2" t="e">
        <f>IF(Produit_Tarif_Stock!#REF!&lt;&gt;"",Produit_Tarif_Stock!#REF!,"")</f>
        <v>#REF!</v>
      </c>
      <c r="G1613" s="506" t="e">
        <f>IF(Produit_Tarif_Stock!#REF!&lt;&gt;0,Produit_Tarif_Stock!#REF!,"")</f>
        <v>#REF!</v>
      </c>
      <c r="I1613" s="506" t="str">
        <f t="shared" si="50"/>
        <v/>
      </c>
      <c r="J1613" s="2" t="e">
        <f>IF(Produit_Tarif_Stock!#REF!&lt;&gt;0,Produit_Tarif_Stock!#REF!,"")</f>
        <v>#REF!</v>
      </c>
      <c r="K1613" s="2" t="e">
        <f>IF(Produit_Tarif_Stock!#REF!&lt;&gt;0,Produit_Tarif_Stock!#REF!,"")</f>
        <v>#REF!</v>
      </c>
      <c r="L1613" s="114" t="e">
        <f>IF(Produit_Tarif_Stock!#REF!&lt;&gt;0,Produit_Tarif_Stock!#REF!,"")</f>
        <v>#REF!</v>
      </c>
      <c r="M1613" s="114" t="e">
        <f>IF(Produit_Tarif_Stock!#REF!&lt;&gt;0,Produit_Tarif_Stock!#REF!,"")</f>
        <v>#REF!</v>
      </c>
      <c r="N1613" s="454"/>
      <c r="P1613" s="2" t="e">
        <f>IF(Produit_Tarif_Stock!#REF!&lt;&gt;0,Produit_Tarif_Stock!#REF!,"")</f>
        <v>#REF!</v>
      </c>
      <c r="Q1613" s="518" t="e">
        <f>IF(Produit_Tarif_Stock!#REF!&lt;&gt;0,(E1613-(E1613*H1613)-Produit_Tarif_Stock!#REF!)/Produit_Tarif_Stock!#REF!*100,(E1613-(E1613*H1613)-Produit_Tarif_Stock!#REF!)/Produit_Tarif_Stock!#REF!*100)</f>
        <v>#REF!</v>
      </c>
      <c r="R1613" s="523">
        <f t="shared" si="51"/>
        <v>0</v>
      </c>
      <c r="S1613" s="524" t="e">
        <f>Produit_Tarif_Stock!#REF!</f>
        <v>#REF!</v>
      </c>
    </row>
    <row r="1614" spans="1:19" ht="24.75" customHeight="1">
      <c r="A1614" s="228" t="e">
        <f>Produit_Tarif_Stock!#REF!</f>
        <v>#REF!</v>
      </c>
      <c r="B1614" s="118" t="e">
        <f>IF(Produit_Tarif_Stock!#REF!&lt;&gt;"",Produit_Tarif_Stock!#REF!,"")</f>
        <v>#REF!</v>
      </c>
      <c r="C1614" s="502" t="e">
        <f>IF(Produit_Tarif_Stock!#REF!&lt;&gt;"",Produit_Tarif_Stock!#REF!,"")</f>
        <v>#REF!</v>
      </c>
      <c r="D1614" s="505" t="e">
        <f>IF(Produit_Tarif_Stock!#REF!&lt;&gt;"",Produit_Tarif_Stock!#REF!,"")</f>
        <v>#REF!</v>
      </c>
      <c r="E1614" s="514" t="e">
        <f>IF(Produit_Tarif_Stock!#REF!&lt;&gt;0,Produit_Tarif_Stock!#REF!,"")</f>
        <v>#REF!</v>
      </c>
      <c r="F1614" s="2" t="e">
        <f>IF(Produit_Tarif_Stock!#REF!&lt;&gt;"",Produit_Tarif_Stock!#REF!,"")</f>
        <v>#REF!</v>
      </c>
      <c r="G1614" s="506" t="e">
        <f>IF(Produit_Tarif_Stock!#REF!&lt;&gt;0,Produit_Tarif_Stock!#REF!,"")</f>
        <v>#REF!</v>
      </c>
      <c r="I1614" s="506" t="str">
        <f t="shared" si="50"/>
        <v/>
      </c>
      <c r="J1614" s="2" t="e">
        <f>IF(Produit_Tarif_Stock!#REF!&lt;&gt;0,Produit_Tarif_Stock!#REF!,"")</f>
        <v>#REF!</v>
      </c>
      <c r="K1614" s="2" t="e">
        <f>IF(Produit_Tarif_Stock!#REF!&lt;&gt;0,Produit_Tarif_Stock!#REF!,"")</f>
        <v>#REF!</v>
      </c>
      <c r="L1614" s="114" t="e">
        <f>IF(Produit_Tarif_Stock!#REF!&lt;&gt;0,Produit_Tarif_Stock!#REF!,"")</f>
        <v>#REF!</v>
      </c>
      <c r="M1614" s="114" t="e">
        <f>IF(Produit_Tarif_Stock!#REF!&lt;&gt;0,Produit_Tarif_Stock!#REF!,"")</f>
        <v>#REF!</v>
      </c>
      <c r="N1614" s="454"/>
      <c r="P1614" s="2" t="e">
        <f>IF(Produit_Tarif_Stock!#REF!&lt;&gt;0,Produit_Tarif_Stock!#REF!,"")</f>
        <v>#REF!</v>
      </c>
      <c r="Q1614" s="518" t="e">
        <f>IF(Produit_Tarif_Stock!#REF!&lt;&gt;0,(E1614-(E1614*H1614)-Produit_Tarif_Stock!#REF!)/Produit_Tarif_Stock!#REF!*100,(E1614-(E1614*H1614)-Produit_Tarif_Stock!#REF!)/Produit_Tarif_Stock!#REF!*100)</f>
        <v>#REF!</v>
      </c>
      <c r="R1614" s="523">
        <f t="shared" si="51"/>
        <v>0</v>
      </c>
      <c r="S1614" s="524" t="e">
        <f>Produit_Tarif_Stock!#REF!</f>
        <v>#REF!</v>
      </c>
    </row>
    <row r="1615" spans="1:19" ht="24.75" customHeight="1">
      <c r="A1615" s="228" t="e">
        <f>Produit_Tarif_Stock!#REF!</f>
        <v>#REF!</v>
      </c>
      <c r="B1615" s="118" t="e">
        <f>IF(Produit_Tarif_Stock!#REF!&lt;&gt;"",Produit_Tarif_Stock!#REF!,"")</f>
        <v>#REF!</v>
      </c>
      <c r="C1615" s="502" t="e">
        <f>IF(Produit_Tarif_Stock!#REF!&lt;&gt;"",Produit_Tarif_Stock!#REF!,"")</f>
        <v>#REF!</v>
      </c>
      <c r="D1615" s="505" t="e">
        <f>IF(Produit_Tarif_Stock!#REF!&lt;&gt;"",Produit_Tarif_Stock!#REF!,"")</f>
        <v>#REF!</v>
      </c>
      <c r="E1615" s="514" t="e">
        <f>IF(Produit_Tarif_Stock!#REF!&lt;&gt;0,Produit_Tarif_Stock!#REF!,"")</f>
        <v>#REF!</v>
      </c>
      <c r="F1615" s="2" t="e">
        <f>IF(Produit_Tarif_Stock!#REF!&lt;&gt;"",Produit_Tarif_Stock!#REF!,"")</f>
        <v>#REF!</v>
      </c>
      <c r="G1615" s="506" t="e">
        <f>IF(Produit_Tarif_Stock!#REF!&lt;&gt;0,Produit_Tarif_Stock!#REF!,"")</f>
        <v>#REF!</v>
      </c>
      <c r="I1615" s="506" t="str">
        <f t="shared" si="50"/>
        <v/>
      </c>
      <c r="J1615" s="2" t="e">
        <f>IF(Produit_Tarif_Stock!#REF!&lt;&gt;0,Produit_Tarif_Stock!#REF!,"")</f>
        <v>#REF!</v>
      </c>
      <c r="K1615" s="2" t="e">
        <f>IF(Produit_Tarif_Stock!#REF!&lt;&gt;0,Produit_Tarif_Stock!#REF!,"")</f>
        <v>#REF!</v>
      </c>
      <c r="L1615" s="114" t="e">
        <f>IF(Produit_Tarif_Stock!#REF!&lt;&gt;0,Produit_Tarif_Stock!#REF!,"")</f>
        <v>#REF!</v>
      </c>
      <c r="M1615" s="114" t="e">
        <f>IF(Produit_Tarif_Stock!#REF!&lt;&gt;0,Produit_Tarif_Stock!#REF!,"")</f>
        <v>#REF!</v>
      </c>
      <c r="N1615" s="454"/>
      <c r="P1615" s="2" t="e">
        <f>IF(Produit_Tarif_Stock!#REF!&lt;&gt;0,Produit_Tarif_Stock!#REF!,"")</f>
        <v>#REF!</v>
      </c>
      <c r="Q1615" s="518" t="e">
        <f>IF(Produit_Tarif_Stock!#REF!&lt;&gt;0,(E1615-(E1615*H1615)-Produit_Tarif_Stock!#REF!)/Produit_Tarif_Stock!#REF!*100,(E1615-(E1615*H1615)-Produit_Tarif_Stock!#REF!)/Produit_Tarif_Stock!#REF!*100)</f>
        <v>#REF!</v>
      </c>
      <c r="R1615" s="523">
        <f t="shared" si="51"/>
        <v>0</v>
      </c>
      <c r="S1615" s="524" t="e">
        <f>Produit_Tarif_Stock!#REF!</f>
        <v>#REF!</v>
      </c>
    </row>
    <row r="1616" spans="1:19" ht="24.75" customHeight="1">
      <c r="A1616" s="228" t="e">
        <f>Produit_Tarif_Stock!#REF!</f>
        <v>#REF!</v>
      </c>
      <c r="B1616" s="118" t="e">
        <f>IF(Produit_Tarif_Stock!#REF!&lt;&gt;"",Produit_Tarif_Stock!#REF!,"")</f>
        <v>#REF!</v>
      </c>
      <c r="C1616" s="502" t="e">
        <f>IF(Produit_Tarif_Stock!#REF!&lt;&gt;"",Produit_Tarif_Stock!#REF!,"")</f>
        <v>#REF!</v>
      </c>
      <c r="D1616" s="505" t="e">
        <f>IF(Produit_Tarif_Stock!#REF!&lt;&gt;"",Produit_Tarif_Stock!#REF!,"")</f>
        <v>#REF!</v>
      </c>
      <c r="E1616" s="514" t="e">
        <f>IF(Produit_Tarif_Stock!#REF!&lt;&gt;0,Produit_Tarif_Stock!#REF!,"")</f>
        <v>#REF!</v>
      </c>
      <c r="F1616" s="2" t="e">
        <f>IF(Produit_Tarif_Stock!#REF!&lt;&gt;"",Produit_Tarif_Stock!#REF!,"")</f>
        <v>#REF!</v>
      </c>
      <c r="G1616" s="506" t="e">
        <f>IF(Produit_Tarif_Stock!#REF!&lt;&gt;0,Produit_Tarif_Stock!#REF!,"")</f>
        <v>#REF!</v>
      </c>
      <c r="I1616" s="506" t="str">
        <f t="shared" si="50"/>
        <v/>
      </c>
      <c r="J1616" s="2" t="e">
        <f>IF(Produit_Tarif_Stock!#REF!&lt;&gt;0,Produit_Tarif_Stock!#REF!,"")</f>
        <v>#REF!</v>
      </c>
      <c r="K1616" s="2" t="e">
        <f>IF(Produit_Tarif_Stock!#REF!&lt;&gt;0,Produit_Tarif_Stock!#REF!,"")</f>
        <v>#REF!</v>
      </c>
      <c r="L1616" s="114" t="e">
        <f>IF(Produit_Tarif_Stock!#REF!&lt;&gt;0,Produit_Tarif_Stock!#REF!,"")</f>
        <v>#REF!</v>
      </c>
      <c r="M1616" s="114" t="e">
        <f>IF(Produit_Tarif_Stock!#REF!&lt;&gt;0,Produit_Tarif_Stock!#REF!,"")</f>
        <v>#REF!</v>
      </c>
      <c r="N1616" s="454"/>
      <c r="P1616" s="2" t="e">
        <f>IF(Produit_Tarif_Stock!#REF!&lt;&gt;0,Produit_Tarif_Stock!#REF!,"")</f>
        <v>#REF!</v>
      </c>
      <c r="Q1616" s="518" t="e">
        <f>IF(Produit_Tarif_Stock!#REF!&lt;&gt;0,(E1616-(E1616*H1616)-Produit_Tarif_Stock!#REF!)/Produit_Tarif_Stock!#REF!*100,(E1616-(E1616*H1616)-Produit_Tarif_Stock!#REF!)/Produit_Tarif_Stock!#REF!*100)</f>
        <v>#REF!</v>
      </c>
      <c r="R1616" s="523">
        <f t="shared" si="51"/>
        <v>0</v>
      </c>
      <c r="S1616" s="524" t="e">
        <f>Produit_Tarif_Stock!#REF!</f>
        <v>#REF!</v>
      </c>
    </row>
    <row r="1617" spans="1:19" ht="24.75" customHeight="1">
      <c r="A1617" s="228" t="e">
        <f>Produit_Tarif_Stock!#REF!</f>
        <v>#REF!</v>
      </c>
      <c r="B1617" s="118" t="e">
        <f>IF(Produit_Tarif_Stock!#REF!&lt;&gt;"",Produit_Tarif_Stock!#REF!,"")</f>
        <v>#REF!</v>
      </c>
      <c r="C1617" s="502" t="e">
        <f>IF(Produit_Tarif_Stock!#REF!&lt;&gt;"",Produit_Tarif_Stock!#REF!,"")</f>
        <v>#REF!</v>
      </c>
      <c r="D1617" s="505" t="e">
        <f>IF(Produit_Tarif_Stock!#REF!&lt;&gt;"",Produit_Tarif_Stock!#REF!,"")</f>
        <v>#REF!</v>
      </c>
      <c r="E1617" s="514" t="e">
        <f>IF(Produit_Tarif_Stock!#REF!&lt;&gt;0,Produit_Tarif_Stock!#REF!,"")</f>
        <v>#REF!</v>
      </c>
      <c r="F1617" s="2" t="e">
        <f>IF(Produit_Tarif_Stock!#REF!&lt;&gt;"",Produit_Tarif_Stock!#REF!,"")</f>
        <v>#REF!</v>
      </c>
      <c r="G1617" s="506" t="e">
        <f>IF(Produit_Tarif_Stock!#REF!&lt;&gt;0,Produit_Tarif_Stock!#REF!,"")</f>
        <v>#REF!</v>
      </c>
      <c r="I1617" s="506" t="str">
        <f t="shared" si="50"/>
        <v/>
      </c>
      <c r="J1617" s="2" t="e">
        <f>IF(Produit_Tarif_Stock!#REF!&lt;&gt;0,Produit_Tarif_Stock!#REF!,"")</f>
        <v>#REF!</v>
      </c>
      <c r="K1617" s="2" t="e">
        <f>IF(Produit_Tarif_Stock!#REF!&lt;&gt;0,Produit_Tarif_Stock!#REF!,"")</f>
        <v>#REF!</v>
      </c>
      <c r="L1617" s="114" t="e">
        <f>IF(Produit_Tarif_Stock!#REF!&lt;&gt;0,Produit_Tarif_Stock!#REF!,"")</f>
        <v>#REF!</v>
      </c>
      <c r="M1617" s="114" t="e">
        <f>IF(Produit_Tarif_Stock!#REF!&lt;&gt;0,Produit_Tarif_Stock!#REF!,"")</f>
        <v>#REF!</v>
      </c>
      <c r="N1617" s="454"/>
      <c r="P1617" s="2" t="e">
        <f>IF(Produit_Tarif_Stock!#REF!&lt;&gt;0,Produit_Tarif_Stock!#REF!,"")</f>
        <v>#REF!</v>
      </c>
      <c r="Q1617" s="518" t="e">
        <f>IF(Produit_Tarif_Stock!#REF!&lt;&gt;0,(E1617-(E1617*H1617)-Produit_Tarif_Stock!#REF!)/Produit_Tarif_Stock!#REF!*100,(E1617-(E1617*H1617)-Produit_Tarif_Stock!#REF!)/Produit_Tarif_Stock!#REF!*100)</f>
        <v>#REF!</v>
      </c>
      <c r="R1617" s="523">
        <f t="shared" si="51"/>
        <v>0</v>
      </c>
      <c r="S1617" s="524" t="e">
        <f>Produit_Tarif_Stock!#REF!</f>
        <v>#REF!</v>
      </c>
    </row>
    <row r="1618" spans="1:19" ht="24.75" customHeight="1">
      <c r="A1618" s="228" t="e">
        <f>Produit_Tarif_Stock!#REF!</f>
        <v>#REF!</v>
      </c>
      <c r="B1618" s="118" t="e">
        <f>IF(Produit_Tarif_Stock!#REF!&lt;&gt;"",Produit_Tarif_Stock!#REF!,"")</f>
        <v>#REF!</v>
      </c>
      <c r="C1618" s="502" t="e">
        <f>IF(Produit_Tarif_Stock!#REF!&lt;&gt;"",Produit_Tarif_Stock!#REF!,"")</f>
        <v>#REF!</v>
      </c>
      <c r="D1618" s="505" t="e">
        <f>IF(Produit_Tarif_Stock!#REF!&lt;&gt;"",Produit_Tarif_Stock!#REF!,"")</f>
        <v>#REF!</v>
      </c>
      <c r="E1618" s="514" t="e">
        <f>IF(Produit_Tarif_Stock!#REF!&lt;&gt;0,Produit_Tarif_Stock!#REF!,"")</f>
        <v>#REF!</v>
      </c>
      <c r="F1618" s="2" t="e">
        <f>IF(Produit_Tarif_Stock!#REF!&lt;&gt;"",Produit_Tarif_Stock!#REF!,"")</f>
        <v>#REF!</v>
      </c>
      <c r="G1618" s="506" t="e">
        <f>IF(Produit_Tarif_Stock!#REF!&lt;&gt;0,Produit_Tarif_Stock!#REF!,"")</f>
        <v>#REF!</v>
      </c>
      <c r="I1618" s="506" t="str">
        <f t="shared" si="50"/>
        <v/>
      </c>
      <c r="J1618" s="2" t="e">
        <f>IF(Produit_Tarif_Stock!#REF!&lt;&gt;0,Produit_Tarif_Stock!#REF!,"")</f>
        <v>#REF!</v>
      </c>
      <c r="K1618" s="2" t="e">
        <f>IF(Produit_Tarif_Stock!#REF!&lt;&gt;0,Produit_Tarif_Stock!#REF!,"")</f>
        <v>#REF!</v>
      </c>
      <c r="L1618" s="114" t="e">
        <f>IF(Produit_Tarif_Stock!#REF!&lt;&gt;0,Produit_Tarif_Stock!#REF!,"")</f>
        <v>#REF!</v>
      </c>
      <c r="M1618" s="114" t="e">
        <f>IF(Produit_Tarif_Stock!#REF!&lt;&gt;0,Produit_Tarif_Stock!#REF!,"")</f>
        <v>#REF!</v>
      </c>
      <c r="N1618" s="454"/>
      <c r="P1618" s="2" t="e">
        <f>IF(Produit_Tarif_Stock!#REF!&lt;&gt;0,Produit_Tarif_Stock!#REF!,"")</f>
        <v>#REF!</v>
      </c>
      <c r="Q1618" s="518" t="e">
        <f>IF(Produit_Tarif_Stock!#REF!&lt;&gt;0,(E1618-(E1618*H1618)-Produit_Tarif_Stock!#REF!)/Produit_Tarif_Stock!#REF!*100,(E1618-(E1618*H1618)-Produit_Tarif_Stock!#REF!)/Produit_Tarif_Stock!#REF!*100)</f>
        <v>#REF!</v>
      </c>
      <c r="R1618" s="523">
        <f t="shared" si="51"/>
        <v>0</v>
      </c>
      <c r="S1618" s="524" t="e">
        <f>Produit_Tarif_Stock!#REF!</f>
        <v>#REF!</v>
      </c>
    </row>
    <row r="1619" spans="1:19" ht="24.75" customHeight="1">
      <c r="A1619" s="228" t="e">
        <f>Produit_Tarif_Stock!#REF!</f>
        <v>#REF!</v>
      </c>
      <c r="B1619" s="118" t="e">
        <f>IF(Produit_Tarif_Stock!#REF!&lt;&gt;"",Produit_Tarif_Stock!#REF!,"")</f>
        <v>#REF!</v>
      </c>
      <c r="C1619" s="502" t="e">
        <f>IF(Produit_Tarif_Stock!#REF!&lt;&gt;"",Produit_Tarif_Stock!#REF!,"")</f>
        <v>#REF!</v>
      </c>
      <c r="D1619" s="505" t="e">
        <f>IF(Produit_Tarif_Stock!#REF!&lt;&gt;"",Produit_Tarif_Stock!#REF!,"")</f>
        <v>#REF!</v>
      </c>
      <c r="E1619" s="514" t="e">
        <f>IF(Produit_Tarif_Stock!#REF!&lt;&gt;0,Produit_Tarif_Stock!#REF!,"")</f>
        <v>#REF!</v>
      </c>
      <c r="F1619" s="2" t="e">
        <f>IF(Produit_Tarif_Stock!#REF!&lt;&gt;"",Produit_Tarif_Stock!#REF!,"")</f>
        <v>#REF!</v>
      </c>
      <c r="G1619" s="506" t="e">
        <f>IF(Produit_Tarif_Stock!#REF!&lt;&gt;0,Produit_Tarif_Stock!#REF!,"")</f>
        <v>#REF!</v>
      </c>
      <c r="I1619" s="506" t="str">
        <f t="shared" si="50"/>
        <v/>
      </c>
      <c r="J1619" s="2" t="e">
        <f>IF(Produit_Tarif_Stock!#REF!&lt;&gt;0,Produit_Tarif_Stock!#REF!,"")</f>
        <v>#REF!</v>
      </c>
      <c r="K1619" s="2" t="e">
        <f>IF(Produit_Tarif_Stock!#REF!&lt;&gt;0,Produit_Tarif_Stock!#REF!,"")</f>
        <v>#REF!</v>
      </c>
      <c r="L1619" s="114" t="e">
        <f>IF(Produit_Tarif_Stock!#REF!&lt;&gt;0,Produit_Tarif_Stock!#REF!,"")</f>
        <v>#REF!</v>
      </c>
      <c r="M1619" s="114" t="e">
        <f>IF(Produit_Tarif_Stock!#REF!&lt;&gt;0,Produit_Tarif_Stock!#REF!,"")</f>
        <v>#REF!</v>
      </c>
      <c r="N1619" s="454"/>
      <c r="P1619" s="2" t="e">
        <f>IF(Produit_Tarif_Stock!#REF!&lt;&gt;0,Produit_Tarif_Stock!#REF!,"")</f>
        <v>#REF!</v>
      </c>
      <c r="Q1619" s="518" t="e">
        <f>IF(Produit_Tarif_Stock!#REF!&lt;&gt;0,(E1619-(E1619*H1619)-Produit_Tarif_Stock!#REF!)/Produit_Tarif_Stock!#REF!*100,(E1619-(E1619*H1619)-Produit_Tarif_Stock!#REF!)/Produit_Tarif_Stock!#REF!*100)</f>
        <v>#REF!</v>
      </c>
      <c r="R1619" s="523">
        <f t="shared" si="51"/>
        <v>0</v>
      </c>
      <c r="S1619" s="524" t="e">
        <f>Produit_Tarif_Stock!#REF!</f>
        <v>#REF!</v>
      </c>
    </row>
    <row r="1620" spans="1:19" ht="24.75" customHeight="1">
      <c r="A1620" s="228" t="e">
        <f>Produit_Tarif_Stock!#REF!</f>
        <v>#REF!</v>
      </c>
      <c r="B1620" s="118" t="e">
        <f>IF(Produit_Tarif_Stock!#REF!&lt;&gt;"",Produit_Tarif_Stock!#REF!,"")</f>
        <v>#REF!</v>
      </c>
      <c r="C1620" s="502" t="e">
        <f>IF(Produit_Tarif_Stock!#REF!&lt;&gt;"",Produit_Tarif_Stock!#REF!,"")</f>
        <v>#REF!</v>
      </c>
      <c r="D1620" s="505" t="e">
        <f>IF(Produit_Tarif_Stock!#REF!&lt;&gt;"",Produit_Tarif_Stock!#REF!,"")</f>
        <v>#REF!</v>
      </c>
      <c r="E1620" s="514" t="e">
        <f>IF(Produit_Tarif_Stock!#REF!&lt;&gt;0,Produit_Tarif_Stock!#REF!,"")</f>
        <v>#REF!</v>
      </c>
      <c r="F1620" s="2" t="e">
        <f>IF(Produit_Tarif_Stock!#REF!&lt;&gt;"",Produit_Tarif_Stock!#REF!,"")</f>
        <v>#REF!</v>
      </c>
      <c r="G1620" s="506" t="e">
        <f>IF(Produit_Tarif_Stock!#REF!&lt;&gt;0,Produit_Tarif_Stock!#REF!,"")</f>
        <v>#REF!</v>
      </c>
      <c r="I1620" s="506" t="str">
        <f t="shared" si="50"/>
        <v/>
      </c>
      <c r="J1620" s="2" t="e">
        <f>IF(Produit_Tarif_Stock!#REF!&lt;&gt;0,Produit_Tarif_Stock!#REF!,"")</f>
        <v>#REF!</v>
      </c>
      <c r="K1620" s="2" t="e">
        <f>IF(Produit_Tarif_Stock!#REF!&lt;&gt;0,Produit_Tarif_Stock!#REF!,"")</f>
        <v>#REF!</v>
      </c>
      <c r="L1620" s="114" t="e">
        <f>IF(Produit_Tarif_Stock!#REF!&lt;&gt;0,Produit_Tarif_Stock!#REF!,"")</f>
        <v>#REF!</v>
      </c>
      <c r="M1620" s="114" t="e">
        <f>IF(Produit_Tarif_Stock!#REF!&lt;&gt;0,Produit_Tarif_Stock!#REF!,"")</f>
        <v>#REF!</v>
      </c>
      <c r="N1620" s="454"/>
      <c r="P1620" s="2" t="e">
        <f>IF(Produit_Tarif_Stock!#REF!&lt;&gt;0,Produit_Tarif_Stock!#REF!,"")</f>
        <v>#REF!</v>
      </c>
      <c r="Q1620" s="518" t="e">
        <f>IF(Produit_Tarif_Stock!#REF!&lt;&gt;0,(E1620-(E1620*H1620)-Produit_Tarif_Stock!#REF!)/Produit_Tarif_Stock!#REF!*100,(E1620-(E1620*H1620)-Produit_Tarif_Stock!#REF!)/Produit_Tarif_Stock!#REF!*100)</f>
        <v>#REF!</v>
      </c>
      <c r="R1620" s="523">
        <f t="shared" si="51"/>
        <v>0</v>
      </c>
      <c r="S1620" s="524" t="e">
        <f>Produit_Tarif_Stock!#REF!</f>
        <v>#REF!</v>
      </c>
    </row>
    <row r="1621" spans="1:19" ht="24.75" customHeight="1">
      <c r="A1621" s="228" t="e">
        <f>Produit_Tarif_Stock!#REF!</f>
        <v>#REF!</v>
      </c>
      <c r="B1621" s="118" t="e">
        <f>IF(Produit_Tarif_Stock!#REF!&lt;&gt;"",Produit_Tarif_Stock!#REF!,"")</f>
        <v>#REF!</v>
      </c>
      <c r="C1621" s="502" t="e">
        <f>IF(Produit_Tarif_Stock!#REF!&lt;&gt;"",Produit_Tarif_Stock!#REF!,"")</f>
        <v>#REF!</v>
      </c>
      <c r="D1621" s="505" t="e">
        <f>IF(Produit_Tarif_Stock!#REF!&lt;&gt;"",Produit_Tarif_Stock!#REF!,"")</f>
        <v>#REF!</v>
      </c>
      <c r="E1621" s="514" t="e">
        <f>IF(Produit_Tarif_Stock!#REF!&lt;&gt;0,Produit_Tarif_Stock!#REF!,"")</f>
        <v>#REF!</v>
      </c>
      <c r="F1621" s="2" t="e">
        <f>IF(Produit_Tarif_Stock!#REF!&lt;&gt;"",Produit_Tarif_Stock!#REF!,"")</f>
        <v>#REF!</v>
      </c>
      <c r="G1621" s="506" t="e">
        <f>IF(Produit_Tarif_Stock!#REF!&lt;&gt;0,Produit_Tarif_Stock!#REF!,"")</f>
        <v>#REF!</v>
      </c>
      <c r="I1621" s="506" t="str">
        <f t="shared" si="50"/>
        <v/>
      </c>
      <c r="J1621" s="2" t="e">
        <f>IF(Produit_Tarif_Stock!#REF!&lt;&gt;0,Produit_Tarif_Stock!#REF!,"")</f>
        <v>#REF!</v>
      </c>
      <c r="K1621" s="2" t="e">
        <f>IF(Produit_Tarif_Stock!#REF!&lt;&gt;0,Produit_Tarif_Stock!#REF!,"")</f>
        <v>#REF!</v>
      </c>
      <c r="L1621" s="114" t="e">
        <f>IF(Produit_Tarif_Stock!#REF!&lt;&gt;0,Produit_Tarif_Stock!#REF!,"")</f>
        <v>#REF!</v>
      </c>
      <c r="M1621" s="114" t="e">
        <f>IF(Produit_Tarif_Stock!#REF!&lt;&gt;0,Produit_Tarif_Stock!#REF!,"")</f>
        <v>#REF!</v>
      </c>
      <c r="N1621" s="454"/>
      <c r="P1621" s="2" t="e">
        <f>IF(Produit_Tarif_Stock!#REF!&lt;&gt;0,Produit_Tarif_Stock!#REF!,"")</f>
        <v>#REF!</v>
      </c>
      <c r="Q1621" s="518" t="e">
        <f>IF(Produit_Tarif_Stock!#REF!&lt;&gt;0,(E1621-(E1621*H1621)-Produit_Tarif_Stock!#REF!)/Produit_Tarif_Stock!#REF!*100,(E1621-(E1621*H1621)-Produit_Tarif_Stock!#REF!)/Produit_Tarif_Stock!#REF!*100)</f>
        <v>#REF!</v>
      </c>
      <c r="R1621" s="523">
        <f t="shared" si="51"/>
        <v>0</v>
      </c>
      <c r="S1621" s="524" t="e">
        <f>Produit_Tarif_Stock!#REF!</f>
        <v>#REF!</v>
      </c>
    </row>
    <row r="1622" spans="1:19" ht="24.75" customHeight="1">
      <c r="A1622" s="228" t="e">
        <f>Produit_Tarif_Stock!#REF!</f>
        <v>#REF!</v>
      </c>
      <c r="B1622" s="118" t="e">
        <f>IF(Produit_Tarif_Stock!#REF!&lt;&gt;"",Produit_Tarif_Stock!#REF!,"")</f>
        <v>#REF!</v>
      </c>
      <c r="C1622" s="502" t="e">
        <f>IF(Produit_Tarif_Stock!#REF!&lt;&gt;"",Produit_Tarif_Stock!#REF!,"")</f>
        <v>#REF!</v>
      </c>
      <c r="D1622" s="505" t="e">
        <f>IF(Produit_Tarif_Stock!#REF!&lt;&gt;"",Produit_Tarif_Stock!#REF!,"")</f>
        <v>#REF!</v>
      </c>
      <c r="E1622" s="514" t="e">
        <f>IF(Produit_Tarif_Stock!#REF!&lt;&gt;0,Produit_Tarif_Stock!#REF!,"")</f>
        <v>#REF!</v>
      </c>
      <c r="F1622" s="2" t="e">
        <f>IF(Produit_Tarif_Stock!#REF!&lt;&gt;"",Produit_Tarif_Stock!#REF!,"")</f>
        <v>#REF!</v>
      </c>
      <c r="G1622" s="506" t="e">
        <f>IF(Produit_Tarif_Stock!#REF!&lt;&gt;0,Produit_Tarif_Stock!#REF!,"")</f>
        <v>#REF!</v>
      </c>
      <c r="I1622" s="506" t="str">
        <f t="shared" si="50"/>
        <v/>
      </c>
      <c r="J1622" s="2" t="e">
        <f>IF(Produit_Tarif_Stock!#REF!&lt;&gt;0,Produit_Tarif_Stock!#REF!,"")</f>
        <v>#REF!</v>
      </c>
      <c r="K1622" s="2" t="e">
        <f>IF(Produit_Tarif_Stock!#REF!&lt;&gt;0,Produit_Tarif_Stock!#REF!,"")</f>
        <v>#REF!</v>
      </c>
      <c r="L1622" s="114" t="e">
        <f>IF(Produit_Tarif_Stock!#REF!&lt;&gt;0,Produit_Tarif_Stock!#REF!,"")</f>
        <v>#REF!</v>
      </c>
      <c r="M1622" s="114" t="e">
        <f>IF(Produit_Tarif_Stock!#REF!&lt;&gt;0,Produit_Tarif_Stock!#REF!,"")</f>
        <v>#REF!</v>
      </c>
      <c r="N1622" s="454"/>
      <c r="P1622" s="2" t="e">
        <f>IF(Produit_Tarif_Stock!#REF!&lt;&gt;0,Produit_Tarif_Stock!#REF!,"")</f>
        <v>#REF!</v>
      </c>
      <c r="Q1622" s="518" t="e">
        <f>IF(Produit_Tarif_Stock!#REF!&lt;&gt;0,(E1622-(E1622*H1622)-Produit_Tarif_Stock!#REF!)/Produit_Tarif_Stock!#REF!*100,(E1622-(E1622*H1622)-Produit_Tarif_Stock!#REF!)/Produit_Tarif_Stock!#REF!*100)</f>
        <v>#REF!</v>
      </c>
      <c r="R1622" s="523">
        <f t="shared" si="51"/>
        <v>0</v>
      </c>
      <c r="S1622" s="524" t="e">
        <f>Produit_Tarif_Stock!#REF!</f>
        <v>#REF!</v>
      </c>
    </row>
    <row r="1623" spans="1:19" ht="24.75" customHeight="1">
      <c r="A1623" s="228" t="e">
        <f>Produit_Tarif_Stock!#REF!</f>
        <v>#REF!</v>
      </c>
      <c r="B1623" s="118" t="e">
        <f>IF(Produit_Tarif_Stock!#REF!&lt;&gt;"",Produit_Tarif_Stock!#REF!,"")</f>
        <v>#REF!</v>
      </c>
      <c r="C1623" s="502" t="e">
        <f>IF(Produit_Tarif_Stock!#REF!&lt;&gt;"",Produit_Tarif_Stock!#REF!,"")</f>
        <v>#REF!</v>
      </c>
      <c r="D1623" s="505" t="e">
        <f>IF(Produit_Tarif_Stock!#REF!&lt;&gt;"",Produit_Tarif_Stock!#REF!,"")</f>
        <v>#REF!</v>
      </c>
      <c r="E1623" s="514" t="e">
        <f>IF(Produit_Tarif_Stock!#REF!&lt;&gt;0,Produit_Tarif_Stock!#REF!,"")</f>
        <v>#REF!</v>
      </c>
      <c r="F1623" s="2" t="e">
        <f>IF(Produit_Tarif_Stock!#REF!&lt;&gt;"",Produit_Tarif_Stock!#REF!,"")</f>
        <v>#REF!</v>
      </c>
      <c r="G1623" s="506" t="e">
        <f>IF(Produit_Tarif_Stock!#REF!&lt;&gt;0,Produit_Tarif_Stock!#REF!,"")</f>
        <v>#REF!</v>
      </c>
      <c r="I1623" s="506" t="str">
        <f t="shared" si="50"/>
        <v/>
      </c>
      <c r="J1623" s="2" t="e">
        <f>IF(Produit_Tarif_Stock!#REF!&lt;&gt;0,Produit_Tarif_Stock!#REF!,"")</f>
        <v>#REF!</v>
      </c>
      <c r="K1623" s="2" t="e">
        <f>IF(Produit_Tarif_Stock!#REF!&lt;&gt;0,Produit_Tarif_Stock!#REF!,"")</f>
        <v>#REF!</v>
      </c>
      <c r="L1623" s="114" t="e">
        <f>IF(Produit_Tarif_Stock!#REF!&lt;&gt;0,Produit_Tarif_Stock!#REF!,"")</f>
        <v>#REF!</v>
      </c>
      <c r="M1623" s="114" t="e">
        <f>IF(Produit_Tarif_Stock!#REF!&lt;&gt;0,Produit_Tarif_Stock!#REF!,"")</f>
        <v>#REF!</v>
      </c>
      <c r="N1623" s="454"/>
      <c r="P1623" s="2" t="e">
        <f>IF(Produit_Tarif_Stock!#REF!&lt;&gt;0,Produit_Tarif_Stock!#REF!,"")</f>
        <v>#REF!</v>
      </c>
      <c r="Q1623" s="518" t="e">
        <f>IF(Produit_Tarif_Stock!#REF!&lt;&gt;0,(E1623-(E1623*H1623)-Produit_Tarif_Stock!#REF!)/Produit_Tarif_Stock!#REF!*100,(E1623-(E1623*H1623)-Produit_Tarif_Stock!#REF!)/Produit_Tarif_Stock!#REF!*100)</f>
        <v>#REF!</v>
      </c>
      <c r="R1623" s="523">
        <f t="shared" si="51"/>
        <v>0</v>
      </c>
      <c r="S1623" s="524" t="e">
        <f>Produit_Tarif_Stock!#REF!</f>
        <v>#REF!</v>
      </c>
    </row>
    <row r="1624" spans="1:19" ht="24.75" customHeight="1">
      <c r="A1624" s="228" t="e">
        <f>Produit_Tarif_Stock!#REF!</f>
        <v>#REF!</v>
      </c>
      <c r="B1624" s="118" t="e">
        <f>IF(Produit_Tarif_Stock!#REF!&lt;&gt;"",Produit_Tarif_Stock!#REF!,"")</f>
        <v>#REF!</v>
      </c>
      <c r="C1624" s="502" t="e">
        <f>IF(Produit_Tarif_Stock!#REF!&lt;&gt;"",Produit_Tarif_Stock!#REF!,"")</f>
        <v>#REF!</v>
      </c>
      <c r="D1624" s="505" t="e">
        <f>IF(Produit_Tarif_Stock!#REF!&lt;&gt;"",Produit_Tarif_Stock!#REF!,"")</f>
        <v>#REF!</v>
      </c>
      <c r="E1624" s="514" t="e">
        <f>IF(Produit_Tarif_Stock!#REF!&lt;&gt;0,Produit_Tarif_Stock!#REF!,"")</f>
        <v>#REF!</v>
      </c>
      <c r="F1624" s="2" t="e">
        <f>IF(Produit_Tarif_Stock!#REF!&lt;&gt;"",Produit_Tarif_Stock!#REF!,"")</f>
        <v>#REF!</v>
      </c>
      <c r="G1624" s="506" t="e">
        <f>IF(Produit_Tarif_Stock!#REF!&lt;&gt;0,Produit_Tarif_Stock!#REF!,"")</f>
        <v>#REF!</v>
      </c>
      <c r="I1624" s="506" t="str">
        <f t="shared" si="50"/>
        <v/>
      </c>
      <c r="J1624" s="2" t="e">
        <f>IF(Produit_Tarif_Stock!#REF!&lt;&gt;0,Produit_Tarif_Stock!#REF!,"")</f>
        <v>#REF!</v>
      </c>
      <c r="K1624" s="2" t="e">
        <f>IF(Produit_Tarif_Stock!#REF!&lt;&gt;0,Produit_Tarif_Stock!#REF!,"")</f>
        <v>#REF!</v>
      </c>
      <c r="L1624" s="114" t="e">
        <f>IF(Produit_Tarif_Stock!#REF!&lt;&gt;0,Produit_Tarif_Stock!#REF!,"")</f>
        <v>#REF!</v>
      </c>
      <c r="M1624" s="114" t="e">
        <f>IF(Produit_Tarif_Stock!#REF!&lt;&gt;0,Produit_Tarif_Stock!#REF!,"")</f>
        <v>#REF!</v>
      </c>
      <c r="N1624" s="454"/>
      <c r="P1624" s="2" t="e">
        <f>IF(Produit_Tarif_Stock!#REF!&lt;&gt;0,Produit_Tarif_Stock!#REF!,"")</f>
        <v>#REF!</v>
      </c>
      <c r="Q1624" s="518" t="e">
        <f>IF(Produit_Tarif_Stock!#REF!&lt;&gt;0,(E1624-(E1624*H1624)-Produit_Tarif_Stock!#REF!)/Produit_Tarif_Stock!#REF!*100,(E1624-(E1624*H1624)-Produit_Tarif_Stock!#REF!)/Produit_Tarif_Stock!#REF!*100)</f>
        <v>#REF!</v>
      </c>
      <c r="R1624" s="523">
        <f t="shared" si="51"/>
        <v>0</v>
      </c>
      <c r="S1624" s="524" t="e">
        <f>Produit_Tarif_Stock!#REF!</f>
        <v>#REF!</v>
      </c>
    </row>
    <row r="1625" spans="1:19" ht="24.75" customHeight="1">
      <c r="A1625" s="228" t="e">
        <f>Produit_Tarif_Stock!#REF!</f>
        <v>#REF!</v>
      </c>
      <c r="B1625" s="118" t="e">
        <f>IF(Produit_Tarif_Stock!#REF!&lt;&gt;"",Produit_Tarif_Stock!#REF!,"")</f>
        <v>#REF!</v>
      </c>
      <c r="C1625" s="502" t="e">
        <f>IF(Produit_Tarif_Stock!#REF!&lt;&gt;"",Produit_Tarif_Stock!#REF!,"")</f>
        <v>#REF!</v>
      </c>
      <c r="D1625" s="505" t="e">
        <f>IF(Produit_Tarif_Stock!#REF!&lt;&gt;"",Produit_Tarif_Stock!#REF!,"")</f>
        <v>#REF!</v>
      </c>
      <c r="E1625" s="514" t="e">
        <f>IF(Produit_Tarif_Stock!#REF!&lt;&gt;0,Produit_Tarif_Stock!#REF!,"")</f>
        <v>#REF!</v>
      </c>
      <c r="F1625" s="2" t="e">
        <f>IF(Produit_Tarif_Stock!#REF!&lt;&gt;"",Produit_Tarif_Stock!#REF!,"")</f>
        <v>#REF!</v>
      </c>
      <c r="G1625" s="506" t="e">
        <f>IF(Produit_Tarif_Stock!#REF!&lt;&gt;0,Produit_Tarif_Stock!#REF!,"")</f>
        <v>#REF!</v>
      </c>
      <c r="I1625" s="506" t="str">
        <f t="shared" si="50"/>
        <v/>
      </c>
      <c r="J1625" s="2" t="e">
        <f>IF(Produit_Tarif_Stock!#REF!&lt;&gt;0,Produit_Tarif_Stock!#REF!,"")</f>
        <v>#REF!</v>
      </c>
      <c r="K1625" s="2" t="e">
        <f>IF(Produit_Tarif_Stock!#REF!&lt;&gt;0,Produit_Tarif_Stock!#REF!,"")</f>
        <v>#REF!</v>
      </c>
      <c r="L1625" s="114" t="e">
        <f>IF(Produit_Tarif_Stock!#REF!&lt;&gt;0,Produit_Tarif_Stock!#REF!,"")</f>
        <v>#REF!</v>
      </c>
      <c r="M1625" s="114" t="e">
        <f>IF(Produit_Tarif_Stock!#REF!&lt;&gt;0,Produit_Tarif_Stock!#REF!,"")</f>
        <v>#REF!</v>
      </c>
      <c r="N1625" s="454"/>
      <c r="P1625" s="2" t="e">
        <f>IF(Produit_Tarif_Stock!#REF!&lt;&gt;0,Produit_Tarif_Stock!#REF!,"")</f>
        <v>#REF!</v>
      </c>
      <c r="Q1625" s="518" t="e">
        <f>IF(Produit_Tarif_Stock!#REF!&lt;&gt;0,(E1625-(E1625*H1625)-Produit_Tarif_Stock!#REF!)/Produit_Tarif_Stock!#REF!*100,(E1625-(E1625*H1625)-Produit_Tarif_Stock!#REF!)/Produit_Tarif_Stock!#REF!*100)</f>
        <v>#REF!</v>
      </c>
      <c r="R1625" s="523">
        <f t="shared" si="51"/>
        <v>0</v>
      </c>
      <c r="S1625" s="524" t="e">
        <f>Produit_Tarif_Stock!#REF!</f>
        <v>#REF!</v>
      </c>
    </row>
    <row r="1626" spans="1:19" ht="24.75" customHeight="1">
      <c r="A1626" s="228" t="e">
        <f>Produit_Tarif_Stock!#REF!</f>
        <v>#REF!</v>
      </c>
      <c r="B1626" s="118" t="e">
        <f>IF(Produit_Tarif_Stock!#REF!&lt;&gt;"",Produit_Tarif_Stock!#REF!,"")</f>
        <v>#REF!</v>
      </c>
      <c r="C1626" s="502" t="e">
        <f>IF(Produit_Tarif_Stock!#REF!&lt;&gt;"",Produit_Tarif_Stock!#REF!,"")</f>
        <v>#REF!</v>
      </c>
      <c r="D1626" s="505" t="e">
        <f>IF(Produit_Tarif_Stock!#REF!&lt;&gt;"",Produit_Tarif_Stock!#REF!,"")</f>
        <v>#REF!</v>
      </c>
      <c r="E1626" s="514" t="e">
        <f>IF(Produit_Tarif_Stock!#REF!&lt;&gt;0,Produit_Tarif_Stock!#REF!,"")</f>
        <v>#REF!</v>
      </c>
      <c r="F1626" s="2" t="e">
        <f>IF(Produit_Tarif_Stock!#REF!&lt;&gt;"",Produit_Tarif_Stock!#REF!,"")</f>
        <v>#REF!</v>
      </c>
      <c r="G1626" s="506" t="e">
        <f>IF(Produit_Tarif_Stock!#REF!&lt;&gt;0,Produit_Tarif_Stock!#REF!,"")</f>
        <v>#REF!</v>
      </c>
      <c r="I1626" s="506" t="str">
        <f t="shared" si="50"/>
        <v/>
      </c>
      <c r="J1626" s="2" t="e">
        <f>IF(Produit_Tarif_Stock!#REF!&lt;&gt;0,Produit_Tarif_Stock!#REF!,"")</f>
        <v>#REF!</v>
      </c>
      <c r="K1626" s="2" t="e">
        <f>IF(Produit_Tarif_Stock!#REF!&lt;&gt;0,Produit_Tarif_Stock!#REF!,"")</f>
        <v>#REF!</v>
      </c>
      <c r="L1626" s="114" t="e">
        <f>IF(Produit_Tarif_Stock!#REF!&lt;&gt;0,Produit_Tarif_Stock!#REF!,"")</f>
        <v>#REF!</v>
      </c>
      <c r="M1626" s="114" t="e">
        <f>IF(Produit_Tarif_Stock!#REF!&lt;&gt;0,Produit_Tarif_Stock!#REF!,"")</f>
        <v>#REF!</v>
      </c>
      <c r="N1626" s="454"/>
      <c r="P1626" s="2" t="e">
        <f>IF(Produit_Tarif_Stock!#REF!&lt;&gt;0,Produit_Tarif_Stock!#REF!,"")</f>
        <v>#REF!</v>
      </c>
      <c r="Q1626" s="518" t="e">
        <f>IF(Produit_Tarif_Stock!#REF!&lt;&gt;0,(E1626-(E1626*H1626)-Produit_Tarif_Stock!#REF!)/Produit_Tarif_Stock!#REF!*100,(E1626-(E1626*H1626)-Produit_Tarif_Stock!#REF!)/Produit_Tarif_Stock!#REF!*100)</f>
        <v>#REF!</v>
      </c>
      <c r="R1626" s="523">
        <f t="shared" si="51"/>
        <v>0</v>
      </c>
      <c r="S1626" s="524" t="e">
        <f>Produit_Tarif_Stock!#REF!</f>
        <v>#REF!</v>
      </c>
    </row>
    <row r="1627" spans="1:19" ht="24.75" customHeight="1">
      <c r="A1627" s="228" t="e">
        <f>Produit_Tarif_Stock!#REF!</f>
        <v>#REF!</v>
      </c>
      <c r="B1627" s="118" t="e">
        <f>IF(Produit_Tarif_Stock!#REF!&lt;&gt;"",Produit_Tarif_Stock!#REF!,"")</f>
        <v>#REF!</v>
      </c>
      <c r="C1627" s="502" t="e">
        <f>IF(Produit_Tarif_Stock!#REF!&lt;&gt;"",Produit_Tarif_Stock!#REF!,"")</f>
        <v>#REF!</v>
      </c>
      <c r="D1627" s="505" t="e">
        <f>IF(Produit_Tarif_Stock!#REF!&lt;&gt;"",Produit_Tarif_Stock!#REF!,"")</f>
        <v>#REF!</v>
      </c>
      <c r="E1627" s="514" t="e">
        <f>IF(Produit_Tarif_Stock!#REF!&lt;&gt;0,Produit_Tarif_Stock!#REF!,"")</f>
        <v>#REF!</v>
      </c>
      <c r="F1627" s="2" t="e">
        <f>IF(Produit_Tarif_Stock!#REF!&lt;&gt;"",Produit_Tarif_Stock!#REF!,"")</f>
        <v>#REF!</v>
      </c>
      <c r="G1627" s="506" t="e">
        <f>IF(Produit_Tarif_Stock!#REF!&lt;&gt;0,Produit_Tarif_Stock!#REF!,"")</f>
        <v>#REF!</v>
      </c>
      <c r="I1627" s="506" t="str">
        <f t="shared" si="50"/>
        <v/>
      </c>
      <c r="J1627" s="2" t="e">
        <f>IF(Produit_Tarif_Stock!#REF!&lt;&gt;0,Produit_Tarif_Stock!#REF!,"")</f>
        <v>#REF!</v>
      </c>
      <c r="K1627" s="2" t="e">
        <f>IF(Produit_Tarif_Stock!#REF!&lt;&gt;0,Produit_Tarif_Stock!#REF!,"")</f>
        <v>#REF!</v>
      </c>
      <c r="L1627" s="114" t="e">
        <f>IF(Produit_Tarif_Stock!#REF!&lt;&gt;0,Produit_Tarif_Stock!#REF!,"")</f>
        <v>#REF!</v>
      </c>
      <c r="M1627" s="114" t="e">
        <f>IF(Produit_Tarif_Stock!#REF!&lt;&gt;0,Produit_Tarif_Stock!#REF!,"")</f>
        <v>#REF!</v>
      </c>
      <c r="N1627" s="454"/>
      <c r="P1627" s="2" t="e">
        <f>IF(Produit_Tarif_Stock!#REF!&lt;&gt;0,Produit_Tarif_Stock!#REF!,"")</f>
        <v>#REF!</v>
      </c>
      <c r="Q1627" s="518" t="e">
        <f>IF(Produit_Tarif_Stock!#REF!&lt;&gt;0,(E1627-(E1627*H1627)-Produit_Tarif_Stock!#REF!)/Produit_Tarif_Stock!#REF!*100,(E1627-(E1627*H1627)-Produit_Tarif_Stock!#REF!)/Produit_Tarif_Stock!#REF!*100)</f>
        <v>#REF!</v>
      </c>
      <c r="R1627" s="523">
        <f t="shared" si="51"/>
        <v>0</v>
      </c>
      <c r="S1627" s="524" t="e">
        <f>Produit_Tarif_Stock!#REF!</f>
        <v>#REF!</v>
      </c>
    </row>
    <row r="1628" spans="1:19" ht="24.75" customHeight="1">
      <c r="A1628" s="228" t="e">
        <f>Produit_Tarif_Stock!#REF!</f>
        <v>#REF!</v>
      </c>
      <c r="B1628" s="118" t="e">
        <f>IF(Produit_Tarif_Stock!#REF!&lt;&gt;"",Produit_Tarif_Stock!#REF!,"")</f>
        <v>#REF!</v>
      </c>
      <c r="C1628" s="502" t="e">
        <f>IF(Produit_Tarif_Stock!#REF!&lt;&gt;"",Produit_Tarif_Stock!#REF!,"")</f>
        <v>#REF!</v>
      </c>
      <c r="D1628" s="505" t="e">
        <f>IF(Produit_Tarif_Stock!#REF!&lt;&gt;"",Produit_Tarif_Stock!#REF!,"")</f>
        <v>#REF!</v>
      </c>
      <c r="E1628" s="514" t="e">
        <f>IF(Produit_Tarif_Stock!#REF!&lt;&gt;0,Produit_Tarif_Stock!#REF!,"")</f>
        <v>#REF!</v>
      </c>
      <c r="F1628" s="2" t="e">
        <f>IF(Produit_Tarif_Stock!#REF!&lt;&gt;"",Produit_Tarif_Stock!#REF!,"")</f>
        <v>#REF!</v>
      </c>
      <c r="G1628" s="506" t="e">
        <f>IF(Produit_Tarif_Stock!#REF!&lt;&gt;0,Produit_Tarif_Stock!#REF!,"")</f>
        <v>#REF!</v>
      </c>
      <c r="I1628" s="506" t="str">
        <f t="shared" si="50"/>
        <v/>
      </c>
      <c r="J1628" s="2" t="e">
        <f>IF(Produit_Tarif_Stock!#REF!&lt;&gt;0,Produit_Tarif_Stock!#REF!,"")</f>
        <v>#REF!</v>
      </c>
      <c r="K1628" s="2" t="e">
        <f>IF(Produit_Tarif_Stock!#REF!&lt;&gt;0,Produit_Tarif_Stock!#REF!,"")</f>
        <v>#REF!</v>
      </c>
      <c r="L1628" s="114" t="e">
        <f>IF(Produit_Tarif_Stock!#REF!&lt;&gt;0,Produit_Tarif_Stock!#REF!,"")</f>
        <v>#REF!</v>
      </c>
      <c r="M1628" s="114" t="e">
        <f>IF(Produit_Tarif_Stock!#REF!&lt;&gt;0,Produit_Tarif_Stock!#REF!,"")</f>
        <v>#REF!</v>
      </c>
      <c r="N1628" s="454"/>
      <c r="P1628" s="2" t="e">
        <f>IF(Produit_Tarif_Stock!#REF!&lt;&gt;0,Produit_Tarif_Stock!#REF!,"")</f>
        <v>#REF!</v>
      </c>
      <c r="Q1628" s="518" t="e">
        <f>IF(Produit_Tarif_Stock!#REF!&lt;&gt;0,(E1628-(E1628*H1628)-Produit_Tarif_Stock!#REF!)/Produit_Tarif_Stock!#REF!*100,(E1628-(E1628*H1628)-Produit_Tarif_Stock!#REF!)/Produit_Tarif_Stock!#REF!*100)</f>
        <v>#REF!</v>
      </c>
      <c r="R1628" s="523">
        <f t="shared" si="51"/>
        <v>0</v>
      </c>
      <c r="S1628" s="524" t="e">
        <f>Produit_Tarif_Stock!#REF!</f>
        <v>#REF!</v>
      </c>
    </row>
    <row r="1629" spans="1:19" ht="24.75" customHeight="1">
      <c r="A1629" s="228" t="e">
        <f>Produit_Tarif_Stock!#REF!</f>
        <v>#REF!</v>
      </c>
      <c r="B1629" s="118" t="e">
        <f>IF(Produit_Tarif_Stock!#REF!&lt;&gt;"",Produit_Tarif_Stock!#REF!,"")</f>
        <v>#REF!</v>
      </c>
      <c r="C1629" s="502" t="e">
        <f>IF(Produit_Tarif_Stock!#REF!&lt;&gt;"",Produit_Tarif_Stock!#REF!,"")</f>
        <v>#REF!</v>
      </c>
      <c r="D1629" s="505" t="e">
        <f>IF(Produit_Tarif_Stock!#REF!&lt;&gt;"",Produit_Tarif_Stock!#REF!,"")</f>
        <v>#REF!</v>
      </c>
      <c r="E1629" s="514" t="e">
        <f>IF(Produit_Tarif_Stock!#REF!&lt;&gt;0,Produit_Tarif_Stock!#REF!,"")</f>
        <v>#REF!</v>
      </c>
      <c r="F1629" s="2" t="e">
        <f>IF(Produit_Tarif_Stock!#REF!&lt;&gt;"",Produit_Tarif_Stock!#REF!,"")</f>
        <v>#REF!</v>
      </c>
      <c r="G1629" s="506" t="e">
        <f>IF(Produit_Tarif_Stock!#REF!&lt;&gt;0,Produit_Tarif_Stock!#REF!,"")</f>
        <v>#REF!</v>
      </c>
      <c r="I1629" s="506" t="str">
        <f t="shared" si="50"/>
        <v/>
      </c>
      <c r="J1629" s="2" t="e">
        <f>IF(Produit_Tarif_Stock!#REF!&lt;&gt;0,Produit_Tarif_Stock!#REF!,"")</f>
        <v>#REF!</v>
      </c>
      <c r="K1629" s="2" t="e">
        <f>IF(Produit_Tarif_Stock!#REF!&lt;&gt;0,Produit_Tarif_Stock!#REF!,"")</f>
        <v>#REF!</v>
      </c>
      <c r="L1629" s="114" t="e">
        <f>IF(Produit_Tarif_Stock!#REF!&lt;&gt;0,Produit_Tarif_Stock!#REF!,"")</f>
        <v>#REF!</v>
      </c>
      <c r="M1629" s="114" t="e">
        <f>IF(Produit_Tarif_Stock!#REF!&lt;&gt;0,Produit_Tarif_Stock!#REF!,"")</f>
        <v>#REF!</v>
      </c>
      <c r="N1629" s="454"/>
      <c r="P1629" s="2" t="e">
        <f>IF(Produit_Tarif_Stock!#REF!&lt;&gt;0,Produit_Tarif_Stock!#REF!,"")</f>
        <v>#REF!</v>
      </c>
      <c r="Q1629" s="518" t="e">
        <f>IF(Produit_Tarif_Stock!#REF!&lt;&gt;0,(E1629-(E1629*H1629)-Produit_Tarif_Stock!#REF!)/Produit_Tarif_Stock!#REF!*100,(E1629-(E1629*H1629)-Produit_Tarif_Stock!#REF!)/Produit_Tarif_Stock!#REF!*100)</f>
        <v>#REF!</v>
      </c>
      <c r="R1629" s="523">
        <f t="shared" si="51"/>
        <v>0</v>
      </c>
      <c r="S1629" s="524" t="e">
        <f>Produit_Tarif_Stock!#REF!</f>
        <v>#REF!</v>
      </c>
    </row>
    <row r="1630" spans="1:19" ht="24.75" customHeight="1">
      <c r="A1630" s="228" t="e">
        <f>Produit_Tarif_Stock!#REF!</f>
        <v>#REF!</v>
      </c>
      <c r="B1630" s="118" t="e">
        <f>IF(Produit_Tarif_Stock!#REF!&lt;&gt;"",Produit_Tarif_Stock!#REF!,"")</f>
        <v>#REF!</v>
      </c>
      <c r="C1630" s="502" t="e">
        <f>IF(Produit_Tarif_Stock!#REF!&lt;&gt;"",Produit_Tarif_Stock!#REF!,"")</f>
        <v>#REF!</v>
      </c>
      <c r="D1630" s="505" t="e">
        <f>IF(Produit_Tarif_Stock!#REF!&lt;&gt;"",Produit_Tarif_Stock!#REF!,"")</f>
        <v>#REF!</v>
      </c>
      <c r="E1630" s="514" t="e">
        <f>IF(Produit_Tarif_Stock!#REF!&lt;&gt;0,Produit_Tarif_Stock!#REF!,"")</f>
        <v>#REF!</v>
      </c>
      <c r="F1630" s="2" t="e">
        <f>IF(Produit_Tarif_Stock!#REF!&lt;&gt;"",Produit_Tarif_Stock!#REF!,"")</f>
        <v>#REF!</v>
      </c>
      <c r="G1630" s="506" t="e">
        <f>IF(Produit_Tarif_Stock!#REF!&lt;&gt;0,Produit_Tarif_Stock!#REF!,"")</f>
        <v>#REF!</v>
      </c>
      <c r="I1630" s="506" t="str">
        <f t="shared" si="50"/>
        <v/>
      </c>
      <c r="J1630" s="2" t="e">
        <f>IF(Produit_Tarif_Stock!#REF!&lt;&gt;0,Produit_Tarif_Stock!#REF!,"")</f>
        <v>#REF!</v>
      </c>
      <c r="K1630" s="2" t="e">
        <f>IF(Produit_Tarif_Stock!#REF!&lt;&gt;0,Produit_Tarif_Stock!#REF!,"")</f>
        <v>#REF!</v>
      </c>
      <c r="L1630" s="114" t="e">
        <f>IF(Produit_Tarif_Stock!#REF!&lt;&gt;0,Produit_Tarif_Stock!#REF!,"")</f>
        <v>#REF!</v>
      </c>
      <c r="M1630" s="114" t="e">
        <f>IF(Produit_Tarif_Stock!#REF!&lt;&gt;0,Produit_Tarif_Stock!#REF!,"")</f>
        <v>#REF!</v>
      </c>
      <c r="N1630" s="454"/>
      <c r="P1630" s="2" t="e">
        <f>IF(Produit_Tarif_Stock!#REF!&lt;&gt;0,Produit_Tarif_Stock!#REF!,"")</f>
        <v>#REF!</v>
      </c>
      <c r="Q1630" s="518" t="e">
        <f>IF(Produit_Tarif_Stock!#REF!&lt;&gt;0,(E1630-(E1630*H1630)-Produit_Tarif_Stock!#REF!)/Produit_Tarif_Stock!#REF!*100,(E1630-(E1630*H1630)-Produit_Tarif_Stock!#REF!)/Produit_Tarif_Stock!#REF!*100)</f>
        <v>#REF!</v>
      </c>
      <c r="R1630" s="523">
        <f t="shared" si="51"/>
        <v>0</v>
      </c>
      <c r="S1630" s="524" t="e">
        <f>Produit_Tarif_Stock!#REF!</f>
        <v>#REF!</v>
      </c>
    </row>
    <row r="1631" spans="1:19" ht="24.75" customHeight="1">
      <c r="A1631" s="228" t="e">
        <f>Produit_Tarif_Stock!#REF!</f>
        <v>#REF!</v>
      </c>
      <c r="B1631" s="118" t="e">
        <f>IF(Produit_Tarif_Stock!#REF!&lt;&gt;"",Produit_Tarif_Stock!#REF!,"")</f>
        <v>#REF!</v>
      </c>
      <c r="C1631" s="502" t="e">
        <f>IF(Produit_Tarif_Stock!#REF!&lt;&gt;"",Produit_Tarif_Stock!#REF!,"")</f>
        <v>#REF!</v>
      </c>
      <c r="D1631" s="505" t="e">
        <f>IF(Produit_Tarif_Stock!#REF!&lt;&gt;"",Produit_Tarif_Stock!#REF!,"")</f>
        <v>#REF!</v>
      </c>
      <c r="E1631" s="514" t="e">
        <f>IF(Produit_Tarif_Stock!#REF!&lt;&gt;0,Produit_Tarif_Stock!#REF!,"")</f>
        <v>#REF!</v>
      </c>
      <c r="F1631" s="2" t="e">
        <f>IF(Produit_Tarif_Stock!#REF!&lt;&gt;"",Produit_Tarif_Stock!#REF!,"")</f>
        <v>#REF!</v>
      </c>
      <c r="G1631" s="506" t="e">
        <f>IF(Produit_Tarif_Stock!#REF!&lt;&gt;0,Produit_Tarif_Stock!#REF!,"")</f>
        <v>#REF!</v>
      </c>
      <c r="I1631" s="506" t="str">
        <f t="shared" si="50"/>
        <v/>
      </c>
      <c r="J1631" s="2" t="e">
        <f>IF(Produit_Tarif_Stock!#REF!&lt;&gt;0,Produit_Tarif_Stock!#REF!,"")</f>
        <v>#REF!</v>
      </c>
      <c r="K1631" s="2" t="e">
        <f>IF(Produit_Tarif_Stock!#REF!&lt;&gt;0,Produit_Tarif_Stock!#REF!,"")</f>
        <v>#REF!</v>
      </c>
      <c r="L1631" s="114" t="e">
        <f>IF(Produit_Tarif_Stock!#REF!&lt;&gt;0,Produit_Tarif_Stock!#REF!,"")</f>
        <v>#REF!</v>
      </c>
      <c r="M1631" s="114" t="e">
        <f>IF(Produit_Tarif_Stock!#REF!&lt;&gt;0,Produit_Tarif_Stock!#REF!,"")</f>
        <v>#REF!</v>
      </c>
      <c r="N1631" s="454"/>
      <c r="P1631" s="2" t="e">
        <f>IF(Produit_Tarif_Stock!#REF!&lt;&gt;0,Produit_Tarif_Stock!#REF!,"")</f>
        <v>#REF!</v>
      </c>
      <c r="Q1631" s="518" t="e">
        <f>IF(Produit_Tarif_Stock!#REF!&lt;&gt;0,(E1631-(E1631*H1631)-Produit_Tarif_Stock!#REF!)/Produit_Tarif_Stock!#REF!*100,(E1631-(E1631*H1631)-Produit_Tarif_Stock!#REF!)/Produit_Tarif_Stock!#REF!*100)</f>
        <v>#REF!</v>
      </c>
      <c r="R1631" s="523">
        <f t="shared" si="51"/>
        <v>0</v>
      </c>
      <c r="S1631" s="524" t="e">
        <f>Produit_Tarif_Stock!#REF!</f>
        <v>#REF!</v>
      </c>
    </row>
    <row r="1632" spans="1:19" ht="24.75" customHeight="1">
      <c r="A1632" s="228" t="e">
        <f>Produit_Tarif_Stock!#REF!</f>
        <v>#REF!</v>
      </c>
      <c r="B1632" s="118" t="e">
        <f>IF(Produit_Tarif_Stock!#REF!&lt;&gt;"",Produit_Tarif_Stock!#REF!,"")</f>
        <v>#REF!</v>
      </c>
      <c r="C1632" s="502" t="e">
        <f>IF(Produit_Tarif_Stock!#REF!&lt;&gt;"",Produit_Tarif_Stock!#REF!,"")</f>
        <v>#REF!</v>
      </c>
      <c r="D1632" s="505" t="e">
        <f>IF(Produit_Tarif_Stock!#REF!&lt;&gt;"",Produit_Tarif_Stock!#REF!,"")</f>
        <v>#REF!</v>
      </c>
      <c r="E1632" s="514" t="e">
        <f>IF(Produit_Tarif_Stock!#REF!&lt;&gt;0,Produit_Tarif_Stock!#REF!,"")</f>
        <v>#REF!</v>
      </c>
      <c r="F1632" s="2" t="e">
        <f>IF(Produit_Tarif_Stock!#REF!&lt;&gt;"",Produit_Tarif_Stock!#REF!,"")</f>
        <v>#REF!</v>
      </c>
      <c r="G1632" s="506" t="e">
        <f>IF(Produit_Tarif_Stock!#REF!&lt;&gt;0,Produit_Tarif_Stock!#REF!,"")</f>
        <v>#REF!</v>
      </c>
      <c r="I1632" s="506" t="str">
        <f t="shared" si="50"/>
        <v/>
      </c>
      <c r="J1632" s="2" t="e">
        <f>IF(Produit_Tarif_Stock!#REF!&lt;&gt;0,Produit_Tarif_Stock!#REF!,"")</f>
        <v>#REF!</v>
      </c>
      <c r="K1632" s="2" t="e">
        <f>IF(Produit_Tarif_Stock!#REF!&lt;&gt;0,Produit_Tarif_Stock!#REF!,"")</f>
        <v>#REF!</v>
      </c>
      <c r="L1632" s="114" t="e">
        <f>IF(Produit_Tarif_Stock!#REF!&lt;&gt;0,Produit_Tarif_Stock!#REF!,"")</f>
        <v>#REF!</v>
      </c>
      <c r="M1632" s="114" t="e">
        <f>IF(Produit_Tarif_Stock!#REF!&lt;&gt;0,Produit_Tarif_Stock!#REF!,"")</f>
        <v>#REF!</v>
      </c>
      <c r="N1632" s="454"/>
      <c r="P1632" s="2" t="e">
        <f>IF(Produit_Tarif_Stock!#REF!&lt;&gt;0,Produit_Tarif_Stock!#REF!,"")</f>
        <v>#REF!</v>
      </c>
      <c r="Q1632" s="518" t="e">
        <f>IF(Produit_Tarif_Stock!#REF!&lt;&gt;0,(E1632-(E1632*H1632)-Produit_Tarif_Stock!#REF!)/Produit_Tarif_Stock!#REF!*100,(E1632-(E1632*H1632)-Produit_Tarif_Stock!#REF!)/Produit_Tarif_Stock!#REF!*100)</f>
        <v>#REF!</v>
      </c>
      <c r="R1632" s="523">
        <f t="shared" si="51"/>
        <v>0</v>
      </c>
      <c r="S1632" s="524" t="e">
        <f>Produit_Tarif_Stock!#REF!</f>
        <v>#REF!</v>
      </c>
    </row>
    <row r="1633" spans="1:19" ht="24.75" customHeight="1">
      <c r="A1633" s="228" t="e">
        <f>Produit_Tarif_Stock!#REF!</f>
        <v>#REF!</v>
      </c>
      <c r="B1633" s="118" t="e">
        <f>IF(Produit_Tarif_Stock!#REF!&lt;&gt;"",Produit_Tarif_Stock!#REF!,"")</f>
        <v>#REF!</v>
      </c>
      <c r="C1633" s="502" t="e">
        <f>IF(Produit_Tarif_Stock!#REF!&lt;&gt;"",Produit_Tarif_Stock!#REF!,"")</f>
        <v>#REF!</v>
      </c>
      <c r="D1633" s="505" t="e">
        <f>IF(Produit_Tarif_Stock!#REF!&lt;&gt;"",Produit_Tarif_Stock!#REF!,"")</f>
        <v>#REF!</v>
      </c>
      <c r="E1633" s="514" t="e">
        <f>IF(Produit_Tarif_Stock!#REF!&lt;&gt;0,Produit_Tarif_Stock!#REF!,"")</f>
        <v>#REF!</v>
      </c>
      <c r="F1633" s="2" t="e">
        <f>IF(Produit_Tarif_Stock!#REF!&lt;&gt;"",Produit_Tarif_Stock!#REF!,"")</f>
        <v>#REF!</v>
      </c>
      <c r="G1633" s="506" t="e">
        <f>IF(Produit_Tarif_Stock!#REF!&lt;&gt;0,Produit_Tarif_Stock!#REF!,"")</f>
        <v>#REF!</v>
      </c>
      <c r="I1633" s="506" t="str">
        <f t="shared" si="50"/>
        <v/>
      </c>
      <c r="J1633" s="2" t="e">
        <f>IF(Produit_Tarif_Stock!#REF!&lt;&gt;0,Produit_Tarif_Stock!#REF!,"")</f>
        <v>#REF!</v>
      </c>
      <c r="K1633" s="2" t="e">
        <f>IF(Produit_Tarif_Stock!#REF!&lt;&gt;0,Produit_Tarif_Stock!#REF!,"")</f>
        <v>#REF!</v>
      </c>
      <c r="L1633" s="114" t="e">
        <f>IF(Produit_Tarif_Stock!#REF!&lt;&gt;0,Produit_Tarif_Stock!#REF!,"")</f>
        <v>#REF!</v>
      </c>
      <c r="M1633" s="114" t="e">
        <f>IF(Produit_Tarif_Stock!#REF!&lt;&gt;0,Produit_Tarif_Stock!#REF!,"")</f>
        <v>#REF!</v>
      </c>
      <c r="N1633" s="454"/>
      <c r="P1633" s="2" t="e">
        <f>IF(Produit_Tarif_Stock!#REF!&lt;&gt;0,Produit_Tarif_Stock!#REF!,"")</f>
        <v>#REF!</v>
      </c>
      <c r="Q1633" s="518" t="e">
        <f>IF(Produit_Tarif_Stock!#REF!&lt;&gt;0,(E1633-(E1633*H1633)-Produit_Tarif_Stock!#REF!)/Produit_Tarif_Stock!#REF!*100,(E1633-(E1633*H1633)-Produit_Tarif_Stock!#REF!)/Produit_Tarif_Stock!#REF!*100)</f>
        <v>#REF!</v>
      </c>
      <c r="R1633" s="523">
        <f t="shared" si="51"/>
        <v>0</v>
      </c>
      <c r="S1633" s="524" t="e">
        <f>Produit_Tarif_Stock!#REF!</f>
        <v>#REF!</v>
      </c>
    </row>
    <row r="1634" spans="1:19" ht="24.75" customHeight="1">
      <c r="A1634" s="228" t="e">
        <f>Produit_Tarif_Stock!#REF!</f>
        <v>#REF!</v>
      </c>
      <c r="B1634" s="118" t="e">
        <f>IF(Produit_Tarif_Stock!#REF!&lt;&gt;"",Produit_Tarif_Stock!#REF!,"")</f>
        <v>#REF!</v>
      </c>
      <c r="C1634" s="502" t="e">
        <f>IF(Produit_Tarif_Stock!#REF!&lt;&gt;"",Produit_Tarif_Stock!#REF!,"")</f>
        <v>#REF!</v>
      </c>
      <c r="D1634" s="505" t="e">
        <f>IF(Produit_Tarif_Stock!#REF!&lt;&gt;"",Produit_Tarif_Stock!#REF!,"")</f>
        <v>#REF!</v>
      </c>
      <c r="E1634" s="514" t="e">
        <f>IF(Produit_Tarif_Stock!#REF!&lt;&gt;0,Produit_Tarif_Stock!#REF!,"")</f>
        <v>#REF!</v>
      </c>
      <c r="F1634" s="2" t="e">
        <f>IF(Produit_Tarif_Stock!#REF!&lt;&gt;"",Produit_Tarif_Stock!#REF!,"")</f>
        <v>#REF!</v>
      </c>
      <c r="G1634" s="506" t="e">
        <f>IF(Produit_Tarif_Stock!#REF!&lt;&gt;0,Produit_Tarif_Stock!#REF!,"")</f>
        <v>#REF!</v>
      </c>
      <c r="I1634" s="506" t="str">
        <f t="shared" si="50"/>
        <v/>
      </c>
      <c r="J1634" s="2" t="e">
        <f>IF(Produit_Tarif_Stock!#REF!&lt;&gt;0,Produit_Tarif_Stock!#REF!,"")</f>
        <v>#REF!</v>
      </c>
      <c r="K1634" s="2" t="e">
        <f>IF(Produit_Tarif_Stock!#REF!&lt;&gt;0,Produit_Tarif_Stock!#REF!,"")</f>
        <v>#REF!</v>
      </c>
      <c r="L1634" s="114" t="e">
        <f>IF(Produit_Tarif_Stock!#REF!&lt;&gt;0,Produit_Tarif_Stock!#REF!,"")</f>
        <v>#REF!</v>
      </c>
      <c r="M1634" s="114" t="e">
        <f>IF(Produit_Tarif_Stock!#REF!&lt;&gt;0,Produit_Tarif_Stock!#REF!,"")</f>
        <v>#REF!</v>
      </c>
      <c r="N1634" s="454"/>
      <c r="P1634" s="2" t="e">
        <f>IF(Produit_Tarif_Stock!#REF!&lt;&gt;0,Produit_Tarif_Stock!#REF!,"")</f>
        <v>#REF!</v>
      </c>
      <c r="Q1634" s="518" t="e">
        <f>IF(Produit_Tarif_Stock!#REF!&lt;&gt;0,(E1634-(E1634*H1634)-Produit_Tarif_Stock!#REF!)/Produit_Tarif_Stock!#REF!*100,(E1634-(E1634*H1634)-Produit_Tarif_Stock!#REF!)/Produit_Tarif_Stock!#REF!*100)</f>
        <v>#REF!</v>
      </c>
      <c r="R1634" s="523">
        <f t="shared" si="51"/>
        <v>0</v>
      </c>
      <c r="S1634" s="524" t="e">
        <f>Produit_Tarif_Stock!#REF!</f>
        <v>#REF!</v>
      </c>
    </row>
    <row r="1635" spans="1:19" ht="24.75" customHeight="1">
      <c r="A1635" s="228" t="e">
        <f>Produit_Tarif_Stock!#REF!</f>
        <v>#REF!</v>
      </c>
      <c r="B1635" s="118" t="e">
        <f>IF(Produit_Tarif_Stock!#REF!&lt;&gt;"",Produit_Tarif_Stock!#REF!,"")</f>
        <v>#REF!</v>
      </c>
      <c r="C1635" s="502" t="e">
        <f>IF(Produit_Tarif_Stock!#REF!&lt;&gt;"",Produit_Tarif_Stock!#REF!,"")</f>
        <v>#REF!</v>
      </c>
      <c r="D1635" s="505" t="e">
        <f>IF(Produit_Tarif_Stock!#REF!&lt;&gt;"",Produit_Tarif_Stock!#REF!,"")</f>
        <v>#REF!</v>
      </c>
      <c r="E1635" s="514" t="e">
        <f>IF(Produit_Tarif_Stock!#REF!&lt;&gt;0,Produit_Tarif_Stock!#REF!,"")</f>
        <v>#REF!</v>
      </c>
      <c r="F1635" s="2" t="e">
        <f>IF(Produit_Tarif_Stock!#REF!&lt;&gt;"",Produit_Tarif_Stock!#REF!,"")</f>
        <v>#REF!</v>
      </c>
      <c r="G1635" s="506" t="e">
        <f>IF(Produit_Tarif_Stock!#REF!&lt;&gt;0,Produit_Tarif_Stock!#REF!,"")</f>
        <v>#REF!</v>
      </c>
      <c r="I1635" s="506" t="str">
        <f t="shared" si="50"/>
        <v/>
      </c>
      <c r="J1635" s="2" t="e">
        <f>IF(Produit_Tarif_Stock!#REF!&lt;&gt;0,Produit_Tarif_Stock!#REF!,"")</f>
        <v>#REF!</v>
      </c>
      <c r="K1635" s="2" t="e">
        <f>IF(Produit_Tarif_Stock!#REF!&lt;&gt;0,Produit_Tarif_Stock!#REF!,"")</f>
        <v>#REF!</v>
      </c>
      <c r="L1635" s="114" t="e">
        <f>IF(Produit_Tarif_Stock!#REF!&lt;&gt;0,Produit_Tarif_Stock!#REF!,"")</f>
        <v>#REF!</v>
      </c>
      <c r="M1635" s="114" t="e">
        <f>IF(Produit_Tarif_Stock!#REF!&lt;&gt;0,Produit_Tarif_Stock!#REF!,"")</f>
        <v>#REF!</v>
      </c>
      <c r="N1635" s="454"/>
      <c r="P1635" s="2" t="e">
        <f>IF(Produit_Tarif_Stock!#REF!&lt;&gt;0,Produit_Tarif_Stock!#REF!,"")</f>
        <v>#REF!</v>
      </c>
      <c r="Q1635" s="518" t="e">
        <f>IF(Produit_Tarif_Stock!#REF!&lt;&gt;0,(E1635-(E1635*H1635)-Produit_Tarif_Stock!#REF!)/Produit_Tarif_Stock!#REF!*100,(E1635-(E1635*H1635)-Produit_Tarif_Stock!#REF!)/Produit_Tarif_Stock!#REF!*100)</f>
        <v>#REF!</v>
      </c>
      <c r="R1635" s="523">
        <f t="shared" si="51"/>
        <v>0</v>
      </c>
      <c r="S1635" s="524" t="e">
        <f>Produit_Tarif_Stock!#REF!</f>
        <v>#REF!</v>
      </c>
    </row>
    <row r="1636" spans="1:19" ht="24.75" customHeight="1">
      <c r="A1636" s="228" t="e">
        <f>Produit_Tarif_Stock!#REF!</f>
        <v>#REF!</v>
      </c>
      <c r="B1636" s="118" t="e">
        <f>IF(Produit_Tarif_Stock!#REF!&lt;&gt;"",Produit_Tarif_Stock!#REF!,"")</f>
        <v>#REF!</v>
      </c>
      <c r="C1636" s="502" t="e">
        <f>IF(Produit_Tarif_Stock!#REF!&lt;&gt;"",Produit_Tarif_Stock!#REF!,"")</f>
        <v>#REF!</v>
      </c>
      <c r="D1636" s="505" t="e">
        <f>IF(Produit_Tarif_Stock!#REF!&lt;&gt;"",Produit_Tarif_Stock!#REF!,"")</f>
        <v>#REF!</v>
      </c>
      <c r="E1636" s="514" t="e">
        <f>IF(Produit_Tarif_Stock!#REF!&lt;&gt;0,Produit_Tarif_Stock!#REF!,"")</f>
        <v>#REF!</v>
      </c>
      <c r="F1636" s="2" t="e">
        <f>IF(Produit_Tarif_Stock!#REF!&lt;&gt;"",Produit_Tarif_Stock!#REF!,"")</f>
        <v>#REF!</v>
      </c>
      <c r="G1636" s="506" t="e">
        <f>IF(Produit_Tarif_Stock!#REF!&lt;&gt;0,Produit_Tarif_Stock!#REF!,"")</f>
        <v>#REF!</v>
      </c>
      <c r="I1636" s="506" t="str">
        <f t="shared" si="50"/>
        <v/>
      </c>
      <c r="J1636" s="2" t="e">
        <f>IF(Produit_Tarif_Stock!#REF!&lt;&gt;0,Produit_Tarif_Stock!#REF!,"")</f>
        <v>#REF!</v>
      </c>
      <c r="K1636" s="2" t="e">
        <f>IF(Produit_Tarif_Stock!#REF!&lt;&gt;0,Produit_Tarif_Stock!#REF!,"")</f>
        <v>#REF!</v>
      </c>
      <c r="L1636" s="114" t="e">
        <f>IF(Produit_Tarif_Stock!#REF!&lt;&gt;0,Produit_Tarif_Stock!#REF!,"")</f>
        <v>#REF!</v>
      </c>
      <c r="M1636" s="114" t="e">
        <f>IF(Produit_Tarif_Stock!#REF!&lt;&gt;0,Produit_Tarif_Stock!#REF!,"")</f>
        <v>#REF!</v>
      </c>
      <c r="N1636" s="454"/>
      <c r="P1636" s="2" t="e">
        <f>IF(Produit_Tarif_Stock!#REF!&lt;&gt;0,Produit_Tarif_Stock!#REF!,"")</f>
        <v>#REF!</v>
      </c>
      <c r="Q1636" s="518" t="e">
        <f>IF(Produit_Tarif_Stock!#REF!&lt;&gt;0,(E1636-(E1636*H1636)-Produit_Tarif_Stock!#REF!)/Produit_Tarif_Stock!#REF!*100,(E1636-(E1636*H1636)-Produit_Tarif_Stock!#REF!)/Produit_Tarif_Stock!#REF!*100)</f>
        <v>#REF!</v>
      </c>
      <c r="R1636" s="523">
        <f t="shared" si="51"/>
        <v>0</v>
      </c>
      <c r="S1636" s="524" t="e">
        <f>Produit_Tarif_Stock!#REF!</f>
        <v>#REF!</v>
      </c>
    </row>
    <row r="1637" spans="1:19" ht="24.75" customHeight="1">
      <c r="A1637" s="228" t="e">
        <f>Produit_Tarif_Stock!#REF!</f>
        <v>#REF!</v>
      </c>
      <c r="B1637" s="118" t="e">
        <f>IF(Produit_Tarif_Stock!#REF!&lt;&gt;"",Produit_Tarif_Stock!#REF!,"")</f>
        <v>#REF!</v>
      </c>
      <c r="C1637" s="502" t="e">
        <f>IF(Produit_Tarif_Stock!#REF!&lt;&gt;"",Produit_Tarif_Stock!#REF!,"")</f>
        <v>#REF!</v>
      </c>
      <c r="D1637" s="505" t="e">
        <f>IF(Produit_Tarif_Stock!#REF!&lt;&gt;"",Produit_Tarif_Stock!#REF!,"")</f>
        <v>#REF!</v>
      </c>
      <c r="E1637" s="514" t="e">
        <f>IF(Produit_Tarif_Stock!#REF!&lt;&gt;0,Produit_Tarif_Stock!#REF!,"")</f>
        <v>#REF!</v>
      </c>
      <c r="F1637" s="2" t="e">
        <f>IF(Produit_Tarif_Stock!#REF!&lt;&gt;"",Produit_Tarif_Stock!#REF!,"")</f>
        <v>#REF!</v>
      </c>
      <c r="G1637" s="506" t="e">
        <f>IF(Produit_Tarif_Stock!#REF!&lt;&gt;0,Produit_Tarif_Stock!#REF!,"")</f>
        <v>#REF!</v>
      </c>
      <c r="I1637" s="506" t="str">
        <f t="shared" si="50"/>
        <v/>
      </c>
      <c r="J1637" s="2" t="e">
        <f>IF(Produit_Tarif_Stock!#REF!&lt;&gt;0,Produit_Tarif_Stock!#REF!,"")</f>
        <v>#REF!</v>
      </c>
      <c r="K1637" s="2" t="e">
        <f>IF(Produit_Tarif_Stock!#REF!&lt;&gt;0,Produit_Tarif_Stock!#REF!,"")</f>
        <v>#REF!</v>
      </c>
      <c r="L1637" s="114" t="e">
        <f>IF(Produit_Tarif_Stock!#REF!&lt;&gt;0,Produit_Tarif_Stock!#REF!,"")</f>
        <v>#REF!</v>
      </c>
      <c r="M1637" s="114" t="e">
        <f>IF(Produit_Tarif_Stock!#REF!&lt;&gt;0,Produit_Tarif_Stock!#REF!,"")</f>
        <v>#REF!</v>
      </c>
      <c r="N1637" s="454"/>
      <c r="P1637" s="2" t="e">
        <f>IF(Produit_Tarif_Stock!#REF!&lt;&gt;0,Produit_Tarif_Stock!#REF!,"")</f>
        <v>#REF!</v>
      </c>
      <c r="Q1637" s="518" t="e">
        <f>IF(Produit_Tarif_Stock!#REF!&lt;&gt;0,(E1637-(E1637*H1637)-Produit_Tarif_Stock!#REF!)/Produit_Tarif_Stock!#REF!*100,(E1637-(E1637*H1637)-Produit_Tarif_Stock!#REF!)/Produit_Tarif_Stock!#REF!*100)</f>
        <v>#REF!</v>
      </c>
      <c r="R1637" s="523">
        <f t="shared" si="51"/>
        <v>0</v>
      </c>
      <c r="S1637" s="524" t="e">
        <f>Produit_Tarif_Stock!#REF!</f>
        <v>#REF!</v>
      </c>
    </row>
    <row r="1638" spans="1:19" ht="24.75" customHeight="1">
      <c r="A1638" s="228" t="e">
        <f>Produit_Tarif_Stock!#REF!</f>
        <v>#REF!</v>
      </c>
      <c r="B1638" s="118" t="e">
        <f>IF(Produit_Tarif_Stock!#REF!&lt;&gt;"",Produit_Tarif_Stock!#REF!,"")</f>
        <v>#REF!</v>
      </c>
      <c r="C1638" s="502" t="e">
        <f>IF(Produit_Tarif_Stock!#REF!&lt;&gt;"",Produit_Tarif_Stock!#REF!,"")</f>
        <v>#REF!</v>
      </c>
      <c r="D1638" s="505" t="e">
        <f>IF(Produit_Tarif_Stock!#REF!&lt;&gt;"",Produit_Tarif_Stock!#REF!,"")</f>
        <v>#REF!</v>
      </c>
      <c r="E1638" s="514" t="e">
        <f>IF(Produit_Tarif_Stock!#REF!&lt;&gt;0,Produit_Tarif_Stock!#REF!,"")</f>
        <v>#REF!</v>
      </c>
      <c r="F1638" s="2" t="e">
        <f>IF(Produit_Tarif_Stock!#REF!&lt;&gt;"",Produit_Tarif_Stock!#REF!,"")</f>
        <v>#REF!</v>
      </c>
      <c r="G1638" s="506" t="e">
        <f>IF(Produit_Tarif_Stock!#REF!&lt;&gt;0,Produit_Tarif_Stock!#REF!,"")</f>
        <v>#REF!</v>
      </c>
      <c r="I1638" s="506" t="str">
        <f t="shared" si="50"/>
        <v/>
      </c>
      <c r="J1638" s="2" t="e">
        <f>IF(Produit_Tarif_Stock!#REF!&lt;&gt;0,Produit_Tarif_Stock!#REF!,"")</f>
        <v>#REF!</v>
      </c>
      <c r="K1638" s="2" t="e">
        <f>IF(Produit_Tarif_Stock!#REF!&lt;&gt;0,Produit_Tarif_Stock!#REF!,"")</f>
        <v>#REF!</v>
      </c>
      <c r="L1638" s="114" t="e">
        <f>IF(Produit_Tarif_Stock!#REF!&lt;&gt;0,Produit_Tarif_Stock!#REF!,"")</f>
        <v>#REF!</v>
      </c>
      <c r="M1638" s="114" t="e">
        <f>IF(Produit_Tarif_Stock!#REF!&lt;&gt;0,Produit_Tarif_Stock!#REF!,"")</f>
        <v>#REF!</v>
      </c>
      <c r="N1638" s="454"/>
      <c r="P1638" s="2" t="e">
        <f>IF(Produit_Tarif_Stock!#REF!&lt;&gt;0,Produit_Tarif_Stock!#REF!,"")</f>
        <v>#REF!</v>
      </c>
      <c r="Q1638" s="518" t="e">
        <f>IF(Produit_Tarif_Stock!#REF!&lt;&gt;0,(E1638-(E1638*H1638)-Produit_Tarif_Stock!#REF!)/Produit_Tarif_Stock!#REF!*100,(E1638-(E1638*H1638)-Produit_Tarif_Stock!#REF!)/Produit_Tarif_Stock!#REF!*100)</f>
        <v>#REF!</v>
      </c>
      <c r="R1638" s="523">
        <f t="shared" si="51"/>
        <v>0</v>
      </c>
      <c r="S1638" s="524" t="e">
        <f>Produit_Tarif_Stock!#REF!</f>
        <v>#REF!</v>
      </c>
    </row>
    <row r="1639" spans="1:19" ht="24.75" customHeight="1">
      <c r="A1639" s="228" t="e">
        <f>Produit_Tarif_Stock!#REF!</f>
        <v>#REF!</v>
      </c>
      <c r="B1639" s="118" t="e">
        <f>IF(Produit_Tarif_Stock!#REF!&lt;&gt;"",Produit_Tarif_Stock!#REF!,"")</f>
        <v>#REF!</v>
      </c>
      <c r="C1639" s="502" t="e">
        <f>IF(Produit_Tarif_Stock!#REF!&lt;&gt;"",Produit_Tarif_Stock!#REF!,"")</f>
        <v>#REF!</v>
      </c>
      <c r="D1639" s="505" t="e">
        <f>IF(Produit_Tarif_Stock!#REF!&lt;&gt;"",Produit_Tarif_Stock!#REF!,"")</f>
        <v>#REF!</v>
      </c>
      <c r="E1639" s="514" t="e">
        <f>IF(Produit_Tarif_Stock!#REF!&lt;&gt;0,Produit_Tarif_Stock!#REF!,"")</f>
        <v>#REF!</v>
      </c>
      <c r="F1639" s="2" t="e">
        <f>IF(Produit_Tarif_Stock!#REF!&lt;&gt;"",Produit_Tarif_Stock!#REF!,"")</f>
        <v>#REF!</v>
      </c>
      <c r="G1639" s="506" t="e">
        <f>IF(Produit_Tarif_Stock!#REF!&lt;&gt;0,Produit_Tarif_Stock!#REF!,"")</f>
        <v>#REF!</v>
      </c>
      <c r="I1639" s="506" t="str">
        <f t="shared" si="50"/>
        <v/>
      </c>
      <c r="J1639" s="2" t="e">
        <f>IF(Produit_Tarif_Stock!#REF!&lt;&gt;0,Produit_Tarif_Stock!#REF!,"")</f>
        <v>#REF!</v>
      </c>
      <c r="K1639" s="2" t="e">
        <f>IF(Produit_Tarif_Stock!#REF!&lt;&gt;0,Produit_Tarif_Stock!#REF!,"")</f>
        <v>#REF!</v>
      </c>
      <c r="L1639" s="114" t="e">
        <f>IF(Produit_Tarif_Stock!#REF!&lt;&gt;0,Produit_Tarif_Stock!#REF!,"")</f>
        <v>#REF!</v>
      </c>
      <c r="M1639" s="114" t="e">
        <f>IF(Produit_Tarif_Stock!#REF!&lt;&gt;0,Produit_Tarif_Stock!#REF!,"")</f>
        <v>#REF!</v>
      </c>
      <c r="N1639" s="454"/>
      <c r="P1639" s="2" t="e">
        <f>IF(Produit_Tarif_Stock!#REF!&lt;&gt;0,Produit_Tarif_Stock!#REF!,"")</f>
        <v>#REF!</v>
      </c>
      <c r="Q1639" s="518" t="e">
        <f>IF(Produit_Tarif_Stock!#REF!&lt;&gt;0,(E1639-(E1639*H1639)-Produit_Tarif_Stock!#REF!)/Produit_Tarif_Stock!#REF!*100,(E1639-(E1639*H1639)-Produit_Tarif_Stock!#REF!)/Produit_Tarif_Stock!#REF!*100)</f>
        <v>#REF!</v>
      </c>
      <c r="R1639" s="523">
        <f t="shared" si="51"/>
        <v>0</v>
      </c>
      <c r="S1639" s="524" t="e">
        <f>Produit_Tarif_Stock!#REF!</f>
        <v>#REF!</v>
      </c>
    </row>
    <row r="1640" spans="1:19" ht="24.75" customHeight="1">
      <c r="A1640" s="228" t="e">
        <f>Produit_Tarif_Stock!#REF!</f>
        <v>#REF!</v>
      </c>
      <c r="B1640" s="118" t="e">
        <f>IF(Produit_Tarif_Stock!#REF!&lt;&gt;"",Produit_Tarif_Stock!#REF!,"")</f>
        <v>#REF!</v>
      </c>
      <c r="C1640" s="502" t="e">
        <f>IF(Produit_Tarif_Stock!#REF!&lt;&gt;"",Produit_Tarif_Stock!#REF!,"")</f>
        <v>#REF!</v>
      </c>
      <c r="D1640" s="505" t="e">
        <f>IF(Produit_Tarif_Stock!#REF!&lt;&gt;"",Produit_Tarif_Stock!#REF!,"")</f>
        <v>#REF!</v>
      </c>
      <c r="E1640" s="514" t="e">
        <f>IF(Produit_Tarif_Stock!#REF!&lt;&gt;0,Produit_Tarif_Stock!#REF!,"")</f>
        <v>#REF!</v>
      </c>
      <c r="F1640" s="2" t="e">
        <f>IF(Produit_Tarif_Stock!#REF!&lt;&gt;"",Produit_Tarif_Stock!#REF!,"")</f>
        <v>#REF!</v>
      </c>
      <c r="G1640" s="506" t="e">
        <f>IF(Produit_Tarif_Stock!#REF!&lt;&gt;0,Produit_Tarif_Stock!#REF!,"")</f>
        <v>#REF!</v>
      </c>
      <c r="I1640" s="506" t="str">
        <f t="shared" si="50"/>
        <v/>
      </c>
      <c r="J1640" s="2" t="e">
        <f>IF(Produit_Tarif_Stock!#REF!&lt;&gt;0,Produit_Tarif_Stock!#REF!,"")</f>
        <v>#REF!</v>
      </c>
      <c r="K1640" s="2" t="e">
        <f>IF(Produit_Tarif_Stock!#REF!&lt;&gt;0,Produit_Tarif_Stock!#REF!,"")</f>
        <v>#REF!</v>
      </c>
      <c r="L1640" s="114" t="e">
        <f>IF(Produit_Tarif_Stock!#REF!&lt;&gt;0,Produit_Tarif_Stock!#REF!,"")</f>
        <v>#REF!</v>
      </c>
      <c r="M1640" s="114" t="e">
        <f>IF(Produit_Tarif_Stock!#REF!&lt;&gt;0,Produit_Tarif_Stock!#REF!,"")</f>
        <v>#REF!</v>
      </c>
      <c r="N1640" s="454"/>
      <c r="P1640" s="2" t="e">
        <f>IF(Produit_Tarif_Stock!#REF!&lt;&gt;0,Produit_Tarif_Stock!#REF!,"")</f>
        <v>#REF!</v>
      </c>
      <c r="Q1640" s="518" t="e">
        <f>IF(Produit_Tarif_Stock!#REF!&lt;&gt;0,(E1640-(E1640*H1640)-Produit_Tarif_Stock!#REF!)/Produit_Tarif_Stock!#REF!*100,(E1640-(E1640*H1640)-Produit_Tarif_Stock!#REF!)/Produit_Tarif_Stock!#REF!*100)</f>
        <v>#REF!</v>
      </c>
      <c r="R1640" s="523">
        <f t="shared" si="51"/>
        <v>0</v>
      </c>
      <c r="S1640" s="524" t="e">
        <f>Produit_Tarif_Stock!#REF!</f>
        <v>#REF!</v>
      </c>
    </row>
    <row r="1641" spans="1:19" ht="24.75" customHeight="1">
      <c r="A1641" s="228" t="e">
        <f>Produit_Tarif_Stock!#REF!</f>
        <v>#REF!</v>
      </c>
      <c r="B1641" s="118" t="e">
        <f>IF(Produit_Tarif_Stock!#REF!&lt;&gt;"",Produit_Tarif_Stock!#REF!,"")</f>
        <v>#REF!</v>
      </c>
      <c r="C1641" s="502" t="e">
        <f>IF(Produit_Tarif_Stock!#REF!&lt;&gt;"",Produit_Tarif_Stock!#REF!,"")</f>
        <v>#REF!</v>
      </c>
      <c r="D1641" s="505" t="e">
        <f>IF(Produit_Tarif_Stock!#REF!&lt;&gt;"",Produit_Tarif_Stock!#REF!,"")</f>
        <v>#REF!</v>
      </c>
      <c r="E1641" s="514" t="e">
        <f>IF(Produit_Tarif_Stock!#REF!&lt;&gt;0,Produit_Tarif_Stock!#REF!,"")</f>
        <v>#REF!</v>
      </c>
      <c r="F1641" s="2" t="e">
        <f>IF(Produit_Tarif_Stock!#REF!&lt;&gt;"",Produit_Tarif_Stock!#REF!,"")</f>
        <v>#REF!</v>
      </c>
      <c r="G1641" s="506" t="e">
        <f>IF(Produit_Tarif_Stock!#REF!&lt;&gt;0,Produit_Tarif_Stock!#REF!,"")</f>
        <v>#REF!</v>
      </c>
      <c r="I1641" s="506" t="str">
        <f t="shared" si="50"/>
        <v/>
      </c>
      <c r="J1641" s="2" t="e">
        <f>IF(Produit_Tarif_Stock!#REF!&lt;&gt;0,Produit_Tarif_Stock!#REF!,"")</f>
        <v>#REF!</v>
      </c>
      <c r="K1641" s="2" t="e">
        <f>IF(Produit_Tarif_Stock!#REF!&lt;&gt;0,Produit_Tarif_Stock!#REF!,"")</f>
        <v>#REF!</v>
      </c>
      <c r="L1641" s="114" t="e">
        <f>IF(Produit_Tarif_Stock!#REF!&lt;&gt;0,Produit_Tarif_Stock!#REF!,"")</f>
        <v>#REF!</v>
      </c>
      <c r="M1641" s="114" t="e">
        <f>IF(Produit_Tarif_Stock!#REF!&lt;&gt;0,Produit_Tarif_Stock!#REF!,"")</f>
        <v>#REF!</v>
      </c>
      <c r="N1641" s="454"/>
      <c r="P1641" s="2" t="e">
        <f>IF(Produit_Tarif_Stock!#REF!&lt;&gt;0,Produit_Tarif_Stock!#REF!,"")</f>
        <v>#REF!</v>
      </c>
      <c r="Q1641" s="518" t="e">
        <f>IF(Produit_Tarif_Stock!#REF!&lt;&gt;0,(E1641-(E1641*H1641)-Produit_Tarif_Stock!#REF!)/Produit_Tarif_Stock!#REF!*100,(E1641-(E1641*H1641)-Produit_Tarif_Stock!#REF!)/Produit_Tarif_Stock!#REF!*100)</f>
        <v>#REF!</v>
      </c>
      <c r="R1641" s="523">
        <f t="shared" si="51"/>
        <v>0</v>
      </c>
      <c r="S1641" s="524" t="e">
        <f>Produit_Tarif_Stock!#REF!</f>
        <v>#REF!</v>
      </c>
    </row>
    <row r="1642" spans="1:19" ht="24.75" customHeight="1">
      <c r="A1642" s="228" t="e">
        <f>Produit_Tarif_Stock!#REF!</f>
        <v>#REF!</v>
      </c>
      <c r="B1642" s="118" t="e">
        <f>IF(Produit_Tarif_Stock!#REF!&lt;&gt;"",Produit_Tarif_Stock!#REF!,"")</f>
        <v>#REF!</v>
      </c>
      <c r="C1642" s="502" t="e">
        <f>IF(Produit_Tarif_Stock!#REF!&lt;&gt;"",Produit_Tarif_Stock!#REF!,"")</f>
        <v>#REF!</v>
      </c>
      <c r="D1642" s="505" t="e">
        <f>IF(Produit_Tarif_Stock!#REF!&lt;&gt;"",Produit_Tarif_Stock!#REF!,"")</f>
        <v>#REF!</v>
      </c>
      <c r="E1642" s="514" t="e">
        <f>IF(Produit_Tarif_Stock!#REF!&lt;&gt;0,Produit_Tarif_Stock!#REF!,"")</f>
        <v>#REF!</v>
      </c>
      <c r="F1642" s="2" t="e">
        <f>IF(Produit_Tarif_Stock!#REF!&lt;&gt;"",Produit_Tarif_Stock!#REF!,"")</f>
        <v>#REF!</v>
      </c>
      <c r="G1642" s="506" t="e">
        <f>IF(Produit_Tarif_Stock!#REF!&lt;&gt;0,Produit_Tarif_Stock!#REF!,"")</f>
        <v>#REF!</v>
      </c>
      <c r="I1642" s="506" t="str">
        <f t="shared" si="50"/>
        <v/>
      </c>
      <c r="J1642" s="2" t="e">
        <f>IF(Produit_Tarif_Stock!#REF!&lt;&gt;0,Produit_Tarif_Stock!#REF!,"")</f>
        <v>#REF!</v>
      </c>
      <c r="K1642" s="2" t="e">
        <f>IF(Produit_Tarif_Stock!#REF!&lt;&gt;0,Produit_Tarif_Stock!#REF!,"")</f>
        <v>#REF!</v>
      </c>
      <c r="L1642" s="114" t="e">
        <f>IF(Produit_Tarif_Stock!#REF!&lt;&gt;0,Produit_Tarif_Stock!#REF!,"")</f>
        <v>#REF!</v>
      </c>
      <c r="M1642" s="114" t="e">
        <f>IF(Produit_Tarif_Stock!#REF!&lt;&gt;0,Produit_Tarif_Stock!#REF!,"")</f>
        <v>#REF!</v>
      </c>
      <c r="N1642" s="454"/>
      <c r="P1642" s="2" t="e">
        <f>IF(Produit_Tarif_Stock!#REF!&lt;&gt;0,Produit_Tarif_Stock!#REF!,"")</f>
        <v>#REF!</v>
      </c>
      <c r="Q1642" s="518" t="e">
        <f>IF(Produit_Tarif_Stock!#REF!&lt;&gt;0,(E1642-(E1642*H1642)-Produit_Tarif_Stock!#REF!)/Produit_Tarif_Stock!#REF!*100,(E1642-(E1642*H1642)-Produit_Tarif_Stock!#REF!)/Produit_Tarif_Stock!#REF!*100)</f>
        <v>#REF!</v>
      </c>
      <c r="R1642" s="523">
        <f t="shared" si="51"/>
        <v>0</v>
      </c>
      <c r="S1642" s="524" t="e">
        <f>Produit_Tarif_Stock!#REF!</f>
        <v>#REF!</v>
      </c>
    </row>
    <row r="1643" spans="1:19" ht="24.75" customHeight="1">
      <c r="A1643" s="228" t="e">
        <f>Produit_Tarif_Stock!#REF!</f>
        <v>#REF!</v>
      </c>
      <c r="B1643" s="118" t="e">
        <f>IF(Produit_Tarif_Stock!#REF!&lt;&gt;"",Produit_Tarif_Stock!#REF!,"")</f>
        <v>#REF!</v>
      </c>
      <c r="C1643" s="502" t="e">
        <f>IF(Produit_Tarif_Stock!#REF!&lt;&gt;"",Produit_Tarif_Stock!#REF!,"")</f>
        <v>#REF!</v>
      </c>
      <c r="D1643" s="505" t="e">
        <f>IF(Produit_Tarif_Stock!#REF!&lt;&gt;"",Produit_Tarif_Stock!#REF!,"")</f>
        <v>#REF!</v>
      </c>
      <c r="E1643" s="514" t="e">
        <f>IF(Produit_Tarif_Stock!#REF!&lt;&gt;0,Produit_Tarif_Stock!#REF!,"")</f>
        <v>#REF!</v>
      </c>
      <c r="F1643" s="2" t="e">
        <f>IF(Produit_Tarif_Stock!#REF!&lt;&gt;"",Produit_Tarif_Stock!#REF!,"")</f>
        <v>#REF!</v>
      </c>
      <c r="G1643" s="506" t="e">
        <f>IF(Produit_Tarif_Stock!#REF!&lt;&gt;0,Produit_Tarif_Stock!#REF!,"")</f>
        <v>#REF!</v>
      </c>
      <c r="I1643" s="506" t="str">
        <f t="shared" si="50"/>
        <v/>
      </c>
      <c r="J1643" s="2" t="e">
        <f>IF(Produit_Tarif_Stock!#REF!&lt;&gt;0,Produit_Tarif_Stock!#REF!,"")</f>
        <v>#REF!</v>
      </c>
      <c r="K1643" s="2" t="e">
        <f>IF(Produit_Tarif_Stock!#REF!&lt;&gt;0,Produit_Tarif_Stock!#REF!,"")</f>
        <v>#REF!</v>
      </c>
      <c r="L1643" s="114" t="e">
        <f>IF(Produit_Tarif_Stock!#REF!&lt;&gt;0,Produit_Tarif_Stock!#REF!,"")</f>
        <v>#REF!</v>
      </c>
      <c r="M1643" s="114" t="e">
        <f>IF(Produit_Tarif_Stock!#REF!&lt;&gt;0,Produit_Tarif_Stock!#REF!,"")</f>
        <v>#REF!</v>
      </c>
      <c r="N1643" s="454"/>
      <c r="P1643" s="2" t="e">
        <f>IF(Produit_Tarif_Stock!#REF!&lt;&gt;0,Produit_Tarif_Stock!#REF!,"")</f>
        <v>#REF!</v>
      </c>
      <c r="Q1643" s="518" t="e">
        <f>IF(Produit_Tarif_Stock!#REF!&lt;&gt;0,(E1643-(E1643*H1643)-Produit_Tarif_Stock!#REF!)/Produit_Tarif_Stock!#REF!*100,(E1643-(E1643*H1643)-Produit_Tarif_Stock!#REF!)/Produit_Tarif_Stock!#REF!*100)</f>
        <v>#REF!</v>
      </c>
      <c r="R1643" s="523">
        <f t="shared" si="51"/>
        <v>0</v>
      </c>
      <c r="S1643" s="524" t="e">
        <f>Produit_Tarif_Stock!#REF!</f>
        <v>#REF!</v>
      </c>
    </row>
    <row r="1644" spans="1:19" ht="24.75" customHeight="1">
      <c r="A1644" s="228" t="e">
        <f>Produit_Tarif_Stock!#REF!</f>
        <v>#REF!</v>
      </c>
      <c r="B1644" s="118" t="e">
        <f>IF(Produit_Tarif_Stock!#REF!&lt;&gt;"",Produit_Tarif_Stock!#REF!,"")</f>
        <v>#REF!</v>
      </c>
      <c r="C1644" s="502" t="e">
        <f>IF(Produit_Tarif_Stock!#REF!&lt;&gt;"",Produit_Tarif_Stock!#REF!,"")</f>
        <v>#REF!</v>
      </c>
      <c r="D1644" s="505" t="e">
        <f>IF(Produit_Tarif_Stock!#REF!&lt;&gt;"",Produit_Tarif_Stock!#REF!,"")</f>
        <v>#REF!</v>
      </c>
      <c r="E1644" s="514" t="e">
        <f>IF(Produit_Tarif_Stock!#REF!&lt;&gt;0,Produit_Tarif_Stock!#REF!,"")</f>
        <v>#REF!</v>
      </c>
      <c r="F1644" s="2" t="e">
        <f>IF(Produit_Tarif_Stock!#REF!&lt;&gt;"",Produit_Tarif_Stock!#REF!,"")</f>
        <v>#REF!</v>
      </c>
      <c r="G1644" s="506" t="e">
        <f>IF(Produit_Tarif_Stock!#REF!&lt;&gt;0,Produit_Tarif_Stock!#REF!,"")</f>
        <v>#REF!</v>
      </c>
      <c r="I1644" s="506" t="str">
        <f t="shared" si="50"/>
        <v/>
      </c>
      <c r="J1644" s="2" t="e">
        <f>IF(Produit_Tarif_Stock!#REF!&lt;&gt;0,Produit_Tarif_Stock!#REF!,"")</f>
        <v>#REF!</v>
      </c>
      <c r="K1644" s="2" t="e">
        <f>IF(Produit_Tarif_Stock!#REF!&lt;&gt;0,Produit_Tarif_Stock!#REF!,"")</f>
        <v>#REF!</v>
      </c>
      <c r="L1644" s="114" t="e">
        <f>IF(Produit_Tarif_Stock!#REF!&lt;&gt;0,Produit_Tarif_Stock!#REF!,"")</f>
        <v>#REF!</v>
      </c>
      <c r="M1644" s="114" t="e">
        <f>IF(Produit_Tarif_Stock!#REF!&lt;&gt;0,Produit_Tarif_Stock!#REF!,"")</f>
        <v>#REF!</v>
      </c>
      <c r="N1644" s="454"/>
      <c r="P1644" s="2" t="e">
        <f>IF(Produit_Tarif_Stock!#REF!&lt;&gt;0,Produit_Tarif_Stock!#REF!,"")</f>
        <v>#REF!</v>
      </c>
      <c r="Q1644" s="518" t="e">
        <f>IF(Produit_Tarif_Stock!#REF!&lt;&gt;0,(E1644-(E1644*H1644)-Produit_Tarif_Stock!#REF!)/Produit_Tarif_Stock!#REF!*100,(E1644-(E1644*H1644)-Produit_Tarif_Stock!#REF!)/Produit_Tarif_Stock!#REF!*100)</f>
        <v>#REF!</v>
      </c>
      <c r="R1644" s="523">
        <f t="shared" si="51"/>
        <v>0</v>
      </c>
      <c r="S1644" s="524" t="e">
        <f>Produit_Tarif_Stock!#REF!</f>
        <v>#REF!</v>
      </c>
    </row>
    <row r="1645" spans="1:19" ht="24.75" customHeight="1">
      <c r="A1645" s="228" t="e">
        <f>Produit_Tarif_Stock!#REF!</f>
        <v>#REF!</v>
      </c>
      <c r="B1645" s="118" t="e">
        <f>IF(Produit_Tarif_Stock!#REF!&lt;&gt;"",Produit_Tarif_Stock!#REF!,"")</f>
        <v>#REF!</v>
      </c>
      <c r="C1645" s="502" t="e">
        <f>IF(Produit_Tarif_Stock!#REF!&lt;&gt;"",Produit_Tarif_Stock!#REF!,"")</f>
        <v>#REF!</v>
      </c>
      <c r="D1645" s="505" t="e">
        <f>IF(Produit_Tarif_Stock!#REF!&lt;&gt;"",Produit_Tarif_Stock!#REF!,"")</f>
        <v>#REF!</v>
      </c>
      <c r="E1645" s="514" t="e">
        <f>IF(Produit_Tarif_Stock!#REF!&lt;&gt;0,Produit_Tarif_Stock!#REF!,"")</f>
        <v>#REF!</v>
      </c>
      <c r="F1645" s="2" t="e">
        <f>IF(Produit_Tarif_Stock!#REF!&lt;&gt;"",Produit_Tarif_Stock!#REF!,"")</f>
        <v>#REF!</v>
      </c>
      <c r="G1645" s="506" t="e">
        <f>IF(Produit_Tarif_Stock!#REF!&lt;&gt;0,Produit_Tarif_Stock!#REF!,"")</f>
        <v>#REF!</v>
      </c>
      <c r="I1645" s="506" t="str">
        <f t="shared" si="50"/>
        <v/>
      </c>
      <c r="J1645" s="2" t="e">
        <f>IF(Produit_Tarif_Stock!#REF!&lt;&gt;0,Produit_Tarif_Stock!#REF!,"")</f>
        <v>#REF!</v>
      </c>
      <c r="K1645" s="2" t="e">
        <f>IF(Produit_Tarif_Stock!#REF!&lt;&gt;0,Produit_Tarif_Stock!#REF!,"")</f>
        <v>#REF!</v>
      </c>
      <c r="L1645" s="114" t="e">
        <f>IF(Produit_Tarif_Stock!#REF!&lt;&gt;0,Produit_Tarif_Stock!#REF!,"")</f>
        <v>#REF!</v>
      </c>
      <c r="M1645" s="114" t="e">
        <f>IF(Produit_Tarif_Stock!#REF!&lt;&gt;0,Produit_Tarif_Stock!#REF!,"")</f>
        <v>#REF!</v>
      </c>
      <c r="N1645" s="454"/>
      <c r="P1645" s="2" t="e">
        <f>IF(Produit_Tarif_Stock!#REF!&lt;&gt;0,Produit_Tarif_Stock!#REF!,"")</f>
        <v>#REF!</v>
      </c>
      <c r="Q1645" s="518" t="e">
        <f>IF(Produit_Tarif_Stock!#REF!&lt;&gt;0,(E1645-(E1645*H1645)-Produit_Tarif_Stock!#REF!)/Produit_Tarif_Stock!#REF!*100,(E1645-(E1645*H1645)-Produit_Tarif_Stock!#REF!)/Produit_Tarif_Stock!#REF!*100)</f>
        <v>#REF!</v>
      </c>
      <c r="R1645" s="523">
        <f t="shared" si="51"/>
        <v>0</v>
      </c>
      <c r="S1645" s="524" t="e">
        <f>Produit_Tarif_Stock!#REF!</f>
        <v>#REF!</v>
      </c>
    </row>
    <row r="1646" spans="1:19" ht="24.75" customHeight="1">
      <c r="A1646" s="228" t="e">
        <f>Produit_Tarif_Stock!#REF!</f>
        <v>#REF!</v>
      </c>
      <c r="B1646" s="118" t="e">
        <f>IF(Produit_Tarif_Stock!#REF!&lt;&gt;"",Produit_Tarif_Stock!#REF!,"")</f>
        <v>#REF!</v>
      </c>
      <c r="C1646" s="502" t="e">
        <f>IF(Produit_Tarif_Stock!#REF!&lt;&gt;"",Produit_Tarif_Stock!#REF!,"")</f>
        <v>#REF!</v>
      </c>
      <c r="D1646" s="505" t="e">
        <f>IF(Produit_Tarif_Stock!#REF!&lt;&gt;"",Produit_Tarif_Stock!#REF!,"")</f>
        <v>#REF!</v>
      </c>
      <c r="E1646" s="514" t="e">
        <f>IF(Produit_Tarif_Stock!#REF!&lt;&gt;0,Produit_Tarif_Stock!#REF!,"")</f>
        <v>#REF!</v>
      </c>
      <c r="F1646" s="2" t="e">
        <f>IF(Produit_Tarif_Stock!#REF!&lt;&gt;"",Produit_Tarif_Stock!#REF!,"")</f>
        <v>#REF!</v>
      </c>
      <c r="G1646" s="506" t="e">
        <f>IF(Produit_Tarif_Stock!#REF!&lt;&gt;0,Produit_Tarif_Stock!#REF!,"")</f>
        <v>#REF!</v>
      </c>
      <c r="I1646" s="506" t="str">
        <f t="shared" si="50"/>
        <v/>
      </c>
      <c r="J1646" s="2" t="e">
        <f>IF(Produit_Tarif_Stock!#REF!&lt;&gt;0,Produit_Tarif_Stock!#REF!,"")</f>
        <v>#REF!</v>
      </c>
      <c r="K1646" s="2" t="e">
        <f>IF(Produit_Tarif_Stock!#REF!&lt;&gt;0,Produit_Tarif_Stock!#REF!,"")</f>
        <v>#REF!</v>
      </c>
      <c r="L1646" s="114" t="e">
        <f>IF(Produit_Tarif_Stock!#REF!&lt;&gt;0,Produit_Tarif_Stock!#REF!,"")</f>
        <v>#REF!</v>
      </c>
      <c r="M1646" s="114" t="e">
        <f>IF(Produit_Tarif_Stock!#REF!&lt;&gt;0,Produit_Tarif_Stock!#REF!,"")</f>
        <v>#REF!</v>
      </c>
      <c r="N1646" s="454"/>
      <c r="P1646" s="2" t="e">
        <f>IF(Produit_Tarif_Stock!#REF!&lt;&gt;0,Produit_Tarif_Stock!#REF!,"")</f>
        <v>#REF!</v>
      </c>
      <c r="Q1646" s="518" t="e">
        <f>IF(Produit_Tarif_Stock!#REF!&lt;&gt;0,(E1646-(E1646*H1646)-Produit_Tarif_Stock!#REF!)/Produit_Tarif_Stock!#REF!*100,(E1646-(E1646*H1646)-Produit_Tarif_Stock!#REF!)/Produit_Tarif_Stock!#REF!*100)</f>
        <v>#REF!</v>
      </c>
      <c r="R1646" s="523">
        <f t="shared" si="51"/>
        <v>0</v>
      </c>
      <c r="S1646" s="524" t="e">
        <f>Produit_Tarif_Stock!#REF!</f>
        <v>#REF!</v>
      </c>
    </row>
    <row r="1647" spans="1:19" ht="24.75" customHeight="1">
      <c r="A1647" s="228" t="e">
        <f>Produit_Tarif_Stock!#REF!</f>
        <v>#REF!</v>
      </c>
      <c r="B1647" s="118" t="e">
        <f>IF(Produit_Tarif_Stock!#REF!&lt;&gt;"",Produit_Tarif_Stock!#REF!,"")</f>
        <v>#REF!</v>
      </c>
      <c r="C1647" s="502" t="e">
        <f>IF(Produit_Tarif_Stock!#REF!&lt;&gt;"",Produit_Tarif_Stock!#REF!,"")</f>
        <v>#REF!</v>
      </c>
      <c r="D1647" s="505" t="e">
        <f>IF(Produit_Tarif_Stock!#REF!&lt;&gt;"",Produit_Tarif_Stock!#REF!,"")</f>
        <v>#REF!</v>
      </c>
      <c r="E1647" s="514" t="e">
        <f>IF(Produit_Tarif_Stock!#REF!&lt;&gt;0,Produit_Tarif_Stock!#REF!,"")</f>
        <v>#REF!</v>
      </c>
      <c r="F1647" s="2" t="e">
        <f>IF(Produit_Tarif_Stock!#REF!&lt;&gt;"",Produit_Tarif_Stock!#REF!,"")</f>
        <v>#REF!</v>
      </c>
      <c r="G1647" s="506" t="e">
        <f>IF(Produit_Tarif_Stock!#REF!&lt;&gt;0,Produit_Tarif_Stock!#REF!,"")</f>
        <v>#REF!</v>
      </c>
      <c r="I1647" s="506" t="str">
        <f t="shared" si="50"/>
        <v/>
      </c>
      <c r="J1647" s="2" t="e">
        <f>IF(Produit_Tarif_Stock!#REF!&lt;&gt;0,Produit_Tarif_Stock!#REF!,"")</f>
        <v>#REF!</v>
      </c>
      <c r="K1647" s="2" t="e">
        <f>IF(Produit_Tarif_Stock!#REF!&lt;&gt;0,Produit_Tarif_Stock!#REF!,"")</f>
        <v>#REF!</v>
      </c>
      <c r="L1647" s="114" t="e">
        <f>IF(Produit_Tarif_Stock!#REF!&lt;&gt;0,Produit_Tarif_Stock!#REF!,"")</f>
        <v>#REF!</v>
      </c>
      <c r="M1647" s="114" t="e">
        <f>IF(Produit_Tarif_Stock!#REF!&lt;&gt;0,Produit_Tarif_Stock!#REF!,"")</f>
        <v>#REF!</v>
      </c>
      <c r="N1647" s="454"/>
      <c r="P1647" s="2" t="e">
        <f>IF(Produit_Tarif_Stock!#REF!&lt;&gt;0,Produit_Tarif_Stock!#REF!,"")</f>
        <v>#REF!</v>
      </c>
      <c r="Q1647" s="518" t="e">
        <f>IF(Produit_Tarif_Stock!#REF!&lt;&gt;0,(E1647-(E1647*H1647)-Produit_Tarif_Stock!#REF!)/Produit_Tarif_Stock!#REF!*100,(E1647-(E1647*H1647)-Produit_Tarif_Stock!#REF!)/Produit_Tarif_Stock!#REF!*100)</f>
        <v>#REF!</v>
      </c>
      <c r="R1647" s="523">
        <f t="shared" si="51"/>
        <v>0</v>
      </c>
      <c r="S1647" s="524" t="e">
        <f>Produit_Tarif_Stock!#REF!</f>
        <v>#REF!</v>
      </c>
    </row>
    <row r="1648" spans="1:19" ht="24.75" customHeight="1">
      <c r="A1648" s="228" t="e">
        <f>Produit_Tarif_Stock!#REF!</f>
        <v>#REF!</v>
      </c>
      <c r="B1648" s="118" t="e">
        <f>IF(Produit_Tarif_Stock!#REF!&lt;&gt;"",Produit_Tarif_Stock!#REF!,"")</f>
        <v>#REF!</v>
      </c>
      <c r="C1648" s="502" t="e">
        <f>IF(Produit_Tarif_Stock!#REF!&lt;&gt;"",Produit_Tarif_Stock!#REF!,"")</f>
        <v>#REF!</v>
      </c>
      <c r="D1648" s="505" t="e">
        <f>IF(Produit_Tarif_Stock!#REF!&lt;&gt;"",Produit_Tarif_Stock!#REF!,"")</f>
        <v>#REF!</v>
      </c>
      <c r="E1648" s="514" t="e">
        <f>IF(Produit_Tarif_Stock!#REF!&lt;&gt;0,Produit_Tarif_Stock!#REF!,"")</f>
        <v>#REF!</v>
      </c>
      <c r="F1648" s="2" t="e">
        <f>IF(Produit_Tarif_Stock!#REF!&lt;&gt;"",Produit_Tarif_Stock!#REF!,"")</f>
        <v>#REF!</v>
      </c>
      <c r="G1648" s="506" t="e">
        <f>IF(Produit_Tarif_Stock!#REF!&lt;&gt;0,Produit_Tarif_Stock!#REF!,"")</f>
        <v>#REF!</v>
      </c>
      <c r="I1648" s="506" t="str">
        <f t="shared" si="50"/>
        <v/>
      </c>
      <c r="J1648" s="2" t="e">
        <f>IF(Produit_Tarif_Stock!#REF!&lt;&gt;0,Produit_Tarif_Stock!#REF!,"")</f>
        <v>#REF!</v>
      </c>
      <c r="K1648" s="2" t="e">
        <f>IF(Produit_Tarif_Stock!#REF!&lt;&gt;0,Produit_Tarif_Stock!#REF!,"")</f>
        <v>#REF!</v>
      </c>
      <c r="L1648" s="114" t="e">
        <f>IF(Produit_Tarif_Stock!#REF!&lt;&gt;0,Produit_Tarif_Stock!#REF!,"")</f>
        <v>#REF!</v>
      </c>
      <c r="M1648" s="114" t="e">
        <f>IF(Produit_Tarif_Stock!#REF!&lt;&gt;0,Produit_Tarif_Stock!#REF!,"")</f>
        <v>#REF!</v>
      </c>
      <c r="N1648" s="454"/>
      <c r="P1648" s="2" t="e">
        <f>IF(Produit_Tarif_Stock!#REF!&lt;&gt;0,Produit_Tarif_Stock!#REF!,"")</f>
        <v>#REF!</v>
      </c>
      <c r="Q1648" s="518" t="e">
        <f>IF(Produit_Tarif_Stock!#REF!&lt;&gt;0,(E1648-(E1648*H1648)-Produit_Tarif_Stock!#REF!)/Produit_Tarif_Stock!#REF!*100,(E1648-(E1648*H1648)-Produit_Tarif_Stock!#REF!)/Produit_Tarif_Stock!#REF!*100)</f>
        <v>#REF!</v>
      </c>
      <c r="R1648" s="523">
        <f t="shared" si="51"/>
        <v>0</v>
      </c>
      <c r="S1648" s="524" t="e">
        <f>Produit_Tarif_Stock!#REF!</f>
        <v>#REF!</v>
      </c>
    </row>
    <row r="1649" spans="1:19" ht="24.75" customHeight="1">
      <c r="A1649" s="228" t="e">
        <f>Produit_Tarif_Stock!#REF!</f>
        <v>#REF!</v>
      </c>
      <c r="B1649" s="118" t="e">
        <f>IF(Produit_Tarif_Stock!#REF!&lt;&gt;"",Produit_Tarif_Stock!#REF!,"")</f>
        <v>#REF!</v>
      </c>
      <c r="C1649" s="502" t="e">
        <f>IF(Produit_Tarif_Stock!#REF!&lt;&gt;"",Produit_Tarif_Stock!#REF!,"")</f>
        <v>#REF!</v>
      </c>
      <c r="D1649" s="505" t="e">
        <f>IF(Produit_Tarif_Stock!#REF!&lt;&gt;"",Produit_Tarif_Stock!#REF!,"")</f>
        <v>#REF!</v>
      </c>
      <c r="E1649" s="514" t="e">
        <f>IF(Produit_Tarif_Stock!#REF!&lt;&gt;0,Produit_Tarif_Stock!#REF!,"")</f>
        <v>#REF!</v>
      </c>
      <c r="F1649" s="2" t="e">
        <f>IF(Produit_Tarif_Stock!#REF!&lt;&gt;"",Produit_Tarif_Stock!#REF!,"")</f>
        <v>#REF!</v>
      </c>
      <c r="G1649" s="506" t="e">
        <f>IF(Produit_Tarif_Stock!#REF!&lt;&gt;0,Produit_Tarif_Stock!#REF!,"")</f>
        <v>#REF!</v>
      </c>
      <c r="I1649" s="506" t="str">
        <f t="shared" si="50"/>
        <v/>
      </c>
      <c r="J1649" s="2" t="e">
        <f>IF(Produit_Tarif_Stock!#REF!&lt;&gt;0,Produit_Tarif_Stock!#REF!,"")</f>
        <v>#REF!</v>
      </c>
      <c r="K1649" s="2" t="e">
        <f>IF(Produit_Tarif_Stock!#REF!&lt;&gt;0,Produit_Tarif_Stock!#REF!,"")</f>
        <v>#REF!</v>
      </c>
      <c r="L1649" s="114" t="e">
        <f>IF(Produit_Tarif_Stock!#REF!&lt;&gt;0,Produit_Tarif_Stock!#REF!,"")</f>
        <v>#REF!</v>
      </c>
      <c r="M1649" s="114" t="e">
        <f>IF(Produit_Tarif_Stock!#REF!&lt;&gt;0,Produit_Tarif_Stock!#REF!,"")</f>
        <v>#REF!</v>
      </c>
      <c r="N1649" s="454"/>
      <c r="P1649" s="2" t="e">
        <f>IF(Produit_Tarif_Stock!#REF!&lt;&gt;0,Produit_Tarif_Stock!#REF!,"")</f>
        <v>#REF!</v>
      </c>
      <c r="Q1649" s="518" t="e">
        <f>IF(Produit_Tarif_Stock!#REF!&lt;&gt;0,(E1649-(E1649*H1649)-Produit_Tarif_Stock!#REF!)/Produit_Tarif_Stock!#REF!*100,(E1649-(E1649*H1649)-Produit_Tarif_Stock!#REF!)/Produit_Tarif_Stock!#REF!*100)</f>
        <v>#REF!</v>
      </c>
      <c r="R1649" s="523">
        <f t="shared" si="51"/>
        <v>0</v>
      </c>
      <c r="S1649" s="524" t="e">
        <f>Produit_Tarif_Stock!#REF!</f>
        <v>#REF!</v>
      </c>
    </row>
    <row r="1650" spans="1:19" ht="24.75" customHeight="1">
      <c r="A1650" s="228" t="e">
        <f>Produit_Tarif_Stock!#REF!</f>
        <v>#REF!</v>
      </c>
      <c r="B1650" s="118" t="e">
        <f>IF(Produit_Tarif_Stock!#REF!&lt;&gt;"",Produit_Tarif_Stock!#REF!,"")</f>
        <v>#REF!</v>
      </c>
      <c r="C1650" s="502" t="e">
        <f>IF(Produit_Tarif_Stock!#REF!&lt;&gt;"",Produit_Tarif_Stock!#REF!,"")</f>
        <v>#REF!</v>
      </c>
      <c r="D1650" s="505" t="e">
        <f>IF(Produit_Tarif_Stock!#REF!&lt;&gt;"",Produit_Tarif_Stock!#REF!,"")</f>
        <v>#REF!</v>
      </c>
      <c r="E1650" s="514" t="e">
        <f>IF(Produit_Tarif_Stock!#REF!&lt;&gt;0,Produit_Tarif_Stock!#REF!,"")</f>
        <v>#REF!</v>
      </c>
      <c r="F1650" s="2" t="e">
        <f>IF(Produit_Tarif_Stock!#REF!&lt;&gt;"",Produit_Tarif_Stock!#REF!,"")</f>
        <v>#REF!</v>
      </c>
      <c r="G1650" s="506" t="e">
        <f>IF(Produit_Tarif_Stock!#REF!&lt;&gt;0,Produit_Tarif_Stock!#REF!,"")</f>
        <v>#REF!</v>
      </c>
      <c r="I1650" s="506" t="str">
        <f t="shared" si="50"/>
        <v/>
      </c>
      <c r="J1650" s="2" t="e">
        <f>IF(Produit_Tarif_Stock!#REF!&lt;&gt;0,Produit_Tarif_Stock!#REF!,"")</f>
        <v>#REF!</v>
      </c>
      <c r="K1650" s="2" t="e">
        <f>IF(Produit_Tarif_Stock!#REF!&lt;&gt;0,Produit_Tarif_Stock!#REF!,"")</f>
        <v>#REF!</v>
      </c>
      <c r="L1650" s="114" t="e">
        <f>IF(Produit_Tarif_Stock!#REF!&lt;&gt;0,Produit_Tarif_Stock!#REF!,"")</f>
        <v>#REF!</v>
      </c>
      <c r="M1650" s="114" t="e">
        <f>IF(Produit_Tarif_Stock!#REF!&lt;&gt;0,Produit_Tarif_Stock!#REF!,"")</f>
        <v>#REF!</v>
      </c>
      <c r="N1650" s="454"/>
      <c r="P1650" s="2" t="e">
        <f>IF(Produit_Tarif_Stock!#REF!&lt;&gt;0,Produit_Tarif_Stock!#REF!,"")</f>
        <v>#REF!</v>
      </c>
      <c r="Q1650" s="518" t="e">
        <f>IF(Produit_Tarif_Stock!#REF!&lt;&gt;0,(E1650-(E1650*H1650)-Produit_Tarif_Stock!#REF!)/Produit_Tarif_Stock!#REF!*100,(E1650-(E1650*H1650)-Produit_Tarif_Stock!#REF!)/Produit_Tarif_Stock!#REF!*100)</f>
        <v>#REF!</v>
      </c>
      <c r="R1650" s="523">
        <f t="shared" si="51"/>
        <v>0</v>
      </c>
      <c r="S1650" s="524" t="e">
        <f>Produit_Tarif_Stock!#REF!</f>
        <v>#REF!</v>
      </c>
    </row>
    <row r="1651" spans="1:19" ht="24.75" customHeight="1">
      <c r="A1651" s="228" t="e">
        <f>Produit_Tarif_Stock!#REF!</f>
        <v>#REF!</v>
      </c>
      <c r="B1651" s="118" t="e">
        <f>IF(Produit_Tarif_Stock!#REF!&lt;&gt;"",Produit_Tarif_Stock!#REF!,"")</f>
        <v>#REF!</v>
      </c>
      <c r="C1651" s="502" t="e">
        <f>IF(Produit_Tarif_Stock!#REF!&lt;&gt;"",Produit_Tarif_Stock!#REF!,"")</f>
        <v>#REF!</v>
      </c>
      <c r="D1651" s="505" t="e">
        <f>IF(Produit_Tarif_Stock!#REF!&lt;&gt;"",Produit_Tarif_Stock!#REF!,"")</f>
        <v>#REF!</v>
      </c>
      <c r="E1651" s="514" t="e">
        <f>IF(Produit_Tarif_Stock!#REF!&lt;&gt;0,Produit_Tarif_Stock!#REF!,"")</f>
        <v>#REF!</v>
      </c>
      <c r="F1651" s="2" t="e">
        <f>IF(Produit_Tarif_Stock!#REF!&lt;&gt;"",Produit_Tarif_Stock!#REF!,"")</f>
        <v>#REF!</v>
      </c>
      <c r="G1651" s="506" t="e">
        <f>IF(Produit_Tarif_Stock!#REF!&lt;&gt;0,Produit_Tarif_Stock!#REF!,"")</f>
        <v>#REF!</v>
      </c>
      <c r="I1651" s="506" t="str">
        <f t="shared" si="50"/>
        <v/>
      </c>
      <c r="J1651" s="2" t="e">
        <f>IF(Produit_Tarif_Stock!#REF!&lt;&gt;0,Produit_Tarif_Stock!#REF!,"")</f>
        <v>#REF!</v>
      </c>
      <c r="K1651" s="2" t="e">
        <f>IF(Produit_Tarif_Stock!#REF!&lt;&gt;0,Produit_Tarif_Stock!#REF!,"")</f>
        <v>#REF!</v>
      </c>
      <c r="L1651" s="114" t="e">
        <f>IF(Produit_Tarif_Stock!#REF!&lt;&gt;0,Produit_Tarif_Stock!#REF!,"")</f>
        <v>#REF!</v>
      </c>
      <c r="M1651" s="114" t="e">
        <f>IF(Produit_Tarif_Stock!#REF!&lt;&gt;0,Produit_Tarif_Stock!#REF!,"")</f>
        <v>#REF!</v>
      </c>
      <c r="N1651" s="454"/>
      <c r="P1651" s="2" t="e">
        <f>IF(Produit_Tarif_Stock!#REF!&lt;&gt;0,Produit_Tarif_Stock!#REF!,"")</f>
        <v>#REF!</v>
      </c>
      <c r="Q1651" s="518" t="e">
        <f>IF(Produit_Tarif_Stock!#REF!&lt;&gt;0,(E1651-(E1651*H1651)-Produit_Tarif_Stock!#REF!)/Produit_Tarif_Stock!#REF!*100,(E1651-(E1651*H1651)-Produit_Tarif_Stock!#REF!)/Produit_Tarif_Stock!#REF!*100)</f>
        <v>#REF!</v>
      </c>
      <c r="R1651" s="523">
        <f t="shared" si="51"/>
        <v>0</v>
      </c>
      <c r="S1651" s="524" t="e">
        <f>Produit_Tarif_Stock!#REF!</f>
        <v>#REF!</v>
      </c>
    </row>
    <row r="1652" spans="1:19" ht="24.75" customHeight="1">
      <c r="A1652" s="228" t="e">
        <f>Produit_Tarif_Stock!#REF!</f>
        <v>#REF!</v>
      </c>
      <c r="B1652" s="118" t="e">
        <f>IF(Produit_Tarif_Stock!#REF!&lt;&gt;"",Produit_Tarif_Stock!#REF!,"")</f>
        <v>#REF!</v>
      </c>
      <c r="C1652" s="502" t="e">
        <f>IF(Produit_Tarif_Stock!#REF!&lt;&gt;"",Produit_Tarif_Stock!#REF!,"")</f>
        <v>#REF!</v>
      </c>
      <c r="D1652" s="505" t="e">
        <f>IF(Produit_Tarif_Stock!#REF!&lt;&gt;"",Produit_Tarif_Stock!#REF!,"")</f>
        <v>#REF!</v>
      </c>
      <c r="E1652" s="514" t="e">
        <f>IF(Produit_Tarif_Stock!#REF!&lt;&gt;0,Produit_Tarif_Stock!#REF!,"")</f>
        <v>#REF!</v>
      </c>
      <c r="F1652" s="2" t="e">
        <f>IF(Produit_Tarif_Stock!#REF!&lt;&gt;"",Produit_Tarif_Stock!#REF!,"")</f>
        <v>#REF!</v>
      </c>
      <c r="G1652" s="506" t="e">
        <f>IF(Produit_Tarif_Stock!#REF!&lt;&gt;0,Produit_Tarif_Stock!#REF!,"")</f>
        <v>#REF!</v>
      </c>
      <c r="I1652" s="506" t="str">
        <f t="shared" si="50"/>
        <v/>
      </c>
      <c r="J1652" s="2" t="e">
        <f>IF(Produit_Tarif_Stock!#REF!&lt;&gt;0,Produit_Tarif_Stock!#REF!,"")</f>
        <v>#REF!</v>
      </c>
      <c r="K1652" s="2" t="e">
        <f>IF(Produit_Tarif_Stock!#REF!&lt;&gt;0,Produit_Tarif_Stock!#REF!,"")</f>
        <v>#REF!</v>
      </c>
      <c r="L1652" s="114" t="e">
        <f>IF(Produit_Tarif_Stock!#REF!&lt;&gt;0,Produit_Tarif_Stock!#REF!,"")</f>
        <v>#REF!</v>
      </c>
      <c r="M1652" s="114" t="e">
        <f>IF(Produit_Tarif_Stock!#REF!&lt;&gt;0,Produit_Tarif_Stock!#REF!,"")</f>
        <v>#REF!</v>
      </c>
      <c r="N1652" s="454"/>
      <c r="P1652" s="2" t="e">
        <f>IF(Produit_Tarif_Stock!#REF!&lt;&gt;0,Produit_Tarif_Stock!#REF!,"")</f>
        <v>#REF!</v>
      </c>
      <c r="Q1652" s="518" t="e">
        <f>IF(Produit_Tarif_Stock!#REF!&lt;&gt;0,(E1652-(E1652*H1652)-Produit_Tarif_Stock!#REF!)/Produit_Tarif_Stock!#REF!*100,(E1652-(E1652*H1652)-Produit_Tarif_Stock!#REF!)/Produit_Tarif_Stock!#REF!*100)</f>
        <v>#REF!</v>
      </c>
      <c r="R1652" s="523">
        <f t="shared" si="51"/>
        <v>0</v>
      </c>
      <c r="S1652" s="524" t="e">
        <f>Produit_Tarif_Stock!#REF!</f>
        <v>#REF!</v>
      </c>
    </row>
    <row r="1653" spans="1:19" ht="24.75" customHeight="1">
      <c r="A1653" s="228" t="e">
        <f>Produit_Tarif_Stock!#REF!</f>
        <v>#REF!</v>
      </c>
      <c r="B1653" s="118" t="e">
        <f>IF(Produit_Tarif_Stock!#REF!&lt;&gt;"",Produit_Tarif_Stock!#REF!,"")</f>
        <v>#REF!</v>
      </c>
      <c r="C1653" s="502" t="e">
        <f>IF(Produit_Tarif_Stock!#REF!&lt;&gt;"",Produit_Tarif_Stock!#REF!,"")</f>
        <v>#REF!</v>
      </c>
      <c r="D1653" s="505" t="e">
        <f>IF(Produit_Tarif_Stock!#REF!&lt;&gt;"",Produit_Tarif_Stock!#REF!,"")</f>
        <v>#REF!</v>
      </c>
      <c r="E1653" s="514" t="e">
        <f>IF(Produit_Tarif_Stock!#REF!&lt;&gt;0,Produit_Tarif_Stock!#REF!,"")</f>
        <v>#REF!</v>
      </c>
      <c r="F1653" s="2" t="e">
        <f>IF(Produit_Tarif_Stock!#REF!&lt;&gt;"",Produit_Tarif_Stock!#REF!,"")</f>
        <v>#REF!</v>
      </c>
      <c r="G1653" s="506" t="e">
        <f>IF(Produit_Tarif_Stock!#REF!&lt;&gt;0,Produit_Tarif_Stock!#REF!,"")</f>
        <v>#REF!</v>
      </c>
      <c r="I1653" s="506" t="str">
        <f t="shared" si="50"/>
        <v/>
      </c>
      <c r="J1653" s="2" t="e">
        <f>IF(Produit_Tarif_Stock!#REF!&lt;&gt;0,Produit_Tarif_Stock!#REF!,"")</f>
        <v>#REF!</v>
      </c>
      <c r="K1653" s="2" t="e">
        <f>IF(Produit_Tarif_Stock!#REF!&lt;&gt;0,Produit_Tarif_Stock!#REF!,"")</f>
        <v>#REF!</v>
      </c>
      <c r="L1653" s="114" t="e">
        <f>IF(Produit_Tarif_Stock!#REF!&lt;&gt;0,Produit_Tarif_Stock!#REF!,"")</f>
        <v>#REF!</v>
      </c>
      <c r="M1653" s="114" t="e">
        <f>IF(Produit_Tarif_Stock!#REF!&lt;&gt;0,Produit_Tarif_Stock!#REF!,"")</f>
        <v>#REF!</v>
      </c>
      <c r="N1653" s="454"/>
      <c r="P1653" s="2" t="e">
        <f>IF(Produit_Tarif_Stock!#REF!&lt;&gt;0,Produit_Tarif_Stock!#REF!,"")</f>
        <v>#REF!</v>
      </c>
      <c r="Q1653" s="518" t="e">
        <f>IF(Produit_Tarif_Stock!#REF!&lt;&gt;0,(E1653-(E1653*H1653)-Produit_Tarif_Stock!#REF!)/Produit_Tarif_Stock!#REF!*100,(E1653-(E1653*H1653)-Produit_Tarif_Stock!#REF!)/Produit_Tarif_Stock!#REF!*100)</f>
        <v>#REF!</v>
      </c>
      <c r="R1653" s="523">
        <f t="shared" si="51"/>
        <v>0</v>
      </c>
      <c r="S1653" s="524" t="e">
        <f>Produit_Tarif_Stock!#REF!</f>
        <v>#REF!</v>
      </c>
    </row>
    <row r="1654" spans="1:19" ht="24.75" customHeight="1">
      <c r="A1654" s="228" t="e">
        <f>Produit_Tarif_Stock!#REF!</f>
        <v>#REF!</v>
      </c>
      <c r="B1654" s="118" t="e">
        <f>IF(Produit_Tarif_Stock!#REF!&lt;&gt;"",Produit_Tarif_Stock!#REF!,"")</f>
        <v>#REF!</v>
      </c>
      <c r="C1654" s="502" t="e">
        <f>IF(Produit_Tarif_Stock!#REF!&lt;&gt;"",Produit_Tarif_Stock!#REF!,"")</f>
        <v>#REF!</v>
      </c>
      <c r="D1654" s="505" t="e">
        <f>IF(Produit_Tarif_Stock!#REF!&lt;&gt;"",Produit_Tarif_Stock!#REF!,"")</f>
        <v>#REF!</v>
      </c>
      <c r="E1654" s="514" t="e">
        <f>IF(Produit_Tarif_Stock!#REF!&lt;&gt;0,Produit_Tarif_Stock!#REF!,"")</f>
        <v>#REF!</v>
      </c>
      <c r="F1654" s="2" t="e">
        <f>IF(Produit_Tarif_Stock!#REF!&lt;&gt;"",Produit_Tarif_Stock!#REF!,"")</f>
        <v>#REF!</v>
      </c>
      <c r="G1654" s="506" t="e">
        <f>IF(Produit_Tarif_Stock!#REF!&lt;&gt;0,Produit_Tarif_Stock!#REF!,"")</f>
        <v>#REF!</v>
      </c>
      <c r="I1654" s="506" t="str">
        <f t="shared" si="50"/>
        <v/>
      </c>
      <c r="J1654" s="2" t="e">
        <f>IF(Produit_Tarif_Stock!#REF!&lt;&gt;0,Produit_Tarif_Stock!#REF!,"")</f>
        <v>#REF!</v>
      </c>
      <c r="K1654" s="2" t="e">
        <f>IF(Produit_Tarif_Stock!#REF!&lt;&gt;0,Produit_Tarif_Stock!#REF!,"")</f>
        <v>#REF!</v>
      </c>
      <c r="L1654" s="114" t="e">
        <f>IF(Produit_Tarif_Stock!#REF!&lt;&gt;0,Produit_Tarif_Stock!#REF!,"")</f>
        <v>#REF!</v>
      </c>
      <c r="M1654" s="114" t="e">
        <f>IF(Produit_Tarif_Stock!#REF!&lt;&gt;0,Produit_Tarif_Stock!#REF!,"")</f>
        <v>#REF!</v>
      </c>
      <c r="N1654" s="454"/>
      <c r="P1654" s="2" t="e">
        <f>IF(Produit_Tarif_Stock!#REF!&lt;&gt;0,Produit_Tarif_Stock!#REF!,"")</f>
        <v>#REF!</v>
      </c>
      <c r="Q1654" s="518" t="e">
        <f>IF(Produit_Tarif_Stock!#REF!&lt;&gt;0,(E1654-(E1654*H1654)-Produit_Tarif_Stock!#REF!)/Produit_Tarif_Stock!#REF!*100,(E1654-(E1654*H1654)-Produit_Tarif_Stock!#REF!)/Produit_Tarif_Stock!#REF!*100)</f>
        <v>#REF!</v>
      </c>
      <c r="R1654" s="523">
        <f t="shared" si="51"/>
        <v>0</v>
      </c>
      <c r="S1654" s="524" t="e">
        <f>Produit_Tarif_Stock!#REF!</f>
        <v>#REF!</v>
      </c>
    </row>
    <row r="1655" spans="1:19" ht="24.75" customHeight="1">
      <c r="A1655" s="228" t="e">
        <f>Produit_Tarif_Stock!#REF!</f>
        <v>#REF!</v>
      </c>
      <c r="B1655" s="118" t="e">
        <f>IF(Produit_Tarif_Stock!#REF!&lt;&gt;"",Produit_Tarif_Stock!#REF!,"")</f>
        <v>#REF!</v>
      </c>
      <c r="C1655" s="502" t="e">
        <f>IF(Produit_Tarif_Stock!#REF!&lt;&gt;"",Produit_Tarif_Stock!#REF!,"")</f>
        <v>#REF!</v>
      </c>
      <c r="D1655" s="505" t="e">
        <f>IF(Produit_Tarif_Stock!#REF!&lt;&gt;"",Produit_Tarif_Stock!#REF!,"")</f>
        <v>#REF!</v>
      </c>
      <c r="E1655" s="514" t="e">
        <f>IF(Produit_Tarif_Stock!#REF!&lt;&gt;0,Produit_Tarif_Stock!#REF!,"")</f>
        <v>#REF!</v>
      </c>
      <c r="F1655" s="2" t="e">
        <f>IF(Produit_Tarif_Stock!#REF!&lt;&gt;"",Produit_Tarif_Stock!#REF!,"")</f>
        <v>#REF!</v>
      </c>
      <c r="G1655" s="506" t="e">
        <f>IF(Produit_Tarif_Stock!#REF!&lt;&gt;0,Produit_Tarif_Stock!#REF!,"")</f>
        <v>#REF!</v>
      </c>
      <c r="I1655" s="506" t="str">
        <f t="shared" si="50"/>
        <v/>
      </c>
      <c r="J1655" s="2" t="e">
        <f>IF(Produit_Tarif_Stock!#REF!&lt;&gt;0,Produit_Tarif_Stock!#REF!,"")</f>
        <v>#REF!</v>
      </c>
      <c r="K1655" s="2" t="e">
        <f>IF(Produit_Tarif_Stock!#REF!&lt;&gt;0,Produit_Tarif_Stock!#REF!,"")</f>
        <v>#REF!</v>
      </c>
      <c r="L1655" s="114" t="e">
        <f>IF(Produit_Tarif_Stock!#REF!&lt;&gt;0,Produit_Tarif_Stock!#REF!,"")</f>
        <v>#REF!</v>
      </c>
      <c r="M1655" s="114" t="e">
        <f>IF(Produit_Tarif_Stock!#REF!&lt;&gt;0,Produit_Tarif_Stock!#REF!,"")</f>
        <v>#REF!</v>
      </c>
      <c r="N1655" s="454"/>
      <c r="P1655" s="2" t="e">
        <f>IF(Produit_Tarif_Stock!#REF!&lt;&gt;0,Produit_Tarif_Stock!#REF!,"")</f>
        <v>#REF!</v>
      </c>
      <c r="Q1655" s="518" t="e">
        <f>IF(Produit_Tarif_Stock!#REF!&lt;&gt;0,(E1655-(E1655*H1655)-Produit_Tarif_Stock!#REF!)/Produit_Tarif_Stock!#REF!*100,(E1655-(E1655*H1655)-Produit_Tarif_Stock!#REF!)/Produit_Tarif_Stock!#REF!*100)</f>
        <v>#REF!</v>
      </c>
      <c r="R1655" s="523">
        <f t="shared" si="51"/>
        <v>0</v>
      </c>
      <c r="S1655" s="524" t="e">
        <f>Produit_Tarif_Stock!#REF!</f>
        <v>#REF!</v>
      </c>
    </row>
    <row r="1656" spans="1:19" ht="24.75" customHeight="1">
      <c r="A1656" s="228" t="e">
        <f>Produit_Tarif_Stock!#REF!</f>
        <v>#REF!</v>
      </c>
      <c r="B1656" s="118" t="e">
        <f>IF(Produit_Tarif_Stock!#REF!&lt;&gt;"",Produit_Tarif_Stock!#REF!,"")</f>
        <v>#REF!</v>
      </c>
      <c r="C1656" s="502" t="e">
        <f>IF(Produit_Tarif_Stock!#REF!&lt;&gt;"",Produit_Tarif_Stock!#REF!,"")</f>
        <v>#REF!</v>
      </c>
      <c r="D1656" s="505" t="e">
        <f>IF(Produit_Tarif_Stock!#REF!&lt;&gt;"",Produit_Tarif_Stock!#REF!,"")</f>
        <v>#REF!</v>
      </c>
      <c r="E1656" s="514" t="e">
        <f>IF(Produit_Tarif_Stock!#REF!&lt;&gt;0,Produit_Tarif_Stock!#REF!,"")</f>
        <v>#REF!</v>
      </c>
      <c r="F1656" s="2" t="e">
        <f>IF(Produit_Tarif_Stock!#REF!&lt;&gt;"",Produit_Tarif_Stock!#REF!,"")</f>
        <v>#REF!</v>
      </c>
      <c r="G1656" s="506" t="e">
        <f>IF(Produit_Tarif_Stock!#REF!&lt;&gt;0,Produit_Tarif_Stock!#REF!,"")</f>
        <v>#REF!</v>
      </c>
      <c r="I1656" s="506" t="str">
        <f t="shared" si="50"/>
        <v/>
      </c>
      <c r="J1656" s="2" t="e">
        <f>IF(Produit_Tarif_Stock!#REF!&lt;&gt;0,Produit_Tarif_Stock!#REF!,"")</f>
        <v>#REF!</v>
      </c>
      <c r="K1656" s="2" t="e">
        <f>IF(Produit_Tarif_Stock!#REF!&lt;&gt;0,Produit_Tarif_Stock!#REF!,"")</f>
        <v>#REF!</v>
      </c>
      <c r="L1656" s="114" t="e">
        <f>IF(Produit_Tarif_Stock!#REF!&lt;&gt;0,Produit_Tarif_Stock!#REF!,"")</f>
        <v>#REF!</v>
      </c>
      <c r="M1656" s="114" t="e">
        <f>IF(Produit_Tarif_Stock!#REF!&lt;&gt;0,Produit_Tarif_Stock!#REF!,"")</f>
        <v>#REF!</v>
      </c>
      <c r="N1656" s="454"/>
      <c r="P1656" s="2" t="e">
        <f>IF(Produit_Tarif_Stock!#REF!&lt;&gt;0,Produit_Tarif_Stock!#REF!,"")</f>
        <v>#REF!</v>
      </c>
      <c r="Q1656" s="518" t="e">
        <f>IF(Produit_Tarif_Stock!#REF!&lt;&gt;0,(E1656-(E1656*H1656)-Produit_Tarif_Stock!#REF!)/Produit_Tarif_Stock!#REF!*100,(E1656-(E1656*H1656)-Produit_Tarif_Stock!#REF!)/Produit_Tarif_Stock!#REF!*100)</f>
        <v>#REF!</v>
      </c>
      <c r="R1656" s="523">
        <f t="shared" si="51"/>
        <v>0</v>
      </c>
      <c r="S1656" s="524" t="e">
        <f>Produit_Tarif_Stock!#REF!</f>
        <v>#REF!</v>
      </c>
    </row>
    <row r="1657" spans="1:19" ht="24.75" customHeight="1">
      <c r="A1657" s="228" t="e">
        <f>Produit_Tarif_Stock!#REF!</f>
        <v>#REF!</v>
      </c>
      <c r="B1657" s="118" t="e">
        <f>IF(Produit_Tarif_Stock!#REF!&lt;&gt;"",Produit_Tarif_Stock!#REF!,"")</f>
        <v>#REF!</v>
      </c>
      <c r="C1657" s="502" t="e">
        <f>IF(Produit_Tarif_Stock!#REF!&lt;&gt;"",Produit_Tarif_Stock!#REF!,"")</f>
        <v>#REF!</v>
      </c>
      <c r="D1657" s="505" t="e">
        <f>IF(Produit_Tarif_Stock!#REF!&lt;&gt;"",Produit_Tarif_Stock!#REF!,"")</f>
        <v>#REF!</v>
      </c>
      <c r="E1657" s="514" t="e">
        <f>IF(Produit_Tarif_Stock!#REF!&lt;&gt;0,Produit_Tarif_Stock!#REF!,"")</f>
        <v>#REF!</v>
      </c>
      <c r="F1657" s="2" t="e">
        <f>IF(Produit_Tarif_Stock!#REF!&lt;&gt;"",Produit_Tarif_Stock!#REF!,"")</f>
        <v>#REF!</v>
      </c>
      <c r="G1657" s="506" t="e">
        <f>IF(Produit_Tarif_Stock!#REF!&lt;&gt;0,Produit_Tarif_Stock!#REF!,"")</f>
        <v>#REF!</v>
      </c>
      <c r="I1657" s="506" t="str">
        <f t="shared" si="50"/>
        <v/>
      </c>
      <c r="J1657" s="2" t="e">
        <f>IF(Produit_Tarif_Stock!#REF!&lt;&gt;0,Produit_Tarif_Stock!#REF!,"")</f>
        <v>#REF!</v>
      </c>
      <c r="K1657" s="2" t="e">
        <f>IF(Produit_Tarif_Stock!#REF!&lt;&gt;0,Produit_Tarif_Stock!#REF!,"")</f>
        <v>#REF!</v>
      </c>
      <c r="L1657" s="114" t="e">
        <f>IF(Produit_Tarif_Stock!#REF!&lt;&gt;0,Produit_Tarif_Stock!#REF!,"")</f>
        <v>#REF!</v>
      </c>
      <c r="M1657" s="114" t="e">
        <f>IF(Produit_Tarif_Stock!#REF!&lt;&gt;0,Produit_Tarif_Stock!#REF!,"")</f>
        <v>#REF!</v>
      </c>
      <c r="N1657" s="454"/>
      <c r="P1657" s="2" t="e">
        <f>IF(Produit_Tarif_Stock!#REF!&lt;&gt;0,Produit_Tarif_Stock!#REF!,"")</f>
        <v>#REF!</v>
      </c>
      <c r="Q1657" s="518" t="e">
        <f>IF(Produit_Tarif_Stock!#REF!&lt;&gt;0,(E1657-(E1657*H1657)-Produit_Tarif_Stock!#REF!)/Produit_Tarif_Stock!#REF!*100,(E1657-(E1657*H1657)-Produit_Tarif_Stock!#REF!)/Produit_Tarif_Stock!#REF!*100)</f>
        <v>#REF!</v>
      </c>
      <c r="R1657" s="523">
        <f t="shared" si="51"/>
        <v>0</v>
      </c>
      <c r="S1657" s="524" t="e">
        <f>Produit_Tarif_Stock!#REF!</f>
        <v>#REF!</v>
      </c>
    </row>
    <row r="1658" spans="1:19" ht="24.75" customHeight="1">
      <c r="A1658" s="228" t="e">
        <f>Produit_Tarif_Stock!#REF!</f>
        <v>#REF!</v>
      </c>
      <c r="B1658" s="118" t="e">
        <f>IF(Produit_Tarif_Stock!#REF!&lt;&gt;"",Produit_Tarif_Stock!#REF!,"")</f>
        <v>#REF!</v>
      </c>
      <c r="C1658" s="502" t="e">
        <f>IF(Produit_Tarif_Stock!#REF!&lt;&gt;"",Produit_Tarif_Stock!#REF!,"")</f>
        <v>#REF!</v>
      </c>
      <c r="D1658" s="505" t="e">
        <f>IF(Produit_Tarif_Stock!#REF!&lt;&gt;"",Produit_Tarif_Stock!#REF!,"")</f>
        <v>#REF!</v>
      </c>
      <c r="E1658" s="514" t="e">
        <f>IF(Produit_Tarif_Stock!#REF!&lt;&gt;0,Produit_Tarif_Stock!#REF!,"")</f>
        <v>#REF!</v>
      </c>
      <c r="F1658" s="2" t="e">
        <f>IF(Produit_Tarif_Stock!#REF!&lt;&gt;"",Produit_Tarif_Stock!#REF!,"")</f>
        <v>#REF!</v>
      </c>
      <c r="G1658" s="506" t="e">
        <f>IF(Produit_Tarif_Stock!#REF!&lt;&gt;0,Produit_Tarif_Stock!#REF!,"")</f>
        <v>#REF!</v>
      </c>
      <c r="I1658" s="506" t="str">
        <f t="shared" si="50"/>
        <v/>
      </c>
      <c r="J1658" s="2" t="e">
        <f>IF(Produit_Tarif_Stock!#REF!&lt;&gt;0,Produit_Tarif_Stock!#REF!,"")</f>
        <v>#REF!</v>
      </c>
      <c r="K1658" s="2" t="e">
        <f>IF(Produit_Tarif_Stock!#REF!&lt;&gt;0,Produit_Tarif_Stock!#REF!,"")</f>
        <v>#REF!</v>
      </c>
      <c r="L1658" s="114" t="e">
        <f>IF(Produit_Tarif_Stock!#REF!&lt;&gt;0,Produit_Tarif_Stock!#REF!,"")</f>
        <v>#REF!</v>
      </c>
      <c r="M1658" s="114" t="e">
        <f>IF(Produit_Tarif_Stock!#REF!&lt;&gt;0,Produit_Tarif_Stock!#REF!,"")</f>
        <v>#REF!</v>
      </c>
      <c r="N1658" s="454"/>
      <c r="P1658" s="2" t="e">
        <f>IF(Produit_Tarif_Stock!#REF!&lt;&gt;0,Produit_Tarif_Stock!#REF!,"")</f>
        <v>#REF!</v>
      </c>
      <c r="Q1658" s="518" t="e">
        <f>IF(Produit_Tarif_Stock!#REF!&lt;&gt;0,(E1658-(E1658*H1658)-Produit_Tarif_Stock!#REF!)/Produit_Tarif_Stock!#REF!*100,(E1658-(E1658*H1658)-Produit_Tarif_Stock!#REF!)/Produit_Tarif_Stock!#REF!*100)</f>
        <v>#REF!</v>
      </c>
      <c r="R1658" s="523">
        <f t="shared" si="51"/>
        <v>0</v>
      </c>
      <c r="S1658" s="524" t="e">
        <f>Produit_Tarif_Stock!#REF!</f>
        <v>#REF!</v>
      </c>
    </row>
    <row r="1659" spans="1:19" ht="24.75" customHeight="1">
      <c r="A1659" s="228" t="e">
        <f>Produit_Tarif_Stock!#REF!</f>
        <v>#REF!</v>
      </c>
      <c r="B1659" s="118" t="e">
        <f>IF(Produit_Tarif_Stock!#REF!&lt;&gt;"",Produit_Tarif_Stock!#REF!,"")</f>
        <v>#REF!</v>
      </c>
      <c r="C1659" s="502" t="e">
        <f>IF(Produit_Tarif_Stock!#REF!&lt;&gt;"",Produit_Tarif_Stock!#REF!,"")</f>
        <v>#REF!</v>
      </c>
      <c r="D1659" s="505" t="e">
        <f>IF(Produit_Tarif_Stock!#REF!&lt;&gt;"",Produit_Tarif_Stock!#REF!,"")</f>
        <v>#REF!</v>
      </c>
      <c r="E1659" s="514" t="e">
        <f>IF(Produit_Tarif_Stock!#REF!&lt;&gt;0,Produit_Tarif_Stock!#REF!,"")</f>
        <v>#REF!</v>
      </c>
      <c r="F1659" s="2" t="e">
        <f>IF(Produit_Tarif_Stock!#REF!&lt;&gt;"",Produit_Tarif_Stock!#REF!,"")</f>
        <v>#REF!</v>
      </c>
      <c r="G1659" s="506" t="e">
        <f>IF(Produit_Tarif_Stock!#REF!&lt;&gt;0,Produit_Tarif_Stock!#REF!,"")</f>
        <v>#REF!</v>
      </c>
      <c r="I1659" s="506" t="str">
        <f t="shared" si="50"/>
        <v/>
      </c>
      <c r="J1659" s="2" t="e">
        <f>IF(Produit_Tarif_Stock!#REF!&lt;&gt;0,Produit_Tarif_Stock!#REF!,"")</f>
        <v>#REF!</v>
      </c>
      <c r="K1659" s="2" t="e">
        <f>IF(Produit_Tarif_Stock!#REF!&lt;&gt;0,Produit_Tarif_Stock!#REF!,"")</f>
        <v>#REF!</v>
      </c>
      <c r="L1659" s="114" t="e">
        <f>IF(Produit_Tarif_Stock!#REF!&lt;&gt;0,Produit_Tarif_Stock!#REF!,"")</f>
        <v>#REF!</v>
      </c>
      <c r="M1659" s="114" t="e">
        <f>IF(Produit_Tarif_Stock!#REF!&lt;&gt;0,Produit_Tarif_Stock!#REF!,"")</f>
        <v>#REF!</v>
      </c>
      <c r="N1659" s="454"/>
      <c r="P1659" s="2" t="e">
        <f>IF(Produit_Tarif_Stock!#REF!&lt;&gt;0,Produit_Tarif_Stock!#REF!,"")</f>
        <v>#REF!</v>
      </c>
      <c r="Q1659" s="518" t="e">
        <f>IF(Produit_Tarif_Stock!#REF!&lt;&gt;0,(E1659-(E1659*H1659)-Produit_Tarif_Stock!#REF!)/Produit_Tarif_Stock!#REF!*100,(E1659-(E1659*H1659)-Produit_Tarif_Stock!#REF!)/Produit_Tarif_Stock!#REF!*100)</f>
        <v>#REF!</v>
      </c>
      <c r="R1659" s="523">
        <f t="shared" si="51"/>
        <v>0</v>
      </c>
      <c r="S1659" s="524" t="e">
        <f>Produit_Tarif_Stock!#REF!</f>
        <v>#REF!</v>
      </c>
    </row>
    <row r="1660" spans="1:19" ht="24.75" customHeight="1">
      <c r="A1660" s="228" t="e">
        <f>Produit_Tarif_Stock!#REF!</f>
        <v>#REF!</v>
      </c>
      <c r="B1660" s="118" t="e">
        <f>IF(Produit_Tarif_Stock!#REF!&lt;&gt;"",Produit_Tarif_Stock!#REF!,"")</f>
        <v>#REF!</v>
      </c>
      <c r="C1660" s="502" t="e">
        <f>IF(Produit_Tarif_Stock!#REF!&lt;&gt;"",Produit_Tarif_Stock!#REF!,"")</f>
        <v>#REF!</v>
      </c>
      <c r="D1660" s="505" t="e">
        <f>IF(Produit_Tarif_Stock!#REF!&lt;&gt;"",Produit_Tarif_Stock!#REF!,"")</f>
        <v>#REF!</v>
      </c>
      <c r="E1660" s="514" t="e">
        <f>IF(Produit_Tarif_Stock!#REF!&lt;&gt;0,Produit_Tarif_Stock!#REF!,"")</f>
        <v>#REF!</v>
      </c>
      <c r="F1660" s="2" t="e">
        <f>IF(Produit_Tarif_Stock!#REF!&lt;&gt;"",Produit_Tarif_Stock!#REF!,"")</f>
        <v>#REF!</v>
      </c>
      <c r="G1660" s="506" t="e">
        <f>IF(Produit_Tarif_Stock!#REF!&lt;&gt;0,Produit_Tarif_Stock!#REF!,"")</f>
        <v>#REF!</v>
      </c>
      <c r="I1660" s="506" t="str">
        <f t="shared" si="50"/>
        <v/>
      </c>
      <c r="J1660" s="2" t="e">
        <f>IF(Produit_Tarif_Stock!#REF!&lt;&gt;0,Produit_Tarif_Stock!#REF!,"")</f>
        <v>#REF!</v>
      </c>
      <c r="K1660" s="2" t="e">
        <f>IF(Produit_Tarif_Stock!#REF!&lt;&gt;0,Produit_Tarif_Stock!#REF!,"")</f>
        <v>#REF!</v>
      </c>
      <c r="L1660" s="114" t="e">
        <f>IF(Produit_Tarif_Stock!#REF!&lt;&gt;0,Produit_Tarif_Stock!#REF!,"")</f>
        <v>#REF!</v>
      </c>
      <c r="M1660" s="114" t="e">
        <f>IF(Produit_Tarif_Stock!#REF!&lt;&gt;0,Produit_Tarif_Stock!#REF!,"")</f>
        <v>#REF!</v>
      </c>
      <c r="N1660" s="454"/>
      <c r="P1660" s="2" t="e">
        <f>IF(Produit_Tarif_Stock!#REF!&lt;&gt;0,Produit_Tarif_Stock!#REF!,"")</f>
        <v>#REF!</v>
      </c>
      <c r="Q1660" s="518" t="e">
        <f>IF(Produit_Tarif_Stock!#REF!&lt;&gt;0,(E1660-(E1660*H1660)-Produit_Tarif_Stock!#REF!)/Produit_Tarif_Stock!#REF!*100,(E1660-(E1660*H1660)-Produit_Tarif_Stock!#REF!)/Produit_Tarif_Stock!#REF!*100)</f>
        <v>#REF!</v>
      </c>
      <c r="R1660" s="523">
        <f t="shared" si="51"/>
        <v>0</v>
      </c>
      <c r="S1660" s="524" t="e">
        <f>Produit_Tarif_Stock!#REF!</f>
        <v>#REF!</v>
      </c>
    </row>
    <row r="1661" spans="1:19" ht="24.75" customHeight="1">
      <c r="A1661" s="228" t="e">
        <f>Produit_Tarif_Stock!#REF!</f>
        <v>#REF!</v>
      </c>
      <c r="B1661" s="118" t="e">
        <f>IF(Produit_Tarif_Stock!#REF!&lt;&gt;"",Produit_Tarif_Stock!#REF!,"")</f>
        <v>#REF!</v>
      </c>
      <c r="C1661" s="502" t="e">
        <f>IF(Produit_Tarif_Stock!#REF!&lt;&gt;"",Produit_Tarif_Stock!#REF!,"")</f>
        <v>#REF!</v>
      </c>
      <c r="D1661" s="505" t="e">
        <f>IF(Produit_Tarif_Stock!#REF!&lt;&gt;"",Produit_Tarif_Stock!#REF!,"")</f>
        <v>#REF!</v>
      </c>
      <c r="E1661" s="514" t="e">
        <f>IF(Produit_Tarif_Stock!#REF!&lt;&gt;0,Produit_Tarif_Stock!#REF!,"")</f>
        <v>#REF!</v>
      </c>
      <c r="F1661" s="2" t="e">
        <f>IF(Produit_Tarif_Stock!#REF!&lt;&gt;"",Produit_Tarif_Stock!#REF!,"")</f>
        <v>#REF!</v>
      </c>
      <c r="G1661" s="506" t="e">
        <f>IF(Produit_Tarif_Stock!#REF!&lt;&gt;0,Produit_Tarif_Stock!#REF!,"")</f>
        <v>#REF!</v>
      </c>
      <c r="I1661" s="506" t="str">
        <f t="shared" si="50"/>
        <v/>
      </c>
      <c r="J1661" s="2" t="e">
        <f>IF(Produit_Tarif_Stock!#REF!&lt;&gt;0,Produit_Tarif_Stock!#REF!,"")</f>
        <v>#REF!</v>
      </c>
      <c r="K1661" s="2" t="e">
        <f>IF(Produit_Tarif_Stock!#REF!&lt;&gt;0,Produit_Tarif_Stock!#REF!,"")</f>
        <v>#REF!</v>
      </c>
      <c r="L1661" s="114" t="e">
        <f>IF(Produit_Tarif_Stock!#REF!&lt;&gt;0,Produit_Tarif_Stock!#REF!,"")</f>
        <v>#REF!</v>
      </c>
      <c r="M1661" s="114" t="e">
        <f>IF(Produit_Tarif_Stock!#REF!&lt;&gt;0,Produit_Tarif_Stock!#REF!,"")</f>
        <v>#REF!</v>
      </c>
      <c r="N1661" s="454"/>
      <c r="P1661" s="2" t="e">
        <f>IF(Produit_Tarif_Stock!#REF!&lt;&gt;0,Produit_Tarif_Stock!#REF!,"")</f>
        <v>#REF!</v>
      </c>
      <c r="Q1661" s="518" t="e">
        <f>IF(Produit_Tarif_Stock!#REF!&lt;&gt;0,(E1661-(E1661*H1661)-Produit_Tarif_Stock!#REF!)/Produit_Tarif_Stock!#REF!*100,(E1661-(E1661*H1661)-Produit_Tarif_Stock!#REF!)/Produit_Tarif_Stock!#REF!*100)</f>
        <v>#REF!</v>
      </c>
      <c r="R1661" s="523">
        <f t="shared" si="51"/>
        <v>0</v>
      </c>
      <c r="S1661" s="524" t="e">
        <f>Produit_Tarif_Stock!#REF!</f>
        <v>#REF!</v>
      </c>
    </row>
    <row r="1662" spans="1:19" ht="24.75" customHeight="1">
      <c r="A1662" s="228" t="e">
        <f>Produit_Tarif_Stock!#REF!</f>
        <v>#REF!</v>
      </c>
      <c r="B1662" s="118" t="e">
        <f>IF(Produit_Tarif_Stock!#REF!&lt;&gt;"",Produit_Tarif_Stock!#REF!,"")</f>
        <v>#REF!</v>
      </c>
      <c r="C1662" s="502" t="e">
        <f>IF(Produit_Tarif_Stock!#REF!&lt;&gt;"",Produit_Tarif_Stock!#REF!,"")</f>
        <v>#REF!</v>
      </c>
      <c r="D1662" s="505" t="e">
        <f>IF(Produit_Tarif_Stock!#REF!&lt;&gt;"",Produit_Tarif_Stock!#REF!,"")</f>
        <v>#REF!</v>
      </c>
      <c r="E1662" s="514" t="e">
        <f>IF(Produit_Tarif_Stock!#REF!&lt;&gt;0,Produit_Tarif_Stock!#REF!,"")</f>
        <v>#REF!</v>
      </c>
      <c r="F1662" s="2" t="e">
        <f>IF(Produit_Tarif_Stock!#REF!&lt;&gt;"",Produit_Tarif_Stock!#REF!,"")</f>
        <v>#REF!</v>
      </c>
      <c r="G1662" s="506" t="e">
        <f>IF(Produit_Tarif_Stock!#REF!&lt;&gt;0,Produit_Tarif_Stock!#REF!,"")</f>
        <v>#REF!</v>
      </c>
      <c r="I1662" s="506" t="str">
        <f t="shared" si="50"/>
        <v/>
      </c>
      <c r="J1662" s="2" t="e">
        <f>IF(Produit_Tarif_Stock!#REF!&lt;&gt;0,Produit_Tarif_Stock!#REF!,"")</f>
        <v>#REF!</v>
      </c>
      <c r="K1662" s="2" t="e">
        <f>IF(Produit_Tarif_Stock!#REF!&lt;&gt;0,Produit_Tarif_Stock!#REF!,"")</f>
        <v>#REF!</v>
      </c>
      <c r="L1662" s="114" t="e">
        <f>IF(Produit_Tarif_Stock!#REF!&lt;&gt;0,Produit_Tarif_Stock!#REF!,"")</f>
        <v>#REF!</v>
      </c>
      <c r="M1662" s="114" t="e">
        <f>IF(Produit_Tarif_Stock!#REF!&lt;&gt;0,Produit_Tarif_Stock!#REF!,"")</f>
        <v>#REF!</v>
      </c>
      <c r="N1662" s="454"/>
      <c r="P1662" s="2" t="e">
        <f>IF(Produit_Tarif_Stock!#REF!&lt;&gt;0,Produit_Tarif_Stock!#REF!,"")</f>
        <v>#REF!</v>
      </c>
      <c r="Q1662" s="518" t="e">
        <f>IF(Produit_Tarif_Stock!#REF!&lt;&gt;0,(E1662-(E1662*H1662)-Produit_Tarif_Stock!#REF!)/Produit_Tarif_Stock!#REF!*100,(E1662-(E1662*H1662)-Produit_Tarif_Stock!#REF!)/Produit_Tarif_Stock!#REF!*100)</f>
        <v>#REF!</v>
      </c>
      <c r="R1662" s="523">
        <f t="shared" si="51"/>
        <v>0</v>
      </c>
      <c r="S1662" s="524" t="e">
        <f>Produit_Tarif_Stock!#REF!</f>
        <v>#REF!</v>
      </c>
    </row>
    <row r="1663" spans="1:19" ht="24.75" customHeight="1">
      <c r="A1663" s="228" t="e">
        <f>Produit_Tarif_Stock!#REF!</f>
        <v>#REF!</v>
      </c>
      <c r="B1663" s="118" t="e">
        <f>IF(Produit_Tarif_Stock!#REF!&lt;&gt;"",Produit_Tarif_Stock!#REF!,"")</f>
        <v>#REF!</v>
      </c>
      <c r="C1663" s="502" t="e">
        <f>IF(Produit_Tarif_Stock!#REF!&lt;&gt;"",Produit_Tarif_Stock!#REF!,"")</f>
        <v>#REF!</v>
      </c>
      <c r="D1663" s="505" t="e">
        <f>IF(Produit_Tarif_Stock!#REF!&lt;&gt;"",Produit_Tarif_Stock!#REF!,"")</f>
        <v>#REF!</v>
      </c>
      <c r="E1663" s="514" t="e">
        <f>IF(Produit_Tarif_Stock!#REF!&lt;&gt;0,Produit_Tarif_Stock!#REF!,"")</f>
        <v>#REF!</v>
      </c>
      <c r="F1663" s="2" t="e">
        <f>IF(Produit_Tarif_Stock!#REF!&lt;&gt;"",Produit_Tarif_Stock!#REF!,"")</f>
        <v>#REF!</v>
      </c>
      <c r="G1663" s="506" t="e">
        <f>IF(Produit_Tarif_Stock!#REF!&lt;&gt;0,Produit_Tarif_Stock!#REF!,"")</f>
        <v>#REF!</v>
      </c>
      <c r="I1663" s="506" t="str">
        <f t="shared" si="50"/>
        <v/>
      </c>
      <c r="J1663" s="2" t="e">
        <f>IF(Produit_Tarif_Stock!#REF!&lt;&gt;0,Produit_Tarif_Stock!#REF!,"")</f>
        <v>#REF!</v>
      </c>
      <c r="K1663" s="2" t="e">
        <f>IF(Produit_Tarif_Stock!#REF!&lt;&gt;0,Produit_Tarif_Stock!#REF!,"")</f>
        <v>#REF!</v>
      </c>
      <c r="L1663" s="114" t="e">
        <f>IF(Produit_Tarif_Stock!#REF!&lt;&gt;0,Produit_Tarif_Stock!#REF!,"")</f>
        <v>#REF!</v>
      </c>
      <c r="M1663" s="114" t="e">
        <f>IF(Produit_Tarif_Stock!#REF!&lt;&gt;0,Produit_Tarif_Stock!#REF!,"")</f>
        <v>#REF!</v>
      </c>
      <c r="N1663" s="454"/>
      <c r="P1663" s="2" t="e">
        <f>IF(Produit_Tarif_Stock!#REF!&lt;&gt;0,Produit_Tarif_Stock!#REF!,"")</f>
        <v>#REF!</v>
      </c>
      <c r="Q1663" s="518" t="e">
        <f>IF(Produit_Tarif_Stock!#REF!&lt;&gt;0,(E1663-(E1663*H1663)-Produit_Tarif_Stock!#REF!)/Produit_Tarif_Stock!#REF!*100,(E1663-(E1663*H1663)-Produit_Tarif_Stock!#REF!)/Produit_Tarif_Stock!#REF!*100)</f>
        <v>#REF!</v>
      </c>
      <c r="R1663" s="523">
        <f t="shared" si="51"/>
        <v>0</v>
      </c>
      <c r="S1663" s="524" t="e">
        <f>Produit_Tarif_Stock!#REF!</f>
        <v>#REF!</v>
      </c>
    </row>
    <row r="1664" spans="1:19" ht="24.75" customHeight="1">
      <c r="A1664" s="228" t="e">
        <f>Produit_Tarif_Stock!#REF!</f>
        <v>#REF!</v>
      </c>
      <c r="B1664" s="118" t="e">
        <f>IF(Produit_Tarif_Stock!#REF!&lt;&gt;"",Produit_Tarif_Stock!#REF!,"")</f>
        <v>#REF!</v>
      </c>
      <c r="C1664" s="502" t="e">
        <f>IF(Produit_Tarif_Stock!#REF!&lt;&gt;"",Produit_Tarif_Stock!#REF!,"")</f>
        <v>#REF!</v>
      </c>
      <c r="D1664" s="505" t="e">
        <f>IF(Produit_Tarif_Stock!#REF!&lt;&gt;"",Produit_Tarif_Stock!#REF!,"")</f>
        <v>#REF!</v>
      </c>
      <c r="E1664" s="514" t="e">
        <f>IF(Produit_Tarif_Stock!#REF!&lt;&gt;0,Produit_Tarif_Stock!#REF!,"")</f>
        <v>#REF!</v>
      </c>
      <c r="F1664" s="2" t="e">
        <f>IF(Produit_Tarif_Stock!#REF!&lt;&gt;"",Produit_Tarif_Stock!#REF!,"")</f>
        <v>#REF!</v>
      </c>
      <c r="G1664" s="506" t="e">
        <f>IF(Produit_Tarif_Stock!#REF!&lt;&gt;0,Produit_Tarif_Stock!#REF!,"")</f>
        <v>#REF!</v>
      </c>
      <c r="I1664" s="506" t="str">
        <f t="shared" si="50"/>
        <v/>
      </c>
      <c r="J1664" s="2" t="e">
        <f>IF(Produit_Tarif_Stock!#REF!&lt;&gt;0,Produit_Tarif_Stock!#REF!,"")</f>
        <v>#REF!</v>
      </c>
      <c r="K1664" s="2" t="e">
        <f>IF(Produit_Tarif_Stock!#REF!&lt;&gt;0,Produit_Tarif_Stock!#REF!,"")</f>
        <v>#REF!</v>
      </c>
      <c r="L1664" s="114" t="e">
        <f>IF(Produit_Tarif_Stock!#REF!&lt;&gt;0,Produit_Tarif_Stock!#REF!,"")</f>
        <v>#REF!</v>
      </c>
      <c r="M1664" s="114" t="e">
        <f>IF(Produit_Tarif_Stock!#REF!&lt;&gt;0,Produit_Tarif_Stock!#REF!,"")</f>
        <v>#REF!</v>
      </c>
      <c r="N1664" s="454"/>
      <c r="P1664" s="2" t="e">
        <f>IF(Produit_Tarif_Stock!#REF!&lt;&gt;0,Produit_Tarif_Stock!#REF!,"")</f>
        <v>#REF!</v>
      </c>
      <c r="Q1664" s="518" t="e">
        <f>IF(Produit_Tarif_Stock!#REF!&lt;&gt;0,(E1664-(E1664*H1664)-Produit_Tarif_Stock!#REF!)/Produit_Tarif_Stock!#REF!*100,(E1664-(E1664*H1664)-Produit_Tarif_Stock!#REF!)/Produit_Tarif_Stock!#REF!*100)</f>
        <v>#REF!</v>
      </c>
      <c r="R1664" s="523">
        <f t="shared" si="51"/>
        <v>0</v>
      </c>
      <c r="S1664" s="524" t="e">
        <f>Produit_Tarif_Stock!#REF!</f>
        <v>#REF!</v>
      </c>
    </row>
    <row r="1665" spans="1:19" ht="24.75" customHeight="1">
      <c r="A1665" s="228" t="e">
        <f>Produit_Tarif_Stock!#REF!</f>
        <v>#REF!</v>
      </c>
      <c r="B1665" s="118" t="e">
        <f>IF(Produit_Tarif_Stock!#REF!&lt;&gt;"",Produit_Tarif_Stock!#REF!,"")</f>
        <v>#REF!</v>
      </c>
      <c r="C1665" s="502" t="e">
        <f>IF(Produit_Tarif_Stock!#REF!&lt;&gt;"",Produit_Tarif_Stock!#REF!,"")</f>
        <v>#REF!</v>
      </c>
      <c r="D1665" s="505" t="e">
        <f>IF(Produit_Tarif_Stock!#REF!&lt;&gt;"",Produit_Tarif_Stock!#REF!,"")</f>
        <v>#REF!</v>
      </c>
      <c r="E1665" s="514" t="e">
        <f>IF(Produit_Tarif_Stock!#REF!&lt;&gt;0,Produit_Tarif_Stock!#REF!,"")</f>
        <v>#REF!</v>
      </c>
      <c r="F1665" s="2" t="e">
        <f>IF(Produit_Tarif_Stock!#REF!&lt;&gt;"",Produit_Tarif_Stock!#REF!,"")</f>
        <v>#REF!</v>
      </c>
      <c r="G1665" s="506" t="e">
        <f>IF(Produit_Tarif_Stock!#REF!&lt;&gt;0,Produit_Tarif_Stock!#REF!,"")</f>
        <v>#REF!</v>
      </c>
      <c r="I1665" s="506" t="str">
        <f t="shared" si="50"/>
        <v/>
      </c>
      <c r="J1665" s="2" t="e">
        <f>IF(Produit_Tarif_Stock!#REF!&lt;&gt;0,Produit_Tarif_Stock!#REF!,"")</f>
        <v>#REF!</v>
      </c>
      <c r="K1665" s="2" t="e">
        <f>IF(Produit_Tarif_Stock!#REF!&lt;&gt;0,Produit_Tarif_Stock!#REF!,"")</f>
        <v>#REF!</v>
      </c>
      <c r="L1665" s="114" t="e">
        <f>IF(Produit_Tarif_Stock!#REF!&lt;&gt;0,Produit_Tarif_Stock!#REF!,"")</f>
        <v>#REF!</v>
      </c>
      <c r="M1665" s="114" t="e">
        <f>IF(Produit_Tarif_Stock!#REF!&lt;&gt;0,Produit_Tarif_Stock!#REF!,"")</f>
        <v>#REF!</v>
      </c>
      <c r="N1665" s="454"/>
      <c r="P1665" s="2" t="e">
        <f>IF(Produit_Tarif_Stock!#REF!&lt;&gt;0,Produit_Tarif_Stock!#REF!,"")</f>
        <v>#REF!</v>
      </c>
      <c r="Q1665" s="518" t="e">
        <f>IF(Produit_Tarif_Stock!#REF!&lt;&gt;0,(E1665-(E1665*H1665)-Produit_Tarif_Stock!#REF!)/Produit_Tarif_Stock!#REF!*100,(E1665-(E1665*H1665)-Produit_Tarif_Stock!#REF!)/Produit_Tarif_Stock!#REF!*100)</f>
        <v>#REF!</v>
      </c>
      <c r="R1665" s="523">
        <f t="shared" si="51"/>
        <v>0</v>
      </c>
      <c r="S1665" s="524" t="e">
        <f>Produit_Tarif_Stock!#REF!</f>
        <v>#REF!</v>
      </c>
    </row>
    <row r="1666" spans="1:19" ht="24.75" customHeight="1">
      <c r="A1666" s="228" t="e">
        <f>Produit_Tarif_Stock!#REF!</f>
        <v>#REF!</v>
      </c>
      <c r="B1666" s="118" t="e">
        <f>IF(Produit_Tarif_Stock!#REF!&lt;&gt;"",Produit_Tarif_Stock!#REF!,"")</f>
        <v>#REF!</v>
      </c>
      <c r="C1666" s="502" t="e">
        <f>IF(Produit_Tarif_Stock!#REF!&lt;&gt;"",Produit_Tarif_Stock!#REF!,"")</f>
        <v>#REF!</v>
      </c>
      <c r="D1666" s="505" t="e">
        <f>IF(Produit_Tarif_Stock!#REF!&lt;&gt;"",Produit_Tarif_Stock!#REF!,"")</f>
        <v>#REF!</v>
      </c>
      <c r="E1666" s="514" t="e">
        <f>IF(Produit_Tarif_Stock!#REF!&lt;&gt;0,Produit_Tarif_Stock!#REF!,"")</f>
        <v>#REF!</v>
      </c>
      <c r="F1666" s="2" t="e">
        <f>IF(Produit_Tarif_Stock!#REF!&lt;&gt;"",Produit_Tarif_Stock!#REF!,"")</f>
        <v>#REF!</v>
      </c>
      <c r="G1666" s="506" t="e">
        <f>IF(Produit_Tarif_Stock!#REF!&lt;&gt;0,Produit_Tarif_Stock!#REF!,"")</f>
        <v>#REF!</v>
      </c>
      <c r="I1666" s="506" t="str">
        <f t="shared" si="50"/>
        <v/>
      </c>
      <c r="J1666" s="2" t="e">
        <f>IF(Produit_Tarif_Stock!#REF!&lt;&gt;0,Produit_Tarif_Stock!#REF!,"")</f>
        <v>#REF!</v>
      </c>
      <c r="K1666" s="2" t="e">
        <f>IF(Produit_Tarif_Stock!#REF!&lt;&gt;0,Produit_Tarif_Stock!#REF!,"")</f>
        <v>#REF!</v>
      </c>
      <c r="L1666" s="114" t="e">
        <f>IF(Produit_Tarif_Stock!#REF!&lt;&gt;0,Produit_Tarif_Stock!#REF!,"")</f>
        <v>#REF!</v>
      </c>
      <c r="M1666" s="114" t="e">
        <f>IF(Produit_Tarif_Stock!#REF!&lt;&gt;0,Produit_Tarif_Stock!#REF!,"")</f>
        <v>#REF!</v>
      </c>
      <c r="N1666" s="454"/>
      <c r="P1666" s="2" t="e">
        <f>IF(Produit_Tarif_Stock!#REF!&lt;&gt;0,Produit_Tarif_Stock!#REF!,"")</f>
        <v>#REF!</v>
      </c>
      <c r="Q1666" s="518" t="e">
        <f>IF(Produit_Tarif_Stock!#REF!&lt;&gt;0,(E1666-(E1666*H1666)-Produit_Tarif_Stock!#REF!)/Produit_Tarif_Stock!#REF!*100,(E1666-(E1666*H1666)-Produit_Tarif_Stock!#REF!)/Produit_Tarif_Stock!#REF!*100)</f>
        <v>#REF!</v>
      </c>
      <c r="R1666" s="523">
        <f t="shared" si="51"/>
        <v>0</v>
      </c>
      <c r="S1666" s="524" t="e">
        <f>Produit_Tarif_Stock!#REF!</f>
        <v>#REF!</v>
      </c>
    </row>
    <row r="1667" spans="1:19" ht="24.75" customHeight="1">
      <c r="A1667" s="228" t="e">
        <f>Produit_Tarif_Stock!#REF!</f>
        <v>#REF!</v>
      </c>
      <c r="B1667" s="118" t="e">
        <f>IF(Produit_Tarif_Stock!#REF!&lt;&gt;"",Produit_Tarif_Stock!#REF!,"")</f>
        <v>#REF!</v>
      </c>
      <c r="C1667" s="502" t="e">
        <f>IF(Produit_Tarif_Stock!#REF!&lt;&gt;"",Produit_Tarif_Stock!#REF!,"")</f>
        <v>#REF!</v>
      </c>
      <c r="D1667" s="505" t="e">
        <f>IF(Produit_Tarif_Stock!#REF!&lt;&gt;"",Produit_Tarif_Stock!#REF!,"")</f>
        <v>#REF!</v>
      </c>
      <c r="E1667" s="514" t="e">
        <f>IF(Produit_Tarif_Stock!#REF!&lt;&gt;0,Produit_Tarif_Stock!#REF!,"")</f>
        <v>#REF!</v>
      </c>
      <c r="F1667" s="2" t="e">
        <f>IF(Produit_Tarif_Stock!#REF!&lt;&gt;"",Produit_Tarif_Stock!#REF!,"")</f>
        <v>#REF!</v>
      </c>
      <c r="G1667" s="506" t="e">
        <f>IF(Produit_Tarif_Stock!#REF!&lt;&gt;0,Produit_Tarif_Stock!#REF!,"")</f>
        <v>#REF!</v>
      </c>
      <c r="I1667" s="506" t="str">
        <f t="shared" si="50"/>
        <v/>
      </c>
      <c r="J1667" s="2" t="e">
        <f>IF(Produit_Tarif_Stock!#REF!&lt;&gt;0,Produit_Tarif_Stock!#REF!,"")</f>
        <v>#REF!</v>
      </c>
      <c r="K1667" s="2" t="e">
        <f>IF(Produit_Tarif_Stock!#REF!&lt;&gt;0,Produit_Tarif_Stock!#REF!,"")</f>
        <v>#REF!</v>
      </c>
      <c r="L1667" s="114" t="e">
        <f>IF(Produit_Tarif_Stock!#REF!&lt;&gt;0,Produit_Tarif_Stock!#REF!,"")</f>
        <v>#REF!</v>
      </c>
      <c r="M1667" s="114" t="e">
        <f>IF(Produit_Tarif_Stock!#REF!&lt;&gt;0,Produit_Tarif_Stock!#REF!,"")</f>
        <v>#REF!</v>
      </c>
      <c r="N1667" s="454"/>
      <c r="P1667" s="2" t="e">
        <f>IF(Produit_Tarif_Stock!#REF!&lt;&gt;0,Produit_Tarif_Stock!#REF!,"")</f>
        <v>#REF!</v>
      </c>
      <c r="Q1667" s="518" t="e">
        <f>IF(Produit_Tarif_Stock!#REF!&lt;&gt;0,(E1667-(E1667*H1667)-Produit_Tarif_Stock!#REF!)/Produit_Tarif_Stock!#REF!*100,(E1667-(E1667*H1667)-Produit_Tarif_Stock!#REF!)/Produit_Tarif_Stock!#REF!*100)</f>
        <v>#REF!</v>
      </c>
      <c r="R1667" s="523">
        <f t="shared" si="51"/>
        <v>0</v>
      </c>
      <c r="S1667" s="524" t="e">
        <f>Produit_Tarif_Stock!#REF!</f>
        <v>#REF!</v>
      </c>
    </row>
    <row r="1668" spans="1:19" ht="24.75" customHeight="1">
      <c r="A1668" s="228" t="e">
        <f>Produit_Tarif_Stock!#REF!</f>
        <v>#REF!</v>
      </c>
      <c r="B1668" s="118" t="e">
        <f>IF(Produit_Tarif_Stock!#REF!&lt;&gt;"",Produit_Tarif_Stock!#REF!,"")</f>
        <v>#REF!</v>
      </c>
      <c r="C1668" s="502" t="e">
        <f>IF(Produit_Tarif_Stock!#REF!&lt;&gt;"",Produit_Tarif_Stock!#REF!,"")</f>
        <v>#REF!</v>
      </c>
      <c r="D1668" s="505" t="e">
        <f>IF(Produit_Tarif_Stock!#REF!&lt;&gt;"",Produit_Tarif_Stock!#REF!,"")</f>
        <v>#REF!</v>
      </c>
      <c r="E1668" s="514" t="e">
        <f>IF(Produit_Tarif_Stock!#REF!&lt;&gt;0,Produit_Tarif_Stock!#REF!,"")</f>
        <v>#REF!</v>
      </c>
      <c r="F1668" s="2" t="e">
        <f>IF(Produit_Tarif_Stock!#REF!&lt;&gt;"",Produit_Tarif_Stock!#REF!,"")</f>
        <v>#REF!</v>
      </c>
      <c r="G1668" s="506" t="e">
        <f>IF(Produit_Tarif_Stock!#REF!&lt;&gt;0,Produit_Tarif_Stock!#REF!,"")</f>
        <v>#REF!</v>
      </c>
      <c r="I1668" s="506" t="str">
        <f t="shared" si="50"/>
        <v/>
      </c>
      <c r="J1668" s="2" t="e">
        <f>IF(Produit_Tarif_Stock!#REF!&lt;&gt;0,Produit_Tarif_Stock!#REF!,"")</f>
        <v>#REF!</v>
      </c>
      <c r="K1668" s="2" t="e">
        <f>IF(Produit_Tarif_Stock!#REF!&lt;&gt;0,Produit_Tarif_Stock!#REF!,"")</f>
        <v>#REF!</v>
      </c>
      <c r="L1668" s="114" t="e">
        <f>IF(Produit_Tarif_Stock!#REF!&lt;&gt;0,Produit_Tarif_Stock!#REF!,"")</f>
        <v>#REF!</v>
      </c>
      <c r="M1668" s="114" t="e">
        <f>IF(Produit_Tarif_Stock!#REF!&lt;&gt;0,Produit_Tarif_Stock!#REF!,"")</f>
        <v>#REF!</v>
      </c>
      <c r="N1668" s="454"/>
      <c r="P1668" s="2" t="e">
        <f>IF(Produit_Tarif_Stock!#REF!&lt;&gt;0,Produit_Tarif_Stock!#REF!,"")</f>
        <v>#REF!</v>
      </c>
      <c r="Q1668" s="518" t="e">
        <f>IF(Produit_Tarif_Stock!#REF!&lt;&gt;0,(E1668-(E1668*H1668)-Produit_Tarif_Stock!#REF!)/Produit_Tarif_Stock!#REF!*100,(E1668-(E1668*H1668)-Produit_Tarif_Stock!#REF!)/Produit_Tarif_Stock!#REF!*100)</f>
        <v>#REF!</v>
      </c>
      <c r="R1668" s="523">
        <f t="shared" si="51"/>
        <v>0</v>
      </c>
      <c r="S1668" s="524" t="e">
        <f>Produit_Tarif_Stock!#REF!</f>
        <v>#REF!</v>
      </c>
    </row>
    <row r="1669" spans="1:19" ht="24.75" customHeight="1">
      <c r="A1669" s="228" t="e">
        <f>Produit_Tarif_Stock!#REF!</f>
        <v>#REF!</v>
      </c>
      <c r="B1669" s="118" t="e">
        <f>IF(Produit_Tarif_Stock!#REF!&lt;&gt;"",Produit_Tarif_Stock!#REF!,"")</f>
        <v>#REF!</v>
      </c>
      <c r="C1669" s="502" t="e">
        <f>IF(Produit_Tarif_Stock!#REF!&lt;&gt;"",Produit_Tarif_Stock!#REF!,"")</f>
        <v>#REF!</v>
      </c>
      <c r="D1669" s="505" t="e">
        <f>IF(Produit_Tarif_Stock!#REF!&lt;&gt;"",Produit_Tarif_Stock!#REF!,"")</f>
        <v>#REF!</v>
      </c>
      <c r="E1669" s="514" t="e">
        <f>IF(Produit_Tarif_Stock!#REF!&lt;&gt;0,Produit_Tarif_Stock!#REF!,"")</f>
        <v>#REF!</v>
      </c>
      <c r="F1669" s="2" t="e">
        <f>IF(Produit_Tarif_Stock!#REF!&lt;&gt;"",Produit_Tarif_Stock!#REF!,"")</f>
        <v>#REF!</v>
      </c>
      <c r="G1669" s="506" t="e">
        <f>IF(Produit_Tarif_Stock!#REF!&lt;&gt;0,Produit_Tarif_Stock!#REF!,"")</f>
        <v>#REF!</v>
      </c>
      <c r="I1669" s="506" t="str">
        <f t="shared" si="50"/>
        <v/>
      </c>
      <c r="J1669" s="2" t="e">
        <f>IF(Produit_Tarif_Stock!#REF!&lt;&gt;0,Produit_Tarif_Stock!#REF!,"")</f>
        <v>#REF!</v>
      </c>
      <c r="K1669" s="2" t="e">
        <f>IF(Produit_Tarif_Stock!#REF!&lt;&gt;0,Produit_Tarif_Stock!#REF!,"")</f>
        <v>#REF!</v>
      </c>
      <c r="L1669" s="114" t="e">
        <f>IF(Produit_Tarif_Stock!#REF!&lt;&gt;0,Produit_Tarif_Stock!#REF!,"")</f>
        <v>#REF!</v>
      </c>
      <c r="M1669" s="114" t="e">
        <f>IF(Produit_Tarif_Stock!#REF!&lt;&gt;0,Produit_Tarif_Stock!#REF!,"")</f>
        <v>#REF!</v>
      </c>
      <c r="N1669" s="454"/>
      <c r="P1669" s="2" t="e">
        <f>IF(Produit_Tarif_Stock!#REF!&lt;&gt;0,Produit_Tarif_Stock!#REF!,"")</f>
        <v>#REF!</v>
      </c>
      <c r="Q1669" s="518" t="e">
        <f>IF(Produit_Tarif_Stock!#REF!&lt;&gt;0,(E1669-(E1669*H1669)-Produit_Tarif_Stock!#REF!)/Produit_Tarif_Stock!#REF!*100,(E1669-(E1669*H1669)-Produit_Tarif_Stock!#REF!)/Produit_Tarif_Stock!#REF!*100)</f>
        <v>#REF!</v>
      </c>
      <c r="R1669" s="523">
        <f t="shared" si="51"/>
        <v>0</v>
      </c>
      <c r="S1669" s="524" t="e">
        <f>Produit_Tarif_Stock!#REF!</f>
        <v>#REF!</v>
      </c>
    </row>
    <row r="1670" spans="1:19" ht="24.75" customHeight="1">
      <c r="A1670" s="228" t="e">
        <f>Produit_Tarif_Stock!#REF!</f>
        <v>#REF!</v>
      </c>
      <c r="B1670" s="118" t="e">
        <f>IF(Produit_Tarif_Stock!#REF!&lt;&gt;"",Produit_Tarif_Stock!#REF!,"")</f>
        <v>#REF!</v>
      </c>
      <c r="C1670" s="502" t="e">
        <f>IF(Produit_Tarif_Stock!#REF!&lt;&gt;"",Produit_Tarif_Stock!#REF!,"")</f>
        <v>#REF!</v>
      </c>
      <c r="D1670" s="505" t="e">
        <f>IF(Produit_Tarif_Stock!#REF!&lt;&gt;"",Produit_Tarif_Stock!#REF!,"")</f>
        <v>#REF!</v>
      </c>
      <c r="E1670" s="514" t="e">
        <f>IF(Produit_Tarif_Stock!#REF!&lt;&gt;0,Produit_Tarif_Stock!#REF!,"")</f>
        <v>#REF!</v>
      </c>
      <c r="F1670" s="2" t="e">
        <f>IF(Produit_Tarif_Stock!#REF!&lt;&gt;"",Produit_Tarif_Stock!#REF!,"")</f>
        <v>#REF!</v>
      </c>
      <c r="G1670" s="506" t="e">
        <f>IF(Produit_Tarif_Stock!#REF!&lt;&gt;0,Produit_Tarif_Stock!#REF!,"")</f>
        <v>#REF!</v>
      </c>
      <c r="I1670" s="506" t="str">
        <f t="shared" si="50"/>
        <v/>
      </c>
      <c r="J1670" s="2" t="e">
        <f>IF(Produit_Tarif_Stock!#REF!&lt;&gt;0,Produit_Tarif_Stock!#REF!,"")</f>
        <v>#REF!</v>
      </c>
      <c r="K1670" s="2" t="e">
        <f>IF(Produit_Tarif_Stock!#REF!&lt;&gt;0,Produit_Tarif_Stock!#REF!,"")</f>
        <v>#REF!</v>
      </c>
      <c r="L1670" s="114" t="e">
        <f>IF(Produit_Tarif_Stock!#REF!&lt;&gt;0,Produit_Tarif_Stock!#REF!,"")</f>
        <v>#REF!</v>
      </c>
      <c r="M1670" s="114" t="e">
        <f>IF(Produit_Tarif_Stock!#REF!&lt;&gt;0,Produit_Tarif_Stock!#REF!,"")</f>
        <v>#REF!</v>
      </c>
      <c r="N1670" s="454"/>
      <c r="P1670" s="2" t="e">
        <f>IF(Produit_Tarif_Stock!#REF!&lt;&gt;0,Produit_Tarif_Stock!#REF!,"")</f>
        <v>#REF!</v>
      </c>
      <c r="Q1670" s="518" t="e">
        <f>IF(Produit_Tarif_Stock!#REF!&lt;&gt;0,(E1670-(E1670*H1670)-Produit_Tarif_Stock!#REF!)/Produit_Tarif_Stock!#REF!*100,(E1670-(E1670*H1670)-Produit_Tarif_Stock!#REF!)/Produit_Tarif_Stock!#REF!*100)</f>
        <v>#REF!</v>
      </c>
      <c r="R1670" s="523">
        <f t="shared" si="51"/>
        <v>0</v>
      </c>
      <c r="S1670" s="524" t="e">
        <f>Produit_Tarif_Stock!#REF!</f>
        <v>#REF!</v>
      </c>
    </row>
    <row r="1671" spans="1:19" ht="24.75" customHeight="1">
      <c r="A1671" s="228" t="e">
        <f>Produit_Tarif_Stock!#REF!</f>
        <v>#REF!</v>
      </c>
      <c r="B1671" s="118" t="e">
        <f>IF(Produit_Tarif_Stock!#REF!&lt;&gt;"",Produit_Tarif_Stock!#REF!,"")</f>
        <v>#REF!</v>
      </c>
      <c r="C1671" s="502" t="e">
        <f>IF(Produit_Tarif_Stock!#REF!&lt;&gt;"",Produit_Tarif_Stock!#REF!,"")</f>
        <v>#REF!</v>
      </c>
      <c r="D1671" s="505" t="e">
        <f>IF(Produit_Tarif_Stock!#REF!&lt;&gt;"",Produit_Tarif_Stock!#REF!,"")</f>
        <v>#REF!</v>
      </c>
      <c r="E1671" s="514" t="e">
        <f>IF(Produit_Tarif_Stock!#REF!&lt;&gt;0,Produit_Tarif_Stock!#REF!,"")</f>
        <v>#REF!</v>
      </c>
      <c r="F1671" s="2" t="e">
        <f>IF(Produit_Tarif_Stock!#REF!&lt;&gt;"",Produit_Tarif_Stock!#REF!,"")</f>
        <v>#REF!</v>
      </c>
      <c r="G1671" s="506" t="e">
        <f>IF(Produit_Tarif_Stock!#REF!&lt;&gt;0,Produit_Tarif_Stock!#REF!,"")</f>
        <v>#REF!</v>
      </c>
      <c r="I1671" s="506" t="str">
        <f t="shared" ref="I1671:I1734" si="52">IF(H1671&gt;0,E1671-(E1671*H1671),"")</f>
        <v/>
      </c>
      <c r="J1671" s="2" t="e">
        <f>IF(Produit_Tarif_Stock!#REF!&lt;&gt;0,Produit_Tarif_Stock!#REF!,"")</f>
        <v>#REF!</v>
      </c>
      <c r="K1671" s="2" t="e">
        <f>IF(Produit_Tarif_Stock!#REF!&lt;&gt;0,Produit_Tarif_Stock!#REF!,"")</f>
        <v>#REF!</v>
      </c>
      <c r="L1671" s="114" t="e">
        <f>IF(Produit_Tarif_Stock!#REF!&lt;&gt;0,Produit_Tarif_Stock!#REF!,"")</f>
        <v>#REF!</v>
      </c>
      <c r="M1671" s="114" t="e">
        <f>IF(Produit_Tarif_Stock!#REF!&lt;&gt;0,Produit_Tarif_Stock!#REF!,"")</f>
        <v>#REF!</v>
      </c>
      <c r="N1671" s="454"/>
      <c r="P1671" s="2" t="e">
        <f>IF(Produit_Tarif_Stock!#REF!&lt;&gt;0,Produit_Tarif_Stock!#REF!,"")</f>
        <v>#REF!</v>
      </c>
      <c r="Q1671" s="518" t="e">
        <f>IF(Produit_Tarif_Stock!#REF!&lt;&gt;0,(E1671-(E1671*H1671)-Produit_Tarif_Stock!#REF!)/Produit_Tarif_Stock!#REF!*100,(E1671-(E1671*H1671)-Produit_Tarif_Stock!#REF!)/Produit_Tarif_Stock!#REF!*100)</f>
        <v>#REF!</v>
      </c>
      <c r="R1671" s="523">
        <f t="shared" ref="R1671:R1734" si="53">SUM(H1671:H3664)</f>
        <v>0</v>
      </c>
      <c r="S1671" s="524" t="e">
        <f>Produit_Tarif_Stock!#REF!</f>
        <v>#REF!</v>
      </c>
    </row>
    <row r="1672" spans="1:19" ht="24.75" customHeight="1">
      <c r="A1672" s="228" t="e">
        <f>Produit_Tarif_Stock!#REF!</f>
        <v>#REF!</v>
      </c>
      <c r="B1672" s="118" t="e">
        <f>IF(Produit_Tarif_Stock!#REF!&lt;&gt;"",Produit_Tarif_Stock!#REF!,"")</f>
        <v>#REF!</v>
      </c>
      <c r="C1672" s="502" t="e">
        <f>IF(Produit_Tarif_Stock!#REF!&lt;&gt;"",Produit_Tarif_Stock!#REF!,"")</f>
        <v>#REF!</v>
      </c>
      <c r="D1672" s="505" t="e">
        <f>IF(Produit_Tarif_Stock!#REF!&lt;&gt;"",Produit_Tarif_Stock!#REF!,"")</f>
        <v>#REF!</v>
      </c>
      <c r="E1672" s="514" t="e">
        <f>IF(Produit_Tarif_Stock!#REF!&lt;&gt;0,Produit_Tarif_Stock!#REF!,"")</f>
        <v>#REF!</v>
      </c>
      <c r="F1672" s="2" t="e">
        <f>IF(Produit_Tarif_Stock!#REF!&lt;&gt;"",Produit_Tarif_Stock!#REF!,"")</f>
        <v>#REF!</v>
      </c>
      <c r="G1672" s="506" t="e">
        <f>IF(Produit_Tarif_Stock!#REF!&lt;&gt;0,Produit_Tarif_Stock!#REF!,"")</f>
        <v>#REF!</v>
      </c>
      <c r="I1672" s="506" t="str">
        <f t="shared" si="52"/>
        <v/>
      </c>
      <c r="J1672" s="2" t="e">
        <f>IF(Produit_Tarif_Stock!#REF!&lt;&gt;0,Produit_Tarif_Stock!#REF!,"")</f>
        <v>#REF!</v>
      </c>
      <c r="K1672" s="2" t="e">
        <f>IF(Produit_Tarif_Stock!#REF!&lt;&gt;0,Produit_Tarif_Stock!#REF!,"")</f>
        <v>#REF!</v>
      </c>
      <c r="L1672" s="114" t="e">
        <f>IF(Produit_Tarif_Stock!#REF!&lt;&gt;0,Produit_Tarif_Stock!#REF!,"")</f>
        <v>#REF!</v>
      </c>
      <c r="M1672" s="114" t="e">
        <f>IF(Produit_Tarif_Stock!#REF!&lt;&gt;0,Produit_Tarif_Stock!#REF!,"")</f>
        <v>#REF!</v>
      </c>
      <c r="N1672" s="454"/>
      <c r="P1672" s="2" t="e">
        <f>IF(Produit_Tarif_Stock!#REF!&lt;&gt;0,Produit_Tarif_Stock!#REF!,"")</f>
        <v>#REF!</v>
      </c>
      <c r="Q1672" s="518" t="e">
        <f>IF(Produit_Tarif_Stock!#REF!&lt;&gt;0,(E1672-(E1672*H1672)-Produit_Tarif_Stock!#REF!)/Produit_Tarif_Stock!#REF!*100,(E1672-(E1672*H1672)-Produit_Tarif_Stock!#REF!)/Produit_Tarif_Stock!#REF!*100)</f>
        <v>#REF!</v>
      </c>
      <c r="R1672" s="523">
        <f t="shared" si="53"/>
        <v>0</v>
      </c>
      <c r="S1672" s="524" t="e">
        <f>Produit_Tarif_Stock!#REF!</f>
        <v>#REF!</v>
      </c>
    </row>
    <row r="1673" spans="1:19" ht="24.75" customHeight="1">
      <c r="A1673" s="228" t="e">
        <f>Produit_Tarif_Stock!#REF!</f>
        <v>#REF!</v>
      </c>
      <c r="B1673" s="118" t="e">
        <f>IF(Produit_Tarif_Stock!#REF!&lt;&gt;"",Produit_Tarif_Stock!#REF!,"")</f>
        <v>#REF!</v>
      </c>
      <c r="C1673" s="502" t="e">
        <f>IF(Produit_Tarif_Stock!#REF!&lt;&gt;"",Produit_Tarif_Stock!#REF!,"")</f>
        <v>#REF!</v>
      </c>
      <c r="D1673" s="505" t="e">
        <f>IF(Produit_Tarif_Stock!#REF!&lt;&gt;"",Produit_Tarif_Stock!#REF!,"")</f>
        <v>#REF!</v>
      </c>
      <c r="E1673" s="514" t="e">
        <f>IF(Produit_Tarif_Stock!#REF!&lt;&gt;0,Produit_Tarif_Stock!#REF!,"")</f>
        <v>#REF!</v>
      </c>
      <c r="F1673" s="2" t="e">
        <f>IF(Produit_Tarif_Stock!#REF!&lt;&gt;"",Produit_Tarif_Stock!#REF!,"")</f>
        <v>#REF!</v>
      </c>
      <c r="G1673" s="506" t="e">
        <f>IF(Produit_Tarif_Stock!#REF!&lt;&gt;0,Produit_Tarif_Stock!#REF!,"")</f>
        <v>#REF!</v>
      </c>
      <c r="I1673" s="506" t="str">
        <f t="shared" si="52"/>
        <v/>
      </c>
      <c r="J1673" s="2" t="e">
        <f>IF(Produit_Tarif_Stock!#REF!&lt;&gt;0,Produit_Tarif_Stock!#REF!,"")</f>
        <v>#REF!</v>
      </c>
      <c r="K1673" s="2" t="e">
        <f>IF(Produit_Tarif_Stock!#REF!&lt;&gt;0,Produit_Tarif_Stock!#REF!,"")</f>
        <v>#REF!</v>
      </c>
      <c r="L1673" s="114" t="e">
        <f>IF(Produit_Tarif_Stock!#REF!&lt;&gt;0,Produit_Tarif_Stock!#REF!,"")</f>
        <v>#REF!</v>
      </c>
      <c r="M1673" s="114" t="e">
        <f>IF(Produit_Tarif_Stock!#REF!&lt;&gt;0,Produit_Tarif_Stock!#REF!,"")</f>
        <v>#REF!</v>
      </c>
      <c r="N1673" s="454"/>
      <c r="P1673" s="2" t="e">
        <f>IF(Produit_Tarif_Stock!#REF!&lt;&gt;0,Produit_Tarif_Stock!#REF!,"")</f>
        <v>#REF!</v>
      </c>
      <c r="Q1673" s="518" t="e">
        <f>IF(Produit_Tarif_Stock!#REF!&lt;&gt;0,(E1673-(E1673*H1673)-Produit_Tarif_Stock!#REF!)/Produit_Tarif_Stock!#REF!*100,(E1673-(E1673*H1673)-Produit_Tarif_Stock!#REF!)/Produit_Tarif_Stock!#REF!*100)</f>
        <v>#REF!</v>
      </c>
      <c r="R1673" s="523">
        <f t="shared" si="53"/>
        <v>0</v>
      </c>
      <c r="S1673" s="524" t="e">
        <f>Produit_Tarif_Stock!#REF!</f>
        <v>#REF!</v>
      </c>
    </row>
    <row r="1674" spans="1:19" ht="24.75" customHeight="1">
      <c r="A1674" s="228" t="e">
        <f>Produit_Tarif_Stock!#REF!</f>
        <v>#REF!</v>
      </c>
      <c r="B1674" s="118" t="e">
        <f>IF(Produit_Tarif_Stock!#REF!&lt;&gt;"",Produit_Tarif_Stock!#REF!,"")</f>
        <v>#REF!</v>
      </c>
      <c r="C1674" s="502" t="e">
        <f>IF(Produit_Tarif_Stock!#REF!&lt;&gt;"",Produit_Tarif_Stock!#REF!,"")</f>
        <v>#REF!</v>
      </c>
      <c r="D1674" s="505" t="e">
        <f>IF(Produit_Tarif_Stock!#REF!&lt;&gt;"",Produit_Tarif_Stock!#REF!,"")</f>
        <v>#REF!</v>
      </c>
      <c r="E1674" s="514" t="e">
        <f>IF(Produit_Tarif_Stock!#REF!&lt;&gt;0,Produit_Tarif_Stock!#REF!,"")</f>
        <v>#REF!</v>
      </c>
      <c r="F1674" s="2" t="e">
        <f>IF(Produit_Tarif_Stock!#REF!&lt;&gt;"",Produit_Tarif_Stock!#REF!,"")</f>
        <v>#REF!</v>
      </c>
      <c r="G1674" s="506" t="e">
        <f>IF(Produit_Tarif_Stock!#REF!&lt;&gt;0,Produit_Tarif_Stock!#REF!,"")</f>
        <v>#REF!</v>
      </c>
      <c r="I1674" s="506" t="str">
        <f t="shared" si="52"/>
        <v/>
      </c>
      <c r="J1674" s="2" t="e">
        <f>IF(Produit_Tarif_Stock!#REF!&lt;&gt;0,Produit_Tarif_Stock!#REF!,"")</f>
        <v>#REF!</v>
      </c>
      <c r="K1674" s="2" t="e">
        <f>IF(Produit_Tarif_Stock!#REF!&lt;&gt;0,Produit_Tarif_Stock!#REF!,"")</f>
        <v>#REF!</v>
      </c>
      <c r="L1674" s="114" t="e">
        <f>IF(Produit_Tarif_Stock!#REF!&lt;&gt;0,Produit_Tarif_Stock!#REF!,"")</f>
        <v>#REF!</v>
      </c>
      <c r="M1674" s="114" t="e">
        <f>IF(Produit_Tarif_Stock!#REF!&lt;&gt;0,Produit_Tarif_Stock!#REF!,"")</f>
        <v>#REF!</v>
      </c>
      <c r="N1674" s="454"/>
      <c r="P1674" s="2" t="e">
        <f>IF(Produit_Tarif_Stock!#REF!&lt;&gt;0,Produit_Tarif_Stock!#REF!,"")</f>
        <v>#REF!</v>
      </c>
      <c r="Q1674" s="518" t="e">
        <f>IF(Produit_Tarif_Stock!#REF!&lt;&gt;0,(E1674-(E1674*H1674)-Produit_Tarif_Stock!#REF!)/Produit_Tarif_Stock!#REF!*100,(E1674-(E1674*H1674)-Produit_Tarif_Stock!#REF!)/Produit_Tarif_Stock!#REF!*100)</f>
        <v>#REF!</v>
      </c>
      <c r="R1674" s="523">
        <f t="shared" si="53"/>
        <v>0</v>
      </c>
      <c r="S1674" s="524" t="e">
        <f>Produit_Tarif_Stock!#REF!</f>
        <v>#REF!</v>
      </c>
    </row>
    <row r="1675" spans="1:19" ht="24.75" customHeight="1">
      <c r="A1675" s="228" t="e">
        <f>Produit_Tarif_Stock!#REF!</f>
        <v>#REF!</v>
      </c>
      <c r="B1675" s="118" t="e">
        <f>IF(Produit_Tarif_Stock!#REF!&lt;&gt;"",Produit_Tarif_Stock!#REF!,"")</f>
        <v>#REF!</v>
      </c>
      <c r="C1675" s="502" t="e">
        <f>IF(Produit_Tarif_Stock!#REF!&lt;&gt;"",Produit_Tarif_Stock!#REF!,"")</f>
        <v>#REF!</v>
      </c>
      <c r="D1675" s="505" t="e">
        <f>IF(Produit_Tarif_Stock!#REF!&lt;&gt;"",Produit_Tarif_Stock!#REF!,"")</f>
        <v>#REF!</v>
      </c>
      <c r="E1675" s="514" t="e">
        <f>IF(Produit_Tarif_Stock!#REF!&lt;&gt;0,Produit_Tarif_Stock!#REF!,"")</f>
        <v>#REF!</v>
      </c>
      <c r="F1675" s="2" t="e">
        <f>IF(Produit_Tarif_Stock!#REF!&lt;&gt;"",Produit_Tarif_Stock!#REF!,"")</f>
        <v>#REF!</v>
      </c>
      <c r="G1675" s="506" t="e">
        <f>IF(Produit_Tarif_Stock!#REF!&lt;&gt;0,Produit_Tarif_Stock!#REF!,"")</f>
        <v>#REF!</v>
      </c>
      <c r="I1675" s="506" t="str">
        <f t="shared" si="52"/>
        <v/>
      </c>
      <c r="J1675" s="2" t="e">
        <f>IF(Produit_Tarif_Stock!#REF!&lt;&gt;0,Produit_Tarif_Stock!#REF!,"")</f>
        <v>#REF!</v>
      </c>
      <c r="K1675" s="2" t="e">
        <f>IF(Produit_Tarif_Stock!#REF!&lt;&gt;0,Produit_Tarif_Stock!#REF!,"")</f>
        <v>#REF!</v>
      </c>
      <c r="L1675" s="114" t="e">
        <f>IF(Produit_Tarif_Stock!#REF!&lt;&gt;0,Produit_Tarif_Stock!#REF!,"")</f>
        <v>#REF!</v>
      </c>
      <c r="M1675" s="114" t="e">
        <f>IF(Produit_Tarif_Stock!#REF!&lt;&gt;0,Produit_Tarif_Stock!#REF!,"")</f>
        <v>#REF!</v>
      </c>
      <c r="N1675" s="454"/>
      <c r="P1675" s="2" t="e">
        <f>IF(Produit_Tarif_Stock!#REF!&lt;&gt;0,Produit_Tarif_Stock!#REF!,"")</f>
        <v>#REF!</v>
      </c>
      <c r="Q1675" s="518" t="e">
        <f>IF(Produit_Tarif_Stock!#REF!&lt;&gt;0,(E1675-(E1675*H1675)-Produit_Tarif_Stock!#REF!)/Produit_Tarif_Stock!#REF!*100,(E1675-(E1675*H1675)-Produit_Tarif_Stock!#REF!)/Produit_Tarif_Stock!#REF!*100)</f>
        <v>#REF!</v>
      </c>
      <c r="R1675" s="523">
        <f t="shared" si="53"/>
        <v>0</v>
      </c>
      <c r="S1675" s="524" t="e">
        <f>Produit_Tarif_Stock!#REF!</f>
        <v>#REF!</v>
      </c>
    </row>
    <row r="1676" spans="1:19" ht="24.75" customHeight="1">
      <c r="A1676" s="228" t="e">
        <f>Produit_Tarif_Stock!#REF!</f>
        <v>#REF!</v>
      </c>
      <c r="B1676" s="118" t="e">
        <f>IF(Produit_Tarif_Stock!#REF!&lt;&gt;"",Produit_Tarif_Stock!#REF!,"")</f>
        <v>#REF!</v>
      </c>
      <c r="C1676" s="502" t="e">
        <f>IF(Produit_Tarif_Stock!#REF!&lt;&gt;"",Produit_Tarif_Stock!#REF!,"")</f>
        <v>#REF!</v>
      </c>
      <c r="D1676" s="505" t="e">
        <f>IF(Produit_Tarif_Stock!#REF!&lt;&gt;"",Produit_Tarif_Stock!#REF!,"")</f>
        <v>#REF!</v>
      </c>
      <c r="E1676" s="514" t="e">
        <f>IF(Produit_Tarif_Stock!#REF!&lt;&gt;0,Produit_Tarif_Stock!#REF!,"")</f>
        <v>#REF!</v>
      </c>
      <c r="F1676" s="2" t="e">
        <f>IF(Produit_Tarif_Stock!#REF!&lt;&gt;"",Produit_Tarif_Stock!#REF!,"")</f>
        <v>#REF!</v>
      </c>
      <c r="G1676" s="506" t="e">
        <f>IF(Produit_Tarif_Stock!#REF!&lt;&gt;0,Produit_Tarif_Stock!#REF!,"")</f>
        <v>#REF!</v>
      </c>
      <c r="I1676" s="506" t="str">
        <f t="shared" si="52"/>
        <v/>
      </c>
      <c r="J1676" s="2" t="e">
        <f>IF(Produit_Tarif_Stock!#REF!&lt;&gt;0,Produit_Tarif_Stock!#REF!,"")</f>
        <v>#REF!</v>
      </c>
      <c r="K1676" s="2" t="e">
        <f>IF(Produit_Tarif_Stock!#REF!&lt;&gt;0,Produit_Tarif_Stock!#REF!,"")</f>
        <v>#REF!</v>
      </c>
      <c r="L1676" s="114" t="e">
        <f>IF(Produit_Tarif_Stock!#REF!&lt;&gt;0,Produit_Tarif_Stock!#REF!,"")</f>
        <v>#REF!</v>
      </c>
      <c r="M1676" s="114" t="e">
        <f>IF(Produit_Tarif_Stock!#REF!&lt;&gt;0,Produit_Tarif_Stock!#REF!,"")</f>
        <v>#REF!</v>
      </c>
      <c r="N1676" s="454"/>
      <c r="P1676" s="2" t="e">
        <f>IF(Produit_Tarif_Stock!#REF!&lt;&gt;0,Produit_Tarif_Stock!#REF!,"")</f>
        <v>#REF!</v>
      </c>
      <c r="Q1676" s="518" t="e">
        <f>IF(Produit_Tarif_Stock!#REF!&lt;&gt;0,(E1676-(E1676*H1676)-Produit_Tarif_Stock!#REF!)/Produit_Tarif_Stock!#REF!*100,(E1676-(E1676*H1676)-Produit_Tarif_Stock!#REF!)/Produit_Tarif_Stock!#REF!*100)</f>
        <v>#REF!</v>
      </c>
      <c r="R1676" s="523">
        <f t="shared" si="53"/>
        <v>0</v>
      </c>
      <c r="S1676" s="524" t="e">
        <f>Produit_Tarif_Stock!#REF!</f>
        <v>#REF!</v>
      </c>
    </row>
    <row r="1677" spans="1:19" ht="24.75" customHeight="1">
      <c r="A1677" s="228" t="e">
        <f>Produit_Tarif_Stock!#REF!</f>
        <v>#REF!</v>
      </c>
      <c r="B1677" s="118" t="e">
        <f>IF(Produit_Tarif_Stock!#REF!&lt;&gt;"",Produit_Tarif_Stock!#REF!,"")</f>
        <v>#REF!</v>
      </c>
      <c r="C1677" s="502" t="e">
        <f>IF(Produit_Tarif_Stock!#REF!&lt;&gt;"",Produit_Tarif_Stock!#REF!,"")</f>
        <v>#REF!</v>
      </c>
      <c r="D1677" s="505" t="e">
        <f>IF(Produit_Tarif_Stock!#REF!&lt;&gt;"",Produit_Tarif_Stock!#REF!,"")</f>
        <v>#REF!</v>
      </c>
      <c r="E1677" s="514" t="e">
        <f>IF(Produit_Tarif_Stock!#REF!&lt;&gt;0,Produit_Tarif_Stock!#REF!,"")</f>
        <v>#REF!</v>
      </c>
      <c r="F1677" s="2" t="e">
        <f>IF(Produit_Tarif_Stock!#REF!&lt;&gt;"",Produit_Tarif_Stock!#REF!,"")</f>
        <v>#REF!</v>
      </c>
      <c r="G1677" s="506" t="e">
        <f>IF(Produit_Tarif_Stock!#REF!&lt;&gt;0,Produit_Tarif_Stock!#REF!,"")</f>
        <v>#REF!</v>
      </c>
      <c r="I1677" s="506" t="str">
        <f t="shared" si="52"/>
        <v/>
      </c>
      <c r="J1677" s="2" t="e">
        <f>IF(Produit_Tarif_Stock!#REF!&lt;&gt;0,Produit_Tarif_Stock!#REF!,"")</f>
        <v>#REF!</v>
      </c>
      <c r="K1677" s="2" t="e">
        <f>IF(Produit_Tarif_Stock!#REF!&lt;&gt;0,Produit_Tarif_Stock!#REF!,"")</f>
        <v>#REF!</v>
      </c>
      <c r="L1677" s="114" t="e">
        <f>IF(Produit_Tarif_Stock!#REF!&lt;&gt;0,Produit_Tarif_Stock!#REF!,"")</f>
        <v>#REF!</v>
      </c>
      <c r="M1677" s="114" t="e">
        <f>IF(Produit_Tarif_Stock!#REF!&lt;&gt;0,Produit_Tarif_Stock!#REF!,"")</f>
        <v>#REF!</v>
      </c>
      <c r="N1677" s="454"/>
      <c r="P1677" s="2" t="e">
        <f>IF(Produit_Tarif_Stock!#REF!&lt;&gt;0,Produit_Tarif_Stock!#REF!,"")</f>
        <v>#REF!</v>
      </c>
      <c r="Q1677" s="518" t="e">
        <f>IF(Produit_Tarif_Stock!#REF!&lt;&gt;0,(E1677-(E1677*H1677)-Produit_Tarif_Stock!#REF!)/Produit_Tarif_Stock!#REF!*100,(E1677-(E1677*H1677)-Produit_Tarif_Stock!#REF!)/Produit_Tarif_Stock!#REF!*100)</f>
        <v>#REF!</v>
      </c>
      <c r="R1677" s="523">
        <f t="shared" si="53"/>
        <v>0</v>
      </c>
      <c r="S1677" s="524" t="e">
        <f>Produit_Tarif_Stock!#REF!</f>
        <v>#REF!</v>
      </c>
    </row>
    <row r="1678" spans="1:19" ht="24.75" customHeight="1">
      <c r="A1678" s="228" t="e">
        <f>Produit_Tarif_Stock!#REF!</f>
        <v>#REF!</v>
      </c>
      <c r="B1678" s="118" t="e">
        <f>IF(Produit_Tarif_Stock!#REF!&lt;&gt;"",Produit_Tarif_Stock!#REF!,"")</f>
        <v>#REF!</v>
      </c>
      <c r="C1678" s="502" t="e">
        <f>IF(Produit_Tarif_Stock!#REF!&lt;&gt;"",Produit_Tarif_Stock!#REF!,"")</f>
        <v>#REF!</v>
      </c>
      <c r="D1678" s="505" t="e">
        <f>IF(Produit_Tarif_Stock!#REF!&lt;&gt;"",Produit_Tarif_Stock!#REF!,"")</f>
        <v>#REF!</v>
      </c>
      <c r="E1678" s="514" t="e">
        <f>IF(Produit_Tarif_Stock!#REF!&lt;&gt;0,Produit_Tarif_Stock!#REF!,"")</f>
        <v>#REF!</v>
      </c>
      <c r="F1678" s="2" t="e">
        <f>IF(Produit_Tarif_Stock!#REF!&lt;&gt;"",Produit_Tarif_Stock!#REF!,"")</f>
        <v>#REF!</v>
      </c>
      <c r="G1678" s="506" t="e">
        <f>IF(Produit_Tarif_Stock!#REF!&lt;&gt;0,Produit_Tarif_Stock!#REF!,"")</f>
        <v>#REF!</v>
      </c>
      <c r="I1678" s="506" t="str">
        <f t="shared" si="52"/>
        <v/>
      </c>
      <c r="J1678" s="2" t="e">
        <f>IF(Produit_Tarif_Stock!#REF!&lt;&gt;0,Produit_Tarif_Stock!#REF!,"")</f>
        <v>#REF!</v>
      </c>
      <c r="K1678" s="2" t="e">
        <f>IF(Produit_Tarif_Stock!#REF!&lt;&gt;0,Produit_Tarif_Stock!#REF!,"")</f>
        <v>#REF!</v>
      </c>
      <c r="L1678" s="114" t="e">
        <f>IF(Produit_Tarif_Stock!#REF!&lt;&gt;0,Produit_Tarif_Stock!#REF!,"")</f>
        <v>#REF!</v>
      </c>
      <c r="M1678" s="114" t="e">
        <f>IF(Produit_Tarif_Stock!#REF!&lt;&gt;0,Produit_Tarif_Stock!#REF!,"")</f>
        <v>#REF!</v>
      </c>
      <c r="N1678" s="454"/>
      <c r="P1678" s="2" t="e">
        <f>IF(Produit_Tarif_Stock!#REF!&lt;&gt;0,Produit_Tarif_Stock!#REF!,"")</f>
        <v>#REF!</v>
      </c>
      <c r="Q1678" s="518" t="e">
        <f>IF(Produit_Tarif_Stock!#REF!&lt;&gt;0,(E1678-(E1678*H1678)-Produit_Tarif_Stock!#REF!)/Produit_Tarif_Stock!#REF!*100,(E1678-(E1678*H1678)-Produit_Tarif_Stock!#REF!)/Produit_Tarif_Stock!#REF!*100)</f>
        <v>#REF!</v>
      </c>
      <c r="R1678" s="523">
        <f t="shared" si="53"/>
        <v>0</v>
      </c>
      <c r="S1678" s="524" t="e">
        <f>Produit_Tarif_Stock!#REF!</f>
        <v>#REF!</v>
      </c>
    </row>
    <row r="1679" spans="1:19" ht="24.75" customHeight="1">
      <c r="A1679" s="228" t="e">
        <f>Produit_Tarif_Stock!#REF!</f>
        <v>#REF!</v>
      </c>
      <c r="B1679" s="118" t="e">
        <f>IF(Produit_Tarif_Stock!#REF!&lt;&gt;"",Produit_Tarif_Stock!#REF!,"")</f>
        <v>#REF!</v>
      </c>
      <c r="C1679" s="502" t="e">
        <f>IF(Produit_Tarif_Stock!#REF!&lt;&gt;"",Produit_Tarif_Stock!#REF!,"")</f>
        <v>#REF!</v>
      </c>
      <c r="D1679" s="505" t="e">
        <f>IF(Produit_Tarif_Stock!#REF!&lt;&gt;"",Produit_Tarif_Stock!#REF!,"")</f>
        <v>#REF!</v>
      </c>
      <c r="E1679" s="514" t="e">
        <f>IF(Produit_Tarif_Stock!#REF!&lt;&gt;0,Produit_Tarif_Stock!#REF!,"")</f>
        <v>#REF!</v>
      </c>
      <c r="F1679" s="2" t="e">
        <f>IF(Produit_Tarif_Stock!#REF!&lt;&gt;"",Produit_Tarif_Stock!#REF!,"")</f>
        <v>#REF!</v>
      </c>
      <c r="G1679" s="506" t="e">
        <f>IF(Produit_Tarif_Stock!#REF!&lt;&gt;0,Produit_Tarif_Stock!#REF!,"")</f>
        <v>#REF!</v>
      </c>
      <c r="I1679" s="506" t="str">
        <f t="shared" si="52"/>
        <v/>
      </c>
      <c r="J1679" s="2" t="e">
        <f>IF(Produit_Tarif_Stock!#REF!&lt;&gt;0,Produit_Tarif_Stock!#REF!,"")</f>
        <v>#REF!</v>
      </c>
      <c r="K1679" s="2" t="e">
        <f>IF(Produit_Tarif_Stock!#REF!&lt;&gt;0,Produit_Tarif_Stock!#REF!,"")</f>
        <v>#REF!</v>
      </c>
      <c r="L1679" s="114" t="e">
        <f>IF(Produit_Tarif_Stock!#REF!&lt;&gt;0,Produit_Tarif_Stock!#REF!,"")</f>
        <v>#REF!</v>
      </c>
      <c r="M1679" s="114" t="e">
        <f>IF(Produit_Tarif_Stock!#REF!&lt;&gt;0,Produit_Tarif_Stock!#REF!,"")</f>
        <v>#REF!</v>
      </c>
      <c r="N1679" s="454"/>
      <c r="P1679" s="2" t="e">
        <f>IF(Produit_Tarif_Stock!#REF!&lt;&gt;0,Produit_Tarif_Stock!#REF!,"")</f>
        <v>#REF!</v>
      </c>
      <c r="Q1679" s="518" t="e">
        <f>IF(Produit_Tarif_Stock!#REF!&lt;&gt;0,(E1679-(E1679*H1679)-Produit_Tarif_Stock!#REF!)/Produit_Tarif_Stock!#REF!*100,(E1679-(E1679*H1679)-Produit_Tarif_Stock!#REF!)/Produit_Tarif_Stock!#REF!*100)</f>
        <v>#REF!</v>
      </c>
      <c r="R1679" s="523">
        <f t="shared" si="53"/>
        <v>0</v>
      </c>
      <c r="S1679" s="524" t="e">
        <f>Produit_Tarif_Stock!#REF!</f>
        <v>#REF!</v>
      </c>
    </row>
    <row r="1680" spans="1:19" ht="24.75" customHeight="1">
      <c r="A1680" s="228" t="e">
        <f>Produit_Tarif_Stock!#REF!</f>
        <v>#REF!</v>
      </c>
      <c r="B1680" s="118" t="e">
        <f>IF(Produit_Tarif_Stock!#REF!&lt;&gt;"",Produit_Tarif_Stock!#REF!,"")</f>
        <v>#REF!</v>
      </c>
      <c r="C1680" s="502" t="e">
        <f>IF(Produit_Tarif_Stock!#REF!&lt;&gt;"",Produit_Tarif_Stock!#REF!,"")</f>
        <v>#REF!</v>
      </c>
      <c r="D1680" s="505" t="e">
        <f>IF(Produit_Tarif_Stock!#REF!&lt;&gt;"",Produit_Tarif_Stock!#REF!,"")</f>
        <v>#REF!</v>
      </c>
      <c r="E1680" s="514" t="e">
        <f>IF(Produit_Tarif_Stock!#REF!&lt;&gt;0,Produit_Tarif_Stock!#REF!,"")</f>
        <v>#REF!</v>
      </c>
      <c r="F1680" s="2" t="e">
        <f>IF(Produit_Tarif_Stock!#REF!&lt;&gt;"",Produit_Tarif_Stock!#REF!,"")</f>
        <v>#REF!</v>
      </c>
      <c r="G1680" s="506" t="e">
        <f>IF(Produit_Tarif_Stock!#REF!&lt;&gt;0,Produit_Tarif_Stock!#REF!,"")</f>
        <v>#REF!</v>
      </c>
      <c r="I1680" s="506" t="str">
        <f t="shared" si="52"/>
        <v/>
      </c>
      <c r="J1680" s="2" t="e">
        <f>IF(Produit_Tarif_Stock!#REF!&lt;&gt;0,Produit_Tarif_Stock!#REF!,"")</f>
        <v>#REF!</v>
      </c>
      <c r="K1680" s="2" t="e">
        <f>IF(Produit_Tarif_Stock!#REF!&lt;&gt;0,Produit_Tarif_Stock!#REF!,"")</f>
        <v>#REF!</v>
      </c>
      <c r="L1680" s="114" t="e">
        <f>IF(Produit_Tarif_Stock!#REF!&lt;&gt;0,Produit_Tarif_Stock!#REF!,"")</f>
        <v>#REF!</v>
      </c>
      <c r="M1680" s="114" t="e">
        <f>IF(Produit_Tarif_Stock!#REF!&lt;&gt;0,Produit_Tarif_Stock!#REF!,"")</f>
        <v>#REF!</v>
      </c>
      <c r="N1680" s="454"/>
      <c r="P1680" s="2" t="e">
        <f>IF(Produit_Tarif_Stock!#REF!&lt;&gt;0,Produit_Tarif_Stock!#REF!,"")</f>
        <v>#REF!</v>
      </c>
      <c r="Q1680" s="518" t="e">
        <f>IF(Produit_Tarif_Stock!#REF!&lt;&gt;0,(E1680-(E1680*H1680)-Produit_Tarif_Stock!#REF!)/Produit_Tarif_Stock!#REF!*100,(E1680-(E1680*H1680)-Produit_Tarif_Stock!#REF!)/Produit_Tarif_Stock!#REF!*100)</f>
        <v>#REF!</v>
      </c>
      <c r="R1680" s="523">
        <f t="shared" si="53"/>
        <v>0</v>
      </c>
      <c r="S1680" s="524" t="e">
        <f>Produit_Tarif_Stock!#REF!</f>
        <v>#REF!</v>
      </c>
    </row>
    <row r="1681" spans="1:19" ht="24.75" customHeight="1">
      <c r="A1681" s="228" t="e">
        <f>Produit_Tarif_Stock!#REF!</f>
        <v>#REF!</v>
      </c>
      <c r="B1681" s="118" t="e">
        <f>IF(Produit_Tarif_Stock!#REF!&lt;&gt;"",Produit_Tarif_Stock!#REF!,"")</f>
        <v>#REF!</v>
      </c>
      <c r="C1681" s="502" t="e">
        <f>IF(Produit_Tarif_Stock!#REF!&lt;&gt;"",Produit_Tarif_Stock!#REF!,"")</f>
        <v>#REF!</v>
      </c>
      <c r="D1681" s="505" t="e">
        <f>IF(Produit_Tarif_Stock!#REF!&lt;&gt;"",Produit_Tarif_Stock!#REF!,"")</f>
        <v>#REF!</v>
      </c>
      <c r="E1681" s="514" t="e">
        <f>IF(Produit_Tarif_Stock!#REF!&lt;&gt;0,Produit_Tarif_Stock!#REF!,"")</f>
        <v>#REF!</v>
      </c>
      <c r="F1681" s="2" t="e">
        <f>IF(Produit_Tarif_Stock!#REF!&lt;&gt;"",Produit_Tarif_Stock!#REF!,"")</f>
        <v>#REF!</v>
      </c>
      <c r="G1681" s="506" t="e">
        <f>IF(Produit_Tarif_Stock!#REF!&lt;&gt;0,Produit_Tarif_Stock!#REF!,"")</f>
        <v>#REF!</v>
      </c>
      <c r="I1681" s="506" t="str">
        <f t="shared" si="52"/>
        <v/>
      </c>
      <c r="J1681" s="2" t="e">
        <f>IF(Produit_Tarif_Stock!#REF!&lt;&gt;0,Produit_Tarif_Stock!#REF!,"")</f>
        <v>#REF!</v>
      </c>
      <c r="K1681" s="2" t="e">
        <f>IF(Produit_Tarif_Stock!#REF!&lt;&gt;0,Produit_Tarif_Stock!#REF!,"")</f>
        <v>#REF!</v>
      </c>
      <c r="L1681" s="114" t="e">
        <f>IF(Produit_Tarif_Stock!#REF!&lt;&gt;0,Produit_Tarif_Stock!#REF!,"")</f>
        <v>#REF!</v>
      </c>
      <c r="M1681" s="114" t="e">
        <f>IF(Produit_Tarif_Stock!#REF!&lt;&gt;0,Produit_Tarif_Stock!#REF!,"")</f>
        <v>#REF!</v>
      </c>
      <c r="N1681" s="454"/>
      <c r="P1681" s="2" t="e">
        <f>IF(Produit_Tarif_Stock!#REF!&lt;&gt;0,Produit_Tarif_Stock!#REF!,"")</f>
        <v>#REF!</v>
      </c>
      <c r="Q1681" s="518" t="e">
        <f>IF(Produit_Tarif_Stock!#REF!&lt;&gt;0,(E1681-(E1681*H1681)-Produit_Tarif_Stock!#REF!)/Produit_Tarif_Stock!#REF!*100,(E1681-(E1681*H1681)-Produit_Tarif_Stock!#REF!)/Produit_Tarif_Stock!#REF!*100)</f>
        <v>#REF!</v>
      </c>
      <c r="R1681" s="523">
        <f t="shared" si="53"/>
        <v>0</v>
      </c>
      <c r="S1681" s="524" t="e">
        <f>Produit_Tarif_Stock!#REF!</f>
        <v>#REF!</v>
      </c>
    </row>
    <row r="1682" spans="1:19" ht="24.75" customHeight="1">
      <c r="A1682" s="228" t="e">
        <f>Produit_Tarif_Stock!#REF!</f>
        <v>#REF!</v>
      </c>
      <c r="B1682" s="118" t="e">
        <f>IF(Produit_Tarif_Stock!#REF!&lt;&gt;"",Produit_Tarif_Stock!#REF!,"")</f>
        <v>#REF!</v>
      </c>
      <c r="C1682" s="502" t="e">
        <f>IF(Produit_Tarif_Stock!#REF!&lt;&gt;"",Produit_Tarif_Stock!#REF!,"")</f>
        <v>#REF!</v>
      </c>
      <c r="D1682" s="505" t="e">
        <f>IF(Produit_Tarif_Stock!#REF!&lt;&gt;"",Produit_Tarif_Stock!#REF!,"")</f>
        <v>#REF!</v>
      </c>
      <c r="E1682" s="514" t="e">
        <f>IF(Produit_Tarif_Stock!#REF!&lt;&gt;0,Produit_Tarif_Stock!#REF!,"")</f>
        <v>#REF!</v>
      </c>
      <c r="F1682" s="2" t="e">
        <f>IF(Produit_Tarif_Stock!#REF!&lt;&gt;"",Produit_Tarif_Stock!#REF!,"")</f>
        <v>#REF!</v>
      </c>
      <c r="G1682" s="506" t="e">
        <f>IF(Produit_Tarif_Stock!#REF!&lt;&gt;0,Produit_Tarif_Stock!#REF!,"")</f>
        <v>#REF!</v>
      </c>
      <c r="I1682" s="506" t="str">
        <f t="shared" si="52"/>
        <v/>
      </c>
      <c r="J1682" s="2" t="e">
        <f>IF(Produit_Tarif_Stock!#REF!&lt;&gt;0,Produit_Tarif_Stock!#REF!,"")</f>
        <v>#REF!</v>
      </c>
      <c r="K1682" s="2" t="e">
        <f>IF(Produit_Tarif_Stock!#REF!&lt;&gt;0,Produit_Tarif_Stock!#REF!,"")</f>
        <v>#REF!</v>
      </c>
      <c r="L1682" s="114" t="e">
        <f>IF(Produit_Tarif_Stock!#REF!&lt;&gt;0,Produit_Tarif_Stock!#REF!,"")</f>
        <v>#REF!</v>
      </c>
      <c r="M1682" s="114" t="e">
        <f>IF(Produit_Tarif_Stock!#REF!&lt;&gt;0,Produit_Tarif_Stock!#REF!,"")</f>
        <v>#REF!</v>
      </c>
      <c r="N1682" s="454"/>
      <c r="P1682" s="2" t="e">
        <f>IF(Produit_Tarif_Stock!#REF!&lt;&gt;0,Produit_Tarif_Stock!#REF!,"")</f>
        <v>#REF!</v>
      </c>
      <c r="Q1682" s="518" t="e">
        <f>IF(Produit_Tarif_Stock!#REF!&lt;&gt;0,(E1682-(E1682*H1682)-Produit_Tarif_Stock!#REF!)/Produit_Tarif_Stock!#REF!*100,(E1682-(E1682*H1682)-Produit_Tarif_Stock!#REF!)/Produit_Tarif_Stock!#REF!*100)</f>
        <v>#REF!</v>
      </c>
      <c r="R1682" s="523">
        <f t="shared" si="53"/>
        <v>0</v>
      </c>
      <c r="S1682" s="524" t="e">
        <f>Produit_Tarif_Stock!#REF!</f>
        <v>#REF!</v>
      </c>
    </row>
    <row r="1683" spans="1:19" ht="24.75" customHeight="1">
      <c r="A1683" s="228" t="e">
        <f>Produit_Tarif_Stock!#REF!</f>
        <v>#REF!</v>
      </c>
      <c r="B1683" s="118" t="e">
        <f>IF(Produit_Tarif_Stock!#REF!&lt;&gt;"",Produit_Tarif_Stock!#REF!,"")</f>
        <v>#REF!</v>
      </c>
      <c r="C1683" s="502" t="e">
        <f>IF(Produit_Tarif_Stock!#REF!&lt;&gt;"",Produit_Tarif_Stock!#REF!,"")</f>
        <v>#REF!</v>
      </c>
      <c r="D1683" s="505" t="e">
        <f>IF(Produit_Tarif_Stock!#REF!&lt;&gt;"",Produit_Tarif_Stock!#REF!,"")</f>
        <v>#REF!</v>
      </c>
      <c r="E1683" s="514" t="e">
        <f>IF(Produit_Tarif_Stock!#REF!&lt;&gt;0,Produit_Tarif_Stock!#REF!,"")</f>
        <v>#REF!</v>
      </c>
      <c r="F1683" s="2" t="e">
        <f>IF(Produit_Tarif_Stock!#REF!&lt;&gt;"",Produit_Tarif_Stock!#REF!,"")</f>
        <v>#REF!</v>
      </c>
      <c r="G1683" s="506" t="e">
        <f>IF(Produit_Tarif_Stock!#REF!&lt;&gt;0,Produit_Tarif_Stock!#REF!,"")</f>
        <v>#REF!</v>
      </c>
      <c r="I1683" s="506" t="str">
        <f t="shared" si="52"/>
        <v/>
      </c>
      <c r="J1683" s="2" t="e">
        <f>IF(Produit_Tarif_Stock!#REF!&lt;&gt;0,Produit_Tarif_Stock!#REF!,"")</f>
        <v>#REF!</v>
      </c>
      <c r="K1683" s="2" t="e">
        <f>IF(Produit_Tarif_Stock!#REF!&lt;&gt;0,Produit_Tarif_Stock!#REF!,"")</f>
        <v>#REF!</v>
      </c>
      <c r="L1683" s="114" t="e">
        <f>IF(Produit_Tarif_Stock!#REF!&lt;&gt;0,Produit_Tarif_Stock!#REF!,"")</f>
        <v>#REF!</v>
      </c>
      <c r="M1683" s="114" t="e">
        <f>IF(Produit_Tarif_Stock!#REF!&lt;&gt;0,Produit_Tarif_Stock!#REF!,"")</f>
        <v>#REF!</v>
      </c>
      <c r="N1683" s="454"/>
      <c r="P1683" s="2" t="e">
        <f>IF(Produit_Tarif_Stock!#REF!&lt;&gt;0,Produit_Tarif_Stock!#REF!,"")</f>
        <v>#REF!</v>
      </c>
      <c r="Q1683" s="518" t="e">
        <f>IF(Produit_Tarif_Stock!#REF!&lt;&gt;0,(E1683-(E1683*H1683)-Produit_Tarif_Stock!#REF!)/Produit_Tarif_Stock!#REF!*100,(E1683-(E1683*H1683)-Produit_Tarif_Stock!#REF!)/Produit_Tarif_Stock!#REF!*100)</f>
        <v>#REF!</v>
      </c>
      <c r="R1683" s="523">
        <f t="shared" si="53"/>
        <v>0</v>
      </c>
      <c r="S1683" s="524" t="e">
        <f>Produit_Tarif_Stock!#REF!</f>
        <v>#REF!</v>
      </c>
    </row>
    <row r="1684" spans="1:19" ht="24.75" customHeight="1">
      <c r="A1684" s="228" t="e">
        <f>Produit_Tarif_Stock!#REF!</f>
        <v>#REF!</v>
      </c>
      <c r="B1684" s="118" t="e">
        <f>IF(Produit_Tarif_Stock!#REF!&lt;&gt;"",Produit_Tarif_Stock!#REF!,"")</f>
        <v>#REF!</v>
      </c>
      <c r="C1684" s="502" t="e">
        <f>IF(Produit_Tarif_Stock!#REF!&lt;&gt;"",Produit_Tarif_Stock!#REF!,"")</f>
        <v>#REF!</v>
      </c>
      <c r="D1684" s="505" t="e">
        <f>IF(Produit_Tarif_Stock!#REF!&lt;&gt;"",Produit_Tarif_Stock!#REF!,"")</f>
        <v>#REF!</v>
      </c>
      <c r="E1684" s="514" t="e">
        <f>IF(Produit_Tarif_Stock!#REF!&lt;&gt;0,Produit_Tarif_Stock!#REF!,"")</f>
        <v>#REF!</v>
      </c>
      <c r="F1684" s="2" t="e">
        <f>IF(Produit_Tarif_Stock!#REF!&lt;&gt;"",Produit_Tarif_Stock!#REF!,"")</f>
        <v>#REF!</v>
      </c>
      <c r="G1684" s="506" t="e">
        <f>IF(Produit_Tarif_Stock!#REF!&lt;&gt;0,Produit_Tarif_Stock!#REF!,"")</f>
        <v>#REF!</v>
      </c>
      <c r="I1684" s="506" t="str">
        <f t="shared" si="52"/>
        <v/>
      </c>
      <c r="J1684" s="2" t="e">
        <f>IF(Produit_Tarif_Stock!#REF!&lt;&gt;0,Produit_Tarif_Stock!#REF!,"")</f>
        <v>#REF!</v>
      </c>
      <c r="K1684" s="2" t="e">
        <f>IF(Produit_Tarif_Stock!#REF!&lt;&gt;0,Produit_Tarif_Stock!#REF!,"")</f>
        <v>#REF!</v>
      </c>
      <c r="L1684" s="114" t="e">
        <f>IF(Produit_Tarif_Stock!#REF!&lt;&gt;0,Produit_Tarif_Stock!#REF!,"")</f>
        <v>#REF!</v>
      </c>
      <c r="M1684" s="114" t="e">
        <f>IF(Produit_Tarif_Stock!#REF!&lt;&gt;0,Produit_Tarif_Stock!#REF!,"")</f>
        <v>#REF!</v>
      </c>
      <c r="N1684" s="454"/>
      <c r="P1684" s="2" t="e">
        <f>IF(Produit_Tarif_Stock!#REF!&lt;&gt;0,Produit_Tarif_Stock!#REF!,"")</f>
        <v>#REF!</v>
      </c>
      <c r="Q1684" s="518" t="e">
        <f>IF(Produit_Tarif_Stock!#REF!&lt;&gt;0,(E1684-(E1684*H1684)-Produit_Tarif_Stock!#REF!)/Produit_Tarif_Stock!#REF!*100,(E1684-(E1684*H1684)-Produit_Tarif_Stock!#REF!)/Produit_Tarif_Stock!#REF!*100)</f>
        <v>#REF!</v>
      </c>
      <c r="R1684" s="523">
        <f t="shared" si="53"/>
        <v>0</v>
      </c>
      <c r="S1684" s="524" t="e">
        <f>Produit_Tarif_Stock!#REF!</f>
        <v>#REF!</v>
      </c>
    </row>
    <row r="1685" spans="1:19" ht="24.75" customHeight="1">
      <c r="A1685" s="228" t="e">
        <f>Produit_Tarif_Stock!#REF!</f>
        <v>#REF!</v>
      </c>
      <c r="B1685" s="118" t="e">
        <f>IF(Produit_Tarif_Stock!#REF!&lt;&gt;"",Produit_Tarif_Stock!#REF!,"")</f>
        <v>#REF!</v>
      </c>
      <c r="C1685" s="502" t="e">
        <f>IF(Produit_Tarif_Stock!#REF!&lt;&gt;"",Produit_Tarif_Stock!#REF!,"")</f>
        <v>#REF!</v>
      </c>
      <c r="D1685" s="505" t="e">
        <f>IF(Produit_Tarif_Stock!#REF!&lt;&gt;"",Produit_Tarif_Stock!#REF!,"")</f>
        <v>#REF!</v>
      </c>
      <c r="E1685" s="514" t="e">
        <f>IF(Produit_Tarif_Stock!#REF!&lt;&gt;0,Produit_Tarif_Stock!#REF!,"")</f>
        <v>#REF!</v>
      </c>
      <c r="F1685" s="2" t="e">
        <f>IF(Produit_Tarif_Stock!#REF!&lt;&gt;"",Produit_Tarif_Stock!#REF!,"")</f>
        <v>#REF!</v>
      </c>
      <c r="G1685" s="506" t="e">
        <f>IF(Produit_Tarif_Stock!#REF!&lt;&gt;0,Produit_Tarif_Stock!#REF!,"")</f>
        <v>#REF!</v>
      </c>
      <c r="I1685" s="506" t="str">
        <f t="shared" si="52"/>
        <v/>
      </c>
      <c r="J1685" s="2" t="e">
        <f>IF(Produit_Tarif_Stock!#REF!&lt;&gt;0,Produit_Tarif_Stock!#REF!,"")</f>
        <v>#REF!</v>
      </c>
      <c r="K1685" s="2" t="e">
        <f>IF(Produit_Tarif_Stock!#REF!&lt;&gt;0,Produit_Tarif_Stock!#REF!,"")</f>
        <v>#REF!</v>
      </c>
      <c r="L1685" s="114" t="e">
        <f>IF(Produit_Tarif_Stock!#REF!&lt;&gt;0,Produit_Tarif_Stock!#REF!,"")</f>
        <v>#REF!</v>
      </c>
      <c r="M1685" s="114" t="e">
        <f>IF(Produit_Tarif_Stock!#REF!&lt;&gt;0,Produit_Tarif_Stock!#REF!,"")</f>
        <v>#REF!</v>
      </c>
      <c r="N1685" s="454"/>
      <c r="P1685" s="2" t="e">
        <f>IF(Produit_Tarif_Stock!#REF!&lt;&gt;0,Produit_Tarif_Stock!#REF!,"")</f>
        <v>#REF!</v>
      </c>
      <c r="Q1685" s="518" t="e">
        <f>IF(Produit_Tarif_Stock!#REF!&lt;&gt;0,(E1685-(E1685*H1685)-Produit_Tarif_Stock!#REF!)/Produit_Tarif_Stock!#REF!*100,(E1685-(E1685*H1685)-Produit_Tarif_Stock!#REF!)/Produit_Tarif_Stock!#REF!*100)</f>
        <v>#REF!</v>
      </c>
      <c r="R1685" s="523">
        <f t="shared" si="53"/>
        <v>0</v>
      </c>
      <c r="S1685" s="524" t="e">
        <f>Produit_Tarif_Stock!#REF!</f>
        <v>#REF!</v>
      </c>
    </row>
    <row r="1686" spans="1:19" ht="24.75" customHeight="1">
      <c r="A1686" s="228" t="e">
        <f>Produit_Tarif_Stock!#REF!</f>
        <v>#REF!</v>
      </c>
      <c r="B1686" s="118" t="e">
        <f>IF(Produit_Tarif_Stock!#REF!&lt;&gt;"",Produit_Tarif_Stock!#REF!,"")</f>
        <v>#REF!</v>
      </c>
      <c r="C1686" s="502" t="e">
        <f>IF(Produit_Tarif_Stock!#REF!&lt;&gt;"",Produit_Tarif_Stock!#REF!,"")</f>
        <v>#REF!</v>
      </c>
      <c r="D1686" s="505" t="e">
        <f>IF(Produit_Tarif_Stock!#REF!&lt;&gt;"",Produit_Tarif_Stock!#REF!,"")</f>
        <v>#REF!</v>
      </c>
      <c r="E1686" s="514" t="e">
        <f>IF(Produit_Tarif_Stock!#REF!&lt;&gt;0,Produit_Tarif_Stock!#REF!,"")</f>
        <v>#REF!</v>
      </c>
      <c r="F1686" s="2" t="e">
        <f>IF(Produit_Tarif_Stock!#REF!&lt;&gt;"",Produit_Tarif_Stock!#REF!,"")</f>
        <v>#REF!</v>
      </c>
      <c r="G1686" s="506" t="e">
        <f>IF(Produit_Tarif_Stock!#REF!&lt;&gt;0,Produit_Tarif_Stock!#REF!,"")</f>
        <v>#REF!</v>
      </c>
      <c r="I1686" s="506" t="str">
        <f t="shared" si="52"/>
        <v/>
      </c>
      <c r="J1686" s="2" t="e">
        <f>IF(Produit_Tarif_Stock!#REF!&lt;&gt;0,Produit_Tarif_Stock!#REF!,"")</f>
        <v>#REF!</v>
      </c>
      <c r="K1686" s="2" t="e">
        <f>IF(Produit_Tarif_Stock!#REF!&lt;&gt;0,Produit_Tarif_Stock!#REF!,"")</f>
        <v>#REF!</v>
      </c>
      <c r="L1686" s="114" t="e">
        <f>IF(Produit_Tarif_Stock!#REF!&lt;&gt;0,Produit_Tarif_Stock!#REF!,"")</f>
        <v>#REF!</v>
      </c>
      <c r="M1686" s="114" t="e">
        <f>IF(Produit_Tarif_Stock!#REF!&lt;&gt;0,Produit_Tarif_Stock!#REF!,"")</f>
        <v>#REF!</v>
      </c>
      <c r="N1686" s="454"/>
      <c r="P1686" s="2" t="e">
        <f>IF(Produit_Tarif_Stock!#REF!&lt;&gt;0,Produit_Tarif_Stock!#REF!,"")</f>
        <v>#REF!</v>
      </c>
      <c r="Q1686" s="518" t="e">
        <f>IF(Produit_Tarif_Stock!#REF!&lt;&gt;0,(E1686-(E1686*H1686)-Produit_Tarif_Stock!#REF!)/Produit_Tarif_Stock!#REF!*100,(E1686-(E1686*H1686)-Produit_Tarif_Stock!#REF!)/Produit_Tarif_Stock!#REF!*100)</f>
        <v>#REF!</v>
      </c>
      <c r="R1686" s="523">
        <f t="shared" si="53"/>
        <v>0</v>
      </c>
      <c r="S1686" s="524" t="e">
        <f>Produit_Tarif_Stock!#REF!</f>
        <v>#REF!</v>
      </c>
    </row>
    <row r="1687" spans="1:19" ht="24.75" customHeight="1">
      <c r="A1687" s="228" t="e">
        <f>Produit_Tarif_Stock!#REF!</f>
        <v>#REF!</v>
      </c>
      <c r="B1687" s="118" t="e">
        <f>IF(Produit_Tarif_Stock!#REF!&lt;&gt;"",Produit_Tarif_Stock!#REF!,"")</f>
        <v>#REF!</v>
      </c>
      <c r="C1687" s="502" t="e">
        <f>IF(Produit_Tarif_Stock!#REF!&lt;&gt;"",Produit_Tarif_Stock!#REF!,"")</f>
        <v>#REF!</v>
      </c>
      <c r="D1687" s="505" t="e">
        <f>IF(Produit_Tarif_Stock!#REF!&lt;&gt;"",Produit_Tarif_Stock!#REF!,"")</f>
        <v>#REF!</v>
      </c>
      <c r="E1687" s="514" t="e">
        <f>IF(Produit_Tarif_Stock!#REF!&lt;&gt;0,Produit_Tarif_Stock!#REF!,"")</f>
        <v>#REF!</v>
      </c>
      <c r="F1687" s="2" t="e">
        <f>IF(Produit_Tarif_Stock!#REF!&lt;&gt;"",Produit_Tarif_Stock!#REF!,"")</f>
        <v>#REF!</v>
      </c>
      <c r="G1687" s="506" t="e">
        <f>IF(Produit_Tarif_Stock!#REF!&lt;&gt;0,Produit_Tarif_Stock!#REF!,"")</f>
        <v>#REF!</v>
      </c>
      <c r="I1687" s="506" t="str">
        <f t="shared" si="52"/>
        <v/>
      </c>
      <c r="J1687" s="2" t="e">
        <f>IF(Produit_Tarif_Stock!#REF!&lt;&gt;0,Produit_Tarif_Stock!#REF!,"")</f>
        <v>#REF!</v>
      </c>
      <c r="K1687" s="2" t="e">
        <f>IF(Produit_Tarif_Stock!#REF!&lt;&gt;0,Produit_Tarif_Stock!#REF!,"")</f>
        <v>#REF!</v>
      </c>
      <c r="L1687" s="114" t="e">
        <f>IF(Produit_Tarif_Stock!#REF!&lt;&gt;0,Produit_Tarif_Stock!#REF!,"")</f>
        <v>#REF!</v>
      </c>
      <c r="M1687" s="114" t="e">
        <f>IF(Produit_Tarif_Stock!#REF!&lt;&gt;0,Produit_Tarif_Stock!#REF!,"")</f>
        <v>#REF!</v>
      </c>
      <c r="N1687" s="454"/>
      <c r="P1687" s="2" t="e">
        <f>IF(Produit_Tarif_Stock!#REF!&lt;&gt;0,Produit_Tarif_Stock!#REF!,"")</f>
        <v>#REF!</v>
      </c>
      <c r="Q1687" s="518" t="e">
        <f>IF(Produit_Tarif_Stock!#REF!&lt;&gt;0,(E1687-(E1687*H1687)-Produit_Tarif_Stock!#REF!)/Produit_Tarif_Stock!#REF!*100,(E1687-(E1687*H1687)-Produit_Tarif_Stock!#REF!)/Produit_Tarif_Stock!#REF!*100)</f>
        <v>#REF!</v>
      </c>
      <c r="R1687" s="523">
        <f t="shared" si="53"/>
        <v>0</v>
      </c>
      <c r="S1687" s="524" t="e">
        <f>Produit_Tarif_Stock!#REF!</f>
        <v>#REF!</v>
      </c>
    </row>
    <row r="1688" spans="1:19" ht="24.75" customHeight="1">
      <c r="A1688" s="228" t="e">
        <f>Produit_Tarif_Stock!#REF!</f>
        <v>#REF!</v>
      </c>
      <c r="B1688" s="118" t="e">
        <f>IF(Produit_Tarif_Stock!#REF!&lt;&gt;"",Produit_Tarif_Stock!#REF!,"")</f>
        <v>#REF!</v>
      </c>
      <c r="C1688" s="502" t="e">
        <f>IF(Produit_Tarif_Stock!#REF!&lt;&gt;"",Produit_Tarif_Stock!#REF!,"")</f>
        <v>#REF!</v>
      </c>
      <c r="D1688" s="505" t="e">
        <f>IF(Produit_Tarif_Stock!#REF!&lt;&gt;"",Produit_Tarif_Stock!#REF!,"")</f>
        <v>#REF!</v>
      </c>
      <c r="E1688" s="514" t="e">
        <f>IF(Produit_Tarif_Stock!#REF!&lt;&gt;0,Produit_Tarif_Stock!#REF!,"")</f>
        <v>#REF!</v>
      </c>
      <c r="F1688" s="2" t="e">
        <f>IF(Produit_Tarif_Stock!#REF!&lt;&gt;"",Produit_Tarif_Stock!#REF!,"")</f>
        <v>#REF!</v>
      </c>
      <c r="G1688" s="506" t="e">
        <f>IF(Produit_Tarif_Stock!#REF!&lt;&gt;0,Produit_Tarif_Stock!#REF!,"")</f>
        <v>#REF!</v>
      </c>
      <c r="I1688" s="506" t="str">
        <f t="shared" si="52"/>
        <v/>
      </c>
      <c r="J1688" s="2" t="e">
        <f>IF(Produit_Tarif_Stock!#REF!&lt;&gt;0,Produit_Tarif_Stock!#REF!,"")</f>
        <v>#REF!</v>
      </c>
      <c r="K1688" s="2" t="e">
        <f>IF(Produit_Tarif_Stock!#REF!&lt;&gt;0,Produit_Tarif_Stock!#REF!,"")</f>
        <v>#REF!</v>
      </c>
      <c r="L1688" s="114" t="e">
        <f>IF(Produit_Tarif_Stock!#REF!&lt;&gt;0,Produit_Tarif_Stock!#REF!,"")</f>
        <v>#REF!</v>
      </c>
      <c r="M1688" s="114" t="e">
        <f>IF(Produit_Tarif_Stock!#REF!&lt;&gt;0,Produit_Tarif_Stock!#REF!,"")</f>
        <v>#REF!</v>
      </c>
      <c r="N1688" s="454"/>
      <c r="P1688" s="2" t="e">
        <f>IF(Produit_Tarif_Stock!#REF!&lt;&gt;0,Produit_Tarif_Stock!#REF!,"")</f>
        <v>#REF!</v>
      </c>
      <c r="Q1688" s="518" t="e">
        <f>IF(Produit_Tarif_Stock!#REF!&lt;&gt;0,(E1688-(E1688*H1688)-Produit_Tarif_Stock!#REF!)/Produit_Tarif_Stock!#REF!*100,(E1688-(E1688*H1688)-Produit_Tarif_Stock!#REF!)/Produit_Tarif_Stock!#REF!*100)</f>
        <v>#REF!</v>
      </c>
      <c r="R1688" s="523">
        <f t="shared" si="53"/>
        <v>0</v>
      </c>
      <c r="S1688" s="524" t="e">
        <f>Produit_Tarif_Stock!#REF!</f>
        <v>#REF!</v>
      </c>
    </row>
    <row r="1689" spans="1:19" ht="24.75" customHeight="1">
      <c r="A1689" s="228" t="e">
        <f>Produit_Tarif_Stock!#REF!</f>
        <v>#REF!</v>
      </c>
      <c r="B1689" s="118" t="e">
        <f>IF(Produit_Tarif_Stock!#REF!&lt;&gt;"",Produit_Tarif_Stock!#REF!,"")</f>
        <v>#REF!</v>
      </c>
      <c r="C1689" s="502" t="e">
        <f>IF(Produit_Tarif_Stock!#REF!&lt;&gt;"",Produit_Tarif_Stock!#REF!,"")</f>
        <v>#REF!</v>
      </c>
      <c r="D1689" s="505" t="e">
        <f>IF(Produit_Tarif_Stock!#REF!&lt;&gt;"",Produit_Tarif_Stock!#REF!,"")</f>
        <v>#REF!</v>
      </c>
      <c r="E1689" s="514" t="e">
        <f>IF(Produit_Tarif_Stock!#REF!&lt;&gt;0,Produit_Tarif_Stock!#REF!,"")</f>
        <v>#REF!</v>
      </c>
      <c r="F1689" s="2" t="e">
        <f>IF(Produit_Tarif_Stock!#REF!&lt;&gt;"",Produit_Tarif_Stock!#REF!,"")</f>
        <v>#REF!</v>
      </c>
      <c r="G1689" s="506" t="e">
        <f>IF(Produit_Tarif_Stock!#REF!&lt;&gt;0,Produit_Tarif_Stock!#REF!,"")</f>
        <v>#REF!</v>
      </c>
      <c r="I1689" s="506" t="str">
        <f t="shared" si="52"/>
        <v/>
      </c>
      <c r="J1689" s="2" t="e">
        <f>IF(Produit_Tarif_Stock!#REF!&lt;&gt;0,Produit_Tarif_Stock!#REF!,"")</f>
        <v>#REF!</v>
      </c>
      <c r="K1689" s="2" t="e">
        <f>IF(Produit_Tarif_Stock!#REF!&lt;&gt;0,Produit_Tarif_Stock!#REF!,"")</f>
        <v>#REF!</v>
      </c>
      <c r="L1689" s="114" t="e">
        <f>IF(Produit_Tarif_Stock!#REF!&lt;&gt;0,Produit_Tarif_Stock!#REF!,"")</f>
        <v>#REF!</v>
      </c>
      <c r="M1689" s="114" t="e">
        <f>IF(Produit_Tarif_Stock!#REF!&lt;&gt;0,Produit_Tarif_Stock!#REF!,"")</f>
        <v>#REF!</v>
      </c>
      <c r="N1689" s="454"/>
      <c r="P1689" s="2" t="e">
        <f>IF(Produit_Tarif_Stock!#REF!&lt;&gt;0,Produit_Tarif_Stock!#REF!,"")</f>
        <v>#REF!</v>
      </c>
      <c r="Q1689" s="518" t="e">
        <f>IF(Produit_Tarif_Stock!#REF!&lt;&gt;0,(E1689-(E1689*H1689)-Produit_Tarif_Stock!#REF!)/Produit_Tarif_Stock!#REF!*100,(E1689-(E1689*H1689)-Produit_Tarif_Stock!#REF!)/Produit_Tarif_Stock!#REF!*100)</f>
        <v>#REF!</v>
      </c>
      <c r="R1689" s="523">
        <f t="shared" si="53"/>
        <v>0</v>
      </c>
      <c r="S1689" s="524" t="e">
        <f>Produit_Tarif_Stock!#REF!</f>
        <v>#REF!</v>
      </c>
    </row>
    <row r="1690" spans="1:19" ht="24.75" customHeight="1">
      <c r="A1690" s="228" t="e">
        <f>Produit_Tarif_Stock!#REF!</f>
        <v>#REF!</v>
      </c>
      <c r="B1690" s="118" t="e">
        <f>IF(Produit_Tarif_Stock!#REF!&lt;&gt;"",Produit_Tarif_Stock!#REF!,"")</f>
        <v>#REF!</v>
      </c>
      <c r="C1690" s="502" t="e">
        <f>IF(Produit_Tarif_Stock!#REF!&lt;&gt;"",Produit_Tarif_Stock!#REF!,"")</f>
        <v>#REF!</v>
      </c>
      <c r="D1690" s="505" t="e">
        <f>IF(Produit_Tarif_Stock!#REF!&lt;&gt;"",Produit_Tarif_Stock!#REF!,"")</f>
        <v>#REF!</v>
      </c>
      <c r="E1690" s="514" t="e">
        <f>IF(Produit_Tarif_Stock!#REF!&lt;&gt;0,Produit_Tarif_Stock!#REF!,"")</f>
        <v>#REF!</v>
      </c>
      <c r="F1690" s="2" t="e">
        <f>IF(Produit_Tarif_Stock!#REF!&lt;&gt;"",Produit_Tarif_Stock!#REF!,"")</f>
        <v>#REF!</v>
      </c>
      <c r="G1690" s="506" t="e">
        <f>IF(Produit_Tarif_Stock!#REF!&lt;&gt;0,Produit_Tarif_Stock!#REF!,"")</f>
        <v>#REF!</v>
      </c>
      <c r="I1690" s="506" t="str">
        <f t="shared" si="52"/>
        <v/>
      </c>
      <c r="J1690" s="2" t="e">
        <f>IF(Produit_Tarif_Stock!#REF!&lt;&gt;0,Produit_Tarif_Stock!#REF!,"")</f>
        <v>#REF!</v>
      </c>
      <c r="K1690" s="2" t="e">
        <f>IF(Produit_Tarif_Stock!#REF!&lt;&gt;0,Produit_Tarif_Stock!#REF!,"")</f>
        <v>#REF!</v>
      </c>
      <c r="L1690" s="114" t="e">
        <f>IF(Produit_Tarif_Stock!#REF!&lt;&gt;0,Produit_Tarif_Stock!#REF!,"")</f>
        <v>#REF!</v>
      </c>
      <c r="M1690" s="114" t="e">
        <f>IF(Produit_Tarif_Stock!#REF!&lt;&gt;0,Produit_Tarif_Stock!#REF!,"")</f>
        <v>#REF!</v>
      </c>
      <c r="N1690" s="454"/>
      <c r="P1690" s="2" t="e">
        <f>IF(Produit_Tarif_Stock!#REF!&lt;&gt;0,Produit_Tarif_Stock!#REF!,"")</f>
        <v>#REF!</v>
      </c>
      <c r="Q1690" s="518" t="e">
        <f>IF(Produit_Tarif_Stock!#REF!&lt;&gt;0,(E1690-(E1690*H1690)-Produit_Tarif_Stock!#REF!)/Produit_Tarif_Stock!#REF!*100,(E1690-(E1690*H1690)-Produit_Tarif_Stock!#REF!)/Produit_Tarif_Stock!#REF!*100)</f>
        <v>#REF!</v>
      </c>
      <c r="R1690" s="523">
        <f t="shared" si="53"/>
        <v>0</v>
      </c>
      <c r="S1690" s="524" t="e">
        <f>Produit_Tarif_Stock!#REF!</f>
        <v>#REF!</v>
      </c>
    </row>
    <row r="1691" spans="1:19" ht="24.75" customHeight="1">
      <c r="A1691" s="228" t="e">
        <f>Produit_Tarif_Stock!#REF!</f>
        <v>#REF!</v>
      </c>
      <c r="B1691" s="118" t="e">
        <f>IF(Produit_Tarif_Stock!#REF!&lt;&gt;"",Produit_Tarif_Stock!#REF!,"")</f>
        <v>#REF!</v>
      </c>
      <c r="C1691" s="502" t="e">
        <f>IF(Produit_Tarif_Stock!#REF!&lt;&gt;"",Produit_Tarif_Stock!#REF!,"")</f>
        <v>#REF!</v>
      </c>
      <c r="D1691" s="505" t="e">
        <f>IF(Produit_Tarif_Stock!#REF!&lt;&gt;"",Produit_Tarif_Stock!#REF!,"")</f>
        <v>#REF!</v>
      </c>
      <c r="E1691" s="514" t="e">
        <f>IF(Produit_Tarif_Stock!#REF!&lt;&gt;0,Produit_Tarif_Stock!#REF!,"")</f>
        <v>#REF!</v>
      </c>
      <c r="F1691" s="2" t="e">
        <f>IF(Produit_Tarif_Stock!#REF!&lt;&gt;"",Produit_Tarif_Stock!#REF!,"")</f>
        <v>#REF!</v>
      </c>
      <c r="G1691" s="506" t="e">
        <f>IF(Produit_Tarif_Stock!#REF!&lt;&gt;0,Produit_Tarif_Stock!#REF!,"")</f>
        <v>#REF!</v>
      </c>
      <c r="I1691" s="506" t="str">
        <f t="shared" si="52"/>
        <v/>
      </c>
      <c r="J1691" s="2" t="e">
        <f>IF(Produit_Tarif_Stock!#REF!&lt;&gt;0,Produit_Tarif_Stock!#REF!,"")</f>
        <v>#REF!</v>
      </c>
      <c r="K1691" s="2" t="e">
        <f>IF(Produit_Tarif_Stock!#REF!&lt;&gt;0,Produit_Tarif_Stock!#REF!,"")</f>
        <v>#REF!</v>
      </c>
      <c r="L1691" s="114" t="e">
        <f>IF(Produit_Tarif_Stock!#REF!&lt;&gt;0,Produit_Tarif_Stock!#REF!,"")</f>
        <v>#REF!</v>
      </c>
      <c r="M1691" s="114" t="e">
        <f>IF(Produit_Tarif_Stock!#REF!&lt;&gt;0,Produit_Tarif_Stock!#REF!,"")</f>
        <v>#REF!</v>
      </c>
      <c r="N1691" s="454"/>
      <c r="P1691" s="2" t="e">
        <f>IF(Produit_Tarif_Stock!#REF!&lt;&gt;0,Produit_Tarif_Stock!#REF!,"")</f>
        <v>#REF!</v>
      </c>
      <c r="Q1691" s="518" t="e">
        <f>IF(Produit_Tarif_Stock!#REF!&lt;&gt;0,(E1691-(E1691*H1691)-Produit_Tarif_Stock!#REF!)/Produit_Tarif_Stock!#REF!*100,(E1691-(E1691*H1691)-Produit_Tarif_Stock!#REF!)/Produit_Tarif_Stock!#REF!*100)</f>
        <v>#REF!</v>
      </c>
      <c r="R1691" s="523">
        <f t="shared" si="53"/>
        <v>0</v>
      </c>
      <c r="S1691" s="524" t="e">
        <f>Produit_Tarif_Stock!#REF!</f>
        <v>#REF!</v>
      </c>
    </row>
    <row r="1692" spans="1:19" ht="24.75" customHeight="1">
      <c r="A1692" s="228" t="e">
        <f>Produit_Tarif_Stock!#REF!</f>
        <v>#REF!</v>
      </c>
      <c r="B1692" s="118" t="e">
        <f>IF(Produit_Tarif_Stock!#REF!&lt;&gt;"",Produit_Tarif_Stock!#REF!,"")</f>
        <v>#REF!</v>
      </c>
      <c r="C1692" s="502" t="e">
        <f>IF(Produit_Tarif_Stock!#REF!&lt;&gt;"",Produit_Tarif_Stock!#REF!,"")</f>
        <v>#REF!</v>
      </c>
      <c r="D1692" s="505" t="e">
        <f>IF(Produit_Tarif_Stock!#REF!&lt;&gt;"",Produit_Tarif_Stock!#REF!,"")</f>
        <v>#REF!</v>
      </c>
      <c r="E1692" s="514" t="e">
        <f>IF(Produit_Tarif_Stock!#REF!&lt;&gt;0,Produit_Tarif_Stock!#REF!,"")</f>
        <v>#REF!</v>
      </c>
      <c r="F1692" s="2" t="e">
        <f>IF(Produit_Tarif_Stock!#REF!&lt;&gt;"",Produit_Tarif_Stock!#REF!,"")</f>
        <v>#REF!</v>
      </c>
      <c r="G1692" s="506" t="e">
        <f>IF(Produit_Tarif_Stock!#REF!&lt;&gt;0,Produit_Tarif_Stock!#REF!,"")</f>
        <v>#REF!</v>
      </c>
      <c r="I1692" s="506" t="str">
        <f t="shared" si="52"/>
        <v/>
      </c>
      <c r="J1692" s="2" t="e">
        <f>IF(Produit_Tarif_Stock!#REF!&lt;&gt;0,Produit_Tarif_Stock!#REF!,"")</f>
        <v>#REF!</v>
      </c>
      <c r="K1692" s="2" t="e">
        <f>IF(Produit_Tarif_Stock!#REF!&lt;&gt;0,Produit_Tarif_Stock!#REF!,"")</f>
        <v>#REF!</v>
      </c>
      <c r="L1692" s="114" t="e">
        <f>IF(Produit_Tarif_Stock!#REF!&lt;&gt;0,Produit_Tarif_Stock!#REF!,"")</f>
        <v>#REF!</v>
      </c>
      <c r="M1692" s="114" t="e">
        <f>IF(Produit_Tarif_Stock!#REF!&lt;&gt;0,Produit_Tarif_Stock!#REF!,"")</f>
        <v>#REF!</v>
      </c>
      <c r="N1692" s="454"/>
      <c r="P1692" s="2" t="e">
        <f>IF(Produit_Tarif_Stock!#REF!&lt;&gt;0,Produit_Tarif_Stock!#REF!,"")</f>
        <v>#REF!</v>
      </c>
      <c r="Q1692" s="518" t="e">
        <f>IF(Produit_Tarif_Stock!#REF!&lt;&gt;0,(E1692-(E1692*H1692)-Produit_Tarif_Stock!#REF!)/Produit_Tarif_Stock!#REF!*100,(E1692-(E1692*H1692)-Produit_Tarif_Stock!#REF!)/Produit_Tarif_Stock!#REF!*100)</f>
        <v>#REF!</v>
      </c>
      <c r="R1692" s="523">
        <f t="shared" si="53"/>
        <v>0</v>
      </c>
      <c r="S1692" s="524" t="e">
        <f>Produit_Tarif_Stock!#REF!</f>
        <v>#REF!</v>
      </c>
    </row>
    <row r="1693" spans="1:19" ht="24.75" customHeight="1">
      <c r="A1693" s="228" t="e">
        <f>Produit_Tarif_Stock!#REF!</f>
        <v>#REF!</v>
      </c>
      <c r="B1693" s="118" t="e">
        <f>IF(Produit_Tarif_Stock!#REF!&lt;&gt;"",Produit_Tarif_Stock!#REF!,"")</f>
        <v>#REF!</v>
      </c>
      <c r="C1693" s="502" t="e">
        <f>IF(Produit_Tarif_Stock!#REF!&lt;&gt;"",Produit_Tarif_Stock!#REF!,"")</f>
        <v>#REF!</v>
      </c>
      <c r="D1693" s="505" t="e">
        <f>IF(Produit_Tarif_Stock!#REF!&lt;&gt;"",Produit_Tarif_Stock!#REF!,"")</f>
        <v>#REF!</v>
      </c>
      <c r="E1693" s="514" t="e">
        <f>IF(Produit_Tarif_Stock!#REF!&lt;&gt;0,Produit_Tarif_Stock!#REF!,"")</f>
        <v>#REF!</v>
      </c>
      <c r="F1693" s="2" t="e">
        <f>IF(Produit_Tarif_Stock!#REF!&lt;&gt;"",Produit_Tarif_Stock!#REF!,"")</f>
        <v>#REF!</v>
      </c>
      <c r="G1693" s="506" t="e">
        <f>IF(Produit_Tarif_Stock!#REF!&lt;&gt;0,Produit_Tarif_Stock!#REF!,"")</f>
        <v>#REF!</v>
      </c>
      <c r="I1693" s="506" t="str">
        <f t="shared" si="52"/>
        <v/>
      </c>
      <c r="J1693" s="2" t="e">
        <f>IF(Produit_Tarif_Stock!#REF!&lt;&gt;0,Produit_Tarif_Stock!#REF!,"")</f>
        <v>#REF!</v>
      </c>
      <c r="K1693" s="2" t="e">
        <f>IF(Produit_Tarif_Stock!#REF!&lt;&gt;0,Produit_Tarif_Stock!#REF!,"")</f>
        <v>#REF!</v>
      </c>
      <c r="L1693" s="114" t="e">
        <f>IF(Produit_Tarif_Stock!#REF!&lt;&gt;0,Produit_Tarif_Stock!#REF!,"")</f>
        <v>#REF!</v>
      </c>
      <c r="M1693" s="114" t="e">
        <f>IF(Produit_Tarif_Stock!#REF!&lt;&gt;0,Produit_Tarif_Stock!#REF!,"")</f>
        <v>#REF!</v>
      </c>
      <c r="N1693" s="454"/>
      <c r="P1693" s="2" t="e">
        <f>IF(Produit_Tarif_Stock!#REF!&lt;&gt;0,Produit_Tarif_Stock!#REF!,"")</f>
        <v>#REF!</v>
      </c>
      <c r="Q1693" s="518" t="e">
        <f>IF(Produit_Tarif_Stock!#REF!&lt;&gt;0,(E1693-(E1693*H1693)-Produit_Tarif_Stock!#REF!)/Produit_Tarif_Stock!#REF!*100,(E1693-(E1693*H1693)-Produit_Tarif_Stock!#REF!)/Produit_Tarif_Stock!#REF!*100)</f>
        <v>#REF!</v>
      </c>
      <c r="R1693" s="523">
        <f t="shared" si="53"/>
        <v>0</v>
      </c>
      <c r="S1693" s="524" t="e">
        <f>Produit_Tarif_Stock!#REF!</f>
        <v>#REF!</v>
      </c>
    </row>
    <row r="1694" spans="1:19" ht="24.75" customHeight="1">
      <c r="A1694" s="228" t="e">
        <f>Produit_Tarif_Stock!#REF!</f>
        <v>#REF!</v>
      </c>
      <c r="B1694" s="118" t="e">
        <f>IF(Produit_Tarif_Stock!#REF!&lt;&gt;"",Produit_Tarif_Stock!#REF!,"")</f>
        <v>#REF!</v>
      </c>
      <c r="C1694" s="502" t="e">
        <f>IF(Produit_Tarif_Stock!#REF!&lt;&gt;"",Produit_Tarif_Stock!#REF!,"")</f>
        <v>#REF!</v>
      </c>
      <c r="D1694" s="505" t="e">
        <f>IF(Produit_Tarif_Stock!#REF!&lt;&gt;"",Produit_Tarif_Stock!#REF!,"")</f>
        <v>#REF!</v>
      </c>
      <c r="E1694" s="514" t="e">
        <f>IF(Produit_Tarif_Stock!#REF!&lt;&gt;0,Produit_Tarif_Stock!#REF!,"")</f>
        <v>#REF!</v>
      </c>
      <c r="F1694" s="2" t="e">
        <f>IF(Produit_Tarif_Stock!#REF!&lt;&gt;"",Produit_Tarif_Stock!#REF!,"")</f>
        <v>#REF!</v>
      </c>
      <c r="G1694" s="506" t="e">
        <f>IF(Produit_Tarif_Stock!#REF!&lt;&gt;0,Produit_Tarif_Stock!#REF!,"")</f>
        <v>#REF!</v>
      </c>
      <c r="I1694" s="506" t="str">
        <f t="shared" si="52"/>
        <v/>
      </c>
      <c r="J1694" s="2" t="e">
        <f>IF(Produit_Tarif_Stock!#REF!&lt;&gt;0,Produit_Tarif_Stock!#REF!,"")</f>
        <v>#REF!</v>
      </c>
      <c r="K1694" s="2" t="e">
        <f>IF(Produit_Tarif_Stock!#REF!&lt;&gt;0,Produit_Tarif_Stock!#REF!,"")</f>
        <v>#REF!</v>
      </c>
      <c r="L1694" s="114" t="e">
        <f>IF(Produit_Tarif_Stock!#REF!&lt;&gt;0,Produit_Tarif_Stock!#REF!,"")</f>
        <v>#REF!</v>
      </c>
      <c r="M1694" s="114" t="e">
        <f>IF(Produit_Tarif_Stock!#REF!&lt;&gt;0,Produit_Tarif_Stock!#REF!,"")</f>
        <v>#REF!</v>
      </c>
      <c r="N1694" s="454"/>
      <c r="P1694" s="2" t="e">
        <f>IF(Produit_Tarif_Stock!#REF!&lt;&gt;0,Produit_Tarif_Stock!#REF!,"")</f>
        <v>#REF!</v>
      </c>
      <c r="Q1694" s="518" t="e">
        <f>IF(Produit_Tarif_Stock!#REF!&lt;&gt;0,(E1694-(E1694*H1694)-Produit_Tarif_Stock!#REF!)/Produit_Tarif_Stock!#REF!*100,(E1694-(E1694*H1694)-Produit_Tarif_Stock!#REF!)/Produit_Tarif_Stock!#REF!*100)</f>
        <v>#REF!</v>
      </c>
      <c r="R1694" s="523">
        <f t="shared" si="53"/>
        <v>0</v>
      </c>
      <c r="S1694" s="524" t="e">
        <f>Produit_Tarif_Stock!#REF!</f>
        <v>#REF!</v>
      </c>
    </row>
    <row r="1695" spans="1:19" ht="24.75" customHeight="1">
      <c r="A1695" s="228" t="e">
        <f>Produit_Tarif_Stock!#REF!</f>
        <v>#REF!</v>
      </c>
      <c r="B1695" s="118" t="e">
        <f>IF(Produit_Tarif_Stock!#REF!&lt;&gt;"",Produit_Tarif_Stock!#REF!,"")</f>
        <v>#REF!</v>
      </c>
      <c r="C1695" s="502" t="e">
        <f>IF(Produit_Tarif_Stock!#REF!&lt;&gt;"",Produit_Tarif_Stock!#REF!,"")</f>
        <v>#REF!</v>
      </c>
      <c r="D1695" s="505" t="e">
        <f>IF(Produit_Tarif_Stock!#REF!&lt;&gt;"",Produit_Tarif_Stock!#REF!,"")</f>
        <v>#REF!</v>
      </c>
      <c r="E1695" s="514" t="e">
        <f>IF(Produit_Tarif_Stock!#REF!&lt;&gt;0,Produit_Tarif_Stock!#REF!,"")</f>
        <v>#REF!</v>
      </c>
      <c r="F1695" s="2" t="e">
        <f>IF(Produit_Tarif_Stock!#REF!&lt;&gt;"",Produit_Tarif_Stock!#REF!,"")</f>
        <v>#REF!</v>
      </c>
      <c r="G1695" s="506" t="e">
        <f>IF(Produit_Tarif_Stock!#REF!&lt;&gt;0,Produit_Tarif_Stock!#REF!,"")</f>
        <v>#REF!</v>
      </c>
      <c r="I1695" s="506" t="str">
        <f t="shared" si="52"/>
        <v/>
      </c>
      <c r="J1695" s="2" t="e">
        <f>IF(Produit_Tarif_Stock!#REF!&lt;&gt;0,Produit_Tarif_Stock!#REF!,"")</f>
        <v>#REF!</v>
      </c>
      <c r="K1695" s="2" t="e">
        <f>IF(Produit_Tarif_Stock!#REF!&lt;&gt;0,Produit_Tarif_Stock!#REF!,"")</f>
        <v>#REF!</v>
      </c>
      <c r="L1695" s="114" t="e">
        <f>IF(Produit_Tarif_Stock!#REF!&lt;&gt;0,Produit_Tarif_Stock!#REF!,"")</f>
        <v>#REF!</v>
      </c>
      <c r="M1695" s="114" t="e">
        <f>IF(Produit_Tarif_Stock!#REF!&lt;&gt;0,Produit_Tarif_Stock!#REF!,"")</f>
        <v>#REF!</v>
      </c>
      <c r="N1695" s="454"/>
      <c r="P1695" s="2" t="e">
        <f>IF(Produit_Tarif_Stock!#REF!&lt;&gt;0,Produit_Tarif_Stock!#REF!,"")</f>
        <v>#REF!</v>
      </c>
      <c r="Q1695" s="518" t="e">
        <f>IF(Produit_Tarif_Stock!#REF!&lt;&gt;0,(E1695-(E1695*H1695)-Produit_Tarif_Stock!#REF!)/Produit_Tarif_Stock!#REF!*100,(E1695-(E1695*H1695)-Produit_Tarif_Stock!#REF!)/Produit_Tarif_Stock!#REF!*100)</f>
        <v>#REF!</v>
      </c>
      <c r="R1695" s="523">
        <f t="shared" si="53"/>
        <v>0</v>
      </c>
      <c r="S1695" s="524" t="e">
        <f>Produit_Tarif_Stock!#REF!</f>
        <v>#REF!</v>
      </c>
    </row>
    <row r="1696" spans="1:19" ht="24.75" customHeight="1">
      <c r="A1696" s="228" t="e">
        <f>Produit_Tarif_Stock!#REF!</f>
        <v>#REF!</v>
      </c>
      <c r="B1696" s="118" t="e">
        <f>IF(Produit_Tarif_Stock!#REF!&lt;&gt;"",Produit_Tarif_Stock!#REF!,"")</f>
        <v>#REF!</v>
      </c>
      <c r="C1696" s="502" t="e">
        <f>IF(Produit_Tarif_Stock!#REF!&lt;&gt;"",Produit_Tarif_Stock!#REF!,"")</f>
        <v>#REF!</v>
      </c>
      <c r="D1696" s="505" t="e">
        <f>IF(Produit_Tarif_Stock!#REF!&lt;&gt;"",Produit_Tarif_Stock!#REF!,"")</f>
        <v>#REF!</v>
      </c>
      <c r="E1696" s="514" t="e">
        <f>IF(Produit_Tarif_Stock!#REF!&lt;&gt;0,Produit_Tarif_Stock!#REF!,"")</f>
        <v>#REF!</v>
      </c>
      <c r="F1696" s="2" t="e">
        <f>IF(Produit_Tarif_Stock!#REF!&lt;&gt;"",Produit_Tarif_Stock!#REF!,"")</f>
        <v>#REF!</v>
      </c>
      <c r="G1696" s="506" t="e">
        <f>IF(Produit_Tarif_Stock!#REF!&lt;&gt;0,Produit_Tarif_Stock!#REF!,"")</f>
        <v>#REF!</v>
      </c>
      <c r="I1696" s="506" t="str">
        <f t="shared" si="52"/>
        <v/>
      </c>
      <c r="J1696" s="2" t="e">
        <f>IF(Produit_Tarif_Stock!#REF!&lt;&gt;0,Produit_Tarif_Stock!#REF!,"")</f>
        <v>#REF!</v>
      </c>
      <c r="K1696" s="2" t="e">
        <f>IF(Produit_Tarif_Stock!#REF!&lt;&gt;0,Produit_Tarif_Stock!#REF!,"")</f>
        <v>#REF!</v>
      </c>
      <c r="L1696" s="114" t="e">
        <f>IF(Produit_Tarif_Stock!#REF!&lt;&gt;0,Produit_Tarif_Stock!#REF!,"")</f>
        <v>#REF!</v>
      </c>
      <c r="M1696" s="114" t="e">
        <f>IF(Produit_Tarif_Stock!#REF!&lt;&gt;0,Produit_Tarif_Stock!#REF!,"")</f>
        <v>#REF!</v>
      </c>
      <c r="N1696" s="454"/>
      <c r="P1696" s="2" t="e">
        <f>IF(Produit_Tarif_Stock!#REF!&lt;&gt;0,Produit_Tarif_Stock!#REF!,"")</f>
        <v>#REF!</v>
      </c>
      <c r="Q1696" s="518" t="e">
        <f>IF(Produit_Tarif_Stock!#REF!&lt;&gt;0,(E1696-(E1696*H1696)-Produit_Tarif_Stock!#REF!)/Produit_Tarif_Stock!#REF!*100,(E1696-(E1696*H1696)-Produit_Tarif_Stock!#REF!)/Produit_Tarif_Stock!#REF!*100)</f>
        <v>#REF!</v>
      </c>
      <c r="R1696" s="523">
        <f t="shared" si="53"/>
        <v>0</v>
      </c>
      <c r="S1696" s="524" t="e">
        <f>Produit_Tarif_Stock!#REF!</f>
        <v>#REF!</v>
      </c>
    </row>
    <row r="1697" spans="1:19" ht="24.75" customHeight="1">
      <c r="A1697" s="228" t="e">
        <f>Produit_Tarif_Stock!#REF!</f>
        <v>#REF!</v>
      </c>
      <c r="B1697" s="118" t="e">
        <f>IF(Produit_Tarif_Stock!#REF!&lt;&gt;"",Produit_Tarif_Stock!#REF!,"")</f>
        <v>#REF!</v>
      </c>
      <c r="C1697" s="502" t="e">
        <f>IF(Produit_Tarif_Stock!#REF!&lt;&gt;"",Produit_Tarif_Stock!#REF!,"")</f>
        <v>#REF!</v>
      </c>
      <c r="D1697" s="505" t="e">
        <f>IF(Produit_Tarif_Stock!#REF!&lt;&gt;"",Produit_Tarif_Stock!#REF!,"")</f>
        <v>#REF!</v>
      </c>
      <c r="E1697" s="514" t="e">
        <f>IF(Produit_Tarif_Stock!#REF!&lt;&gt;0,Produit_Tarif_Stock!#REF!,"")</f>
        <v>#REF!</v>
      </c>
      <c r="F1697" s="2" t="e">
        <f>IF(Produit_Tarif_Stock!#REF!&lt;&gt;"",Produit_Tarif_Stock!#REF!,"")</f>
        <v>#REF!</v>
      </c>
      <c r="G1697" s="506" t="e">
        <f>IF(Produit_Tarif_Stock!#REF!&lt;&gt;0,Produit_Tarif_Stock!#REF!,"")</f>
        <v>#REF!</v>
      </c>
      <c r="I1697" s="506" t="str">
        <f t="shared" si="52"/>
        <v/>
      </c>
      <c r="J1697" s="2" t="e">
        <f>IF(Produit_Tarif_Stock!#REF!&lt;&gt;0,Produit_Tarif_Stock!#REF!,"")</f>
        <v>#REF!</v>
      </c>
      <c r="K1697" s="2" t="e">
        <f>IF(Produit_Tarif_Stock!#REF!&lt;&gt;0,Produit_Tarif_Stock!#REF!,"")</f>
        <v>#REF!</v>
      </c>
      <c r="L1697" s="114" t="e">
        <f>IF(Produit_Tarif_Stock!#REF!&lt;&gt;0,Produit_Tarif_Stock!#REF!,"")</f>
        <v>#REF!</v>
      </c>
      <c r="M1697" s="114" t="e">
        <f>IF(Produit_Tarif_Stock!#REF!&lt;&gt;0,Produit_Tarif_Stock!#REF!,"")</f>
        <v>#REF!</v>
      </c>
      <c r="N1697" s="454"/>
      <c r="P1697" s="2" t="e">
        <f>IF(Produit_Tarif_Stock!#REF!&lt;&gt;0,Produit_Tarif_Stock!#REF!,"")</f>
        <v>#REF!</v>
      </c>
      <c r="Q1697" s="518" t="e">
        <f>IF(Produit_Tarif_Stock!#REF!&lt;&gt;0,(E1697-(E1697*H1697)-Produit_Tarif_Stock!#REF!)/Produit_Tarif_Stock!#REF!*100,(E1697-(E1697*H1697)-Produit_Tarif_Stock!#REF!)/Produit_Tarif_Stock!#REF!*100)</f>
        <v>#REF!</v>
      </c>
      <c r="R1697" s="523">
        <f t="shared" si="53"/>
        <v>0</v>
      </c>
      <c r="S1697" s="524" t="e">
        <f>Produit_Tarif_Stock!#REF!</f>
        <v>#REF!</v>
      </c>
    </row>
    <row r="1698" spans="1:19" ht="24.75" customHeight="1">
      <c r="A1698" s="228" t="e">
        <f>Produit_Tarif_Stock!#REF!</f>
        <v>#REF!</v>
      </c>
      <c r="B1698" s="118" t="e">
        <f>IF(Produit_Tarif_Stock!#REF!&lt;&gt;"",Produit_Tarif_Stock!#REF!,"")</f>
        <v>#REF!</v>
      </c>
      <c r="C1698" s="502" t="e">
        <f>IF(Produit_Tarif_Stock!#REF!&lt;&gt;"",Produit_Tarif_Stock!#REF!,"")</f>
        <v>#REF!</v>
      </c>
      <c r="D1698" s="505" t="e">
        <f>IF(Produit_Tarif_Stock!#REF!&lt;&gt;"",Produit_Tarif_Stock!#REF!,"")</f>
        <v>#REF!</v>
      </c>
      <c r="E1698" s="514" t="e">
        <f>IF(Produit_Tarif_Stock!#REF!&lt;&gt;0,Produit_Tarif_Stock!#REF!,"")</f>
        <v>#REF!</v>
      </c>
      <c r="F1698" s="2" t="e">
        <f>IF(Produit_Tarif_Stock!#REF!&lt;&gt;"",Produit_Tarif_Stock!#REF!,"")</f>
        <v>#REF!</v>
      </c>
      <c r="G1698" s="506" t="e">
        <f>IF(Produit_Tarif_Stock!#REF!&lt;&gt;0,Produit_Tarif_Stock!#REF!,"")</f>
        <v>#REF!</v>
      </c>
      <c r="I1698" s="506" t="str">
        <f t="shared" si="52"/>
        <v/>
      </c>
      <c r="J1698" s="2" t="e">
        <f>IF(Produit_Tarif_Stock!#REF!&lt;&gt;0,Produit_Tarif_Stock!#REF!,"")</f>
        <v>#REF!</v>
      </c>
      <c r="K1698" s="2" t="e">
        <f>IF(Produit_Tarif_Stock!#REF!&lt;&gt;0,Produit_Tarif_Stock!#REF!,"")</f>
        <v>#REF!</v>
      </c>
      <c r="L1698" s="114" t="e">
        <f>IF(Produit_Tarif_Stock!#REF!&lt;&gt;0,Produit_Tarif_Stock!#REF!,"")</f>
        <v>#REF!</v>
      </c>
      <c r="M1698" s="114" t="e">
        <f>IF(Produit_Tarif_Stock!#REF!&lt;&gt;0,Produit_Tarif_Stock!#REF!,"")</f>
        <v>#REF!</v>
      </c>
      <c r="N1698" s="454"/>
      <c r="P1698" s="2" t="e">
        <f>IF(Produit_Tarif_Stock!#REF!&lt;&gt;0,Produit_Tarif_Stock!#REF!,"")</f>
        <v>#REF!</v>
      </c>
      <c r="Q1698" s="518" t="e">
        <f>IF(Produit_Tarif_Stock!#REF!&lt;&gt;0,(E1698-(E1698*H1698)-Produit_Tarif_Stock!#REF!)/Produit_Tarif_Stock!#REF!*100,(E1698-(E1698*H1698)-Produit_Tarif_Stock!#REF!)/Produit_Tarif_Stock!#REF!*100)</f>
        <v>#REF!</v>
      </c>
      <c r="R1698" s="523">
        <f t="shared" si="53"/>
        <v>0</v>
      </c>
      <c r="S1698" s="524" t="e">
        <f>Produit_Tarif_Stock!#REF!</f>
        <v>#REF!</v>
      </c>
    </row>
    <row r="1699" spans="1:19" ht="24.75" customHeight="1">
      <c r="A1699" s="228" t="e">
        <f>Produit_Tarif_Stock!#REF!</f>
        <v>#REF!</v>
      </c>
      <c r="B1699" s="118" t="e">
        <f>IF(Produit_Tarif_Stock!#REF!&lt;&gt;"",Produit_Tarif_Stock!#REF!,"")</f>
        <v>#REF!</v>
      </c>
      <c r="C1699" s="502" t="e">
        <f>IF(Produit_Tarif_Stock!#REF!&lt;&gt;"",Produit_Tarif_Stock!#REF!,"")</f>
        <v>#REF!</v>
      </c>
      <c r="D1699" s="505" t="e">
        <f>IF(Produit_Tarif_Stock!#REF!&lt;&gt;"",Produit_Tarif_Stock!#REF!,"")</f>
        <v>#REF!</v>
      </c>
      <c r="E1699" s="514" t="e">
        <f>IF(Produit_Tarif_Stock!#REF!&lt;&gt;0,Produit_Tarif_Stock!#REF!,"")</f>
        <v>#REF!</v>
      </c>
      <c r="F1699" s="2" t="e">
        <f>IF(Produit_Tarif_Stock!#REF!&lt;&gt;"",Produit_Tarif_Stock!#REF!,"")</f>
        <v>#REF!</v>
      </c>
      <c r="G1699" s="506" t="e">
        <f>IF(Produit_Tarif_Stock!#REF!&lt;&gt;0,Produit_Tarif_Stock!#REF!,"")</f>
        <v>#REF!</v>
      </c>
      <c r="I1699" s="506" t="str">
        <f t="shared" si="52"/>
        <v/>
      </c>
      <c r="J1699" s="2" t="e">
        <f>IF(Produit_Tarif_Stock!#REF!&lt;&gt;0,Produit_Tarif_Stock!#REF!,"")</f>
        <v>#REF!</v>
      </c>
      <c r="K1699" s="2" t="e">
        <f>IF(Produit_Tarif_Stock!#REF!&lt;&gt;0,Produit_Tarif_Stock!#REF!,"")</f>
        <v>#REF!</v>
      </c>
      <c r="L1699" s="114" t="e">
        <f>IF(Produit_Tarif_Stock!#REF!&lt;&gt;0,Produit_Tarif_Stock!#REF!,"")</f>
        <v>#REF!</v>
      </c>
      <c r="M1699" s="114" t="e">
        <f>IF(Produit_Tarif_Stock!#REF!&lt;&gt;0,Produit_Tarif_Stock!#REF!,"")</f>
        <v>#REF!</v>
      </c>
      <c r="N1699" s="454"/>
      <c r="P1699" s="2" t="e">
        <f>IF(Produit_Tarif_Stock!#REF!&lt;&gt;0,Produit_Tarif_Stock!#REF!,"")</f>
        <v>#REF!</v>
      </c>
      <c r="Q1699" s="518" t="e">
        <f>IF(Produit_Tarif_Stock!#REF!&lt;&gt;0,(E1699-(E1699*H1699)-Produit_Tarif_Stock!#REF!)/Produit_Tarif_Stock!#REF!*100,(E1699-(E1699*H1699)-Produit_Tarif_Stock!#REF!)/Produit_Tarif_Stock!#REF!*100)</f>
        <v>#REF!</v>
      </c>
      <c r="R1699" s="523">
        <f t="shared" si="53"/>
        <v>0</v>
      </c>
      <c r="S1699" s="524" t="e">
        <f>Produit_Tarif_Stock!#REF!</f>
        <v>#REF!</v>
      </c>
    </row>
    <row r="1700" spans="1:19" ht="24.75" customHeight="1">
      <c r="A1700" s="228" t="e">
        <f>Produit_Tarif_Stock!#REF!</f>
        <v>#REF!</v>
      </c>
      <c r="B1700" s="118" t="e">
        <f>IF(Produit_Tarif_Stock!#REF!&lt;&gt;"",Produit_Tarif_Stock!#REF!,"")</f>
        <v>#REF!</v>
      </c>
      <c r="C1700" s="502" t="e">
        <f>IF(Produit_Tarif_Stock!#REF!&lt;&gt;"",Produit_Tarif_Stock!#REF!,"")</f>
        <v>#REF!</v>
      </c>
      <c r="D1700" s="505" t="e">
        <f>IF(Produit_Tarif_Stock!#REF!&lt;&gt;"",Produit_Tarif_Stock!#REF!,"")</f>
        <v>#REF!</v>
      </c>
      <c r="E1700" s="514" t="e">
        <f>IF(Produit_Tarif_Stock!#REF!&lt;&gt;0,Produit_Tarif_Stock!#REF!,"")</f>
        <v>#REF!</v>
      </c>
      <c r="F1700" s="2" t="e">
        <f>IF(Produit_Tarif_Stock!#REF!&lt;&gt;"",Produit_Tarif_Stock!#REF!,"")</f>
        <v>#REF!</v>
      </c>
      <c r="G1700" s="506" t="e">
        <f>IF(Produit_Tarif_Stock!#REF!&lt;&gt;0,Produit_Tarif_Stock!#REF!,"")</f>
        <v>#REF!</v>
      </c>
      <c r="I1700" s="506" t="str">
        <f t="shared" si="52"/>
        <v/>
      </c>
      <c r="J1700" s="2" t="e">
        <f>IF(Produit_Tarif_Stock!#REF!&lt;&gt;0,Produit_Tarif_Stock!#REF!,"")</f>
        <v>#REF!</v>
      </c>
      <c r="K1700" s="2" t="e">
        <f>IF(Produit_Tarif_Stock!#REF!&lt;&gt;0,Produit_Tarif_Stock!#REF!,"")</f>
        <v>#REF!</v>
      </c>
      <c r="L1700" s="114" t="e">
        <f>IF(Produit_Tarif_Stock!#REF!&lt;&gt;0,Produit_Tarif_Stock!#REF!,"")</f>
        <v>#REF!</v>
      </c>
      <c r="M1700" s="114" t="e">
        <f>IF(Produit_Tarif_Stock!#REF!&lt;&gt;0,Produit_Tarif_Stock!#REF!,"")</f>
        <v>#REF!</v>
      </c>
      <c r="N1700" s="454"/>
      <c r="P1700" s="2" t="e">
        <f>IF(Produit_Tarif_Stock!#REF!&lt;&gt;0,Produit_Tarif_Stock!#REF!,"")</f>
        <v>#REF!</v>
      </c>
      <c r="Q1700" s="518" t="e">
        <f>IF(Produit_Tarif_Stock!#REF!&lt;&gt;0,(E1700-(E1700*H1700)-Produit_Tarif_Stock!#REF!)/Produit_Tarif_Stock!#REF!*100,(E1700-(E1700*H1700)-Produit_Tarif_Stock!#REF!)/Produit_Tarif_Stock!#REF!*100)</f>
        <v>#REF!</v>
      </c>
      <c r="R1700" s="523">
        <f t="shared" si="53"/>
        <v>0</v>
      </c>
      <c r="S1700" s="524" t="e">
        <f>Produit_Tarif_Stock!#REF!</f>
        <v>#REF!</v>
      </c>
    </row>
    <row r="1701" spans="1:19" ht="24.75" customHeight="1">
      <c r="A1701" s="228" t="e">
        <f>Produit_Tarif_Stock!#REF!</f>
        <v>#REF!</v>
      </c>
      <c r="B1701" s="118" t="e">
        <f>IF(Produit_Tarif_Stock!#REF!&lt;&gt;"",Produit_Tarif_Stock!#REF!,"")</f>
        <v>#REF!</v>
      </c>
      <c r="C1701" s="502" t="e">
        <f>IF(Produit_Tarif_Stock!#REF!&lt;&gt;"",Produit_Tarif_Stock!#REF!,"")</f>
        <v>#REF!</v>
      </c>
      <c r="D1701" s="505" t="e">
        <f>IF(Produit_Tarif_Stock!#REF!&lt;&gt;"",Produit_Tarif_Stock!#REF!,"")</f>
        <v>#REF!</v>
      </c>
      <c r="E1701" s="514" t="e">
        <f>IF(Produit_Tarif_Stock!#REF!&lt;&gt;0,Produit_Tarif_Stock!#REF!,"")</f>
        <v>#REF!</v>
      </c>
      <c r="F1701" s="2" t="e">
        <f>IF(Produit_Tarif_Stock!#REF!&lt;&gt;"",Produit_Tarif_Stock!#REF!,"")</f>
        <v>#REF!</v>
      </c>
      <c r="G1701" s="506" t="e">
        <f>IF(Produit_Tarif_Stock!#REF!&lt;&gt;0,Produit_Tarif_Stock!#REF!,"")</f>
        <v>#REF!</v>
      </c>
      <c r="I1701" s="506" t="str">
        <f t="shared" si="52"/>
        <v/>
      </c>
      <c r="J1701" s="2" t="e">
        <f>IF(Produit_Tarif_Stock!#REF!&lt;&gt;0,Produit_Tarif_Stock!#REF!,"")</f>
        <v>#REF!</v>
      </c>
      <c r="K1701" s="2" t="e">
        <f>IF(Produit_Tarif_Stock!#REF!&lt;&gt;0,Produit_Tarif_Stock!#REF!,"")</f>
        <v>#REF!</v>
      </c>
      <c r="L1701" s="114" t="e">
        <f>IF(Produit_Tarif_Stock!#REF!&lt;&gt;0,Produit_Tarif_Stock!#REF!,"")</f>
        <v>#REF!</v>
      </c>
      <c r="M1701" s="114" t="e">
        <f>IF(Produit_Tarif_Stock!#REF!&lt;&gt;0,Produit_Tarif_Stock!#REF!,"")</f>
        <v>#REF!</v>
      </c>
      <c r="N1701" s="454"/>
      <c r="P1701" s="2" t="e">
        <f>IF(Produit_Tarif_Stock!#REF!&lt;&gt;0,Produit_Tarif_Stock!#REF!,"")</f>
        <v>#REF!</v>
      </c>
      <c r="Q1701" s="518" t="e">
        <f>IF(Produit_Tarif_Stock!#REF!&lt;&gt;0,(E1701-(E1701*H1701)-Produit_Tarif_Stock!#REF!)/Produit_Tarif_Stock!#REF!*100,(E1701-(E1701*H1701)-Produit_Tarif_Stock!#REF!)/Produit_Tarif_Stock!#REF!*100)</f>
        <v>#REF!</v>
      </c>
      <c r="R1701" s="523">
        <f t="shared" si="53"/>
        <v>0</v>
      </c>
      <c r="S1701" s="524" t="e">
        <f>Produit_Tarif_Stock!#REF!</f>
        <v>#REF!</v>
      </c>
    </row>
    <row r="1702" spans="1:19" ht="24.75" customHeight="1">
      <c r="A1702" s="228" t="e">
        <f>Produit_Tarif_Stock!#REF!</f>
        <v>#REF!</v>
      </c>
      <c r="B1702" s="118" t="e">
        <f>IF(Produit_Tarif_Stock!#REF!&lt;&gt;"",Produit_Tarif_Stock!#REF!,"")</f>
        <v>#REF!</v>
      </c>
      <c r="C1702" s="502" t="e">
        <f>IF(Produit_Tarif_Stock!#REF!&lt;&gt;"",Produit_Tarif_Stock!#REF!,"")</f>
        <v>#REF!</v>
      </c>
      <c r="D1702" s="505" t="e">
        <f>IF(Produit_Tarif_Stock!#REF!&lt;&gt;"",Produit_Tarif_Stock!#REF!,"")</f>
        <v>#REF!</v>
      </c>
      <c r="E1702" s="514" t="e">
        <f>IF(Produit_Tarif_Stock!#REF!&lt;&gt;0,Produit_Tarif_Stock!#REF!,"")</f>
        <v>#REF!</v>
      </c>
      <c r="F1702" s="2" t="e">
        <f>IF(Produit_Tarif_Stock!#REF!&lt;&gt;"",Produit_Tarif_Stock!#REF!,"")</f>
        <v>#REF!</v>
      </c>
      <c r="G1702" s="506" t="e">
        <f>IF(Produit_Tarif_Stock!#REF!&lt;&gt;0,Produit_Tarif_Stock!#REF!,"")</f>
        <v>#REF!</v>
      </c>
      <c r="I1702" s="506" t="str">
        <f t="shared" si="52"/>
        <v/>
      </c>
      <c r="J1702" s="2" t="e">
        <f>IF(Produit_Tarif_Stock!#REF!&lt;&gt;0,Produit_Tarif_Stock!#REF!,"")</f>
        <v>#REF!</v>
      </c>
      <c r="K1702" s="2" t="e">
        <f>IF(Produit_Tarif_Stock!#REF!&lt;&gt;0,Produit_Tarif_Stock!#REF!,"")</f>
        <v>#REF!</v>
      </c>
      <c r="L1702" s="114" t="e">
        <f>IF(Produit_Tarif_Stock!#REF!&lt;&gt;0,Produit_Tarif_Stock!#REF!,"")</f>
        <v>#REF!</v>
      </c>
      <c r="M1702" s="114" t="e">
        <f>IF(Produit_Tarif_Stock!#REF!&lt;&gt;0,Produit_Tarif_Stock!#REF!,"")</f>
        <v>#REF!</v>
      </c>
      <c r="N1702" s="454"/>
      <c r="P1702" s="2" t="e">
        <f>IF(Produit_Tarif_Stock!#REF!&lt;&gt;0,Produit_Tarif_Stock!#REF!,"")</f>
        <v>#REF!</v>
      </c>
      <c r="Q1702" s="518" t="e">
        <f>IF(Produit_Tarif_Stock!#REF!&lt;&gt;0,(E1702-(E1702*H1702)-Produit_Tarif_Stock!#REF!)/Produit_Tarif_Stock!#REF!*100,(E1702-(E1702*H1702)-Produit_Tarif_Stock!#REF!)/Produit_Tarif_Stock!#REF!*100)</f>
        <v>#REF!</v>
      </c>
      <c r="R1702" s="523">
        <f t="shared" si="53"/>
        <v>0</v>
      </c>
      <c r="S1702" s="524" t="e">
        <f>Produit_Tarif_Stock!#REF!</f>
        <v>#REF!</v>
      </c>
    </row>
    <row r="1703" spans="1:19" ht="24.75" customHeight="1">
      <c r="A1703" s="228" t="e">
        <f>Produit_Tarif_Stock!#REF!</f>
        <v>#REF!</v>
      </c>
      <c r="B1703" s="118" t="e">
        <f>IF(Produit_Tarif_Stock!#REF!&lt;&gt;"",Produit_Tarif_Stock!#REF!,"")</f>
        <v>#REF!</v>
      </c>
      <c r="C1703" s="502" t="e">
        <f>IF(Produit_Tarif_Stock!#REF!&lt;&gt;"",Produit_Tarif_Stock!#REF!,"")</f>
        <v>#REF!</v>
      </c>
      <c r="D1703" s="505" t="e">
        <f>IF(Produit_Tarif_Stock!#REF!&lt;&gt;"",Produit_Tarif_Stock!#REF!,"")</f>
        <v>#REF!</v>
      </c>
      <c r="E1703" s="514" t="e">
        <f>IF(Produit_Tarif_Stock!#REF!&lt;&gt;0,Produit_Tarif_Stock!#REF!,"")</f>
        <v>#REF!</v>
      </c>
      <c r="F1703" s="2" t="e">
        <f>IF(Produit_Tarif_Stock!#REF!&lt;&gt;"",Produit_Tarif_Stock!#REF!,"")</f>
        <v>#REF!</v>
      </c>
      <c r="G1703" s="506" t="e">
        <f>IF(Produit_Tarif_Stock!#REF!&lt;&gt;0,Produit_Tarif_Stock!#REF!,"")</f>
        <v>#REF!</v>
      </c>
      <c r="I1703" s="506" t="str">
        <f t="shared" si="52"/>
        <v/>
      </c>
      <c r="J1703" s="2" t="e">
        <f>IF(Produit_Tarif_Stock!#REF!&lt;&gt;0,Produit_Tarif_Stock!#REF!,"")</f>
        <v>#REF!</v>
      </c>
      <c r="K1703" s="2" t="e">
        <f>IF(Produit_Tarif_Stock!#REF!&lt;&gt;0,Produit_Tarif_Stock!#REF!,"")</f>
        <v>#REF!</v>
      </c>
      <c r="L1703" s="114" t="e">
        <f>IF(Produit_Tarif_Stock!#REF!&lt;&gt;0,Produit_Tarif_Stock!#REF!,"")</f>
        <v>#REF!</v>
      </c>
      <c r="M1703" s="114" t="e">
        <f>IF(Produit_Tarif_Stock!#REF!&lt;&gt;0,Produit_Tarif_Stock!#REF!,"")</f>
        <v>#REF!</v>
      </c>
      <c r="N1703" s="454"/>
      <c r="P1703" s="2" t="e">
        <f>IF(Produit_Tarif_Stock!#REF!&lt;&gt;0,Produit_Tarif_Stock!#REF!,"")</f>
        <v>#REF!</v>
      </c>
      <c r="Q1703" s="518" t="e">
        <f>IF(Produit_Tarif_Stock!#REF!&lt;&gt;0,(E1703-(E1703*H1703)-Produit_Tarif_Stock!#REF!)/Produit_Tarif_Stock!#REF!*100,(E1703-(E1703*H1703)-Produit_Tarif_Stock!#REF!)/Produit_Tarif_Stock!#REF!*100)</f>
        <v>#REF!</v>
      </c>
      <c r="R1703" s="523">
        <f t="shared" si="53"/>
        <v>0</v>
      </c>
      <c r="S1703" s="524" t="e">
        <f>Produit_Tarif_Stock!#REF!</f>
        <v>#REF!</v>
      </c>
    </row>
    <row r="1704" spans="1:19" ht="24.75" customHeight="1">
      <c r="A1704" s="228" t="e">
        <f>Produit_Tarif_Stock!#REF!</f>
        <v>#REF!</v>
      </c>
      <c r="B1704" s="118" t="e">
        <f>IF(Produit_Tarif_Stock!#REF!&lt;&gt;"",Produit_Tarif_Stock!#REF!,"")</f>
        <v>#REF!</v>
      </c>
      <c r="C1704" s="502" t="e">
        <f>IF(Produit_Tarif_Stock!#REF!&lt;&gt;"",Produit_Tarif_Stock!#REF!,"")</f>
        <v>#REF!</v>
      </c>
      <c r="D1704" s="505" t="e">
        <f>IF(Produit_Tarif_Stock!#REF!&lt;&gt;"",Produit_Tarif_Stock!#REF!,"")</f>
        <v>#REF!</v>
      </c>
      <c r="E1704" s="514" t="e">
        <f>IF(Produit_Tarif_Stock!#REF!&lt;&gt;0,Produit_Tarif_Stock!#REF!,"")</f>
        <v>#REF!</v>
      </c>
      <c r="F1704" s="2" t="e">
        <f>IF(Produit_Tarif_Stock!#REF!&lt;&gt;"",Produit_Tarif_Stock!#REF!,"")</f>
        <v>#REF!</v>
      </c>
      <c r="G1704" s="506" t="e">
        <f>IF(Produit_Tarif_Stock!#REF!&lt;&gt;0,Produit_Tarif_Stock!#REF!,"")</f>
        <v>#REF!</v>
      </c>
      <c r="I1704" s="506" t="str">
        <f t="shared" si="52"/>
        <v/>
      </c>
      <c r="J1704" s="2" t="e">
        <f>IF(Produit_Tarif_Stock!#REF!&lt;&gt;0,Produit_Tarif_Stock!#REF!,"")</f>
        <v>#REF!</v>
      </c>
      <c r="K1704" s="2" t="e">
        <f>IF(Produit_Tarif_Stock!#REF!&lt;&gt;0,Produit_Tarif_Stock!#REF!,"")</f>
        <v>#REF!</v>
      </c>
      <c r="L1704" s="114" t="e">
        <f>IF(Produit_Tarif_Stock!#REF!&lt;&gt;0,Produit_Tarif_Stock!#REF!,"")</f>
        <v>#REF!</v>
      </c>
      <c r="M1704" s="114" t="e">
        <f>IF(Produit_Tarif_Stock!#REF!&lt;&gt;0,Produit_Tarif_Stock!#REF!,"")</f>
        <v>#REF!</v>
      </c>
      <c r="N1704" s="454"/>
      <c r="P1704" s="2" t="e">
        <f>IF(Produit_Tarif_Stock!#REF!&lt;&gt;0,Produit_Tarif_Stock!#REF!,"")</f>
        <v>#REF!</v>
      </c>
      <c r="Q1704" s="518" t="e">
        <f>IF(Produit_Tarif_Stock!#REF!&lt;&gt;0,(E1704-(E1704*H1704)-Produit_Tarif_Stock!#REF!)/Produit_Tarif_Stock!#REF!*100,(E1704-(E1704*H1704)-Produit_Tarif_Stock!#REF!)/Produit_Tarif_Stock!#REF!*100)</f>
        <v>#REF!</v>
      </c>
      <c r="R1704" s="523">
        <f t="shared" si="53"/>
        <v>0</v>
      </c>
      <c r="S1704" s="524" t="e">
        <f>Produit_Tarif_Stock!#REF!</f>
        <v>#REF!</v>
      </c>
    </row>
    <row r="1705" spans="1:19" ht="24.75" customHeight="1">
      <c r="A1705" s="228" t="e">
        <f>Produit_Tarif_Stock!#REF!</f>
        <v>#REF!</v>
      </c>
      <c r="B1705" s="118" t="e">
        <f>IF(Produit_Tarif_Stock!#REF!&lt;&gt;"",Produit_Tarif_Stock!#REF!,"")</f>
        <v>#REF!</v>
      </c>
      <c r="C1705" s="502" t="e">
        <f>IF(Produit_Tarif_Stock!#REF!&lt;&gt;"",Produit_Tarif_Stock!#REF!,"")</f>
        <v>#REF!</v>
      </c>
      <c r="D1705" s="505" t="e">
        <f>IF(Produit_Tarif_Stock!#REF!&lt;&gt;"",Produit_Tarif_Stock!#REF!,"")</f>
        <v>#REF!</v>
      </c>
      <c r="E1705" s="514" t="e">
        <f>IF(Produit_Tarif_Stock!#REF!&lt;&gt;0,Produit_Tarif_Stock!#REF!,"")</f>
        <v>#REF!</v>
      </c>
      <c r="F1705" s="2" t="e">
        <f>IF(Produit_Tarif_Stock!#REF!&lt;&gt;"",Produit_Tarif_Stock!#REF!,"")</f>
        <v>#REF!</v>
      </c>
      <c r="G1705" s="506" t="e">
        <f>IF(Produit_Tarif_Stock!#REF!&lt;&gt;0,Produit_Tarif_Stock!#REF!,"")</f>
        <v>#REF!</v>
      </c>
      <c r="I1705" s="506" t="str">
        <f t="shared" si="52"/>
        <v/>
      </c>
      <c r="J1705" s="2" t="e">
        <f>IF(Produit_Tarif_Stock!#REF!&lt;&gt;0,Produit_Tarif_Stock!#REF!,"")</f>
        <v>#REF!</v>
      </c>
      <c r="K1705" s="2" t="e">
        <f>IF(Produit_Tarif_Stock!#REF!&lt;&gt;0,Produit_Tarif_Stock!#REF!,"")</f>
        <v>#REF!</v>
      </c>
      <c r="L1705" s="114" t="e">
        <f>IF(Produit_Tarif_Stock!#REF!&lt;&gt;0,Produit_Tarif_Stock!#REF!,"")</f>
        <v>#REF!</v>
      </c>
      <c r="M1705" s="114" t="e">
        <f>IF(Produit_Tarif_Stock!#REF!&lt;&gt;0,Produit_Tarif_Stock!#REF!,"")</f>
        <v>#REF!</v>
      </c>
      <c r="N1705" s="454"/>
      <c r="P1705" s="2" t="e">
        <f>IF(Produit_Tarif_Stock!#REF!&lt;&gt;0,Produit_Tarif_Stock!#REF!,"")</f>
        <v>#REF!</v>
      </c>
      <c r="Q1705" s="518" t="e">
        <f>IF(Produit_Tarif_Stock!#REF!&lt;&gt;0,(E1705-(E1705*H1705)-Produit_Tarif_Stock!#REF!)/Produit_Tarif_Stock!#REF!*100,(E1705-(E1705*H1705)-Produit_Tarif_Stock!#REF!)/Produit_Tarif_Stock!#REF!*100)</f>
        <v>#REF!</v>
      </c>
      <c r="R1705" s="523">
        <f t="shared" si="53"/>
        <v>0</v>
      </c>
      <c r="S1705" s="524" t="e">
        <f>Produit_Tarif_Stock!#REF!</f>
        <v>#REF!</v>
      </c>
    </row>
    <row r="1706" spans="1:19" ht="24.75" customHeight="1">
      <c r="A1706" s="228" t="e">
        <f>Produit_Tarif_Stock!#REF!</f>
        <v>#REF!</v>
      </c>
      <c r="B1706" s="118" t="e">
        <f>IF(Produit_Tarif_Stock!#REF!&lt;&gt;"",Produit_Tarif_Stock!#REF!,"")</f>
        <v>#REF!</v>
      </c>
      <c r="C1706" s="502" t="e">
        <f>IF(Produit_Tarif_Stock!#REF!&lt;&gt;"",Produit_Tarif_Stock!#REF!,"")</f>
        <v>#REF!</v>
      </c>
      <c r="D1706" s="505" t="e">
        <f>IF(Produit_Tarif_Stock!#REF!&lt;&gt;"",Produit_Tarif_Stock!#REF!,"")</f>
        <v>#REF!</v>
      </c>
      <c r="E1706" s="514" t="e">
        <f>IF(Produit_Tarif_Stock!#REF!&lt;&gt;0,Produit_Tarif_Stock!#REF!,"")</f>
        <v>#REF!</v>
      </c>
      <c r="F1706" s="2" t="e">
        <f>IF(Produit_Tarif_Stock!#REF!&lt;&gt;"",Produit_Tarif_Stock!#REF!,"")</f>
        <v>#REF!</v>
      </c>
      <c r="G1706" s="506" t="e">
        <f>IF(Produit_Tarif_Stock!#REF!&lt;&gt;0,Produit_Tarif_Stock!#REF!,"")</f>
        <v>#REF!</v>
      </c>
      <c r="I1706" s="506" t="str">
        <f t="shared" si="52"/>
        <v/>
      </c>
      <c r="J1706" s="2" t="e">
        <f>IF(Produit_Tarif_Stock!#REF!&lt;&gt;0,Produit_Tarif_Stock!#REF!,"")</f>
        <v>#REF!</v>
      </c>
      <c r="K1706" s="2" t="e">
        <f>IF(Produit_Tarif_Stock!#REF!&lt;&gt;0,Produit_Tarif_Stock!#REF!,"")</f>
        <v>#REF!</v>
      </c>
      <c r="L1706" s="114" t="e">
        <f>IF(Produit_Tarif_Stock!#REF!&lt;&gt;0,Produit_Tarif_Stock!#REF!,"")</f>
        <v>#REF!</v>
      </c>
      <c r="M1706" s="114" t="e">
        <f>IF(Produit_Tarif_Stock!#REF!&lt;&gt;0,Produit_Tarif_Stock!#REF!,"")</f>
        <v>#REF!</v>
      </c>
      <c r="N1706" s="454"/>
      <c r="P1706" s="2" t="e">
        <f>IF(Produit_Tarif_Stock!#REF!&lt;&gt;0,Produit_Tarif_Stock!#REF!,"")</f>
        <v>#REF!</v>
      </c>
      <c r="Q1706" s="518" t="e">
        <f>IF(Produit_Tarif_Stock!#REF!&lt;&gt;0,(E1706-(E1706*H1706)-Produit_Tarif_Stock!#REF!)/Produit_Tarif_Stock!#REF!*100,(E1706-(E1706*H1706)-Produit_Tarif_Stock!#REF!)/Produit_Tarif_Stock!#REF!*100)</f>
        <v>#REF!</v>
      </c>
      <c r="R1706" s="523">
        <f t="shared" si="53"/>
        <v>0</v>
      </c>
      <c r="S1706" s="524" t="e">
        <f>Produit_Tarif_Stock!#REF!</f>
        <v>#REF!</v>
      </c>
    </row>
    <row r="1707" spans="1:19" ht="24.75" customHeight="1">
      <c r="A1707" s="228" t="e">
        <f>Produit_Tarif_Stock!#REF!</f>
        <v>#REF!</v>
      </c>
      <c r="B1707" s="118" t="e">
        <f>IF(Produit_Tarif_Stock!#REF!&lt;&gt;"",Produit_Tarif_Stock!#REF!,"")</f>
        <v>#REF!</v>
      </c>
      <c r="C1707" s="502" t="e">
        <f>IF(Produit_Tarif_Stock!#REF!&lt;&gt;"",Produit_Tarif_Stock!#REF!,"")</f>
        <v>#REF!</v>
      </c>
      <c r="D1707" s="505" t="e">
        <f>IF(Produit_Tarif_Stock!#REF!&lt;&gt;"",Produit_Tarif_Stock!#REF!,"")</f>
        <v>#REF!</v>
      </c>
      <c r="E1707" s="514" t="e">
        <f>IF(Produit_Tarif_Stock!#REF!&lt;&gt;0,Produit_Tarif_Stock!#REF!,"")</f>
        <v>#REF!</v>
      </c>
      <c r="F1707" s="2" t="e">
        <f>IF(Produit_Tarif_Stock!#REF!&lt;&gt;"",Produit_Tarif_Stock!#REF!,"")</f>
        <v>#REF!</v>
      </c>
      <c r="G1707" s="506" t="e">
        <f>IF(Produit_Tarif_Stock!#REF!&lt;&gt;0,Produit_Tarif_Stock!#REF!,"")</f>
        <v>#REF!</v>
      </c>
      <c r="I1707" s="506" t="str">
        <f t="shared" si="52"/>
        <v/>
      </c>
      <c r="J1707" s="2" t="e">
        <f>IF(Produit_Tarif_Stock!#REF!&lt;&gt;0,Produit_Tarif_Stock!#REF!,"")</f>
        <v>#REF!</v>
      </c>
      <c r="K1707" s="2" t="e">
        <f>IF(Produit_Tarif_Stock!#REF!&lt;&gt;0,Produit_Tarif_Stock!#REF!,"")</f>
        <v>#REF!</v>
      </c>
      <c r="L1707" s="114" t="e">
        <f>IF(Produit_Tarif_Stock!#REF!&lt;&gt;0,Produit_Tarif_Stock!#REF!,"")</f>
        <v>#REF!</v>
      </c>
      <c r="M1707" s="114" t="e">
        <f>IF(Produit_Tarif_Stock!#REF!&lt;&gt;0,Produit_Tarif_Stock!#REF!,"")</f>
        <v>#REF!</v>
      </c>
      <c r="N1707" s="454"/>
      <c r="P1707" s="2" t="e">
        <f>IF(Produit_Tarif_Stock!#REF!&lt;&gt;0,Produit_Tarif_Stock!#REF!,"")</f>
        <v>#REF!</v>
      </c>
      <c r="Q1707" s="518" t="e">
        <f>IF(Produit_Tarif_Stock!#REF!&lt;&gt;0,(E1707-(E1707*H1707)-Produit_Tarif_Stock!#REF!)/Produit_Tarif_Stock!#REF!*100,(E1707-(E1707*H1707)-Produit_Tarif_Stock!#REF!)/Produit_Tarif_Stock!#REF!*100)</f>
        <v>#REF!</v>
      </c>
      <c r="R1707" s="523">
        <f t="shared" si="53"/>
        <v>0</v>
      </c>
      <c r="S1707" s="524" t="e">
        <f>Produit_Tarif_Stock!#REF!</f>
        <v>#REF!</v>
      </c>
    </row>
    <row r="1708" spans="1:19" ht="24.75" customHeight="1">
      <c r="A1708" s="228" t="e">
        <f>Produit_Tarif_Stock!#REF!</f>
        <v>#REF!</v>
      </c>
      <c r="B1708" s="118" t="e">
        <f>IF(Produit_Tarif_Stock!#REF!&lt;&gt;"",Produit_Tarif_Stock!#REF!,"")</f>
        <v>#REF!</v>
      </c>
      <c r="C1708" s="502" t="e">
        <f>IF(Produit_Tarif_Stock!#REF!&lt;&gt;"",Produit_Tarif_Stock!#REF!,"")</f>
        <v>#REF!</v>
      </c>
      <c r="D1708" s="505" t="e">
        <f>IF(Produit_Tarif_Stock!#REF!&lt;&gt;"",Produit_Tarif_Stock!#REF!,"")</f>
        <v>#REF!</v>
      </c>
      <c r="E1708" s="514" t="e">
        <f>IF(Produit_Tarif_Stock!#REF!&lt;&gt;0,Produit_Tarif_Stock!#REF!,"")</f>
        <v>#REF!</v>
      </c>
      <c r="F1708" s="2" t="e">
        <f>IF(Produit_Tarif_Stock!#REF!&lt;&gt;"",Produit_Tarif_Stock!#REF!,"")</f>
        <v>#REF!</v>
      </c>
      <c r="G1708" s="506" t="e">
        <f>IF(Produit_Tarif_Stock!#REF!&lt;&gt;0,Produit_Tarif_Stock!#REF!,"")</f>
        <v>#REF!</v>
      </c>
      <c r="I1708" s="506" t="str">
        <f t="shared" si="52"/>
        <v/>
      </c>
      <c r="J1708" s="2" t="e">
        <f>IF(Produit_Tarif_Stock!#REF!&lt;&gt;0,Produit_Tarif_Stock!#REF!,"")</f>
        <v>#REF!</v>
      </c>
      <c r="K1708" s="2" t="e">
        <f>IF(Produit_Tarif_Stock!#REF!&lt;&gt;0,Produit_Tarif_Stock!#REF!,"")</f>
        <v>#REF!</v>
      </c>
      <c r="L1708" s="114" t="e">
        <f>IF(Produit_Tarif_Stock!#REF!&lt;&gt;0,Produit_Tarif_Stock!#REF!,"")</f>
        <v>#REF!</v>
      </c>
      <c r="M1708" s="114" t="e">
        <f>IF(Produit_Tarif_Stock!#REF!&lt;&gt;0,Produit_Tarif_Stock!#REF!,"")</f>
        <v>#REF!</v>
      </c>
      <c r="N1708" s="454"/>
      <c r="P1708" s="2" t="e">
        <f>IF(Produit_Tarif_Stock!#REF!&lt;&gt;0,Produit_Tarif_Stock!#REF!,"")</f>
        <v>#REF!</v>
      </c>
      <c r="Q1708" s="518" t="e">
        <f>IF(Produit_Tarif_Stock!#REF!&lt;&gt;0,(E1708-(E1708*H1708)-Produit_Tarif_Stock!#REF!)/Produit_Tarif_Stock!#REF!*100,(E1708-(E1708*H1708)-Produit_Tarif_Stock!#REF!)/Produit_Tarif_Stock!#REF!*100)</f>
        <v>#REF!</v>
      </c>
      <c r="R1708" s="523">
        <f t="shared" si="53"/>
        <v>0</v>
      </c>
      <c r="S1708" s="524" t="e">
        <f>Produit_Tarif_Stock!#REF!</f>
        <v>#REF!</v>
      </c>
    </row>
    <row r="1709" spans="1:19" ht="24.75" customHeight="1">
      <c r="A1709" s="228" t="e">
        <f>Produit_Tarif_Stock!#REF!</f>
        <v>#REF!</v>
      </c>
      <c r="B1709" s="118" t="e">
        <f>IF(Produit_Tarif_Stock!#REF!&lt;&gt;"",Produit_Tarif_Stock!#REF!,"")</f>
        <v>#REF!</v>
      </c>
      <c r="C1709" s="502" t="e">
        <f>IF(Produit_Tarif_Stock!#REF!&lt;&gt;"",Produit_Tarif_Stock!#REF!,"")</f>
        <v>#REF!</v>
      </c>
      <c r="D1709" s="505" t="e">
        <f>IF(Produit_Tarif_Stock!#REF!&lt;&gt;"",Produit_Tarif_Stock!#REF!,"")</f>
        <v>#REF!</v>
      </c>
      <c r="E1709" s="514" t="e">
        <f>IF(Produit_Tarif_Stock!#REF!&lt;&gt;0,Produit_Tarif_Stock!#REF!,"")</f>
        <v>#REF!</v>
      </c>
      <c r="F1709" s="2" t="e">
        <f>IF(Produit_Tarif_Stock!#REF!&lt;&gt;"",Produit_Tarif_Stock!#REF!,"")</f>
        <v>#REF!</v>
      </c>
      <c r="G1709" s="506" t="e">
        <f>IF(Produit_Tarif_Stock!#REF!&lt;&gt;0,Produit_Tarif_Stock!#REF!,"")</f>
        <v>#REF!</v>
      </c>
      <c r="I1709" s="506" t="str">
        <f t="shared" si="52"/>
        <v/>
      </c>
      <c r="J1709" s="2" t="e">
        <f>IF(Produit_Tarif_Stock!#REF!&lt;&gt;0,Produit_Tarif_Stock!#REF!,"")</f>
        <v>#REF!</v>
      </c>
      <c r="K1709" s="2" t="e">
        <f>IF(Produit_Tarif_Stock!#REF!&lt;&gt;0,Produit_Tarif_Stock!#REF!,"")</f>
        <v>#REF!</v>
      </c>
      <c r="L1709" s="114" t="e">
        <f>IF(Produit_Tarif_Stock!#REF!&lt;&gt;0,Produit_Tarif_Stock!#REF!,"")</f>
        <v>#REF!</v>
      </c>
      <c r="M1709" s="114" t="e">
        <f>IF(Produit_Tarif_Stock!#REF!&lt;&gt;0,Produit_Tarif_Stock!#REF!,"")</f>
        <v>#REF!</v>
      </c>
      <c r="N1709" s="454"/>
      <c r="P1709" s="2" t="e">
        <f>IF(Produit_Tarif_Stock!#REF!&lt;&gt;0,Produit_Tarif_Stock!#REF!,"")</f>
        <v>#REF!</v>
      </c>
      <c r="Q1709" s="518" t="e">
        <f>IF(Produit_Tarif_Stock!#REF!&lt;&gt;0,(E1709-(E1709*H1709)-Produit_Tarif_Stock!#REF!)/Produit_Tarif_Stock!#REF!*100,(E1709-(E1709*H1709)-Produit_Tarif_Stock!#REF!)/Produit_Tarif_Stock!#REF!*100)</f>
        <v>#REF!</v>
      </c>
      <c r="R1709" s="523">
        <f t="shared" si="53"/>
        <v>0</v>
      </c>
      <c r="S1709" s="524" t="e">
        <f>Produit_Tarif_Stock!#REF!</f>
        <v>#REF!</v>
      </c>
    </row>
    <row r="1710" spans="1:19" ht="24.75" customHeight="1">
      <c r="A1710" s="228" t="e">
        <f>Produit_Tarif_Stock!#REF!</f>
        <v>#REF!</v>
      </c>
      <c r="B1710" s="118" t="e">
        <f>IF(Produit_Tarif_Stock!#REF!&lt;&gt;"",Produit_Tarif_Stock!#REF!,"")</f>
        <v>#REF!</v>
      </c>
      <c r="C1710" s="502" t="e">
        <f>IF(Produit_Tarif_Stock!#REF!&lt;&gt;"",Produit_Tarif_Stock!#REF!,"")</f>
        <v>#REF!</v>
      </c>
      <c r="D1710" s="505" t="e">
        <f>IF(Produit_Tarif_Stock!#REF!&lt;&gt;"",Produit_Tarif_Stock!#REF!,"")</f>
        <v>#REF!</v>
      </c>
      <c r="E1710" s="514" t="e">
        <f>IF(Produit_Tarif_Stock!#REF!&lt;&gt;0,Produit_Tarif_Stock!#REF!,"")</f>
        <v>#REF!</v>
      </c>
      <c r="F1710" s="2" t="e">
        <f>IF(Produit_Tarif_Stock!#REF!&lt;&gt;"",Produit_Tarif_Stock!#REF!,"")</f>
        <v>#REF!</v>
      </c>
      <c r="G1710" s="506" t="e">
        <f>IF(Produit_Tarif_Stock!#REF!&lt;&gt;0,Produit_Tarif_Stock!#REF!,"")</f>
        <v>#REF!</v>
      </c>
      <c r="I1710" s="506" t="str">
        <f t="shared" si="52"/>
        <v/>
      </c>
      <c r="J1710" s="2" t="e">
        <f>IF(Produit_Tarif_Stock!#REF!&lt;&gt;0,Produit_Tarif_Stock!#REF!,"")</f>
        <v>#REF!</v>
      </c>
      <c r="K1710" s="2" t="e">
        <f>IF(Produit_Tarif_Stock!#REF!&lt;&gt;0,Produit_Tarif_Stock!#REF!,"")</f>
        <v>#REF!</v>
      </c>
      <c r="L1710" s="114" t="e">
        <f>IF(Produit_Tarif_Stock!#REF!&lt;&gt;0,Produit_Tarif_Stock!#REF!,"")</f>
        <v>#REF!</v>
      </c>
      <c r="M1710" s="114" t="e">
        <f>IF(Produit_Tarif_Stock!#REF!&lt;&gt;0,Produit_Tarif_Stock!#REF!,"")</f>
        <v>#REF!</v>
      </c>
      <c r="N1710" s="454"/>
      <c r="P1710" s="2" t="e">
        <f>IF(Produit_Tarif_Stock!#REF!&lt;&gt;0,Produit_Tarif_Stock!#REF!,"")</f>
        <v>#REF!</v>
      </c>
      <c r="Q1710" s="518" t="e">
        <f>IF(Produit_Tarif_Stock!#REF!&lt;&gt;0,(E1710-(E1710*H1710)-Produit_Tarif_Stock!#REF!)/Produit_Tarif_Stock!#REF!*100,(E1710-(E1710*H1710)-Produit_Tarif_Stock!#REF!)/Produit_Tarif_Stock!#REF!*100)</f>
        <v>#REF!</v>
      </c>
      <c r="R1710" s="523">
        <f t="shared" si="53"/>
        <v>0</v>
      </c>
      <c r="S1710" s="524" t="e">
        <f>Produit_Tarif_Stock!#REF!</f>
        <v>#REF!</v>
      </c>
    </row>
    <row r="1711" spans="1:19" ht="24.75" customHeight="1">
      <c r="A1711" s="228" t="e">
        <f>Produit_Tarif_Stock!#REF!</f>
        <v>#REF!</v>
      </c>
      <c r="B1711" s="118" t="e">
        <f>IF(Produit_Tarif_Stock!#REF!&lt;&gt;"",Produit_Tarif_Stock!#REF!,"")</f>
        <v>#REF!</v>
      </c>
      <c r="C1711" s="502" t="e">
        <f>IF(Produit_Tarif_Stock!#REF!&lt;&gt;"",Produit_Tarif_Stock!#REF!,"")</f>
        <v>#REF!</v>
      </c>
      <c r="D1711" s="505" t="e">
        <f>IF(Produit_Tarif_Stock!#REF!&lt;&gt;"",Produit_Tarif_Stock!#REF!,"")</f>
        <v>#REF!</v>
      </c>
      <c r="E1711" s="514" t="e">
        <f>IF(Produit_Tarif_Stock!#REF!&lt;&gt;0,Produit_Tarif_Stock!#REF!,"")</f>
        <v>#REF!</v>
      </c>
      <c r="F1711" s="2" t="e">
        <f>IF(Produit_Tarif_Stock!#REF!&lt;&gt;"",Produit_Tarif_Stock!#REF!,"")</f>
        <v>#REF!</v>
      </c>
      <c r="G1711" s="506" t="e">
        <f>IF(Produit_Tarif_Stock!#REF!&lt;&gt;0,Produit_Tarif_Stock!#REF!,"")</f>
        <v>#REF!</v>
      </c>
      <c r="I1711" s="506" t="str">
        <f t="shared" si="52"/>
        <v/>
      </c>
      <c r="J1711" s="2" t="e">
        <f>IF(Produit_Tarif_Stock!#REF!&lt;&gt;0,Produit_Tarif_Stock!#REF!,"")</f>
        <v>#REF!</v>
      </c>
      <c r="K1711" s="2" t="e">
        <f>IF(Produit_Tarif_Stock!#REF!&lt;&gt;0,Produit_Tarif_Stock!#REF!,"")</f>
        <v>#REF!</v>
      </c>
      <c r="L1711" s="114" t="e">
        <f>IF(Produit_Tarif_Stock!#REF!&lt;&gt;0,Produit_Tarif_Stock!#REF!,"")</f>
        <v>#REF!</v>
      </c>
      <c r="M1711" s="114" t="e">
        <f>IF(Produit_Tarif_Stock!#REF!&lt;&gt;0,Produit_Tarif_Stock!#REF!,"")</f>
        <v>#REF!</v>
      </c>
      <c r="N1711" s="454"/>
      <c r="P1711" s="2" t="e">
        <f>IF(Produit_Tarif_Stock!#REF!&lt;&gt;0,Produit_Tarif_Stock!#REF!,"")</f>
        <v>#REF!</v>
      </c>
      <c r="Q1711" s="518" t="e">
        <f>IF(Produit_Tarif_Stock!#REF!&lt;&gt;0,(E1711-(E1711*H1711)-Produit_Tarif_Stock!#REF!)/Produit_Tarif_Stock!#REF!*100,(E1711-(E1711*H1711)-Produit_Tarif_Stock!#REF!)/Produit_Tarif_Stock!#REF!*100)</f>
        <v>#REF!</v>
      </c>
      <c r="R1711" s="523">
        <f t="shared" si="53"/>
        <v>0</v>
      </c>
      <c r="S1711" s="524" t="e">
        <f>Produit_Tarif_Stock!#REF!</f>
        <v>#REF!</v>
      </c>
    </row>
    <row r="1712" spans="1:19" ht="24.75" customHeight="1">
      <c r="A1712" s="228" t="e">
        <f>Produit_Tarif_Stock!#REF!</f>
        <v>#REF!</v>
      </c>
      <c r="B1712" s="118" t="e">
        <f>IF(Produit_Tarif_Stock!#REF!&lt;&gt;"",Produit_Tarif_Stock!#REF!,"")</f>
        <v>#REF!</v>
      </c>
      <c r="C1712" s="502" t="e">
        <f>IF(Produit_Tarif_Stock!#REF!&lt;&gt;"",Produit_Tarif_Stock!#REF!,"")</f>
        <v>#REF!</v>
      </c>
      <c r="D1712" s="505" t="e">
        <f>IF(Produit_Tarif_Stock!#REF!&lt;&gt;"",Produit_Tarif_Stock!#REF!,"")</f>
        <v>#REF!</v>
      </c>
      <c r="E1712" s="514" t="e">
        <f>IF(Produit_Tarif_Stock!#REF!&lt;&gt;0,Produit_Tarif_Stock!#REF!,"")</f>
        <v>#REF!</v>
      </c>
      <c r="F1712" s="2" t="e">
        <f>IF(Produit_Tarif_Stock!#REF!&lt;&gt;"",Produit_Tarif_Stock!#REF!,"")</f>
        <v>#REF!</v>
      </c>
      <c r="G1712" s="506" t="e">
        <f>IF(Produit_Tarif_Stock!#REF!&lt;&gt;0,Produit_Tarif_Stock!#REF!,"")</f>
        <v>#REF!</v>
      </c>
      <c r="I1712" s="506" t="str">
        <f t="shared" si="52"/>
        <v/>
      </c>
      <c r="J1712" s="2" t="e">
        <f>IF(Produit_Tarif_Stock!#REF!&lt;&gt;0,Produit_Tarif_Stock!#REF!,"")</f>
        <v>#REF!</v>
      </c>
      <c r="K1712" s="2" t="e">
        <f>IF(Produit_Tarif_Stock!#REF!&lt;&gt;0,Produit_Tarif_Stock!#REF!,"")</f>
        <v>#REF!</v>
      </c>
      <c r="L1712" s="114" t="e">
        <f>IF(Produit_Tarif_Stock!#REF!&lt;&gt;0,Produit_Tarif_Stock!#REF!,"")</f>
        <v>#REF!</v>
      </c>
      <c r="M1712" s="114" t="e">
        <f>IF(Produit_Tarif_Stock!#REF!&lt;&gt;0,Produit_Tarif_Stock!#REF!,"")</f>
        <v>#REF!</v>
      </c>
      <c r="N1712" s="454"/>
      <c r="P1712" s="2" t="e">
        <f>IF(Produit_Tarif_Stock!#REF!&lt;&gt;0,Produit_Tarif_Stock!#REF!,"")</f>
        <v>#REF!</v>
      </c>
      <c r="Q1712" s="518" t="e">
        <f>IF(Produit_Tarif_Stock!#REF!&lt;&gt;0,(E1712-(E1712*H1712)-Produit_Tarif_Stock!#REF!)/Produit_Tarif_Stock!#REF!*100,(E1712-(E1712*H1712)-Produit_Tarif_Stock!#REF!)/Produit_Tarif_Stock!#REF!*100)</f>
        <v>#REF!</v>
      </c>
      <c r="R1712" s="523">
        <f t="shared" si="53"/>
        <v>0</v>
      </c>
      <c r="S1712" s="524" t="e">
        <f>Produit_Tarif_Stock!#REF!</f>
        <v>#REF!</v>
      </c>
    </row>
    <row r="1713" spans="1:19" ht="24.75" customHeight="1">
      <c r="A1713" s="228" t="e">
        <f>Produit_Tarif_Stock!#REF!</f>
        <v>#REF!</v>
      </c>
      <c r="B1713" s="118" t="e">
        <f>IF(Produit_Tarif_Stock!#REF!&lt;&gt;"",Produit_Tarif_Stock!#REF!,"")</f>
        <v>#REF!</v>
      </c>
      <c r="C1713" s="502" t="e">
        <f>IF(Produit_Tarif_Stock!#REF!&lt;&gt;"",Produit_Tarif_Stock!#REF!,"")</f>
        <v>#REF!</v>
      </c>
      <c r="D1713" s="505" t="e">
        <f>IF(Produit_Tarif_Stock!#REF!&lt;&gt;"",Produit_Tarif_Stock!#REF!,"")</f>
        <v>#REF!</v>
      </c>
      <c r="E1713" s="514" t="e">
        <f>IF(Produit_Tarif_Stock!#REF!&lt;&gt;0,Produit_Tarif_Stock!#REF!,"")</f>
        <v>#REF!</v>
      </c>
      <c r="F1713" s="2" t="e">
        <f>IF(Produit_Tarif_Stock!#REF!&lt;&gt;"",Produit_Tarif_Stock!#REF!,"")</f>
        <v>#REF!</v>
      </c>
      <c r="G1713" s="506" t="e">
        <f>IF(Produit_Tarif_Stock!#REF!&lt;&gt;0,Produit_Tarif_Stock!#REF!,"")</f>
        <v>#REF!</v>
      </c>
      <c r="I1713" s="506" t="str">
        <f t="shared" si="52"/>
        <v/>
      </c>
      <c r="J1713" s="2" t="e">
        <f>IF(Produit_Tarif_Stock!#REF!&lt;&gt;0,Produit_Tarif_Stock!#REF!,"")</f>
        <v>#REF!</v>
      </c>
      <c r="K1713" s="2" t="e">
        <f>IF(Produit_Tarif_Stock!#REF!&lt;&gt;0,Produit_Tarif_Stock!#REF!,"")</f>
        <v>#REF!</v>
      </c>
      <c r="L1713" s="114" t="e">
        <f>IF(Produit_Tarif_Stock!#REF!&lt;&gt;0,Produit_Tarif_Stock!#REF!,"")</f>
        <v>#REF!</v>
      </c>
      <c r="M1713" s="114" t="e">
        <f>IF(Produit_Tarif_Stock!#REF!&lt;&gt;0,Produit_Tarif_Stock!#REF!,"")</f>
        <v>#REF!</v>
      </c>
      <c r="N1713" s="454"/>
      <c r="P1713" s="2" t="e">
        <f>IF(Produit_Tarif_Stock!#REF!&lt;&gt;0,Produit_Tarif_Stock!#REF!,"")</f>
        <v>#REF!</v>
      </c>
      <c r="Q1713" s="518" t="e">
        <f>IF(Produit_Tarif_Stock!#REF!&lt;&gt;0,(E1713-(E1713*H1713)-Produit_Tarif_Stock!#REF!)/Produit_Tarif_Stock!#REF!*100,(E1713-(E1713*H1713)-Produit_Tarif_Stock!#REF!)/Produit_Tarif_Stock!#REF!*100)</f>
        <v>#REF!</v>
      </c>
      <c r="R1713" s="523">
        <f t="shared" si="53"/>
        <v>0</v>
      </c>
      <c r="S1713" s="524" t="e">
        <f>Produit_Tarif_Stock!#REF!</f>
        <v>#REF!</v>
      </c>
    </row>
    <row r="1714" spans="1:19" ht="24.75" customHeight="1">
      <c r="A1714" s="228" t="e">
        <f>Produit_Tarif_Stock!#REF!</f>
        <v>#REF!</v>
      </c>
      <c r="B1714" s="118" t="e">
        <f>IF(Produit_Tarif_Stock!#REF!&lt;&gt;"",Produit_Tarif_Stock!#REF!,"")</f>
        <v>#REF!</v>
      </c>
      <c r="C1714" s="502" t="e">
        <f>IF(Produit_Tarif_Stock!#REF!&lt;&gt;"",Produit_Tarif_Stock!#REF!,"")</f>
        <v>#REF!</v>
      </c>
      <c r="D1714" s="505" t="e">
        <f>IF(Produit_Tarif_Stock!#REF!&lt;&gt;"",Produit_Tarif_Stock!#REF!,"")</f>
        <v>#REF!</v>
      </c>
      <c r="E1714" s="514" t="e">
        <f>IF(Produit_Tarif_Stock!#REF!&lt;&gt;0,Produit_Tarif_Stock!#REF!,"")</f>
        <v>#REF!</v>
      </c>
      <c r="F1714" s="2" t="e">
        <f>IF(Produit_Tarif_Stock!#REF!&lt;&gt;"",Produit_Tarif_Stock!#REF!,"")</f>
        <v>#REF!</v>
      </c>
      <c r="G1714" s="506" t="e">
        <f>IF(Produit_Tarif_Stock!#REF!&lt;&gt;0,Produit_Tarif_Stock!#REF!,"")</f>
        <v>#REF!</v>
      </c>
      <c r="I1714" s="506" t="str">
        <f t="shared" si="52"/>
        <v/>
      </c>
      <c r="J1714" s="2" t="e">
        <f>IF(Produit_Tarif_Stock!#REF!&lt;&gt;0,Produit_Tarif_Stock!#REF!,"")</f>
        <v>#REF!</v>
      </c>
      <c r="K1714" s="2" t="e">
        <f>IF(Produit_Tarif_Stock!#REF!&lt;&gt;0,Produit_Tarif_Stock!#REF!,"")</f>
        <v>#REF!</v>
      </c>
      <c r="L1714" s="114" t="e">
        <f>IF(Produit_Tarif_Stock!#REF!&lt;&gt;0,Produit_Tarif_Stock!#REF!,"")</f>
        <v>#REF!</v>
      </c>
      <c r="M1714" s="114" t="e">
        <f>IF(Produit_Tarif_Stock!#REF!&lt;&gt;0,Produit_Tarif_Stock!#REF!,"")</f>
        <v>#REF!</v>
      </c>
      <c r="N1714" s="454"/>
      <c r="P1714" s="2" t="e">
        <f>IF(Produit_Tarif_Stock!#REF!&lt;&gt;0,Produit_Tarif_Stock!#REF!,"")</f>
        <v>#REF!</v>
      </c>
      <c r="Q1714" s="518" t="e">
        <f>IF(Produit_Tarif_Stock!#REF!&lt;&gt;0,(E1714-(E1714*H1714)-Produit_Tarif_Stock!#REF!)/Produit_Tarif_Stock!#REF!*100,(E1714-(E1714*H1714)-Produit_Tarif_Stock!#REF!)/Produit_Tarif_Stock!#REF!*100)</f>
        <v>#REF!</v>
      </c>
      <c r="R1714" s="523">
        <f t="shared" si="53"/>
        <v>0</v>
      </c>
      <c r="S1714" s="524" t="e">
        <f>Produit_Tarif_Stock!#REF!</f>
        <v>#REF!</v>
      </c>
    </row>
    <row r="1715" spans="1:19" ht="24.75" customHeight="1">
      <c r="A1715" s="228" t="e">
        <f>Produit_Tarif_Stock!#REF!</f>
        <v>#REF!</v>
      </c>
      <c r="B1715" s="118" t="e">
        <f>IF(Produit_Tarif_Stock!#REF!&lt;&gt;"",Produit_Tarif_Stock!#REF!,"")</f>
        <v>#REF!</v>
      </c>
      <c r="C1715" s="502" t="e">
        <f>IF(Produit_Tarif_Stock!#REF!&lt;&gt;"",Produit_Tarif_Stock!#REF!,"")</f>
        <v>#REF!</v>
      </c>
      <c r="D1715" s="505" t="e">
        <f>IF(Produit_Tarif_Stock!#REF!&lt;&gt;"",Produit_Tarif_Stock!#REF!,"")</f>
        <v>#REF!</v>
      </c>
      <c r="E1715" s="514" t="e">
        <f>IF(Produit_Tarif_Stock!#REF!&lt;&gt;0,Produit_Tarif_Stock!#REF!,"")</f>
        <v>#REF!</v>
      </c>
      <c r="F1715" s="2" t="e">
        <f>IF(Produit_Tarif_Stock!#REF!&lt;&gt;"",Produit_Tarif_Stock!#REF!,"")</f>
        <v>#REF!</v>
      </c>
      <c r="G1715" s="506" t="e">
        <f>IF(Produit_Tarif_Stock!#REF!&lt;&gt;0,Produit_Tarif_Stock!#REF!,"")</f>
        <v>#REF!</v>
      </c>
      <c r="I1715" s="506" t="str">
        <f t="shared" si="52"/>
        <v/>
      </c>
      <c r="J1715" s="2" t="e">
        <f>IF(Produit_Tarif_Stock!#REF!&lt;&gt;0,Produit_Tarif_Stock!#REF!,"")</f>
        <v>#REF!</v>
      </c>
      <c r="K1715" s="2" t="e">
        <f>IF(Produit_Tarif_Stock!#REF!&lt;&gt;0,Produit_Tarif_Stock!#REF!,"")</f>
        <v>#REF!</v>
      </c>
      <c r="L1715" s="114" t="e">
        <f>IF(Produit_Tarif_Stock!#REF!&lt;&gt;0,Produit_Tarif_Stock!#REF!,"")</f>
        <v>#REF!</v>
      </c>
      <c r="M1715" s="114" t="e">
        <f>IF(Produit_Tarif_Stock!#REF!&lt;&gt;0,Produit_Tarif_Stock!#REF!,"")</f>
        <v>#REF!</v>
      </c>
      <c r="N1715" s="454"/>
      <c r="P1715" s="2" t="e">
        <f>IF(Produit_Tarif_Stock!#REF!&lt;&gt;0,Produit_Tarif_Stock!#REF!,"")</f>
        <v>#REF!</v>
      </c>
      <c r="Q1715" s="518" t="e">
        <f>IF(Produit_Tarif_Stock!#REF!&lt;&gt;0,(E1715-(E1715*H1715)-Produit_Tarif_Stock!#REF!)/Produit_Tarif_Stock!#REF!*100,(E1715-(E1715*H1715)-Produit_Tarif_Stock!#REF!)/Produit_Tarif_Stock!#REF!*100)</f>
        <v>#REF!</v>
      </c>
      <c r="R1715" s="523">
        <f t="shared" si="53"/>
        <v>0</v>
      </c>
      <c r="S1715" s="524" t="e">
        <f>Produit_Tarif_Stock!#REF!</f>
        <v>#REF!</v>
      </c>
    </row>
    <row r="1716" spans="1:19" ht="24.75" customHeight="1">
      <c r="A1716" s="228" t="e">
        <f>Produit_Tarif_Stock!#REF!</f>
        <v>#REF!</v>
      </c>
      <c r="B1716" s="118" t="e">
        <f>IF(Produit_Tarif_Stock!#REF!&lt;&gt;"",Produit_Tarif_Stock!#REF!,"")</f>
        <v>#REF!</v>
      </c>
      <c r="C1716" s="502" t="e">
        <f>IF(Produit_Tarif_Stock!#REF!&lt;&gt;"",Produit_Tarif_Stock!#REF!,"")</f>
        <v>#REF!</v>
      </c>
      <c r="D1716" s="505" t="e">
        <f>IF(Produit_Tarif_Stock!#REF!&lt;&gt;"",Produit_Tarif_Stock!#REF!,"")</f>
        <v>#REF!</v>
      </c>
      <c r="E1716" s="514" t="e">
        <f>IF(Produit_Tarif_Stock!#REF!&lt;&gt;0,Produit_Tarif_Stock!#REF!,"")</f>
        <v>#REF!</v>
      </c>
      <c r="F1716" s="2" t="e">
        <f>IF(Produit_Tarif_Stock!#REF!&lt;&gt;"",Produit_Tarif_Stock!#REF!,"")</f>
        <v>#REF!</v>
      </c>
      <c r="G1716" s="506" t="e">
        <f>IF(Produit_Tarif_Stock!#REF!&lt;&gt;0,Produit_Tarif_Stock!#REF!,"")</f>
        <v>#REF!</v>
      </c>
      <c r="I1716" s="506" t="str">
        <f t="shared" si="52"/>
        <v/>
      </c>
      <c r="J1716" s="2" t="e">
        <f>IF(Produit_Tarif_Stock!#REF!&lt;&gt;0,Produit_Tarif_Stock!#REF!,"")</f>
        <v>#REF!</v>
      </c>
      <c r="K1716" s="2" t="e">
        <f>IF(Produit_Tarif_Stock!#REF!&lt;&gt;0,Produit_Tarif_Stock!#REF!,"")</f>
        <v>#REF!</v>
      </c>
      <c r="L1716" s="114" t="e">
        <f>IF(Produit_Tarif_Stock!#REF!&lt;&gt;0,Produit_Tarif_Stock!#REF!,"")</f>
        <v>#REF!</v>
      </c>
      <c r="M1716" s="114" t="e">
        <f>IF(Produit_Tarif_Stock!#REF!&lt;&gt;0,Produit_Tarif_Stock!#REF!,"")</f>
        <v>#REF!</v>
      </c>
      <c r="N1716" s="454"/>
      <c r="P1716" s="2" t="e">
        <f>IF(Produit_Tarif_Stock!#REF!&lt;&gt;0,Produit_Tarif_Stock!#REF!,"")</f>
        <v>#REF!</v>
      </c>
      <c r="Q1716" s="518" t="e">
        <f>IF(Produit_Tarif_Stock!#REF!&lt;&gt;0,(E1716-(E1716*H1716)-Produit_Tarif_Stock!#REF!)/Produit_Tarif_Stock!#REF!*100,(E1716-(E1716*H1716)-Produit_Tarif_Stock!#REF!)/Produit_Tarif_Stock!#REF!*100)</f>
        <v>#REF!</v>
      </c>
      <c r="R1716" s="523">
        <f t="shared" si="53"/>
        <v>0</v>
      </c>
      <c r="S1716" s="524" t="e">
        <f>Produit_Tarif_Stock!#REF!</f>
        <v>#REF!</v>
      </c>
    </row>
    <row r="1717" spans="1:19" ht="24.75" customHeight="1">
      <c r="A1717" s="228" t="e">
        <f>Produit_Tarif_Stock!#REF!</f>
        <v>#REF!</v>
      </c>
      <c r="B1717" s="118" t="e">
        <f>IF(Produit_Tarif_Stock!#REF!&lt;&gt;"",Produit_Tarif_Stock!#REF!,"")</f>
        <v>#REF!</v>
      </c>
      <c r="C1717" s="502" t="e">
        <f>IF(Produit_Tarif_Stock!#REF!&lt;&gt;"",Produit_Tarif_Stock!#REF!,"")</f>
        <v>#REF!</v>
      </c>
      <c r="D1717" s="505" t="e">
        <f>IF(Produit_Tarif_Stock!#REF!&lt;&gt;"",Produit_Tarif_Stock!#REF!,"")</f>
        <v>#REF!</v>
      </c>
      <c r="E1717" s="514" t="e">
        <f>IF(Produit_Tarif_Stock!#REF!&lt;&gt;0,Produit_Tarif_Stock!#REF!,"")</f>
        <v>#REF!</v>
      </c>
      <c r="F1717" s="2" t="e">
        <f>IF(Produit_Tarif_Stock!#REF!&lt;&gt;"",Produit_Tarif_Stock!#REF!,"")</f>
        <v>#REF!</v>
      </c>
      <c r="G1717" s="506" t="e">
        <f>IF(Produit_Tarif_Stock!#REF!&lt;&gt;0,Produit_Tarif_Stock!#REF!,"")</f>
        <v>#REF!</v>
      </c>
      <c r="I1717" s="506" t="str">
        <f t="shared" si="52"/>
        <v/>
      </c>
      <c r="J1717" s="2" t="e">
        <f>IF(Produit_Tarif_Stock!#REF!&lt;&gt;0,Produit_Tarif_Stock!#REF!,"")</f>
        <v>#REF!</v>
      </c>
      <c r="K1717" s="2" t="e">
        <f>IF(Produit_Tarif_Stock!#REF!&lt;&gt;0,Produit_Tarif_Stock!#REF!,"")</f>
        <v>#REF!</v>
      </c>
      <c r="L1717" s="114" t="e">
        <f>IF(Produit_Tarif_Stock!#REF!&lt;&gt;0,Produit_Tarif_Stock!#REF!,"")</f>
        <v>#REF!</v>
      </c>
      <c r="M1717" s="114" t="e">
        <f>IF(Produit_Tarif_Stock!#REF!&lt;&gt;0,Produit_Tarif_Stock!#REF!,"")</f>
        <v>#REF!</v>
      </c>
      <c r="N1717" s="454"/>
      <c r="P1717" s="2" t="e">
        <f>IF(Produit_Tarif_Stock!#REF!&lt;&gt;0,Produit_Tarif_Stock!#REF!,"")</f>
        <v>#REF!</v>
      </c>
      <c r="Q1717" s="518" t="e">
        <f>IF(Produit_Tarif_Stock!#REF!&lt;&gt;0,(E1717-(E1717*H1717)-Produit_Tarif_Stock!#REF!)/Produit_Tarif_Stock!#REF!*100,(E1717-(E1717*H1717)-Produit_Tarif_Stock!#REF!)/Produit_Tarif_Stock!#REF!*100)</f>
        <v>#REF!</v>
      </c>
      <c r="R1717" s="523">
        <f t="shared" si="53"/>
        <v>0</v>
      </c>
      <c r="S1717" s="524" t="e">
        <f>Produit_Tarif_Stock!#REF!</f>
        <v>#REF!</v>
      </c>
    </row>
    <row r="1718" spans="1:19" ht="24.75" customHeight="1">
      <c r="A1718" s="228" t="e">
        <f>Produit_Tarif_Stock!#REF!</f>
        <v>#REF!</v>
      </c>
      <c r="B1718" s="118" t="e">
        <f>IF(Produit_Tarif_Stock!#REF!&lt;&gt;"",Produit_Tarif_Stock!#REF!,"")</f>
        <v>#REF!</v>
      </c>
      <c r="C1718" s="502" t="e">
        <f>IF(Produit_Tarif_Stock!#REF!&lt;&gt;"",Produit_Tarif_Stock!#REF!,"")</f>
        <v>#REF!</v>
      </c>
      <c r="D1718" s="505" t="e">
        <f>IF(Produit_Tarif_Stock!#REF!&lt;&gt;"",Produit_Tarif_Stock!#REF!,"")</f>
        <v>#REF!</v>
      </c>
      <c r="E1718" s="514" t="e">
        <f>IF(Produit_Tarif_Stock!#REF!&lt;&gt;0,Produit_Tarif_Stock!#REF!,"")</f>
        <v>#REF!</v>
      </c>
      <c r="F1718" s="2" t="e">
        <f>IF(Produit_Tarif_Stock!#REF!&lt;&gt;"",Produit_Tarif_Stock!#REF!,"")</f>
        <v>#REF!</v>
      </c>
      <c r="G1718" s="506" t="e">
        <f>IF(Produit_Tarif_Stock!#REF!&lt;&gt;0,Produit_Tarif_Stock!#REF!,"")</f>
        <v>#REF!</v>
      </c>
      <c r="I1718" s="506" t="str">
        <f t="shared" si="52"/>
        <v/>
      </c>
      <c r="J1718" s="2" t="e">
        <f>IF(Produit_Tarif_Stock!#REF!&lt;&gt;0,Produit_Tarif_Stock!#REF!,"")</f>
        <v>#REF!</v>
      </c>
      <c r="K1718" s="2" t="e">
        <f>IF(Produit_Tarif_Stock!#REF!&lt;&gt;0,Produit_Tarif_Stock!#REF!,"")</f>
        <v>#REF!</v>
      </c>
      <c r="L1718" s="114" t="e">
        <f>IF(Produit_Tarif_Stock!#REF!&lt;&gt;0,Produit_Tarif_Stock!#REF!,"")</f>
        <v>#REF!</v>
      </c>
      <c r="M1718" s="114" t="e">
        <f>IF(Produit_Tarif_Stock!#REF!&lt;&gt;0,Produit_Tarif_Stock!#REF!,"")</f>
        <v>#REF!</v>
      </c>
      <c r="N1718" s="454"/>
      <c r="P1718" s="2" t="e">
        <f>IF(Produit_Tarif_Stock!#REF!&lt;&gt;0,Produit_Tarif_Stock!#REF!,"")</f>
        <v>#REF!</v>
      </c>
      <c r="Q1718" s="518" t="e">
        <f>IF(Produit_Tarif_Stock!#REF!&lt;&gt;0,(E1718-(E1718*H1718)-Produit_Tarif_Stock!#REF!)/Produit_Tarif_Stock!#REF!*100,(E1718-(E1718*H1718)-Produit_Tarif_Stock!#REF!)/Produit_Tarif_Stock!#REF!*100)</f>
        <v>#REF!</v>
      </c>
      <c r="R1718" s="523">
        <f t="shared" si="53"/>
        <v>0</v>
      </c>
      <c r="S1718" s="524" t="e">
        <f>Produit_Tarif_Stock!#REF!</f>
        <v>#REF!</v>
      </c>
    </row>
    <row r="1719" spans="1:19" ht="24.75" customHeight="1">
      <c r="A1719" s="228" t="e">
        <f>Produit_Tarif_Stock!#REF!</f>
        <v>#REF!</v>
      </c>
      <c r="B1719" s="118" t="e">
        <f>IF(Produit_Tarif_Stock!#REF!&lt;&gt;"",Produit_Tarif_Stock!#REF!,"")</f>
        <v>#REF!</v>
      </c>
      <c r="C1719" s="502" t="e">
        <f>IF(Produit_Tarif_Stock!#REF!&lt;&gt;"",Produit_Tarif_Stock!#REF!,"")</f>
        <v>#REF!</v>
      </c>
      <c r="D1719" s="505" t="e">
        <f>IF(Produit_Tarif_Stock!#REF!&lt;&gt;"",Produit_Tarif_Stock!#REF!,"")</f>
        <v>#REF!</v>
      </c>
      <c r="E1719" s="514" t="e">
        <f>IF(Produit_Tarif_Stock!#REF!&lt;&gt;0,Produit_Tarif_Stock!#REF!,"")</f>
        <v>#REF!</v>
      </c>
      <c r="F1719" s="2" t="e">
        <f>IF(Produit_Tarif_Stock!#REF!&lt;&gt;"",Produit_Tarif_Stock!#REF!,"")</f>
        <v>#REF!</v>
      </c>
      <c r="G1719" s="506" t="e">
        <f>IF(Produit_Tarif_Stock!#REF!&lt;&gt;0,Produit_Tarif_Stock!#REF!,"")</f>
        <v>#REF!</v>
      </c>
      <c r="I1719" s="506" t="str">
        <f t="shared" si="52"/>
        <v/>
      </c>
      <c r="J1719" s="2" t="e">
        <f>IF(Produit_Tarif_Stock!#REF!&lt;&gt;0,Produit_Tarif_Stock!#REF!,"")</f>
        <v>#REF!</v>
      </c>
      <c r="K1719" s="2" t="e">
        <f>IF(Produit_Tarif_Stock!#REF!&lt;&gt;0,Produit_Tarif_Stock!#REF!,"")</f>
        <v>#REF!</v>
      </c>
      <c r="L1719" s="114" t="e">
        <f>IF(Produit_Tarif_Stock!#REF!&lt;&gt;0,Produit_Tarif_Stock!#REF!,"")</f>
        <v>#REF!</v>
      </c>
      <c r="M1719" s="114" t="e">
        <f>IF(Produit_Tarif_Stock!#REF!&lt;&gt;0,Produit_Tarif_Stock!#REF!,"")</f>
        <v>#REF!</v>
      </c>
      <c r="N1719" s="454"/>
      <c r="P1719" s="2" t="e">
        <f>IF(Produit_Tarif_Stock!#REF!&lt;&gt;0,Produit_Tarif_Stock!#REF!,"")</f>
        <v>#REF!</v>
      </c>
      <c r="Q1719" s="518" t="e">
        <f>IF(Produit_Tarif_Stock!#REF!&lt;&gt;0,(E1719-(E1719*H1719)-Produit_Tarif_Stock!#REF!)/Produit_Tarif_Stock!#REF!*100,(E1719-(E1719*H1719)-Produit_Tarif_Stock!#REF!)/Produit_Tarif_Stock!#REF!*100)</f>
        <v>#REF!</v>
      </c>
      <c r="R1719" s="523">
        <f t="shared" si="53"/>
        <v>0</v>
      </c>
      <c r="S1719" s="524" t="e">
        <f>Produit_Tarif_Stock!#REF!</f>
        <v>#REF!</v>
      </c>
    </row>
    <row r="1720" spans="1:19" ht="24.75" customHeight="1">
      <c r="A1720" s="228" t="e">
        <f>Produit_Tarif_Stock!#REF!</f>
        <v>#REF!</v>
      </c>
      <c r="B1720" s="118" t="e">
        <f>IF(Produit_Tarif_Stock!#REF!&lt;&gt;"",Produit_Tarif_Stock!#REF!,"")</f>
        <v>#REF!</v>
      </c>
      <c r="C1720" s="502" t="e">
        <f>IF(Produit_Tarif_Stock!#REF!&lt;&gt;"",Produit_Tarif_Stock!#REF!,"")</f>
        <v>#REF!</v>
      </c>
      <c r="D1720" s="505" t="e">
        <f>IF(Produit_Tarif_Stock!#REF!&lt;&gt;"",Produit_Tarif_Stock!#REF!,"")</f>
        <v>#REF!</v>
      </c>
      <c r="E1720" s="514" t="e">
        <f>IF(Produit_Tarif_Stock!#REF!&lt;&gt;0,Produit_Tarif_Stock!#REF!,"")</f>
        <v>#REF!</v>
      </c>
      <c r="F1720" s="2" t="e">
        <f>IF(Produit_Tarif_Stock!#REF!&lt;&gt;"",Produit_Tarif_Stock!#REF!,"")</f>
        <v>#REF!</v>
      </c>
      <c r="G1720" s="506" t="e">
        <f>IF(Produit_Tarif_Stock!#REF!&lt;&gt;0,Produit_Tarif_Stock!#REF!,"")</f>
        <v>#REF!</v>
      </c>
      <c r="I1720" s="506" t="str">
        <f t="shared" si="52"/>
        <v/>
      </c>
      <c r="J1720" s="2" t="e">
        <f>IF(Produit_Tarif_Stock!#REF!&lt;&gt;0,Produit_Tarif_Stock!#REF!,"")</f>
        <v>#REF!</v>
      </c>
      <c r="K1720" s="2" t="e">
        <f>IF(Produit_Tarif_Stock!#REF!&lt;&gt;0,Produit_Tarif_Stock!#REF!,"")</f>
        <v>#REF!</v>
      </c>
      <c r="L1720" s="114" t="e">
        <f>IF(Produit_Tarif_Stock!#REF!&lt;&gt;0,Produit_Tarif_Stock!#REF!,"")</f>
        <v>#REF!</v>
      </c>
      <c r="M1720" s="114" t="e">
        <f>IF(Produit_Tarif_Stock!#REF!&lt;&gt;0,Produit_Tarif_Stock!#REF!,"")</f>
        <v>#REF!</v>
      </c>
      <c r="N1720" s="454"/>
      <c r="P1720" s="2" t="e">
        <f>IF(Produit_Tarif_Stock!#REF!&lt;&gt;0,Produit_Tarif_Stock!#REF!,"")</f>
        <v>#REF!</v>
      </c>
      <c r="Q1720" s="518" t="e">
        <f>IF(Produit_Tarif_Stock!#REF!&lt;&gt;0,(E1720-(E1720*H1720)-Produit_Tarif_Stock!#REF!)/Produit_Tarif_Stock!#REF!*100,(E1720-(E1720*H1720)-Produit_Tarif_Stock!#REF!)/Produit_Tarif_Stock!#REF!*100)</f>
        <v>#REF!</v>
      </c>
      <c r="R1720" s="523">
        <f t="shared" si="53"/>
        <v>0</v>
      </c>
      <c r="S1720" s="524" t="e">
        <f>Produit_Tarif_Stock!#REF!</f>
        <v>#REF!</v>
      </c>
    </row>
    <row r="1721" spans="1:19" ht="24.75" customHeight="1">
      <c r="A1721" s="228" t="e">
        <f>Produit_Tarif_Stock!#REF!</f>
        <v>#REF!</v>
      </c>
      <c r="B1721" s="118" t="e">
        <f>IF(Produit_Tarif_Stock!#REF!&lt;&gt;"",Produit_Tarif_Stock!#REF!,"")</f>
        <v>#REF!</v>
      </c>
      <c r="C1721" s="502" t="e">
        <f>IF(Produit_Tarif_Stock!#REF!&lt;&gt;"",Produit_Tarif_Stock!#REF!,"")</f>
        <v>#REF!</v>
      </c>
      <c r="D1721" s="505" t="e">
        <f>IF(Produit_Tarif_Stock!#REF!&lt;&gt;"",Produit_Tarif_Stock!#REF!,"")</f>
        <v>#REF!</v>
      </c>
      <c r="E1721" s="514" t="e">
        <f>IF(Produit_Tarif_Stock!#REF!&lt;&gt;0,Produit_Tarif_Stock!#REF!,"")</f>
        <v>#REF!</v>
      </c>
      <c r="F1721" s="2" t="e">
        <f>IF(Produit_Tarif_Stock!#REF!&lt;&gt;"",Produit_Tarif_Stock!#REF!,"")</f>
        <v>#REF!</v>
      </c>
      <c r="G1721" s="506" t="e">
        <f>IF(Produit_Tarif_Stock!#REF!&lt;&gt;0,Produit_Tarif_Stock!#REF!,"")</f>
        <v>#REF!</v>
      </c>
      <c r="I1721" s="506" t="str">
        <f t="shared" si="52"/>
        <v/>
      </c>
      <c r="J1721" s="2" t="e">
        <f>IF(Produit_Tarif_Stock!#REF!&lt;&gt;0,Produit_Tarif_Stock!#REF!,"")</f>
        <v>#REF!</v>
      </c>
      <c r="K1721" s="2" t="e">
        <f>IF(Produit_Tarif_Stock!#REF!&lt;&gt;0,Produit_Tarif_Stock!#REF!,"")</f>
        <v>#REF!</v>
      </c>
      <c r="L1721" s="114" t="e">
        <f>IF(Produit_Tarif_Stock!#REF!&lt;&gt;0,Produit_Tarif_Stock!#REF!,"")</f>
        <v>#REF!</v>
      </c>
      <c r="M1721" s="114" t="e">
        <f>IF(Produit_Tarif_Stock!#REF!&lt;&gt;0,Produit_Tarif_Stock!#REF!,"")</f>
        <v>#REF!</v>
      </c>
      <c r="N1721" s="454"/>
      <c r="P1721" s="2" t="e">
        <f>IF(Produit_Tarif_Stock!#REF!&lt;&gt;0,Produit_Tarif_Stock!#REF!,"")</f>
        <v>#REF!</v>
      </c>
      <c r="Q1721" s="518" t="e">
        <f>IF(Produit_Tarif_Stock!#REF!&lt;&gt;0,(E1721-(E1721*H1721)-Produit_Tarif_Stock!#REF!)/Produit_Tarif_Stock!#REF!*100,(E1721-(E1721*H1721)-Produit_Tarif_Stock!#REF!)/Produit_Tarif_Stock!#REF!*100)</f>
        <v>#REF!</v>
      </c>
      <c r="R1721" s="523">
        <f t="shared" si="53"/>
        <v>0</v>
      </c>
      <c r="S1721" s="524" t="e">
        <f>Produit_Tarif_Stock!#REF!</f>
        <v>#REF!</v>
      </c>
    </row>
    <row r="1722" spans="1:19" ht="24.75" customHeight="1">
      <c r="A1722" s="228" t="e">
        <f>Produit_Tarif_Stock!#REF!</f>
        <v>#REF!</v>
      </c>
      <c r="B1722" s="118" t="e">
        <f>IF(Produit_Tarif_Stock!#REF!&lt;&gt;"",Produit_Tarif_Stock!#REF!,"")</f>
        <v>#REF!</v>
      </c>
      <c r="C1722" s="502" t="e">
        <f>IF(Produit_Tarif_Stock!#REF!&lt;&gt;"",Produit_Tarif_Stock!#REF!,"")</f>
        <v>#REF!</v>
      </c>
      <c r="D1722" s="505" t="e">
        <f>IF(Produit_Tarif_Stock!#REF!&lt;&gt;"",Produit_Tarif_Stock!#REF!,"")</f>
        <v>#REF!</v>
      </c>
      <c r="E1722" s="514" t="e">
        <f>IF(Produit_Tarif_Stock!#REF!&lt;&gt;0,Produit_Tarif_Stock!#REF!,"")</f>
        <v>#REF!</v>
      </c>
      <c r="F1722" s="2" t="e">
        <f>IF(Produit_Tarif_Stock!#REF!&lt;&gt;"",Produit_Tarif_Stock!#REF!,"")</f>
        <v>#REF!</v>
      </c>
      <c r="G1722" s="506" t="e">
        <f>IF(Produit_Tarif_Stock!#REF!&lt;&gt;0,Produit_Tarif_Stock!#REF!,"")</f>
        <v>#REF!</v>
      </c>
      <c r="I1722" s="506" t="str">
        <f t="shared" si="52"/>
        <v/>
      </c>
      <c r="J1722" s="2" t="e">
        <f>IF(Produit_Tarif_Stock!#REF!&lt;&gt;0,Produit_Tarif_Stock!#REF!,"")</f>
        <v>#REF!</v>
      </c>
      <c r="K1722" s="2" t="e">
        <f>IF(Produit_Tarif_Stock!#REF!&lt;&gt;0,Produit_Tarif_Stock!#REF!,"")</f>
        <v>#REF!</v>
      </c>
      <c r="L1722" s="114" t="e">
        <f>IF(Produit_Tarif_Stock!#REF!&lt;&gt;0,Produit_Tarif_Stock!#REF!,"")</f>
        <v>#REF!</v>
      </c>
      <c r="M1722" s="114" t="e">
        <f>IF(Produit_Tarif_Stock!#REF!&lt;&gt;0,Produit_Tarif_Stock!#REF!,"")</f>
        <v>#REF!</v>
      </c>
      <c r="N1722" s="454"/>
      <c r="P1722" s="2" t="e">
        <f>IF(Produit_Tarif_Stock!#REF!&lt;&gt;0,Produit_Tarif_Stock!#REF!,"")</f>
        <v>#REF!</v>
      </c>
      <c r="Q1722" s="518" t="e">
        <f>IF(Produit_Tarif_Stock!#REF!&lt;&gt;0,(E1722-(E1722*H1722)-Produit_Tarif_Stock!#REF!)/Produit_Tarif_Stock!#REF!*100,(E1722-(E1722*H1722)-Produit_Tarif_Stock!#REF!)/Produit_Tarif_Stock!#REF!*100)</f>
        <v>#REF!</v>
      </c>
      <c r="R1722" s="523">
        <f t="shared" si="53"/>
        <v>0</v>
      </c>
      <c r="S1722" s="524" t="e">
        <f>Produit_Tarif_Stock!#REF!</f>
        <v>#REF!</v>
      </c>
    </row>
    <row r="1723" spans="1:19" ht="24.75" customHeight="1">
      <c r="A1723" s="228" t="e">
        <f>Produit_Tarif_Stock!#REF!</f>
        <v>#REF!</v>
      </c>
      <c r="B1723" s="118" t="e">
        <f>IF(Produit_Tarif_Stock!#REF!&lt;&gt;"",Produit_Tarif_Stock!#REF!,"")</f>
        <v>#REF!</v>
      </c>
      <c r="C1723" s="502" t="e">
        <f>IF(Produit_Tarif_Stock!#REF!&lt;&gt;"",Produit_Tarif_Stock!#REF!,"")</f>
        <v>#REF!</v>
      </c>
      <c r="D1723" s="505" t="e">
        <f>IF(Produit_Tarif_Stock!#REF!&lt;&gt;"",Produit_Tarif_Stock!#REF!,"")</f>
        <v>#REF!</v>
      </c>
      <c r="E1723" s="514" t="e">
        <f>IF(Produit_Tarif_Stock!#REF!&lt;&gt;0,Produit_Tarif_Stock!#REF!,"")</f>
        <v>#REF!</v>
      </c>
      <c r="F1723" s="2" t="e">
        <f>IF(Produit_Tarif_Stock!#REF!&lt;&gt;"",Produit_Tarif_Stock!#REF!,"")</f>
        <v>#REF!</v>
      </c>
      <c r="G1723" s="506" t="e">
        <f>IF(Produit_Tarif_Stock!#REF!&lt;&gt;0,Produit_Tarif_Stock!#REF!,"")</f>
        <v>#REF!</v>
      </c>
      <c r="I1723" s="506" t="str">
        <f t="shared" si="52"/>
        <v/>
      </c>
      <c r="J1723" s="2" t="e">
        <f>IF(Produit_Tarif_Stock!#REF!&lt;&gt;0,Produit_Tarif_Stock!#REF!,"")</f>
        <v>#REF!</v>
      </c>
      <c r="K1723" s="2" t="e">
        <f>IF(Produit_Tarif_Stock!#REF!&lt;&gt;0,Produit_Tarif_Stock!#REF!,"")</f>
        <v>#REF!</v>
      </c>
      <c r="L1723" s="114" t="e">
        <f>IF(Produit_Tarif_Stock!#REF!&lt;&gt;0,Produit_Tarif_Stock!#REF!,"")</f>
        <v>#REF!</v>
      </c>
      <c r="M1723" s="114" t="e">
        <f>IF(Produit_Tarif_Stock!#REF!&lt;&gt;0,Produit_Tarif_Stock!#REF!,"")</f>
        <v>#REF!</v>
      </c>
      <c r="N1723" s="454"/>
      <c r="P1723" s="2" t="e">
        <f>IF(Produit_Tarif_Stock!#REF!&lt;&gt;0,Produit_Tarif_Stock!#REF!,"")</f>
        <v>#REF!</v>
      </c>
      <c r="Q1723" s="518" t="e">
        <f>IF(Produit_Tarif_Stock!#REF!&lt;&gt;0,(E1723-(E1723*H1723)-Produit_Tarif_Stock!#REF!)/Produit_Tarif_Stock!#REF!*100,(E1723-(E1723*H1723)-Produit_Tarif_Stock!#REF!)/Produit_Tarif_Stock!#REF!*100)</f>
        <v>#REF!</v>
      </c>
      <c r="R1723" s="523">
        <f t="shared" si="53"/>
        <v>0</v>
      </c>
      <c r="S1723" s="524" t="e">
        <f>Produit_Tarif_Stock!#REF!</f>
        <v>#REF!</v>
      </c>
    </row>
    <row r="1724" spans="1:19" ht="24.75" customHeight="1">
      <c r="A1724" s="228" t="e">
        <f>Produit_Tarif_Stock!#REF!</f>
        <v>#REF!</v>
      </c>
      <c r="B1724" s="118" t="e">
        <f>IF(Produit_Tarif_Stock!#REF!&lt;&gt;"",Produit_Tarif_Stock!#REF!,"")</f>
        <v>#REF!</v>
      </c>
      <c r="C1724" s="502" t="e">
        <f>IF(Produit_Tarif_Stock!#REF!&lt;&gt;"",Produit_Tarif_Stock!#REF!,"")</f>
        <v>#REF!</v>
      </c>
      <c r="D1724" s="505" t="e">
        <f>IF(Produit_Tarif_Stock!#REF!&lt;&gt;"",Produit_Tarif_Stock!#REF!,"")</f>
        <v>#REF!</v>
      </c>
      <c r="E1724" s="514" t="e">
        <f>IF(Produit_Tarif_Stock!#REF!&lt;&gt;0,Produit_Tarif_Stock!#REF!,"")</f>
        <v>#REF!</v>
      </c>
      <c r="F1724" s="2" t="e">
        <f>IF(Produit_Tarif_Stock!#REF!&lt;&gt;"",Produit_Tarif_Stock!#REF!,"")</f>
        <v>#REF!</v>
      </c>
      <c r="G1724" s="506" t="e">
        <f>IF(Produit_Tarif_Stock!#REF!&lt;&gt;0,Produit_Tarif_Stock!#REF!,"")</f>
        <v>#REF!</v>
      </c>
      <c r="I1724" s="506" t="str">
        <f t="shared" si="52"/>
        <v/>
      </c>
      <c r="J1724" s="2" t="e">
        <f>IF(Produit_Tarif_Stock!#REF!&lt;&gt;0,Produit_Tarif_Stock!#REF!,"")</f>
        <v>#REF!</v>
      </c>
      <c r="K1724" s="2" t="e">
        <f>IF(Produit_Tarif_Stock!#REF!&lt;&gt;0,Produit_Tarif_Stock!#REF!,"")</f>
        <v>#REF!</v>
      </c>
      <c r="L1724" s="114" t="e">
        <f>IF(Produit_Tarif_Stock!#REF!&lt;&gt;0,Produit_Tarif_Stock!#REF!,"")</f>
        <v>#REF!</v>
      </c>
      <c r="M1724" s="114" t="e">
        <f>IF(Produit_Tarif_Stock!#REF!&lt;&gt;0,Produit_Tarif_Stock!#REF!,"")</f>
        <v>#REF!</v>
      </c>
      <c r="N1724" s="454"/>
      <c r="P1724" s="2" t="e">
        <f>IF(Produit_Tarif_Stock!#REF!&lt;&gt;0,Produit_Tarif_Stock!#REF!,"")</f>
        <v>#REF!</v>
      </c>
      <c r="Q1724" s="518" t="e">
        <f>IF(Produit_Tarif_Stock!#REF!&lt;&gt;0,(E1724-(E1724*H1724)-Produit_Tarif_Stock!#REF!)/Produit_Tarif_Stock!#REF!*100,(E1724-(E1724*H1724)-Produit_Tarif_Stock!#REF!)/Produit_Tarif_Stock!#REF!*100)</f>
        <v>#REF!</v>
      </c>
      <c r="R1724" s="523">
        <f t="shared" si="53"/>
        <v>0</v>
      </c>
      <c r="S1724" s="524" t="e">
        <f>Produit_Tarif_Stock!#REF!</f>
        <v>#REF!</v>
      </c>
    </row>
    <row r="1725" spans="1:19" ht="24.75" customHeight="1">
      <c r="A1725" s="228" t="e">
        <f>Produit_Tarif_Stock!#REF!</f>
        <v>#REF!</v>
      </c>
      <c r="B1725" s="118" t="e">
        <f>IF(Produit_Tarif_Stock!#REF!&lt;&gt;"",Produit_Tarif_Stock!#REF!,"")</f>
        <v>#REF!</v>
      </c>
      <c r="C1725" s="502" t="e">
        <f>IF(Produit_Tarif_Stock!#REF!&lt;&gt;"",Produit_Tarif_Stock!#REF!,"")</f>
        <v>#REF!</v>
      </c>
      <c r="D1725" s="505" t="e">
        <f>IF(Produit_Tarif_Stock!#REF!&lt;&gt;"",Produit_Tarif_Stock!#REF!,"")</f>
        <v>#REF!</v>
      </c>
      <c r="E1725" s="514" t="e">
        <f>IF(Produit_Tarif_Stock!#REF!&lt;&gt;0,Produit_Tarif_Stock!#REF!,"")</f>
        <v>#REF!</v>
      </c>
      <c r="F1725" s="2" t="e">
        <f>IF(Produit_Tarif_Stock!#REF!&lt;&gt;"",Produit_Tarif_Stock!#REF!,"")</f>
        <v>#REF!</v>
      </c>
      <c r="G1725" s="506" t="e">
        <f>IF(Produit_Tarif_Stock!#REF!&lt;&gt;0,Produit_Tarif_Stock!#REF!,"")</f>
        <v>#REF!</v>
      </c>
      <c r="I1725" s="506" t="str">
        <f t="shared" si="52"/>
        <v/>
      </c>
      <c r="J1725" s="2" t="e">
        <f>IF(Produit_Tarif_Stock!#REF!&lt;&gt;0,Produit_Tarif_Stock!#REF!,"")</f>
        <v>#REF!</v>
      </c>
      <c r="K1725" s="2" t="e">
        <f>IF(Produit_Tarif_Stock!#REF!&lt;&gt;0,Produit_Tarif_Stock!#REF!,"")</f>
        <v>#REF!</v>
      </c>
      <c r="L1725" s="114" t="e">
        <f>IF(Produit_Tarif_Stock!#REF!&lt;&gt;0,Produit_Tarif_Stock!#REF!,"")</f>
        <v>#REF!</v>
      </c>
      <c r="M1725" s="114" t="e">
        <f>IF(Produit_Tarif_Stock!#REF!&lt;&gt;0,Produit_Tarif_Stock!#REF!,"")</f>
        <v>#REF!</v>
      </c>
      <c r="N1725" s="454"/>
      <c r="P1725" s="2" t="e">
        <f>IF(Produit_Tarif_Stock!#REF!&lt;&gt;0,Produit_Tarif_Stock!#REF!,"")</f>
        <v>#REF!</v>
      </c>
      <c r="Q1725" s="518" t="e">
        <f>IF(Produit_Tarif_Stock!#REF!&lt;&gt;0,(E1725-(E1725*H1725)-Produit_Tarif_Stock!#REF!)/Produit_Tarif_Stock!#REF!*100,(E1725-(E1725*H1725)-Produit_Tarif_Stock!#REF!)/Produit_Tarif_Stock!#REF!*100)</f>
        <v>#REF!</v>
      </c>
      <c r="R1725" s="523">
        <f t="shared" si="53"/>
        <v>0</v>
      </c>
      <c r="S1725" s="524" t="e">
        <f>Produit_Tarif_Stock!#REF!</f>
        <v>#REF!</v>
      </c>
    </row>
    <row r="1726" spans="1:19" ht="24.75" customHeight="1">
      <c r="A1726" s="228" t="e">
        <f>Produit_Tarif_Stock!#REF!</f>
        <v>#REF!</v>
      </c>
      <c r="B1726" s="118" t="e">
        <f>IF(Produit_Tarif_Stock!#REF!&lt;&gt;"",Produit_Tarif_Stock!#REF!,"")</f>
        <v>#REF!</v>
      </c>
      <c r="C1726" s="502" t="e">
        <f>IF(Produit_Tarif_Stock!#REF!&lt;&gt;"",Produit_Tarif_Stock!#REF!,"")</f>
        <v>#REF!</v>
      </c>
      <c r="D1726" s="505" t="e">
        <f>IF(Produit_Tarif_Stock!#REF!&lt;&gt;"",Produit_Tarif_Stock!#REF!,"")</f>
        <v>#REF!</v>
      </c>
      <c r="E1726" s="514" t="e">
        <f>IF(Produit_Tarif_Stock!#REF!&lt;&gt;0,Produit_Tarif_Stock!#REF!,"")</f>
        <v>#REF!</v>
      </c>
      <c r="F1726" s="2" t="e">
        <f>IF(Produit_Tarif_Stock!#REF!&lt;&gt;"",Produit_Tarif_Stock!#REF!,"")</f>
        <v>#REF!</v>
      </c>
      <c r="G1726" s="506" t="e">
        <f>IF(Produit_Tarif_Stock!#REF!&lt;&gt;0,Produit_Tarif_Stock!#REF!,"")</f>
        <v>#REF!</v>
      </c>
      <c r="I1726" s="506" t="str">
        <f t="shared" si="52"/>
        <v/>
      </c>
      <c r="J1726" s="2" t="e">
        <f>IF(Produit_Tarif_Stock!#REF!&lt;&gt;0,Produit_Tarif_Stock!#REF!,"")</f>
        <v>#REF!</v>
      </c>
      <c r="K1726" s="2" t="e">
        <f>IF(Produit_Tarif_Stock!#REF!&lt;&gt;0,Produit_Tarif_Stock!#REF!,"")</f>
        <v>#REF!</v>
      </c>
      <c r="L1726" s="114" t="e">
        <f>IF(Produit_Tarif_Stock!#REF!&lt;&gt;0,Produit_Tarif_Stock!#REF!,"")</f>
        <v>#REF!</v>
      </c>
      <c r="M1726" s="114" t="e">
        <f>IF(Produit_Tarif_Stock!#REF!&lt;&gt;0,Produit_Tarif_Stock!#REF!,"")</f>
        <v>#REF!</v>
      </c>
      <c r="N1726" s="454"/>
      <c r="P1726" s="2" t="e">
        <f>IF(Produit_Tarif_Stock!#REF!&lt;&gt;0,Produit_Tarif_Stock!#REF!,"")</f>
        <v>#REF!</v>
      </c>
      <c r="Q1726" s="518" t="e">
        <f>IF(Produit_Tarif_Stock!#REF!&lt;&gt;0,(E1726-(E1726*H1726)-Produit_Tarif_Stock!#REF!)/Produit_Tarif_Stock!#REF!*100,(E1726-(E1726*H1726)-Produit_Tarif_Stock!#REF!)/Produit_Tarif_Stock!#REF!*100)</f>
        <v>#REF!</v>
      </c>
      <c r="R1726" s="523">
        <f t="shared" si="53"/>
        <v>0</v>
      </c>
      <c r="S1726" s="524" t="e">
        <f>Produit_Tarif_Stock!#REF!</f>
        <v>#REF!</v>
      </c>
    </row>
    <row r="1727" spans="1:19" ht="24.75" customHeight="1">
      <c r="A1727" s="228" t="e">
        <f>Produit_Tarif_Stock!#REF!</f>
        <v>#REF!</v>
      </c>
      <c r="B1727" s="118" t="e">
        <f>IF(Produit_Tarif_Stock!#REF!&lt;&gt;"",Produit_Tarif_Stock!#REF!,"")</f>
        <v>#REF!</v>
      </c>
      <c r="C1727" s="502" t="e">
        <f>IF(Produit_Tarif_Stock!#REF!&lt;&gt;"",Produit_Tarif_Stock!#REF!,"")</f>
        <v>#REF!</v>
      </c>
      <c r="D1727" s="505" t="e">
        <f>IF(Produit_Tarif_Stock!#REF!&lt;&gt;"",Produit_Tarif_Stock!#REF!,"")</f>
        <v>#REF!</v>
      </c>
      <c r="E1727" s="514" t="e">
        <f>IF(Produit_Tarif_Stock!#REF!&lt;&gt;0,Produit_Tarif_Stock!#REF!,"")</f>
        <v>#REF!</v>
      </c>
      <c r="F1727" s="2" t="e">
        <f>IF(Produit_Tarif_Stock!#REF!&lt;&gt;"",Produit_Tarif_Stock!#REF!,"")</f>
        <v>#REF!</v>
      </c>
      <c r="G1727" s="506" t="e">
        <f>IF(Produit_Tarif_Stock!#REF!&lt;&gt;0,Produit_Tarif_Stock!#REF!,"")</f>
        <v>#REF!</v>
      </c>
      <c r="I1727" s="506" t="str">
        <f t="shared" si="52"/>
        <v/>
      </c>
      <c r="J1727" s="2" t="e">
        <f>IF(Produit_Tarif_Stock!#REF!&lt;&gt;0,Produit_Tarif_Stock!#REF!,"")</f>
        <v>#REF!</v>
      </c>
      <c r="K1727" s="2" t="e">
        <f>IF(Produit_Tarif_Stock!#REF!&lt;&gt;0,Produit_Tarif_Stock!#REF!,"")</f>
        <v>#REF!</v>
      </c>
      <c r="L1727" s="114" t="e">
        <f>IF(Produit_Tarif_Stock!#REF!&lt;&gt;0,Produit_Tarif_Stock!#REF!,"")</f>
        <v>#REF!</v>
      </c>
      <c r="M1727" s="114" t="e">
        <f>IF(Produit_Tarif_Stock!#REF!&lt;&gt;0,Produit_Tarif_Stock!#REF!,"")</f>
        <v>#REF!</v>
      </c>
      <c r="N1727" s="454"/>
      <c r="P1727" s="2" t="e">
        <f>IF(Produit_Tarif_Stock!#REF!&lt;&gt;0,Produit_Tarif_Stock!#REF!,"")</f>
        <v>#REF!</v>
      </c>
      <c r="Q1727" s="518" t="e">
        <f>IF(Produit_Tarif_Stock!#REF!&lt;&gt;0,(E1727-(E1727*H1727)-Produit_Tarif_Stock!#REF!)/Produit_Tarif_Stock!#REF!*100,(E1727-(E1727*H1727)-Produit_Tarif_Stock!#REF!)/Produit_Tarif_Stock!#REF!*100)</f>
        <v>#REF!</v>
      </c>
      <c r="R1727" s="523">
        <f t="shared" si="53"/>
        <v>0</v>
      </c>
      <c r="S1727" s="524" t="e">
        <f>Produit_Tarif_Stock!#REF!</f>
        <v>#REF!</v>
      </c>
    </row>
    <row r="1728" spans="1:19" ht="24.75" customHeight="1">
      <c r="A1728" s="228" t="e">
        <f>Produit_Tarif_Stock!#REF!</f>
        <v>#REF!</v>
      </c>
      <c r="B1728" s="118" t="e">
        <f>IF(Produit_Tarif_Stock!#REF!&lt;&gt;"",Produit_Tarif_Stock!#REF!,"")</f>
        <v>#REF!</v>
      </c>
      <c r="C1728" s="502" t="e">
        <f>IF(Produit_Tarif_Stock!#REF!&lt;&gt;"",Produit_Tarif_Stock!#REF!,"")</f>
        <v>#REF!</v>
      </c>
      <c r="D1728" s="505" t="e">
        <f>IF(Produit_Tarif_Stock!#REF!&lt;&gt;"",Produit_Tarif_Stock!#REF!,"")</f>
        <v>#REF!</v>
      </c>
      <c r="E1728" s="514" t="e">
        <f>IF(Produit_Tarif_Stock!#REF!&lt;&gt;0,Produit_Tarif_Stock!#REF!,"")</f>
        <v>#REF!</v>
      </c>
      <c r="F1728" s="2" t="e">
        <f>IF(Produit_Tarif_Stock!#REF!&lt;&gt;"",Produit_Tarif_Stock!#REF!,"")</f>
        <v>#REF!</v>
      </c>
      <c r="G1728" s="506" t="e">
        <f>IF(Produit_Tarif_Stock!#REF!&lt;&gt;0,Produit_Tarif_Stock!#REF!,"")</f>
        <v>#REF!</v>
      </c>
      <c r="I1728" s="506" t="str">
        <f t="shared" si="52"/>
        <v/>
      </c>
      <c r="J1728" s="2" t="e">
        <f>IF(Produit_Tarif_Stock!#REF!&lt;&gt;0,Produit_Tarif_Stock!#REF!,"")</f>
        <v>#REF!</v>
      </c>
      <c r="K1728" s="2" t="e">
        <f>IF(Produit_Tarif_Stock!#REF!&lt;&gt;0,Produit_Tarif_Stock!#REF!,"")</f>
        <v>#REF!</v>
      </c>
      <c r="L1728" s="114" t="e">
        <f>IF(Produit_Tarif_Stock!#REF!&lt;&gt;0,Produit_Tarif_Stock!#REF!,"")</f>
        <v>#REF!</v>
      </c>
      <c r="M1728" s="114" t="e">
        <f>IF(Produit_Tarif_Stock!#REF!&lt;&gt;0,Produit_Tarif_Stock!#REF!,"")</f>
        <v>#REF!</v>
      </c>
      <c r="N1728" s="454"/>
      <c r="P1728" s="2" t="e">
        <f>IF(Produit_Tarif_Stock!#REF!&lt;&gt;0,Produit_Tarif_Stock!#REF!,"")</f>
        <v>#REF!</v>
      </c>
      <c r="Q1728" s="518" t="e">
        <f>IF(Produit_Tarif_Stock!#REF!&lt;&gt;0,(E1728-(E1728*H1728)-Produit_Tarif_Stock!#REF!)/Produit_Tarif_Stock!#REF!*100,(E1728-(E1728*H1728)-Produit_Tarif_Stock!#REF!)/Produit_Tarif_Stock!#REF!*100)</f>
        <v>#REF!</v>
      </c>
      <c r="R1728" s="523">
        <f t="shared" si="53"/>
        <v>0</v>
      </c>
      <c r="S1728" s="524" t="e">
        <f>Produit_Tarif_Stock!#REF!</f>
        <v>#REF!</v>
      </c>
    </row>
    <row r="1729" spans="1:19" ht="24.75" customHeight="1">
      <c r="A1729" s="228" t="e">
        <f>Produit_Tarif_Stock!#REF!</f>
        <v>#REF!</v>
      </c>
      <c r="B1729" s="118" t="e">
        <f>IF(Produit_Tarif_Stock!#REF!&lt;&gt;"",Produit_Tarif_Stock!#REF!,"")</f>
        <v>#REF!</v>
      </c>
      <c r="C1729" s="502" t="e">
        <f>IF(Produit_Tarif_Stock!#REF!&lt;&gt;"",Produit_Tarif_Stock!#REF!,"")</f>
        <v>#REF!</v>
      </c>
      <c r="D1729" s="505" t="e">
        <f>IF(Produit_Tarif_Stock!#REF!&lt;&gt;"",Produit_Tarif_Stock!#REF!,"")</f>
        <v>#REF!</v>
      </c>
      <c r="E1729" s="514" t="e">
        <f>IF(Produit_Tarif_Stock!#REF!&lt;&gt;0,Produit_Tarif_Stock!#REF!,"")</f>
        <v>#REF!</v>
      </c>
      <c r="F1729" s="2" t="e">
        <f>IF(Produit_Tarif_Stock!#REF!&lt;&gt;"",Produit_Tarif_Stock!#REF!,"")</f>
        <v>#REF!</v>
      </c>
      <c r="G1729" s="506" t="e">
        <f>IF(Produit_Tarif_Stock!#REF!&lt;&gt;0,Produit_Tarif_Stock!#REF!,"")</f>
        <v>#REF!</v>
      </c>
      <c r="I1729" s="506" t="str">
        <f t="shared" si="52"/>
        <v/>
      </c>
      <c r="J1729" s="2" t="e">
        <f>IF(Produit_Tarif_Stock!#REF!&lt;&gt;0,Produit_Tarif_Stock!#REF!,"")</f>
        <v>#REF!</v>
      </c>
      <c r="K1729" s="2" t="e">
        <f>IF(Produit_Tarif_Stock!#REF!&lt;&gt;0,Produit_Tarif_Stock!#REF!,"")</f>
        <v>#REF!</v>
      </c>
      <c r="L1729" s="114" t="e">
        <f>IF(Produit_Tarif_Stock!#REF!&lt;&gt;0,Produit_Tarif_Stock!#REF!,"")</f>
        <v>#REF!</v>
      </c>
      <c r="M1729" s="114" t="e">
        <f>IF(Produit_Tarif_Stock!#REF!&lt;&gt;0,Produit_Tarif_Stock!#REF!,"")</f>
        <v>#REF!</v>
      </c>
      <c r="N1729" s="454"/>
      <c r="P1729" s="2" t="e">
        <f>IF(Produit_Tarif_Stock!#REF!&lt;&gt;0,Produit_Tarif_Stock!#REF!,"")</f>
        <v>#REF!</v>
      </c>
      <c r="Q1729" s="518" t="e">
        <f>IF(Produit_Tarif_Stock!#REF!&lt;&gt;0,(E1729-(E1729*H1729)-Produit_Tarif_Stock!#REF!)/Produit_Tarif_Stock!#REF!*100,(E1729-(E1729*H1729)-Produit_Tarif_Stock!#REF!)/Produit_Tarif_Stock!#REF!*100)</f>
        <v>#REF!</v>
      </c>
      <c r="R1729" s="523">
        <f t="shared" si="53"/>
        <v>0</v>
      </c>
      <c r="S1729" s="524" t="e">
        <f>Produit_Tarif_Stock!#REF!</f>
        <v>#REF!</v>
      </c>
    </row>
    <row r="1730" spans="1:19" ht="24.75" customHeight="1">
      <c r="A1730" s="228" t="e">
        <f>Produit_Tarif_Stock!#REF!</f>
        <v>#REF!</v>
      </c>
      <c r="B1730" s="118" t="e">
        <f>IF(Produit_Tarif_Stock!#REF!&lt;&gt;"",Produit_Tarif_Stock!#REF!,"")</f>
        <v>#REF!</v>
      </c>
      <c r="C1730" s="502" t="e">
        <f>IF(Produit_Tarif_Stock!#REF!&lt;&gt;"",Produit_Tarif_Stock!#REF!,"")</f>
        <v>#REF!</v>
      </c>
      <c r="D1730" s="505" t="e">
        <f>IF(Produit_Tarif_Stock!#REF!&lt;&gt;"",Produit_Tarif_Stock!#REF!,"")</f>
        <v>#REF!</v>
      </c>
      <c r="E1730" s="514" t="e">
        <f>IF(Produit_Tarif_Stock!#REF!&lt;&gt;0,Produit_Tarif_Stock!#REF!,"")</f>
        <v>#REF!</v>
      </c>
      <c r="F1730" s="2" t="e">
        <f>IF(Produit_Tarif_Stock!#REF!&lt;&gt;"",Produit_Tarif_Stock!#REF!,"")</f>
        <v>#REF!</v>
      </c>
      <c r="G1730" s="506" t="e">
        <f>IF(Produit_Tarif_Stock!#REF!&lt;&gt;0,Produit_Tarif_Stock!#REF!,"")</f>
        <v>#REF!</v>
      </c>
      <c r="I1730" s="506" t="str">
        <f t="shared" si="52"/>
        <v/>
      </c>
      <c r="J1730" s="2" t="e">
        <f>IF(Produit_Tarif_Stock!#REF!&lt;&gt;0,Produit_Tarif_Stock!#REF!,"")</f>
        <v>#REF!</v>
      </c>
      <c r="K1730" s="2" t="e">
        <f>IF(Produit_Tarif_Stock!#REF!&lt;&gt;0,Produit_Tarif_Stock!#REF!,"")</f>
        <v>#REF!</v>
      </c>
      <c r="L1730" s="114" t="e">
        <f>IF(Produit_Tarif_Stock!#REF!&lt;&gt;0,Produit_Tarif_Stock!#REF!,"")</f>
        <v>#REF!</v>
      </c>
      <c r="M1730" s="114" t="e">
        <f>IF(Produit_Tarif_Stock!#REF!&lt;&gt;0,Produit_Tarif_Stock!#REF!,"")</f>
        <v>#REF!</v>
      </c>
      <c r="N1730" s="454"/>
      <c r="P1730" s="2" t="e">
        <f>IF(Produit_Tarif_Stock!#REF!&lt;&gt;0,Produit_Tarif_Stock!#REF!,"")</f>
        <v>#REF!</v>
      </c>
      <c r="Q1730" s="518" t="e">
        <f>IF(Produit_Tarif_Stock!#REF!&lt;&gt;0,(E1730-(E1730*H1730)-Produit_Tarif_Stock!#REF!)/Produit_Tarif_Stock!#REF!*100,(E1730-(E1730*H1730)-Produit_Tarif_Stock!#REF!)/Produit_Tarif_Stock!#REF!*100)</f>
        <v>#REF!</v>
      </c>
      <c r="R1730" s="523">
        <f t="shared" si="53"/>
        <v>0</v>
      </c>
      <c r="S1730" s="524" t="e">
        <f>Produit_Tarif_Stock!#REF!</f>
        <v>#REF!</v>
      </c>
    </row>
    <row r="1731" spans="1:19" ht="24.75" customHeight="1">
      <c r="A1731" s="228" t="e">
        <f>Produit_Tarif_Stock!#REF!</f>
        <v>#REF!</v>
      </c>
      <c r="B1731" s="118" t="e">
        <f>IF(Produit_Tarif_Stock!#REF!&lt;&gt;"",Produit_Tarif_Stock!#REF!,"")</f>
        <v>#REF!</v>
      </c>
      <c r="C1731" s="502" t="e">
        <f>IF(Produit_Tarif_Stock!#REF!&lt;&gt;"",Produit_Tarif_Stock!#REF!,"")</f>
        <v>#REF!</v>
      </c>
      <c r="D1731" s="505" t="e">
        <f>IF(Produit_Tarif_Stock!#REF!&lt;&gt;"",Produit_Tarif_Stock!#REF!,"")</f>
        <v>#REF!</v>
      </c>
      <c r="E1731" s="514" t="e">
        <f>IF(Produit_Tarif_Stock!#REF!&lt;&gt;0,Produit_Tarif_Stock!#REF!,"")</f>
        <v>#REF!</v>
      </c>
      <c r="F1731" s="2" t="e">
        <f>IF(Produit_Tarif_Stock!#REF!&lt;&gt;"",Produit_Tarif_Stock!#REF!,"")</f>
        <v>#REF!</v>
      </c>
      <c r="G1731" s="506" t="e">
        <f>IF(Produit_Tarif_Stock!#REF!&lt;&gt;0,Produit_Tarif_Stock!#REF!,"")</f>
        <v>#REF!</v>
      </c>
      <c r="I1731" s="506" t="str">
        <f t="shared" si="52"/>
        <v/>
      </c>
      <c r="J1731" s="2" t="e">
        <f>IF(Produit_Tarif_Stock!#REF!&lt;&gt;0,Produit_Tarif_Stock!#REF!,"")</f>
        <v>#REF!</v>
      </c>
      <c r="K1731" s="2" t="e">
        <f>IF(Produit_Tarif_Stock!#REF!&lt;&gt;0,Produit_Tarif_Stock!#REF!,"")</f>
        <v>#REF!</v>
      </c>
      <c r="L1731" s="114" t="e">
        <f>IF(Produit_Tarif_Stock!#REF!&lt;&gt;0,Produit_Tarif_Stock!#REF!,"")</f>
        <v>#REF!</v>
      </c>
      <c r="M1731" s="114" t="e">
        <f>IF(Produit_Tarif_Stock!#REF!&lt;&gt;0,Produit_Tarif_Stock!#REF!,"")</f>
        <v>#REF!</v>
      </c>
      <c r="N1731" s="454"/>
      <c r="P1731" s="2" t="e">
        <f>IF(Produit_Tarif_Stock!#REF!&lt;&gt;0,Produit_Tarif_Stock!#REF!,"")</f>
        <v>#REF!</v>
      </c>
      <c r="Q1731" s="518" t="e">
        <f>IF(Produit_Tarif_Stock!#REF!&lt;&gt;0,(E1731-(E1731*H1731)-Produit_Tarif_Stock!#REF!)/Produit_Tarif_Stock!#REF!*100,(E1731-(E1731*H1731)-Produit_Tarif_Stock!#REF!)/Produit_Tarif_Stock!#REF!*100)</f>
        <v>#REF!</v>
      </c>
      <c r="R1731" s="523">
        <f t="shared" si="53"/>
        <v>0</v>
      </c>
      <c r="S1731" s="524" t="e">
        <f>Produit_Tarif_Stock!#REF!</f>
        <v>#REF!</v>
      </c>
    </row>
    <row r="1732" spans="1:19" ht="24.75" customHeight="1">
      <c r="A1732" s="228" t="e">
        <f>Produit_Tarif_Stock!#REF!</f>
        <v>#REF!</v>
      </c>
      <c r="B1732" s="118" t="e">
        <f>IF(Produit_Tarif_Stock!#REF!&lt;&gt;"",Produit_Tarif_Stock!#REF!,"")</f>
        <v>#REF!</v>
      </c>
      <c r="C1732" s="502" t="e">
        <f>IF(Produit_Tarif_Stock!#REF!&lt;&gt;"",Produit_Tarif_Stock!#REF!,"")</f>
        <v>#REF!</v>
      </c>
      <c r="D1732" s="505" t="e">
        <f>IF(Produit_Tarif_Stock!#REF!&lt;&gt;"",Produit_Tarif_Stock!#REF!,"")</f>
        <v>#REF!</v>
      </c>
      <c r="E1732" s="514" t="e">
        <f>IF(Produit_Tarif_Stock!#REF!&lt;&gt;0,Produit_Tarif_Stock!#REF!,"")</f>
        <v>#REF!</v>
      </c>
      <c r="F1732" s="2" t="e">
        <f>IF(Produit_Tarif_Stock!#REF!&lt;&gt;"",Produit_Tarif_Stock!#REF!,"")</f>
        <v>#REF!</v>
      </c>
      <c r="G1732" s="506" t="e">
        <f>IF(Produit_Tarif_Stock!#REF!&lt;&gt;0,Produit_Tarif_Stock!#REF!,"")</f>
        <v>#REF!</v>
      </c>
      <c r="I1732" s="506" t="str">
        <f t="shared" si="52"/>
        <v/>
      </c>
      <c r="J1732" s="2" t="e">
        <f>IF(Produit_Tarif_Stock!#REF!&lt;&gt;0,Produit_Tarif_Stock!#REF!,"")</f>
        <v>#REF!</v>
      </c>
      <c r="K1732" s="2" t="e">
        <f>IF(Produit_Tarif_Stock!#REF!&lt;&gt;0,Produit_Tarif_Stock!#REF!,"")</f>
        <v>#REF!</v>
      </c>
      <c r="L1732" s="114" t="e">
        <f>IF(Produit_Tarif_Stock!#REF!&lt;&gt;0,Produit_Tarif_Stock!#REF!,"")</f>
        <v>#REF!</v>
      </c>
      <c r="M1732" s="114" t="e">
        <f>IF(Produit_Tarif_Stock!#REF!&lt;&gt;0,Produit_Tarif_Stock!#REF!,"")</f>
        <v>#REF!</v>
      </c>
      <c r="N1732" s="454"/>
      <c r="P1732" s="2" t="e">
        <f>IF(Produit_Tarif_Stock!#REF!&lt;&gt;0,Produit_Tarif_Stock!#REF!,"")</f>
        <v>#REF!</v>
      </c>
      <c r="Q1732" s="518" t="e">
        <f>IF(Produit_Tarif_Stock!#REF!&lt;&gt;0,(E1732-(E1732*H1732)-Produit_Tarif_Stock!#REF!)/Produit_Tarif_Stock!#REF!*100,(E1732-(E1732*H1732)-Produit_Tarif_Stock!#REF!)/Produit_Tarif_Stock!#REF!*100)</f>
        <v>#REF!</v>
      </c>
      <c r="R1732" s="523">
        <f t="shared" si="53"/>
        <v>0</v>
      </c>
      <c r="S1732" s="524" t="e">
        <f>Produit_Tarif_Stock!#REF!</f>
        <v>#REF!</v>
      </c>
    </row>
    <row r="1733" spans="1:19" ht="24.75" customHeight="1">
      <c r="A1733" s="228" t="e">
        <f>Produit_Tarif_Stock!#REF!</f>
        <v>#REF!</v>
      </c>
      <c r="B1733" s="118" t="e">
        <f>IF(Produit_Tarif_Stock!#REF!&lt;&gt;"",Produit_Tarif_Stock!#REF!,"")</f>
        <v>#REF!</v>
      </c>
      <c r="C1733" s="502" t="e">
        <f>IF(Produit_Tarif_Stock!#REF!&lt;&gt;"",Produit_Tarif_Stock!#REF!,"")</f>
        <v>#REF!</v>
      </c>
      <c r="D1733" s="505" t="e">
        <f>IF(Produit_Tarif_Stock!#REF!&lt;&gt;"",Produit_Tarif_Stock!#REF!,"")</f>
        <v>#REF!</v>
      </c>
      <c r="E1733" s="514" t="e">
        <f>IF(Produit_Tarif_Stock!#REF!&lt;&gt;0,Produit_Tarif_Stock!#REF!,"")</f>
        <v>#REF!</v>
      </c>
      <c r="F1733" s="2" t="e">
        <f>IF(Produit_Tarif_Stock!#REF!&lt;&gt;"",Produit_Tarif_Stock!#REF!,"")</f>
        <v>#REF!</v>
      </c>
      <c r="G1733" s="506" t="e">
        <f>IF(Produit_Tarif_Stock!#REF!&lt;&gt;0,Produit_Tarif_Stock!#REF!,"")</f>
        <v>#REF!</v>
      </c>
      <c r="I1733" s="506" t="str">
        <f t="shared" si="52"/>
        <v/>
      </c>
      <c r="J1733" s="2" t="e">
        <f>IF(Produit_Tarif_Stock!#REF!&lt;&gt;0,Produit_Tarif_Stock!#REF!,"")</f>
        <v>#REF!</v>
      </c>
      <c r="K1733" s="2" t="e">
        <f>IF(Produit_Tarif_Stock!#REF!&lt;&gt;0,Produit_Tarif_Stock!#REF!,"")</f>
        <v>#REF!</v>
      </c>
      <c r="L1733" s="114" t="e">
        <f>IF(Produit_Tarif_Stock!#REF!&lt;&gt;0,Produit_Tarif_Stock!#REF!,"")</f>
        <v>#REF!</v>
      </c>
      <c r="M1733" s="114" t="e">
        <f>IF(Produit_Tarif_Stock!#REF!&lt;&gt;0,Produit_Tarif_Stock!#REF!,"")</f>
        <v>#REF!</v>
      </c>
      <c r="N1733" s="454"/>
      <c r="P1733" s="2" t="e">
        <f>IF(Produit_Tarif_Stock!#REF!&lt;&gt;0,Produit_Tarif_Stock!#REF!,"")</f>
        <v>#REF!</v>
      </c>
      <c r="Q1733" s="518" t="e">
        <f>IF(Produit_Tarif_Stock!#REF!&lt;&gt;0,(E1733-(E1733*H1733)-Produit_Tarif_Stock!#REF!)/Produit_Tarif_Stock!#REF!*100,(E1733-(E1733*H1733)-Produit_Tarif_Stock!#REF!)/Produit_Tarif_Stock!#REF!*100)</f>
        <v>#REF!</v>
      </c>
      <c r="R1733" s="523">
        <f t="shared" si="53"/>
        <v>0</v>
      </c>
      <c r="S1733" s="524" t="e">
        <f>Produit_Tarif_Stock!#REF!</f>
        <v>#REF!</v>
      </c>
    </row>
    <row r="1734" spans="1:19" ht="24.75" customHeight="1">
      <c r="A1734" s="228" t="e">
        <f>Produit_Tarif_Stock!#REF!</f>
        <v>#REF!</v>
      </c>
      <c r="B1734" s="118" t="e">
        <f>IF(Produit_Tarif_Stock!#REF!&lt;&gt;"",Produit_Tarif_Stock!#REF!,"")</f>
        <v>#REF!</v>
      </c>
      <c r="C1734" s="502" t="e">
        <f>IF(Produit_Tarif_Stock!#REF!&lt;&gt;"",Produit_Tarif_Stock!#REF!,"")</f>
        <v>#REF!</v>
      </c>
      <c r="D1734" s="505" t="e">
        <f>IF(Produit_Tarif_Stock!#REF!&lt;&gt;"",Produit_Tarif_Stock!#REF!,"")</f>
        <v>#REF!</v>
      </c>
      <c r="E1734" s="514" t="e">
        <f>IF(Produit_Tarif_Stock!#REF!&lt;&gt;0,Produit_Tarif_Stock!#REF!,"")</f>
        <v>#REF!</v>
      </c>
      <c r="F1734" s="2" t="e">
        <f>IF(Produit_Tarif_Stock!#REF!&lt;&gt;"",Produit_Tarif_Stock!#REF!,"")</f>
        <v>#REF!</v>
      </c>
      <c r="G1734" s="506" t="e">
        <f>IF(Produit_Tarif_Stock!#REF!&lt;&gt;0,Produit_Tarif_Stock!#REF!,"")</f>
        <v>#REF!</v>
      </c>
      <c r="I1734" s="506" t="str">
        <f t="shared" si="52"/>
        <v/>
      </c>
      <c r="J1734" s="2" t="e">
        <f>IF(Produit_Tarif_Stock!#REF!&lt;&gt;0,Produit_Tarif_Stock!#REF!,"")</f>
        <v>#REF!</v>
      </c>
      <c r="K1734" s="2" t="e">
        <f>IF(Produit_Tarif_Stock!#REF!&lt;&gt;0,Produit_Tarif_Stock!#REF!,"")</f>
        <v>#REF!</v>
      </c>
      <c r="L1734" s="114" t="e">
        <f>IF(Produit_Tarif_Stock!#REF!&lt;&gt;0,Produit_Tarif_Stock!#REF!,"")</f>
        <v>#REF!</v>
      </c>
      <c r="M1734" s="114" t="e">
        <f>IF(Produit_Tarif_Stock!#REF!&lt;&gt;0,Produit_Tarif_Stock!#REF!,"")</f>
        <v>#REF!</v>
      </c>
      <c r="N1734" s="454"/>
      <c r="P1734" s="2" t="e">
        <f>IF(Produit_Tarif_Stock!#REF!&lt;&gt;0,Produit_Tarif_Stock!#REF!,"")</f>
        <v>#REF!</v>
      </c>
      <c r="Q1734" s="518" t="e">
        <f>IF(Produit_Tarif_Stock!#REF!&lt;&gt;0,(E1734-(E1734*H1734)-Produit_Tarif_Stock!#REF!)/Produit_Tarif_Stock!#REF!*100,(E1734-(E1734*H1734)-Produit_Tarif_Stock!#REF!)/Produit_Tarif_Stock!#REF!*100)</f>
        <v>#REF!</v>
      </c>
      <c r="R1734" s="523">
        <f t="shared" si="53"/>
        <v>0</v>
      </c>
      <c r="S1734" s="524" t="e">
        <f>Produit_Tarif_Stock!#REF!</f>
        <v>#REF!</v>
      </c>
    </row>
    <row r="1735" spans="1:19" ht="24.75" customHeight="1">
      <c r="A1735" s="228" t="e">
        <f>Produit_Tarif_Stock!#REF!</f>
        <v>#REF!</v>
      </c>
      <c r="B1735" s="118" t="e">
        <f>IF(Produit_Tarif_Stock!#REF!&lt;&gt;"",Produit_Tarif_Stock!#REF!,"")</f>
        <v>#REF!</v>
      </c>
      <c r="C1735" s="502" t="e">
        <f>IF(Produit_Tarif_Stock!#REF!&lt;&gt;"",Produit_Tarif_Stock!#REF!,"")</f>
        <v>#REF!</v>
      </c>
      <c r="D1735" s="505" t="e">
        <f>IF(Produit_Tarif_Stock!#REF!&lt;&gt;"",Produit_Tarif_Stock!#REF!,"")</f>
        <v>#REF!</v>
      </c>
      <c r="E1735" s="514" t="e">
        <f>IF(Produit_Tarif_Stock!#REF!&lt;&gt;0,Produit_Tarif_Stock!#REF!,"")</f>
        <v>#REF!</v>
      </c>
      <c r="F1735" s="2" t="e">
        <f>IF(Produit_Tarif_Stock!#REF!&lt;&gt;"",Produit_Tarif_Stock!#REF!,"")</f>
        <v>#REF!</v>
      </c>
      <c r="G1735" s="506" t="e">
        <f>IF(Produit_Tarif_Stock!#REF!&lt;&gt;0,Produit_Tarif_Stock!#REF!,"")</f>
        <v>#REF!</v>
      </c>
      <c r="I1735" s="506" t="str">
        <f t="shared" ref="I1735:I1798" si="54">IF(H1735&gt;0,E1735-(E1735*H1735),"")</f>
        <v/>
      </c>
      <c r="J1735" s="2" t="e">
        <f>IF(Produit_Tarif_Stock!#REF!&lt;&gt;0,Produit_Tarif_Stock!#REF!,"")</f>
        <v>#REF!</v>
      </c>
      <c r="K1735" s="2" t="e">
        <f>IF(Produit_Tarif_Stock!#REF!&lt;&gt;0,Produit_Tarif_Stock!#REF!,"")</f>
        <v>#REF!</v>
      </c>
      <c r="L1735" s="114" t="e">
        <f>IF(Produit_Tarif_Stock!#REF!&lt;&gt;0,Produit_Tarif_Stock!#REF!,"")</f>
        <v>#REF!</v>
      </c>
      <c r="M1735" s="114" t="e">
        <f>IF(Produit_Tarif_Stock!#REF!&lt;&gt;0,Produit_Tarif_Stock!#REF!,"")</f>
        <v>#REF!</v>
      </c>
      <c r="N1735" s="454"/>
      <c r="P1735" s="2" t="e">
        <f>IF(Produit_Tarif_Stock!#REF!&lt;&gt;0,Produit_Tarif_Stock!#REF!,"")</f>
        <v>#REF!</v>
      </c>
      <c r="Q1735" s="518" t="e">
        <f>IF(Produit_Tarif_Stock!#REF!&lt;&gt;0,(E1735-(E1735*H1735)-Produit_Tarif_Stock!#REF!)/Produit_Tarif_Stock!#REF!*100,(E1735-(E1735*H1735)-Produit_Tarif_Stock!#REF!)/Produit_Tarif_Stock!#REF!*100)</f>
        <v>#REF!</v>
      </c>
      <c r="R1735" s="523">
        <f t="shared" ref="R1735:R1798" si="55">SUM(H1735:H3728)</f>
        <v>0</v>
      </c>
      <c r="S1735" s="524" t="e">
        <f>Produit_Tarif_Stock!#REF!</f>
        <v>#REF!</v>
      </c>
    </row>
    <row r="1736" spans="1:19" ht="24.75" customHeight="1">
      <c r="A1736" s="228" t="e">
        <f>Produit_Tarif_Stock!#REF!</f>
        <v>#REF!</v>
      </c>
      <c r="B1736" s="118" t="e">
        <f>IF(Produit_Tarif_Stock!#REF!&lt;&gt;"",Produit_Tarif_Stock!#REF!,"")</f>
        <v>#REF!</v>
      </c>
      <c r="C1736" s="502" t="e">
        <f>IF(Produit_Tarif_Stock!#REF!&lt;&gt;"",Produit_Tarif_Stock!#REF!,"")</f>
        <v>#REF!</v>
      </c>
      <c r="D1736" s="505" t="e">
        <f>IF(Produit_Tarif_Stock!#REF!&lt;&gt;"",Produit_Tarif_Stock!#REF!,"")</f>
        <v>#REF!</v>
      </c>
      <c r="E1736" s="514" t="e">
        <f>IF(Produit_Tarif_Stock!#REF!&lt;&gt;0,Produit_Tarif_Stock!#REF!,"")</f>
        <v>#REF!</v>
      </c>
      <c r="F1736" s="2" t="e">
        <f>IF(Produit_Tarif_Stock!#REF!&lt;&gt;"",Produit_Tarif_Stock!#REF!,"")</f>
        <v>#REF!</v>
      </c>
      <c r="G1736" s="506" t="e">
        <f>IF(Produit_Tarif_Stock!#REF!&lt;&gt;0,Produit_Tarif_Stock!#REF!,"")</f>
        <v>#REF!</v>
      </c>
      <c r="I1736" s="506" t="str">
        <f t="shared" si="54"/>
        <v/>
      </c>
      <c r="J1736" s="2" t="e">
        <f>IF(Produit_Tarif_Stock!#REF!&lt;&gt;0,Produit_Tarif_Stock!#REF!,"")</f>
        <v>#REF!</v>
      </c>
      <c r="K1736" s="2" t="e">
        <f>IF(Produit_Tarif_Stock!#REF!&lt;&gt;0,Produit_Tarif_Stock!#REF!,"")</f>
        <v>#REF!</v>
      </c>
      <c r="L1736" s="114" t="e">
        <f>IF(Produit_Tarif_Stock!#REF!&lt;&gt;0,Produit_Tarif_Stock!#REF!,"")</f>
        <v>#REF!</v>
      </c>
      <c r="M1736" s="114" t="e">
        <f>IF(Produit_Tarif_Stock!#REF!&lt;&gt;0,Produit_Tarif_Stock!#REF!,"")</f>
        <v>#REF!</v>
      </c>
      <c r="N1736" s="454"/>
      <c r="P1736" s="2" t="e">
        <f>IF(Produit_Tarif_Stock!#REF!&lt;&gt;0,Produit_Tarif_Stock!#REF!,"")</f>
        <v>#REF!</v>
      </c>
      <c r="Q1736" s="518" t="e">
        <f>IF(Produit_Tarif_Stock!#REF!&lt;&gt;0,(E1736-(E1736*H1736)-Produit_Tarif_Stock!#REF!)/Produit_Tarif_Stock!#REF!*100,(E1736-(E1736*H1736)-Produit_Tarif_Stock!#REF!)/Produit_Tarif_Stock!#REF!*100)</f>
        <v>#REF!</v>
      </c>
      <c r="R1736" s="523">
        <f t="shared" si="55"/>
        <v>0</v>
      </c>
      <c r="S1736" s="524" t="e">
        <f>Produit_Tarif_Stock!#REF!</f>
        <v>#REF!</v>
      </c>
    </row>
    <row r="1737" spans="1:19" ht="24.75" customHeight="1">
      <c r="A1737" s="228" t="e">
        <f>Produit_Tarif_Stock!#REF!</f>
        <v>#REF!</v>
      </c>
      <c r="B1737" s="118" t="e">
        <f>IF(Produit_Tarif_Stock!#REF!&lt;&gt;"",Produit_Tarif_Stock!#REF!,"")</f>
        <v>#REF!</v>
      </c>
      <c r="C1737" s="502" t="e">
        <f>IF(Produit_Tarif_Stock!#REF!&lt;&gt;"",Produit_Tarif_Stock!#REF!,"")</f>
        <v>#REF!</v>
      </c>
      <c r="D1737" s="505" t="e">
        <f>IF(Produit_Tarif_Stock!#REF!&lt;&gt;"",Produit_Tarif_Stock!#REF!,"")</f>
        <v>#REF!</v>
      </c>
      <c r="E1737" s="514" t="e">
        <f>IF(Produit_Tarif_Stock!#REF!&lt;&gt;0,Produit_Tarif_Stock!#REF!,"")</f>
        <v>#REF!</v>
      </c>
      <c r="F1737" s="2" t="e">
        <f>IF(Produit_Tarif_Stock!#REF!&lt;&gt;"",Produit_Tarif_Stock!#REF!,"")</f>
        <v>#REF!</v>
      </c>
      <c r="G1737" s="506" t="e">
        <f>IF(Produit_Tarif_Stock!#REF!&lt;&gt;0,Produit_Tarif_Stock!#REF!,"")</f>
        <v>#REF!</v>
      </c>
      <c r="I1737" s="506" t="str">
        <f t="shared" si="54"/>
        <v/>
      </c>
      <c r="J1737" s="2" t="e">
        <f>IF(Produit_Tarif_Stock!#REF!&lt;&gt;0,Produit_Tarif_Stock!#REF!,"")</f>
        <v>#REF!</v>
      </c>
      <c r="K1737" s="2" t="e">
        <f>IF(Produit_Tarif_Stock!#REF!&lt;&gt;0,Produit_Tarif_Stock!#REF!,"")</f>
        <v>#REF!</v>
      </c>
      <c r="L1737" s="114" t="e">
        <f>IF(Produit_Tarif_Stock!#REF!&lt;&gt;0,Produit_Tarif_Stock!#REF!,"")</f>
        <v>#REF!</v>
      </c>
      <c r="M1737" s="114" t="e">
        <f>IF(Produit_Tarif_Stock!#REF!&lt;&gt;0,Produit_Tarif_Stock!#REF!,"")</f>
        <v>#REF!</v>
      </c>
      <c r="N1737" s="454"/>
      <c r="P1737" s="2" t="e">
        <f>IF(Produit_Tarif_Stock!#REF!&lt;&gt;0,Produit_Tarif_Stock!#REF!,"")</f>
        <v>#REF!</v>
      </c>
      <c r="Q1737" s="518" t="e">
        <f>IF(Produit_Tarif_Stock!#REF!&lt;&gt;0,(E1737-(E1737*H1737)-Produit_Tarif_Stock!#REF!)/Produit_Tarif_Stock!#REF!*100,(E1737-(E1737*H1737)-Produit_Tarif_Stock!#REF!)/Produit_Tarif_Stock!#REF!*100)</f>
        <v>#REF!</v>
      </c>
      <c r="R1737" s="523">
        <f t="shared" si="55"/>
        <v>0</v>
      </c>
      <c r="S1737" s="524" t="e">
        <f>Produit_Tarif_Stock!#REF!</f>
        <v>#REF!</v>
      </c>
    </row>
    <row r="1738" spans="1:19" ht="24.75" customHeight="1">
      <c r="A1738" s="228" t="e">
        <f>Produit_Tarif_Stock!#REF!</f>
        <v>#REF!</v>
      </c>
      <c r="B1738" s="118" t="e">
        <f>IF(Produit_Tarif_Stock!#REF!&lt;&gt;"",Produit_Tarif_Stock!#REF!,"")</f>
        <v>#REF!</v>
      </c>
      <c r="C1738" s="502" t="e">
        <f>IF(Produit_Tarif_Stock!#REF!&lt;&gt;"",Produit_Tarif_Stock!#REF!,"")</f>
        <v>#REF!</v>
      </c>
      <c r="D1738" s="505" t="e">
        <f>IF(Produit_Tarif_Stock!#REF!&lt;&gt;"",Produit_Tarif_Stock!#REF!,"")</f>
        <v>#REF!</v>
      </c>
      <c r="E1738" s="514" t="e">
        <f>IF(Produit_Tarif_Stock!#REF!&lt;&gt;0,Produit_Tarif_Stock!#REF!,"")</f>
        <v>#REF!</v>
      </c>
      <c r="F1738" s="2" t="e">
        <f>IF(Produit_Tarif_Stock!#REF!&lt;&gt;"",Produit_Tarif_Stock!#REF!,"")</f>
        <v>#REF!</v>
      </c>
      <c r="G1738" s="506" t="e">
        <f>IF(Produit_Tarif_Stock!#REF!&lt;&gt;0,Produit_Tarif_Stock!#REF!,"")</f>
        <v>#REF!</v>
      </c>
      <c r="I1738" s="506" t="str">
        <f t="shared" si="54"/>
        <v/>
      </c>
      <c r="J1738" s="2" t="e">
        <f>IF(Produit_Tarif_Stock!#REF!&lt;&gt;0,Produit_Tarif_Stock!#REF!,"")</f>
        <v>#REF!</v>
      </c>
      <c r="K1738" s="2" t="e">
        <f>IF(Produit_Tarif_Stock!#REF!&lt;&gt;0,Produit_Tarif_Stock!#REF!,"")</f>
        <v>#REF!</v>
      </c>
      <c r="L1738" s="114" t="e">
        <f>IF(Produit_Tarif_Stock!#REF!&lt;&gt;0,Produit_Tarif_Stock!#REF!,"")</f>
        <v>#REF!</v>
      </c>
      <c r="M1738" s="114" t="e">
        <f>IF(Produit_Tarif_Stock!#REF!&lt;&gt;0,Produit_Tarif_Stock!#REF!,"")</f>
        <v>#REF!</v>
      </c>
      <c r="N1738" s="454"/>
      <c r="P1738" s="2" t="e">
        <f>IF(Produit_Tarif_Stock!#REF!&lt;&gt;0,Produit_Tarif_Stock!#REF!,"")</f>
        <v>#REF!</v>
      </c>
      <c r="Q1738" s="518" t="e">
        <f>IF(Produit_Tarif_Stock!#REF!&lt;&gt;0,(E1738-(E1738*H1738)-Produit_Tarif_Stock!#REF!)/Produit_Tarif_Stock!#REF!*100,(E1738-(E1738*H1738)-Produit_Tarif_Stock!#REF!)/Produit_Tarif_Stock!#REF!*100)</f>
        <v>#REF!</v>
      </c>
      <c r="R1738" s="523">
        <f t="shared" si="55"/>
        <v>0</v>
      </c>
      <c r="S1738" s="524" t="e">
        <f>Produit_Tarif_Stock!#REF!</f>
        <v>#REF!</v>
      </c>
    </row>
    <row r="1739" spans="1:19" ht="24.75" customHeight="1">
      <c r="A1739" s="228" t="e">
        <f>Produit_Tarif_Stock!#REF!</f>
        <v>#REF!</v>
      </c>
      <c r="B1739" s="118" t="e">
        <f>IF(Produit_Tarif_Stock!#REF!&lt;&gt;"",Produit_Tarif_Stock!#REF!,"")</f>
        <v>#REF!</v>
      </c>
      <c r="C1739" s="502" t="e">
        <f>IF(Produit_Tarif_Stock!#REF!&lt;&gt;"",Produit_Tarif_Stock!#REF!,"")</f>
        <v>#REF!</v>
      </c>
      <c r="D1739" s="505" t="e">
        <f>IF(Produit_Tarif_Stock!#REF!&lt;&gt;"",Produit_Tarif_Stock!#REF!,"")</f>
        <v>#REF!</v>
      </c>
      <c r="E1739" s="514" t="e">
        <f>IF(Produit_Tarif_Stock!#REF!&lt;&gt;0,Produit_Tarif_Stock!#REF!,"")</f>
        <v>#REF!</v>
      </c>
      <c r="F1739" s="2" t="e">
        <f>IF(Produit_Tarif_Stock!#REF!&lt;&gt;"",Produit_Tarif_Stock!#REF!,"")</f>
        <v>#REF!</v>
      </c>
      <c r="G1739" s="506" t="e">
        <f>IF(Produit_Tarif_Stock!#REF!&lt;&gt;0,Produit_Tarif_Stock!#REF!,"")</f>
        <v>#REF!</v>
      </c>
      <c r="I1739" s="506" t="str">
        <f t="shared" si="54"/>
        <v/>
      </c>
      <c r="J1739" s="2" t="e">
        <f>IF(Produit_Tarif_Stock!#REF!&lt;&gt;0,Produit_Tarif_Stock!#REF!,"")</f>
        <v>#REF!</v>
      </c>
      <c r="K1739" s="2" t="e">
        <f>IF(Produit_Tarif_Stock!#REF!&lt;&gt;0,Produit_Tarif_Stock!#REF!,"")</f>
        <v>#REF!</v>
      </c>
      <c r="L1739" s="114" t="e">
        <f>IF(Produit_Tarif_Stock!#REF!&lt;&gt;0,Produit_Tarif_Stock!#REF!,"")</f>
        <v>#REF!</v>
      </c>
      <c r="M1739" s="114" t="e">
        <f>IF(Produit_Tarif_Stock!#REF!&lt;&gt;0,Produit_Tarif_Stock!#REF!,"")</f>
        <v>#REF!</v>
      </c>
      <c r="N1739" s="454"/>
      <c r="P1739" s="2" t="e">
        <f>IF(Produit_Tarif_Stock!#REF!&lt;&gt;0,Produit_Tarif_Stock!#REF!,"")</f>
        <v>#REF!</v>
      </c>
      <c r="Q1739" s="518" t="e">
        <f>IF(Produit_Tarif_Stock!#REF!&lt;&gt;0,(E1739-(E1739*H1739)-Produit_Tarif_Stock!#REF!)/Produit_Tarif_Stock!#REF!*100,(E1739-(E1739*H1739)-Produit_Tarif_Stock!#REF!)/Produit_Tarif_Stock!#REF!*100)</f>
        <v>#REF!</v>
      </c>
      <c r="R1739" s="523">
        <f t="shared" si="55"/>
        <v>0</v>
      </c>
      <c r="S1739" s="524" t="e">
        <f>Produit_Tarif_Stock!#REF!</f>
        <v>#REF!</v>
      </c>
    </row>
    <row r="1740" spans="1:19" ht="24.75" customHeight="1">
      <c r="A1740" s="228" t="e">
        <f>Produit_Tarif_Stock!#REF!</f>
        <v>#REF!</v>
      </c>
      <c r="B1740" s="118" t="e">
        <f>IF(Produit_Tarif_Stock!#REF!&lt;&gt;"",Produit_Tarif_Stock!#REF!,"")</f>
        <v>#REF!</v>
      </c>
      <c r="C1740" s="502" t="e">
        <f>IF(Produit_Tarif_Stock!#REF!&lt;&gt;"",Produit_Tarif_Stock!#REF!,"")</f>
        <v>#REF!</v>
      </c>
      <c r="D1740" s="505" t="e">
        <f>IF(Produit_Tarif_Stock!#REF!&lt;&gt;"",Produit_Tarif_Stock!#REF!,"")</f>
        <v>#REF!</v>
      </c>
      <c r="E1740" s="514" t="e">
        <f>IF(Produit_Tarif_Stock!#REF!&lt;&gt;0,Produit_Tarif_Stock!#REF!,"")</f>
        <v>#REF!</v>
      </c>
      <c r="F1740" s="2" t="e">
        <f>IF(Produit_Tarif_Stock!#REF!&lt;&gt;"",Produit_Tarif_Stock!#REF!,"")</f>
        <v>#REF!</v>
      </c>
      <c r="G1740" s="506" t="e">
        <f>IF(Produit_Tarif_Stock!#REF!&lt;&gt;0,Produit_Tarif_Stock!#REF!,"")</f>
        <v>#REF!</v>
      </c>
      <c r="I1740" s="506" t="str">
        <f t="shared" si="54"/>
        <v/>
      </c>
      <c r="J1740" s="2" t="e">
        <f>IF(Produit_Tarif_Stock!#REF!&lt;&gt;0,Produit_Tarif_Stock!#REF!,"")</f>
        <v>#REF!</v>
      </c>
      <c r="K1740" s="2" t="e">
        <f>IF(Produit_Tarif_Stock!#REF!&lt;&gt;0,Produit_Tarif_Stock!#REF!,"")</f>
        <v>#REF!</v>
      </c>
      <c r="L1740" s="114" t="e">
        <f>IF(Produit_Tarif_Stock!#REF!&lt;&gt;0,Produit_Tarif_Stock!#REF!,"")</f>
        <v>#REF!</v>
      </c>
      <c r="M1740" s="114" t="e">
        <f>IF(Produit_Tarif_Stock!#REF!&lt;&gt;0,Produit_Tarif_Stock!#REF!,"")</f>
        <v>#REF!</v>
      </c>
      <c r="N1740" s="454"/>
      <c r="P1740" s="2" t="e">
        <f>IF(Produit_Tarif_Stock!#REF!&lt;&gt;0,Produit_Tarif_Stock!#REF!,"")</f>
        <v>#REF!</v>
      </c>
      <c r="Q1740" s="518" t="e">
        <f>IF(Produit_Tarif_Stock!#REF!&lt;&gt;0,(E1740-(E1740*H1740)-Produit_Tarif_Stock!#REF!)/Produit_Tarif_Stock!#REF!*100,(E1740-(E1740*H1740)-Produit_Tarif_Stock!#REF!)/Produit_Tarif_Stock!#REF!*100)</f>
        <v>#REF!</v>
      </c>
      <c r="R1740" s="523">
        <f t="shared" si="55"/>
        <v>0</v>
      </c>
      <c r="S1740" s="524" t="e">
        <f>Produit_Tarif_Stock!#REF!</f>
        <v>#REF!</v>
      </c>
    </row>
    <row r="1741" spans="1:19" ht="24.75" customHeight="1">
      <c r="A1741" s="228" t="e">
        <f>Produit_Tarif_Stock!#REF!</f>
        <v>#REF!</v>
      </c>
      <c r="B1741" s="118" t="e">
        <f>IF(Produit_Tarif_Stock!#REF!&lt;&gt;"",Produit_Tarif_Stock!#REF!,"")</f>
        <v>#REF!</v>
      </c>
      <c r="C1741" s="502" t="e">
        <f>IF(Produit_Tarif_Stock!#REF!&lt;&gt;"",Produit_Tarif_Stock!#REF!,"")</f>
        <v>#REF!</v>
      </c>
      <c r="D1741" s="505" t="e">
        <f>IF(Produit_Tarif_Stock!#REF!&lt;&gt;"",Produit_Tarif_Stock!#REF!,"")</f>
        <v>#REF!</v>
      </c>
      <c r="E1741" s="514" t="e">
        <f>IF(Produit_Tarif_Stock!#REF!&lt;&gt;0,Produit_Tarif_Stock!#REF!,"")</f>
        <v>#REF!</v>
      </c>
      <c r="F1741" s="2" t="e">
        <f>IF(Produit_Tarif_Stock!#REF!&lt;&gt;"",Produit_Tarif_Stock!#REF!,"")</f>
        <v>#REF!</v>
      </c>
      <c r="G1741" s="506" t="e">
        <f>IF(Produit_Tarif_Stock!#REF!&lt;&gt;0,Produit_Tarif_Stock!#REF!,"")</f>
        <v>#REF!</v>
      </c>
      <c r="I1741" s="506" t="str">
        <f t="shared" si="54"/>
        <v/>
      </c>
      <c r="J1741" s="2" t="e">
        <f>IF(Produit_Tarif_Stock!#REF!&lt;&gt;0,Produit_Tarif_Stock!#REF!,"")</f>
        <v>#REF!</v>
      </c>
      <c r="K1741" s="2" t="e">
        <f>IF(Produit_Tarif_Stock!#REF!&lt;&gt;0,Produit_Tarif_Stock!#REF!,"")</f>
        <v>#REF!</v>
      </c>
      <c r="L1741" s="114" t="e">
        <f>IF(Produit_Tarif_Stock!#REF!&lt;&gt;0,Produit_Tarif_Stock!#REF!,"")</f>
        <v>#REF!</v>
      </c>
      <c r="M1741" s="114" t="e">
        <f>IF(Produit_Tarif_Stock!#REF!&lt;&gt;0,Produit_Tarif_Stock!#REF!,"")</f>
        <v>#REF!</v>
      </c>
      <c r="N1741" s="454"/>
      <c r="P1741" s="2" t="e">
        <f>IF(Produit_Tarif_Stock!#REF!&lt;&gt;0,Produit_Tarif_Stock!#REF!,"")</f>
        <v>#REF!</v>
      </c>
      <c r="Q1741" s="518" t="e">
        <f>IF(Produit_Tarif_Stock!#REF!&lt;&gt;0,(E1741-(E1741*H1741)-Produit_Tarif_Stock!#REF!)/Produit_Tarif_Stock!#REF!*100,(E1741-(E1741*H1741)-Produit_Tarif_Stock!#REF!)/Produit_Tarif_Stock!#REF!*100)</f>
        <v>#REF!</v>
      </c>
      <c r="R1741" s="523">
        <f t="shared" si="55"/>
        <v>0</v>
      </c>
      <c r="S1741" s="524" t="e">
        <f>Produit_Tarif_Stock!#REF!</f>
        <v>#REF!</v>
      </c>
    </row>
    <row r="1742" spans="1:19" ht="24.75" customHeight="1">
      <c r="A1742" s="228" t="e">
        <f>Produit_Tarif_Stock!#REF!</f>
        <v>#REF!</v>
      </c>
      <c r="B1742" s="118" t="e">
        <f>IF(Produit_Tarif_Stock!#REF!&lt;&gt;"",Produit_Tarif_Stock!#REF!,"")</f>
        <v>#REF!</v>
      </c>
      <c r="C1742" s="502" t="e">
        <f>IF(Produit_Tarif_Stock!#REF!&lt;&gt;"",Produit_Tarif_Stock!#REF!,"")</f>
        <v>#REF!</v>
      </c>
      <c r="D1742" s="505" t="e">
        <f>IF(Produit_Tarif_Stock!#REF!&lt;&gt;"",Produit_Tarif_Stock!#REF!,"")</f>
        <v>#REF!</v>
      </c>
      <c r="E1742" s="514" t="e">
        <f>IF(Produit_Tarif_Stock!#REF!&lt;&gt;0,Produit_Tarif_Stock!#REF!,"")</f>
        <v>#REF!</v>
      </c>
      <c r="F1742" s="2" t="e">
        <f>IF(Produit_Tarif_Stock!#REF!&lt;&gt;"",Produit_Tarif_Stock!#REF!,"")</f>
        <v>#REF!</v>
      </c>
      <c r="G1742" s="506" t="e">
        <f>IF(Produit_Tarif_Stock!#REF!&lt;&gt;0,Produit_Tarif_Stock!#REF!,"")</f>
        <v>#REF!</v>
      </c>
      <c r="I1742" s="506" t="str">
        <f t="shared" si="54"/>
        <v/>
      </c>
      <c r="J1742" s="2" t="e">
        <f>IF(Produit_Tarif_Stock!#REF!&lt;&gt;0,Produit_Tarif_Stock!#REF!,"")</f>
        <v>#REF!</v>
      </c>
      <c r="K1742" s="2" t="e">
        <f>IF(Produit_Tarif_Stock!#REF!&lt;&gt;0,Produit_Tarif_Stock!#REF!,"")</f>
        <v>#REF!</v>
      </c>
      <c r="L1742" s="114" t="e">
        <f>IF(Produit_Tarif_Stock!#REF!&lt;&gt;0,Produit_Tarif_Stock!#REF!,"")</f>
        <v>#REF!</v>
      </c>
      <c r="M1742" s="114" t="e">
        <f>IF(Produit_Tarif_Stock!#REF!&lt;&gt;0,Produit_Tarif_Stock!#REF!,"")</f>
        <v>#REF!</v>
      </c>
      <c r="N1742" s="454"/>
      <c r="P1742" s="2" t="e">
        <f>IF(Produit_Tarif_Stock!#REF!&lt;&gt;0,Produit_Tarif_Stock!#REF!,"")</f>
        <v>#REF!</v>
      </c>
      <c r="Q1742" s="518" t="e">
        <f>IF(Produit_Tarif_Stock!#REF!&lt;&gt;0,(E1742-(E1742*H1742)-Produit_Tarif_Stock!#REF!)/Produit_Tarif_Stock!#REF!*100,(E1742-(E1742*H1742)-Produit_Tarif_Stock!#REF!)/Produit_Tarif_Stock!#REF!*100)</f>
        <v>#REF!</v>
      </c>
      <c r="R1742" s="523">
        <f t="shared" si="55"/>
        <v>0</v>
      </c>
      <c r="S1742" s="524" t="e">
        <f>Produit_Tarif_Stock!#REF!</f>
        <v>#REF!</v>
      </c>
    </row>
    <row r="1743" spans="1:19" ht="24.75" customHeight="1">
      <c r="A1743" s="228" t="e">
        <f>Produit_Tarif_Stock!#REF!</f>
        <v>#REF!</v>
      </c>
      <c r="B1743" s="118" t="e">
        <f>IF(Produit_Tarif_Stock!#REF!&lt;&gt;"",Produit_Tarif_Stock!#REF!,"")</f>
        <v>#REF!</v>
      </c>
      <c r="C1743" s="502" t="e">
        <f>IF(Produit_Tarif_Stock!#REF!&lt;&gt;"",Produit_Tarif_Stock!#REF!,"")</f>
        <v>#REF!</v>
      </c>
      <c r="D1743" s="505" t="e">
        <f>IF(Produit_Tarif_Stock!#REF!&lt;&gt;"",Produit_Tarif_Stock!#REF!,"")</f>
        <v>#REF!</v>
      </c>
      <c r="E1743" s="514" t="e">
        <f>IF(Produit_Tarif_Stock!#REF!&lt;&gt;0,Produit_Tarif_Stock!#REF!,"")</f>
        <v>#REF!</v>
      </c>
      <c r="F1743" s="2" t="e">
        <f>IF(Produit_Tarif_Stock!#REF!&lt;&gt;"",Produit_Tarif_Stock!#REF!,"")</f>
        <v>#REF!</v>
      </c>
      <c r="G1743" s="506" t="e">
        <f>IF(Produit_Tarif_Stock!#REF!&lt;&gt;0,Produit_Tarif_Stock!#REF!,"")</f>
        <v>#REF!</v>
      </c>
      <c r="I1743" s="506" t="str">
        <f t="shared" si="54"/>
        <v/>
      </c>
      <c r="J1743" s="2" t="e">
        <f>IF(Produit_Tarif_Stock!#REF!&lt;&gt;0,Produit_Tarif_Stock!#REF!,"")</f>
        <v>#REF!</v>
      </c>
      <c r="K1743" s="2" t="e">
        <f>IF(Produit_Tarif_Stock!#REF!&lt;&gt;0,Produit_Tarif_Stock!#REF!,"")</f>
        <v>#REF!</v>
      </c>
      <c r="L1743" s="114" t="e">
        <f>IF(Produit_Tarif_Stock!#REF!&lt;&gt;0,Produit_Tarif_Stock!#REF!,"")</f>
        <v>#REF!</v>
      </c>
      <c r="M1743" s="114" t="e">
        <f>IF(Produit_Tarif_Stock!#REF!&lt;&gt;0,Produit_Tarif_Stock!#REF!,"")</f>
        <v>#REF!</v>
      </c>
      <c r="N1743" s="454"/>
      <c r="P1743" s="2" t="e">
        <f>IF(Produit_Tarif_Stock!#REF!&lt;&gt;0,Produit_Tarif_Stock!#REF!,"")</f>
        <v>#REF!</v>
      </c>
      <c r="Q1743" s="518" t="e">
        <f>IF(Produit_Tarif_Stock!#REF!&lt;&gt;0,(E1743-(E1743*H1743)-Produit_Tarif_Stock!#REF!)/Produit_Tarif_Stock!#REF!*100,(E1743-(E1743*H1743)-Produit_Tarif_Stock!#REF!)/Produit_Tarif_Stock!#REF!*100)</f>
        <v>#REF!</v>
      </c>
      <c r="R1743" s="523">
        <f t="shared" si="55"/>
        <v>0</v>
      </c>
      <c r="S1743" s="524" t="e">
        <f>Produit_Tarif_Stock!#REF!</f>
        <v>#REF!</v>
      </c>
    </row>
    <row r="1744" spans="1:19" ht="24.75" customHeight="1">
      <c r="A1744" s="228" t="e">
        <f>Produit_Tarif_Stock!#REF!</f>
        <v>#REF!</v>
      </c>
      <c r="B1744" s="118" t="e">
        <f>IF(Produit_Tarif_Stock!#REF!&lt;&gt;"",Produit_Tarif_Stock!#REF!,"")</f>
        <v>#REF!</v>
      </c>
      <c r="C1744" s="502" t="e">
        <f>IF(Produit_Tarif_Stock!#REF!&lt;&gt;"",Produit_Tarif_Stock!#REF!,"")</f>
        <v>#REF!</v>
      </c>
      <c r="D1744" s="505" t="e">
        <f>IF(Produit_Tarif_Stock!#REF!&lt;&gt;"",Produit_Tarif_Stock!#REF!,"")</f>
        <v>#REF!</v>
      </c>
      <c r="E1744" s="514" t="e">
        <f>IF(Produit_Tarif_Stock!#REF!&lt;&gt;0,Produit_Tarif_Stock!#REF!,"")</f>
        <v>#REF!</v>
      </c>
      <c r="F1744" s="2" t="e">
        <f>IF(Produit_Tarif_Stock!#REF!&lt;&gt;"",Produit_Tarif_Stock!#REF!,"")</f>
        <v>#REF!</v>
      </c>
      <c r="G1744" s="506" t="e">
        <f>IF(Produit_Tarif_Stock!#REF!&lt;&gt;0,Produit_Tarif_Stock!#REF!,"")</f>
        <v>#REF!</v>
      </c>
      <c r="I1744" s="506" t="str">
        <f t="shared" si="54"/>
        <v/>
      </c>
      <c r="J1744" s="2" t="e">
        <f>IF(Produit_Tarif_Stock!#REF!&lt;&gt;0,Produit_Tarif_Stock!#REF!,"")</f>
        <v>#REF!</v>
      </c>
      <c r="K1744" s="2" t="e">
        <f>IF(Produit_Tarif_Stock!#REF!&lt;&gt;0,Produit_Tarif_Stock!#REF!,"")</f>
        <v>#REF!</v>
      </c>
      <c r="L1744" s="114" t="e">
        <f>IF(Produit_Tarif_Stock!#REF!&lt;&gt;0,Produit_Tarif_Stock!#REF!,"")</f>
        <v>#REF!</v>
      </c>
      <c r="M1744" s="114" t="e">
        <f>IF(Produit_Tarif_Stock!#REF!&lt;&gt;0,Produit_Tarif_Stock!#REF!,"")</f>
        <v>#REF!</v>
      </c>
      <c r="N1744" s="454"/>
      <c r="P1744" s="2" t="e">
        <f>IF(Produit_Tarif_Stock!#REF!&lt;&gt;0,Produit_Tarif_Stock!#REF!,"")</f>
        <v>#REF!</v>
      </c>
      <c r="Q1744" s="518" t="e">
        <f>IF(Produit_Tarif_Stock!#REF!&lt;&gt;0,(E1744-(E1744*H1744)-Produit_Tarif_Stock!#REF!)/Produit_Tarif_Stock!#REF!*100,(E1744-(E1744*H1744)-Produit_Tarif_Stock!#REF!)/Produit_Tarif_Stock!#REF!*100)</f>
        <v>#REF!</v>
      </c>
      <c r="R1744" s="523">
        <f t="shared" si="55"/>
        <v>0</v>
      </c>
      <c r="S1744" s="524" t="e">
        <f>Produit_Tarif_Stock!#REF!</f>
        <v>#REF!</v>
      </c>
    </row>
    <row r="1745" spans="1:19" ht="24.75" customHeight="1">
      <c r="A1745" s="228" t="e">
        <f>Produit_Tarif_Stock!#REF!</f>
        <v>#REF!</v>
      </c>
      <c r="B1745" s="118" t="e">
        <f>IF(Produit_Tarif_Stock!#REF!&lt;&gt;"",Produit_Tarif_Stock!#REF!,"")</f>
        <v>#REF!</v>
      </c>
      <c r="C1745" s="502" t="e">
        <f>IF(Produit_Tarif_Stock!#REF!&lt;&gt;"",Produit_Tarif_Stock!#REF!,"")</f>
        <v>#REF!</v>
      </c>
      <c r="D1745" s="505" t="e">
        <f>IF(Produit_Tarif_Stock!#REF!&lt;&gt;"",Produit_Tarif_Stock!#REF!,"")</f>
        <v>#REF!</v>
      </c>
      <c r="E1745" s="514" t="e">
        <f>IF(Produit_Tarif_Stock!#REF!&lt;&gt;0,Produit_Tarif_Stock!#REF!,"")</f>
        <v>#REF!</v>
      </c>
      <c r="F1745" s="2" t="e">
        <f>IF(Produit_Tarif_Stock!#REF!&lt;&gt;"",Produit_Tarif_Stock!#REF!,"")</f>
        <v>#REF!</v>
      </c>
      <c r="G1745" s="506" t="e">
        <f>IF(Produit_Tarif_Stock!#REF!&lt;&gt;0,Produit_Tarif_Stock!#REF!,"")</f>
        <v>#REF!</v>
      </c>
      <c r="I1745" s="506" t="str">
        <f t="shared" si="54"/>
        <v/>
      </c>
      <c r="J1745" s="2" t="e">
        <f>IF(Produit_Tarif_Stock!#REF!&lt;&gt;0,Produit_Tarif_Stock!#REF!,"")</f>
        <v>#REF!</v>
      </c>
      <c r="K1745" s="2" t="e">
        <f>IF(Produit_Tarif_Stock!#REF!&lt;&gt;0,Produit_Tarif_Stock!#REF!,"")</f>
        <v>#REF!</v>
      </c>
      <c r="L1745" s="114" t="e">
        <f>IF(Produit_Tarif_Stock!#REF!&lt;&gt;0,Produit_Tarif_Stock!#REF!,"")</f>
        <v>#REF!</v>
      </c>
      <c r="M1745" s="114" t="e">
        <f>IF(Produit_Tarif_Stock!#REF!&lt;&gt;0,Produit_Tarif_Stock!#REF!,"")</f>
        <v>#REF!</v>
      </c>
      <c r="N1745" s="454"/>
      <c r="P1745" s="2" t="e">
        <f>IF(Produit_Tarif_Stock!#REF!&lt;&gt;0,Produit_Tarif_Stock!#REF!,"")</f>
        <v>#REF!</v>
      </c>
      <c r="Q1745" s="518" t="e">
        <f>IF(Produit_Tarif_Stock!#REF!&lt;&gt;0,(E1745-(E1745*H1745)-Produit_Tarif_Stock!#REF!)/Produit_Tarif_Stock!#REF!*100,(E1745-(E1745*H1745)-Produit_Tarif_Stock!#REF!)/Produit_Tarif_Stock!#REF!*100)</f>
        <v>#REF!</v>
      </c>
      <c r="R1745" s="523">
        <f t="shared" si="55"/>
        <v>0</v>
      </c>
      <c r="S1745" s="524" t="e">
        <f>Produit_Tarif_Stock!#REF!</f>
        <v>#REF!</v>
      </c>
    </row>
    <row r="1746" spans="1:19" ht="24.75" customHeight="1">
      <c r="A1746" s="228" t="e">
        <f>Produit_Tarif_Stock!#REF!</f>
        <v>#REF!</v>
      </c>
      <c r="B1746" s="118" t="e">
        <f>IF(Produit_Tarif_Stock!#REF!&lt;&gt;"",Produit_Tarif_Stock!#REF!,"")</f>
        <v>#REF!</v>
      </c>
      <c r="C1746" s="502" t="e">
        <f>IF(Produit_Tarif_Stock!#REF!&lt;&gt;"",Produit_Tarif_Stock!#REF!,"")</f>
        <v>#REF!</v>
      </c>
      <c r="D1746" s="505" t="e">
        <f>IF(Produit_Tarif_Stock!#REF!&lt;&gt;"",Produit_Tarif_Stock!#REF!,"")</f>
        <v>#REF!</v>
      </c>
      <c r="E1746" s="514" t="e">
        <f>IF(Produit_Tarif_Stock!#REF!&lt;&gt;0,Produit_Tarif_Stock!#REF!,"")</f>
        <v>#REF!</v>
      </c>
      <c r="F1746" s="2" t="e">
        <f>IF(Produit_Tarif_Stock!#REF!&lt;&gt;"",Produit_Tarif_Stock!#REF!,"")</f>
        <v>#REF!</v>
      </c>
      <c r="G1746" s="506" t="e">
        <f>IF(Produit_Tarif_Stock!#REF!&lt;&gt;0,Produit_Tarif_Stock!#REF!,"")</f>
        <v>#REF!</v>
      </c>
      <c r="I1746" s="506" t="str">
        <f t="shared" si="54"/>
        <v/>
      </c>
      <c r="J1746" s="2" t="e">
        <f>IF(Produit_Tarif_Stock!#REF!&lt;&gt;0,Produit_Tarif_Stock!#REF!,"")</f>
        <v>#REF!</v>
      </c>
      <c r="K1746" s="2" t="e">
        <f>IF(Produit_Tarif_Stock!#REF!&lt;&gt;0,Produit_Tarif_Stock!#REF!,"")</f>
        <v>#REF!</v>
      </c>
      <c r="L1746" s="114" t="e">
        <f>IF(Produit_Tarif_Stock!#REF!&lt;&gt;0,Produit_Tarif_Stock!#REF!,"")</f>
        <v>#REF!</v>
      </c>
      <c r="M1746" s="114" t="e">
        <f>IF(Produit_Tarif_Stock!#REF!&lt;&gt;0,Produit_Tarif_Stock!#REF!,"")</f>
        <v>#REF!</v>
      </c>
      <c r="N1746" s="454"/>
      <c r="P1746" s="2" t="e">
        <f>IF(Produit_Tarif_Stock!#REF!&lt;&gt;0,Produit_Tarif_Stock!#REF!,"")</f>
        <v>#REF!</v>
      </c>
      <c r="Q1746" s="518" t="e">
        <f>IF(Produit_Tarif_Stock!#REF!&lt;&gt;0,(E1746-(E1746*H1746)-Produit_Tarif_Stock!#REF!)/Produit_Tarif_Stock!#REF!*100,(E1746-(E1746*H1746)-Produit_Tarif_Stock!#REF!)/Produit_Tarif_Stock!#REF!*100)</f>
        <v>#REF!</v>
      </c>
      <c r="R1746" s="523">
        <f t="shared" si="55"/>
        <v>0</v>
      </c>
      <c r="S1746" s="524" t="e">
        <f>Produit_Tarif_Stock!#REF!</f>
        <v>#REF!</v>
      </c>
    </row>
    <row r="1747" spans="1:19" ht="24.75" customHeight="1">
      <c r="A1747" s="228" t="e">
        <f>Produit_Tarif_Stock!#REF!</f>
        <v>#REF!</v>
      </c>
      <c r="B1747" s="118" t="e">
        <f>IF(Produit_Tarif_Stock!#REF!&lt;&gt;"",Produit_Tarif_Stock!#REF!,"")</f>
        <v>#REF!</v>
      </c>
      <c r="C1747" s="502" t="e">
        <f>IF(Produit_Tarif_Stock!#REF!&lt;&gt;"",Produit_Tarif_Stock!#REF!,"")</f>
        <v>#REF!</v>
      </c>
      <c r="D1747" s="505" t="e">
        <f>IF(Produit_Tarif_Stock!#REF!&lt;&gt;"",Produit_Tarif_Stock!#REF!,"")</f>
        <v>#REF!</v>
      </c>
      <c r="E1747" s="514" t="e">
        <f>IF(Produit_Tarif_Stock!#REF!&lt;&gt;0,Produit_Tarif_Stock!#REF!,"")</f>
        <v>#REF!</v>
      </c>
      <c r="F1747" s="2" t="e">
        <f>IF(Produit_Tarif_Stock!#REF!&lt;&gt;"",Produit_Tarif_Stock!#REF!,"")</f>
        <v>#REF!</v>
      </c>
      <c r="G1747" s="506" t="e">
        <f>IF(Produit_Tarif_Stock!#REF!&lt;&gt;0,Produit_Tarif_Stock!#REF!,"")</f>
        <v>#REF!</v>
      </c>
      <c r="I1747" s="506" t="str">
        <f t="shared" si="54"/>
        <v/>
      </c>
      <c r="J1747" s="2" t="e">
        <f>IF(Produit_Tarif_Stock!#REF!&lt;&gt;0,Produit_Tarif_Stock!#REF!,"")</f>
        <v>#REF!</v>
      </c>
      <c r="K1747" s="2" t="e">
        <f>IF(Produit_Tarif_Stock!#REF!&lt;&gt;0,Produit_Tarif_Stock!#REF!,"")</f>
        <v>#REF!</v>
      </c>
      <c r="L1747" s="114" t="e">
        <f>IF(Produit_Tarif_Stock!#REF!&lt;&gt;0,Produit_Tarif_Stock!#REF!,"")</f>
        <v>#REF!</v>
      </c>
      <c r="M1747" s="114" t="e">
        <f>IF(Produit_Tarif_Stock!#REF!&lt;&gt;0,Produit_Tarif_Stock!#REF!,"")</f>
        <v>#REF!</v>
      </c>
      <c r="N1747" s="454"/>
      <c r="P1747" s="2" t="e">
        <f>IF(Produit_Tarif_Stock!#REF!&lt;&gt;0,Produit_Tarif_Stock!#REF!,"")</f>
        <v>#REF!</v>
      </c>
      <c r="Q1747" s="518" t="e">
        <f>IF(Produit_Tarif_Stock!#REF!&lt;&gt;0,(E1747-(E1747*H1747)-Produit_Tarif_Stock!#REF!)/Produit_Tarif_Stock!#REF!*100,(E1747-(E1747*H1747)-Produit_Tarif_Stock!#REF!)/Produit_Tarif_Stock!#REF!*100)</f>
        <v>#REF!</v>
      </c>
      <c r="R1747" s="523">
        <f t="shared" si="55"/>
        <v>0</v>
      </c>
      <c r="S1747" s="524" t="e">
        <f>Produit_Tarif_Stock!#REF!</f>
        <v>#REF!</v>
      </c>
    </row>
    <row r="1748" spans="1:19" ht="24.75" customHeight="1">
      <c r="A1748" s="228" t="e">
        <f>Produit_Tarif_Stock!#REF!</f>
        <v>#REF!</v>
      </c>
      <c r="B1748" s="118" t="e">
        <f>IF(Produit_Tarif_Stock!#REF!&lt;&gt;"",Produit_Tarif_Stock!#REF!,"")</f>
        <v>#REF!</v>
      </c>
      <c r="C1748" s="502" t="e">
        <f>IF(Produit_Tarif_Stock!#REF!&lt;&gt;"",Produit_Tarif_Stock!#REF!,"")</f>
        <v>#REF!</v>
      </c>
      <c r="D1748" s="505" t="e">
        <f>IF(Produit_Tarif_Stock!#REF!&lt;&gt;"",Produit_Tarif_Stock!#REF!,"")</f>
        <v>#REF!</v>
      </c>
      <c r="E1748" s="514" t="e">
        <f>IF(Produit_Tarif_Stock!#REF!&lt;&gt;0,Produit_Tarif_Stock!#REF!,"")</f>
        <v>#REF!</v>
      </c>
      <c r="F1748" s="2" t="e">
        <f>IF(Produit_Tarif_Stock!#REF!&lt;&gt;"",Produit_Tarif_Stock!#REF!,"")</f>
        <v>#REF!</v>
      </c>
      <c r="G1748" s="506" t="e">
        <f>IF(Produit_Tarif_Stock!#REF!&lt;&gt;0,Produit_Tarif_Stock!#REF!,"")</f>
        <v>#REF!</v>
      </c>
      <c r="I1748" s="506" t="str">
        <f t="shared" si="54"/>
        <v/>
      </c>
      <c r="J1748" s="2" t="e">
        <f>IF(Produit_Tarif_Stock!#REF!&lt;&gt;0,Produit_Tarif_Stock!#REF!,"")</f>
        <v>#REF!</v>
      </c>
      <c r="K1748" s="2" t="e">
        <f>IF(Produit_Tarif_Stock!#REF!&lt;&gt;0,Produit_Tarif_Stock!#REF!,"")</f>
        <v>#REF!</v>
      </c>
      <c r="L1748" s="114" t="e">
        <f>IF(Produit_Tarif_Stock!#REF!&lt;&gt;0,Produit_Tarif_Stock!#REF!,"")</f>
        <v>#REF!</v>
      </c>
      <c r="M1748" s="114" t="e">
        <f>IF(Produit_Tarif_Stock!#REF!&lt;&gt;0,Produit_Tarif_Stock!#REF!,"")</f>
        <v>#REF!</v>
      </c>
      <c r="N1748" s="454"/>
      <c r="P1748" s="2" t="e">
        <f>IF(Produit_Tarif_Stock!#REF!&lt;&gt;0,Produit_Tarif_Stock!#REF!,"")</f>
        <v>#REF!</v>
      </c>
      <c r="Q1748" s="518" t="e">
        <f>IF(Produit_Tarif_Stock!#REF!&lt;&gt;0,(E1748-(E1748*H1748)-Produit_Tarif_Stock!#REF!)/Produit_Tarif_Stock!#REF!*100,(E1748-(E1748*H1748)-Produit_Tarif_Stock!#REF!)/Produit_Tarif_Stock!#REF!*100)</f>
        <v>#REF!</v>
      </c>
      <c r="R1748" s="523">
        <f t="shared" si="55"/>
        <v>0</v>
      </c>
      <c r="S1748" s="524" t="e">
        <f>Produit_Tarif_Stock!#REF!</f>
        <v>#REF!</v>
      </c>
    </row>
    <row r="1749" spans="1:19" ht="24.75" customHeight="1">
      <c r="A1749" s="228" t="e">
        <f>Produit_Tarif_Stock!#REF!</f>
        <v>#REF!</v>
      </c>
      <c r="B1749" s="118" t="e">
        <f>IF(Produit_Tarif_Stock!#REF!&lt;&gt;"",Produit_Tarif_Stock!#REF!,"")</f>
        <v>#REF!</v>
      </c>
      <c r="C1749" s="502" t="e">
        <f>IF(Produit_Tarif_Stock!#REF!&lt;&gt;"",Produit_Tarif_Stock!#REF!,"")</f>
        <v>#REF!</v>
      </c>
      <c r="D1749" s="505" t="e">
        <f>IF(Produit_Tarif_Stock!#REF!&lt;&gt;"",Produit_Tarif_Stock!#REF!,"")</f>
        <v>#REF!</v>
      </c>
      <c r="E1749" s="514" t="e">
        <f>IF(Produit_Tarif_Stock!#REF!&lt;&gt;0,Produit_Tarif_Stock!#REF!,"")</f>
        <v>#REF!</v>
      </c>
      <c r="F1749" s="2" t="e">
        <f>IF(Produit_Tarif_Stock!#REF!&lt;&gt;"",Produit_Tarif_Stock!#REF!,"")</f>
        <v>#REF!</v>
      </c>
      <c r="G1749" s="506" t="e">
        <f>IF(Produit_Tarif_Stock!#REF!&lt;&gt;0,Produit_Tarif_Stock!#REF!,"")</f>
        <v>#REF!</v>
      </c>
      <c r="I1749" s="506" t="str">
        <f t="shared" si="54"/>
        <v/>
      </c>
      <c r="J1749" s="2" t="e">
        <f>IF(Produit_Tarif_Stock!#REF!&lt;&gt;0,Produit_Tarif_Stock!#REF!,"")</f>
        <v>#REF!</v>
      </c>
      <c r="K1749" s="2" t="e">
        <f>IF(Produit_Tarif_Stock!#REF!&lt;&gt;0,Produit_Tarif_Stock!#REF!,"")</f>
        <v>#REF!</v>
      </c>
      <c r="L1749" s="114" t="e">
        <f>IF(Produit_Tarif_Stock!#REF!&lt;&gt;0,Produit_Tarif_Stock!#REF!,"")</f>
        <v>#REF!</v>
      </c>
      <c r="M1749" s="114" t="e">
        <f>IF(Produit_Tarif_Stock!#REF!&lt;&gt;0,Produit_Tarif_Stock!#REF!,"")</f>
        <v>#REF!</v>
      </c>
      <c r="N1749" s="454"/>
      <c r="P1749" s="2" t="e">
        <f>IF(Produit_Tarif_Stock!#REF!&lt;&gt;0,Produit_Tarif_Stock!#REF!,"")</f>
        <v>#REF!</v>
      </c>
      <c r="Q1749" s="518" t="e">
        <f>IF(Produit_Tarif_Stock!#REF!&lt;&gt;0,(E1749-(E1749*H1749)-Produit_Tarif_Stock!#REF!)/Produit_Tarif_Stock!#REF!*100,(E1749-(E1749*H1749)-Produit_Tarif_Stock!#REF!)/Produit_Tarif_Stock!#REF!*100)</f>
        <v>#REF!</v>
      </c>
      <c r="R1749" s="523">
        <f t="shared" si="55"/>
        <v>0</v>
      </c>
      <c r="S1749" s="524" t="e">
        <f>Produit_Tarif_Stock!#REF!</f>
        <v>#REF!</v>
      </c>
    </row>
    <row r="1750" spans="1:19" ht="24.75" customHeight="1">
      <c r="A1750" s="228" t="e">
        <f>Produit_Tarif_Stock!#REF!</f>
        <v>#REF!</v>
      </c>
      <c r="B1750" s="118" t="e">
        <f>IF(Produit_Tarif_Stock!#REF!&lt;&gt;"",Produit_Tarif_Stock!#REF!,"")</f>
        <v>#REF!</v>
      </c>
      <c r="C1750" s="502" t="e">
        <f>IF(Produit_Tarif_Stock!#REF!&lt;&gt;"",Produit_Tarif_Stock!#REF!,"")</f>
        <v>#REF!</v>
      </c>
      <c r="D1750" s="505" t="e">
        <f>IF(Produit_Tarif_Stock!#REF!&lt;&gt;"",Produit_Tarif_Stock!#REF!,"")</f>
        <v>#REF!</v>
      </c>
      <c r="E1750" s="514" t="e">
        <f>IF(Produit_Tarif_Stock!#REF!&lt;&gt;0,Produit_Tarif_Stock!#REF!,"")</f>
        <v>#REF!</v>
      </c>
      <c r="F1750" s="2" t="e">
        <f>IF(Produit_Tarif_Stock!#REF!&lt;&gt;"",Produit_Tarif_Stock!#REF!,"")</f>
        <v>#REF!</v>
      </c>
      <c r="G1750" s="506" t="e">
        <f>IF(Produit_Tarif_Stock!#REF!&lt;&gt;0,Produit_Tarif_Stock!#REF!,"")</f>
        <v>#REF!</v>
      </c>
      <c r="I1750" s="506" t="str">
        <f t="shared" si="54"/>
        <v/>
      </c>
      <c r="J1750" s="2" t="e">
        <f>IF(Produit_Tarif_Stock!#REF!&lt;&gt;0,Produit_Tarif_Stock!#REF!,"")</f>
        <v>#REF!</v>
      </c>
      <c r="K1750" s="2" t="e">
        <f>IF(Produit_Tarif_Stock!#REF!&lt;&gt;0,Produit_Tarif_Stock!#REF!,"")</f>
        <v>#REF!</v>
      </c>
      <c r="L1750" s="114" t="e">
        <f>IF(Produit_Tarif_Stock!#REF!&lt;&gt;0,Produit_Tarif_Stock!#REF!,"")</f>
        <v>#REF!</v>
      </c>
      <c r="M1750" s="114" t="e">
        <f>IF(Produit_Tarif_Stock!#REF!&lt;&gt;0,Produit_Tarif_Stock!#REF!,"")</f>
        <v>#REF!</v>
      </c>
      <c r="N1750" s="454"/>
      <c r="P1750" s="2" t="e">
        <f>IF(Produit_Tarif_Stock!#REF!&lt;&gt;0,Produit_Tarif_Stock!#REF!,"")</f>
        <v>#REF!</v>
      </c>
      <c r="Q1750" s="518" t="e">
        <f>IF(Produit_Tarif_Stock!#REF!&lt;&gt;0,(E1750-(E1750*H1750)-Produit_Tarif_Stock!#REF!)/Produit_Tarif_Stock!#REF!*100,(E1750-(E1750*H1750)-Produit_Tarif_Stock!#REF!)/Produit_Tarif_Stock!#REF!*100)</f>
        <v>#REF!</v>
      </c>
      <c r="R1750" s="523">
        <f t="shared" si="55"/>
        <v>0</v>
      </c>
      <c r="S1750" s="524" t="e">
        <f>Produit_Tarif_Stock!#REF!</f>
        <v>#REF!</v>
      </c>
    </row>
    <row r="1751" spans="1:19" ht="24.75" customHeight="1">
      <c r="A1751" s="228" t="e">
        <f>Produit_Tarif_Stock!#REF!</f>
        <v>#REF!</v>
      </c>
      <c r="B1751" s="118" t="e">
        <f>IF(Produit_Tarif_Stock!#REF!&lt;&gt;"",Produit_Tarif_Stock!#REF!,"")</f>
        <v>#REF!</v>
      </c>
      <c r="C1751" s="502" t="e">
        <f>IF(Produit_Tarif_Stock!#REF!&lt;&gt;"",Produit_Tarif_Stock!#REF!,"")</f>
        <v>#REF!</v>
      </c>
      <c r="D1751" s="505" t="e">
        <f>IF(Produit_Tarif_Stock!#REF!&lt;&gt;"",Produit_Tarif_Stock!#REF!,"")</f>
        <v>#REF!</v>
      </c>
      <c r="E1751" s="514" t="e">
        <f>IF(Produit_Tarif_Stock!#REF!&lt;&gt;0,Produit_Tarif_Stock!#REF!,"")</f>
        <v>#REF!</v>
      </c>
      <c r="F1751" s="2" t="e">
        <f>IF(Produit_Tarif_Stock!#REF!&lt;&gt;"",Produit_Tarif_Stock!#REF!,"")</f>
        <v>#REF!</v>
      </c>
      <c r="G1751" s="506" t="e">
        <f>IF(Produit_Tarif_Stock!#REF!&lt;&gt;0,Produit_Tarif_Stock!#REF!,"")</f>
        <v>#REF!</v>
      </c>
      <c r="I1751" s="506" t="str">
        <f t="shared" si="54"/>
        <v/>
      </c>
      <c r="J1751" s="2" t="e">
        <f>IF(Produit_Tarif_Stock!#REF!&lt;&gt;0,Produit_Tarif_Stock!#REF!,"")</f>
        <v>#REF!</v>
      </c>
      <c r="K1751" s="2" t="e">
        <f>IF(Produit_Tarif_Stock!#REF!&lt;&gt;0,Produit_Tarif_Stock!#REF!,"")</f>
        <v>#REF!</v>
      </c>
      <c r="L1751" s="114" t="e">
        <f>IF(Produit_Tarif_Stock!#REF!&lt;&gt;0,Produit_Tarif_Stock!#REF!,"")</f>
        <v>#REF!</v>
      </c>
      <c r="M1751" s="114" t="e">
        <f>IF(Produit_Tarif_Stock!#REF!&lt;&gt;0,Produit_Tarif_Stock!#REF!,"")</f>
        <v>#REF!</v>
      </c>
      <c r="N1751" s="454"/>
      <c r="P1751" s="2" t="e">
        <f>IF(Produit_Tarif_Stock!#REF!&lt;&gt;0,Produit_Tarif_Stock!#REF!,"")</f>
        <v>#REF!</v>
      </c>
      <c r="Q1751" s="518" t="e">
        <f>IF(Produit_Tarif_Stock!#REF!&lt;&gt;0,(E1751-(E1751*H1751)-Produit_Tarif_Stock!#REF!)/Produit_Tarif_Stock!#REF!*100,(E1751-(E1751*H1751)-Produit_Tarif_Stock!#REF!)/Produit_Tarif_Stock!#REF!*100)</f>
        <v>#REF!</v>
      </c>
      <c r="R1751" s="523">
        <f t="shared" si="55"/>
        <v>0</v>
      </c>
      <c r="S1751" s="524" t="e">
        <f>Produit_Tarif_Stock!#REF!</f>
        <v>#REF!</v>
      </c>
    </row>
    <row r="1752" spans="1:19" ht="24.75" customHeight="1">
      <c r="A1752" s="228" t="e">
        <f>Produit_Tarif_Stock!#REF!</f>
        <v>#REF!</v>
      </c>
      <c r="B1752" s="118" t="e">
        <f>IF(Produit_Tarif_Stock!#REF!&lt;&gt;"",Produit_Tarif_Stock!#REF!,"")</f>
        <v>#REF!</v>
      </c>
      <c r="C1752" s="502" t="e">
        <f>IF(Produit_Tarif_Stock!#REF!&lt;&gt;"",Produit_Tarif_Stock!#REF!,"")</f>
        <v>#REF!</v>
      </c>
      <c r="D1752" s="505" t="e">
        <f>IF(Produit_Tarif_Stock!#REF!&lt;&gt;"",Produit_Tarif_Stock!#REF!,"")</f>
        <v>#REF!</v>
      </c>
      <c r="E1752" s="514" t="e">
        <f>IF(Produit_Tarif_Stock!#REF!&lt;&gt;0,Produit_Tarif_Stock!#REF!,"")</f>
        <v>#REF!</v>
      </c>
      <c r="F1752" s="2" t="e">
        <f>IF(Produit_Tarif_Stock!#REF!&lt;&gt;"",Produit_Tarif_Stock!#REF!,"")</f>
        <v>#REF!</v>
      </c>
      <c r="G1752" s="506" t="e">
        <f>IF(Produit_Tarif_Stock!#REF!&lt;&gt;0,Produit_Tarif_Stock!#REF!,"")</f>
        <v>#REF!</v>
      </c>
      <c r="I1752" s="506" t="str">
        <f t="shared" si="54"/>
        <v/>
      </c>
      <c r="J1752" s="2" t="e">
        <f>IF(Produit_Tarif_Stock!#REF!&lt;&gt;0,Produit_Tarif_Stock!#REF!,"")</f>
        <v>#REF!</v>
      </c>
      <c r="K1752" s="2" t="e">
        <f>IF(Produit_Tarif_Stock!#REF!&lt;&gt;0,Produit_Tarif_Stock!#REF!,"")</f>
        <v>#REF!</v>
      </c>
      <c r="L1752" s="114" t="e">
        <f>IF(Produit_Tarif_Stock!#REF!&lt;&gt;0,Produit_Tarif_Stock!#REF!,"")</f>
        <v>#REF!</v>
      </c>
      <c r="M1752" s="114" t="e">
        <f>IF(Produit_Tarif_Stock!#REF!&lt;&gt;0,Produit_Tarif_Stock!#REF!,"")</f>
        <v>#REF!</v>
      </c>
      <c r="N1752" s="454"/>
      <c r="P1752" s="2" t="e">
        <f>IF(Produit_Tarif_Stock!#REF!&lt;&gt;0,Produit_Tarif_Stock!#REF!,"")</f>
        <v>#REF!</v>
      </c>
      <c r="Q1752" s="518" t="e">
        <f>IF(Produit_Tarif_Stock!#REF!&lt;&gt;0,(E1752-(E1752*H1752)-Produit_Tarif_Stock!#REF!)/Produit_Tarif_Stock!#REF!*100,(E1752-(E1752*H1752)-Produit_Tarif_Stock!#REF!)/Produit_Tarif_Stock!#REF!*100)</f>
        <v>#REF!</v>
      </c>
      <c r="R1752" s="523">
        <f t="shared" si="55"/>
        <v>0</v>
      </c>
      <c r="S1752" s="524" t="e">
        <f>Produit_Tarif_Stock!#REF!</f>
        <v>#REF!</v>
      </c>
    </row>
    <row r="1753" spans="1:19" ht="24.75" customHeight="1">
      <c r="A1753" s="228" t="e">
        <f>Produit_Tarif_Stock!#REF!</f>
        <v>#REF!</v>
      </c>
      <c r="B1753" s="118" t="e">
        <f>IF(Produit_Tarif_Stock!#REF!&lt;&gt;"",Produit_Tarif_Stock!#REF!,"")</f>
        <v>#REF!</v>
      </c>
      <c r="C1753" s="502" t="e">
        <f>IF(Produit_Tarif_Stock!#REF!&lt;&gt;"",Produit_Tarif_Stock!#REF!,"")</f>
        <v>#REF!</v>
      </c>
      <c r="D1753" s="505" t="e">
        <f>IF(Produit_Tarif_Stock!#REF!&lt;&gt;"",Produit_Tarif_Stock!#REF!,"")</f>
        <v>#REF!</v>
      </c>
      <c r="E1753" s="514" t="e">
        <f>IF(Produit_Tarif_Stock!#REF!&lt;&gt;0,Produit_Tarif_Stock!#REF!,"")</f>
        <v>#REF!</v>
      </c>
      <c r="F1753" s="2" t="e">
        <f>IF(Produit_Tarif_Stock!#REF!&lt;&gt;"",Produit_Tarif_Stock!#REF!,"")</f>
        <v>#REF!</v>
      </c>
      <c r="G1753" s="506" t="e">
        <f>IF(Produit_Tarif_Stock!#REF!&lt;&gt;0,Produit_Tarif_Stock!#REF!,"")</f>
        <v>#REF!</v>
      </c>
      <c r="I1753" s="506" t="str">
        <f t="shared" si="54"/>
        <v/>
      </c>
      <c r="J1753" s="2" t="e">
        <f>IF(Produit_Tarif_Stock!#REF!&lt;&gt;0,Produit_Tarif_Stock!#REF!,"")</f>
        <v>#REF!</v>
      </c>
      <c r="K1753" s="2" t="e">
        <f>IF(Produit_Tarif_Stock!#REF!&lt;&gt;0,Produit_Tarif_Stock!#REF!,"")</f>
        <v>#REF!</v>
      </c>
      <c r="L1753" s="114" t="e">
        <f>IF(Produit_Tarif_Stock!#REF!&lt;&gt;0,Produit_Tarif_Stock!#REF!,"")</f>
        <v>#REF!</v>
      </c>
      <c r="M1753" s="114" t="e">
        <f>IF(Produit_Tarif_Stock!#REF!&lt;&gt;0,Produit_Tarif_Stock!#REF!,"")</f>
        <v>#REF!</v>
      </c>
      <c r="N1753" s="454"/>
      <c r="P1753" s="2" t="e">
        <f>IF(Produit_Tarif_Stock!#REF!&lt;&gt;0,Produit_Tarif_Stock!#REF!,"")</f>
        <v>#REF!</v>
      </c>
      <c r="Q1753" s="518" t="e">
        <f>IF(Produit_Tarif_Stock!#REF!&lt;&gt;0,(E1753-(E1753*H1753)-Produit_Tarif_Stock!#REF!)/Produit_Tarif_Stock!#REF!*100,(E1753-(E1753*H1753)-Produit_Tarif_Stock!#REF!)/Produit_Tarif_Stock!#REF!*100)</f>
        <v>#REF!</v>
      </c>
      <c r="R1753" s="523">
        <f t="shared" si="55"/>
        <v>0</v>
      </c>
      <c r="S1753" s="524" t="e">
        <f>Produit_Tarif_Stock!#REF!</f>
        <v>#REF!</v>
      </c>
    </row>
    <row r="1754" spans="1:19" ht="24.75" customHeight="1">
      <c r="A1754" s="228" t="e">
        <f>Produit_Tarif_Stock!#REF!</f>
        <v>#REF!</v>
      </c>
      <c r="B1754" s="118" t="e">
        <f>IF(Produit_Tarif_Stock!#REF!&lt;&gt;"",Produit_Tarif_Stock!#REF!,"")</f>
        <v>#REF!</v>
      </c>
      <c r="C1754" s="502" t="e">
        <f>IF(Produit_Tarif_Stock!#REF!&lt;&gt;"",Produit_Tarif_Stock!#REF!,"")</f>
        <v>#REF!</v>
      </c>
      <c r="D1754" s="505" t="e">
        <f>IF(Produit_Tarif_Stock!#REF!&lt;&gt;"",Produit_Tarif_Stock!#REF!,"")</f>
        <v>#REF!</v>
      </c>
      <c r="E1754" s="514" t="e">
        <f>IF(Produit_Tarif_Stock!#REF!&lt;&gt;0,Produit_Tarif_Stock!#REF!,"")</f>
        <v>#REF!</v>
      </c>
      <c r="F1754" s="2" t="e">
        <f>IF(Produit_Tarif_Stock!#REF!&lt;&gt;"",Produit_Tarif_Stock!#REF!,"")</f>
        <v>#REF!</v>
      </c>
      <c r="G1754" s="506" t="e">
        <f>IF(Produit_Tarif_Stock!#REF!&lt;&gt;0,Produit_Tarif_Stock!#REF!,"")</f>
        <v>#REF!</v>
      </c>
      <c r="I1754" s="506" t="str">
        <f t="shared" si="54"/>
        <v/>
      </c>
      <c r="J1754" s="2" t="e">
        <f>IF(Produit_Tarif_Stock!#REF!&lt;&gt;0,Produit_Tarif_Stock!#REF!,"")</f>
        <v>#REF!</v>
      </c>
      <c r="K1754" s="2" t="e">
        <f>IF(Produit_Tarif_Stock!#REF!&lt;&gt;0,Produit_Tarif_Stock!#REF!,"")</f>
        <v>#REF!</v>
      </c>
      <c r="L1754" s="114" t="e">
        <f>IF(Produit_Tarif_Stock!#REF!&lt;&gt;0,Produit_Tarif_Stock!#REF!,"")</f>
        <v>#REF!</v>
      </c>
      <c r="M1754" s="114" t="e">
        <f>IF(Produit_Tarif_Stock!#REF!&lt;&gt;0,Produit_Tarif_Stock!#REF!,"")</f>
        <v>#REF!</v>
      </c>
      <c r="N1754" s="454"/>
      <c r="P1754" s="2" t="e">
        <f>IF(Produit_Tarif_Stock!#REF!&lt;&gt;0,Produit_Tarif_Stock!#REF!,"")</f>
        <v>#REF!</v>
      </c>
      <c r="Q1754" s="518" t="e">
        <f>IF(Produit_Tarif_Stock!#REF!&lt;&gt;0,(E1754-(E1754*H1754)-Produit_Tarif_Stock!#REF!)/Produit_Tarif_Stock!#REF!*100,(E1754-(E1754*H1754)-Produit_Tarif_Stock!#REF!)/Produit_Tarif_Stock!#REF!*100)</f>
        <v>#REF!</v>
      </c>
      <c r="R1754" s="523">
        <f t="shared" si="55"/>
        <v>0</v>
      </c>
      <c r="S1754" s="524" t="e">
        <f>Produit_Tarif_Stock!#REF!</f>
        <v>#REF!</v>
      </c>
    </row>
    <row r="1755" spans="1:19" ht="24.75" customHeight="1">
      <c r="A1755" s="228" t="e">
        <f>Produit_Tarif_Stock!#REF!</f>
        <v>#REF!</v>
      </c>
      <c r="B1755" s="118" t="e">
        <f>IF(Produit_Tarif_Stock!#REF!&lt;&gt;"",Produit_Tarif_Stock!#REF!,"")</f>
        <v>#REF!</v>
      </c>
      <c r="C1755" s="502" t="e">
        <f>IF(Produit_Tarif_Stock!#REF!&lt;&gt;"",Produit_Tarif_Stock!#REF!,"")</f>
        <v>#REF!</v>
      </c>
      <c r="D1755" s="505" t="e">
        <f>IF(Produit_Tarif_Stock!#REF!&lt;&gt;"",Produit_Tarif_Stock!#REF!,"")</f>
        <v>#REF!</v>
      </c>
      <c r="E1755" s="514" t="e">
        <f>IF(Produit_Tarif_Stock!#REF!&lt;&gt;0,Produit_Tarif_Stock!#REF!,"")</f>
        <v>#REF!</v>
      </c>
      <c r="F1755" s="2" t="e">
        <f>IF(Produit_Tarif_Stock!#REF!&lt;&gt;"",Produit_Tarif_Stock!#REF!,"")</f>
        <v>#REF!</v>
      </c>
      <c r="G1755" s="506" t="e">
        <f>IF(Produit_Tarif_Stock!#REF!&lt;&gt;0,Produit_Tarif_Stock!#REF!,"")</f>
        <v>#REF!</v>
      </c>
      <c r="I1755" s="506" t="str">
        <f t="shared" si="54"/>
        <v/>
      </c>
      <c r="J1755" s="2" t="e">
        <f>IF(Produit_Tarif_Stock!#REF!&lt;&gt;0,Produit_Tarif_Stock!#REF!,"")</f>
        <v>#REF!</v>
      </c>
      <c r="K1755" s="2" t="e">
        <f>IF(Produit_Tarif_Stock!#REF!&lt;&gt;0,Produit_Tarif_Stock!#REF!,"")</f>
        <v>#REF!</v>
      </c>
      <c r="L1755" s="114" t="e">
        <f>IF(Produit_Tarif_Stock!#REF!&lt;&gt;0,Produit_Tarif_Stock!#REF!,"")</f>
        <v>#REF!</v>
      </c>
      <c r="M1755" s="114" t="e">
        <f>IF(Produit_Tarif_Stock!#REF!&lt;&gt;0,Produit_Tarif_Stock!#REF!,"")</f>
        <v>#REF!</v>
      </c>
      <c r="N1755" s="454"/>
      <c r="P1755" s="2" t="e">
        <f>IF(Produit_Tarif_Stock!#REF!&lt;&gt;0,Produit_Tarif_Stock!#REF!,"")</f>
        <v>#REF!</v>
      </c>
      <c r="Q1755" s="518" t="e">
        <f>IF(Produit_Tarif_Stock!#REF!&lt;&gt;0,(E1755-(E1755*H1755)-Produit_Tarif_Stock!#REF!)/Produit_Tarif_Stock!#REF!*100,(E1755-(E1755*H1755)-Produit_Tarif_Stock!#REF!)/Produit_Tarif_Stock!#REF!*100)</f>
        <v>#REF!</v>
      </c>
      <c r="R1755" s="523">
        <f t="shared" si="55"/>
        <v>0</v>
      </c>
      <c r="S1755" s="524" t="e">
        <f>Produit_Tarif_Stock!#REF!</f>
        <v>#REF!</v>
      </c>
    </row>
    <row r="1756" spans="1:19" ht="24.75" customHeight="1">
      <c r="A1756" s="228" t="e">
        <f>Produit_Tarif_Stock!#REF!</f>
        <v>#REF!</v>
      </c>
      <c r="B1756" s="118" t="e">
        <f>IF(Produit_Tarif_Stock!#REF!&lt;&gt;"",Produit_Tarif_Stock!#REF!,"")</f>
        <v>#REF!</v>
      </c>
      <c r="C1756" s="502" t="e">
        <f>IF(Produit_Tarif_Stock!#REF!&lt;&gt;"",Produit_Tarif_Stock!#REF!,"")</f>
        <v>#REF!</v>
      </c>
      <c r="D1756" s="505" t="e">
        <f>IF(Produit_Tarif_Stock!#REF!&lt;&gt;"",Produit_Tarif_Stock!#REF!,"")</f>
        <v>#REF!</v>
      </c>
      <c r="E1756" s="514" t="e">
        <f>IF(Produit_Tarif_Stock!#REF!&lt;&gt;0,Produit_Tarif_Stock!#REF!,"")</f>
        <v>#REF!</v>
      </c>
      <c r="F1756" s="2" t="e">
        <f>IF(Produit_Tarif_Stock!#REF!&lt;&gt;"",Produit_Tarif_Stock!#REF!,"")</f>
        <v>#REF!</v>
      </c>
      <c r="G1756" s="506" t="e">
        <f>IF(Produit_Tarif_Stock!#REF!&lt;&gt;0,Produit_Tarif_Stock!#REF!,"")</f>
        <v>#REF!</v>
      </c>
      <c r="I1756" s="506" t="str">
        <f t="shared" si="54"/>
        <v/>
      </c>
      <c r="J1756" s="2" t="e">
        <f>IF(Produit_Tarif_Stock!#REF!&lt;&gt;0,Produit_Tarif_Stock!#REF!,"")</f>
        <v>#REF!</v>
      </c>
      <c r="K1756" s="2" t="e">
        <f>IF(Produit_Tarif_Stock!#REF!&lt;&gt;0,Produit_Tarif_Stock!#REF!,"")</f>
        <v>#REF!</v>
      </c>
      <c r="L1756" s="114" t="e">
        <f>IF(Produit_Tarif_Stock!#REF!&lt;&gt;0,Produit_Tarif_Stock!#REF!,"")</f>
        <v>#REF!</v>
      </c>
      <c r="M1756" s="114" t="e">
        <f>IF(Produit_Tarif_Stock!#REF!&lt;&gt;0,Produit_Tarif_Stock!#REF!,"")</f>
        <v>#REF!</v>
      </c>
      <c r="N1756" s="454"/>
      <c r="P1756" s="2" t="e">
        <f>IF(Produit_Tarif_Stock!#REF!&lt;&gt;0,Produit_Tarif_Stock!#REF!,"")</f>
        <v>#REF!</v>
      </c>
      <c r="Q1756" s="518" t="e">
        <f>IF(Produit_Tarif_Stock!#REF!&lt;&gt;0,(E1756-(E1756*H1756)-Produit_Tarif_Stock!#REF!)/Produit_Tarif_Stock!#REF!*100,(E1756-(E1756*H1756)-Produit_Tarif_Stock!#REF!)/Produit_Tarif_Stock!#REF!*100)</f>
        <v>#REF!</v>
      </c>
      <c r="R1756" s="523">
        <f t="shared" si="55"/>
        <v>0</v>
      </c>
      <c r="S1756" s="524" t="e">
        <f>Produit_Tarif_Stock!#REF!</f>
        <v>#REF!</v>
      </c>
    </row>
    <row r="1757" spans="1:19" ht="24.75" customHeight="1">
      <c r="A1757" s="228" t="e">
        <f>Produit_Tarif_Stock!#REF!</f>
        <v>#REF!</v>
      </c>
      <c r="B1757" s="118" t="e">
        <f>IF(Produit_Tarif_Stock!#REF!&lt;&gt;"",Produit_Tarif_Stock!#REF!,"")</f>
        <v>#REF!</v>
      </c>
      <c r="C1757" s="502" t="e">
        <f>IF(Produit_Tarif_Stock!#REF!&lt;&gt;"",Produit_Tarif_Stock!#REF!,"")</f>
        <v>#REF!</v>
      </c>
      <c r="D1757" s="505" t="e">
        <f>IF(Produit_Tarif_Stock!#REF!&lt;&gt;"",Produit_Tarif_Stock!#REF!,"")</f>
        <v>#REF!</v>
      </c>
      <c r="E1757" s="514" t="e">
        <f>IF(Produit_Tarif_Stock!#REF!&lt;&gt;0,Produit_Tarif_Stock!#REF!,"")</f>
        <v>#REF!</v>
      </c>
      <c r="F1757" s="2" t="e">
        <f>IF(Produit_Tarif_Stock!#REF!&lt;&gt;"",Produit_Tarif_Stock!#REF!,"")</f>
        <v>#REF!</v>
      </c>
      <c r="G1757" s="506" t="e">
        <f>IF(Produit_Tarif_Stock!#REF!&lt;&gt;0,Produit_Tarif_Stock!#REF!,"")</f>
        <v>#REF!</v>
      </c>
      <c r="I1757" s="506" t="str">
        <f t="shared" si="54"/>
        <v/>
      </c>
      <c r="J1757" s="2" t="e">
        <f>IF(Produit_Tarif_Stock!#REF!&lt;&gt;0,Produit_Tarif_Stock!#REF!,"")</f>
        <v>#REF!</v>
      </c>
      <c r="K1757" s="2" t="e">
        <f>IF(Produit_Tarif_Stock!#REF!&lt;&gt;0,Produit_Tarif_Stock!#REF!,"")</f>
        <v>#REF!</v>
      </c>
      <c r="L1757" s="114" t="e">
        <f>IF(Produit_Tarif_Stock!#REF!&lt;&gt;0,Produit_Tarif_Stock!#REF!,"")</f>
        <v>#REF!</v>
      </c>
      <c r="M1757" s="114" t="e">
        <f>IF(Produit_Tarif_Stock!#REF!&lt;&gt;0,Produit_Tarif_Stock!#REF!,"")</f>
        <v>#REF!</v>
      </c>
      <c r="N1757" s="454"/>
      <c r="P1757" s="2" t="e">
        <f>IF(Produit_Tarif_Stock!#REF!&lt;&gt;0,Produit_Tarif_Stock!#REF!,"")</f>
        <v>#REF!</v>
      </c>
      <c r="Q1757" s="518" t="e">
        <f>IF(Produit_Tarif_Stock!#REF!&lt;&gt;0,(E1757-(E1757*H1757)-Produit_Tarif_Stock!#REF!)/Produit_Tarif_Stock!#REF!*100,(E1757-(E1757*H1757)-Produit_Tarif_Stock!#REF!)/Produit_Tarif_Stock!#REF!*100)</f>
        <v>#REF!</v>
      </c>
      <c r="R1757" s="523">
        <f t="shared" si="55"/>
        <v>0</v>
      </c>
      <c r="S1757" s="524" t="e">
        <f>Produit_Tarif_Stock!#REF!</f>
        <v>#REF!</v>
      </c>
    </row>
    <row r="1758" spans="1:19" ht="24.75" customHeight="1">
      <c r="A1758" s="228" t="e">
        <f>Produit_Tarif_Stock!#REF!</f>
        <v>#REF!</v>
      </c>
      <c r="B1758" s="118" t="e">
        <f>IF(Produit_Tarif_Stock!#REF!&lt;&gt;"",Produit_Tarif_Stock!#REF!,"")</f>
        <v>#REF!</v>
      </c>
      <c r="C1758" s="502" t="e">
        <f>IF(Produit_Tarif_Stock!#REF!&lt;&gt;"",Produit_Tarif_Stock!#REF!,"")</f>
        <v>#REF!</v>
      </c>
      <c r="D1758" s="505" t="e">
        <f>IF(Produit_Tarif_Stock!#REF!&lt;&gt;"",Produit_Tarif_Stock!#REF!,"")</f>
        <v>#REF!</v>
      </c>
      <c r="E1758" s="514" t="e">
        <f>IF(Produit_Tarif_Stock!#REF!&lt;&gt;0,Produit_Tarif_Stock!#REF!,"")</f>
        <v>#REF!</v>
      </c>
      <c r="F1758" s="2" t="e">
        <f>IF(Produit_Tarif_Stock!#REF!&lt;&gt;"",Produit_Tarif_Stock!#REF!,"")</f>
        <v>#REF!</v>
      </c>
      <c r="G1758" s="506" t="e">
        <f>IF(Produit_Tarif_Stock!#REF!&lt;&gt;0,Produit_Tarif_Stock!#REF!,"")</f>
        <v>#REF!</v>
      </c>
      <c r="I1758" s="506" t="str">
        <f t="shared" si="54"/>
        <v/>
      </c>
      <c r="J1758" s="2" t="e">
        <f>IF(Produit_Tarif_Stock!#REF!&lt;&gt;0,Produit_Tarif_Stock!#REF!,"")</f>
        <v>#REF!</v>
      </c>
      <c r="K1758" s="2" t="e">
        <f>IF(Produit_Tarif_Stock!#REF!&lt;&gt;0,Produit_Tarif_Stock!#REF!,"")</f>
        <v>#REF!</v>
      </c>
      <c r="L1758" s="114" t="e">
        <f>IF(Produit_Tarif_Stock!#REF!&lt;&gt;0,Produit_Tarif_Stock!#REF!,"")</f>
        <v>#REF!</v>
      </c>
      <c r="M1758" s="114" t="e">
        <f>IF(Produit_Tarif_Stock!#REF!&lt;&gt;0,Produit_Tarif_Stock!#REF!,"")</f>
        <v>#REF!</v>
      </c>
      <c r="N1758" s="454"/>
      <c r="P1758" s="2" t="e">
        <f>IF(Produit_Tarif_Stock!#REF!&lt;&gt;0,Produit_Tarif_Stock!#REF!,"")</f>
        <v>#REF!</v>
      </c>
      <c r="Q1758" s="518" t="e">
        <f>IF(Produit_Tarif_Stock!#REF!&lt;&gt;0,(E1758-(E1758*H1758)-Produit_Tarif_Stock!#REF!)/Produit_Tarif_Stock!#REF!*100,(E1758-(E1758*H1758)-Produit_Tarif_Stock!#REF!)/Produit_Tarif_Stock!#REF!*100)</f>
        <v>#REF!</v>
      </c>
      <c r="R1758" s="523">
        <f t="shared" si="55"/>
        <v>0</v>
      </c>
      <c r="S1758" s="524" t="e">
        <f>Produit_Tarif_Stock!#REF!</f>
        <v>#REF!</v>
      </c>
    </row>
    <row r="1759" spans="1:19" ht="24.75" customHeight="1">
      <c r="A1759" s="228" t="e">
        <f>Produit_Tarif_Stock!#REF!</f>
        <v>#REF!</v>
      </c>
      <c r="B1759" s="118" t="e">
        <f>IF(Produit_Tarif_Stock!#REF!&lt;&gt;"",Produit_Tarif_Stock!#REF!,"")</f>
        <v>#REF!</v>
      </c>
      <c r="C1759" s="502" t="e">
        <f>IF(Produit_Tarif_Stock!#REF!&lt;&gt;"",Produit_Tarif_Stock!#REF!,"")</f>
        <v>#REF!</v>
      </c>
      <c r="D1759" s="505" t="e">
        <f>IF(Produit_Tarif_Stock!#REF!&lt;&gt;"",Produit_Tarif_Stock!#REF!,"")</f>
        <v>#REF!</v>
      </c>
      <c r="E1759" s="514" t="e">
        <f>IF(Produit_Tarif_Stock!#REF!&lt;&gt;0,Produit_Tarif_Stock!#REF!,"")</f>
        <v>#REF!</v>
      </c>
      <c r="F1759" s="2" t="e">
        <f>IF(Produit_Tarif_Stock!#REF!&lt;&gt;"",Produit_Tarif_Stock!#REF!,"")</f>
        <v>#REF!</v>
      </c>
      <c r="G1759" s="506" t="e">
        <f>IF(Produit_Tarif_Stock!#REF!&lt;&gt;0,Produit_Tarif_Stock!#REF!,"")</f>
        <v>#REF!</v>
      </c>
      <c r="I1759" s="506" t="str">
        <f t="shared" si="54"/>
        <v/>
      </c>
      <c r="J1759" s="2" t="e">
        <f>IF(Produit_Tarif_Stock!#REF!&lt;&gt;0,Produit_Tarif_Stock!#REF!,"")</f>
        <v>#REF!</v>
      </c>
      <c r="K1759" s="2" t="e">
        <f>IF(Produit_Tarif_Stock!#REF!&lt;&gt;0,Produit_Tarif_Stock!#REF!,"")</f>
        <v>#REF!</v>
      </c>
      <c r="L1759" s="114" t="e">
        <f>IF(Produit_Tarif_Stock!#REF!&lt;&gt;0,Produit_Tarif_Stock!#REF!,"")</f>
        <v>#REF!</v>
      </c>
      <c r="M1759" s="114" t="e">
        <f>IF(Produit_Tarif_Stock!#REF!&lt;&gt;0,Produit_Tarif_Stock!#REF!,"")</f>
        <v>#REF!</v>
      </c>
      <c r="N1759" s="454"/>
      <c r="P1759" s="2" t="e">
        <f>IF(Produit_Tarif_Stock!#REF!&lt;&gt;0,Produit_Tarif_Stock!#REF!,"")</f>
        <v>#REF!</v>
      </c>
      <c r="Q1759" s="518" t="e">
        <f>IF(Produit_Tarif_Stock!#REF!&lt;&gt;0,(E1759-(E1759*H1759)-Produit_Tarif_Stock!#REF!)/Produit_Tarif_Stock!#REF!*100,(E1759-(E1759*H1759)-Produit_Tarif_Stock!#REF!)/Produit_Tarif_Stock!#REF!*100)</f>
        <v>#REF!</v>
      </c>
      <c r="R1759" s="523">
        <f t="shared" si="55"/>
        <v>0</v>
      </c>
      <c r="S1759" s="524" t="e">
        <f>Produit_Tarif_Stock!#REF!</f>
        <v>#REF!</v>
      </c>
    </row>
    <row r="1760" spans="1:19" ht="24.75" customHeight="1">
      <c r="A1760" s="228" t="e">
        <f>Produit_Tarif_Stock!#REF!</f>
        <v>#REF!</v>
      </c>
      <c r="B1760" s="118" t="e">
        <f>IF(Produit_Tarif_Stock!#REF!&lt;&gt;"",Produit_Tarif_Stock!#REF!,"")</f>
        <v>#REF!</v>
      </c>
      <c r="C1760" s="502" t="e">
        <f>IF(Produit_Tarif_Stock!#REF!&lt;&gt;"",Produit_Tarif_Stock!#REF!,"")</f>
        <v>#REF!</v>
      </c>
      <c r="D1760" s="505" t="e">
        <f>IF(Produit_Tarif_Stock!#REF!&lt;&gt;"",Produit_Tarif_Stock!#REF!,"")</f>
        <v>#REF!</v>
      </c>
      <c r="E1760" s="514" t="e">
        <f>IF(Produit_Tarif_Stock!#REF!&lt;&gt;0,Produit_Tarif_Stock!#REF!,"")</f>
        <v>#REF!</v>
      </c>
      <c r="F1760" s="2" t="e">
        <f>IF(Produit_Tarif_Stock!#REF!&lt;&gt;"",Produit_Tarif_Stock!#REF!,"")</f>
        <v>#REF!</v>
      </c>
      <c r="G1760" s="506" t="e">
        <f>IF(Produit_Tarif_Stock!#REF!&lt;&gt;0,Produit_Tarif_Stock!#REF!,"")</f>
        <v>#REF!</v>
      </c>
      <c r="I1760" s="506" t="str">
        <f t="shared" si="54"/>
        <v/>
      </c>
      <c r="J1760" s="2" t="e">
        <f>IF(Produit_Tarif_Stock!#REF!&lt;&gt;0,Produit_Tarif_Stock!#REF!,"")</f>
        <v>#REF!</v>
      </c>
      <c r="K1760" s="2" t="e">
        <f>IF(Produit_Tarif_Stock!#REF!&lt;&gt;0,Produit_Tarif_Stock!#REF!,"")</f>
        <v>#REF!</v>
      </c>
      <c r="L1760" s="114" t="e">
        <f>IF(Produit_Tarif_Stock!#REF!&lt;&gt;0,Produit_Tarif_Stock!#REF!,"")</f>
        <v>#REF!</v>
      </c>
      <c r="M1760" s="114" t="e">
        <f>IF(Produit_Tarif_Stock!#REF!&lt;&gt;0,Produit_Tarif_Stock!#REF!,"")</f>
        <v>#REF!</v>
      </c>
      <c r="N1760" s="454"/>
      <c r="P1760" s="2" t="e">
        <f>IF(Produit_Tarif_Stock!#REF!&lt;&gt;0,Produit_Tarif_Stock!#REF!,"")</f>
        <v>#REF!</v>
      </c>
      <c r="Q1760" s="518" t="e">
        <f>IF(Produit_Tarif_Stock!#REF!&lt;&gt;0,(E1760-(E1760*H1760)-Produit_Tarif_Stock!#REF!)/Produit_Tarif_Stock!#REF!*100,(E1760-(E1760*H1760)-Produit_Tarif_Stock!#REF!)/Produit_Tarif_Stock!#REF!*100)</f>
        <v>#REF!</v>
      </c>
      <c r="R1760" s="523">
        <f t="shared" si="55"/>
        <v>0</v>
      </c>
      <c r="S1760" s="524" t="e">
        <f>Produit_Tarif_Stock!#REF!</f>
        <v>#REF!</v>
      </c>
    </row>
    <row r="1761" spans="1:19" ht="24.75" customHeight="1">
      <c r="A1761" s="228" t="e">
        <f>Produit_Tarif_Stock!#REF!</f>
        <v>#REF!</v>
      </c>
      <c r="B1761" s="118" t="e">
        <f>IF(Produit_Tarif_Stock!#REF!&lt;&gt;"",Produit_Tarif_Stock!#REF!,"")</f>
        <v>#REF!</v>
      </c>
      <c r="C1761" s="502" t="e">
        <f>IF(Produit_Tarif_Stock!#REF!&lt;&gt;"",Produit_Tarif_Stock!#REF!,"")</f>
        <v>#REF!</v>
      </c>
      <c r="D1761" s="505" t="e">
        <f>IF(Produit_Tarif_Stock!#REF!&lt;&gt;"",Produit_Tarif_Stock!#REF!,"")</f>
        <v>#REF!</v>
      </c>
      <c r="E1761" s="514" t="e">
        <f>IF(Produit_Tarif_Stock!#REF!&lt;&gt;0,Produit_Tarif_Stock!#REF!,"")</f>
        <v>#REF!</v>
      </c>
      <c r="F1761" s="2" t="e">
        <f>IF(Produit_Tarif_Stock!#REF!&lt;&gt;"",Produit_Tarif_Stock!#REF!,"")</f>
        <v>#REF!</v>
      </c>
      <c r="G1761" s="506" t="e">
        <f>IF(Produit_Tarif_Stock!#REF!&lt;&gt;0,Produit_Tarif_Stock!#REF!,"")</f>
        <v>#REF!</v>
      </c>
      <c r="I1761" s="506" t="str">
        <f t="shared" si="54"/>
        <v/>
      </c>
      <c r="J1761" s="2" t="e">
        <f>IF(Produit_Tarif_Stock!#REF!&lt;&gt;0,Produit_Tarif_Stock!#REF!,"")</f>
        <v>#REF!</v>
      </c>
      <c r="K1761" s="2" t="e">
        <f>IF(Produit_Tarif_Stock!#REF!&lt;&gt;0,Produit_Tarif_Stock!#REF!,"")</f>
        <v>#REF!</v>
      </c>
      <c r="L1761" s="114" t="e">
        <f>IF(Produit_Tarif_Stock!#REF!&lt;&gt;0,Produit_Tarif_Stock!#REF!,"")</f>
        <v>#REF!</v>
      </c>
      <c r="M1761" s="114" t="e">
        <f>IF(Produit_Tarif_Stock!#REF!&lt;&gt;0,Produit_Tarif_Stock!#REF!,"")</f>
        <v>#REF!</v>
      </c>
      <c r="N1761" s="454"/>
      <c r="P1761" s="2" t="e">
        <f>IF(Produit_Tarif_Stock!#REF!&lt;&gt;0,Produit_Tarif_Stock!#REF!,"")</f>
        <v>#REF!</v>
      </c>
      <c r="Q1761" s="518" t="e">
        <f>IF(Produit_Tarif_Stock!#REF!&lt;&gt;0,(E1761-(E1761*H1761)-Produit_Tarif_Stock!#REF!)/Produit_Tarif_Stock!#REF!*100,(E1761-(E1761*H1761)-Produit_Tarif_Stock!#REF!)/Produit_Tarif_Stock!#REF!*100)</f>
        <v>#REF!</v>
      </c>
      <c r="R1761" s="523">
        <f t="shared" si="55"/>
        <v>0</v>
      </c>
      <c r="S1761" s="524" t="e">
        <f>Produit_Tarif_Stock!#REF!</f>
        <v>#REF!</v>
      </c>
    </row>
    <row r="1762" spans="1:19" ht="24.75" customHeight="1">
      <c r="A1762" s="228" t="e">
        <f>Produit_Tarif_Stock!#REF!</f>
        <v>#REF!</v>
      </c>
      <c r="B1762" s="118" t="e">
        <f>IF(Produit_Tarif_Stock!#REF!&lt;&gt;"",Produit_Tarif_Stock!#REF!,"")</f>
        <v>#REF!</v>
      </c>
      <c r="C1762" s="502" t="e">
        <f>IF(Produit_Tarif_Stock!#REF!&lt;&gt;"",Produit_Tarif_Stock!#REF!,"")</f>
        <v>#REF!</v>
      </c>
      <c r="D1762" s="505" t="e">
        <f>IF(Produit_Tarif_Stock!#REF!&lt;&gt;"",Produit_Tarif_Stock!#REF!,"")</f>
        <v>#REF!</v>
      </c>
      <c r="E1762" s="514" t="e">
        <f>IF(Produit_Tarif_Stock!#REF!&lt;&gt;0,Produit_Tarif_Stock!#REF!,"")</f>
        <v>#REF!</v>
      </c>
      <c r="F1762" s="2" t="e">
        <f>IF(Produit_Tarif_Stock!#REF!&lt;&gt;"",Produit_Tarif_Stock!#REF!,"")</f>
        <v>#REF!</v>
      </c>
      <c r="G1762" s="506" t="e">
        <f>IF(Produit_Tarif_Stock!#REF!&lt;&gt;0,Produit_Tarif_Stock!#REF!,"")</f>
        <v>#REF!</v>
      </c>
      <c r="I1762" s="506" t="str">
        <f t="shared" si="54"/>
        <v/>
      </c>
      <c r="J1762" s="2" t="e">
        <f>IF(Produit_Tarif_Stock!#REF!&lt;&gt;0,Produit_Tarif_Stock!#REF!,"")</f>
        <v>#REF!</v>
      </c>
      <c r="K1762" s="2" t="e">
        <f>IF(Produit_Tarif_Stock!#REF!&lt;&gt;0,Produit_Tarif_Stock!#REF!,"")</f>
        <v>#REF!</v>
      </c>
      <c r="L1762" s="114" t="e">
        <f>IF(Produit_Tarif_Stock!#REF!&lt;&gt;0,Produit_Tarif_Stock!#REF!,"")</f>
        <v>#REF!</v>
      </c>
      <c r="M1762" s="114" t="e">
        <f>IF(Produit_Tarif_Stock!#REF!&lt;&gt;0,Produit_Tarif_Stock!#REF!,"")</f>
        <v>#REF!</v>
      </c>
      <c r="N1762" s="454"/>
      <c r="P1762" s="2" t="e">
        <f>IF(Produit_Tarif_Stock!#REF!&lt;&gt;0,Produit_Tarif_Stock!#REF!,"")</f>
        <v>#REF!</v>
      </c>
      <c r="Q1762" s="518" t="e">
        <f>IF(Produit_Tarif_Stock!#REF!&lt;&gt;0,(E1762-(E1762*H1762)-Produit_Tarif_Stock!#REF!)/Produit_Tarif_Stock!#REF!*100,(E1762-(E1762*H1762)-Produit_Tarif_Stock!#REF!)/Produit_Tarif_Stock!#REF!*100)</f>
        <v>#REF!</v>
      </c>
      <c r="R1762" s="523">
        <f t="shared" si="55"/>
        <v>0</v>
      </c>
      <c r="S1762" s="524" t="e">
        <f>Produit_Tarif_Stock!#REF!</f>
        <v>#REF!</v>
      </c>
    </row>
    <row r="1763" spans="1:19" ht="24.75" customHeight="1">
      <c r="A1763" s="228" t="e">
        <f>Produit_Tarif_Stock!#REF!</f>
        <v>#REF!</v>
      </c>
      <c r="B1763" s="118" t="e">
        <f>IF(Produit_Tarif_Stock!#REF!&lt;&gt;"",Produit_Tarif_Stock!#REF!,"")</f>
        <v>#REF!</v>
      </c>
      <c r="C1763" s="502" t="e">
        <f>IF(Produit_Tarif_Stock!#REF!&lt;&gt;"",Produit_Tarif_Stock!#REF!,"")</f>
        <v>#REF!</v>
      </c>
      <c r="D1763" s="505" t="e">
        <f>IF(Produit_Tarif_Stock!#REF!&lt;&gt;"",Produit_Tarif_Stock!#REF!,"")</f>
        <v>#REF!</v>
      </c>
      <c r="E1763" s="514" t="e">
        <f>IF(Produit_Tarif_Stock!#REF!&lt;&gt;0,Produit_Tarif_Stock!#REF!,"")</f>
        <v>#REF!</v>
      </c>
      <c r="F1763" s="2" t="e">
        <f>IF(Produit_Tarif_Stock!#REF!&lt;&gt;"",Produit_Tarif_Stock!#REF!,"")</f>
        <v>#REF!</v>
      </c>
      <c r="G1763" s="506" t="e">
        <f>IF(Produit_Tarif_Stock!#REF!&lt;&gt;0,Produit_Tarif_Stock!#REF!,"")</f>
        <v>#REF!</v>
      </c>
      <c r="I1763" s="506" t="str">
        <f t="shared" si="54"/>
        <v/>
      </c>
      <c r="J1763" s="2" t="e">
        <f>IF(Produit_Tarif_Stock!#REF!&lt;&gt;0,Produit_Tarif_Stock!#REF!,"")</f>
        <v>#REF!</v>
      </c>
      <c r="K1763" s="2" t="e">
        <f>IF(Produit_Tarif_Stock!#REF!&lt;&gt;0,Produit_Tarif_Stock!#REF!,"")</f>
        <v>#REF!</v>
      </c>
      <c r="L1763" s="114" t="e">
        <f>IF(Produit_Tarif_Stock!#REF!&lt;&gt;0,Produit_Tarif_Stock!#REF!,"")</f>
        <v>#REF!</v>
      </c>
      <c r="M1763" s="114" t="e">
        <f>IF(Produit_Tarif_Stock!#REF!&lt;&gt;0,Produit_Tarif_Stock!#REF!,"")</f>
        <v>#REF!</v>
      </c>
      <c r="N1763" s="454"/>
      <c r="P1763" s="2" t="e">
        <f>IF(Produit_Tarif_Stock!#REF!&lt;&gt;0,Produit_Tarif_Stock!#REF!,"")</f>
        <v>#REF!</v>
      </c>
      <c r="Q1763" s="518" t="e">
        <f>IF(Produit_Tarif_Stock!#REF!&lt;&gt;0,(E1763-(E1763*H1763)-Produit_Tarif_Stock!#REF!)/Produit_Tarif_Stock!#REF!*100,(E1763-(E1763*H1763)-Produit_Tarif_Stock!#REF!)/Produit_Tarif_Stock!#REF!*100)</f>
        <v>#REF!</v>
      </c>
      <c r="R1763" s="523">
        <f t="shared" si="55"/>
        <v>0</v>
      </c>
      <c r="S1763" s="524" t="e">
        <f>Produit_Tarif_Stock!#REF!</f>
        <v>#REF!</v>
      </c>
    </row>
    <row r="1764" spans="1:19" ht="24.75" customHeight="1">
      <c r="A1764" s="228" t="e">
        <f>Produit_Tarif_Stock!#REF!</f>
        <v>#REF!</v>
      </c>
      <c r="B1764" s="118" t="e">
        <f>IF(Produit_Tarif_Stock!#REF!&lt;&gt;"",Produit_Tarif_Stock!#REF!,"")</f>
        <v>#REF!</v>
      </c>
      <c r="C1764" s="502" t="e">
        <f>IF(Produit_Tarif_Stock!#REF!&lt;&gt;"",Produit_Tarif_Stock!#REF!,"")</f>
        <v>#REF!</v>
      </c>
      <c r="D1764" s="505" t="e">
        <f>IF(Produit_Tarif_Stock!#REF!&lt;&gt;"",Produit_Tarif_Stock!#REF!,"")</f>
        <v>#REF!</v>
      </c>
      <c r="E1764" s="514" t="e">
        <f>IF(Produit_Tarif_Stock!#REF!&lt;&gt;0,Produit_Tarif_Stock!#REF!,"")</f>
        <v>#REF!</v>
      </c>
      <c r="F1764" s="2" t="e">
        <f>IF(Produit_Tarif_Stock!#REF!&lt;&gt;"",Produit_Tarif_Stock!#REF!,"")</f>
        <v>#REF!</v>
      </c>
      <c r="G1764" s="506" t="e">
        <f>IF(Produit_Tarif_Stock!#REF!&lt;&gt;0,Produit_Tarif_Stock!#REF!,"")</f>
        <v>#REF!</v>
      </c>
      <c r="I1764" s="506" t="str">
        <f t="shared" si="54"/>
        <v/>
      </c>
      <c r="J1764" s="2" t="e">
        <f>IF(Produit_Tarif_Stock!#REF!&lt;&gt;0,Produit_Tarif_Stock!#REF!,"")</f>
        <v>#REF!</v>
      </c>
      <c r="K1764" s="2" t="e">
        <f>IF(Produit_Tarif_Stock!#REF!&lt;&gt;0,Produit_Tarif_Stock!#REF!,"")</f>
        <v>#REF!</v>
      </c>
      <c r="L1764" s="114" t="e">
        <f>IF(Produit_Tarif_Stock!#REF!&lt;&gt;0,Produit_Tarif_Stock!#REF!,"")</f>
        <v>#REF!</v>
      </c>
      <c r="M1764" s="114" t="e">
        <f>IF(Produit_Tarif_Stock!#REF!&lt;&gt;0,Produit_Tarif_Stock!#REF!,"")</f>
        <v>#REF!</v>
      </c>
      <c r="N1764" s="454"/>
      <c r="P1764" s="2" t="e">
        <f>IF(Produit_Tarif_Stock!#REF!&lt;&gt;0,Produit_Tarif_Stock!#REF!,"")</f>
        <v>#REF!</v>
      </c>
      <c r="Q1764" s="518" t="e">
        <f>IF(Produit_Tarif_Stock!#REF!&lt;&gt;0,(E1764-(E1764*H1764)-Produit_Tarif_Stock!#REF!)/Produit_Tarif_Stock!#REF!*100,(E1764-(E1764*H1764)-Produit_Tarif_Stock!#REF!)/Produit_Tarif_Stock!#REF!*100)</f>
        <v>#REF!</v>
      </c>
      <c r="R1764" s="523">
        <f t="shared" si="55"/>
        <v>0</v>
      </c>
      <c r="S1764" s="524" t="e">
        <f>Produit_Tarif_Stock!#REF!</f>
        <v>#REF!</v>
      </c>
    </row>
    <row r="1765" spans="1:19" ht="24.75" customHeight="1">
      <c r="A1765" s="228" t="e">
        <f>Produit_Tarif_Stock!#REF!</f>
        <v>#REF!</v>
      </c>
      <c r="B1765" s="118" t="e">
        <f>IF(Produit_Tarif_Stock!#REF!&lt;&gt;"",Produit_Tarif_Stock!#REF!,"")</f>
        <v>#REF!</v>
      </c>
      <c r="C1765" s="502" t="e">
        <f>IF(Produit_Tarif_Stock!#REF!&lt;&gt;"",Produit_Tarif_Stock!#REF!,"")</f>
        <v>#REF!</v>
      </c>
      <c r="D1765" s="505" t="e">
        <f>IF(Produit_Tarif_Stock!#REF!&lt;&gt;"",Produit_Tarif_Stock!#REF!,"")</f>
        <v>#REF!</v>
      </c>
      <c r="E1765" s="514" t="e">
        <f>IF(Produit_Tarif_Stock!#REF!&lt;&gt;0,Produit_Tarif_Stock!#REF!,"")</f>
        <v>#REF!</v>
      </c>
      <c r="F1765" s="2" t="e">
        <f>IF(Produit_Tarif_Stock!#REF!&lt;&gt;"",Produit_Tarif_Stock!#REF!,"")</f>
        <v>#REF!</v>
      </c>
      <c r="G1765" s="506" t="e">
        <f>IF(Produit_Tarif_Stock!#REF!&lt;&gt;0,Produit_Tarif_Stock!#REF!,"")</f>
        <v>#REF!</v>
      </c>
      <c r="I1765" s="506" t="str">
        <f t="shared" si="54"/>
        <v/>
      </c>
      <c r="J1765" s="2" t="e">
        <f>IF(Produit_Tarif_Stock!#REF!&lt;&gt;0,Produit_Tarif_Stock!#REF!,"")</f>
        <v>#REF!</v>
      </c>
      <c r="K1765" s="2" t="e">
        <f>IF(Produit_Tarif_Stock!#REF!&lt;&gt;0,Produit_Tarif_Stock!#REF!,"")</f>
        <v>#REF!</v>
      </c>
      <c r="L1765" s="114" t="e">
        <f>IF(Produit_Tarif_Stock!#REF!&lt;&gt;0,Produit_Tarif_Stock!#REF!,"")</f>
        <v>#REF!</v>
      </c>
      <c r="M1765" s="114" t="e">
        <f>IF(Produit_Tarif_Stock!#REF!&lt;&gt;0,Produit_Tarif_Stock!#REF!,"")</f>
        <v>#REF!</v>
      </c>
      <c r="N1765" s="454"/>
      <c r="P1765" s="2" t="e">
        <f>IF(Produit_Tarif_Stock!#REF!&lt;&gt;0,Produit_Tarif_Stock!#REF!,"")</f>
        <v>#REF!</v>
      </c>
      <c r="Q1765" s="518" t="e">
        <f>IF(Produit_Tarif_Stock!#REF!&lt;&gt;0,(E1765-(E1765*H1765)-Produit_Tarif_Stock!#REF!)/Produit_Tarif_Stock!#REF!*100,(E1765-(E1765*H1765)-Produit_Tarif_Stock!#REF!)/Produit_Tarif_Stock!#REF!*100)</f>
        <v>#REF!</v>
      </c>
      <c r="R1765" s="523">
        <f t="shared" si="55"/>
        <v>0</v>
      </c>
      <c r="S1765" s="524" t="e">
        <f>Produit_Tarif_Stock!#REF!</f>
        <v>#REF!</v>
      </c>
    </row>
    <row r="1766" spans="1:19" ht="24.75" customHeight="1">
      <c r="A1766" s="228" t="e">
        <f>Produit_Tarif_Stock!#REF!</f>
        <v>#REF!</v>
      </c>
      <c r="B1766" s="118" t="e">
        <f>IF(Produit_Tarif_Stock!#REF!&lt;&gt;"",Produit_Tarif_Stock!#REF!,"")</f>
        <v>#REF!</v>
      </c>
      <c r="C1766" s="502" t="e">
        <f>IF(Produit_Tarif_Stock!#REF!&lt;&gt;"",Produit_Tarif_Stock!#REF!,"")</f>
        <v>#REF!</v>
      </c>
      <c r="D1766" s="505" t="e">
        <f>IF(Produit_Tarif_Stock!#REF!&lt;&gt;"",Produit_Tarif_Stock!#REF!,"")</f>
        <v>#REF!</v>
      </c>
      <c r="E1766" s="514" t="e">
        <f>IF(Produit_Tarif_Stock!#REF!&lt;&gt;0,Produit_Tarif_Stock!#REF!,"")</f>
        <v>#REF!</v>
      </c>
      <c r="F1766" s="2" t="e">
        <f>IF(Produit_Tarif_Stock!#REF!&lt;&gt;"",Produit_Tarif_Stock!#REF!,"")</f>
        <v>#REF!</v>
      </c>
      <c r="G1766" s="506" t="e">
        <f>IF(Produit_Tarif_Stock!#REF!&lt;&gt;0,Produit_Tarif_Stock!#REF!,"")</f>
        <v>#REF!</v>
      </c>
      <c r="I1766" s="506" t="str">
        <f t="shared" si="54"/>
        <v/>
      </c>
      <c r="J1766" s="2" t="e">
        <f>IF(Produit_Tarif_Stock!#REF!&lt;&gt;0,Produit_Tarif_Stock!#REF!,"")</f>
        <v>#REF!</v>
      </c>
      <c r="K1766" s="2" t="e">
        <f>IF(Produit_Tarif_Stock!#REF!&lt;&gt;0,Produit_Tarif_Stock!#REF!,"")</f>
        <v>#REF!</v>
      </c>
      <c r="L1766" s="114" t="e">
        <f>IF(Produit_Tarif_Stock!#REF!&lt;&gt;0,Produit_Tarif_Stock!#REF!,"")</f>
        <v>#REF!</v>
      </c>
      <c r="M1766" s="114" t="e">
        <f>IF(Produit_Tarif_Stock!#REF!&lt;&gt;0,Produit_Tarif_Stock!#REF!,"")</f>
        <v>#REF!</v>
      </c>
      <c r="N1766" s="454"/>
      <c r="P1766" s="2" t="e">
        <f>IF(Produit_Tarif_Stock!#REF!&lt;&gt;0,Produit_Tarif_Stock!#REF!,"")</f>
        <v>#REF!</v>
      </c>
      <c r="Q1766" s="518" t="e">
        <f>IF(Produit_Tarif_Stock!#REF!&lt;&gt;0,(E1766-(E1766*H1766)-Produit_Tarif_Stock!#REF!)/Produit_Tarif_Stock!#REF!*100,(E1766-(E1766*H1766)-Produit_Tarif_Stock!#REF!)/Produit_Tarif_Stock!#REF!*100)</f>
        <v>#REF!</v>
      </c>
      <c r="R1766" s="523">
        <f t="shared" si="55"/>
        <v>0</v>
      </c>
      <c r="S1766" s="524" t="e">
        <f>Produit_Tarif_Stock!#REF!</f>
        <v>#REF!</v>
      </c>
    </row>
    <row r="1767" spans="1:19" ht="24.75" customHeight="1">
      <c r="A1767" s="228" t="e">
        <f>Produit_Tarif_Stock!#REF!</f>
        <v>#REF!</v>
      </c>
      <c r="B1767" s="118" t="e">
        <f>IF(Produit_Tarif_Stock!#REF!&lt;&gt;"",Produit_Tarif_Stock!#REF!,"")</f>
        <v>#REF!</v>
      </c>
      <c r="C1767" s="502" t="e">
        <f>IF(Produit_Tarif_Stock!#REF!&lt;&gt;"",Produit_Tarif_Stock!#REF!,"")</f>
        <v>#REF!</v>
      </c>
      <c r="D1767" s="505" t="e">
        <f>IF(Produit_Tarif_Stock!#REF!&lt;&gt;"",Produit_Tarif_Stock!#REF!,"")</f>
        <v>#REF!</v>
      </c>
      <c r="E1767" s="514" t="e">
        <f>IF(Produit_Tarif_Stock!#REF!&lt;&gt;0,Produit_Tarif_Stock!#REF!,"")</f>
        <v>#REF!</v>
      </c>
      <c r="F1767" s="2" t="e">
        <f>IF(Produit_Tarif_Stock!#REF!&lt;&gt;"",Produit_Tarif_Stock!#REF!,"")</f>
        <v>#REF!</v>
      </c>
      <c r="G1767" s="506" t="e">
        <f>IF(Produit_Tarif_Stock!#REF!&lt;&gt;0,Produit_Tarif_Stock!#REF!,"")</f>
        <v>#REF!</v>
      </c>
      <c r="I1767" s="506" t="str">
        <f t="shared" si="54"/>
        <v/>
      </c>
      <c r="J1767" s="2" t="e">
        <f>IF(Produit_Tarif_Stock!#REF!&lt;&gt;0,Produit_Tarif_Stock!#REF!,"")</f>
        <v>#REF!</v>
      </c>
      <c r="K1767" s="2" t="e">
        <f>IF(Produit_Tarif_Stock!#REF!&lt;&gt;0,Produit_Tarif_Stock!#REF!,"")</f>
        <v>#REF!</v>
      </c>
      <c r="L1767" s="114" t="e">
        <f>IF(Produit_Tarif_Stock!#REF!&lt;&gt;0,Produit_Tarif_Stock!#REF!,"")</f>
        <v>#REF!</v>
      </c>
      <c r="M1767" s="114" t="e">
        <f>IF(Produit_Tarif_Stock!#REF!&lt;&gt;0,Produit_Tarif_Stock!#REF!,"")</f>
        <v>#REF!</v>
      </c>
      <c r="N1767" s="454"/>
      <c r="P1767" s="2" t="e">
        <f>IF(Produit_Tarif_Stock!#REF!&lt;&gt;0,Produit_Tarif_Stock!#REF!,"")</f>
        <v>#REF!</v>
      </c>
      <c r="Q1767" s="518" t="e">
        <f>IF(Produit_Tarif_Stock!#REF!&lt;&gt;0,(E1767-(E1767*H1767)-Produit_Tarif_Stock!#REF!)/Produit_Tarif_Stock!#REF!*100,(E1767-(E1767*H1767)-Produit_Tarif_Stock!#REF!)/Produit_Tarif_Stock!#REF!*100)</f>
        <v>#REF!</v>
      </c>
      <c r="R1767" s="523">
        <f t="shared" si="55"/>
        <v>0</v>
      </c>
      <c r="S1767" s="524" t="e">
        <f>Produit_Tarif_Stock!#REF!</f>
        <v>#REF!</v>
      </c>
    </row>
    <row r="1768" spans="1:19" ht="24.75" customHeight="1">
      <c r="A1768" s="228" t="e">
        <f>Produit_Tarif_Stock!#REF!</f>
        <v>#REF!</v>
      </c>
      <c r="B1768" s="118" t="e">
        <f>IF(Produit_Tarif_Stock!#REF!&lt;&gt;"",Produit_Tarif_Stock!#REF!,"")</f>
        <v>#REF!</v>
      </c>
      <c r="C1768" s="502" t="e">
        <f>IF(Produit_Tarif_Stock!#REF!&lt;&gt;"",Produit_Tarif_Stock!#REF!,"")</f>
        <v>#REF!</v>
      </c>
      <c r="D1768" s="505" t="e">
        <f>IF(Produit_Tarif_Stock!#REF!&lt;&gt;"",Produit_Tarif_Stock!#REF!,"")</f>
        <v>#REF!</v>
      </c>
      <c r="E1768" s="514" t="e">
        <f>IF(Produit_Tarif_Stock!#REF!&lt;&gt;0,Produit_Tarif_Stock!#REF!,"")</f>
        <v>#REF!</v>
      </c>
      <c r="F1768" s="2" t="e">
        <f>IF(Produit_Tarif_Stock!#REF!&lt;&gt;"",Produit_Tarif_Stock!#REF!,"")</f>
        <v>#REF!</v>
      </c>
      <c r="G1768" s="506" t="e">
        <f>IF(Produit_Tarif_Stock!#REF!&lt;&gt;0,Produit_Tarif_Stock!#REF!,"")</f>
        <v>#REF!</v>
      </c>
      <c r="I1768" s="506" t="str">
        <f t="shared" si="54"/>
        <v/>
      </c>
      <c r="J1768" s="2" t="e">
        <f>IF(Produit_Tarif_Stock!#REF!&lt;&gt;0,Produit_Tarif_Stock!#REF!,"")</f>
        <v>#REF!</v>
      </c>
      <c r="K1768" s="2" t="e">
        <f>IF(Produit_Tarif_Stock!#REF!&lt;&gt;0,Produit_Tarif_Stock!#REF!,"")</f>
        <v>#REF!</v>
      </c>
      <c r="L1768" s="114" t="e">
        <f>IF(Produit_Tarif_Stock!#REF!&lt;&gt;0,Produit_Tarif_Stock!#REF!,"")</f>
        <v>#REF!</v>
      </c>
      <c r="M1768" s="114" t="e">
        <f>IF(Produit_Tarif_Stock!#REF!&lt;&gt;0,Produit_Tarif_Stock!#REF!,"")</f>
        <v>#REF!</v>
      </c>
      <c r="N1768" s="454"/>
      <c r="P1768" s="2" t="e">
        <f>IF(Produit_Tarif_Stock!#REF!&lt;&gt;0,Produit_Tarif_Stock!#REF!,"")</f>
        <v>#REF!</v>
      </c>
      <c r="Q1768" s="518" t="e">
        <f>IF(Produit_Tarif_Stock!#REF!&lt;&gt;0,(E1768-(E1768*H1768)-Produit_Tarif_Stock!#REF!)/Produit_Tarif_Stock!#REF!*100,(E1768-(E1768*H1768)-Produit_Tarif_Stock!#REF!)/Produit_Tarif_Stock!#REF!*100)</f>
        <v>#REF!</v>
      </c>
      <c r="R1768" s="523">
        <f t="shared" si="55"/>
        <v>0</v>
      </c>
      <c r="S1768" s="524" t="e">
        <f>Produit_Tarif_Stock!#REF!</f>
        <v>#REF!</v>
      </c>
    </row>
    <row r="1769" spans="1:19" ht="24.75" customHeight="1">
      <c r="A1769" s="228" t="e">
        <f>Produit_Tarif_Stock!#REF!</f>
        <v>#REF!</v>
      </c>
      <c r="B1769" s="118" t="e">
        <f>IF(Produit_Tarif_Stock!#REF!&lt;&gt;"",Produit_Tarif_Stock!#REF!,"")</f>
        <v>#REF!</v>
      </c>
      <c r="C1769" s="502" t="e">
        <f>IF(Produit_Tarif_Stock!#REF!&lt;&gt;"",Produit_Tarif_Stock!#REF!,"")</f>
        <v>#REF!</v>
      </c>
      <c r="D1769" s="505" t="e">
        <f>IF(Produit_Tarif_Stock!#REF!&lt;&gt;"",Produit_Tarif_Stock!#REF!,"")</f>
        <v>#REF!</v>
      </c>
      <c r="E1769" s="514" t="e">
        <f>IF(Produit_Tarif_Stock!#REF!&lt;&gt;0,Produit_Tarif_Stock!#REF!,"")</f>
        <v>#REF!</v>
      </c>
      <c r="F1769" s="2" t="e">
        <f>IF(Produit_Tarif_Stock!#REF!&lt;&gt;"",Produit_Tarif_Stock!#REF!,"")</f>
        <v>#REF!</v>
      </c>
      <c r="G1769" s="506" t="e">
        <f>IF(Produit_Tarif_Stock!#REF!&lt;&gt;0,Produit_Tarif_Stock!#REF!,"")</f>
        <v>#REF!</v>
      </c>
      <c r="I1769" s="506" t="str">
        <f t="shared" si="54"/>
        <v/>
      </c>
      <c r="J1769" s="2" t="e">
        <f>IF(Produit_Tarif_Stock!#REF!&lt;&gt;0,Produit_Tarif_Stock!#REF!,"")</f>
        <v>#REF!</v>
      </c>
      <c r="K1769" s="2" t="e">
        <f>IF(Produit_Tarif_Stock!#REF!&lt;&gt;0,Produit_Tarif_Stock!#REF!,"")</f>
        <v>#REF!</v>
      </c>
      <c r="L1769" s="114" t="e">
        <f>IF(Produit_Tarif_Stock!#REF!&lt;&gt;0,Produit_Tarif_Stock!#REF!,"")</f>
        <v>#REF!</v>
      </c>
      <c r="M1769" s="114" t="e">
        <f>IF(Produit_Tarif_Stock!#REF!&lt;&gt;0,Produit_Tarif_Stock!#REF!,"")</f>
        <v>#REF!</v>
      </c>
      <c r="N1769" s="454"/>
      <c r="P1769" s="2" t="e">
        <f>IF(Produit_Tarif_Stock!#REF!&lt;&gt;0,Produit_Tarif_Stock!#REF!,"")</f>
        <v>#REF!</v>
      </c>
      <c r="Q1769" s="518" t="e">
        <f>IF(Produit_Tarif_Stock!#REF!&lt;&gt;0,(E1769-(E1769*H1769)-Produit_Tarif_Stock!#REF!)/Produit_Tarif_Stock!#REF!*100,(E1769-(E1769*H1769)-Produit_Tarif_Stock!#REF!)/Produit_Tarif_Stock!#REF!*100)</f>
        <v>#REF!</v>
      </c>
      <c r="R1769" s="523">
        <f t="shared" si="55"/>
        <v>0</v>
      </c>
      <c r="S1769" s="524" t="e">
        <f>Produit_Tarif_Stock!#REF!</f>
        <v>#REF!</v>
      </c>
    </row>
    <row r="1770" spans="1:19" ht="24.75" customHeight="1">
      <c r="A1770" s="228" t="e">
        <f>Produit_Tarif_Stock!#REF!</f>
        <v>#REF!</v>
      </c>
      <c r="B1770" s="118" t="e">
        <f>IF(Produit_Tarif_Stock!#REF!&lt;&gt;"",Produit_Tarif_Stock!#REF!,"")</f>
        <v>#REF!</v>
      </c>
      <c r="C1770" s="502" t="e">
        <f>IF(Produit_Tarif_Stock!#REF!&lt;&gt;"",Produit_Tarif_Stock!#REF!,"")</f>
        <v>#REF!</v>
      </c>
      <c r="D1770" s="505" t="e">
        <f>IF(Produit_Tarif_Stock!#REF!&lt;&gt;"",Produit_Tarif_Stock!#REF!,"")</f>
        <v>#REF!</v>
      </c>
      <c r="E1770" s="514" t="e">
        <f>IF(Produit_Tarif_Stock!#REF!&lt;&gt;0,Produit_Tarif_Stock!#REF!,"")</f>
        <v>#REF!</v>
      </c>
      <c r="F1770" s="2" t="e">
        <f>IF(Produit_Tarif_Stock!#REF!&lt;&gt;"",Produit_Tarif_Stock!#REF!,"")</f>
        <v>#REF!</v>
      </c>
      <c r="G1770" s="506" t="e">
        <f>IF(Produit_Tarif_Stock!#REF!&lt;&gt;0,Produit_Tarif_Stock!#REF!,"")</f>
        <v>#REF!</v>
      </c>
      <c r="I1770" s="506" t="str">
        <f t="shared" si="54"/>
        <v/>
      </c>
      <c r="J1770" s="2" t="e">
        <f>IF(Produit_Tarif_Stock!#REF!&lt;&gt;0,Produit_Tarif_Stock!#REF!,"")</f>
        <v>#REF!</v>
      </c>
      <c r="K1770" s="2" t="e">
        <f>IF(Produit_Tarif_Stock!#REF!&lt;&gt;0,Produit_Tarif_Stock!#REF!,"")</f>
        <v>#REF!</v>
      </c>
      <c r="L1770" s="114" t="e">
        <f>IF(Produit_Tarif_Stock!#REF!&lt;&gt;0,Produit_Tarif_Stock!#REF!,"")</f>
        <v>#REF!</v>
      </c>
      <c r="M1770" s="114" t="e">
        <f>IF(Produit_Tarif_Stock!#REF!&lt;&gt;0,Produit_Tarif_Stock!#REF!,"")</f>
        <v>#REF!</v>
      </c>
      <c r="N1770" s="454"/>
      <c r="P1770" s="2" t="e">
        <f>IF(Produit_Tarif_Stock!#REF!&lt;&gt;0,Produit_Tarif_Stock!#REF!,"")</f>
        <v>#REF!</v>
      </c>
      <c r="Q1770" s="518" t="e">
        <f>IF(Produit_Tarif_Stock!#REF!&lt;&gt;0,(E1770-(E1770*H1770)-Produit_Tarif_Stock!#REF!)/Produit_Tarif_Stock!#REF!*100,(E1770-(E1770*H1770)-Produit_Tarif_Stock!#REF!)/Produit_Tarif_Stock!#REF!*100)</f>
        <v>#REF!</v>
      </c>
      <c r="R1770" s="523">
        <f t="shared" si="55"/>
        <v>0</v>
      </c>
      <c r="S1770" s="524" t="e">
        <f>Produit_Tarif_Stock!#REF!</f>
        <v>#REF!</v>
      </c>
    </row>
    <row r="1771" spans="1:19" ht="24.75" customHeight="1">
      <c r="A1771" s="228" t="e">
        <f>Produit_Tarif_Stock!#REF!</f>
        <v>#REF!</v>
      </c>
      <c r="B1771" s="118" t="e">
        <f>IF(Produit_Tarif_Stock!#REF!&lt;&gt;"",Produit_Tarif_Stock!#REF!,"")</f>
        <v>#REF!</v>
      </c>
      <c r="C1771" s="502" t="e">
        <f>IF(Produit_Tarif_Stock!#REF!&lt;&gt;"",Produit_Tarif_Stock!#REF!,"")</f>
        <v>#REF!</v>
      </c>
      <c r="D1771" s="505" t="e">
        <f>IF(Produit_Tarif_Stock!#REF!&lt;&gt;"",Produit_Tarif_Stock!#REF!,"")</f>
        <v>#REF!</v>
      </c>
      <c r="E1771" s="514" t="e">
        <f>IF(Produit_Tarif_Stock!#REF!&lt;&gt;0,Produit_Tarif_Stock!#REF!,"")</f>
        <v>#REF!</v>
      </c>
      <c r="F1771" s="2" t="e">
        <f>IF(Produit_Tarif_Stock!#REF!&lt;&gt;"",Produit_Tarif_Stock!#REF!,"")</f>
        <v>#REF!</v>
      </c>
      <c r="G1771" s="506" t="e">
        <f>IF(Produit_Tarif_Stock!#REF!&lt;&gt;0,Produit_Tarif_Stock!#REF!,"")</f>
        <v>#REF!</v>
      </c>
      <c r="I1771" s="506" t="str">
        <f t="shared" si="54"/>
        <v/>
      </c>
      <c r="J1771" s="2" t="e">
        <f>IF(Produit_Tarif_Stock!#REF!&lt;&gt;0,Produit_Tarif_Stock!#REF!,"")</f>
        <v>#REF!</v>
      </c>
      <c r="K1771" s="2" t="e">
        <f>IF(Produit_Tarif_Stock!#REF!&lt;&gt;0,Produit_Tarif_Stock!#REF!,"")</f>
        <v>#REF!</v>
      </c>
      <c r="L1771" s="114" t="e">
        <f>IF(Produit_Tarif_Stock!#REF!&lt;&gt;0,Produit_Tarif_Stock!#REF!,"")</f>
        <v>#REF!</v>
      </c>
      <c r="M1771" s="114" t="e">
        <f>IF(Produit_Tarif_Stock!#REF!&lt;&gt;0,Produit_Tarif_Stock!#REF!,"")</f>
        <v>#REF!</v>
      </c>
      <c r="N1771" s="454"/>
      <c r="P1771" s="2" t="e">
        <f>IF(Produit_Tarif_Stock!#REF!&lt;&gt;0,Produit_Tarif_Stock!#REF!,"")</f>
        <v>#REF!</v>
      </c>
      <c r="Q1771" s="518" t="e">
        <f>IF(Produit_Tarif_Stock!#REF!&lt;&gt;0,(E1771-(E1771*H1771)-Produit_Tarif_Stock!#REF!)/Produit_Tarif_Stock!#REF!*100,(E1771-(E1771*H1771)-Produit_Tarif_Stock!#REF!)/Produit_Tarif_Stock!#REF!*100)</f>
        <v>#REF!</v>
      </c>
      <c r="R1771" s="523">
        <f t="shared" si="55"/>
        <v>0</v>
      </c>
      <c r="S1771" s="524" t="e">
        <f>Produit_Tarif_Stock!#REF!</f>
        <v>#REF!</v>
      </c>
    </row>
    <row r="1772" spans="1:19" ht="24.75" customHeight="1">
      <c r="A1772" s="228" t="e">
        <f>Produit_Tarif_Stock!#REF!</f>
        <v>#REF!</v>
      </c>
      <c r="B1772" s="118" t="e">
        <f>IF(Produit_Tarif_Stock!#REF!&lt;&gt;"",Produit_Tarif_Stock!#REF!,"")</f>
        <v>#REF!</v>
      </c>
      <c r="C1772" s="502" t="e">
        <f>IF(Produit_Tarif_Stock!#REF!&lt;&gt;"",Produit_Tarif_Stock!#REF!,"")</f>
        <v>#REF!</v>
      </c>
      <c r="D1772" s="505" t="e">
        <f>IF(Produit_Tarif_Stock!#REF!&lt;&gt;"",Produit_Tarif_Stock!#REF!,"")</f>
        <v>#REF!</v>
      </c>
      <c r="E1772" s="514" t="e">
        <f>IF(Produit_Tarif_Stock!#REF!&lt;&gt;0,Produit_Tarif_Stock!#REF!,"")</f>
        <v>#REF!</v>
      </c>
      <c r="F1772" s="2" t="e">
        <f>IF(Produit_Tarif_Stock!#REF!&lt;&gt;"",Produit_Tarif_Stock!#REF!,"")</f>
        <v>#REF!</v>
      </c>
      <c r="G1772" s="506" t="e">
        <f>IF(Produit_Tarif_Stock!#REF!&lt;&gt;0,Produit_Tarif_Stock!#REF!,"")</f>
        <v>#REF!</v>
      </c>
      <c r="I1772" s="506" t="str">
        <f t="shared" si="54"/>
        <v/>
      </c>
      <c r="J1772" s="2" t="e">
        <f>IF(Produit_Tarif_Stock!#REF!&lt;&gt;0,Produit_Tarif_Stock!#REF!,"")</f>
        <v>#REF!</v>
      </c>
      <c r="K1772" s="2" t="e">
        <f>IF(Produit_Tarif_Stock!#REF!&lt;&gt;0,Produit_Tarif_Stock!#REF!,"")</f>
        <v>#REF!</v>
      </c>
      <c r="L1772" s="114" t="e">
        <f>IF(Produit_Tarif_Stock!#REF!&lt;&gt;0,Produit_Tarif_Stock!#REF!,"")</f>
        <v>#REF!</v>
      </c>
      <c r="M1772" s="114" t="e">
        <f>IF(Produit_Tarif_Stock!#REF!&lt;&gt;0,Produit_Tarif_Stock!#REF!,"")</f>
        <v>#REF!</v>
      </c>
      <c r="N1772" s="454"/>
      <c r="P1772" s="2" t="e">
        <f>IF(Produit_Tarif_Stock!#REF!&lt;&gt;0,Produit_Tarif_Stock!#REF!,"")</f>
        <v>#REF!</v>
      </c>
      <c r="Q1772" s="518" t="e">
        <f>IF(Produit_Tarif_Stock!#REF!&lt;&gt;0,(E1772-(E1772*H1772)-Produit_Tarif_Stock!#REF!)/Produit_Tarif_Stock!#REF!*100,(E1772-(E1772*H1772)-Produit_Tarif_Stock!#REF!)/Produit_Tarif_Stock!#REF!*100)</f>
        <v>#REF!</v>
      </c>
      <c r="R1772" s="523">
        <f t="shared" si="55"/>
        <v>0</v>
      </c>
      <c r="S1772" s="524" t="e">
        <f>Produit_Tarif_Stock!#REF!</f>
        <v>#REF!</v>
      </c>
    </row>
    <row r="1773" spans="1:19" ht="24.75" customHeight="1">
      <c r="A1773" s="228" t="e">
        <f>Produit_Tarif_Stock!#REF!</f>
        <v>#REF!</v>
      </c>
      <c r="B1773" s="118" t="e">
        <f>IF(Produit_Tarif_Stock!#REF!&lt;&gt;"",Produit_Tarif_Stock!#REF!,"")</f>
        <v>#REF!</v>
      </c>
      <c r="C1773" s="502" t="e">
        <f>IF(Produit_Tarif_Stock!#REF!&lt;&gt;"",Produit_Tarif_Stock!#REF!,"")</f>
        <v>#REF!</v>
      </c>
      <c r="D1773" s="505" t="e">
        <f>IF(Produit_Tarif_Stock!#REF!&lt;&gt;"",Produit_Tarif_Stock!#REF!,"")</f>
        <v>#REF!</v>
      </c>
      <c r="E1773" s="514" t="e">
        <f>IF(Produit_Tarif_Stock!#REF!&lt;&gt;0,Produit_Tarif_Stock!#REF!,"")</f>
        <v>#REF!</v>
      </c>
      <c r="F1773" s="2" t="e">
        <f>IF(Produit_Tarif_Stock!#REF!&lt;&gt;"",Produit_Tarif_Stock!#REF!,"")</f>
        <v>#REF!</v>
      </c>
      <c r="G1773" s="506" t="e">
        <f>IF(Produit_Tarif_Stock!#REF!&lt;&gt;0,Produit_Tarif_Stock!#REF!,"")</f>
        <v>#REF!</v>
      </c>
      <c r="I1773" s="506" t="str">
        <f t="shared" si="54"/>
        <v/>
      </c>
      <c r="J1773" s="2" t="e">
        <f>IF(Produit_Tarif_Stock!#REF!&lt;&gt;0,Produit_Tarif_Stock!#REF!,"")</f>
        <v>#REF!</v>
      </c>
      <c r="K1773" s="2" t="e">
        <f>IF(Produit_Tarif_Stock!#REF!&lt;&gt;0,Produit_Tarif_Stock!#REF!,"")</f>
        <v>#REF!</v>
      </c>
      <c r="L1773" s="114" t="e">
        <f>IF(Produit_Tarif_Stock!#REF!&lt;&gt;0,Produit_Tarif_Stock!#REF!,"")</f>
        <v>#REF!</v>
      </c>
      <c r="M1773" s="114" t="e">
        <f>IF(Produit_Tarif_Stock!#REF!&lt;&gt;0,Produit_Tarif_Stock!#REF!,"")</f>
        <v>#REF!</v>
      </c>
      <c r="N1773" s="454"/>
      <c r="P1773" s="2" t="e">
        <f>IF(Produit_Tarif_Stock!#REF!&lt;&gt;0,Produit_Tarif_Stock!#REF!,"")</f>
        <v>#REF!</v>
      </c>
      <c r="Q1773" s="518" t="e">
        <f>IF(Produit_Tarif_Stock!#REF!&lt;&gt;0,(E1773-(E1773*H1773)-Produit_Tarif_Stock!#REF!)/Produit_Tarif_Stock!#REF!*100,(E1773-(E1773*H1773)-Produit_Tarif_Stock!#REF!)/Produit_Tarif_Stock!#REF!*100)</f>
        <v>#REF!</v>
      </c>
      <c r="R1773" s="523">
        <f t="shared" si="55"/>
        <v>0</v>
      </c>
      <c r="S1773" s="524" t="e">
        <f>Produit_Tarif_Stock!#REF!</f>
        <v>#REF!</v>
      </c>
    </row>
    <row r="1774" spans="1:19" ht="24.75" customHeight="1">
      <c r="A1774" s="228" t="e">
        <f>Produit_Tarif_Stock!#REF!</f>
        <v>#REF!</v>
      </c>
      <c r="B1774" s="118" t="e">
        <f>IF(Produit_Tarif_Stock!#REF!&lt;&gt;"",Produit_Tarif_Stock!#REF!,"")</f>
        <v>#REF!</v>
      </c>
      <c r="C1774" s="502" t="e">
        <f>IF(Produit_Tarif_Stock!#REF!&lt;&gt;"",Produit_Tarif_Stock!#REF!,"")</f>
        <v>#REF!</v>
      </c>
      <c r="D1774" s="505" t="e">
        <f>IF(Produit_Tarif_Stock!#REF!&lt;&gt;"",Produit_Tarif_Stock!#REF!,"")</f>
        <v>#REF!</v>
      </c>
      <c r="E1774" s="514" t="e">
        <f>IF(Produit_Tarif_Stock!#REF!&lt;&gt;0,Produit_Tarif_Stock!#REF!,"")</f>
        <v>#REF!</v>
      </c>
      <c r="F1774" s="2" t="e">
        <f>IF(Produit_Tarif_Stock!#REF!&lt;&gt;"",Produit_Tarif_Stock!#REF!,"")</f>
        <v>#REF!</v>
      </c>
      <c r="G1774" s="506" t="e">
        <f>IF(Produit_Tarif_Stock!#REF!&lt;&gt;0,Produit_Tarif_Stock!#REF!,"")</f>
        <v>#REF!</v>
      </c>
      <c r="I1774" s="506" t="str">
        <f t="shared" si="54"/>
        <v/>
      </c>
      <c r="J1774" s="2" t="e">
        <f>IF(Produit_Tarif_Stock!#REF!&lt;&gt;0,Produit_Tarif_Stock!#REF!,"")</f>
        <v>#REF!</v>
      </c>
      <c r="K1774" s="2" t="e">
        <f>IF(Produit_Tarif_Stock!#REF!&lt;&gt;0,Produit_Tarif_Stock!#REF!,"")</f>
        <v>#REF!</v>
      </c>
      <c r="L1774" s="114" t="e">
        <f>IF(Produit_Tarif_Stock!#REF!&lt;&gt;0,Produit_Tarif_Stock!#REF!,"")</f>
        <v>#REF!</v>
      </c>
      <c r="M1774" s="114" t="e">
        <f>IF(Produit_Tarif_Stock!#REF!&lt;&gt;0,Produit_Tarif_Stock!#REF!,"")</f>
        <v>#REF!</v>
      </c>
      <c r="N1774" s="454"/>
      <c r="P1774" s="2" t="e">
        <f>IF(Produit_Tarif_Stock!#REF!&lt;&gt;0,Produit_Tarif_Stock!#REF!,"")</f>
        <v>#REF!</v>
      </c>
      <c r="Q1774" s="518" t="e">
        <f>IF(Produit_Tarif_Stock!#REF!&lt;&gt;0,(E1774-(E1774*H1774)-Produit_Tarif_Stock!#REF!)/Produit_Tarif_Stock!#REF!*100,(E1774-(E1774*H1774)-Produit_Tarif_Stock!#REF!)/Produit_Tarif_Stock!#REF!*100)</f>
        <v>#REF!</v>
      </c>
      <c r="R1774" s="523">
        <f t="shared" si="55"/>
        <v>0</v>
      </c>
      <c r="S1774" s="524" t="e">
        <f>Produit_Tarif_Stock!#REF!</f>
        <v>#REF!</v>
      </c>
    </row>
    <row r="1775" spans="1:19" ht="24.75" customHeight="1">
      <c r="A1775" s="228" t="e">
        <f>Produit_Tarif_Stock!#REF!</f>
        <v>#REF!</v>
      </c>
      <c r="B1775" s="118" t="e">
        <f>IF(Produit_Tarif_Stock!#REF!&lt;&gt;"",Produit_Tarif_Stock!#REF!,"")</f>
        <v>#REF!</v>
      </c>
      <c r="C1775" s="502" t="e">
        <f>IF(Produit_Tarif_Stock!#REF!&lt;&gt;"",Produit_Tarif_Stock!#REF!,"")</f>
        <v>#REF!</v>
      </c>
      <c r="D1775" s="505" t="e">
        <f>IF(Produit_Tarif_Stock!#REF!&lt;&gt;"",Produit_Tarif_Stock!#REF!,"")</f>
        <v>#REF!</v>
      </c>
      <c r="E1775" s="514" t="e">
        <f>IF(Produit_Tarif_Stock!#REF!&lt;&gt;0,Produit_Tarif_Stock!#REF!,"")</f>
        <v>#REF!</v>
      </c>
      <c r="F1775" s="2" t="e">
        <f>IF(Produit_Tarif_Stock!#REF!&lt;&gt;"",Produit_Tarif_Stock!#REF!,"")</f>
        <v>#REF!</v>
      </c>
      <c r="G1775" s="506" t="e">
        <f>IF(Produit_Tarif_Stock!#REF!&lt;&gt;0,Produit_Tarif_Stock!#REF!,"")</f>
        <v>#REF!</v>
      </c>
      <c r="I1775" s="506" t="str">
        <f t="shared" si="54"/>
        <v/>
      </c>
      <c r="J1775" s="2" t="e">
        <f>IF(Produit_Tarif_Stock!#REF!&lt;&gt;0,Produit_Tarif_Stock!#REF!,"")</f>
        <v>#REF!</v>
      </c>
      <c r="K1775" s="2" t="e">
        <f>IF(Produit_Tarif_Stock!#REF!&lt;&gt;0,Produit_Tarif_Stock!#REF!,"")</f>
        <v>#REF!</v>
      </c>
      <c r="L1775" s="114" t="e">
        <f>IF(Produit_Tarif_Stock!#REF!&lt;&gt;0,Produit_Tarif_Stock!#REF!,"")</f>
        <v>#REF!</v>
      </c>
      <c r="M1775" s="114" t="e">
        <f>IF(Produit_Tarif_Stock!#REF!&lt;&gt;0,Produit_Tarif_Stock!#REF!,"")</f>
        <v>#REF!</v>
      </c>
      <c r="N1775" s="454"/>
      <c r="P1775" s="2" t="e">
        <f>IF(Produit_Tarif_Stock!#REF!&lt;&gt;0,Produit_Tarif_Stock!#REF!,"")</f>
        <v>#REF!</v>
      </c>
      <c r="Q1775" s="518" t="e">
        <f>IF(Produit_Tarif_Stock!#REF!&lt;&gt;0,(E1775-(E1775*H1775)-Produit_Tarif_Stock!#REF!)/Produit_Tarif_Stock!#REF!*100,(E1775-(E1775*H1775)-Produit_Tarif_Stock!#REF!)/Produit_Tarif_Stock!#REF!*100)</f>
        <v>#REF!</v>
      </c>
      <c r="R1775" s="523">
        <f t="shared" si="55"/>
        <v>0</v>
      </c>
      <c r="S1775" s="524" t="e">
        <f>Produit_Tarif_Stock!#REF!</f>
        <v>#REF!</v>
      </c>
    </row>
    <row r="1776" spans="1:19" ht="24.75" customHeight="1">
      <c r="A1776" s="228" t="e">
        <f>Produit_Tarif_Stock!#REF!</f>
        <v>#REF!</v>
      </c>
      <c r="B1776" s="118" t="e">
        <f>IF(Produit_Tarif_Stock!#REF!&lt;&gt;"",Produit_Tarif_Stock!#REF!,"")</f>
        <v>#REF!</v>
      </c>
      <c r="C1776" s="502" t="e">
        <f>IF(Produit_Tarif_Stock!#REF!&lt;&gt;"",Produit_Tarif_Stock!#REF!,"")</f>
        <v>#REF!</v>
      </c>
      <c r="D1776" s="505" t="e">
        <f>IF(Produit_Tarif_Stock!#REF!&lt;&gt;"",Produit_Tarif_Stock!#REF!,"")</f>
        <v>#REF!</v>
      </c>
      <c r="E1776" s="514" t="e">
        <f>IF(Produit_Tarif_Stock!#REF!&lt;&gt;0,Produit_Tarif_Stock!#REF!,"")</f>
        <v>#REF!</v>
      </c>
      <c r="F1776" s="2" t="e">
        <f>IF(Produit_Tarif_Stock!#REF!&lt;&gt;"",Produit_Tarif_Stock!#REF!,"")</f>
        <v>#REF!</v>
      </c>
      <c r="G1776" s="506" t="e">
        <f>IF(Produit_Tarif_Stock!#REF!&lt;&gt;0,Produit_Tarif_Stock!#REF!,"")</f>
        <v>#REF!</v>
      </c>
      <c r="I1776" s="506" t="str">
        <f t="shared" si="54"/>
        <v/>
      </c>
      <c r="J1776" s="2" t="e">
        <f>IF(Produit_Tarif_Stock!#REF!&lt;&gt;0,Produit_Tarif_Stock!#REF!,"")</f>
        <v>#REF!</v>
      </c>
      <c r="K1776" s="2" t="e">
        <f>IF(Produit_Tarif_Stock!#REF!&lt;&gt;0,Produit_Tarif_Stock!#REF!,"")</f>
        <v>#REF!</v>
      </c>
      <c r="L1776" s="114" t="e">
        <f>IF(Produit_Tarif_Stock!#REF!&lt;&gt;0,Produit_Tarif_Stock!#REF!,"")</f>
        <v>#REF!</v>
      </c>
      <c r="M1776" s="114" t="e">
        <f>IF(Produit_Tarif_Stock!#REF!&lt;&gt;0,Produit_Tarif_Stock!#REF!,"")</f>
        <v>#REF!</v>
      </c>
      <c r="N1776" s="454"/>
      <c r="P1776" s="2" t="e">
        <f>IF(Produit_Tarif_Stock!#REF!&lt;&gt;0,Produit_Tarif_Stock!#REF!,"")</f>
        <v>#REF!</v>
      </c>
      <c r="Q1776" s="518" t="e">
        <f>IF(Produit_Tarif_Stock!#REF!&lt;&gt;0,(E1776-(E1776*H1776)-Produit_Tarif_Stock!#REF!)/Produit_Tarif_Stock!#REF!*100,(E1776-(E1776*H1776)-Produit_Tarif_Stock!#REF!)/Produit_Tarif_Stock!#REF!*100)</f>
        <v>#REF!</v>
      </c>
      <c r="R1776" s="523">
        <f t="shared" si="55"/>
        <v>0</v>
      </c>
      <c r="S1776" s="524" t="e">
        <f>Produit_Tarif_Stock!#REF!</f>
        <v>#REF!</v>
      </c>
    </row>
    <row r="1777" spans="1:19" ht="24.75" customHeight="1">
      <c r="A1777" s="228" t="e">
        <f>Produit_Tarif_Stock!#REF!</f>
        <v>#REF!</v>
      </c>
      <c r="B1777" s="118" t="e">
        <f>IF(Produit_Tarif_Stock!#REF!&lt;&gt;"",Produit_Tarif_Stock!#REF!,"")</f>
        <v>#REF!</v>
      </c>
      <c r="C1777" s="502" t="e">
        <f>IF(Produit_Tarif_Stock!#REF!&lt;&gt;"",Produit_Tarif_Stock!#REF!,"")</f>
        <v>#REF!</v>
      </c>
      <c r="D1777" s="505" t="e">
        <f>IF(Produit_Tarif_Stock!#REF!&lt;&gt;"",Produit_Tarif_Stock!#REF!,"")</f>
        <v>#REF!</v>
      </c>
      <c r="E1777" s="514" t="e">
        <f>IF(Produit_Tarif_Stock!#REF!&lt;&gt;0,Produit_Tarif_Stock!#REF!,"")</f>
        <v>#REF!</v>
      </c>
      <c r="F1777" s="2" t="e">
        <f>IF(Produit_Tarif_Stock!#REF!&lt;&gt;"",Produit_Tarif_Stock!#REF!,"")</f>
        <v>#REF!</v>
      </c>
      <c r="G1777" s="506" t="e">
        <f>IF(Produit_Tarif_Stock!#REF!&lt;&gt;0,Produit_Tarif_Stock!#REF!,"")</f>
        <v>#REF!</v>
      </c>
      <c r="I1777" s="506" t="str">
        <f t="shared" si="54"/>
        <v/>
      </c>
      <c r="J1777" s="2" t="e">
        <f>IF(Produit_Tarif_Stock!#REF!&lt;&gt;0,Produit_Tarif_Stock!#REF!,"")</f>
        <v>#REF!</v>
      </c>
      <c r="K1777" s="2" t="e">
        <f>IF(Produit_Tarif_Stock!#REF!&lt;&gt;0,Produit_Tarif_Stock!#REF!,"")</f>
        <v>#REF!</v>
      </c>
      <c r="L1777" s="114" t="e">
        <f>IF(Produit_Tarif_Stock!#REF!&lt;&gt;0,Produit_Tarif_Stock!#REF!,"")</f>
        <v>#REF!</v>
      </c>
      <c r="M1777" s="114" t="e">
        <f>IF(Produit_Tarif_Stock!#REF!&lt;&gt;0,Produit_Tarif_Stock!#REF!,"")</f>
        <v>#REF!</v>
      </c>
      <c r="N1777" s="454"/>
      <c r="P1777" s="2" t="e">
        <f>IF(Produit_Tarif_Stock!#REF!&lt;&gt;0,Produit_Tarif_Stock!#REF!,"")</f>
        <v>#REF!</v>
      </c>
      <c r="Q1777" s="518" t="e">
        <f>IF(Produit_Tarif_Stock!#REF!&lt;&gt;0,(E1777-(E1777*H1777)-Produit_Tarif_Stock!#REF!)/Produit_Tarif_Stock!#REF!*100,(E1777-(E1777*H1777)-Produit_Tarif_Stock!#REF!)/Produit_Tarif_Stock!#REF!*100)</f>
        <v>#REF!</v>
      </c>
      <c r="R1777" s="523">
        <f t="shared" si="55"/>
        <v>0</v>
      </c>
      <c r="S1777" s="524" t="e">
        <f>Produit_Tarif_Stock!#REF!</f>
        <v>#REF!</v>
      </c>
    </row>
    <row r="1778" spans="1:19" ht="24.75" customHeight="1">
      <c r="A1778" s="228" t="e">
        <f>Produit_Tarif_Stock!#REF!</f>
        <v>#REF!</v>
      </c>
      <c r="B1778" s="118" t="e">
        <f>IF(Produit_Tarif_Stock!#REF!&lt;&gt;"",Produit_Tarif_Stock!#REF!,"")</f>
        <v>#REF!</v>
      </c>
      <c r="C1778" s="502" t="e">
        <f>IF(Produit_Tarif_Stock!#REF!&lt;&gt;"",Produit_Tarif_Stock!#REF!,"")</f>
        <v>#REF!</v>
      </c>
      <c r="D1778" s="505" t="e">
        <f>IF(Produit_Tarif_Stock!#REF!&lt;&gt;"",Produit_Tarif_Stock!#REF!,"")</f>
        <v>#REF!</v>
      </c>
      <c r="E1778" s="514" t="e">
        <f>IF(Produit_Tarif_Stock!#REF!&lt;&gt;0,Produit_Tarif_Stock!#REF!,"")</f>
        <v>#REF!</v>
      </c>
      <c r="F1778" s="2" t="e">
        <f>IF(Produit_Tarif_Stock!#REF!&lt;&gt;"",Produit_Tarif_Stock!#REF!,"")</f>
        <v>#REF!</v>
      </c>
      <c r="G1778" s="506" t="e">
        <f>IF(Produit_Tarif_Stock!#REF!&lt;&gt;0,Produit_Tarif_Stock!#REF!,"")</f>
        <v>#REF!</v>
      </c>
      <c r="I1778" s="506" t="str">
        <f t="shared" si="54"/>
        <v/>
      </c>
      <c r="J1778" s="2" t="e">
        <f>IF(Produit_Tarif_Stock!#REF!&lt;&gt;0,Produit_Tarif_Stock!#REF!,"")</f>
        <v>#REF!</v>
      </c>
      <c r="K1778" s="2" t="e">
        <f>IF(Produit_Tarif_Stock!#REF!&lt;&gt;0,Produit_Tarif_Stock!#REF!,"")</f>
        <v>#REF!</v>
      </c>
      <c r="L1778" s="114" t="e">
        <f>IF(Produit_Tarif_Stock!#REF!&lt;&gt;0,Produit_Tarif_Stock!#REF!,"")</f>
        <v>#REF!</v>
      </c>
      <c r="M1778" s="114" t="e">
        <f>IF(Produit_Tarif_Stock!#REF!&lt;&gt;0,Produit_Tarif_Stock!#REF!,"")</f>
        <v>#REF!</v>
      </c>
      <c r="N1778" s="454"/>
      <c r="P1778" s="2" t="e">
        <f>IF(Produit_Tarif_Stock!#REF!&lt;&gt;0,Produit_Tarif_Stock!#REF!,"")</f>
        <v>#REF!</v>
      </c>
      <c r="Q1778" s="518" t="e">
        <f>IF(Produit_Tarif_Stock!#REF!&lt;&gt;0,(E1778-(E1778*H1778)-Produit_Tarif_Stock!#REF!)/Produit_Tarif_Stock!#REF!*100,(E1778-(E1778*H1778)-Produit_Tarif_Stock!#REF!)/Produit_Tarif_Stock!#REF!*100)</f>
        <v>#REF!</v>
      </c>
      <c r="R1778" s="523">
        <f t="shared" si="55"/>
        <v>0</v>
      </c>
      <c r="S1778" s="524" t="e">
        <f>Produit_Tarif_Stock!#REF!</f>
        <v>#REF!</v>
      </c>
    </row>
    <row r="1779" spans="1:19" ht="24.75" customHeight="1">
      <c r="A1779" s="228" t="e">
        <f>Produit_Tarif_Stock!#REF!</f>
        <v>#REF!</v>
      </c>
      <c r="B1779" s="118" t="e">
        <f>IF(Produit_Tarif_Stock!#REF!&lt;&gt;"",Produit_Tarif_Stock!#REF!,"")</f>
        <v>#REF!</v>
      </c>
      <c r="C1779" s="502" t="e">
        <f>IF(Produit_Tarif_Stock!#REF!&lt;&gt;"",Produit_Tarif_Stock!#REF!,"")</f>
        <v>#REF!</v>
      </c>
      <c r="D1779" s="505" t="e">
        <f>IF(Produit_Tarif_Stock!#REF!&lt;&gt;"",Produit_Tarif_Stock!#REF!,"")</f>
        <v>#REF!</v>
      </c>
      <c r="E1779" s="514" t="e">
        <f>IF(Produit_Tarif_Stock!#REF!&lt;&gt;0,Produit_Tarif_Stock!#REF!,"")</f>
        <v>#REF!</v>
      </c>
      <c r="F1779" s="2" t="e">
        <f>IF(Produit_Tarif_Stock!#REF!&lt;&gt;"",Produit_Tarif_Stock!#REF!,"")</f>
        <v>#REF!</v>
      </c>
      <c r="G1779" s="506" t="e">
        <f>IF(Produit_Tarif_Stock!#REF!&lt;&gt;0,Produit_Tarif_Stock!#REF!,"")</f>
        <v>#REF!</v>
      </c>
      <c r="I1779" s="506" t="str">
        <f t="shared" si="54"/>
        <v/>
      </c>
      <c r="J1779" s="2" t="e">
        <f>IF(Produit_Tarif_Stock!#REF!&lt;&gt;0,Produit_Tarif_Stock!#REF!,"")</f>
        <v>#REF!</v>
      </c>
      <c r="K1779" s="2" t="e">
        <f>IF(Produit_Tarif_Stock!#REF!&lt;&gt;0,Produit_Tarif_Stock!#REF!,"")</f>
        <v>#REF!</v>
      </c>
      <c r="L1779" s="114" t="e">
        <f>IF(Produit_Tarif_Stock!#REF!&lt;&gt;0,Produit_Tarif_Stock!#REF!,"")</f>
        <v>#REF!</v>
      </c>
      <c r="M1779" s="114" t="e">
        <f>IF(Produit_Tarif_Stock!#REF!&lt;&gt;0,Produit_Tarif_Stock!#REF!,"")</f>
        <v>#REF!</v>
      </c>
      <c r="N1779" s="454"/>
      <c r="P1779" s="2" t="e">
        <f>IF(Produit_Tarif_Stock!#REF!&lt;&gt;0,Produit_Tarif_Stock!#REF!,"")</f>
        <v>#REF!</v>
      </c>
      <c r="Q1779" s="518" t="e">
        <f>IF(Produit_Tarif_Stock!#REF!&lt;&gt;0,(E1779-(E1779*H1779)-Produit_Tarif_Stock!#REF!)/Produit_Tarif_Stock!#REF!*100,(E1779-(E1779*H1779)-Produit_Tarif_Stock!#REF!)/Produit_Tarif_Stock!#REF!*100)</f>
        <v>#REF!</v>
      </c>
      <c r="R1779" s="523">
        <f t="shared" si="55"/>
        <v>0</v>
      </c>
      <c r="S1779" s="524" t="e">
        <f>Produit_Tarif_Stock!#REF!</f>
        <v>#REF!</v>
      </c>
    </row>
    <row r="1780" spans="1:19" ht="24.75" customHeight="1">
      <c r="A1780" s="228" t="e">
        <f>Produit_Tarif_Stock!#REF!</f>
        <v>#REF!</v>
      </c>
      <c r="B1780" s="118" t="e">
        <f>IF(Produit_Tarif_Stock!#REF!&lt;&gt;"",Produit_Tarif_Stock!#REF!,"")</f>
        <v>#REF!</v>
      </c>
      <c r="C1780" s="502" t="e">
        <f>IF(Produit_Tarif_Stock!#REF!&lt;&gt;"",Produit_Tarif_Stock!#REF!,"")</f>
        <v>#REF!</v>
      </c>
      <c r="D1780" s="505" t="e">
        <f>IF(Produit_Tarif_Stock!#REF!&lt;&gt;"",Produit_Tarif_Stock!#REF!,"")</f>
        <v>#REF!</v>
      </c>
      <c r="E1780" s="514" t="e">
        <f>IF(Produit_Tarif_Stock!#REF!&lt;&gt;0,Produit_Tarif_Stock!#REF!,"")</f>
        <v>#REF!</v>
      </c>
      <c r="F1780" s="2" t="e">
        <f>IF(Produit_Tarif_Stock!#REF!&lt;&gt;"",Produit_Tarif_Stock!#REF!,"")</f>
        <v>#REF!</v>
      </c>
      <c r="G1780" s="506" t="e">
        <f>IF(Produit_Tarif_Stock!#REF!&lt;&gt;0,Produit_Tarif_Stock!#REF!,"")</f>
        <v>#REF!</v>
      </c>
      <c r="I1780" s="506" t="str">
        <f t="shared" si="54"/>
        <v/>
      </c>
      <c r="J1780" s="2" t="e">
        <f>IF(Produit_Tarif_Stock!#REF!&lt;&gt;0,Produit_Tarif_Stock!#REF!,"")</f>
        <v>#REF!</v>
      </c>
      <c r="K1780" s="2" t="e">
        <f>IF(Produit_Tarif_Stock!#REF!&lt;&gt;0,Produit_Tarif_Stock!#REF!,"")</f>
        <v>#REF!</v>
      </c>
      <c r="L1780" s="114" t="e">
        <f>IF(Produit_Tarif_Stock!#REF!&lt;&gt;0,Produit_Tarif_Stock!#REF!,"")</f>
        <v>#REF!</v>
      </c>
      <c r="M1780" s="114" t="e">
        <f>IF(Produit_Tarif_Stock!#REF!&lt;&gt;0,Produit_Tarif_Stock!#REF!,"")</f>
        <v>#REF!</v>
      </c>
      <c r="N1780" s="454"/>
      <c r="P1780" s="2" t="e">
        <f>IF(Produit_Tarif_Stock!#REF!&lt;&gt;0,Produit_Tarif_Stock!#REF!,"")</f>
        <v>#REF!</v>
      </c>
      <c r="Q1780" s="518" t="e">
        <f>IF(Produit_Tarif_Stock!#REF!&lt;&gt;0,(E1780-(E1780*H1780)-Produit_Tarif_Stock!#REF!)/Produit_Tarif_Stock!#REF!*100,(E1780-(E1780*H1780)-Produit_Tarif_Stock!#REF!)/Produit_Tarif_Stock!#REF!*100)</f>
        <v>#REF!</v>
      </c>
      <c r="R1780" s="523">
        <f t="shared" si="55"/>
        <v>0</v>
      </c>
      <c r="S1780" s="524" t="e">
        <f>Produit_Tarif_Stock!#REF!</f>
        <v>#REF!</v>
      </c>
    </row>
    <row r="1781" spans="1:19" ht="24.75" customHeight="1">
      <c r="A1781" s="228" t="e">
        <f>Produit_Tarif_Stock!#REF!</f>
        <v>#REF!</v>
      </c>
      <c r="B1781" s="118" t="e">
        <f>IF(Produit_Tarif_Stock!#REF!&lt;&gt;"",Produit_Tarif_Stock!#REF!,"")</f>
        <v>#REF!</v>
      </c>
      <c r="C1781" s="502" t="e">
        <f>IF(Produit_Tarif_Stock!#REF!&lt;&gt;"",Produit_Tarif_Stock!#REF!,"")</f>
        <v>#REF!</v>
      </c>
      <c r="D1781" s="505" t="e">
        <f>IF(Produit_Tarif_Stock!#REF!&lt;&gt;"",Produit_Tarif_Stock!#REF!,"")</f>
        <v>#REF!</v>
      </c>
      <c r="E1781" s="514" t="e">
        <f>IF(Produit_Tarif_Stock!#REF!&lt;&gt;0,Produit_Tarif_Stock!#REF!,"")</f>
        <v>#REF!</v>
      </c>
      <c r="F1781" s="2" t="e">
        <f>IF(Produit_Tarif_Stock!#REF!&lt;&gt;"",Produit_Tarif_Stock!#REF!,"")</f>
        <v>#REF!</v>
      </c>
      <c r="G1781" s="506" t="e">
        <f>IF(Produit_Tarif_Stock!#REF!&lt;&gt;0,Produit_Tarif_Stock!#REF!,"")</f>
        <v>#REF!</v>
      </c>
      <c r="I1781" s="506" t="str">
        <f t="shared" si="54"/>
        <v/>
      </c>
      <c r="J1781" s="2" t="e">
        <f>IF(Produit_Tarif_Stock!#REF!&lt;&gt;0,Produit_Tarif_Stock!#REF!,"")</f>
        <v>#REF!</v>
      </c>
      <c r="K1781" s="2" t="e">
        <f>IF(Produit_Tarif_Stock!#REF!&lt;&gt;0,Produit_Tarif_Stock!#REF!,"")</f>
        <v>#REF!</v>
      </c>
      <c r="L1781" s="114" t="e">
        <f>IF(Produit_Tarif_Stock!#REF!&lt;&gt;0,Produit_Tarif_Stock!#REF!,"")</f>
        <v>#REF!</v>
      </c>
      <c r="M1781" s="114" t="e">
        <f>IF(Produit_Tarif_Stock!#REF!&lt;&gt;0,Produit_Tarif_Stock!#REF!,"")</f>
        <v>#REF!</v>
      </c>
      <c r="N1781" s="454"/>
      <c r="P1781" s="2" t="e">
        <f>IF(Produit_Tarif_Stock!#REF!&lt;&gt;0,Produit_Tarif_Stock!#REF!,"")</f>
        <v>#REF!</v>
      </c>
      <c r="Q1781" s="518" t="e">
        <f>IF(Produit_Tarif_Stock!#REF!&lt;&gt;0,(E1781-(E1781*H1781)-Produit_Tarif_Stock!#REF!)/Produit_Tarif_Stock!#REF!*100,(E1781-(E1781*H1781)-Produit_Tarif_Stock!#REF!)/Produit_Tarif_Stock!#REF!*100)</f>
        <v>#REF!</v>
      </c>
      <c r="R1781" s="523">
        <f t="shared" si="55"/>
        <v>0</v>
      </c>
      <c r="S1781" s="524" t="e">
        <f>Produit_Tarif_Stock!#REF!</f>
        <v>#REF!</v>
      </c>
    </row>
    <row r="1782" spans="1:19" ht="24.75" customHeight="1">
      <c r="A1782" s="228" t="e">
        <f>Produit_Tarif_Stock!#REF!</f>
        <v>#REF!</v>
      </c>
      <c r="B1782" s="118" t="e">
        <f>IF(Produit_Tarif_Stock!#REF!&lt;&gt;"",Produit_Tarif_Stock!#REF!,"")</f>
        <v>#REF!</v>
      </c>
      <c r="C1782" s="502" t="e">
        <f>IF(Produit_Tarif_Stock!#REF!&lt;&gt;"",Produit_Tarif_Stock!#REF!,"")</f>
        <v>#REF!</v>
      </c>
      <c r="D1782" s="505" t="e">
        <f>IF(Produit_Tarif_Stock!#REF!&lt;&gt;"",Produit_Tarif_Stock!#REF!,"")</f>
        <v>#REF!</v>
      </c>
      <c r="E1782" s="514" t="e">
        <f>IF(Produit_Tarif_Stock!#REF!&lt;&gt;0,Produit_Tarif_Stock!#REF!,"")</f>
        <v>#REF!</v>
      </c>
      <c r="F1782" s="2" t="e">
        <f>IF(Produit_Tarif_Stock!#REF!&lt;&gt;"",Produit_Tarif_Stock!#REF!,"")</f>
        <v>#REF!</v>
      </c>
      <c r="G1782" s="506" t="e">
        <f>IF(Produit_Tarif_Stock!#REF!&lt;&gt;0,Produit_Tarif_Stock!#REF!,"")</f>
        <v>#REF!</v>
      </c>
      <c r="I1782" s="506" t="str">
        <f t="shared" si="54"/>
        <v/>
      </c>
      <c r="J1782" s="2" t="e">
        <f>IF(Produit_Tarif_Stock!#REF!&lt;&gt;0,Produit_Tarif_Stock!#REF!,"")</f>
        <v>#REF!</v>
      </c>
      <c r="K1782" s="2" t="e">
        <f>IF(Produit_Tarif_Stock!#REF!&lt;&gt;0,Produit_Tarif_Stock!#REF!,"")</f>
        <v>#REF!</v>
      </c>
      <c r="L1782" s="114" t="e">
        <f>IF(Produit_Tarif_Stock!#REF!&lt;&gt;0,Produit_Tarif_Stock!#REF!,"")</f>
        <v>#REF!</v>
      </c>
      <c r="M1782" s="114" t="e">
        <f>IF(Produit_Tarif_Stock!#REF!&lt;&gt;0,Produit_Tarif_Stock!#REF!,"")</f>
        <v>#REF!</v>
      </c>
      <c r="N1782" s="454"/>
      <c r="P1782" s="2" t="e">
        <f>IF(Produit_Tarif_Stock!#REF!&lt;&gt;0,Produit_Tarif_Stock!#REF!,"")</f>
        <v>#REF!</v>
      </c>
      <c r="Q1782" s="518" t="e">
        <f>IF(Produit_Tarif_Stock!#REF!&lt;&gt;0,(E1782-(E1782*H1782)-Produit_Tarif_Stock!#REF!)/Produit_Tarif_Stock!#REF!*100,(E1782-(E1782*H1782)-Produit_Tarif_Stock!#REF!)/Produit_Tarif_Stock!#REF!*100)</f>
        <v>#REF!</v>
      </c>
      <c r="R1782" s="523">
        <f t="shared" si="55"/>
        <v>0</v>
      </c>
      <c r="S1782" s="524" t="e">
        <f>Produit_Tarif_Stock!#REF!</f>
        <v>#REF!</v>
      </c>
    </row>
    <row r="1783" spans="1:19" ht="24.75" customHeight="1">
      <c r="A1783" s="228" t="e">
        <f>Produit_Tarif_Stock!#REF!</f>
        <v>#REF!</v>
      </c>
      <c r="B1783" s="118" t="e">
        <f>IF(Produit_Tarif_Stock!#REF!&lt;&gt;"",Produit_Tarif_Stock!#REF!,"")</f>
        <v>#REF!</v>
      </c>
      <c r="C1783" s="502" t="e">
        <f>IF(Produit_Tarif_Stock!#REF!&lt;&gt;"",Produit_Tarif_Stock!#REF!,"")</f>
        <v>#REF!</v>
      </c>
      <c r="D1783" s="505" t="e">
        <f>IF(Produit_Tarif_Stock!#REF!&lt;&gt;"",Produit_Tarif_Stock!#REF!,"")</f>
        <v>#REF!</v>
      </c>
      <c r="E1783" s="514" t="e">
        <f>IF(Produit_Tarif_Stock!#REF!&lt;&gt;0,Produit_Tarif_Stock!#REF!,"")</f>
        <v>#REF!</v>
      </c>
      <c r="F1783" s="2" t="e">
        <f>IF(Produit_Tarif_Stock!#REF!&lt;&gt;"",Produit_Tarif_Stock!#REF!,"")</f>
        <v>#REF!</v>
      </c>
      <c r="G1783" s="506" t="e">
        <f>IF(Produit_Tarif_Stock!#REF!&lt;&gt;0,Produit_Tarif_Stock!#REF!,"")</f>
        <v>#REF!</v>
      </c>
      <c r="I1783" s="506" t="str">
        <f t="shared" si="54"/>
        <v/>
      </c>
      <c r="J1783" s="2" t="e">
        <f>IF(Produit_Tarif_Stock!#REF!&lt;&gt;0,Produit_Tarif_Stock!#REF!,"")</f>
        <v>#REF!</v>
      </c>
      <c r="K1783" s="2" t="e">
        <f>IF(Produit_Tarif_Stock!#REF!&lt;&gt;0,Produit_Tarif_Stock!#REF!,"")</f>
        <v>#REF!</v>
      </c>
      <c r="L1783" s="114" t="e">
        <f>IF(Produit_Tarif_Stock!#REF!&lt;&gt;0,Produit_Tarif_Stock!#REF!,"")</f>
        <v>#REF!</v>
      </c>
      <c r="M1783" s="114" t="e">
        <f>IF(Produit_Tarif_Stock!#REF!&lt;&gt;0,Produit_Tarif_Stock!#REF!,"")</f>
        <v>#REF!</v>
      </c>
      <c r="N1783" s="454"/>
      <c r="P1783" s="2" t="e">
        <f>IF(Produit_Tarif_Stock!#REF!&lt;&gt;0,Produit_Tarif_Stock!#REF!,"")</f>
        <v>#REF!</v>
      </c>
      <c r="Q1783" s="518" t="e">
        <f>IF(Produit_Tarif_Stock!#REF!&lt;&gt;0,(E1783-(E1783*H1783)-Produit_Tarif_Stock!#REF!)/Produit_Tarif_Stock!#REF!*100,(E1783-(E1783*H1783)-Produit_Tarif_Stock!#REF!)/Produit_Tarif_Stock!#REF!*100)</f>
        <v>#REF!</v>
      </c>
      <c r="R1783" s="523">
        <f t="shared" si="55"/>
        <v>0</v>
      </c>
      <c r="S1783" s="524" t="e">
        <f>Produit_Tarif_Stock!#REF!</f>
        <v>#REF!</v>
      </c>
    </row>
    <row r="1784" spans="1:19" ht="24.75" customHeight="1">
      <c r="A1784" s="228" t="e">
        <f>Produit_Tarif_Stock!#REF!</f>
        <v>#REF!</v>
      </c>
      <c r="B1784" s="118" t="e">
        <f>IF(Produit_Tarif_Stock!#REF!&lt;&gt;"",Produit_Tarif_Stock!#REF!,"")</f>
        <v>#REF!</v>
      </c>
      <c r="C1784" s="502" t="e">
        <f>IF(Produit_Tarif_Stock!#REF!&lt;&gt;"",Produit_Tarif_Stock!#REF!,"")</f>
        <v>#REF!</v>
      </c>
      <c r="D1784" s="505" t="e">
        <f>IF(Produit_Tarif_Stock!#REF!&lt;&gt;"",Produit_Tarif_Stock!#REF!,"")</f>
        <v>#REF!</v>
      </c>
      <c r="E1784" s="514" t="e">
        <f>IF(Produit_Tarif_Stock!#REF!&lt;&gt;0,Produit_Tarif_Stock!#REF!,"")</f>
        <v>#REF!</v>
      </c>
      <c r="F1784" s="2" t="e">
        <f>IF(Produit_Tarif_Stock!#REF!&lt;&gt;"",Produit_Tarif_Stock!#REF!,"")</f>
        <v>#REF!</v>
      </c>
      <c r="G1784" s="506" t="e">
        <f>IF(Produit_Tarif_Stock!#REF!&lt;&gt;0,Produit_Tarif_Stock!#REF!,"")</f>
        <v>#REF!</v>
      </c>
      <c r="I1784" s="506" t="str">
        <f t="shared" si="54"/>
        <v/>
      </c>
      <c r="J1784" s="2" t="e">
        <f>IF(Produit_Tarif_Stock!#REF!&lt;&gt;0,Produit_Tarif_Stock!#REF!,"")</f>
        <v>#REF!</v>
      </c>
      <c r="K1784" s="2" t="e">
        <f>IF(Produit_Tarif_Stock!#REF!&lt;&gt;0,Produit_Tarif_Stock!#REF!,"")</f>
        <v>#REF!</v>
      </c>
      <c r="L1784" s="114" t="e">
        <f>IF(Produit_Tarif_Stock!#REF!&lt;&gt;0,Produit_Tarif_Stock!#REF!,"")</f>
        <v>#REF!</v>
      </c>
      <c r="M1784" s="114" t="e">
        <f>IF(Produit_Tarif_Stock!#REF!&lt;&gt;0,Produit_Tarif_Stock!#REF!,"")</f>
        <v>#REF!</v>
      </c>
      <c r="N1784" s="454"/>
      <c r="P1784" s="2" t="e">
        <f>IF(Produit_Tarif_Stock!#REF!&lt;&gt;0,Produit_Tarif_Stock!#REF!,"")</f>
        <v>#REF!</v>
      </c>
      <c r="Q1784" s="518" t="e">
        <f>IF(Produit_Tarif_Stock!#REF!&lt;&gt;0,(E1784-(E1784*H1784)-Produit_Tarif_Stock!#REF!)/Produit_Tarif_Stock!#REF!*100,(E1784-(E1784*H1784)-Produit_Tarif_Stock!#REF!)/Produit_Tarif_Stock!#REF!*100)</f>
        <v>#REF!</v>
      </c>
      <c r="R1784" s="523">
        <f t="shared" si="55"/>
        <v>0</v>
      </c>
      <c r="S1784" s="524" t="e">
        <f>Produit_Tarif_Stock!#REF!</f>
        <v>#REF!</v>
      </c>
    </row>
    <row r="1785" spans="1:19" ht="24.75" customHeight="1">
      <c r="A1785" s="228" t="e">
        <f>Produit_Tarif_Stock!#REF!</f>
        <v>#REF!</v>
      </c>
      <c r="B1785" s="118" t="e">
        <f>IF(Produit_Tarif_Stock!#REF!&lt;&gt;"",Produit_Tarif_Stock!#REF!,"")</f>
        <v>#REF!</v>
      </c>
      <c r="C1785" s="502" t="e">
        <f>IF(Produit_Tarif_Stock!#REF!&lt;&gt;"",Produit_Tarif_Stock!#REF!,"")</f>
        <v>#REF!</v>
      </c>
      <c r="D1785" s="505" t="e">
        <f>IF(Produit_Tarif_Stock!#REF!&lt;&gt;"",Produit_Tarif_Stock!#REF!,"")</f>
        <v>#REF!</v>
      </c>
      <c r="E1785" s="514" t="e">
        <f>IF(Produit_Tarif_Stock!#REF!&lt;&gt;0,Produit_Tarif_Stock!#REF!,"")</f>
        <v>#REF!</v>
      </c>
      <c r="F1785" s="2" t="e">
        <f>IF(Produit_Tarif_Stock!#REF!&lt;&gt;"",Produit_Tarif_Stock!#REF!,"")</f>
        <v>#REF!</v>
      </c>
      <c r="G1785" s="506" t="e">
        <f>IF(Produit_Tarif_Stock!#REF!&lt;&gt;0,Produit_Tarif_Stock!#REF!,"")</f>
        <v>#REF!</v>
      </c>
      <c r="I1785" s="506" t="str">
        <f t="shared" si="54"/>
        <v/>
      </c>
      <c r="J1785" s="2" t="e">
        <f>IF(Produit_Tarif_Stock!#REF!&lt;&gt;0,Produit_Tarif_Stock!#REF!,"")</f>
        <v>#REF!</v>
      </c>
      <c r="K1785" s="2" t="e">
        <f>IF(Produit_Tarif_Stock!#REF!&lt;&gt;0,Produit_Tarif_Stock!#REF!,"")</f>
        <v>#REF!</v>
      </c>
      <c r="L1785" s="114" t="e">
        <f>IF(Produit_Tarif_Stock!#REF!&lt;&gt;0,Produit_Tarif_Stock!#REF!,"")</f>
        <v>#REF!</v>
      </c>
      <c r="M1785" s="114" t="e">
        <f>IF(Produit_Tarif_Stock!#REF!&lt;&gt;0,Produit_Tarif_Stock!#REF!,"")</f>
        <v>#REF!</v>
      </c>
      <c r="N1785" s="454"/>
      <c r="P1785" s="2" t="e">
        <f>IF(Produit_Tarif_Stock!#REF!&lt;&gt;0,Produit_Tarif_Stock!#REF!,"")</f>
        <v>#REF!</v>
      </c>
      <c r="Q1785" s="518" t="e">
        <f>IF(Produit_Tarif_Stock!#REF!&lt;&gt;0,(E1785-(E1785*H1785)-Produit_Tarif_Stock!#REF!)/Produit_Tarif_Stock!#REF!*100,(E1785-(E1785*H1785)-Produit_Tarif_Stock!#REF!)/Produit_Tarif_Stock!#REF!*100)</f>
        <v>#REF!</v>
      </c>
      <c r="R1785" s="523">
        <f t="shared" si="55"/>
        <v>0</v>
      </c>
      <c r="S1785" s="524" t="e">
        <f>Produit_Tarif_Stock!#REF!</f>
        <v>#REF!</v>
      </c>
    </row>
    <row r="1786" spans="1:19" ht="24.75" customHeight="1">
      <c r="A1786" s="228" t="e">
        <f>Produit_Tarif_Stock!#REF!</f>
        <v>#REF!</v>
      </c>
      <c r="B1786" s="118" t="e">
        <f>IF(Produit_Tarif_Stock!#REF!&lt;&gt;"",Produit_Tarif_Stock!#REF!,"")</f>
        <v>#REF!</v>
      </c>
      <c r="C1786" s="502" t="e">
        <f>IF(Produit_Tarif_Stock!#REF!&lt;&gt;"",Produit_Tarif_Stock!#REF!,"")</f>
        <v>#REF!</v>
      </c>
      <c r="D1786" s="505" t="e">
        <f>IF(Produit_Tarif_Stock!#REF!&lt;&gt;"",Produit_Tarif_Stock!#REF!,"")</f>
        <v>#REF!</v>
      </c>
      <c r="E1786" s="514" t="e">
        <f>IF(Produit_Tarif_Stock!#REF!&lt;&gt;0,Produit_Tarif_Stock!#REF!,"")</f>
        <v>#REF!</v>
      </c>
      <c r="F1786" s="2" t="e">
        <f>IF(Produit_Tarif_Stock!#REF!&lt;&gt;"",Produit_Tarif_Stock!#REF!,"")</f>
        <v>#REF!</v>
      </c>
      <c r="G1786" s="506" t="e">
        <f>IF(Produit_Tarif_Stock!#REF!&lt;&gt;0,Produit_Tarif_Stock!#REF!,"")</f>
        <v>#REF!</v>
      </c>
      <c r="I1786" s="506" t="str">
        <f t="shared" si="54"/>
        <v/>
      </c>
      <c r="J1786" s="2" t="e">
        <f>IF(Produit_Tarif_Stock!#REF!&lt;&gt;0,Produit_Tarif_Stock!#REF!,"")</f>
        <v>#REF!</v>
      </c>
      <c r="K1786" s="2" t="e">
        <f>IF(Produit_Tarif_Stock!#REF!&lt;&gt;0,Produit_Tarif_Stock!#REF!,"")</f>
        <v>#REF!</v>
      </c>
      <c r="L1786" s="114" t="e">
        <f>IF(Produit_Tarif_Stock!#REF!&lt;&gt;0,Produit_Tarif_Stock!#REF!,"")</f>
        <v>#REF!</v>
      </c>
      <c r="M1786" s="114" t="e">
        <f>IF(Produit_Tarif_Stock!#REF!&lt;&gt;0,Produit_Tarif_Stock!#REF!,"")</f>
        <v>#REF!</v>
      </c>
      <c r="N1786" s="454"/>
      <c r="P1786" s="2" t="e">
        <f>IF(Produit_Tarif_Stock!#REF!&lt;&gt;0,Produit_Tarif_Stock!#REF!,"")</f>
        <v>#REF!</v>
      </c>
      <c r="Q1786" s="518" t="e">
        <f>IF(Produit_Tarif_Stock!#REF!&lt;&gt;0,(E1786-(E1786*H1786)-Produit_Tarif_Stock!#REF!)/Produit_Tarif_Stock!#REF!*100,(E1786-(E1786*H1786)-Produit_Tarif_Stock!#REF!)/Produit_Tarif_Stock!#REF!*100)</f>
        <v>#REF!</v>
      </c>
      <c r="R1786" s="523">
        <f t="shared" si="55"/>
        <v>0</v>
      </c>
      <c r="S1786" s="524" t="e">
        <f>Produit_Tarif_Stock!#REF!</f>
        <v>#REF!</v>
      </c>
    </row>
    <row r="1787" spans="1:19" ht="24.75" customHeight="1">
      <c r="A1787" s="228" t="e">
        <f>Produit_Tarif_Stock!#REF!</f>
        <v>#REF!</v>
      </c>
      <c r="B1787" s="118" t="e">
        <f>IF(Produit_Tarif_Stock!#REF!&lt;&gt;"",Produit_Tarif_Stock!#REF!,"")</f>
        <v>#REF!</v>
      </c>
      <c r="C1787" s="502" t="e">
        <f>IF(Produit_Tarif_Stock!#REF!&lt;&gt;"",Produit_Tarif_Stock!#REF!,"")</f>
        <v>#REF!</v>
      </c>
      <c r="D1787" s="505" t="e">
        <f>IF(Produit_Tarif_Stock!#REF!&lt;&gt;"",Produit_Tarif_Stock!#REF!,"")</f>
        <v>#REF!</v>
      </c>
      <c r="E1787" s="514" t="e">
        <f>IF(Produit_Tarif_Stock!#REF!&lt;&gt;0,Produit_Tarif_Stock!#REF!,"")</f>
        <v>#REF!</v>
      </c>
      <c r="F1787" s="2" t="e">
        <f>IF(Produit_Tarif_Stock!#REF!&lt;&gt;"",Produit_Tarif_Stock!#REF!,"")</f>
        <v>#REF!</v>
      </c>
      <c r="G1787" s="506" t="e">
        <f>IF(Produit_Tarif_Stock!#REF!&lt;&gt;0,Produit_Tarif_Stock!#REF!,"")</f>
        <v>#REF!</v>
      </c>
      <c r="I1787" s="506" t="str">
        <f t="shared" si="54"/>
        <v/>
      </c>
      <c r="J1787" s="2" t="e">
        <f>IF(Produit_Tarif_Stock!#REF!&lt;&gt;0,Produit_Tarif_Stock!#REF!,"")</f>
        <v>#REF!</v>
      </c>
      <c r="K1787" s="2" t="e">
        <f>IF(Produit_Tarif_Stock!#REF!&lt;&gt;0,Produit_Tarif_Stock!#REF!,"")</f>
        <v>#REF!</v>
      </c>
      <c r="L1787" s="114" t="e">
        <f>IF(Produit_Tarif_Stock!#REF!&lt;&gt;0,Produit_Tarif_Stock!#REF!,"")</f>
        <v>#REF!</v>
      </c>
      <c r="M1787" s="114" t="e">
        <f>IF(Produit_Tarif_Stock!#REF!&lt;&gt;0,Produit_Tarif_Stock!#REF!,"")</f>
        <v>#REF!</v>
      </c>
      <c r="N1787" s="454"/>
      <c r="P1787" s="2" t="e">
        <f>IF(Produit_Tarif_Stock!#REF!&lt;&gt;0,Produit_Tarif_Stock!#REF!,"")</f>
        <v>#REF!</v>
      </c>
      <c r="Q1787" s="518" t="e">
        <f>IF(Produit_Tarif_Stock!#REF!&lt;&gt;0,(E1787-(E1787*H1787)-Produit_Tarif_Stock!#REF!)/Produit_Tarif_Stock!#REF!*100,(E1787-(E1787*H1787)-Produit_Tarif_Stock!#REF!)/Produit_Tarif_Stock!#REF!*100)</f>
        <v>#REF!</v>
      </c>
      <c r="R1787" s="523">
        <f t="shared" si="55"/>
        <v>0</v>
      </c>
      <c r="S1787" s="524" t="e">
        <f>Produit_Tarif_Stock!#REF!</f>
        <v>#REF!</v>
      </c>
    </row>
    <row r="1788" spans="1:19" ht="24.75" customHeight="1">
      <c r="A1788" s="228" t="e">
        <f>Produit_Tarif_Stock!#REF!</f>
        <v>#REF!</v>
      </c>
      <c r="B1788" s="118" t="e">
        <f>IF(Produit_Tarif_Stock!#REF!&lt;&gt;"",Produit_Tarif_Stock!#REF!,"")</f>
        <v>#REF!</v>
      </c>
      <c r="C1788" s="502" t="e">
        <f>IF(Produit_Tarif_Stock!#REF!&lt;&gt;"",Produit_Tarif_Stock!#REF!,"")</f>
        <v>#REF!</v>
      </c>
      <c r="D1788" s="505" t="e">
        <f>IF(Produit_Tarif_Stock!#REF!&lt;&gt;"",Produit_Tarif_Stock!#REF!,"")</f>
        <v>#REF!</v>
      </c>
      <c r="E1788" s="514" t="e">
        <f>IF(Produit_Tarif_Stock!#REF!&lt;&gt;0,Produit_Tarif_Stock!#REF!,"")</f>
        <v>#REF!</v>
      </c>
      <c r="F1788" s="2" t="e">
        <f>IF(Produit_Tarif_Stock!#REF!&lt;&gt;"",Produit_Tarif_Stock!#REF!,"")</f>
        <v>#REF!</v>
      </c>
      <c r="G1788" s="506" t="e">
        <f>IF(Produit_Tarif_Stock!#REF!&lt;&gt;0,Produit_Tarif_Stock!#REF!,"")</f>
        <v>#REF!</v>
      </c>
      <c r="I1788" s="506" t="str">
        <f t="shared" si="54"/>
        <v/>
      </c>
      <c r="J1788" s="2" t="e">
        <f>IF(Produit_Tarif_Stock!#REF!&lt;&gt;0,Produit_Tarif_Stock!#REF!,"")</f>
        <v>#REF!</v>
      </c>
      <c r="K1788" s="2" t="e">
        <f>IF(Produit_Tarif_Stock!#REF!&lt;&gt;0,Produit_Tarif_Stock!#REF!,"")</f>
        <v>#REF!</v>
      </c>
      <c r="L1788" s="114" t="e">
        <f>IF(Produit_Tarif_Stock!#REF!&lt;&gt;0,Produit_Tarif_Stock!#REF!,"")</f>
        <v>#REF!</v>
      </c>
      <c r="M1788" s="114" t="e">
        <f>IF(Produit_Tarif_Stock!#REF!&lt;&gt;0,Produit_Tarif_Stock!#REF!,"")</f>
        <v>#REF!</v>
      </c>
      <c r="N1788" s="454"/>
      <c r="P1788" s="2" t="e">
        <f>IF(Produit_Tarif_Stock!#REF!&lt;&gt;0,Produit_Tarif_Stock!#REF!,"")</f>
        <v>#REF!</v>
      </c>
      <c r="Q1788" s="518" t="e">
        <f>IF(Produit_Tarif_Stock!#REF!&lt;&gt;0,(E1788-(E1788*H1788)-Produit_Tarif_Stock!#REF!)/Produit_Tarif_Stock!#REF!*100,(E1788-(E1788*H1788)-Produit_Tarif_Stock!#REF!)/Produit_Tarif_Stock!#REF!*100)</f>
        <v>#REF!</v>
      </c>
      <c r="R1788" s="523">
        <f t="shared" si="55"/>
        <v>0</v>
      </c>
      <c r="S1788" s="524" t="e">
        <f>Produit_Tarif_Stock!#REF!</f>
        <v>#REF!</v>
      </c>
    </row>
    <row r="1789" spans="1:19" ht="24.75" customHeight="1">
      <c r="A1789" s="228" t="e">
        <f>Produit_Tarif_Stock!#REF!</f>
        <v>#REF!</v>
      </c>
      <c r="B1789" s="118" t="e">
        <f>IF(Produit_Tarif_Stock!#REF!&lt;&gt;"",Produit_Tarif_Stock!#REF!,"")</f>
        <v>#REF!</v>
      </c>
      <c r="C1789" s="502" t="e">
        <f>IF(Produit_Tarif_Stock!#REF!&lt;&gt;"",Produit_Tarif_Stock!#REF!,"")</f>
        <v>#REF!</v>
      </c>
      <c r="D1789" s="505" t="e">
        <f>IF(Produit_Tarif_Stock!#REF!&lt;&gt;"",Produit_Tarif_Stock!#REF!,"")</f>
        <v>#REF!</v>
      </c>
      <c r="E1789" s="514" t="e">
        <f>IF(Produit_Tarif_Stock!#REF!&lt;&gt;0,Produit_Tarif_Stock!#REF!,"")</f>
        <v>#REF!</v>
      </c>
      <c r="F1789" s="2" t="e">
        <f>IF(Produit_Tarif_Stock!#REF!&lt;&gt;"",Produit_Tarif_Stock!#REF!,"")</f>
        <v>#REF!</v>
      </c>
      <c r="G1789" s="506" t="e">
        <f>IF(Produit_Tarif_Stock!#REF!&lt;&gt;0,Produit_Tarif_Stock!#REF!,"")</f>
        <v>#REF!</v>
      </c>
      <c r="I1789" s="506" t="str">
        <f t="shared" si="54"/>
        <v/>
      </c>
      <c r="J1789" s="2" t="e">
        <f>IF(Produit_Tarif_Stock!#REF!&lt;&gt;0,Produit_Tarif_Stock!#REF!,"")</f>
        <v>#REF!</v>
      </c>
      <c r="K1789" s="2" t="e">
        <f>IF(Produit_Tarif_Stock!#REF!&lt;&gt;0,Produit_Tarif_Stock!#REF!,"")</f>
        <v>#REF!</v>
      </c>
      <c r="L1789" s="114" t="e">
        <f>IF(Produit_Tarif_Stock!#REF!&lt;&gt;0,Produit_Tarif_Stock!#REF!,"")</f>
        <v>#REF!</v>
      </c>
      <c r="M1789" s="114" t="e">
        <f>IF(Produit_Tarif_Stock!#REF!&lt;&gt;0,Produit_Tarif_Stock!#REF!,"")</f>
        <v>#REF!</v>
      </c>
      <c r="N1789" s="454"/>
      <c r="P1789" s="2" t="e">
        <f>IF(Produit_Tarif_Stock!#REF!&lt;&gt;0,Produit_Tarif_Stock!#REF!,"")</f>
        <v>#REF!</v>
      </c>
      <c r="Q1789" s="518" t="e">
        <f>IF(Produit_Tarif_Stock!#REF!&lt;&gt;0,(E1789-(E1789*H1789)-Produit_Tarif_Stock!#REF!)/Produit_Tarif_Stock!#REF!*100,(E1789-(E1789*H1789)-Produit_Tarif_Stock!#REF!)/Produit_Tarif_Stock!#REF!*100)</f>
        <v>#REF!</v>
      </c>
      <c r="R1789" s="523">
        <f t="shared" si="55"/>
        <v>0</v>
      </c>
      <c r="S1789" s="524" t="e">
        <f>Produit_Tarif_Stock!#REF!</f>
        <v>#REF!</v>
      </c>
    </row>
    <row r="1790" spans="1:19" ht="24.75" customHeight="1">
      <c r="A1790" s="228" t="e">
        <f>Produit_Tarif_Stock!#REF!</f>
        <v>#REF!</v>
      </c>
      <c r="B1790" s="118" t="e">
        <f>IF(Produit_Tarif_Stock!#REF!&lt;&gt;"",Produit_Tarif_Stock!#REF!,"")</f>
        <v>#REF!</v>
      </c>
      <c r="C1790" s="502" t="e">
        <f>IF(Produit_Tarif_Stock!#REF!&lt;&gt;"",Produit_Tarif_Stock!#REF!,"")</f>
        <v>#REF!</v>
      </c>
      <c r="D1790" s="505" t="e">
        <f>IF(Produit_Tarif_Stock!#REF!&lt;&gt;"",Produit_Tarif_Stock!#REF!,"")</f>
        <v>#REF!</v>
      </c>
      <c r="E1790" s="514" t="e">
        <f>IF(Produit_Tarif_Stock!#REF!&lt;&gt;0,Produit_Tarif_Stock!#REF!,"")</f>
        <v>#REF!</v>
      </c>
      <c r="F1790" s="2" t="e">
        <f>IF(Produit_Tarif_Stock!#REF!&lt;&gt;"",Produit_Tarif_Stock!#REF!,"")</f>
        <v>#REF!</v>
      </c>
      <c r="G1790" s="506" t="e">
        <f>IF(Produit_Tarif_Stock!#REF!&lt;&gt;0,Produit_Tarif_Stock!#REF!,"")</f>
        <v>#REF!</v>
      </c>
      <c r="I1790" s="506" t="str">
        <f t="shared" si="54"/>
        <v/>
      </c>
      <c r="J1790" s="2" t="e">
        <f>IF(Produit_Tarif_Stock!#REF!&lt;&gt;0,Produit_Tarif_Stock!#REF!,"")</f>
        <v>#REF!</v>
      </c>
      <c r="K1790" s="2" t="e">
        <f>IF(Produit_Tarif_Stock!#REF!&lt;&gt;0,Produit_Tarif_Stock!#REF!,"")</f>
        <v>#REF!</v>
      </c>
      <c r="L1790" s="114" t="e">
        <f>IF(Produit_Tarif_Stock!#REF!&lt;&gt;0,Produit_Tarif_Stock!#REF!,"")</f>
        <v>#REF!</v>
      </c>
      <c r="M1790" s="114" t="e">
        <f>IF(Produit_Tarif_Stock!#REF!&lt;&gt;0,Produit_Tarif_Stock!#REF!,"")</f>
        <v>#REF!</v>
      </c>
      <c r="N1790" s="454"/>
      <c r="P1790" s="2" t="e">
        <f>IF(Produit_Tarif_Stock!#REF!&lt;&gt;0,Produit_Tarif_Stock!#REF!,"")</f>
        <v>#REF!</v>
      </c>
      <c r="Q1790" s="518" t="e">
        <f>IF(Produit_Tarif_Stock!#REF!&lt;&gt;0,(E1790-(E1790*H1790)-Produit_Tarif_Stock!#REF!)/Produit_Tarif_Stock!#REF!*100,(E1790-(E1790*H1790)-Produit_Tarif_Stock!#REF!)/Produit_Tarif_Stock!#REF!*100)</f>
        <v>#REF!</v>
      </c>
      <c r="R1790" s="523">
        <f t="shared" si="55"/>
        <v>0</v>
      </c>
      <c r="S1790" s="524" t="e">
        <f>Produit_Tarif_Stock!#REF!</f>
        <v>#REF!</v>
      </c>
    </row>
    <row r="1791" spans="1:19" ht="24.75" customHeight="1">
      <c r="A1791" s="228" t="e">
        <f>Produit_Tarif_Stock!#REF!</f>
        <v>#REF!</v>
      </c>
      <c r="B1791" s="118" t="e">
        <f>IF(Produit_Tarif_Stock!#REF!&lt;&gt;"",Produit_Tarif_Stock!#REF!,"")</f>
        <v>#REF!</v>
      </c>
      <c r="C1791" s="502" t="e">
        <f>IF(Produit_Tarif_Stock!#REF!&lt;&gt;"",Produit_Tarif_Stock!#REF!,"")</f>
        <v>#REF!</v>
      </c>
      <c r="D1791" s="505" t="e">
        <f>IF(Produit_Tarif_Stock!#REF!&lt;&gt;"",Produit_Tarif_Stock!#REF!,"")</f>
        <v>#REF!</v>
      </c>
      <c r="E1791" s="514" t="e">
        <f>IF(Produit_Tarif_Stock!#REF!&lt;&gt;0,Produit_Tarif_Stock!#REF!,"")</f>
        <v>#REF!</v>
      </c>
      <c r="F1791" s="2" t="e">
        <f>IF(Produit_Tarif_Stock!#REF!&lt;&gt;"",Produit_Tarif_Stock!#REF!,"")</f>
        <v>#REF!</v>
      </c>
      <c r="G1791" s="506" t="e">
        <f>IF(Produit_Tarif_Stock!#REF!&lt;&gt;0,Produit_Tarif_Stock!#REF!,"")</f>
        <v>#REF!</v>
      </c>
      <c r="I1791" s="506" t="str">
        <f t="shared" si="54"/>
        <v/>
      </c>
      <c r="J1791" s="2" t="e">
        <f>IF(Produit_Tarif_Stock!#REF!&lt;&gt;0,Produit_Tarif_Stock!#REF!,"")</f>
        <v>#REF!</v>
      </c>
      <c r="K1791" s="2" t="e">
        <f>IF(Produit_Tarif_Stock!#REF!&lt;&gt;0,Produit_Tarif_Stock!#REF!,"")</f>
        <v>#REF!</v>
      </c>
      <c r="L1791" s="114" t="e">
        <f>IF(Produit_Tarif_Stock!#REF!&lt;&gt;0,Produit_Tarif_Stock!#REF!,"")</f>
        <v>#REF!</v>
      </c>
      <c r="M1791" s="114" t="e">
        <f>IF(Produit_Tarif_Stock!#REF!&lt;&gt;0,Produit_Tarif_Stock!#REF!,"")</f>
        <v>#REF!</v>
      </c>
      <c r="N1791" s="454"/>
      <c r="P1791" s="2" t="e">
        <f>IF(Produit_Tarif_Stock!#REF!&lt;&gt;0,Produit_Tarif_Stock!#REF!,"")</f>
        <v>#REF!</v>
      </c>
      <c r="Q1791" s="518" t="e">
        <f>IF(Produit_Tarif_Stock!#REF!&lt;&gt;0,(E1791-(E1791*H1791)-Produit_Tarif_Stock!#REF!)/Produit_Tarif_Stock!#REF!*100,(E1791-(E1791*H1791)-Produit_Tarif_Stock!#REF!)/Produit_Tarif_Stock!#REF!*100)</f>
        <v>#REF!</v>
      </c>
      <c r="R1791" s="523">
        <f t="shared" si="55"/>
        <v>0</v>
      </c>
      <c r="S1791" s="524" t="e">
        <f>Produit_Tarif_Stock!#REF!</f>
        <v>#REF!</v>
      </c>
    </row>
    <row r="1792" spans="1:19" ht="24.75" customHeight="1">
      <c r="A1792" s="228" t="e">
        <f>Produit_Tarif_Stock!#REF!</f>
        <v>#REF!</v>
      </c>
      <c r="B1792" s="118" t="e">
        <f>IF(Produit_Tarif_Stock!#REF!&lt;&gt;"",Produit_Tarif_Stock!#REF!,"")</f>
        <v>#REF!</v>
      </c>
      <c r="C1792" s="502" t="e">
        <f>IF(Produit_Tarif_Stock!#REF!&lt;&gt;"",Produit_Tarif_Stock!#REF!,"")</f>
        <v>#REF!</v>
      </c>
      <c r="D1792" s="505" t="e">
        <f>IF(Produit_Tarif_Stock!#REF!&lt;&gt;"",Produit_Tarif_Stock!#REF!,"")</f>
        <v>#REF!</v>
      </c>
      <c r="E1792" s="514" t="e">
        <f>IF(Produit_Tarif_Stock!#REF!&lt;&gt;0,Produit_Tarif_Stock!#REF!,"")</f>
        <v>#REF!</v>
      </c>
      <c r="F1792" s="2" t="e">
        <f>IF(Produit_Tarif_Stock!#REF!&lt;&gt;"",Produit_Tarif_Stock!#REF!,"")</f>
        <v>#REF!</v>
      </c>
      <c r="G1792" s="506" t="e">
        <f>IF(Produit_Tarif_Stock!#REF!&lt;&gt;0,Produit_Tarif_Stock!#REF!,"")</f>
        <v>#REF!</v>
      </c>
      <c r="I1792" s="506" t="str">
        <f t="shared" si="54"/>
        <v/>
      </c>
      <c r="J1792" s="2" t="e">
        <f>IF(Produit_Tarif_Stock!#REF!&lt;&gt;0,Produit_Tarif_Stock!#REF!,"")</f>
        <v>#REF!</v>
      </c>
      <c r="K1792" s="2" t="e">
        <f>IF(Produit_Tarif_Stock!#REF!&lt;&gt;0,Produit_Tarif_Stock!#REF!,"")</f>
        <v>#REF!</v>
      </c>
      <c r="L1792" s="114" t="e">
        <f>IF(Produit_Tarif_Stock!#REF!&lt;&gt;0,Produit_Tarif_Stock!#REF!,"")</f>
        <v>#REF!</v>
      </c>
      <c r="M1792" s="114" t="e">
        <f>IF(Produit_Tarif_Stock!#REF!&lt;&gt;0,Produit_Tarif_Stock!#REF!,"")</f>
        <v>#REF!</v>
      </c>
      <c r="N1792" s="454"/>
      <c r="P1792" s="2" t="e">
        <f>IF(Produit_Tarif_Stock!#REF!&lt;&gt;0,Produit_Tarif_Stock!#REF!,"")</f>
        <v>#REF!</v>
      </c>
      <c r="Q1792" s="518" t="e">
        <f>IF(Produit_Tarif_Stock!#REF!&lt;&gt;0,(E1792-(E1792*H1792)-Produit_Tarif_Stock!#REF!)/Produit_Tarif_Stock!#REF!*100,(E1792-(E1792*H1792)-Produit_Tarif_Stock!#REF!)/Produit_Tarif_Stock!#REF!*100)</f>
        <v>#REF!</v>
      </c>
      <c r="R1792" s="523">
        <f t="shared" si="55"/>
        <v>0</v>
      </c>
      <c r="S1792" s="524" t="e">
        <f>Produit_Tarif_Stock!#REF!</f>
        <v>#REF!</v>
      </c>
    </row>
    <row r="1793" spans="1:19" ht="24.75" customHeight="1">
      <c r="A1793" s="228" t="e">
        <f>Produit_Tarif_Stock!#REF!</f>
        <v>#REF!</v>
      </c>
      <c r="B1793" s="118" t="e">
        <f>IF(Produit_Tarif_Stock!#REF!&lt;&gt;"",Produit_Tarif_Stock!#REF!,"")</f>
        <v>#REF!</v>
      </c>
      <c r="C1793" s="502" t="e">
        <f>IF(Produit_Tarif_Stock!#REF!&lt;&gt;"",Produit_Tarif_Stock!#REF!,"")</f>
        <v>#REF!</v>
      </c>
      <c r="D1793" s="505" t="e">
        <f>IF(Produit_Tarif_Stock!#REF!&lt;&gt;"",Produit_Tarif_Stock!#REF!,"")</f>
        <v>#REF!</v>
      </c>
      <c r="E1793" s="514" t="e">
        <f>IF(Produit_Tarif_Stock!#REF!&lt;&gt;0,Produit_Tarif_Stock!#REF!,"")</f>
        <v>#REF!</v>
      </c>
      <c r="F1793" s="2" t="e">
        <f>IF(Produit_Tarif_Stock!#REF!&lt;&gt;"",Produit_Tarif_Stock!#REF!,"")</f>
        <v>#REF!</v>
      </c>
      <c r="G1793" s="506" t="e">
        <f>IF(Produit_Tarif_Stock!#REF!&lt;&gt;0,Produit_Tarif_Stock!#REF!,"")</f>
        <v>#REF!</v>
      </c>
      <c r="I1793" s="506" t="str">
        <f t="shared" si="54"/>
        <v/>
      </c>
      <c r="J1793" s="2" t="e">
        <f>IF(Produit_Tarif_Stock!#REF!&lt;&gt;0,Produit_Tarif_Stock!#REF!,"")</f>
        <v>#REF!</v>
      </c>
      <c r="K1793" s="2" t="e">
        <f>IF(Produit_Tarif_Stock!#REF!&lt;&gt;0,Produit_Tarif_Stock!#REF!,"")</f>
        <v>#REF!</v>
      </c>
      <c r="L1793" s="114" t="e">
        <f>IF(Produit_Tarif_Stock!#REF!&lt;&gt;0,Produit_Tarif_Stock!#REF!,"")</f>
        <v>#REF!</v>
      </c>
      <c r="M1793" s="114" t="e">
        <f>IF(Produit_Tarif_Stock!#REF!&lt;&gt;0,Produit_Tarif_Stock!#REF!,"")</f>
        <v>#REF!</v>
      </c>
      <c r="N1793" s="454"/>
      <c r="P1793" s="2" t="e">
        <f>IF(Produit_Tarif_Stock!#REF!&lt;&gt;0,Produit_Tarif_Stock!#REF!,"")</f>
        <v>#REF!</v>
      </c>
      <c r="Q1793" s="518" t="e">
        <f>IF(Produit_Tarif_Stock!#REF!&lt;&gt;0,(E1793-(E1793*H1793)-Produit_Tarif_Stock!#REF!)/Produit_Tarif_Stock!#REF!*100,(E1793-(E1793*H1793)-Produit_Tarif_Stock!#REF!)/Produit_Tarif_Stock!#REF!*100)</f>
        <v>#REF!</v>
      </c>
      <c r="R1793" s="523">
        <f t="shared" si="55"/>
        <v>0</v>
      </c>
      <c r="S1793" s="524" t="e">
        <f>Produit_Tarif_Stock!#REF!</f>
        <v>#REF!</v>
      </c>
    </row>
    <row r="1794" spans="1:19" ht="24.75" customHeight="1">
      <c r="A1794" s="228" t="e">
        <f>Produit_Tarif_Stock!#REF!</f>
        <v>#REF!</v>
      </c>
      <c r="B1794" s="118" t="e">
        <f>IF(Produit_Tarif_Stock!#REF!&lt;&gt;"",Produit_Tarif_Stock!#REF!,"")</f>
        <v>#REF!</v>
      </c>
      <c r="C1794" s="502" t="e">
        <f>IF(Produit_Tarif_Stock!#REF!&lt;&gt;"",Produit_Tarif_Stock!#REF!,"")</f>
        <v>#REF!</v>
      </c>
      <c r="D1794" s="505" t="e">
        <f>IF(Produit_Tarif_Stock!#REF!&lt;&gt;"",Produit_Tarif_Stock!#REF!,"")</f>
        <v>#REF!</v>
      </c>
      <c r="E1794" s="514" t="e">
        <f>IF(Produit_Tarif_Stock!#REF!&lt;&gt;0,Produit_Tarif_Stock!#REF!,"")</f>
        <v>#REF!</v>
      </c>
      <c r="F1794" s="2" t="e">
        <f>IF(Produit_Tarif_Stock!#REF!&lt;&gt;"",Produit_Tarif_Stock!#REF!,"")</f>
        <v>#REF!</v>
      </c>
      <c r="G1794" s="506" t="e">
        <f>IF(Produit_Tarif_Stock!#REF!&lt;&gt;0,Produit_Tarif_Stock!#REF!,"")</f>
        <v>#REF!</v>
      </c>
      <c r="I1794" s="506" t="str">
        <f t="shared" si="54"/>
        <v/>
      </c>
      <c r="J1794" s="2" t="e">
        <f>IF(Produit_Tarif_Stock!#REF!&lt;&gt;0,Produit_Tarif_Stock!#REF!,"")</f>
        <v>#REF!</v>
      </c>
      <c r="K1794" s="2" t="e">
        <f>IF(Produit_Tarif_Stock!#REF!&lt;&gt;0,Produit_Tarif_Stock!#REF!,"")</f>
        <v>#REF!</v>
      </c>
      <c r="L1794" s="114" t="e">
        <f>IF(Produit_Tarif_Stock!#REF!&lt;&gt;0,Produit_Tarif_Stock!#REF!,"")</f>
        <v>#REF!</v>
      </c>
      <c r="M1794" s="114" t="e">
        <f>IF(Produit_Tarif_Stock!#REF!&lt;&gt;0,Produit_Tarif_Stock!#REF!,"")</f>
        <v>#REF!</v>
      </c>
      <c r="N1794" s="454"/>
      <c r="P1794" s="2" t="e">
        <f>IF(Produit_Tarif_Stock!#REF!&lt;&gt;0,Produit_Tarif_Stock!#REF!,"")</f>
        <v>#REF!</v>
      </c>
      <c r="Q1794" s="518" t="e">
        <f>IF(Produit_Tarif_Stock!#REF!&lt;&gt;0,(E1794-(E1794*H1794)-Produit_Tarif_Stock!#REF!)/Produit_Tarif_Stock!#REF!*100,(E1794-(E1794*H1794)-Produit_Tarif_Stock!#REF!)/Produit_Tarif_Stock!#REF!*100)</f>
        <v>#REF!</v>
      </c>
      <c r="R1794" s="523">
        <f t="shared" si="55"/>
        <v>0</v>
      </c>
      <c r="S1794" s="524" t="e">
        <f>Produit_Tarif_Stock!#REF!</f>
        <v>#REF!</v>
      </c>
    </row>
    <row r="1795" spans="1:19" ht="24.75" customHeight="1">
      <c r="A1795" s="228" t="e">
        <f>Produit_Tarif_Stock!#REF!</f>
        <v>#REF!</v>
      </c>
      <c r="B1795" s="118" t="e">
        <f>IF(Produit_Tarif_Stock!#REF!&lt;&gt;"",Produit_Tarif_Stock!#REF!,"")</f>
        <v>#REF!</v>
      </c>
      <c r="C1795" s="502" t="e">
        <f>IF(Produit_Tarif_Stock!#REF!&lt;&gt;"",Produit_Tarif_Stock!#REF!,"")</f>
        <v>#REF!</v>
      </c>
      <c r="D1795" s="505" t="e">
        <f>IF(Produit_Tarif_Stock!#REF!&lt;&gt;"",Produit_Tarif_Stock!#REF!,"")</f>
        <v>#REF!</v>
      </c>
      <c r="E1795" s="514" t="e">
        <f>IF(Produit_Tarif_Stock!#REF!&lt;&gt;0,Produit_Tarif_Stock!#REF!,"")</f>
        <v>#REF!</v>
      </c>
      <c r="F1795" s="2" t="e">
        <f>IF(Produit_Tarif_Stock!#REF!&lt;&gt;"",Produit_Tarif_Stock!#REF!,"")</f>
        <v>#REF!</v>
      </c>
      <c r="G1795" s="506" t="e">
        <f>IF(Produit_Tarif_Stock!#REF!&lt;&gt;0,Produit_Tarif_Stock!#REF!,"")</f>
        <v>#REF!</v>
      </c>
      <c r="I1795" s="506" t="str">
        <f t="shared" si="54"/>
        <v/>
      </c>
      <c r="J1795" s="2" t="e">
        <f>IF(Produit_Tarif_Stock!#REF!&lt;&gt;0,Produit_Tarif_Stock!#REF!,"")</f>
        <v>#REF!</v>
      </c>
      <c r="K1795" s="2" t="e">
        <f>IF(Produit_Tarif_Stock!#REF!&lt;&gt;0,Produit_Tarif_Stock!#REF!,"")</f>
        <v>#REF!</v>
      </c>
      <c r="L1795" s="114" t="e">
        <f>IF(Produit_Tarif_Stock!#REF!&lt;&gt;0,Produit_Tarif_Stock!#REF!,"")</f>
        <v>#REF!</v>
      </c>
      <c r="M1795" s="114" t="e">
        <f>IF(Produit_Tarif_Stock!#REF!&lt;&gt;0,Produit_Tarif_Stock!#REF!,"")</f>
        <v>#REF!</v>
      </c>
      <c r="N1795" s="454"/>
      <c r="P1795" s="2" t="e">
        <f>IF(Produit_Tarif_Stock!#REF!&lt;&gt;0,Produit_Tarif_Stock!#REF!,"")</f>
        <v>#REF!</v>
      </c>
      <c r="Q1795" s="518" t="e">
        <f>IF(Produit_Tarif_Stock!#REF!&lt;&gt;0,(E1795-(E1795*H1795)-Produit_Tarif_Stock!#REF!)/Produit_Tarif_Stock!#REF!*100,(E1795-(E1795*H1795)-Produit_Tarif_Stock!#REF!)/Produit_Tarif_Stock!#REF!*100)</f>
        <v>#REF!</v>
      </c>
      <c r="R1795" s="523">
        <f t="shared" si="55"/>
        <v>0</v>
      </c>
      <c r="S1795" s="524" t="e">
        <f>Produit_Tarif_Stock!#REF!</f>
        <v>#REF!</v>
      </c>
    </row>
    <row r="1796" spans="1:19" ht="24.75" customHeight="1">
      <c r="A1796" s="228" t="e">
        <f>Produit_Tarif_Stock!#REF!</f>
        <v>#REF!</v>
      </c>
      <c r="B1796" s="118" t="e">
        <f>IF(Produit_Tarif_Stock!#REF!&lt;&gt;"",Produit_Tarif_Stock!#REF!,"")</f>
        <v>#REF!</v>
      </c>
      <c r="C1796" s="502" t="e">
        <f>IF(Produit_Tarif_Stock!#REF!&lt;&gt;"",Produit_Tarif_Stock!#REF!,"")</f>
        <v>#REF!</v>
      </c>
      <c r="D1796" s="505" t="e">
        <f>IF(Produit_Tarif_Stock!#REF!&lt;&gt;"",Produit_Tarif_Stock!#REF!,"")</f>
        <v>#REF!</v>
      </c>
      <c r="E1796" s="514" t="e">
        <f>IF(Produit_Tarif_Stock!#REF!&lt;&gt;0,Produit_Tarif_Stock!#REF!,"")</f>
        <v>#REF!</v>
      </c>
      <c r="F1796" s="2" t="e">
        <f>IF(Produit_Tarif_Stock!#REF!&lt;&gt;"",Produit_Tarif_Stock!#REF!,"")</f>
        <v>#REF!</v>
      </c>
      <c r="G1796" s="506" t="e">
        <f>IF(Produit_Tarif_Stock!#REF!&lt;&gt;0,Produit_Tarif_Stock!#REF!,"")</f>
        <v>#REF!</v>
      </c>
      <c r="I1796" s="506" t="str">
        <f t="shared" si="54"/>
        <v/>
      </c>
      <c r="J1796" s="2" t="e">
        <f>IF(Produit_Tarif_Stock!#REF!&lt;&gt;0,Produit_Tarif_Stock!#REF!,"")</f>
        <v>#REF!</v>
      </c>
      <c r="K1796" s="2" t="e">
        <f>IF(Produit_Tarif_Stock!#REF!&lt;&gt;0,Produit_Tarif_Stock!#REF!,"")</f>
        <v>#REF!</v>
      </c>
      <c r="L1796" s="114" t="e">
        <f>IF(Produit_Tarif_Stock!#REF!&lt;&gt;0,Produit_Tarif_Stock!#REF!,"")</f>
        <v>#REF!</v>
      </c>
      <c r="M1796" s="114" t="e">
        <f>IF(Produit_Tarif_Stock!#REF!&lt;&gt;0,Produit_Tarif_Stock!#REF!,"")</f>
        <v>#REF!</v>
      </c>
      <c r="N1796" s="454"/>
      <c r="P1796" s="2" t="e">
        <f>IF(Produit_Tarif_Stock!#REF!&lt;&gt;0,Produit_Tarif_Stock!#REF!,"")</f>
        <v>#REF!</v>
      </c>
      <c r="Q1796" s="518" t="e">
        <f>IF(Produit_Tarif_Stock!#REF!&lt;&gt;0,(E1796-(E1796*H1796)-Produit_Tarif_Stock!#REF!)/Produit_Tarif_Stock!#REF!*100,(E1796-(E1796*H1796)-Produit_Tarif_Stock!#REF!)/Produit_Tarif_Stock!#REF!*100)</f>
        <v>#REF!</v>
      </c>
      <c r="R1796" s="523">
        <f t="shared" si="55"/>
        <v>0</v>
      </c>
      <c r="S1796" s="524" t="e">
        <f>Produit_Tarif_Stock!#REF!</f>
        <v>#REF!</v>
      </c>
    </row>
    <row r="1797" spans="1:19" ht="24.75" customHeight="1">
      <c r="A1797" s="228" t="e">
        <f>Produit_Tarif_Stock!#REF!</f>
        <v>#REF!</v>
      </c>
      <c r="B1797" s="118" t="e">
        <f>IF(Produit_Tarif_Stock!#REF!&lt;&gt;"",Produit_Tarif_Stock!#REF!,"")</f>
        <v>#REF!</v>
      </c>
      <c r="C1797" s="502" t="e">
        <f>IF(Produit_Tarif_Stock!#REF!&lt;&gt;"",Produit_Tarif_Stock!#REF!,"")</f>
        <v>#REF!</v>
      </c>
      <c r="D1797" s="505" t="e">
        <f>IF(Produit_Tarif_Stock!#REF!&lt;&gt;"",Produit_Tarif_Stock!#REF!,"")</f>
        <v>#REF!</v>
      </c>
      <c r="E1797" s="514" t="e">
        <f>IF(Produit_Tarif_Stock!#REF!&lt;&gt;0,Produit_Tarif_Stock!#REF!,"")</f>
        <v>#REF!</v>
      </c>
      <c r="F1797" s="2" t="e">
        <f>IF(Produit_Tarif_Stock!#REF!&lt;&gt;"",Produit_Tarif_Stock!#REF!,"")</f>
        <v>#REF!</v>
      </c>
      <c r="G1797" s="506" t="e">
        <f>IF(Produit_Tarif_Stock!#REF!&lt;&gt;0,Produit_Tarif_Stock!#REF!,"")</f>
        <v>#REF!</v>
      </c>
      <c r="I1797" s="506" t="str">
        <f t="shared" si="54"/>
        <v/>
      </c>
      <c r="J1797" s="2" t="e">
        <f>IF(Produit_Tarif_Stock!#REF!&lt;&gt;0,Produit_Tarif_Stock!#REF!,"")</f>
        <v>#REF!</v>
      </c>
      <c r="K1797" s="2" t="e">
        <f>IF(Produit_Tarif_Stock!#REF!&lt;&gt;0,Produit_Tarif_Stock!#REF!,"")</f>
        <v>#REF!</v>
      </c>
      <c r="L1797" s="114" t="e">
        <f>IF(Produit_Tarif_Stock!#REF!&lt;&gt;0,Produit_Tarif_Stock!#REF!,"")</f>
        <v>#REF!</v>
      </c>
      <c r="M1797" s="114" t="e">
        <f>IF(Produit_Tarif_Stock!#REF!&lt;&gt;0,Produit_Tarif_Stock!#REF!,"")</f>
        <v>#REF!</v>
      </c>
      <c r="N1797" s="454"/>
      <c r="P1797" s="2" t="e">
        <f>IF(Produit_Tarif_Stock!#REF!&lt;&gt;0,Produit_Tarif_Stock!#REF!,"")</f>
        <v>#REF!</v>
      </c>
      <c r="Q1797" s="518" t="e">
        <f>IF(Produit_Tarif_Stock!#REF!&lt;&gt;0,(E1797-(E1797*H1797)-Produit_Tarif_Stock!#REF!)/Produit_Tarif_Stock!#REF!*100,(E1797-(E1797*H1797)-Produit_Tarif_Stock!#REF!)/Produit_Tarif_Stock!#REF!*100)</f>
        <v>#REF!</v>
      </c>
      <c r="R1797" s="523">
        <f t="shared" si="55"/>
        <v>0</v>
      </c>
      <c r="S1797" s="524" t="e">
        <f>Produit_Tarif_Stock!#REF!</f>
        <v>#REF!</v>
      </c>
    </row>
    <row r="1798" spans="1:19" ht="24.75" customHeight="1">
      <c r="A1798" s="228" t="e">
        <f>Produit_Tarif_Stock!#REF!</f>
        <v>#REF!</v>
      </c>
      <c r="B1798" s="118" t="e">
        <f>IF(Produit_Tarif_Stock!#REF!&lt;&gt;"",Produit_Tarif_Stock!#REF!,"")</f>
        <v>#REF!</v>
      </c>
      <c r="C1798" s="502" t="e">
        <f>IF(Produit_Tarif_Stock!#REF!&lt;&gt;"",Produit_Tarif_Stock!#REF!,"")</f>
        <v>#REF!</v>
      </c>
      <c r="D1798" s="505" t="e">
        <f>IF(Produit_Tarif_Stock!#REF!&lt;&gt;"",Produit_Tarif_Stock!#REF!,"")</f>
        <v>#REF!</v>
      </c>
      <c r="E1798" s="514" t="e">
        <f>IF(Produit_Tarif_Stock!#REF!&lt;&gt;0,Produit_Tarif_Stock!#REF!,"")</f>
        <v>#REF!</v>
      </c>
      <c r="F1798" s="2" t="e">
        <f>IF(Produit_Tarif_Stock!#REF!&lt;&gt;"",Produit_Tarif_Stock!#REF!,"")</f>
        <v>#REF!</v>
      </c>
      <c r="G1798" s="506" t="e">
        <f>IF(Produit_Tarif_Stock!#REF!&lt;&gt;0,Produit_Tarif_Stock!#REF!,"")</f>
        <v>#REF!</v>
      </c>
      <c r="I1798" s="506" t="str">
        <f t="shared" si="54"/>
        <v/>
      </c>
      <c r="J1798" s="2" t="e">
        <f>IF(Produit_Tarif_Stock!#REF!&lt;&gt;0,Produit_Tarif_Stock!#REF!,"")</f>
        <v>#REF!</v>
      </c>
      <c r="K1798" s="2" t="e">
        <f>IF(Produit_Tarif_Stock!#REF!&lt;&gt;0,Produit_Tarif_Stock!#REF!,"")</f>
        <v>#REF!</v>
      </c>
      <c r="L1798" s="114" t="e">
        <f>IF(Produit_Tarif_Stock!#REF!&lt;&gt;0,Produit_Tarif_Stock!#REF!,"")</f>
        <v>#REF!</v>
      </c>
      <c r="M1798" s="114" t="e">
        <f>IF(Produit_Tarif_Stock!#REF!&lt;&gt;0,Produit_Tarif_Stock!#REF!,"")</f>
        <v>#REF!</v>
      </c>
      <c r="N1798" s="454"/>
      <c r="P1798" s="2" t="e">
        <f>IF(Produit_Tarif_Stock!#REF!&lt;&gt;0,Produit_Tarif_Stock!#REF!,"")</f>
        <v>#REF!</v>
      </c>
      <c r="Q1798" s="518" t="e">
        <f>IF(Produit_Tarif_Stock!#REF!&lt;&gt;0,(E1798-(E1798*H1798)-Produit_Tarif_Stock!#REF!)/Produit_Tarif_Stock!#REF!*100,(E1798-(E1798*H1798)-Produit_Tarif_Stock!#REF!)/Produit_Tarif_Stock!#REF!*100)</f>
        <v>#REF!</v>
      </c>
      <c r="R1798" s="523">
        <f t="shared" si="55"/>
        <v>0</v>
      </c>
      <c r="S1798" s="524" t="e">
        <f>Produit_Tarif_Stock!#REF!</f>
        <v>#REF!</v>
      </c>
    </row>
    <row r="1799" spans="1:19" ht="24.75" customHeight="1">
      <c r="A1799" s="228" t="e">
        <f>Produit_Tarif_Stock!#REF!</f>
        <v>#REF!</v>
      </c>
      <c r="B1799" s="118" t="e">
        <f>IF(Produit_Tarif_Stock!#REF!&lt;&gt;"",Produit_Tarif_Stock!#REF!,"")</f>
        <v>#REF!</v>
      </c>
      <c r="C1799" s="502" t="e">
        <f>IF(Produit_Tarif_Stock!#REF!&lt;&gt;"",Produit_Tarif_Stock!#REF!,"")</f>
        <v>#REF!</v>
      </c>
      <c r="D1799" s="505" t="e">
        <f>IF(Produit_Tarif_Stock!#REF!&lt;&gt;"",Produit_Tarif_Stock!#REF!,"")</f>
        <v>#REF!</v>
      </c>
      <c r="E1799" s="514" t="e">
        <f>IF(Produit_Tarif_Stock!#REF!&lt;&gt;0,Produit_Tarif_Stock!#REF!,"")</f>
        <v>#REF!</v>
      </c>
      <c r="F1799" s="2" t="e">
        <f>IF(Produit_Tarif_Stock!#REF!&lt;&gt;"",Produit_Tarif_Stock!#REF!,"")</f>
        <v>#REF!</v>
      </c>
      <c r="G1799" s="506" t="e">
        <f>IF(Produit_Tarif_Stock!#REF!&lt;&gt;0,Produit_Tarif_Stock!#REF!,"")</f>
        <v>#REF!</v>
      </c>
      <c r="I1799" s="506" t="str">
        <f t="shared" ref="I1799:I1862" si="56">IF(H1799&gt;0,E1799-(E1799*H1799),"")</f>
        <v/>
      </c>
      <c r="J1799" s="2" t="e">
        <f>IF(Produit_Tarif_Stock!#REF!&lt;&gt;0,Produit_Tarif_Stock!#REF!,"")</f>
        <v>#REF!</v>
      </c>
      <c r="K1799" s="2" t="e">
        <f>IF(Produit_Tarif_Stock!#REF!&lt;&gt;0,Produit_Tarif_Stock!#REF!,"")</f>
        <v>#REF!</v>
      </c>
      <c r="L1799" s="114" t="e">
        <f>IF(Produit_Tarif_Stock!#REF!&lt;&gt;0,Produit_Tarif_Stock!#REF!,"")</f>
        <v>#REF!</v>
      </c>
      <c r="M1799" s="114" t="e">
        <f>IF(Produit_Tarif_Stock!#REF!&lt;&gt;0,Produit_Tarif_Stock!#REF!,"")</f>
        <v>#REF!</v>
      </c>
      <c r="N1799" s="454"/>
      <c r="P1799" s="2" t="e">
        <f>IF(Produit_Tarif_Stock!#REF!&lt;&gt;0,Produit_Tarif_Stock!#REF!,"")</f>
        <v>#REF!</v>
      </c>
      <c r="Q1799" s="518" t="e">
        <f>IF(Produit_Tarif_Stock!#REF!&lt;&gt;0,(E1799-(E1799*H1799)-Produit_Tarif_Stock!#REF!)/Produit_Tarif_Stock!#REF!*100,(E1799-(E1799*H1799)-Produit_Tarif_Stock!#REF!)/Produit_Tarif_Stock!#REF!*100)</f>
        <v>#REF!</v>
      </c>
      <c r="R1799" s="523">
        <f t="shared" ref="R1799:R1862" si="57">SUM(H1799:H3792)</f>
        <v>0</v>
      </c>
      <c r="S1799" s="524" t="e">
        <f>Produit_Tarif_Stock!#REF!</f>
        <v>#REF!</v>
      </c>
    </row>
    <row r="1800" spans="1:19" ht="24.75" customHeight="1">
      <c r="A1800" s="228" t="e">
        <f>Produit_Tarif_Stock!#REF!</f>
        <v>#REF!</v>
      </c>
      <c r="B1800" s="118" t="e">
        <f>IF(Produit_Tarif_Stock!#REF!&lt;&gt;"",Produit_Tarif_Stock!#REF!,"")</f>
        <v>#REF!</v>
      </c>
      <c r="C1800" s="502" t="e">
        <f>IF(Produit_Tarif_Stock!#REF!&lt;&gt;"",Produit_Tarif_Stock!#REF!,"")</f>
        <v>#REF!</v>
      </c>
      <c r="D1800" s="505" t="e">
        <f>IF(Produit_Tarif_Stock!#REF!&lt;&gt;"",Produit_Tarif_Stock!#REF!,"")</f>
        <v>#REF!</v>
      </c>
      <c r="E1800" s="514" t="e">
        <f>IF(Produit_Tarif_Stock!#REF!&lt;&gt;0,Produit_Tarif_Stock!#REF!,"")</f>
        <v>#REF!</v>
      </c>
      <c r="F1800" s="2" t="e">
        <f>IF(Produit_Tarif_Stock!#REF!&lt;&gt;"",Produit_Tarif_Stock!#REF!,"")</f>
        <v>#REF!</v>
      </c>
      <c r="G1800" s="506" t="e">
        <f>IF(Produit_Tarif_Stock!#REF!&lt;&gt;0,Produit_Tarif_Stock!#REF!,"")</f>
        <v>#REF!</v>
      </c>
      <c r="I1800" s="506" t="str">
        <f t="shared" si="56"/>
        <v/>
      </c>
      <c r="J1800" s="2" t="e">
        <f>IF(Produit_Tarif_Stock!#REF!&lt;&gt;0,Produit_Tarif_Stock!#REF!,"")</f>
        <v>#REF!</v>
      </c>
      <c r="K1800" s="2" t="e">
        <f>IF(Produit_Tarif_Stock!#REF!&lt;&gt;0,Produit_Tarif_Stock!#REF!,"")</f>
        <v>#REF!</v>
      </c>
      <c r="L1800" s="114" t="e">
        <f>IF(Produit_Tarif_Stock!#REF!&lt;&gt;0,Produit_Tarif_Stock!#REF!,"")</f>
        <v>#REF!</v>
      </c>
      <c r="M1800" s="114" t="e">
        <f>IF(Produit_Tarif_Stock!#REF!&lt;&gt;0,Produit_Tarif_Stock!#REF!,"")</f>
        <v>#REF!</v>
      </c>
      <c r="N1800" s="454"/>
      <c r="P1800" s="2" t="e">
        <f>IF(Produit_Tarif_Stock!#REF!&lt;&gt;0,Produit_Tarif_Stock!#REF!,"")</f>
        <v>#REF!</v>
      </c>
      <c r="Q1800" s="518" t="e">
        <f>IF(Produit_Tarif_Stock!#REF!&lt;&gt;0,(E1800-(E1800*H1800)-Produit_Tarif_Stock!#REF!)/Produit_Tarif_Stock!#REF!*100,(E1800-(E1800*H1800)-Produit_Tarif_Stock!#REF!)/Produit_Tarif_Stock!#REF!*100)</f>
        <v>#REF!</v>
      </c>
      <c r="R1800" s="523">
        <f t="shared" si="57"/>
        <v>0</v>
      </c>
      <c r="S1800" s="524" t="e">
        <f>Produit_Tarif_Stock!#REF!</f>
        <v>#REF!</v>
      </c>
    </row>
    <row r="1801" spans="1:19" ht="24.75" customHeight="1">
      <c r="A1801" s="228" t="e">
        <f>Produit_Tarif_Stock!#REF!</f>
        <v>#REF!</v>
      </c>
      <c r="B1801" s="118" t="e">
        <f>IF(Produit_Tarif_Stock!#REF!&lt;&gt;"",Produit_Tarif_Stock!#REF!,"")</f>
        <v>#REF!</v>
      </c>
      <c r="C1801" s="502" t="e">
        <f>IF(Produit_Tarif_Stock!#REF!&lt;&gt;"",Produit_Tarif_Stock!#REF!,"")</f>
        <v>#REF!</v>
      </c>
      <c r="D1801" s="505" t="e">
        <f>IF(Produit_Tarif_Stock!#REF!&lt;&gt;"",Produit_Tarif_Stock!#REF!,"")</f>
        <v>#REF!</v>
      </c>
      <c r="E1801" s="514" t="e">
        <f>IF(Produit_Tarif_Stock!#REF!&lt;&gt;0,Produit_Tarif_Stock!#REF!,"")</f>
        <v>#REF!</v>
      </c>
      <c r="F1801" s="2" t="e">
        <f>IF(Produit_Tarif_Stock!#REF!&lt;&gt;"",Produit_Tarif_Stock!#REF!,"")</f>
        <v>#REF!</v>
      </c>
      <c r="G1801" s="506" t="e">
        <f>IF(Produit_Tarif_Stock!#REF!&lt;&gt;0,Produit_Tarif_Stock!#REF!,"")</f>
        <v>#REF!</v>
      </c>
      <c r="I1801" s="506" t="str">
        <f t="shared" si="56"/>
        <v/>
      </c>
      <c r="J1801" s="2" t="e">
        <f>IF(Produit_Tarif_Stock!#REF!&lt;&gt;0,Produit_Tarif_Stock!#REF!,"")</f>
        <v>#REF!</v>
      </c>
      <c r="K1801" s="2" t="e">
        <f>IF(Produit_Tarif_Stock!#REF!&lt;&gt;0,Produit_Tarif_Stock!#REF!,"")</f>
        <v>#REF!</v>
      </c>
      <c r="L1801" s="114" t="e">
        <f>IF(Produit_Tarif_Stock!#REF!&lt;&gt;0,Produit_Tarif_Stock!#REF!,"")</f>
        <v>#REF!</v>
      </c>
      <c r="M1801" s="114" t="e">
        <f>IF(Produit_Tarif_Stock!#REF!&lt;&gt;0,Produit_Tarif_Stock!#REF!,"")</f>
        <v>#REF!</v>
      </c>
      <c r="N1801" s="454"/>
      <c r="P1801" s="2" t="e">
        <f>IF(Produit_Tarif_Stock!#REF!&lt;&gt;0,Produit_Tarif_Stock!#REF!,"")</f>
        <v>#REF!</v>
      </c>
      <c r="Q1801" s="518" t="e">
        <f>IF(Produit_Tarif_Stock!#REF!&lt;&gt;0,(E1801-(E1801*H1801)-Produit_Tarif_Stock!#REF!)/Produit_Tarif_Stock!#REF!*100,(E1801-(E1801*H1801)-Produit_Tarif_Stock!#REF!)/Produit_Tarif_Stock!#REF!*100)</f>
        <v>#REF!</v>
      </c>
      <c r="R1801" s="523">
        <f t="shared" si="57"/>
        <v>0</v>
      </c>
      <c r="S1801" s="524" t="e">
        <f>Produit_Tarif_Stock!#REF!</f>
        <v>#REF!</v>
      </c>
    </row>
    <row r="1802" spans="1:19" ht="24.75" customHeight="1">
      <c r="A1802" s="228" t="e">
        <f>Produit_Tarif_Stock!#REF!</f>
        <v>#REF!</v>
      </c>
      <c r="B1802" s="118" t="e">
        <f>IF(Produit_Tarif_Stock!#REF!&lt;&gt;"",Produit_Tarif_Stock!#REF!,"")</f>
        <v>#REF!</v>
      </c>
      <c r="C1802" s="502" t="e">
        <f>IF(Produit_Tarif_Stock!#REF!&lt;&gt;"",Produit_Tarif_Stock!#REF!,"")</f>
        <v>#REF!</v>
      </c>
      <c r="D1802" s="505" t="e">
        <f>IF(Produit_Tarif_Stock!#REF!&lt;&gt;"",Produit_Tarif_Stock!#REF!,"")</f>
        <v>#REF!</v>
      </c>
      <c r="E1802" s="514" t="e">
        <f>IF(Produit_Tarif_Stock!#REF!&lt;&gt;0,Produit_Tarif_Stock!#REF!,"")</f>
        <v>#REF!</v>
      </c>
      <c r="F1802" s="2" t="e">
        <f>IF(Produit_Tarif_Stock!#REF!&lt;&gt;"",Produit_Tarif_Stock!#REF!,"")</f>
        <v>#REF!</v>
      </c>
      <c r="G1802" s="506" t="e">
        <f>IF(Produit_Tarif_Stock!#REF!&lt;&gt;0,Produit_Tarif_Stock!#REF!,"")</f>
        <v>#REF!</v>
      </c>
      <c r="I1802" s="506" t="str">
        <f t="shared" si="56"/>
        <v/>
      </c>
      <c r="J1802" s="2" t="e">
        <f>IF(Produit_Tarif_Stock!#REF!&lt;&gt;0,Produit_Tarif_Stock!#REF!,"")</f>
        <v>#REF!</v>
      </c>
      <c r="K1802" s="2" t="e">
        <f>IF(Produit_Tarif_Stock!#REF!&lt;&gt;0,Produit_Tarif_Stock!#REF!,"")</f>
        <v>#REF!</v>
      </c>
      <c r="L1802" s="114" t="e">
        <f>IF(Produit_Tarif_Stock!#REF!&lt;&gt;0,Produit_Tarif_Stock!#REF!,"")</f>
        <v>#REF!</v>
      </c>
      <c r="M1802" s="114" t="e">
        <f>IF(Produit_Tarif_Stock!#REF!&lt;&gt;0,Produit_Tarif_Stock!#REF!,"")</f>
        <v>#REF!</v>
      </c>
      <c r="N1802" s="454"/>
      <c r="P1802" s="2" t="e">
        <f>IF(Produit_Tarif_Stock!#REF!&lt;&gt;0,Produit_Tarif_Stock!#REF!,"")</f>
        <v>#REF!</v>
      </c>
      <c r="Q1802" s="518" t="e">
        <f>IF(Produit_Tarif_Stock!#REF!&lt;&gt;0,(E1802-(E1802*H1802)-Produit_Tarif_Stock!#REF!)/Produit_Tarif_Stock!#REF!*100,(E1802-(E1802*H1802)-Produit_Tarif_Stock!#REF!)/Produit_Tarif_Stock!#REF!*100)</f>
        <v>#REF!</v>
      </c>
      <c r="R1802" s="523">
        <f t="shared" si="57"/>
        <v>0</v>
      </c>
      <c r="S1802" s="524" t="e">
        <f>Produit_Tarif_Stock!#REF!</f>
        <v>#REF!</v>
      </c>
    </row>
    <row r="1803" spans="1:19" ht="24.75" customHeight="1">
      <c r="A1803" s="228" t="e">
        <f>Produit_Tarif_Stock!#REF!</f>
        <v>#REF!</v>
      </c>
      <c r="B1803" s="118" t="e">
        <f>IF(Produit_Tarif_Stock!#REF!&lt;&gt;"",Produit_Tarif_Stock!#REF!,"")</f>
        <v>#REF!</v>
      </c>
      <c r="C1803" s="502" t="e">
        <f>IF(Produit_Tarif_Stock!#REF!&lt;&gt;"",Produit_Tarif_Stock!#REF!,"")</f>
        <v>#REF!</v>
      </c>
      <c r="D1803" s="505" t="e">
        <f>IF(Produit_Tarif_Stock!#REF!&lt;&gt;"",Produit_Tarif_Stock!#REF!,"")</f>
        <v>#REF!</v>
      </c>
      <c r="E1803" s="514" t="e">
        <f>IF(Produit_Tarif_Stock!#REF!&lt;&gt;0,Produit_Tarif_Stock!#REF!,"")</f>
        <v>#REF!</v>
      </c>
      <c r="F1803" s="2" t="e">
        <f>IF(Produit_Tarif_Stock!#REF!&lt;&gt;"",Produit_Tarif_Stock!#REF!,"")</f>
        <v>#REF!</v>
      </c>
      <c r="G1803" s="506" t="e">
        <f>IF(Produit_Tarif_Stock!#REF!&lt;&gt;0,Produit_Tarif_Stock!#REF!,"")</f>
        <v>#REF!</v>
      </c>
      <c r="I1803" s="506" t="str">
        <f t="shared" si="56"/>
        <v/>
      </c>
      <c r="J1803" s="2" t="e">
        <f>IF(Produit_Tarif_Stock!#REF!&lt;&gt;0,Produit_Tarif_Stock!#REF!,"")</f>
        <v>#REF!</v>
      </c>
      <c r="K1803" s="2" t="e">
        <f>IF(Produit_Tarif_Stock!#REF!&lt;&gt;0,Produit_Tarif_Stock!#REF!,"")</f>
        <v>#REF!</v>
      </c>
      <c r="L1803" s="114" t="e">
        <f>IF(Produit_Tarif_Stock!#REF!&lt;&gt;0,Produit_Tarif_Stock!#REF!,"")</f>
        <v>#REF!</v>
      </c>
      <c r="M1803" s="114" t="e">
        <f>IF(Produit_Tarif_Stock!#REF!&lt;&gt;0,Produit_Tarif_Stock!#REF!,"")</f>
        <v>#REF!</v>
      </c>
      <c r="N1803" s="454"/>
      <c r="P1803" s="2" t="e">
        <f>IF(Produit_Tarif_Stock!#REF!&lt;&gt;0,Produit_Tarif_Stock!#REF!,"")</f>
        <v>#REF!</v>
      </c>
      <c r="Q1803" s="518" t="e">
        <f>IF(Produit_Tarif_Stock!#REF!&lt;&gt;0,(E1803-(E1803*H1803)-Produit_Tarif_Stock!#REF!)/Produit_Tarif_Stock!#REF!*100,(E1803-(E1803*H1803)-Produit_Tarif_Stock!#REF!)/Produit_Tarif_Stock!#REF!*100)</f>
        <v>#REF!</v>
      </c>
      <c r="R1803" s="523">
        <f t="shared" si="57"/>
        <v>0</v>
      </c>
      <c r="S1803" s="524" t="e">
        <f>Produit_Tarif_Stock!#REF!</f>
        <v>#REF!</v>
      </c>
    </row>
    <row r="1804" spans="1:19" ht="24.75" customHeight="1">
      <c r="A1804" s="228" t="e">
        <f>Produit_Tarif_Stock!#REF!</f>
        <v>#REF!</v>
      </c>
      <c r="B1804" s="118" t="e">
        <f>IF(Produit_Tarif_Stock!#REF!&lt;&gt;"",Produit_Tarif_Stock!#REF!,"")</f>
        <v>#REF!</v>
      </c>
      <c r="C1804" s="502" t="e">
        <f>IF(Produit_Tarif_Stock!#REF!&lt;&gt;"",Produit_Tarif_Stock!#REF!,"")</f>
        <v>#REF!</v>
      </c>
      <c r="D1804" s="505" t="e">
        <f>IF(Produit_Tarif_Stock!#REF!&lt;&gt;"",Produit_Tarif_Stock!#REF!,"")</f>
        <v>#REF!</v>
      </c>
      <c r="E1804" s="514" t="e">
        <f>IF(Produit_Tarif_Stock!#REF!&lt;&gt;0,Produit_Tarif_Stock!#REF!,"")</f>
        <v>#REF!</v>
      </c>
      <c r="F1804" s="2" t="e">
        <f>IF(Produit_Tarif_Stock!#REF!&lt;&gt;"",Produit_Tarif_Stock!#REF!,"")</f>
        <v>#REF!</v>
      </c>
      <c r="G1804" s="506" t="e">
        <f>IF(Produit_Tarif_Stock!#REF!&lt;&gt;0,Produit_Tarif_Stock!#REF!,"")</f>
        <v>#REF!</v>
      </c>
      <c r="I1804" s="506" t="str">
        <f t="shared" si="56"/>
        <v/>
      </c>
      <c r="J1804" s="2" t="e">
        <f>IF(Produit_Tarif_Stock!#REF!&lt;&gt;0,Produit_Tarif_Stock!#REF!,"")</f>
        <v>#REF!</v>
      </c>
      <c r="K1804" s="2" t="e">
        <f>IF(Produit_Tarif_Stock!#REF!&lt;&gt;0,Produit_Tarif_Stock!#REF!,"")</f>
        <v>#REF!</v>
      </c>
      <c r="L1804" s="114" t="e">
        <f>IF(Produit_Tarif_Stock!#REF!&lt;&gt;0,Produit_Tarif_Stock!#REF!,"")</f>
        <v>#REF!</v>
      </c>
      <c r="M1804" s="114" t="e">
        <f>IF(Produit_Tarif_Stock!#REF!&lt;&gt;0,Produit_Tarif_Stock!#REF!,"")</f>
        <v>#REF!</v>
      </c>
      <c r="N1804" s="454"/>
      <c r="P1804" s="2" t="e">
        <f>IF(Produit_Tarif_Stock!#REF!&lt;&gt;0,Produit_Tarif_Stock!#REF!,"")</f>
        <v>#REF!</v>
      </c>
      <c r="Q1804" s="518" t="e">
        <f>IF(Produit_Tarif_Stock!#REF!&lt;&gt;0,(E1804-(E1804*H1804)-Produit_Tarif_Stock!#REF!)/Produit_Tarif_Stock!#REF!*100,(E1804-(E1804*H1804)-Produit_Tarif_Stock!#REF!)/Produit_Tarif_Stock!#REF!*100)</f>
        <v>#REF!</v>
      </c>
      <c r="R1804" s="523">
        <f t="shared" si="57"/>
        <v>0</v>
      </c>
      <c r="S1804" s="524" t="e">
        <f>Produit_Tarif_Stock!#REF!</f>
        <v>#REF!</v>
      </c>
    </row>
    <row r="1805" spans="1:19" ht="24.75" customHeight="1">
      <c r="A1805" s="228" t="e">
        <f>Produit_Tarif_Stock!#REF!</f>
        <v>#REF!</v>
      </c>
      <c r="B1805" s="118" t="e">
        <f>IF(Produit_Tarif_Stock!#REF!&lt;&gt;"",Produit_Tarif_Stock!#REF!,"")</f>
        <v>#REF!</v>
      </c>
      <c r="C1805" s="502" t="e">
        <f>IF(Produit_Tarif_Stock!#REF!&lt;&gt;"",Produit_Tarif_Stock!#REF!,"")</f>
        <v>#REF!</v>
      </c>
      <c r="D1805" s="505" t="e">
        <f>IF(Produit_Tarif_Stock!#REF!&lt;&gt;"",Produit_Tarif_Stock!#REF!,"")</f>
        <v>#REF!</v>
      </c>
      <c r="E1805" s="514" t="e">
        <f>IF(Produit_Tarif_Stock!#REF!&lt;&gt;0,Produit_Tarif_Stock!#REF!,"")</f>
        <v>#REF!</v>
      </c>
      <c r="F1805" s="2" t="e">
        <f>IF(Produit_Tarif_Stock!#REF!&lt;&gt;"",Produit_Tarif_Stock!#REF!,"")</f>
        <v>#REF!</v>
      </c>
      <c r="G1805" s="506" t="e">
        <f>IF(Produit_Tarif_Stock!#REF!&lt;&gt;0,Produit_Tarif_Stock!#REF!,"")</f>
        <v>#REF!</v>
      </c>
      <c r="I1805" s="506" t="str">
        <f t="shared" si="56"/>
        <v/>
      </c>
      <c r="J1805" s="2" t="e">
        <f>IF(Produit_Tarif_Stock!#REF!&lt;&gt;0,Produit_Tarif_Stock!#REF!,"")</f>
        <v>#REF!</v>
      </c>
      <c r="K1805" s="2" t="e">
        <f>IF(Produit_Tarif_Stock!#REF!&lt;&gt;0,Produit_Tarif_Stock!#REF!,"")</f>
        <v>#REF!</v>
      </c>
      <c r="L1805" s="114" t="e">
        <f>IF(Produit_Tarif_Stock!#REF!&lt;&gt;0,Produit_Tarif_Stock!#REF!,"")</f>
        <v>#REF!</v>
      </c>
      <c r="M1805" s="114" t="e">
        <f>IF(Produit_Tarif_Stock!#REF!&lt;&gt;0,Produit_Tarif_Stock!#REF!,"")</f>
        <v>#REF!</v>
      </c>
      <c r="N1805" s="454"/>
      <c r="P1805" s="2" t="e">
        <f>IF(Produit_Tarif_Stock!#REF!&lt;&gt;0,Produit_Tarif_Stock!#REF!,"")</f>
        <v>#REF!</v>
      </c>
      <c r="Q1805" s="518" t="e">
        <f>IF(Produit_Tarif_Stock!#REF!&lt;&gt;0,(E1805-(E1805*H1805)-Produit_Tarif_Stock!#REF!)/Produit_Tarif_Stock!#REF!*100,(E1805-(E1805*H1805)-Produit_Tarif_Stock!#REF!)/Produit_Tarif_Stock!#REF!*100)</f>
        <v>#REF!</v>
      </c>
      <c r="R1805" s="523">
        <f t="shared" si="57"/>
        <v>0</v>
      </c>
      <c r="S1805" s="524" t="e">
        <f>Produit_Tarif_Stock!#REF!</f>
        <v>#REF!</v>
      </c>
    </row>
    <row r="1806" spans="1:19" ht="24.75" customHeight="1">
      <c r="A1806" s="228" t="e">
        <f>Produit_Tarif_Stock!#REF!</f>
        <v>#REF!</v>
      </c>
      <c r="B1806" s="118" t="e">
        <f>IF(Produit_Tarif_Stock!#REF!&lt;&gt;"",Produit_Tarif_Stock!#REF!,"")</f>
        <v>#REF!</v>
      </c>
      <c r="C1806" s="502" t="e">
        <f>IF(Produit_Tarif_Stock!#REF!&lt;&gt;"",Produit_Tarif_Stock!#REF!,"")</f>
        <v>#REF!</v>
      </c>
      <c r="D1806" s="505" t="e">
        <f>IF(Produit_Tarif_Stock!#REF!&lt;&gt;"",Produit_Tarif_Stock!#REF!,"")</f>
        <v>#REF!</v>
      </c>
      <c r="E1806" s="514" t="e">
        <f>IF(Produit_Tarif_Stock!#REF!&lt;&gt;0,Produit_Tarif_Stock!#REF!,"")</f>
        <v>#REF!</v>
      </c>
      <c r="F1806" s="2" t="e">
        <f>IF(Produit_Tarif_Stock!#REF!&lt;&gt;"",Produit_Tarif_Stock!#REF!,"")</f>
        <v>#REF!</v>
      </c>
      <c r="G1806" s="506" t="e">
        <f>IF(Produit_Tarif_Stock!#REF!&lt;&gt;0,Produit_Tarif_Stock!#REF!,"")</f>
        <v>#REF!</v>
      </c>
      <c r="I1806" s="506" t="str">
        <f t="shared" si="56"/>
        <v/>
      </c>
      <c r="J1806" s="2" t="e">
        <f>IF(Produit_Tarif_Stock!#REF!&lt;&gt;0,Produit_Tarif_Stock!#REF!,"")</f>
        <v>#REF!</v>
      </c>
      <c r="K1806" s="2" t="e">
        <f>IF(Produit_Tarif_Stock!#REF!&lt;&gt;0,Produit_Tarif_Stock!#REF!,"")</f>
        <v>#REF!</v>
      </c>
      <c r="L1806" s="114" t="e">
        <f>IF(Produit_Tarif_Stock!#REF!&lt;&gt;0,Produit_Tarif_Stock!#REF!,"")</f>
        <v>#REF!</v>
      </c>
      <c r="M1806" s="114" t="e">
        <f>IF(Produit_Tarif_Stock!#REF!&lt;&gt;0,Produit_Tarif_Stock!#REF!,"")</f>
        <v>#REF!</v>
      </c>
      <c r="N1806" s="454"/>
      <c r="P1806" s="2" t="e">
        <f>IF(Produit_Tarif_Stock!#REF!&lt;&gt;0,Produit_Tarif_Stock!#REF!,"")</f>
        <v>#REF!</v>
      </c>
      <c r="Q1806" s="518" t="e">
        <f>IF(Produit_Tarif_Stock!#REF!&lt;&gt;0,(E1806-(E1806*H1806)-Produit_Tarif_Stock!#REF!)/Produit_Tarif_Stock!#REF!*100,(E1806-(E1806*H1806)-Produit_Tarif_Stock!#REF!)/Produit_Tarif_Stock!#REF!*100)</f>
        <v>#REF!</v>
      </c>
      <c r="R1806" s="523">
        <f t="shared" si="57"/>
        <v>0</v>
      </c>
      <c r="S1806" s="524" t="e">
        <f>Produit_Tarif_Stock!#REF!</f>
        <v>#REF!</v>
      </c>
    </row>
    <row r="1807" spans="1:19" ht="24.75" customHeight="1">
      <c r="A1807" s="228" t="e">
        <f>Produit_Tarif_Stock!#REF!</f>
        <v>#REF!</v>
      </c>
      <c r="B1807" s="118" t="e">
        <f>IF(Produit_Tarif_Stock!#REF!&lt;&gt;"",Produit_Tarif_Stock!#REF!,"")</f>
        <v>#REF!</v>
      </c>
      <c r="C1807" s="502" t="e">
        <f>IF(Produit_Tarif_Stock!#REF!&lt;&gt;"",Produit_Tarif_Stock!#REF!,"")</f>
        <v>#REF!</v>
      </c>
      <c r="D1807" s="505" t="e">
        <f>IF(Produit_Tarif_Stock!#REF!&lt;&gt;"",Produit_Tarif_Stock!#REF!,"")</f>
        <v>#REF!</v>
      </c>
      <c r="E1807" s="514" t="e">
        <f>IF(Produit_Tarif_Stock!#REF!&lt;&gt;0,Produit_Tarif_Stock!#REF!,"")</f>
        <v>#REF!</v>
      </c>
      <c r="F1807" s="2" t="e">
        <f>IF(Produit_Tarif_Stock!#REF!&lt;&gt;"",Produit_Tarif_Stock!#REF!,"")</f>
        <v>#REF!</v>
      </c>
      <c r="G1807" s="506" t="e">
        <f>IF(Produit_Tarif_Stock!#REF!&lt;&gt;0,Produit_Tarif_Stock!#REF!,"")</f>
        <v>#REF!</v>
      </c>
      <c r="I1807" s="506" t="str">
        <f t="shared" si="56"/>
        <v/>
      </c>
      <c r="J1807" s="2" t="e">
        <f>IF(Produit_Tarif_Stock!#REF!&lt;&gt;0,Produit_Tarif_Stock!#REF!,"")</f>
        <v>#REF!</v>
      </c>
      <c r="K1807" s="2" t="e">
        <f>IF(Produit_Tarif_Stock!#REF!&lt;&gt;0,Produit_Tarif_Stock!#REF!,"")</f>
        <v>#REF!</v>
      </c>
      <c r="L1807" s="114" t="e">
        <f>IF(Produit_Tarif_Stock!#REF!&lt;&gt;0,Produit_Tarif_Stock!#REF!,"")</f>
        <v>#REF!</v>
      </c>
      <c r="M1807" s="114" t="e">
        <f>IF(Produit_Tarif_Stock!#REF!&lt;&gt;0,Produit_Tarif_Stock!#REF!,"")</f>
        <v>#REF!</v>
      </c>
      <c r="N1807" s="454"/>
      <c r="P1807" s="2" t="e">
        <f>IF(Produit_Tarif_Stock!#REF!&lt;&gt;0,Produit_Tarif_Stock!#REF!,"")</f>
        <v>#REF!</v>
      </c>
      <c r="Q1807" s="518" t="e">
        <f>IF(Produit_Tarif_Stock!#REF!&lt;&gt;0,(E1807-(E1807*H1807)-Produit_Tarif_Stock!#REF!)/Produit_Tarif_Stock!#REF!*100,(E1807-(E1807*H1807)-Produit_Tarif_Stock!#REF!)/Produit_Tarif_Stock!#REF!*100)</f>
        <v>#REF!</v>
      </c>
      <c r="R1807" s="523">
        <f t="shared" si="57"/>
        <v>0</v>
      </c>
      <c r="S1807" s="524" t="e">
        <f>Produit_Tarif_Stock!#REF!</f>
        <v>#REF!</v>
      </c>
    </row>
    <row r="1808" spans="1:19" ht="24.75" customHeight="1">
      <c r="A1808" s="228" t="e">
        <f>Produit_Tarif_Stock!#REF!</f>
        <v>#REF!</v>
      </c>
      <c r="B1808" s="118" t="e">
        <f>IF(Produit_Tarif_Stock!#REF!&lt;&gt;"",Produit_Tarif_Stock!#REF!,"")</f>
        <v>#REF!</v>
      </c>
      <c r="C1808" s="502" t="e">
        <f>IF(Produit_Tarif_Stock!#REF!&lt;&gt;"",Produit_Tarif_Stock!#REF!,"")</f>
        <v>#REF!</v>
      </c>
      <c r="D1808" s="505" t="e">
        <f>IF(Produit_Tarif_Stock!#REF!&lt;&gt;"",Produit_Tarif_Stock!#REF!,"")</f>
        <v>#REF!</v>
      </c>
      <c r="E1808" s="514" t="e">
        <f>IF(Produit_Tarif_Stock!#REF!&lt;&gt;0,Produit_Tarif_Stock!#REF!,"")</f>
        <v>#REF!</v>
      </c>
      <c r="F1808" s="2" t="e">
        <f>IF(Produit_Tarif_Stock!#REF!&lt;&gt;"",Produit_Tarif_Stock!#REF!,"")</f>
        <v>#REF!</v>
      </c>
      <c r="G1808" s="506" t="e">
        <f>IF(Produit_Tarif_Stock!#REF!&lt;&gt;0,Produit_Tarif_Stock!#REF!,"")</f>
        <v>#REF!</v>
      </c>
      <c r="I1808" s="506" t="str">
        <f t="shared" si="56"/>
        <v/>
      </c>
      <c r="J1808" s="2" t="e">
        <f>IF(Produit_Tarif_Stock!#REF!&lt;&gt;0,Produit_Tarif_Stock!#REF!,"")</f>
        <v>#REF!</v>
      </c>
      <c r="K1808" s="2" t="e">
        <f>IF(Produit_Tarif_Stock!#REF!&lt;&gt;0,Produit_Tarif_Stock!#REF!,"")</f>
        <v>#REF!</v>
      </c>
      <c r="L1808" s="114" t="e">
        <f>IF(Produit_Tarif_Stock!#REF!&lt;&gt;0,Produit_Tarif_Stock!#REF!,"")</f>
        <v>#REF!</v>
      </c>
      <c r="M1808" s="114" t="e">
        <f>IF(Produit_Tarif_Stock!#REF!&lt;&gt;0,Produit_Tarif_Stock!#REF!,"")</f>
        <v>#REF!</v>
      </c>
      <c r="N1808" s="454"/>
      <c r="P1808" s="2" t="e">
        <f>IF(Produit_Tarif_Stock!#REF!&lt;&gt;0,Produit_Tarif_Stock!#REF!,"")</f>
        <v>#REF!</v>
      </c>
      <c r="Q1808" s="518" t="e">
        <f>IF(Produit_Tarif_Stock!#REF!&lt;&gt;0,(E1808-(E1808*H1808)-Produit_Tarif_Stock!#REF!)/Produit_Tarif_Stock!#REF!*100,(E1808-(E1808*H1808)-Produit_Tarif_Stock!#REF!)/Produit_Tarif_Stock!#REF!*100)</f>
        <v>#REF!</v>
      </c>
      <c r="R1808" s="523">
        <f t="shared" si="57"/>
        <v>0</v>
      </c>
      <c r="S1808" s="524" t="e">
        <f>Produit_Tarif_Stock!#REF!</f>
        <v>#REF!</v>
      </c>
    </row>
    <row r="1809" spans="1:19" ht="24.75" customHeight="1">
      <c r="A1809" s="228" t="e">
        <f>Produit_Tarif_Stock!#REF!</f>
        <v>#REF!</v>
      </c>
      <c r="B1809" s="118" t="e">
        <f>IF(Produit_Tarif_Stock!#REF!&lt;&gt;"",Produit_Tarif_Stock!#REF!,"")</f>
        <v>#REF!</v>
      </c>
      <c r="C1809" s="502" t="e">
        <f>IF(Produit_Tarif_Stock!#REF!&lt;&gt;"",Produit_Tarif_Stock!#REF!,"")</f>
        <v>#REF!</v>
      </c>
      <c r="D1809" s="505" t="e">
        <f>IF(Produit_Tarif_Stock!#REF!&lt;&gt;"",Produit_Tarif_Stock!#REF!,"")</f>
        <v>#REF!</v>
      </c>
      <c r="E1809" s="514" t="e">
        <f>IF(Produit_Tarif_Stock!#REF!&lt;&gt;0,Produit_Tarif_Stock!#REF!,"")</f>
        <v>#REF!</v>
      </c>
      <c r="F1809" s="2" t="e">
        <f>IF(Produit_Tarif_Stock!#REF!&lt;&gt;"",Produit_Tarif_Stock!#REF!,"")</f>
        <v>#REF!</v>
      </c>
      <c r="G1809" s="506" t="e">
        <f>IF(Produit_Tarif_Stock!#REF!&lt;&gt;0,Produit_Tarif_Stock!#REF!,"")</f>
        <v>#REF!</v>
      </c>
      <c r="I1809" s="506" t="str">
        <f t="shared" si="56"/>
        <v/>
      </c>
      <c r="J1809" s="2" t="e">
        <f>IF(Produit_Tarif_Stock!#REF!&lt;&gt;0,Produit_Tarif_Stock!#REF!,"")</f>
        <v>#REF!</v>
      </c>
      <c r="K1809" s="2" t="e">
        <f>IF(Produit_Tarif_Stock!#REF!&lt;&gt;0,Produit_Tarif_Stock!#REF!,"")</f>
        <v>#REF!</v>
      </c>
      <c r="L1809" s="114" t="e">
        <f>IF(Produit_Tarif_Stock!#REF!&lt;&gt;0,Produit_Tarif_Stock!#REF!,"")</f>
        <v>#REF!</v>
      </c>
      <c r="M1809" s="114" t="e">
        <f>IF(Produit_Tarif_Stock!#REF!&lt;&gt;0,Produit_Tarif_Stock!#REF!,"")</f>
        <v>#REF!</v>
      </c>
      <c r="N1809" s="454"/>
      <c r="P1809" s="2" t="e">
        <f>IF(Produit_Tarif_Stock!#REF!&lt;&gt;0,Produit_Tarif_Stock!#REF!,"")</f>
        <v>#REF!</v>
      </c>
      <c r="Q1809" s="518" t="e">
        <f>IF(Produit_Tarif_Stock!#REF!&lt;&gt;0,(E1809-(E1809*H1809)-Produit_Tarif_Stock!#REF!)/Produit_Tarif_Stock!#REF!*100,(E1809-(E1809*H1809)-Produit_Tarif_Stock!#REF!)/Produit_Tarif_Stock!#REF!*100)</f>
        <v>#REF!</v>
      </c>
      <c r="R1809" s="523">
        <f t="shared" si="57"/>
        <v>0</v>
      </c>
      <c r="S1809" s="524" t="e">
        <f>Produit_Tarif_Stock!#REF!</f>
        <v>#REF!</v>
      </c>
    </row>
    <row r="1810" spans="1:19" ht="24.75" customHeight="1">
      <c r="A1810" s="228" t="e">
        <f>Produit_Tarif_Stock!#REF!</f>
        <v>#REF!</v>
      </c>
      <c r="B1810" s="118" t="e">
        <f>IF(Produit_Tarif_Stock!#REF!&lt;&gt;"",Produit_Tarif_Stock!#REF!,"")</f>
        <v>#REF!</v>
      </c>
      <c r="C1810" s="502" t="e">
        <f>IF(Produit_Tarif_Stock!#REF!&lt;&gt;"",Produit_Tarif_Stock!#REF!,"")</f>
        <v>#REF!</v>
      </c>
      <c r="D1810" s="505" t="e">
        <f>IF(Produit_Tarif_Stock!#REF!&lt;&gt;"",Produit_Tarif_Stock!#REF!,"")</f>
        <v>#REF!</v>
      </c>
      <c r="E1810" s="514" t="e">
        <f>IF(Produit_Tarif_Stock!#REF!&lt;&gt;0,Produit_Tarif_Stock!#REF!,"")</f>
        <v>#REF!</v>
      </c>
      <c r="F1810" s="2" t="e">
        <f>IF(Produit_Tarif_Stock!#REF!&lt;&gt;"",Produit_Tarif_Stock!#REF!,"")</f>
        <v>#REF!</v>
      </c>
      <c r="G1810" s="506" t="e">
        <f>IF(Produit_Tarif_Stock!#REF!&lt;&gt;0,Produit_Tarif_Stock!#REF!,"")</f>
        <v>#REF!</v>
      </c>
      <c r="I1810" s="506" t="str">
        <f t="shared" si="56"/>
        <v/>
      </c>
      <c r="J1810" s="2" t="e">
        <f>IF(Produit_Tarif_Stock!#REF!&lt;&gt;0,Produit_Tarif_Stock!#REF!,"")</f>
        <v>#REF!</v>
      </c>
      <c r="K1810" s="2" t="e">
        <f>IF(Produit_Tarif_Stock!#REF!&lt;&gt;0,Produit_Tarif_Stock!#REF!,"")</f>
        <v>#REF!</v>
      </c>
      <c r="L1810" s="114" t="e">
        <f>IF(Produit_Tarif_Stock!#REF!&lt;&gt;0,Produit_Tarif_Stock!#REF!,"")</f>
        <v>#REF!</v>
      </c>
      <c r="M1810" s="114" t="e">
        <f>IF(Produit_Tarif_Stock!#REF!&lt;&gt;0,Produit_Tarif_Stock!#REF!,"")</f>
        <v>#REF!</v>
      </c>
      <c r="N1810" s="454"/>
      <c r="P1810" s="2" t="e">
        <f>IF(Produit_Tarif_Stock!#REF!&lt;&gt;0,Produit_Tarif_Stock!#REF!,"")</f>
        <v>#REF!</v>
      </c>
      <c r="Q1810" s="518" t="e">
        <f>IF(Produit_Tarif_Stock!#REF!&lt;&gt;0,(E1810-(E1810*H1810)-Produit_Tarif_Stock!#REF!)/Produit_Tarif_Stock!#REF!*100,(E1810-(E1810*H1810)-Produit_Tarif_Stock!#REF!)/Produit_Tarif_Stock!#REF!*100)</f>
        <v>#REF!</v>
      </c>
      <c r="R1810" s="523">
        <f t="shared" si="57"/>
        <v>0</v>
      </c>
      <c r="S1810" s="524" t="e">
        <f>Produit_Tarif_Stock!#REF!</f>
        <v>#REF!</v>
      </c>
    </row>
    <row r="1811" spans="1:19" ht="24.75" customHeight="1">
      <c r="A1811" s="228" t="e">
        <f>Produit_Tarif_Stock!#REF!</f>
        <v>#REF!</v>
      </c>
      <c r="B1811" s="118" t="e">
        <f>IF(Produit_Tarif_Stock!#REF!&lt;&gt;"",Produit_Tarif_Stock!#REF!,"")</f>
        <v>#REF!</v>
      </c>
      <c r="C1811" s="502" t="e">
        <f>IF(Produit_Tarif_Stock!#REF!&lt;&gt;"",Produit_Tarif_Stock!#REF!,"")</f>
        <v>#REF!</v>
      </c>
      <c r="D1811" s="505" t="e">
        <f>IF(Produit_Tarif_Stock!#REF!&lt;&gt;"",Produit_Tarif_Stock!#REF!,"")</f>
        <v>#REF!</v>
      </c>
      <c r="E1811" s="514" t="e">
        <f>IF(Produit_Tarif_Stock!#REF!&lt;&gt;0,Produit_Tarif_Stock!#REF!,"")</f>
        <v>#REF!</v>
      </c>
      <c r="F1811" s="2" t="e">
        <f>IF(Produit_Tarif_Stock!#REF!&lt;&gt;"",Produit_Tarif_Stock!#REF!,"")</f>
        <v>#REF!</v>
      </c>
      <c r="G1811" s="506" t="e">
        <f>IF(Produit_Tarif_Stock!#REF!&lt;&gt;0,Produit_Tarif_Stock!#REF!,"")</f>
        <v>#REF!</v>
      </c>
      <c r="I1811" s="506" t="str">
        <f t="shared" si="56"/>
        <v/>
      </c>
      <c r="J1811" s="2" t="e">
        <f>IF(Produit_Tarif_Stock!#REF!&lt;&gt;0,Produit_Tarif_Stock!#REF!,"")</f>
        <v>#REF!</v>
      </c>
      <c r="K1811" s="2" t="e">
        <f>IF(Produit_Tarif_Stock!#REF!&lt;&gt;0,Produit_Tarif_Stock!#REF!,"")</f>
        <v>#REF!</v>
      </c>
      <c r="L1811" s="114" t="e">
        <f>IF(Produit_Tarif_Stock!#REF!&lt;&gt;0,Produit_Tarif_Stock!#REF!,"")</f>
        <v>#REF!</v>
      </c>
      <c r="M1811" s="114" t="e">
        <f>IF(Produit_Tarif_Stock!#REF!&lt;&gt;0,Produit_Tarif_Stock!#REF!,"")</f>
        <v>#REF!</v>
      </c>
      <c r="N1811" s="454"/>
      <c r="P1811" s="2" t="e">
        <f>IF(Produit_Tarif_Stock!#REF!&lt;&gt;0,Produit_Tarif_Stock!#REF!,"")</f>
        <v>#REF!</v>
      </c>
      <c r="Q1811" s="518" t="e">
        <f>IF(Produit_Tarif_Stock!#REF!&lt;&gt;0,(E1811-(E1811*H1811)-Produit_Tarif_Stock!#REF!)/Produit_Tarif_Stock!#REF!*100,(E1811-(E1811*H1811)-Produit_Tarif_Stock!#REF!)/Produit_Tarif_Stock!#REF!*100)</f>
        <v>#REF!</v>
      </c>
      <c r="R1811" s="523">
        <f t="shared" si="57"/>
        <v>0</v>
      </c>
      <c r="S1811" s="524" t="e">
        <f>Produit_Tarif_Stock!#REF!</f>
        <v>#REF!</v>
      </c>
    </row>
    <row r="1812" spans="1:19" ht="24.75" customHeight="1">
      <c r="A1812" s="228" t="e">
        <f>Produit_Tarif_Stock!#REF!</f>
        <v>#REF!</v>
      </c>
      <c r="B1812" s="118" t="e">
        <f>IF(Produit_Tarif_Stock!#REF!&lt;&gt;"",Produit_Tarif_Stock!#REF!,"")</f>
        <v>#REF!</v>
      </c>
      <c r="C1812" s="502" t="e">
        <f>IF(Produit_Tarif_Stock!#REF!&lt;&gt;"",Produit_Tarif_Stock!#REF!,"")</f>
        <v>#REF!</v>
      </c>
      <c r="D1812" s="505" t="e">
        <f>IF(Produit_Tarif_Stock!#REF!&lt;&gt;"",Produit_Tarif_Stock!#REF!,"")</f>
        <v>#REF!</v>
      </c>
      <c r="E1812" s="514" t="e">
        <f>IF(Produit_Tarif_Stock!#REF!&lt;&gt;0,Produit_Tarif_Stock!#REF!,"")</f>
        <v>#REF!</v>
      </c>
      <c r="F1812" s="2" t="e">
        <f>IF(Produit_Tarif_Stock!#REF!&lt;&gt;"",Produit_Tarif_Stock!#REF!,"")</f>
        <v>#REF!</v>
      </c>
      <c r="G1812" s="506" t="e">
        <f>IF(Produit_Tarif_Stock!#REF!&lt;&gt;0,Produit_Tarif_Stock!#REF!,"")</f>
        <v>#REF!</v>
      </c>
      <c r="I1812" s="506" t="str">
        <f t="shared" si="56"/>
        <v/>
      </c>
      <c r="J1812" s="2" t="e">
        <f>IF(Produit_Tarif_Stock!#REF!&lt;&gt;0,Produit_Tarif_Stock!#REF!,"")</f>
        <v>#REF!</v>
      </c>
      <c r="K1812" s="2" t="e">
        <f>IF(Produit_Tarif_Stock!#REF!&lt;&gt;0,Produit_Tarif_Stock!#REF!,"")</f>
        <v>#REF!</v>
      </c>
      <c r="L1812" s="114" t="e">
        <f>IF(Produit_Tarif_Stock!#REF!&lt;&gt;0,Produit_Tarif_Stock!#REF!,"")</f>
        <v>#REF!</v>
      </c>
      <c r="M1812" s="114" t="e">
        <f>IF(Produit_Tarif_Stock!#REF!&lt;&gt;0,Produit_Tarif_Stock!#REF!,"")</f>
        <v>#REF!</v>
      </c>
      <c r="N1812" s="454"/>
      <c r="P1812" s="2" t="e">
        <f>IF(Produit_Tarif_Stock!#REF!&lt;&gt;0,Produit_Tarif_Stock!#REF!,"")</f>
        <v>#REF!</v>
      </c>
      <c r="Q1812" s="518" t="e">
        <f>IF(Produit_Tarif_Stock!#REF!&lt;&gt;0,(E1812-(E1812*H1812)-Produit_Tarif_Stock!#REF!)/Produit_Tarif_Stock!#REF!*100,(E1812-(E1812*H1812)-Produit_Tarif_Stock!#REF!)/Produit_Tarif_Stock!#REF!*100)</f>
        <v>#REF!</v>
      </c>
      <c r="R1812" s="523">
        <f t="shared" si="57"/>
        <v>0</v>
      </c>
      <c r="S1812" s="524" t="e">
        <f>Produit_Tarif_Stock!#REF!</f>
        <v>#REF!</v>
      </c>
    </row>
    <row r="1813" spans="1:19" ht="24.75" customHeight="1">
      <c r="A1813" s="228" t="e">
        <f>Produit_Tarif_Stock!#REF!</f>
        <v>#REF!</v>
      </c>
      <c r="B1813" s="118" t="e">
        <f>IF(Produit_Tarif_Stock!#REF!&lt;&gt;"",Produit_Tarif_Stock!#REF!,"")</f>
        <v>#REF!</v>
      </c>
      <c r="C1813" s="502" t="e">
        <f>IF(Produit_Tarif_Stock!#REF!&lt;&gt;"",Produit_Tarif_Stock!#REF!,"")</f>
        <v>#REF!</v>
      </c>
      <c r="D1813" s="505" t="e">
        <f>IF(Produit_Tarif_Stock!#REF!&lt;&gt;"",Produit_Tarif_Stock!#REF!,"")</f>
        <v>#REF!</v>
      </c>
      <c r="E1813" s="514" t="e">
        <f>IF(Produit_Tarif_Stock!#REF!&lt;&gt;0,Produit_Tarif_Stock!#REF!,"")</f>
        <v>#REF!</v>
      </c>
      <c r="F1813" s="2" t="e">
        <f>IF(Produit_Tarif_Stock!#REF!&lt;&gt;"",Produit_Tarif_Stock!#REF!,"")</f>
        <v>#REF!</v>
      </c>
      <c r="G1813" s="506" t="e">
        <f>IF(Produit_Tarif_Stock!#REF!&lt;&gt;0,Produit_Tarif_Stock!#REF!,"")</f>
        <v>#REF!</v>
      </c>
      <c r="I1813" s="506" t="str">
        <f t="shared" si="56"/>
        <v/>
      </c>
      <c r="J1813" s="2" t="e">
        <f>IF(Produit_Tarif_Stock!#REF!&lt;&gt;0,Produit_Tarif_Stock!#REF!,"")</f>
        <v>#REF!</v>
      </c>
      <c r="K1813" s="2" t="e">
        <f>IF(Produit_Tarif_Stock!#REF!&lt;&gt;0,Produit_Tarif_Stock!#REF!,"")</f>
        <v>#REF!</v>
      </c>
      <c r="L1813" s="114" t="e">
        <f>IF(Produit_Tarif_Stock!#REF!&lt;&gt;0,Produit_Tarif_Stock!#REF!,"")</f>
        <v>#REF!</v>
      </c>
      <c r="M1813" s="114" t="e">
        <f>IF(Produit_Tarif_Stock!#REF!&lt;&gt;0,Produit_Tarif_Stock!#REF!,"")</f>
        <v>#REF!</v>
      </c>
      <c r="N1813" s="454"/>
      <c r="P1813" s="2" t="e">
        <f>IF(Produit_Tarif_Stock!#REF!&lt;&gt;0,Produit_Tarif_Stock!#REF!,"")</f>
        <v>#REF!</v>
      </c>
      <c r="Q1813" s="518" t="e">
        <f>IF(Produit_Tarif_Stock!#REF!&lt;&gt;0,(E1813-(E1813*H1813)-Produit_Tarif_Stock!#REF!)/Produit_Tarif_Stock!#REF!*100,(E1813-(E1813*H1813)-Produit_Tarif_Stock!#REF!)/Produit_Tarif_Stock!#REF!*100)</f>
        <v>#REF!</v>
      </c>
      <c r="R1813" s="523">
        <f t="shared" si="57"/>
        <v>0</v>
      </c>
      <c r="S1813" s="524" t="e">
        <f>Produit_Tarif_Stock!#REF!</f>
        <v>#REF!</v>
      </c>
    </row>
    <row r="1814" spans="1:19" ht="24.75" customHeight="1">
      <c r="A1814" s="228" t="e">
        <f>Produit_Tarif_Stock!#REF!</f>
        <v>#REF!</v>
      </c>
      <c r="B1814" s="118" t="e">
        <f>IF(Produit_Tarif_Stock!#REF!&lt;&gt;"",Produit_Tarif_Stock!#REF!,"")</f>
        <v>#REF!</v>
      </c>
      <c r="C1814" s="502" t="e">
        <f>IF(Produit_Tarif_Stock!#REF!&lt;&gt;"",Produit_Tarif_Stock!#REF!,"")</f>
        <v>#REF!</v>
      </c>
      <c r="D1814" s="505" t="e">
        <f>IF(Produit_Tarif_Stock!#REF!&lt;&gt;"",Produit_Tarif_Stock!#REF!,"")</f>
        <v>#REF!</v>
      </c>
      <c r="E1814" s="514" t="e">
        <f>IF(Produit_Tarif_Stock!#REF!&lt;&gt;0,Produit_Tarif_Stock!#REF!,"")</f>
        <v>#REF!</v>
      </c>
      <c r="F1814" s="2" t="e">
        <f>IF(Produit_Tarif_Stock!#REF!&lt;&gt;"",Produit_Tarif_Stock!#REF!,"")</f>
        <v>#REF!</v>
      </c>
      <c r="G1814" s="506" t="e">
        <f>IF(Produit_Tarif_Stock!#REF!&lt;&gt;0,Produit_Tarif_Stock!#REF!,"")</f>
        <v>#REF!</v>
      </c>
      <c r="I1814" s="506" t="str">
        <f t="shared" si="56"/>
        <v/>
      </c>
      <c r="J1814" s="2" t="e">
        <f>IF(Produit_Tarif_Stock!#REF!&lt;&gt;0,Produit_Tarif_Stock!#REF!,"")</f>
        <v>#REF!</v>
      </c>
      <c r="K1814" s="2" t="e">
        <f>IF(Produit_Tarif_Stock!#REF!&lt;&gt;0,Produit_Tarif_Stock!#REF!,"")</f>
        <v>#REF!</v>
      </c>
      <c r="L1814" s="114" t="e">
        <f>IF(Produit_Tarif_Stock!#REF!&lt;&gt;0,Produit_Tarif_Stock!#REF!,"")</f>
        <v>#REF!</v>
      </c>
      <c r="M1814" s="114" t="e">
        <f>IF(Produit_Tarif_Stock!#REF!&lt;&gt;0,Produit_Tarif_Stock!#REF!,"")</f>
        <v>#REF!</v>
      </c>
      <c r="N1814" s="454"/>
      <c r="P1814" s="2" t="e">
        <f>IF(Produit_Tarif_Stock!#REF!&lt;&gt;0,Produit_Tarif_Stock!#REF!,"")</f>
        <v>#REF!</v>
      </c>
      <c r="Q1814" s="518" t="e">
        <f>IF(Produit_Tarif_Stock!#REF!&lt;&gt;0,(E1814-(E1814*H1814)-Produit_Tarif_Stock!#REF!)/Produit_Tarif_Stock!#REF!*100,(E1814-(E1814*H1814)-Produit_Tarif_Stock!#REF!)/Produit_Tarif_Stock!#REF!*100)</f>
        <v>#REF!</v>
      </c>
      <c r="R1814" s="523">
        <f t="shared" si="57"/>
        <v>0</v>
      </c>
      <c r="S1814" s="524" t="e">
        <f>Produit_Tarif_Stock!#REF!</f>
        <v>#REF!</v>
      </c>
    </row>
    <row r="1815" spans="1:19" ht="24.75" customHeight="1">
      <c r="A1815" s="228" t="e">
        <f>Produit_Tarif_Stock!#REF!</f>
        <v>#REF!</v>
      </c>
      <c r="B1815" s="118" t="e">
        <f>IF(Produit_Tarif_Stock!#REF!&lt;&gt;"",Produit_Tarif_Stock!#REF!,"")</f>
        <v>#REF!</v>
      </c>
      <c r="C1815" s="502" t="e">
        <f>IF(Produit_Tarif_Stock!#REF!&lt;&gt;"",Produit_Tarif_Stock!#REF!,"")</f>
        <v>#REF!</v>
      </c>
      <c r="D1815" s="505" t="e">
        <f>IF(Produit_Tarif_Stock!#REF!&lt;&gt;"",Produit_Tarif_Stock!#REF!,"")</f>
        <v>#REF!</v>
      </c>
      <c r="E1815" s="514" t="e">
        <f>IF(Produit_Tarif_Stock!#REF!&lt;&gt;0,Produit_Tarif_Stock!#REF!,"")</f>
        <v>#REF!</v>
      </c>
      <c r="F1815" s="2" t="e">
        <f>IF(Produit_Tarif_Stock!#REF!&lt;&gt;"",Produit_Tarif_Stock!#REF!,"")</f>
        <v>#REF!</v>
      </c>
      <c r="G1815" s="506" t="e">
        <f>IF(Produit_Tarif_Stock!#REF!&lt;&gt;0,Produit_Tarif_Stock!#REF!,"")</f>
        <v>#REF!</v>
      </c>
      <c r="I1815" s="506" t="str">
        <f t="shared" si="56"/>
        <v/>
      </c>
      <c r="J1815" s="2" t="e">
        <f>IF(Produit_Tarif_Stock!#REF!&lt;&gt;0,Produit_Tarif_Stock!#REF!,"")</f>
        <v>#REF!</v>
      </c>
      <c r="K1815" s="2" t="e">
        <f>IF(Produit_Tarif_Stock!#REF!&lt;&gt;0,Produit_Tarif_Stock!#REF!,"")</f>
        <v>#REF!</v>
      </c>
      <c r="L1815" s="114" t="e">
        <f>IF(Produit_Tarif_Stock!#REF!&lt;&gt;0,Produit_Tarif_Stock!#REF!,"")</f>
        <v>#REF!</v>
      </c>
      <c r="M1815" s="114" t="e">
        <f>IF(Produit_Tarif_Stock!#REF!&lt;&gt;0,Produit_Tarif_Stock!#REF!,"")</f>
        <v>#REF!</v>
      </c>
      <c r="N1815" s="454"/>
      <c r="P1815" s="2" t="e">
        <f>IF(Produit_Tarif_Stock!#REF!&lt;&gt;0,Produit_Tarif_Stock!#REF!,"")</f>
        <v>#REF!</v>
      </c>
      <c r="Q1815" s="518" t="e">
        <f>IF(Produit_Tarif_Stock!#REF!&lt;&gt;0,(E1815-(E1815*H1815)-Produit_Tarif_Stock!#REF!)/Produit_Tarif_Stock!#REF!*100,(E1815-(E1815*H1815)-Produit_Tarif_Stock!#REF!)/Produit_Tarif_Stock!#REF!*100)</f>
        <v>#REF!</v>
      </c>
      <c r="R1815" s="523">
        <f t="shared" si="57"/>
        <v>0</v>
      </c>
      <c r="S1815" s="524" t="e">
        <f>Produit_Tarif_Stock!#REF!</f>
        <v>#REF!</v>
      </c>
    </row>
    <row r="1816" spans="1:19" ht="24.75" customHeight="1">
      <c r="A1816" s="228" t="e">
        <f>Produit_Tarif_Stock!#REF!</f>
        <v>#REF!</v>
      </c>
      <c r="B1816" s="118" t="e">
        <f>IF(Produit_Tarif_Stock!#REF!&lt;&gt;"",Produit_Tarif_Stock!#REF!,"")</f>
        <v>#REF!</v>
      </c>
      <c r="C1816" s="502" t="e">
        <f>IF(Produit_Tarif_Stock!#REF!&lt;&gt;"",Produit_Tarif_Stock!#REF!,"")</f>
        <v>#REF!</v>
      </c>
      <c r="D1816" s="505" t="e">
        <f>IF(Produit_Tarif_Stock!#REF!&lt;&gt;"",Produit_Tarif_Stock!#REF!,"")</f>
        <v>#REF!</v>
      </c>
      <c r="E1816" s="514" t="e">
        <f>IF(Produit_Tarif_Stock!#REF!&lt;&gt;0,Produit_Tarif_Stock!#REF!,"")</f>
        <v>#REF!</v>
      </c>
      <c r="F1816" s="2" t="e">
        <f>IF(Produit_Tarif_Stock!#REF!&lt;&gt;"",Produit_Tarif_Stock!#REF!,"")</f>
        <v>#REF!</v>
      </c>
      <c r="G1816" s="506" t="e">
        <f>IF(Produit_Tarif_Stock!#REF!&lt;&gt;0,Produit_Tarif_Stock!#REF!,"")</f>
        <v>#REF!</v>
      </c>
      <c r="I1816" s="506" t="str">
        <f t="shared" si="56"/>
        <v/>
      </c>
      <c r="J1816" s="2" t="e">
        <f>IF(Produit_Tarif_Stock!#REF!&lt;&gt;0,Produit_Tarif_Stock!#REF!,"")</f>
        <v>#REF!</v>
      </c>
      <c r="K1816" s="2" t="e">
        <f>IF(Produit_Tarif_Stock!#REF!&lt;&gt;0,Produit_Tarif_Stock!#REF!,"")</f>
        <v>#REF!</v>
      </c>
      <c r="L1816" s="114" t="e">
        <f>IF(Produit_Tarif_Stock!#REF!&lt;&gt;0,Produit_Tarif_Stock!#REF!,"")</f>
        <v>#REF!</v>
      </c>
      <c r="M1816" s="114" t="e">
        <f>IF(Produit_Tarif_Stock!#REF!&lt;&gt;0,Produit_Tarif_Stock!#REF!,"")</f>
        <v>#REF!</v>
      </c>
      <c r="N1816" s="454"/>
      <c r="P1816" s="2" t="e">
        <f>IF(Produit_Tarif_Stock!#REF!&lt;&gt;0,Produit_Tarif_Stock!#REF!,"")</f>
        <v>#REF!</v>
      </c>
      <c r="Q1816" s="518" t="e">
        <f>IF(Produit_Tarif_Stock!#REF!&lt;&gt;0,(E1816-(E1816*H1816)-Produit_Tarif_Stock!#REF!)/Produit_Tarif_Stock!#REF!*100,(E1816-(E1816*H1816)-Produit_Tarif_Stock!#REF!)/Produit_Tarif_Stock!#REF!*100)</f>
        <v>#REF!</v>
      </c>
      <c r="R1816" s="523">
        <f t="shared" si="57"/>
        <v>0</v>
      </c>
      <c r="S1816" s="524" t="e">
        <f>Produit_Tarif_Stock!#REF!</f>
        <v>#REF!</v>
      </c>
    </row>
    <row r="1817" spans="1:19" ht="24.75" customHeight="1">
      <c r="A1817" s="228" t="e">
        <f>Produit_Tarif_Stock!#REF!</f>
        <v>#REF!</v>
      </c>
      <c r="B1817" s="118" t="e">
        <f>IF(Produit_Tarif_Stock!#REF!&lt;&gt;"",Produit_Tarif_Stock!#REF!,"")</f>
        <v>#REF!</v>
      </c>
      <c r="C1817" s="502" t="e">
        <f>IF(Produit_Tarif_Stock!#REF!&lt;&gt;"",Produit_Tarif_Stock!#REF!,"")</f>
        <v>#REF!</v>
      </c>
      <c r="D1817" s="505" t="e">
        <f>IF(Produit_Tarif_Stock!#REF!&lt;&gt;"",Produit_Tarif_Stock!#REF!,"")</f>
        <v>#REF!</v>
      </c>
      <c r="E1817" s="514" t="e">
        <f>IF(Produit_Tarif_Stock!#REF!&lt;&gt;0,Produit_Tarif_Stock!#REF!,"")</f>
        <v>#REF!</v>
      </c>
      <c r="F1817" s="2" t="e">
        <f>IF(Produit_Tarif_Stock!#REF!&lt;&gt;"",Produit_Tarif_Stock!#REF!,"")</f>
        <v>#REF!</v>
      </c>
      <c r="G1817" s="506" t="e">
        <f>IF(Produit_Tarif_Stock!#REF!&lt;&gt;0,Produit_Tarif_Stock!#REF!,"")</f>
        <v>#REF!</v>
      </c>
      <c r="I1817" s="506" t="str">
        <f t="shared" si="56"/>
        <v/>
      </c>
      <c r="J1817" s="2" t="e">
        <f>IF(Produit_Tarif_Stock!#REF!&lt;&gt;0,Produit_Tarif_Stock!#REF!,"")</f>
        <v>#REF!</v>
      </c>
      <c r="K1817" s="2" t="e">
        <f>IF(Produit_Tarif_Stock!#REF!&lt;&gt;0,Produit_Tarif_Stock!#REF!,"")</f>
        <v>#REF!</v>
      </c>
      <c r="L1817" s="114" t="e">
        <f>IF(Produit_Tarif_Stock!#REF!&lt;&gt;0,Produit_Tarif_Stock!#REF!,"")</f>
        <v>#REF!</v>
      </c>
      <c r="M1817" s="114" t="e">
        <f>IF(Produit_Tarif_Stock!#REF!&lt;&gt;0,Produit_Tarif_Stock!#REF!,"")</f>
        <v>#REF!</v>
      </c>
      <c r="N1817" s="454"/>
      <c r="P1817" s="2" t="e">
        <f>IF(Produit_Tarif_Stock!#REF!&lt;&gt;0,Produit_Tarif_Stock!#REF!,"")</f>
        <v>#REF!</v>
      </c>
      <c r="Q1817" s="518" t="e">
        <f>IF(Produit_Tarif_Stock!#REF!&lt;&gt;0,(E1817-(E1817*H1817)-Produit_Tarif_Stock!#REF!)/Produit_Tarif_Stock!#REF!*100,(E1817-(E1817*H1817)-Produit_Tarif_Stock!#REF!)/Produit_Tarif_Stock!#REF!*100)</f>
        <v>#REF!</v>
      </c>
      <c r="R1817" s="523">
        <f t="shared" si="57"/>
        <v>0</v>
      </c>
      <c r="S1817" s="524" t="e">
        <f>Produit_Tarif_Stock!#REF!</f>
        <v>#REF!</v>
      </c>
    </row>
    <row r="1818" spans="1:19" ht="24.75" customHeight="1">
      <c r="A1818" s="228" t="e">
        <f>Produit_Tarif_Stock!#REF!</f>
        <v>#REF!</v>
      </c>
      <c r="B1818" s="118" t="e">
        <f>IF(Produit_Tarif_Stock!#REF!&lt;&gt;"",Produit_Tarif_Stock!#REF!,"")</f>
        <v>#REF!</v>
      </c>
      <c r="C1818" s="502" t="e">
        <f>IF(Produit_Tarif_Stock!#REF!&lt;&gt;"",Produit_Tarif_Stock!#REF!,"")</f>
        <v>#REF!</v>
      </c>
      <c r="D1818" s="505" t="e">
        <f>IF(Produit_Tarif_Stock!#REF!&lt;&gt;"",Produit_Tarif_Stock!#REF!,"")</f>
        <v>#REF!</v>
      </c>
      <c r="E1818" s="514" t="e">
        <f>IF(Produit_Tarif_Stock!#REF!&lt;&gt;0,Produit_Tarif_Stock!#REF!,"")</f>
        <v>#REF!</v>
      </c>
      <c r="F1818" s="2" t="e">
        <f>IF(Produit_Tarif_Stock!#REF!&lt;&gt;"",Produit_Tarif_Stock!#REF!,"")</f>
        <v>#REF!</v>
      </c>
      <c r="G1818" s="506" t="e">
        <f>IF(Produit_Tarif_Stock!#REF!&lt;&gt;0,Produit_Tarif_Stock!#REF!,"")</f>
        <v>#REF!</v>
      </c>
      <c r="I1818" s="506" t="str">
        <f t="shared" si="56"/>
        <v/>
      </c>
      <c r="J1818" s="2" t="e">
        <f>IF(Produit_Tarif_Stock!#REF!&lt;&gt;0,Produit_Tarif_Stock!#REF!,"")</f>
        <v>#REF!</v>
      </c>
      <c r="K1818" s="2" t="e">
        <f>IF(Produit_Tarif_Stock!#REF!&lt;&gt;0,Produit_Tarif_Stock!#REF!,"")</f>
        <v>#REF!</v>
      </c>
      <c r="L1818" s="114" t="e">
        <f>IF(Produit_Tarif_Stock!#REF!&lt;&gt;0,Produit_Tarif_Stock!#REF!,"")</f>
        <v>#REF!</v>
      </c>
      <c r="M1818" s="114" t="e">
        <f>IF(Produit_Tarif_Stock!#REF!&lt;&gt;0,Produit_Tarif_Stock!#REF!,"")</f>
        <v>#REF!</v>
      </c>
      <c r="N1818" s="454"/>
      <c r="P1818" s="2" t="e">
        <f>IF(Produit_Tarif_Stock!#REF!&lt;&gt;0,Produit_Tarif_Stock!#REF!,"")</f>
        <v>#REF!</v>
      </c>
      <c r="Q1818" s="518" t="e">
        <f>IF(Produit_Tarif_Stock!#REF!&lt;&gt;0,(E1818-(E1818*H1818)-Produit_Tarif_Stock!#REF!)/Produit_Tarif_Stock!#REF!*100,(E1818-(E1818*H1818)-Produit_Tarif_Stock!#REF!)/Produit_Tarif_Stock!#REF!*100)</f>
        <v>#REF!</v>
      </c>
      <c r="R1818" s="523">
        <f t="shared" si="57"/>
        <v>0</v>
      </c>
      <c r="S1818" s="524" t="e">
        <f>Produit_Tarif_Stock!#REF!</f>
        <v>#REF!</v>
      </c>
    </row>
    <row r="1819" spans="1:19" ht="24.75" customHeight="1">
      <c r="A1819" s="228" t="e">
        <f>Produit_Tarif_Stock!#REF!</f>
        <v>#REF!</v>
      </c>
      <c r="B1819" s="118" t="e">
        <f>IF(Produit_Tarif_Stock!#REF!&lt;&gt;"",Produit_Tarif_Stock!#REF!,"")</f>
        <v>#REF!</v>
      </c>
      <c r="C1819" s="502" t="e">
        <f>IF(Produit_Tarif_Stock!#REF!&lt;&gt;"",Produit_Tarif_Stock!#REF!,"")</f>
        <v>#REF!</v>
      </c>
      <c r="D1819" s="505" t="e">
        <f>IF(Produit_Tarif_Stock!#REF!&lt;&gt;"",Produit_Tarif_Stock!#REF!,"")</f>
        <v>#REF!</v>
      </c>
      <c r="E1819" s="514" t="e">
        <f>IF(Produit_Tarif_Stock!#REF!&lt;&gt;0,Produit_Tarif_Stock!#REF!,"")</f>
        <v>#REF!</v>
      </c>
      <c r="F1819" s="2" t="e">
        <f>IF(Produit_Tarif_Stock!#REF!&lt;&gt;"",Produit_Tarif_Stock!#REF!,"")</f>
        <v>#REF!</v>
      </c>
      <c r="G1819" s="506" t="e">
        <f>IF(Produit_Tarif_Stock!#REF!&lt;&gt;0,Produit_Tarif_Stock!#REF!,"")</f>
        <v>#REF!</v>
      </c>
      <c r="I1819" s="506" t="str">
        <f t="shared" si="56"/>
        <v/>
      </c>
      <c r="J1819" s="2" t="e">
        <f>IF(Produit_Tarif_Stock!#REF!&lt;&gt;0,Produit_Tarif_Stock!#REF!,"")</f>
        <v>#REF!</v>
      </c>
      <c r="K1819" s="2" t="e">
        <f>IF(Produit_Tarif_Stock!#REF!&lt;&gt;0,Produit_Tarif_Stock!#REF!,"")</f>
        <v>#REF!</v>
      </c>
      <c r="L1819" s="114" t="e">
        <f>IF(Produit_Tarif_Stock!#REF!&lt;&gt;0,Produit_Tarif_Stock!#REF!,"")</f>
        <v>#REF!</v>
      </c>
      <c r="M1819" s="114" t="e">
        <f>IF(Produit_Tarif_Stock!#REF!&lt;&gt;0,Produit_Tarif_Stock!#REF!,"")</f>
        <v>#REF!</v>
      </c>
      <c r="N1819" s="454"/>
      <c r="P1819" s="2" t="e">
        <f>IF(Produit_Tarif_Stock!#REF!&lt;&gt;0,Produit_Tarif_Stock!#REF!,"")</f>
        <v>#REF!</v>
      </c>
      <c r="Q1819" s="518" t="e">
        <f>IF(Produit_Tarif_Stock!#REF!&lt;&gt;0,(E1819-(E1819*H1819)-Produit_Tarif_Stock!#REF!)/Produit_Tarif_Stock!#REF!*100,(E1819-(E1819*H1819)-Produit_Tarif_Stock!#REF!)/Produit_Tarif_Stock!#REF!*100)</f>
        <v>#REF!</v>
      </c>
      <c r="R1819" s="523">
        <f t="shared" si="57"/>
        <v>0</v>
      </c>
      <c r="S1819" s="524" t="e">
        <f>Produit_Tarif_Stock!#REF!</f>
        <v>#REF!</v>
      </c>
    </row>
    <row r="1820" spans="1:19" ht="24.75" customHeight="1">
      <c r="A1820" s="228" t="e">
        <f>Produit_Tarif_Stock!#REF!</f>
        <v>#REF!</v>
      </c>
      <c r="B1820" s="118" t="e">
        <f>IF(Produit_Tarif_Stock!#REF!&lt;&gt;"",Produit_Tarif_Stock!#REF!,"")</f>
        <v>#REF!</v>
      </c>
      <c r="C1820" s="502" t="e">
        <f>IF(Produit_Tarif_Stock!#REF!&lt;&gt;"",Produit_Tarif_Stock!#REF!,"")</f>
        <v>#REF!</v>
      </c>
      <c r="D1820" s="505" t="e">
        <f>IF(Produit_Tarif_Stock!#REF!&lt;&gt;"",Produit_Tarif_Stock!#REF!,"")</f>
        <v>#REF!</v>
      </c>
      <c r="E1820" s="514" t="e">
        <f>IF(Produit_Tarif_Stock!#REF!&lt;&gt;0,Produit_Tarif_Stock!#REF!,"")</f>
        <v>#REF!</v>
      </c>
      <c r="F1820" s="2" t="e">
        <f>IF(Produit_Tarif_Stock!#REF!&lt;&gt;"",Produit_Tarif_Stock!#REF!,"")</f>
        <v>#REF!</v>
      </c>
      <c r="G1820" s="506" t="e">
        <f>IF(Produit_Tarif_Stock!#REF!&lt;&gt;0,Produit_Tarif_Stock!#REF!,"")</f>
        <v>#REF!</v>
      </c>
      <c r="I1820" s="506" t="str">
        <f t="shared" si="56"/>
        <v/>
      </c>
      <c r="J1820" s="2" t="e">
        <f>IF(Produit_Tarif_Stock!#REF!&lt;&gt;0,Produit_Tarif_Stock!#REF!,"")</f>
        <v>#REF!</v>
      </c>
      <c r="K1820" s="2" t="e">
        <f>IF(Produit_Tarif_Stock!#REF!&lt;&gt;0,Produit_Tarif_Stock!#REF!,"")</f>
        <v>#REF!</v>
      </c>
      <c r="L1820" s="114" t="e">
        <f>IF(Produit_Tarif_Stock!#REF!&lt;&gt;0,Produit_Tarif_Stock!#REF!,"")</f>
        <v>#REF!</v>
      </c>
      <c r="M1820" s="114" t="e">
        <f>IF(Produit_Tarif_Stock!#REF!&lt;&gt;0,Produit_Tarif_Stock!#REF!,"")</f>
        <v>#REF!</v>
      </c>
      <c r="N1820" s="454"/>
      <c r="P1820" s="2" t="e">
        <f>IF(Produit_Tarif_Stock!#REF!&lt;&gt;0,Produit_Tarif_Stock!#REF!,"")</f>
        <v>#REF!</v>
      </c>
      <c r="Q1820" s="518" t="e">
        <f>IF(Produit_Tarif_Stock!#REF!&lt;&gt;0,(E1820-(E1820*H1820)-Produit_Tarif_Stock!#REF!)/Produit_Tarif_Stock!#REF!*100,(E1820-(E1820*H1820)-Produit_Tarif_Stock!#REF!)/Produit_Tarif_Stock!#REF!*100)</f>
        <v>#REF!</v>
      </c>
      <c r="R1820" s="523">
        <f t="shared" si="57"/>
        <v>0</v>
      </c>
      <c r="S1820" s="524" t="e">
        <f>Produit_Tarif_Stock!#REF!</f>
        <v>#REF!</v>
      </c>
    </row>
    <row r="1821" spans="1:19" ht="24.75" customHeight="1">
      <c r="A1821" s="228" t="e">
        <f>Produit_Tarif_Stock!#REF!</f>
        <v>#REF!</v>
      </c>
      <c r="B1821" s="118" t="e">
        <f>IF(Produit_Tarif_Stock!#REF!&lt;&gt;"",Produit_Tarif_Stock!#REF!,"")</f>
        <v>#REF!</v>
      </c>
      <c r="C1821" s="502" t="e">
        <f>IF(Produit_Tarif_Stock!#REF!&lt;&gt;"",Produit_Tarif_Stock!#REF!,"")</f>
        <v>#REF!</v>
      </c>
      <c r="D1821" s="505" t="e">
        <f>IF(Produit_Tarif_Stock!#REF!&lt;&gt;"",Produit_Tarif_Stock!#REF!,"")</f>
        <v>#REF!</v>
      </c>
      <c r="E1821" s="514" t="e">
        <f>IF(Produit_Tarif_Stock!#REF!&lt;&gt;0,Produit_Tarif_Stock!#REF!,"")</f>
        <v>#REF!</v>
      </c>
      <c r="F1821" s="2" t="e">
        <f>IF(Produit_Tarif_Stock!#REF!&lt;&gt;"",Produit_Tarif_Stock!#REF!,"")</f>
        <v>#REF!</v>
      </c>
      <c r="G1821" s="506" t="e">
        <f>IF(Produit_Tarif_Stock!#REF!&lt;&gt;0,Produit_Tarif_Stock!#REF!,"")</f>
        <v>#REF!</v>
      </c>
      <c r="I1821" s="506" t="str">
        <f t="shared" si="56"/>
        <v/>
      </c>
      <c r="J1821" s="2" t="e">
        <f>IF(Produit_Tarif_Stock!#REF!&lt;&gt;0,Produit_Tarif_Stock!#REF!,"")</f>
        <v>#REF!</v>
      </c>
      <c r="K1821" s="2" t="e">
        <f>IF(Produit_Tarif_Stock!#REF!&lt;&gt;0,Produit_Tarif_Stock!#REF!,"")</f>
        <v>#REF!</v>
      </c>
      <c r="L1821" s="114" t="e">
        <f>IF(Produit_Tarif_Stock!#REF!&lt;&gt;0,Produit_Tarif_Stock!#REF!,"")</f>
        <v>#REF!</v>
      </c>
      <c r="M1821" s="114" t="e">
        <f>IF(Produit_Tarif_Stock!#REF!&lt;&gt;0,Produit_Tarif_Stock!#REF!,"")</f>
        <v>#REF!</v>
      </c>
      <c r="N1821" s="454"/>
      <c r="P1821" s="2" t="e">
        <f>IF(Produit_Tarif_Stock!#REF!&lt;&gt;0,Produit_Tarif_Stock!#REF!,"")</f>
        <v>#REF!</v>
      </c>
      <c r="Q1821" s="518" t="e">
        <f>IF(Produit_Tarif_Stock!#REF!&lt;&gt;0,(E1821-(E1821*H1821)-Produit_Tarif_Stock!#REF!)/Produit_Tarif_Stock!#REF!*100,(E1821-(E1821*H1821)-Produit_Tarif_Stock!#REF!)/Produit_Tarif_Stock!#REF!*100)</f>
        <v>#REF!</v>
      </c>
      <c r="R1821" s="523">
        <f t="shared" si="57"/>
        <v>0</v>
      </c>
      <c r="S1821" s="524" t="e">
        <f>Produit_Tarif_Stock!#REF!</f>
        <v>#REF!</v>
      </c>
    </row>
    <row r="1822" spans="1:19" ht="24.75" customHeight="1">
      <c r="A1822" s="228" t="e">
        <f>Produit_Tarif_Stock!#REF!</f>
        <v>#REF!</v>
      </c>
      <c r="B1822" s="118" t="e">
        <f>IF(Produit_Tarif_Stock!#REF!&lt;&gt;"",Produit_Tarif_Stock!#REF!,"")</f>
        <v>#REF!</v>
      </c>
      <c r="C1822" s="502" t="e">
        <f>IF(Produit_Tarif_Stock!#REF!&lt;&gt;"",Produit_Tarif_Stock!#REF!,"")</f>
        <v>#REF!</v>
      </c>
      <c r="D1822" s="505" t="e">
        <f>IF(Produit_Tarif_Stock!#REF!&lt;&gt;"",Produit_Tarif_Stock!#REF!,"")</f>
        <v>#REF!</v>
      </c>
      <c r="E1822" s="514" t="e">
        <f>IF(Produit_Tarif_Stock!#REF!&lt;&gt;0,Produit_Tarif_Stock!#REF!,"")</f>
        <v>#REF!</v>
      </c>
      <c r="F1822" s="2" t="e">
        <f>IF(Produit_Tarif_Stock!#REF!&lt;&gt;"",Produit_Tarif_Stock!#REF!,"")</f>
        <v>#REF!</v>
      </c>
      <c r="G1822" s="506" t="e">
        <f>IF(Produit_Tarif_Stock!#REF!&lt;&gt;0,Produit_Tarif_Stock!#REF!,"")</f>
        <v>#REF!</v>
      </c>
      <c r="I1822" s="506" t="str">
        <f t="shared" si="56"/>
        <v/>
      </c>
      <c r="J1822" s="2" t="e">
        <f>IF(Produit_Tarif_Stock!#REF!&lt;&gt;0,Produit_Tarif_Stock!#REF!,"")</f>
        <v>#REF!</v>
      </c>
      <c r="K1822" s="2" t="e">
        <f>IF(Produit_Tarif_Stock!#REF!&lt;&gt;0,Produit_Tarif_Stock!#REF!,"")</f>
        <v>#REF!</v>
      </c>
      <c r="L1822" s="114" t="e">
        <f>IF(Produit_Tarif_Stock!#REF!&lt;&gt;0,Produit_Tarif_Stock!#REF!,"")</f>
        <v>#REF!</v>
      </c>
      <c r="M1822" s="114" t="e">
        <f>IF(Produit_Tarif_Stock!#REF!&lt;&gt;0,Produit_Tarif_Stock!#REF!,"")</f>
        <v>#REF!</v>
      </c>
      <c r="N1822" s="454"/>
      <c r="P1822" s="2" t="e">
        <f>IF(Produit_Tarif_Stock!#REF!&lt;&gt;0,Produit_Tarif_Stock!#REF!,"")</f>
        <v>#REF!</v>
      </c>
      <c r="Q1822" s="518" t="e">
        <f>IF(Produit_Tarif_Stock!#REF!&lt;&gt;0,(E1822-(E1822*H1822)-Produit_Tarif_Stock!#REF!)/Produit_Tarif_Stock!#REF!*100,(E1822-(E1822*H1822)-Produit_Tarif_Stock!#REF!)/Produit_Tarif_Stock!#REF!*100)</f>
        <v>#REF!</v>
      </c>
      <c r="R1822" s="523">
        <f t="shared" si="57"/>
        <v>0</v>
      </c>
      <c r="S1822" s="524" t="e">
        <f>Produit_Tarif_Stock!#REF!</f>
        <v>#REF!</v>
      </c>
    </row>
    <row r="1823" spans="1:19" ht="24.75" customHeight="1">
      <c r="A1823" s="228" t="e">
        <f>Produit_Tarif_Stock!#REF!</f>
        <v>#REF!</v>
      </c>
      <c r="B1823" s="118" t="e">
        <f>IF(Produit_Tarif_Stock!#REF!&lt;&gt;"",Produit_Tarif_Stock!#REF!,"")</f>
        <v>#REF!</v>
      </c>
      <c r="C1823" s="502" t="e">
        <f>IF(Produit_Tarif_Stock!#REF!&lt;&gt;"",Produit_Tarif_Stock!#REF!,"")</f>
        <v>#REF!</v>
      </c>
      <c r="D1823" s="505" t="e">
        <f>IF(Produit_Tarif_Stock!#REF!&lt;&gt;"",Produit_Tarif_Stock!#REF!,"")</f>
        <v>#REF!</v>
      </c>
      <c r="E1823" s="514" t="e">
        <f>IF(Produit_Tarif_Stock!#REF!&lt;&gt;0,Produit_Tarif_Stock!#REF!,"")</f>
        <v>#REF!</v>
      </c>
      <c r="F1823" s="2" t="e">
        <f>IF(Produit_Tarif_Stock!#REF!&lt;&gt;"",Produit_Tarif_Stock!#REF!,"")</f>
        <v>#REF!</v>
      </c>
      <c r="G1823" s="506" t="e">
        <f>IF(Produit_Tarif_Stock!#REF!&lt;&gt;0,Produit_Tarif_Stock!#REF!,"")</f>
        <v>#REF!</v>
      </c>
      <c r="I1823" s="506" t="str">
        <f t="shared" si="56"/>
        <v/>
      </c>
      <c r="J1823" s="2" t="e">
        <f>IF(Produit_Tarif_Stock!#REF!&lt;&gt;0,Produit_Tarif_Stock!#REF!,"")</f>
        <v>#REF!</v>
      </c>
      <c r="K1823" s="2" t="e">
        <f>IF(Produit_Tarif_Stock!#REF!&lt;&gt;0,Produit_Tarif_Stock!#REF!,"")</f>
        <v>#REF!</v>
      </c>
      <c r="L1823" s="114" t="e">
        <f>IF(Produit_Tarif_Stock!#REF!&lt;&gt;0,Produit_Tarif_Stock!#REF!,"")</f>
        <v>#REF!</v>
      </c>
      <c r="M1823" s="114" t="e">
        <f>IF(Produit_Tarif_Stock!#REF!&lt;&gt;0,Produit_Tarif_Stock!#REF!,"")</f>
        <v>#REF!</v>
      </c>
      <c r="N1823" s="454"/>
      <c r="P1823" s="2" t="e">
        <f>IF(Produit_Tarif_Stock!#REF!&lt;&gt;0,Produit_Tarif_Stock!#REF!,"")</f>
        <v>#REF!</v>
      </c>
      <c r="Q1823" s="518" t="e">
        <f>IF(Produit_Tarif_Stock!#REF!&lt;&gt;0,(E1823-(E1823*H1823)-Produit_Tarif_Stock!#REF!)/Produit_Tarif_Stock!#REF!*100,(E1823-(E1823*H1823)-Produit_Tarif_Stock!#REF!)/Produit_Tarif_Stock!#REF!*100)</f>
        <v>#REF!</v>
      </c>
      <c r="R1823" s="523">
        <f t="shared" si="57"/>
        <v>0</v>
      </c>
      <c r="S1823" s="524" t="e">
        <f>Produit_Tarif_Stock!#REF!</f>
        <v>#REF!</v>
      </c>
    </row>
    <row r="1824" spans="1:19" ht="24.75" customHeight="1">
      <c r="A1824" s="228" t="e">
        <f>Produit_Tarif_Stock!#REF!</f>
        <v>#REF!</v>
      </c>
      <c r="B1824" s="118" t="e">
        <f>IF(Produit_Tarif_Stock!#REF!&lt;&gt;"",Produit_Tarif_Stock!#REF!,"")</f>
        <v>#REF!</v>
      </c>
      <c r="C1824" s="502" t="e">
        <f>IF(Produit_Tarif_Stock!#REF!&lt;&gt;"",Produit_Tarif_Stock!#REF!,"")</f>
        <v>#REF!</v>
      </c>
      <c r="D1824" s="505" t="e">
        <f>IF(Produit_Tarif_Stock!#REF!&lt;&gt;"",Produit_Tarif_Stock!#REF!,"")</f>
        <v>#REF!</v>
      </c>
      <c r="E1824" s="514" t="e">
        <f>IF(Produit_Tarif_Stock!#REF!&lt;&gt;0,Produit_Tarif_Stock!#REF!,"")</f>
        <v>#REF!</v>
      </c>
      <c r="F1824" s="2" t="e">
        <f>IF(Produit_Tarif_Stock!#REF!&lt;&gt;"",Produit_Tarif_Stock!#REF!,"")</f>
        <v>#REF!</v>
      </c>
      <c r="G1824" s="506" t="e">
        <f>IF(Produit_Tarif_Stock!#REF!&lt;&gt;0,Produit_Tarif_Stock!#REF!,"")</f>
        <v>#REF!</v>
      </c>
      <c r="I1824" s="506" t="str">
        <f t="shared" si="56"/>
        <v/>
      </c>
      <c r="J1824" s="2" t="e">
        <f>IF(Produit_Tarif_Stock!#REF!&lt;&gt;0,Produit_Tarif_Stock!#REF!,"")</f>
        <v>#REF!</v>
      </c>
      <c r="K1824" s="2" t="e">
        <f>IF(Produit_Tarif_Stock!#REF!&lt;&gt;0,Produit_Tarif_Stock!#REF!,"")</f>
        <v>#REF!</v>
      </c>
      <c r="L1824" s="114" t="e">
        <f>IF(Produit_Tarif_Stock!#REF!&lt;&gt;0,Produit_Tarif_Stock!#REF!,"")</f>
        <v>#REF!</v>
      </c>
      <c r="M1824" s="114" t="e">
        <f>IF(Produit_Tarif_Stock!#REF!&lt;&gt;0,Produit_Tarif_Stock!#REF!,"")</f>
        <v>#REF!</v>
      </c>
      <c r="N1824" s="454"/>
      <c r="P1824" s="2" t="e">
        <f>IF(Produit_Tarif_Stock!#REF!&lt;&gt;0,Produit_Tarif_Stock!#REF!,"")</f>
        <v>#REF!</v>
      </c>
      <c r="Q1824" s="518" t="e">
        <f>IF(Produit_Tarif_Stock!#REF!&lt;&gt;0,(E1824-(E1824*H1824)-Produit_Tarif_Stock!#REF!)/Produit_Tarif_Stock!#REF!*100,(E1824-(E1824*H1824)-Produit_Tarif_Stock!#REF!)/Produit_Tarif_Stock!#REF!*100)</f>
        <v>#REF!</v>
      </c>
      <c r="R1824" s="523">
        <f t="shared" si="57"/>
        <v>0</v>
      </c>
      <c r="S1824" s="524" t="e">
        <f>Produit_Tarif_Stock!#REF!</f>
        <v>#REF!</v>
      </c>
    </row>
    <row r="1825" spans="1:19" ht="24.75" customHeight="1">
      <c r="A1825" s="228" t="e">
        <f>Produit_Tarif_Stock!#REF!</f>
        <v>#REF!</v>
      </c>
      <c r="B1825" s="118" t="e">
        <f>IF(Produit_Tarif_Stock!#REF!&lt;&gt;"",Produit_Tarif_Stock!#REF!,"")</f>
        <v>#REF!</v>
      </c>
      <c r="C1825" s="502" t="e">
        <f>IF(Produit_Tarif_Stock!#REF!&lt;&gt;"",Produit_Tarif_Stock!#REF!,"")</f>
        <v>#REF!</v>
      </c>
      <c r="D1825" s="505" t="e">
        <f>IF(Produit_Tarif_Stock!#REF!&lt;&gt;"",Produit_Tarif_Stock!#REF!,"")</f>
        <v>#REF!</v>
      </c>
      <c r="E1825" s="514" t="e">
        <f>IF(Produit_Tarif_Stock!#REF!&lt;&gt;0,Produit_Tarif_Stock!#REF!,"")</f>
        <v>#REF!</v>
      </c>
      <c r="F1825" s="2" t="e">
        <f>IF(Produit_Tarif_Stock!#REF!&lt;&gt;"",Produit_Tarif_Stock!#REF!,"")</f>
        <v>#REF!</v>
      </c>
      <c r="G1825" s="506" t="e">
        <f>IF(Produit_Tarif_Stock!#REF!&lt;&gt;0,Produit_Tarif_Stock!#REF!,"")</f>
        <v>#REF!</v>
      </c>
      <c r="I1825" s="506" t="str">
        <f t="shared" si="56"/>
        <v/>
      </c>
      <c r="J1825" s="2" t="e">
        <f>IF(Produit_Tarif_Stock!#REF!&lt;&gt;0,Produit_Tarif_Stock!#REF!,"")</f>
        <v>#REF!</v>
      </c>
      <c r="K1825" s="2" t="e">
        <f>IF(Produit_Tarif_Stock!#REF!&lt;&gt;0,Produit_Tarif_Stock!#REF!,"")</f>
        <v>#REF!</v>
      </c>
      <c r="L1825" s="114" t="e">
        <f>IF(Produit_Tarif_Stock!#REF!&lt;&gt;0,Produit_Tarif_Stock!#REF!,"")</f>
        <v>#REF!</v>
      </c>
      <c r="M1825" s="114" t="e">
        <f>IF(Produit_Tarif_Stock!#REF!&lt;&gt;0,Produit_Tarif_Stock!#REF!,"")</f>
        <v>#REF!</v>
      </c>
      <c r="N1825" s="454"/>
      <c r="P1825" s="2" t="e">
        <f>IF(Produit_Tarif_Stock!#REF!&lt;&gt;0,Produit_Tarif_Stock!#REF!,"")</f>
        <v>#REF!</v>
      </c>
      <c r="Q1825" s="518" t="e">
        <f>IF(Produit_Tarif_Stock!#REF!&lt;&gt;0,(E1825-(E1825*H1825)-Produit_Tarif_Stock!#REF!)/Produit_Tarif_Stock!#REF!*100,(E1825-(E1825*H1825)-Produit_Tarif_Stock!#REF!)/Produit_Tarif_Stock!#REF!*100)</f>
        <v>#REF!</v>
      </c>
      <c r="R1825" s="523">
        <f t="shared" si="57"/>
        <v>0</v>
      </c>
      <c r="S1825" s="524" t="e">
        <f>Produit_Tarif_Stock!#REF!</f>
        <v>#REF!</v>
      </c>
    </row>
    <row r="1826" spans="1:19" ht="24.75" customHeight="1">
      <c r="A1826" s="228" t="e">
        <f>Produit_Tarif_Stock!#REF!</f>
        <v>#REF!</v>
      </c>
      <c r="B1826" s="118" t="e">
        <f>IF(Produit_Tarif_Stock!#REF!&lt;&gt;"",Produit_Tarif_Stock!#REF!,"")</f>
        <v>#REF!</v>
      </c>
      <c r="C1826" s="502" t="e">
        <f>IF(Produit_Tarif_Stock!#REF!&lt;&gt;"",Produit_Tarif_Stock!#REF!,"")</f>
        <v>#REF!</v>
      </c>
      <c r="D1826" s="505" t="e">
        <f>IF(Produit_Tarif_Stock!#REF!&lt;&gt;"",Produit_Tarif_Stock!#REF!,"")</f>
        <v>#REF!</v>
      </c>
      <c r="E1826" s="514" t="e">
        <f>IF(Produit_Tarif_Stock!#REF!&lt;&gt;0,Produit_Tarif_Stock!#REF!,"")</f>
        <v>#REF!</v>
      </c>
      <c r="F1826" s="2" t="e">
        <f>IF(Produit_Tarif_Stock!#REF!&lt;&gt;"",Produit_Tarif_Stock!#REF!,"")</f>
        <v>#REF!</v>
      </c>
      <c r="G1826" s="506" t="e">
        <f>IF(Produit_Tarif_Stock!#REF!&lt;&gt;0,Produit_Tarif_Stock!#REF!,"")</f>
        <v>#REF!</v>
      </c>
      <c r="I1826" s="506" t="str">
        <f t="shared" si="56"/>
        <v/>
      </c>
      <c r="J1826" s="2" t="e">
        <f>IF(Produit_Tarif_Stock!#REF!&lt;&gt;0,Produit_Tarif_Stock!#REF!,"")</f>
        <v>#REF!</v>
      </c>
      <c r="K1826" s="2" t="e">
        <f>IF(Produit_Tarif_Stock!#REF!&lt;&gt;0,Produit_Tarif_Stock!#REF!,"")</f>
        <v>#REF!</v>
      </c>
      <c r="L1826" s="114" t="e">
        <f>IF(Produit_Tarif_Stock!#REF!&lt;&gt;0,Produit_Tarif_Stock!#REF!,"")</f>
        <v>#REF!</v>
      </c>
      <c r="M1826" s="114" t="e">
        <f>IF(Produit_Tarif_Stock!#REF!&lt;&gt;0,Produit_Tarif_Stock!#REF!,"")</f>
        <v>#REF!</v>
      </c>
      <c r="N1826" s="454"/>
      <c r="P1826" s="2" t="e">
        <f>IF(Produit_Tarif_Stock!#REF!&lt;&gt;0,Produit_Tarif_Stock!#REF!,"")</f>
        <v>#REF!</v>
      </c>
      <c r="Q1826" s="518" t="e">
        <f>IF(Produit_Tarif_Stock!#REF!&lt;&gt;0,(E1826-(E1826*H1826)-Produit_Tarif_Stock!#REF!)/Produit_Tarif_Stock!#REF!*100,(E1826-(E1826*H1826)-Produit_Tarif_Stock!#REF!)/Produit_Tarif_Stock!#REF!*100)</f>
        <v>#REF!</v>
      </c>
      <c r="R1826" s="523">
        <f t="shared" si="57"/>
        <v>0</v>
      </c>
      <c r="S1826" s="524" t="e">
        <f>Produit_Tarif_Stock!#REF!</f>
        <v>#REF!</v>
      </c>
    </row>
    <row r="1827" spans="1:19" ht="24.75" customHeight="1">
      <c r="A1827" s="228" t="e">
        <f>Produit_Tarif_Stock!#REF!</f>
        <v>#REF!</v>
      </c>
      <c r="B1827" s="118" t="e">
        <f>IF(Produit_Tarif_Stock!#REF!&lt;&gt;"",Produit_Tarif_Stock!#REF!,"")</f>
        <v>#REF!</v>
      </c>
      <c r="C1827" s="502" t="e">
        <f>IF(Produit_Tarif_Stock!#REF!&lt;&gt;"",Produit_Tarif_Stock!#REF!,"")</f>
        <v>#REF!</v>
      </c>
      <c r="D1827" s="505" t="e">
        <f>IF(Produit_Tarif_Stock!#REF!&lt;&gt;"",Produit_Tarif_Stock!#REF!,"")</f>
        <v>#REF!</v>
      </c>
      <c r="E1827" s="514" t="e">
        <f>IF(Produit_Tarif_Stock!#REF!&lt;&gt;0,Produit_Tarif_Stock!#REF!,"")</f>
        <v>#REF!</v>
      </c>
      <c r="F1827" s="2" t="e">
        <f>IF(Produit_Tarif_Stock!#REF!&lt;&gt;"",Produit_Tarif_Stock!#REF!,"")</f>
        <v>#REF!</v>
      </c>
      <c r="G1827" s="506" t="e">
        <f>IF(Produit_Tarif_Stock!#REF!&lt;&gt;0,Produit_Tarif_Stock!#REF!,"")</f>
        <v>#REF!</v>
      </c>
      <c r="I1827" s="506" t="str">
        <f t="shared" si="56"/>
        <v/>
      </c>
      <c r="J1827" s="2" t="e">
        <f>IF(Produit_Tarif_Stock!#REF!&lt;&gt;0,Produit_Tarif_Stock!#REF!,"")</f>
        <v>#REF!</v>
      </c>
      <c r="K1827" s="2" t="e">
        <f>IF(Produit_Tarif_Stock!#REF!&lt;&gt;0,Produit_Tarif_Stock!#REF!,"")</f>
        <v>#REF!</v>
      </c>
      <c r="L1827" s="114" t="e">
        <f>IF(Produit_Tarif_Stock!#REF!&lt;&gt;0,Produit_Tarif_Stock!#REF!,"")</f>
        <v>#REF!</v>
      </c>
      <c r="M1827" s="114" t="e">
        <f>IF(Produit_Tarif_Stock!#REF!&lt;&gt;0,Produit_Tarif_Stock!#REF!,"")</f>
        <v>#REF!</v>
      </c>
      <c r="N1827" s="454"/>
      <c r="P1827" s="2" t="e">
        <f>IF(Produit_Tarif_Stock!#REF!&lt;&gt;0,Produit_Tarif_Stock!#REF!,"")</f>
        <v>#REF!</v>
      </c>
      <c r="Q1827" s="518" t="e">
        <f>IF(Produit_Tarif_Stock!#REF!&lt;&gt;0,(E1827-(E1827*H1827)-Produit_Tarif_Stock!#REF!)/Produit_Tarif_Stock!#REF!*100,(E1827-(E1827*H1827)-Produit_Tarif_Stock!#REF!)/Produit_Tarif_Stock!#REF!*100)</f>
        <v>#REF!</v>
      </c>
      <c r="R1827" s="523">
        <f t="shared" si="57"/>
        <v>0</v>
      </c>
      <c r="S1827" s="524" t="e">
        <f>Produit_Tarif_Stock!#REF!</f>
        <v>#REF!</v>
      </c>
    </row>
    <row r="1828" spans="1:19" ht="24.75" customHeight="1">
      <c r="A1828" s="228" t="e">
        <f>Produit_Tarif_Stock!#REF!</f>
        <v>#REF!</v>
      </c>
      <c r="B1828" s="118" t="e">
        <f>IF(Produit_Tarif_Stock!#REF!&lt;&gt;"",Produit_Tarif_Stock!#REF!,"")</f>
        <v>#REF!</v>
      </c>
      <c r="C1828" s="502" t="e">
        <f>IF(Produit_Tarif_Stock!#REF!&lt;&gt;"",Produit_Tarif_Stock!#REF!,"")</f>
        <v>#REF!</v>
      </c>
      <c r="D1828" s="505" t="e">
        <f>IF(Produit_Tarif_Stock!#REF!&lt;&gt;"",Produit_Tarif_Stock!#REF!,"")</f>
        <v>#REF!</v>
      </c>
      <c r="E1828" s="514" t="e">
        <f>IF(Produit_Tarif_Stock!#REF!&lt;&gt;0,Produit_Tarif_Stock!#REF!,"")</f>
        <v>#REF!</v>
      </c>
      <c r="F1828" s="2" t="e">
        <f>IF(Produit_Tarif_Stock!#REF!&lt;&gt;"",Produit_Tarif_Stock!#REF!,"")</f>
        <v>#REF!</v>
      </c>
      <c r="G1828" s="506" t="e">
        <f>IF(Produit_Tarif_Stock!#REF!&lt;&gt;0,Produit_Tarif_Stock!#REF!,"")</f>
        <v>#REF!</v>
      </c>
      <c r="I1828" s="506" t="str">
        <f t="shared" si="56"/>
        <v/>
      </c>
      <c r="J1828" s="2" t="e">
        <f>IF(Produit_Tarif_Stock!#REF!&lt;&gt;0,Produit_Tarif_Stock!#REF!,"")</f>
        <v>#REF!</v>
      </c>
      <c r="K1828" s="2" t="e">
        <f>IF(Produit_Tarif_Stock!#REF!&lt;&gt;0,Produit_Tarif_Stock!#REF!,"")</f>
        <v>#REF!</v>
      </c>
      <c r="L1828" s="114" t="e">
        <f>IF(Produit_Tarif_Stock!#REF!&lt;&gt;0,Produit_Tarif_Stock!#REF!,"")</f>
        <v>#REF!</v>
      </c>
      <c r="M1828" s="114" t="e">
        <f>IF(Produit_Tarif_Stock!#REF!&lt;&gt;0,Produit_Tarif_Stock!#REF!,"")</f>
        <v>#REF!</v>
      </c>
      <c r="N1828" s="454"/>
      <c r="P1828" s="2" t="e">
        <f>IF(Produit_Tarif_Stock!#REF!&lt;&gt;0,Produit_Tarif_Stock!#REF!,"")</f>
        <v>#REF!</v>
      </c>
      <c r="Q1828" s="518" t="e">
        <f>IF(Produit_Tarif_Stock!#REF!&lt;&gt;0,(E1828-(E1828*H1828)-Produit_Tarif_Stock!#REF!)/Produit_Tarif_Stock!#REF!*100,(E1828-(E1828*H1828)-Produit_Tarif_Stock!#REF!)/Produit_Tarif_Stock!#REF!*100)</f>
        <v>#REF!</v>
      </c>
      <c r="R1828" s="523">
        <f t="shared" si="57"/>
        <v>0</v>
      </c>
      <c r="S1828" s="524" t="e">
        <f>Produit_Tarif_Stock!#REF!</f>
        <v>#REF!</v>
      </c>
    </row>
    <row r="1829" spans="1:19" ht="24.75" customHeight="1">
      <c r="A1829" s="228" t="e">
        <f>Produit_Tarif_Stock!#REF!</f>
        <v>#REF!</v>
      </c>
      <c r="B1829" s="118" t="e">
        <f>IF(Produit_Tarif_Stock!#REF!&lt;&gt;"",Produit_Tarif_Stock!#REF!,"")</f>
        <v>#REF!</v>
      </c>
      <c r="C1829" s="502" t="e">
        <f>IF(Produit_Tarif_Stock!#REF!&lt;&gt;"",Produit_Tarif_Stock!#REF!,"")</f>
        <v>#REF!</v>
      </c>
      <c r="D1829" s="505" t="e">
        <f>IF(Produit_Tarif_Stock!#REF!&lt;&gt;"",Produit_Tarif_Stock!#REF!,"")</f>
        <v>#REF!</v>
      </c>
      <c r="E1829" s="514" t="e">
        <f>IF(Produit_Tarif_Stock!#REF!&lt;&gt;0,Produit_Tarif_Stock!#REF!,"")</f>
        <v>#REF!</v>
      </c>
      <c r="F1829" s="2" t="e">
        <f>IF(Produit_Tarif_Stock!#REF!&lt;&gt;"",Produit_Tarif_Stock!#REF!,"")</f>
        <v>#REF!</v>
      </c>
      <c r="G1829" s="506" t="e">
        <f>IF(Produit_Tarif_Stock!#REF!&lt;&gt;0,Produit_Tarif_Stock!#REF!,"")</f>
        <v>#REF!</v>
      </c>
      <c r="I1829" s="506" t="str">
        <f t="shared" si="56"/>
        <v/>
      </c>
      <c r="J1829" s="2" t="e">
        <f>IF(Produit_Tarif_Stock!#REF!&lt;&gt;0,Produit_Tarif_Stock!#REF!,"")</f>
        <v>#REF!</v>
      </c>
      <c r="K1829" s="2" t="e">
        <f>IF(Produit_Tarif_Stock!#REF!&lt;&gt;0,Produit_Tarif_Stock!#REF!,"")</f>
        <v>#REF!</v>
      </c>
      <c r="L1829" s="114" t="e">
        <f>IF(Produit_Tarif_Stock!#REF!&lt;&gt;0,Produit_Tarif_Stock!#REF!,"")</f>
        <v>#REF!</v>
      </c>
      <c r="M1829" s="114" t="e">
        <f>IF(Produit_Tarif_Stock!#REF!&lt;&gt;0,Produit_Tarif_Stock!#REF!,"")</f>
        <v>#REF!</v>
      </c>
      <c r="N1829" s="454"/>
      <c r="P1829" s="2" t="e">
        <f>IF(Produit_Tarif_Stock!#REF!&lt;&gt;0,Produit_Tarif_Stock!#REF!,"")</f>
        <v>#REF!</v>
      </c>
      <c r="Q1829" s="518" t="e">
        <f>IF(Produit_Tarif_Stock!#REF!&lt;&gt;0,(E1829-(E1829*H1829)-Produit_Tarif_Stock!#REF!)/Produit_Tarif_Stock!#REF!*100,(E1829-(E1829*H1829)-Produit_Tarif_Stock!#REF!)/Produit_Tarif_Stock!#REF!*100)</f>
        <v>#REF!</v>
      </c>
      <c r="R1829" s="523">
        <f t="shared" si="57"/>
        <v>0</v>
      </c>
      <c r="S1829" s="524" t="e">
        <f>Produit_Tarif_Stock!#REF!</f>
        <v>#REF!</v>
      </c>
    </row>
    <row r="1830" spans="1:19" ht="24.75" customHeight="1">
      <c r="A1830" s="228" t="e">
        <f>Produit_Tarif_Stock!#REF!</f>
        <v>#REF!</v>
      </c>
      <c r="B1830" s="118" t="e">
        <f>IF(Produit_Tarif_Stock!#REF!&lt;&gt;"",Produit_Tarif_Stock!#REF!,"")</f>
        <v>#REF!</v>
      </c>
      <c r="C1830" s="502" t="e">
        <f>IF(Produit_Tarif_Stock!#REF!&lt;&gt;"",Produit_Tarif_Stock!#REF!,"")</f>
        <v>#REF!</v>
      </c>
      <c r="D1830" s="505" t="e">
        <f>IF(Produit_Tarif_Stock!#REF!&lt;&gt;"",Produit_Tarif_Stock!#REF!,"")</f>
        <v>#REF!</v>
      </c>
      <c r="E1830" s="514" t="e">
        <f>IF(Produit_Tarif_Stock!#REF!&lt;&gt;0,Produit_Tarif_Stock!#REF!,"")</f>
        <v>#REF!</v>
      </c>
      <c r="F1830" s="2" t="e">
        <f>IF(Produit_Tarif_Stock!#REF!&lt;&gt;"",Produit_Tarif_Stock!#REF!,"")</f>
        <v>#REF!</v>
      </c>
      <c r="G1830" s="506" t="e">
        <f>IF(Produit_Tarif_Stock!#REF!&lt;&gt;0,Produit_Tarif_Stock!#REF!,"")</f>
        <v>#REF!</v>
      </c>
      <c r="I1830" s="506" t="str">
        <f t="shared" si="56"/>
        <v/>
      </c>
      <c r="J1830" s="2" t="e">
        <f>IF(Produit_Tarif_Stock!#REF!&lt;&gt;0,Produit_Tarif_Stock!#REF!,"")</f>
        <v>#REF!</v>
      </c>
      <c r="K1830" s="2" t="e">
        <f>IF(Produit_Tarif_Stock!#REF!&lt;&gt;0,Produit_Tarif_Stock!#REF!,"")</f>
        <v>#REF!</v>
      </c>
      <c r="L1830" s="114" t="e">
        <f>IF(Produit_Tarif_Stock!#REF!&lt;&gt;0,Produit_Tarif_Stock!#REF!,"")</f>
        <v>#REF!</v>
      </c>
      <c r="M1830" s="114" t="e">
        <f>IF(Produit_Tarif_Stock!#REF!&lt;&gt;0,Produit_Tarif_Stock!#REF!,"")</f>
        <v>#REF!</v>
      </c>
      <c r="N1830" s="454"/>
      <c r="P1830" s="2" t="e">
        <f>IF(Produit_Tarif_Stock!#REF!&lt;&gt;0,Produit_Tarif_Stock!#REF!,"")</f>
        <v>#REF!</v>
      </c>
      <c r="Q1830" s="518" t="e">
        <f>IF(Produit_Tarif_Stock!#REF!&lt;&gt;0,(E1830-(E1830*H1830)-Produit_Tarif_Stock!#REF!)/Produit_Tarif_Stock!#REF!*100,(E1830-(E1830*H1830)-Produit_Tarif_Stock!#REF!)/Produit_Tarif_Stock!#REF!*100)</f>
        <v>#REF!</v>
      </c>
      <c r="R1830" s="523">
        <f t="shared" si="57"/>
        <v>0</v>
      </c>
      <c r="S1830" s="524" t="e">
        <f>Produit_Tarif_Stock!#REF!</f>
        <v>#REF!</v>
      </c>
    </row>
    <row r="1831" spans="1:19" ht="24.75" customHeight="1">
      <c r="A1831" s="228" t="e">
        <f>Produit_Tarif_Stock!#REF!</f>
        <v>#REF!</v>
      </c>
      <c r="B1831" s="118" t="e">
        <f>IF(Produit_Tarif_Stock!#REF!&lt;&gt;"",Produit_Tarif_Stock!#REF!,"")</f>
        <v>#REF!</v>
      </c>
      <c r="C1831" s="502" t="e">
        <f>IF(Produit_Tarif_Stock!#REF!&lt;&gt;"",Produit_Tarif_Stock!#REF!,"")</f>
        <v>#REF!</v>
      </c>
      <c r="D1831" s="505" t="e">
        <f>IF(Produit_Tarif_Stock!#REF!&lt;&gt;"",Produit_Tarif_Stock!#REF!,"")</f>
        <v>#REF!</v>
      </c>
      <c r="E1831" s="514" t="e">
        <f>IF(Produit_Tarif_Stock!#REF!&lt;&gt;0,Produit_Tarif_Stock!#REF!,"")</f>
        <v>#REF!</v>
      </c>
      <c r="F1831" s="2" t="e">
        <f>IF(Produit_Tarif_Stock!#REF!&lt;&gt;"",Produit_Tarif_Stock!#REF!,"")</f>
        <v>#REF!</v>
      </c>
      <c r="G1831" s="506" t="e">
        <f>IF(Produit_Tarif_Stock!#REF!&lt;&gt;0,Produit_Tarif_Stock!#REF!,"")</f>
        <v>#REF!</v>
      </c>
      <c r="I1831" s="506" t="str">
        <f t="shared" si="56"/>
        <v/>
      </c>
      <c r="J1831" s="2" t="e">
        <f>IF(Produit_Tarif_Stock!#REF!&lt;&gt;0,Produit_Tarif_Stock!#REF!,"")</f>
        <v>#REF!</v>
      </c>
      <c r="K1831" s="2" t="e">
        <f>IF(Produit_Tarif_Stock!#REF!&lt;&gt;0,Produit_Tarif_Stock!#REF!,"")</f>
        <v>#REF!</v>
      </c>
      <c r="L1831" s="114" t="e">
        <f>IF(Produit_Tarif_Stock!#REF!&lt;&gt;0,Produit_Tarif_Stock!#REF!,"")</f>
        <v>#REF!</v>
      </c>
      <c r="M1831" s="114" t="e">
        <f>IF(Produit_Tarif_Stock!#REF!&lt;&gt;0,Produit_Tarif_Stock!#REF!,"")</f>
        <v>#REF!</v>
      </c>
      <c r="N1831" s="454"/>
      <c r="P1831" s="2" t="e">
        <f>IF(Produit_Tarif_Stock!#REF!&lt;&gt;0,Produit_Tarif_Stock!#REF!,"")</f>
        <v>#REF!</v>
      </c>
      <c r="Q1831" s="518" t="e">
        <f>IF(Produit_Tarif_Stock!#REF!&lt;&gt;0,(E1831-(E1831*H1831)-Produit_Tarif_Stock!#REF!)/Produit_Tarif_Stock!#REF!*100,(E1831-(E1831*H1831)-Produit_Tarif_Stock!#REF!)/Produit_Tarif_Stock!#REF!*100)</f>
        <v>#REF!</v>
      </c>
      <c r="R1831" s="523">
        <f t="shared" si="57"/>
        <v>0</v>
      </c>
      <c r="S1831" s="524" t="e">
        <f>Produit_Tarif_Stock!#REF!</f>
        <v>#REF!</v>
      </c>
    </row>
    <row r="1832" spans="1:19" ht="24.75" customHeight="1">
      <c r="A1832" s="228" t="e">
        <f>Produit_Tarif_Stock!#REF!</f>
        <v>#REF!</v>
      </c>
      <c r="B1832" s="118" t="e">
        <f>IF(Produit_Tarif_Stock!#REF!&lt;&gt;"",Produit_Tarif_Stock!#REF!,"")</f>
        <v>#REF!</v>
      </c>
      <c r="C1832" s="502" t="e">
        <f>IF(Produit_Tarif_Stock!#REF!&lt;&gt;"",Produit_Tarif_Stock!#REF!,"")</f>
        <v>#REF!</v>
      </c>
      <c r="D1832" s="505" t="e">
        <f>IF(Produit_Tarif_Stock!#REF!&lt;&gt;"",Produit_Tarif_Stock!#REF!,"")</f>
        <v>#REF!</v>
      </c>
      <c r="E1832" s="514" t="e">
        <f>IF(Produit_Tarif_Stock!#REF!&lt;&gt;0,Produit_Tarif_Stock!#REF!,"")</f>
        <v>#REF!</v>
      </c>
      <c r="F1832" s="2" t="e">
        <f>IF(Produit_Tarif_Stock!#REF!&lt;&gt;"",Produit_Tarif_Stock!#REF!,"")</f>
        <v>#REF!</v>
      </c>
      <c r="G1832" s="506" t="e">
        <f>IF(Produit_Tarif_Stock!#REF!&lt;&gt;0,Produit_Tarif_Stock!#REF!,"")</f>
        <v>#REF!</v>
      </c>
      <c r="I1832" s="506" t="str">
        <f t="shared" si="56"/>
        <v/>
      </c>
      <c r="J1832" s="2" t="e">
        <f>IF(Produit_Tarif_Stock!#REF!&lt;&gt;0,Produit_Tarif_Stock!#REF!,"")</f>
        <v>#REF!</v>
      </c>
      <c r="K1832" s="2" t="e">
        <f>IF(Produit_Tarif_Stock!#REF!&lt;&gt;0,Produit_Tarif_Stock!#REF!,"")</f>
        <v>#REF!</v>
      </c>
      <c r="L1832" s="114" t="e">
        <f>IF(Produit_Tarif_Stock!#REF!&lt;&gt;0,Produit_Tarif_Stock!#REF!,"")</f>
        <v>#REF!</v>
      </c>
      <c r="M1832" s="114" t="e">
        <f>IF(Produit_Tarif_Stock!#REF!&lt;&gt;0,Produit_Tarif_Stock!#REF!,"")</f>
        <v>#REF!</v>
      </c>
      <c r="N1832" s="454"/>
      <c r="P1832" s="2" t="e">
        <f>IF(Produit_Tarif_Stock!#REF!&lt;&gt;0,Produit_Tarif_Stock!#REF!,"")</f>
        <v>#REF!</v>
      </c>
      <c r="Q1832" s="518" t="e">
        <f>IF(Produit_Tarif_Stock!#REF!&lt;&gt;0,(E1832-(E1832*H1832)-Produit_Tarif_Stock!#REF!)/Produit_Tarif_Stock!#REF!*100,(E1832-(E1832*H1832)-Produit_Tarif_Stock!#REF!)/Produit_Tarif_Stock!#REF!*100)</f>
        <v>#REF!</v>
      </c>
      <c r="R1832" s="523">
        <f t="shared" si="57"/>
        <v>0</v>
      </c>
      <c r="S1832" s="524" t="e">
        <f>Produit_Tarif_Stock!#REF!</f>
        <v>#REF!</v>
      </c>
    </row>
    <row r="1833" spans="1:19" ht="24.75" customHeight="1">
      <c r="A1833" s="228" t="e">
        <f>Produit_Tarif_Stock!#REF!</f>
        <v>#REF!</v>
      </c>
      <c r="B1833" s="118" t="e">
        <f>IF(Produit_Tarif_Stock!#REF!&lt;&gt;"",Produit_Tarif_Stock!#REF!,"")</f>
        <v>#REF!</v>
      </c>
      <c r="C1833" s="502" t="e">
        <f>IF(Produit_Tarif_Stock!#REF!&lt;&gt;"",Produit_Tarif_Stock!#REF!,"")</f>
        <v>#REF!</v>
      </c>
      <c r="D1833" s="505" t="e">
        <f>IF(Produit_Tarif_Stock!#REF!&lt;&gt;"",Produit_Tarif_Stock!#REF!,"")</f>
        <v>#REF!</v>
      </c>
      <c r="E1833" s="514" t="e">
        <f>IF(Produit_Tarif_Stock!#REF!&lt;&gt;0,Produit_Tarif_Stock!#REF!,"")</f>
        <v>#REF!</v>
      </c>
      <c r="F1833" s="2" t="e">
        <f>IF(Produit_Tarif_Stock!#REF!&lt;&gt;"",Produit_Tarif_Stock!#REF!,"")</f>
        <v>#REF!</v>
      </c>
      <c r="G1833" s="506" t="e">
        <f>IF(Produit_Tarif_Stock!#REF!&lt;&gt;0,Produit_Tarif_Stock!#REF!,"")</f>
        <v>#REF!</v>
      </c>
      <c r="I1833" s="506" t="str">
        <f t="shared" si="56"/>
        <v/>
      </c>
      <c r="J1833" s="2" t="e">
        <f>IF(Produit_Tarif_Stock!#REF!&lt;&gt;0,Produit_Tarif_Stock!#REF!,"")</f>
        <v>#REF!</v>
      </c>
      <c r="K1833" s="2" t="e">
        <f>IF(Produit_Tarif_Stock!#REF!&lt;&gt;0,Produit_Tarif_Stock!#REF!,"")</f>
        <v>#REF!</v>
      </c>
      <c r="L1833" s="114" t="e">
        <f>IF(Produit_Tarif_Stock!#REF!&lt;&gt;0,Produit_Tarif_Stock!#REF!,"")</f>
        <v>#REF!</v>
      </c>
      <c r="M1833" s="114" t="e">
        <f>IF(Produit_Tarif_Stock!#REF!&lt;&gt;0,Produit_Tarif_Stock!#REF!,"")</f>
        <v>#REF!</v>
      </c>
      <c r="N1833" s="454"/>
      <c r="P1833" s="2" t="e">
        <f>IF(Produit_Tarif_Stock!#REF!&lt;&gt;0,Produit_Tarif_Stock!#REF!,"")</f>
        <v>#REF!</v>
      </c>
      <c r="Q1833" s="518" t="e">
        <f>IF(Produit_Tarif_Stock!#REF!&lt;&gt;0,(E1833-(E1833*H1833)-Produit_Tarif_Stock!#REF!)/Produit_Tarif_Stock!#REF!*100,(E1833-(E1833*H1833)-Produit_Tarif_Stock!#REF!)/Produit_Tarif_Stock!#REF!*100)</f>
        <v>#REF!</v>
      </c>
      <c r="R1833" s="523">
        <f t="shared" si="57"/>
        <v>0</v>
      </c>
      <c r="S1833" s="524" t="e">
        <f>Produit_Tarif_Stock!#REF!</f>
        <v>#REF!</v>
      </c>
    </row>
    <row r="1834" spans="1:19" ht="24.75" customHeight="1">
      <c r="A1834" s="228" t="e">
        <f>Produit_Tarif_Stock!#REF!</f>
        <v>#REF!</v>
      </c>
      <c r="B1834" s="118" t="e">
        <f>IF(Produit_Tarif_Stock!#REF!&lt;&gt;"",Produit_Tarif_Stock!#REF!,"")</f>
        <v>#REF!</v>
      </c>
      <c r="C1834" s="502" t="e">
        <f>IF(Produit_Tarif_Stock!#REF!&lt;&gt;"",Produit_Tarif_Stock!#REF!,"")</f>
        <v>#REF!</v>
      </c>
      <c r="D1834" s="505" t="e">
        <f>IF(Produit_Tarif_Stock!#REF!&lt;&gt;"",Produit_Tarif_Stock!#REF!,"")</f>
        <v>#REF!</v>
      </c>
      <c r="E1834" s="514" t="e">
        <f>IF(Produit_Tarif_Stock!#REF!&lt;&gt;0,Produit_Tarif_Stock!#REF!,"")</f>
        <v>#REF!</v>
      </c>
      <c r="F1834" s="2" t="e">
        <f>IF(Produit_Tarif_Stock!#REF!&lt;&gt;"",Produit_Tarif_Stock!#REF!,"")</f>
        <v>#REF!</v>
      </c>
      <c r="G1834" s="506" t="e">
        <f>IF(Produit_Tarif_Stock!#REF!&lt;&gt;0,Produit_Tarif_Stock!#REF!,"")</f>
        <v>#REF!</v>
      </c>
      <c r="I1834" s="506" t="str">
        <f t="shared" si="56"/>
        <v/>
      </c>
      <c r="J1834" s="2" t="e">
        <f>IF(Produit_Tarif_Stock!#REF!&lt;&gt;0,Produit_Tarif_Stock!#REF!,"")</f>
        <v>#REF!</v>
      </c>
      <c r="K1834" s="2" t="e">
        <f>IF(Produit_Tarif_Stock!#REF!&lt;&gt;0,Produit_Tarif_Stock!#REF!,"")</f>
        <v>#REF!</v>
      </c>
      <c r="L1834" s="114" t="e">
        <f>IF(Produit_Tarif_Stock!#REF!&lt;&gt;0,Produit_Tarif_Stock!#REF!,"")</f>
        <v>#REF!</v>
      </c>
      <c r="M1834" s="114" t="e">
        <f>IF(Produit_Tarif_Stock!#REF!&lt;&gt;0,Produit_Tarif_Stock!#REF!,"")</f>
        <v>#REF!</v>
      </c>
      <c r="N1834" s="454"/>
      <c r="P1834" s="2" t="e">
        <f>IF(Produit_Tarif_Stock!#REF!&lt;&gt;0,Produit_Tarif_Stock!#REF!,"")</f>
        <v>#REF!</v>
      </c>
      <c r="Q1834" s="518" t="e">
        <f>IF(Produit_Tarif_Stock!#REF!&lt;&gt;0,(E1834-(E1834*H1834)-Produit_Tarif_Stock!#REF!)/Produit_Tarif_Stock!#REF!*100,(E1834-(E1834*H1834)-Produit_Tarif_Stock!#REF!)/Produit_Tarif_Stock!#REF!*100)</f>
        <v>#REF!</v>
      </c>
      <c r="R1834" s="523">
        <f t="shared" si="57"/>
        <v>0</v>
      </c>
      <c r="S1834" s="524" t="e">
        <f>Produit_Tarif_Stock!#REF!</f>
        <v>#REF!</v>
      </c>
    </row>
    <row r="1835" spans="1:19" ht="24.75" customHeight="1">
      <c r="A1835" s="228" t="e">
        <f>Produit_Tarif_Stock!#REF!</f>
        <v>#REF!</v>
      </c>
      <c r="B1835" s="118" t="e">
        <f>IF(Produit_Tarif_Stock!#REF!&lt;&gt;"",Produit_Tarif_Stock!#REF!,"")</f>
        <v>#REF!</v>
      </c>
      <c r="C1835" s="502" t="e">
        <f>IF(Produit_Tarif_Stock!#REF!&lt;&gt;"",Produit_Tarif_Stock!#REF!,"")</f>
        <v>#REF!</v>
      </c>
      <c r="D1835" s="505" t="e">
        <f>IF(Produit_Tarif_Stock!#REF!&lt;&gt;"",Produit_Tarif_Stock!#REF!,"")</f>
        <v>#REF!</v>
      </c>
      <c r="E1835" s="514" t="e">
        <f>IF(Produit_Tarif_Stock!#REF!&lt;&gt;0,Produit_Tarif_Stock!#REF!,"")</f>
        <v>#REF!</v>
      </c>
      <c r="F1835" s="2" t="e">
        <f>IF(Produit_Tarif_Stock!#REF!&lt;&gt;"",Produit_Tarif_Stock!#REF!,"")</f>
        <v>#REF!</v>
      </c>
      <c r="G1835" s="506" t="e">
        <f>IF(Produit_Tarif_Stock!#REF!&lt;&gt;0,Produit_Tarif_Stock!#REF!,"")</f>
        <v>#REF!</v>
      </c>
      <c r="I1835" s="506" t="str">
        <f t="shared" si="56"/>
        <v/>
      </c>
      <c r="J1835" s="2" t="e">
        <f>IF(Produit_Tarif_Stock!#REF!&lt;&gt;0,Produit_Tarif_Stock!#REF!,"")</f>
        <v>#REF!</v>
      </c>
      <c r="K1835" s="2" t="e">
        <f>IF(Produit_Tarif_Stock!#REF!&lt;&gt;0,Produit_Tarif_Stock!#REF!,"")</f>
        <v>#REF!</v>
      </c>
      <c r="L1835" s="114" t="e">
        <f>IF(Produit_Tarif_Stock!#REF!&lt;&gt;0,Produit_Tarif_Stock!#REF!,"")</f>
        <v>#REF!</v>
      </c>
      <c r="M1835" s="114" t="e">
        <f>IF(Produit_Tarif_Stock!#REF!&lt;&gt;0,Produit_Tarif_Stock!#REF!,"")</f>
        <v>#REF!</v>
      </c>
      <c r="N1835" s="454"/>
      <c r="P1835" s="2" t="e">
        <f>IF(Produit_Tarif_Stock!#REF!&lt;&gt;0,Produit_Tarif_Stock!#REF!,"")</f>
        <v>#REF!</v>
      </c>
      <c r="Q1835" s="518" t="e">
        <f>IF(Produit_Tarif_Stock!#REF!&lt;&gt;0,(E1835-(E1835*H1835)-Produit_Tarif_Stock!#REF!)/Produit_Tarif_Stock!#REF!*100,(E1835-(E1835*H1835)-Produit_Tarif_Stock!#REF!)/Produit_Tarif_Stock!#REF!*100)</f>
        <v>#REF!</v>
      </c>
      <c r="R1835" s="523">
        <f t="shared" si="57"/>
        <v>0</v>
      </c>
      <c r="S1835" s="524" t="e">
        <f>Produit_Tarif_Stock!#REF!</f>
        <v>#REF!</v>
      </c>
    </row>
    <row r="1836" spans="1:19" ht="24.75" customHeight="1">
      <c r="A1836" s="228" t="e">
        <f>Produit_Tarif_Stock!#REF!</f>
        <v>#REF!</v>
      </c>
      <c r="B1836" s="118" t="e">
        <f>IF(Produit_Tarif_Stock!#REF!&lt;&gt;"",Produit_Tarif_Stock!#REF!,"")</f>
        <v>#REF!</v>
      </c>
      <c r="C1836" s="502" t="e">
        <f>IF(Produit_Tarif_Stock!#REF!&lt;&gt;"",Produit_Tarif_Stock!#REF!,"")</f>
        <v>#REF!</v>
      </c>
      <c r="D1836" s="505" t="e">
        <f>IF(Produit_Tarif_Stock!#REF!&lt;&gt;"",Produit_Tarif_Stock!#REF!,"")</f>
        <v>#REF!</v>
      </c>
      <c r="E1836" s="514" t="e">
        <f>IF(Produit_Tarif_Stock!#REF!&lt;&gt;0,Produit_Tarif_Stock!#REF!,"")</f>
        <v>#REF!</v>
      </c>
      <c r="F1836" s="2" t="e">
        <f>IF(Produit_Tarif_Stock!#REF!&lt;&gt;"",Produit_Tarif_Stock!#REF!,"")</f>
        <v>#REF!</v>
      </c>
      <c r="G1836" s="506" t="e">
        <f>IF(Produit_Tarif_Stock!#REF!&lt;&gt;0,Produit_Tarif_Stock!#REF!,"")</f>
        <v>#REF!</v>
      </c>
      <c r="I1836" s="506" t="str">
        <f t="shared" si="56"/>
        <v/>
      </c>
      <c r="J1836" s="2" t="e">
        <f>IF(Produit_Tarif_Stock!#REF!&lt;&gt;0,Produit_Tarif_Stock!#REF!,"")</f>
        <v>#REF!</v>
      </c>
      <c r="K1836" s="2" t="e">
        <f>IF(Produit_Tarif_Stock!#REF!&lt;&gt;0,Produit_Tarif_Stock!#REF!,"")</f>
        <v>#REF!</v>
      </c>
      <c r="L1836" s="114" t="e">
        <f>IF(Produit_Tarif_Stock!#REF!&lt;&gt;0,Produit_Tarif_Stock!#REF!,"")</f>
        <v>#REF!</v>
      </c>
      <c r="M1836" s="114" t="e">
        <f>IF(Produit_Tarif_Stock!#REF!&lt;&gt;0,Produit_Tarif_Stock!#REF!,"")</f>
        <v>#REF!</v>
      </c>
      <c r="N1836" s="454"/>
      <c r="P1836" s="2" t="e">
        <f>IF(Produit_Tarif_Stock!#REF!&lt;&gt;0,Produit_Tarif_Stock!#REF!,"")</f>
        <v>#REF!</v>
      </c>
      <c r="Q1836" s="518" t="e">
        <f>IF(Produit_Tarif_Stock!#REF!&lt;&gt;0,(E1836-(E1836*H1836)-Produit_Tarif_Stock!#REF!)/Produit_Tarif_Stock!#REF!*100,(E1836-(E1836*H1836)-Produit_Tarif_Stock!#REF!)/Produit_Tarif_Stock!#REF!*100)</f>
        <v>#REF!</v>
      </c>
      <c r="R1836" s="523">
        <f t="shared" si="57"/>
        <v>0</v>
      </c>
      <c r="S1836" s="524" t="e">
        <f>Produit_Tarif_Stock!#REF!</f>
        <v>#REF!</v>
      </c>
    </row>
    <row r="1837" spans="1:19" ht="24.75" customHeight="1">
      <c r="A1837" s="228" t="e">
        <f>Produit_Tarif_Stock!#REF!</f>
        <v>#REF!</v>
      </c>
      <c r="B1837" s="118" t="e">
        <f>IF(Produit_Tarif_Stock!#REF!&lt;&gt;"",Produit_Tarif_Stock!#REF!,"")</f>
        <v>#REF!</v>
      </c>
      <c r="C1837" s="502" t="e">
        <f>IF(Produit_Tarif_Stock!#REF!&lt;&gt;"",Produit_Tarif_Stock!#REF!,"")</f>
        <v>#REF!</v>
      </c>
      <c r="D1837" s="505" t="e">
        <f>IF(Produit_Tarif_Stock!#REF!&lt;&gt;"",Produit_Tarif_Stock!#REF!,"")</f>
        <v>#REF!</v>
      </c>
      <c r="E1837" s="514" t="e">
        <f>IF(Produit_Tarif_Stock!#REF!&lt;&gt;0,Produit_Tarif_Stock!#REF!,"")</f>
        <v>#REF!</v>
      </c>
      <c r="F1837" s="2" t="e">
        <f>IF(Produit_Tarif_Stock!#REF!&lt;&gt;"",Produit_Tarif_Stock!#REF!,"")</f>
        <v>#REF!</v>
      </c>
      <c r="G1837" s="506" t="e">
        <f>IF(Produit_Tarif_Stock!#REF!&lt;&gt;0,Produit_Tarif_Stock!#REF!,"")</f>
        <v>#REF!</v>
      </c>
      <c r="I1837" s="506" t="str">
        <f t="shared" si="56"/>
        <v/>
      </c>
      <c r="J1837" s="2" t="e">
        <f>IF(Produit_Tarif_Stock!#REF!&lt;&gt;0,Produit_Tarif_Stock!#REF!,"")</f>
        <v>#REF!</v>
      </c>
      <c r="K1837" s="2" t="e">
        <f>IF(Produit_Tarif_Stock!#REF!&lt;&gt;0,Produit_Tarif_Stock!#REF!,"")</f>
        <v>#REF!</v>
      </c>
      <c r="L1837" s="114" t="e">
        <f>IF(Produit_Tarif_Stock!#REF!&lt;&gt;0,Produit_Tarif_Stock!#REF!,"")</f>
        <v>#REF!</v>
      </c>
      <c r="M1837" s="114" t="e">
        <f>IF(Produit_Tarif_Stock!#REF!&lt;&gt;0,Produit_Tarif_Stock!#REF!,"")</f>
        <v>#REF!</v>
      </c>
      <c r="N1837" s="454"/>
      <c r="P1837" s="2" t="e">
        <f>IF(Produit_Tarif_Stock!#REF!&lt;&gt;0,Produit_Tarif_Stock!#REF!,"")</f>
        <v>#REF!</v>
      </c>
      <c r="Q1837" s="518" t="e">
        <f>IF(Produit_Tarif_Stock!#REF!&lt;&gt;0,(E1837-(E1837*H1837)-Produit_Tarif_Stock!#REF!)/Produit_Tarif_Stock!#REF!*100,(E1837-(E1837*H1837)-Produit_Tarif_Stock!#REF!)/Produit_Tarif_Stock!#REF!*100)</f>
        <v>#REF!</v>
      </c>
      <c r="R1837" s="523">
        <f t="shared" si="57"/>
        <v>0</v>
      </c>
      <c r="S1837" s="524" t="e">
        <f>Produit_Tarif_Stock!#REF!</f>
        <v>#REF!</v>
      </c>
    </row>
    <row r="1838" spans="1:19" ht="24.75" customHeight="1">
      <c r="A1838" s="228" t="e">
        <f>Produit_Tarif_Stock!#REF!</f>
        <v>#REF!</v>
      </c>
      <c r="B1838" s="118" t="e">
        <f>IF(Produit_Tarif_Stock!#REF!&lt;&gt;"",Produit_Tarif_Stock!#REF!,"")</f>
        <v>#REF!</v>
      </c>
      <c r="C1838" s="502" t="e">
        <f>IF(Produit_Tarif_Stock!#REF!&lt;&gt;"",Produit_Tarif_Stock!#REF!,"")</f>
        <v>#REF!</v>
      </c>
      <c r="D1838" s="505" t="e">
        <f>IF(Produit_Tarif_Stock!#REF!&lt;&gt;"",Produit_Tarif_Stock!#REF!,"")</f>
        <v>#REF!</v>
      </c>
      <c r="E1838" s="514" t="e">
        <f>IF(Produit_Tarif_Stock!#REF!&lt;&gt;0,Produit_Tarif_Stock!#REF!,"")</f>
        <v>#REF!</v>
      </c>
      <c r="F1838" s="2" t="e">
        <f>IF(Produit_Tarif_Stock!#REF!&lt;&gt;"",Produit_Tarif_Stock!#REF!,"")</f>
        <v>#REF!</v>
      </c>
      <c r="G1838" s="506" t="e">
        <f>IF(Produit_Tarif_Stock!#REF!&lt;&gt;0,Produit_Tarif_Stock!#REF!,"")</f>
        <v>#REF!</v>
      </c>
      <c r="I1838" s="506" t="str">
        <f t="shared" si="56"/>
        <v/>
      </c>
      <c r="J1838" s="2" t="e">
        <f>IF(Produit_Tarif_Stock!#REF!&lt;&gt;0,Produit_Tarif_Stock!#REF!,"")</f>
        <v>#REF!</v>
      </c>
      <c r="K1838" s="2" t="e">
        <f>IF(Produit_Tarif_Stock!#REF!&lt;&gt;0,Produit_Tarif_Stock!#REF!,"")</f>
        <v>#REF!</v>
      </c>
      <c r="L1838" s="114" t="e">
        <f>IF(Produit_Tarif_Stock!#REF!&lt;&gt;0,Produit_Tarif_Stock!#REF!,"")</f>
        <v>#REF!</v>
      </c>
      <c r="M1838" s="114" t="e">
        <f>IF(Produit_Tarif_Stock!#REF!&lt;&gt;0,Produit_Tarif_Stock!#REF!,"")</f>
        <v>#REF!</v>
      </c>
      <c r="N1838" s="454"/>
      <c r="P1838" s="2" t="e">
        <f>IF(Produit_Tarif_Stock!#REF!&lt;&gt;0,Produit_Tarif_Stock!#REF!,"")</f>
        <v>#REF!</v>
      </c>
      <c r="Q1838" s="518" t="e">
        <f>IF(Produit_Tarif_Stock!#REF!&lt;&gt;0,(E1838-(E1838*H1838)-Produit_Tarif_Stock!#REF!)/Produit_Tarif_Stock!#REF!*100,(E1838-(E1838*H1838)-Produit_Tarif_Stock!#REF!)/Produit_Tarif_Stock!#REF!*100)</f>
        <v>#REF!</v>
      </c>
      <c r="R1838" s="523">
        <f t="shared" si="57"/>
        <v>0</v>
      </c>
      <c r="S1838" s="524" t="e">
        <f>Produit_Tarif_Stock!#REF!</f>
        <v>#REF!</v>
      </c>
    </row>
    <row r="1839" spans="1:19" ht="24.75" customHeight="1">
      <c r="A1839" s="228" t="e">
        <f>Produit_Tarif_Stock!#REF!</f>
        <v>#REF!</v>
      </c>
      <c r="B1839" s="118" t="e">
        <f>IF(Produit_Tarif_Stock!#REF!&lt;&gt;"",Produit_Tarif_Stock!#REF!,"")</f>
        <v>#REF!</v>
      </c>
      <c r="C1839" s="502" t="e">
        <f>IF(Produit_Tarif_Stock!#REF!&lt;&gt;"",Produit_Tarif_Stock!#REF!,"")</f>
        <v>#REF!</v>
      </c>
      <c r="D1839" s="505" t="e">
        <f>IF(Produit_Tarif_Stock!#REF!&lt;&gt;"",Produit_Tarif_Stock!#REF!,"")</f>
        <v>#REF!</v>
      </c>
      <c r="E1839" s="514" t="e">
        <f>IF(Produit_Tarif_Stock!#REF!&lt;&gt;0,Produit_Tarif_Stock!#REF!,"")</f>
        <v>#REF!</v>
      </c>
      <c r="F1839" s="2" t="e">
        <f>IF(Produit_Tarif_Stock!#REF!&lt;&gt;"",Produit_Tarif_Stock!#REF!,"")</f>
        <v>#REF!</v>
      </c>
      <c r="G1839" s="506" t="e">
        <f>IF(Produit_Tarif_Stock!#REF!&lt;&gt;0,Produit_Tarif_Stock!#REF!,"")</f>
        <v>#REF!</v>
      </c>
      <c r="I1839" s="506" t="str">
        <f t="shared" si="56"/>
        <v/>
      </c>
      <c r="J1839" s="2" t="e">
        <f>IF(Produit_Tarif_Stock!#REF!&lt;&gt;0,Produit_Tarif_Stock!#REF!,"")</f>
        <v>#REF!</v>
      </c>
      <c r="K1839" s="2" t="e">
        <f>IF(Produit_Tarif_Stock!#REF!&lt;&gt;0,Produit_Tarif_Stock!#REF!,"")</f>
        <v>#REF!</v>
      </c>
      <c r="L1839" s="114" t="e">
        <f>IF(Produit_Tarif_Stock!#REF!&lt;&gt;0,Produit_Tarif_Stock!#REF!,"")</f>
        <v>#REF!</v>
      </c>
      <c r="M1839" s="114" t="e">
        <f>IF(Produit_Tarif_Stock!#REF!&lt;&gt;0,Produit_Tarif_Stock!#REF!,"")</f>
        <v>#REF!</v>
      </c>
      <c r="N1839" s="454"/>
      <c r="P1839" s="2" t="e">
        <f>IF(Produit_Tarif_Stock!#REF!&lt;&gt;0,Produit_Tarif_Stock!#REF!,"")</f>
        <v>#REF!</v>
      </c>
      <c r="Q1839" s="518" t="e">
        <f>IF(Produit_Tarif_Stock!#REF!&lt;&gt;0,(E1839-(E1839*H1839)-Produit_Tarif_Stock!#REF!)/Produit_Tarif_Stock!#REF!*100,(E1839-(E1839*H1839)-Produit_Tarif_Stock!#REF!)/Produit_Tarif_Stock!#REF!*100)</f>
        <v>#REF!</v>
      </c>
      <c r="R1839" s="523">
        <f t="shared" si="57"/>
        <v>0</v>
      </c>
      <c r="S1839" s="524" t="e">
        <f>Produit_Tarif_Stock!#REF!</f>
        <v>#REF!</v>
      </c>
    </row>
    <row r="1840" spans="1:19" ht="24.75" customHeight="1">
      <c r="A1840" s="228" t="e">
        <f>Produit_Tarif_Stock!#REF!</f>
        <v>#REF!</v>
      </c>
      <c r="B1840" s="118" t="e">
        <f>IF(Produit_Tarif_Stock!#REF!&lt;&gt;"",Produit_Tarif_Stock!#REF!,"")</f>
        <v>#REF!</v>
      </c>
      <c r="C1840" s="502" t="e">
        <f>IF(Produit_Tarif_Stock!#REF!&lt;&gt;"",Produit_Tarif_Stock!#REF!,"")</f>
        <v>#REF!</v>
      </c>
      <c r="D1840" s="505" t="e">
        <f>IF(Produit_Tarif_Stock!#REF!&lt;&gt;"",Produit_Tarif_Stock!#REF!,"")</f>
        <v>#REF!</v>
      </c>
      <c r="E1840" s="514" t="e">
        <f>IF(Produit_Tarif_Stock!#REF!&lt;&gt;0,Produit_Tarif_Stock!#REF!,"")</f>
        <v>#REF!</v>
      </c>
      <c r="F1840" s="2" t="e">
        <f>IF(Produit_Tarif_Stock!#REF!&lt;&gt;"",Produit_Tarif_Stock!#REF!,"")</f>
        <v>#REF!</v>
      </c>
      <c r="G1840" s="506" t="e">
        <f>IF(Produit_Tarif_Stock!#REF!&lt;&gt;0,Produit_Tarif_Stock!#REF!,"")</f>
        <v>#REF!</v>
      </c>
      <c r="I1840" s="506" t="str">
        <f t="shared" si="56"/>
        <v/>
      </c>
      <c r="J1840" s="2" t="e">
        <f>IF(Produit_Tarif_Stock!#REF!&lt;&gt;0,Produit_Tarif_Stock!#REF!,"")</f>
        <v>#REF!</v>
      </c>
      <c r="K1840" s="2" t="e">
        <f>IF(Produit_Tarif_Stock!#REF!&lt;&gt;0,Produit_Tarif_Stock!#REF!,"")</f>
        <v>#REF!</v>
      </c>
      <c r="L1840" s="114" t="e">
        <f>IF(Produit_Tarif_Stock!#REF!&lt;&gt;0,Produit_Tarif_Stock!#REF!,"")</f>
        <v>#REF!</v>
      </c>
      <c r="M1840" s="114" t="e">
        <f>IF(Produit_Tarif_Stock!#REF!&lt;&gt;0,Produit_Tarif_Stock!#REF!,"")</f>
        <v>#REF!</v>
      </c>
      <c r="N1840" s="454"/>
      <c r="P1840" s="2" t="e">
        <f>IF(Produit_Tarif_Stock!#REF!&lt;&gt;0,Produit_Tarif_Stock!#REF!,"")</f>
        <v>#REF!</v>
      </c>
      <c r="Q1840" s="518" t="e">
        <f>IF(Produit_Tarif_Stock!#REF!&lt;&gt;0,(E1840-(E1840*H1840)-Produit_Tarif_Stock!#REF!)/Produit_Tarif_Stock!#REF!*100,(E1840-(E1840*H1840)-Produit_Tarif_Stock!#REF!)/Produit_Tarif_Stock!#REF!*100)</f>
        <v>#REF!</v>
      </c>
      <c r="R1840" s="523">
        <f t="shared" si="57"/>
        <v>0</v>
      </c>
      <c r="S1840" s="524" t="e">
        <f>Produit_Tarif_Stock!#REF!</f>
        <v>#REF!</v>
      </c>
    </row>
    <row r="1841" spans="1:19" ht="24.75" customHeight="1">
      <c r="A1841" s="228" t="e">
        <f>Produit_Tarif_Stock!#REF!</f>
        <v>#REF!</v>
      </c>
      <c r="B1841" s="118" t="e">
        <f>IF(Produit_Tarif_Stock!#REF!&lt;&gt;"",Produit_Tarif_Stock!#REF!,"")</f>
        <v>#REF!</v>
      </c>
      <c r="C1841" s="502" t="e">
        <f>IF(Produit_Tarif_Stock!#REF!&lt;&gt;"",Produit_Tarif_Stock!#REF!,"")</f>
        <v>#REF!</v>
      </c>
      <c r="D1841" s="505" t="e">
        <f>IF(Produit_Tarif_Stock!#REF!&lt;&gt;"",Produit_Tarif_Stock!#REF!,"")</f>
        <v>#REF!</v>
      </c>
      <c r="E1841" s="514" t="e">
        <f>IF(Produit_Tarif_Stock!#REF!&lt;&gt;0,Produit_Tarif_Stock!#REF!,"")</f>
        <v>#REF!</v>
      </c>
      <c r="F1841" s="2" t="e">
        <f>IF(Produit_Tarif_Stock!#REF!&lt;&gt;"",Produit_Tarif_Stock!#REF!,"")</f>
        <v>#REF!</v>
      </c>
      <c r="G1841" s="506" t="e">
        <f>IF(Produit_Tarif_Stock!#REF!&lt;&gt;0,Produit_Tarif_Stock!#REF!,"")</f>
        <v>#REF!</v>
      </c>
      <c r="I1841" s="506" t="str">
        <f t="shared" si="56"/>
        <v/>
      </c>
      <c r="J1841" s="2" t="e">
        <f>IF(Produit_Tarif_Stock!#REF!&lt;&gt;0,Produit_Tarif_Stock!#REF!,"")</f>
        <v>#REF!</v>
      </c>
      <c r="K1841" s="2" t="e">
        <f>IF(Produit_Tarif_Stock!#REF!&lt;&gt;0,Produit_Tarif_Stock!#REF!,"")</f>
        <v>#REF!</v>
      </c>
      <c r="L1841" s="114" t="e">
        <f>IF(Produit_Tarif_Stock!#REF!&lt;&gt;0,Produit_Tarif_Stock!#REF!,"")</f>
        <v>#REF!</v>
      </c>
      <c r="M1841" s="114" t="e">
        <f>IF(Produit_Tarif_Stock!#REF!&lt;&gt;0,Produit_Tarif_Stock!#REF!,"")</f>
        <v>#REF!</v>
      </c>
      <c r="N1841" s="454"/>
      <c r="P1841" s="2" t="e">
        <f>IF(Produit_Tarif_Stock!#REF!&lt;&gt;0,Produit_Tarif_Stock!#REF!,"")</f>
        <v>#REF!</v>
      </c>
      <c r="Q1841" s="518" t="e">
        <f>IF(Produit_Tarif_Stock!#REF!&lt;&gt;0,(E1841-(E1841*H1841)-Produit_Tarif_Stock!#REF!)/Produit_Tarif_Stock!#REF!*100,(E1841-(E1841*H1841)-Produit_Tarif_Stock!#REF!)/Produit_Tarif_Stock!#REF!*100)</f>
        <v>#REF!</v>
      </c>
      <c r="R1841" s="523">
        <f t="shared" si="57"/>
        <v>0</v>
      </c>
      <c r="S1841" s="524" t="e">
        <f>Produit_Tarif_Stock!#REF!</f>
        <v>#REF!</v>
      </c>
    </row>
    <row r="1842" spans="1:19" ht="24.75" customHeight="1">
      <c r="A1842" s="228" t="e">
        <f>Produit_Tarif_Stock!#REF!</f>
        <v>#REF!</v>
      </c>
      <c r="B1842" s="118" t="e">
        <f>IF(Produit_Tarif_Stock!#REF!&lt;&gt;"",Produit_Tarif_Stock!#REF!,"")</f>
        <v>#REF!</v>
      </c>
      <c r="C1842" s="502" t="e">
        <f>IF(Produit_Tarif_Stock!#REF!&lt;&gt;"",Produit_Tarif_Stock!#REF!,"")</f>
        <v>#REF!</v>
      </c>
      <c r="D1842" s="505" t="e">
        <f>IF(Produit_Tarif_Stock!#REF!&lt;&gt;"",Produit_Tarif_Stock!#REF!,"")</f>
        <v>#REF!</v>
      </c>
      <c r="E1842" s="514" t="e">
        <f>IF(Produit_Tarif_Stock!#REF!&lt;&gt;0,Produit_Tarif_Stock!#REF!,"")</f>
        <v>#REF!</v>
      </c>
      <c r="F1842" s="2" t="e">
        <f>IF(Produit_Tarif_Stock!#REF!&lt;&gt;"",Produit_Tarif_Stock!#REF!,"")</f>
        <v>#REF!</v>
      </c>
      <c r="G1842" s="506" t="e">
        <f>IF(Produit_Tarif_Stock!#REF!&lt;&gt;0,Produit_Tarif_Stock!#REF!,"")</f>
        <v>#REF!</v>
      </c>
      <c r="I1842" s="506" t="str">
        <f t="shared" si="56"/>
        <v/>
      </c>
      <c r="J1842" s="2" t="e">
        <f>IF(Produit_Tarif_Stock!#REF!&lt;&gt;0,Produit_Tarif_Stock!#REF!,"")</f>
        <v>#REF!</v>
      </c>
      <c r="K1842" s="2" t="e">
        <f>IF(Produit_Tarif_Stock!#REF!&lt;&gt;0,Produit_Tarif_Stock!#REF!,"")</f>
        <v>#REF!</v>
      </c>
      <c r="L1842" s="114" t="e">
        <f>IF(Produit_Tarif_Stock!#REF!&lt;&gt;0,Produit_Tarif_Stock!#REF!,"")</f>
        <v>#REF!</v>
      </c>
      <c r="M1842" s="114" t="e">
        <f>IF(Produit_Tarif_Stock!#REF!&lt;&gt;0,Produit_Tarif_Stock!#REF!,"")</f>
        <v>#REF!</v>
      </c>
      <c r="N1842" s="454"/>
      <c r="P1842" s="2" t="e">
        <f>IF(Produit_Tarif_Stock!#REF!&lt;&gt;0,Produit_Tarif_Stock!#REF!,"")</f>
        <v>#REF!</v>
      </c>
      <c r="Q1842" s="518" t="e">
        <f>IF(Produit_Tarif_Stock!#REF!&lt;&gt;0,(E1842-(E1842*H1842)-Produit_Tarif_Stock!#REF!)/Produit_Tarif_Stock!#REF!*100,(E1842-(E1842*H1842)-Produit_Tarif_Stock!#REF!)/Produit_Tarif_Stock!#REF!*100)</f>
        <v>#REF!</v>
      </c>
      <c r="R1842" s="523">
        <f t="shared" si="57"/>
        <v>0</v>
      </c>
      <c r="S1842" s="524" t="e">
        <f>Produit_Tarif_Stock!#REF!</f>
        <v>#REF!</v>
      </c>
    </row>
    <row r="1843" spans="1:19" ht="24.75" customHeight="1">
      <c r="A1843" s="228" t="e">
        <f>Produit_Tarif_Stock!#REF!</f>
        <v>#REF!</v>
      </c>
      <c r="B1843" s="118" t="e">
        <f>IF(Produit_Tarif_Stock!#REF!&lt;&gt;"",Produit_Tarif_Stock!#REF!,"")</f>
        <v>#REF!</v>
      </c>
      <c r="C1843" s="502" t="e">
        <f>IF(Produit_Tarif_Stock!#REF!&lt;&gt;"",Produit_Tarif_Stock!#REF!,"")</f>
        <v>#REF!</v>
      </c>
      <c r="D1843" s="505" t="e">
        <f>IF(Produit_Tarif_Stock!#REF!&lt;&gt;"",Produit_Tarif_Stock!#REF!,"")</f>
        <v>#REF!</v>
      </c>
      <c r="E1843" s="514" t="e">
        <f>IF(Produit_Tarif_Stock!#REF!&lt;&gt;0,Produit_Tarif_Stock!#REF!,"")</f>
        <v>#REF!</v>
      </c>
      <c r="F1843" s="2" t="e">
        <f>IF(Produit_Tarif_Stock!#REF!&lt;&gt;"",Produit_Tarif_Stock!#REF!,"")</f>
        <v>#REF!</v>
      </c>
      <c r="G1843" s="506" t="e">
        <f>IF(Produit_Tarif_Stock!#REF!&lt;&gt;0,Produit_Tarif_Stock!#REF!,"")</f>
        <v>#REF!</v>
      </c>
      <c r="I1843" s="506" t="str">
        <f t="shared" si="56"/>
        <v/>
      </c>
      <c r="J1843" s="2" t="e">
        <f>IF(Produit_Tarif_Stock!#REF!&lt;&gt;0,Produit_Tarif_Stock!#REF!,"")</f>
        <v>#REF!</v>
      </c>
      <c r="K1843" s="2" t="e">
        <f>IF(Produit_Tarif_Stock!#REF!&lt;&gt;0,Produit_Tarif_Stock!#REF!,"")</f>
        <v>#REF!</v>
      </c>
      <c r="L1843" s="114" t="e">
        <f>IF(Produit_Tarif_Stock!#REF!&lt;&gt;0,Produit_Tarif_Stock!#REF!,"")</f>
        <v>#REF!</v>
      </c>
      <c r="M1843" s="114" t="e">
        <f>IF(Produit_Tarif_Stock!#REF!&lt;&gt;0,Produit_Tarif_Stock!#REF!,"")</f>
        <v>#REF!</v>
      </c>
      <c r="N1843" s="454"/>
      <c r="P1843" s="2" t="e">
        <f>IF(Produit_Tarif_Stock!#REF!&lt;&gt;0,Produit_Tarif_Stock!#REF!,"")</f>
        <v>#REF!</v>
      </c>
      <c r="Q1843" s="518" t="e">
        <f>IF(Produit_Tarif_Stock!#REF!&lt;&gt;0,(E1843-(E1843*H1843)-Produit_Tarif_Stock!#REF!)/Produit_Tarif_Stock!#REF!*100,(E1843-(E1843*H1843)-Produit_Tarif_Stock!#REF!)/Produit_Tarif_Stock!#REF!*100)</f>
        <v>#REF!</v>
      </c>
      <c r="R1843" s="523">
        <f t="shared" si="57"/>
        <v>0</v>
      </c>
      <c r="S1843" s="524" t="e">
        <f>Produit_Tarif_Stock!#REF!</f>
        <v>#REF!</v>
      </c>
    </row>
    <row r="1844" spans="1:19" ht="24.75" customHeight="1">
      <c r="A1844" s="228" t="e">
        <f>Produit_Tarif_Stock!#REF!</f>
        <v>#REF!</v>
      </c>
      <c r="B1844" s="118" t="e">
        <f>IF(Produit_Tarif_Stock!#REF!&lt;&gt;"",Produit_Tarif_Stock!#REF!,"")</f>
        <v>#REF!</v>
      </c>
      <c r="C1844" s="502" t="e">
        <f>IF(Produit_Tarif_Stock!#REF!&lt;&gt;"",Produit_Tarif_Stock!#REF!,"")</f>
        <v>#REF!</v>
      </c>
      <c r="D1844" s="505" t="e">
        <f>IF(Produit_Tarif_Stock!#REF!&lt;&gt;"",Produit_Tarif_Stock!#REF!,"")</f>
        <v>#REF!</v>
      </c>
      <c r="E1844" s="514" t="e">
        <f>IF(Produit_Tarif_Stock!#REF!&lt;&gt;0,Produit_Tarif_Stock!#REF!,"")</f>
        <v>#REF!</v>
      </c>
      <c r="F1844" s="2" t="e">
        <f>IF(Produit_Tarif_Stock!#REF!&lt;&gt;"",Produit_Tarif_Stock!#REF!,"")</f>
        <v>#REF!</v>
      </c>
      <c r="G1844" s="506" t="e">
        <f>IF(Produit_Tarif_Stock!#REF!&lt;&gt;0,Produit_Tarif_Stock!#REF!,"")</f>
        <v>#REF!</v>
      </c>
      <c r="I1844" s="506" t="str">
        <f t="shared" si="56"/>
        <v/>
      </c>
      <c r="J1844" s="2" t="e">
        <f>IF(Produit_Tarif_Stock!#REF!&lt;&gt;0,Produit_Tarif_Stock!#REF!,"")</f>
        <v>#REF!</v>
      </c>
      <c r="K1844" s="2" t="e">
        <f>IF(Produit_Tarif_Stock!#REF!&lt;&gt;0,Produit_Tarif_Stock!#REF!,"")</f>
        <v>#REF!</v>
      </c>
      <c r="L1844" s="114" t="e">
        <f>IF(Produit_Tarif_Stock!#REF!&lt;&gt;0,Produit_Tarif_Stock!#REF!,"")</f>
        <v>#REF!</v>
      </c>
      <c r="M1844" s="114" t="e">
        <f>IF(Produit_Tarif_Stock!#REF!&lt;&gt;0,Produit_Tarif_Stock!#REF!,"")</f>
        <v>#REF!</v>
      </c>
      <c r="N1844" s="454"/>
      <c r="P1844" s="2" t="e">
        <f>IF(Produit_Tarif_Stock!#REF!&lt;&gt;0,Produit_Tarif_Stock!#REF!,"")</f>
        <v>#REF!</v>
      </c>
      <c r="Q1844" s="518" t="e">
        <f>IF(Produit_Tarif_Stock!#REF!&lt;&gt;0,(E1844-(E1844*H1844)-Produit_Tarif_Stock!#REF!)/Produit_Tarif_Stock!#REF!*100,(E1844-(E1844*H1844)-Produit_Tarif_Stock!#REF!)/Produit_Tarif_Stock!#REF!*100)</f>
        <v>#REF!</v>
      </c>
      <c r="R1844" s="523">
        <f t="shared" si="57"/>
        <v>0</v>
      </c>
      <c r="S1844" s="524" t="e">
        <f>Produit_Tarif_Stock!#REF!</f>
        <v>#REF!</v>
      </c>
    </row>
    <row r="1845" spans="1:19" ht="24.75" customHeight="1">
      <c r="A1845" s="228" t="e">
        <f>Produit_Tarif_Stock!#REF!</f>
        <v>#REF!</v>
      </c>
      <c r="B1845" s="118" t="e">
        <f>IF(Produit_Tarif_Stock!#REF!&lt;&gt;"",Produit_Tarif_Stock!#REF!,"")</f>
        <v>#REF!</v>
      </c>
      <c r="C1845" s="502" t="e">
        <f>IF(Produit_Tarif_Stock!#REF!&lt;&gt;"",Produit_Tarif_Stock!#REF!,"")</f>
        <v>#REF!</v>
      </c>
      <c r="D1845" s="505" t="e">
        <f>IF(Produit_Tarif_Stock!#REF!&lt;&gt;"",Produit_Tarif_Stock!#REF!,"")</f>
        <v>#REF!</v>
      </c>
      <c r="E1845" s="514" t="e">
        <f>IF(Produit_Tarif_Stock!#REF!&lt;&gt;0,Produit_Tarif_Stock!#REF!,"")</f>
        <v>#REF!</v>
      </c>
      <c r="F1845" s="2" t="e">
        <f>IF(Produit_Tarif_Stock!#REF!&lt;&gt;"",Produit_Tarif_Stock!#REF!,"")</f>
        <v>#REF!</v>
      </c>
      <c r="G1845" s="506" t="e">
        <f>IF(Produit_Tarif_Stock!#REF!&lt;&gt;0,Produit_Tarif_Stock!#REF!,"")</f>
        <v>#REF!</v>
      </c>
      <c r="I1845" s="506" t="str">
        <f t="shared" si="56"/>
        <v/>
      </c>
      <c r="J1845" s="2" t="e">
        <f>IF(Produit_Tarif_Stock!#REF!&lt;&gt;0,Produit_Tarif_Stock!#REF!,"")</f>
        <v>#REF!</v>
      </c>
      <c r="K1845" s="2" t="e">
        <f>IF(Produit_Tarif_Stock!#REF!&lt;&gt;0,Produit_Tarif_Stock!#REF!,"")</f>
        <v>#REF!</v>
      </c>
      <c r="L1845" s="114" t="e">
        <f>IF(Produit_Tarif_Stock!#REF!&lt;&gt;0,Produit_Tarif_Stock!#REF!,"")</f>
        <v>#REF!</v>
      </c>
      <c r="M1845" s="114" t="e">
        <f>IF(Produit_Tarif_Stock!#REF!&lt;&gt;0,Produit_Tarif_Stock!#REF!,"")</f>
        <v>#REF!</v>
      </c>
      <c r="N1845" s="454"/>
      <c r="P1845" s="2" t="e">
        <f>IF(Produit_Tarif_Stock!#REF!&lt;&gt;0,Produit_Tarif_Stock!#REF!,"")</f>
        <v>#REF!</v>
      </c>
      <c r="Q1845" s="518" t="e">
        <f>IF(Produit_Tarif_Stock!#REF!&lt;&gt;0,(E1845-(E1845*H1845)-Produit_Tarif_Stock!#REF!)/Produit_Tarif_Stock!#REF!*100,(E1845-(E1845*H1845)-Produit_Tarif_Stock!#REF!)/Produit_Tarif_Stock!#REF!*100)</f>
        <v>#REF!</v>
      </c>
      <c r="R1845" s="523">
        <f t="shared" si="57"/>
        <v>0</v>
      </c>
      <c r="S1845" s="524" t="e">
        <f>Produit_Tarif_Stock!#REF!</f>
        <v>#REF!</v>
      </c>
    </row>
    <row r="1846" spans="1:19" ht="24.75" customHeight="1">
      <c r="A1846" s="228" t="e">
        <f>Produit_Tarif_Stock!#REF!</f>
        <v>#REF!</v>
      </c>
      <c r="B1846" s="118" t="e">
        <f>IF(Produit_Tarif_Stock!#REF!&lt;&gt;"",Produit_Tarif_Stock!#REF!,"")</f>
        <v>#REF!</v>
      </c>
      <c r="C1846" s="502" t="e">
        <f>IF(Produit_Tarif_Stock!#REF!&lt;&gt;"",Produit_Tarif_Stock!#REF!,"")</f>
        <v>#REF!</v>
      </c>
      <c r="D1846" s="505" t="e">
        <f>IF(Produit_Tarif_Stock!#REF!&lt;&gt;"",Produit_Tarif_Stock!#REF!,"")</f>
        <v>#REF!</v>
      </c>
      <c r="E1846" s="514" t="e">
        <f>IF(Produit_Tarif_Stock!#REF!&lt;&gt;0,Produit_Tarif_Stock!#REF!,"")</f>
        <v>#REF!</v>
      </c>
      <c r="F1846" s="2" t="e">
        <f>IF(Produit_Tarif_Stock!#REF!&lt;&gt;"",Produit_Tarif_Stock!#REF!,"")</f>
        <v>#REF!</v>
      </c>
      <c r="G1846" s="506" t="e">
        <f>IF(Produit_Tarif_Stock!#REF!&lt;&gt;0,Produit_Tarif_Stock!#REF!,"")</f>
        <v>#REF!</v>
      </c>
      <c r="I1846" s="506" t="str">
        <f t="shared" si="56"/>
        <v/>
      </c>
      <c r="J1846" s="2" t="e">
        <f>IF(Produit_Tarif_Stock!#REF!&lt;&gt;0,Produit_Tarif_Stock!#REF!,"")</f>
        <v>#REF!</v>
      </c>
      <c r="K1846" s="2" t="e">
        <f>IF(Produit_Tarif_Stock!#REF!&lt;&gt;0,Produit_Tarif_Stock!#REF!,"")</f>
        <v>#REF!</v>
      </c>
      <c r="L1846" s="114" t="e">
        <f>IF(Produit_Tarif_Stock!#REF!&lt;&gt;0,Produit_Tarif_Stock!#REF!,"")</f>
        <v>#REF!</v>
      </c>
      <c r="M1846" s="114" t="e">
        <f>IF(Produit_Tarif_Stock!#REF!&lt;&gt;0,Produit_Tarif_Stock!#REF!,"")</f>
        <v>#REF!</v>
      </c>
      <c r="N1846" s="454"/>
      <c r="P1846" s="2" t="e">
        <f>IF(Produit_Tarif_Stock!#REF!&lt;&gt;0,Produit_Tarif_Stock!#REF!,"")</f>
        <v>#REF!</v>
      </c>
      <c r="Q1846" s="518" t="e">
        <f>IF(Produit_Tarif_Stock!#REF!&lt;&gt;0,(E1846-(E1846*H1846)-Produit_Tarif_Stock!#REF!)/Produit_Tarif_Stock!#REF!*100,(E1846-(E1846*H1846)-Produit_Tarif_Stock!#REF!)/Produit_Tarif_Stock!#REF!*100)</f>
        <v>#REF!</v>
      </c>
      <c r="R1846" s="523">
        <f t="shared" si="57"/>
        <v>0</v>
      </c>
      <c r="S1846" s="524" t="e">
        <f>Produit_Tarif_Stock!#REF!</f>
        <v>#REF!</v>
      </c>
    </row>
    <row r="1847" spans="1:19" ht="24.75" customHeight="1">
      <c r="A1847" s="228" t="e">
        <f>Produit_Tarif_Stock!#REF!</f>
        <v>#REF!</v>
      </c>
      <c r="B1847" s="118" t="e">
        <f>IF(Produit_Tarif_Stock!#REF!&lt;&gt;"",Produit_Tarif_Stock!#REF!,"")</f>
        <v>#REF!</v>
      </c>
      <c r="C1847" s="502" t="e">
        <f>IF(Produit_Tarif_Stock!#REF!&lt;&gt;"",Produit_Tarif_Stock!#REF!,"")</f>
        <v>#REF!</v>
      </c>
      <c r="D1847" s="505" t="e">
        <f>IF(Produit_Tarif_Stock!#REF!&lt;&gt;"",Produit_Tarif_Stock!#REF!,"")</f>
        <v>#REF!</v>
      </c>
      <c r="E1847" s="514" t="e">
        <f>IF(Produit_Tarif_Stock!#REF!&lt;&gt;0,Produit_Tarif_Stock!#REF!,"")</f>
        <v>#REF!</v>
      </c>
      <c r="F1847" s="2" t="e">
        <f>IF(Produit_Tarif_Stock!#REF!&lt;&gt;"",Produit_Tarif_Stock!#REF!,"")</f>
        <v>#REF!</v>
      </c>
      <c r="G1847" s="506" t="e">
        <f>IF(Produit_Tarif_Stock!#REF!&lt;&gt;0,Produit_Tarif_Stock!#REF!,"")</f>
        <v>#REF!</v>
      </c>
      <c r="I1847" s="506" t="str">
        <f t="shared" si="56"/>
        <v/>
      </c>
      <c r="J1847" s="2" t="e">
        <f>IF(Produit_Tarif_Stock!#REF!&lt;&gt;0,Produit_Tarif_Stock!#REF!,"")</f>
        <v>#REF!</v>
      </c>
      <c r="K1847" s="2" t="e">
        <f>IF(Produit_Tarif_Stock!#REF!&lt;&gt;0,Produit_Tarif_Stock!#REF!,"")</f>
        <v>#REF!</v>
      </c>
      <c r="L1847" s="114" t="e">
        <f>IF(Produit_Tarif_Stock!#REF!&lt;&gt;0,Produit_Tarif_Stock!#REF!,"")</f>
        <v>#REF!</v>
      </c>
      <c r="M1847" s="114" t="e">
        <f>IF(Produit_Tarif_Stock!#REF!&lt;&gt;0,Produit_Tarif_Stock!#REF!,"")</f>
        <v>#REF!</v>
      </c>
      <c r="N1847" s="454"/>
      <c r="P1847" s="2" t="e">
        <f>IF(Produit_Tarif_Stock!#REF!&lt;&gt;0,Produit_Tarif_Stock!#REF!,"")</f>
        <v>#REF!</v>
      </c>
      <c r="Q1847" s="518" t="e">
        <f>IF(Produit_Tarif_Stock!#REF!&lt;&gt;0,(E1847-(E1847*H1847)-Produit_Tarif_Stock!#REF!)/Produit_Tarif_Stock!#REF!*100,(E1847-(E1847*H1847)-Produit_Tarif_Stock!#REF!)/Produit_Tarif_Stock!#REF!*100)</f>
        <v>#REF!</v>
      </c>
      <c r="R1847" s="523">
        <f t="shared" si="57"/>
        <v>0</v>
      </c>
      <c r="S1847" s="524" t="e">
        <f>Produit_Tarif_Stock!#REF!</f>
        <v>#REF!</v>
      </c>
    </row>
    <row r="1848" spans="1:19" ht="24.75" customHeight="1">
      <c r="A1848" s="228" t="e">
        <f>Produit_Tarif_Stock!#REF!</f>
        <v>#REF!</v>
      </c>
      <c r="B1848" s="118" t="e">
        <f>IF(Produit_Tarif_Stock!#REF!&lt;&gt;"",Produit_Tarif_Stock!#REF!,"")</f>
        <v>#REF!</v>
      </c>
      <c r="C1848" s="502" t="e">
        <f>IF(Produit_Tarif_Stock!#REF!&lt;&gt;"",Produit_Tarif_Stock!#REF!,"")</f>
        <v>#REF!</v>
      </c>
      <c r="D1848" s="505" t="e">
        <f>IF(Produit_Tarif_Stock!#REF!&lt;&gt;"",Produit_Tarif_Stock!#REF!,"")</f>
        <v>#REF!</v>
      </c>
      <c r="E1848" s="514" t="e">
        <f>IF(Produit_Tarif_Stock!#REF!&lt;&gt;0,Produit_Tarif_Stock!#REF!,"")</f>
        <v>#REF!</v>
      </c>
      <c r="F1848" s="2" t="e">
        <f>IF(Produit_Tarif_Stock!#REF!&lt;&gt;"",Produit_Tarif_Stock!#REF!,"")</f>
        <v>#REF!</v>
      </c>
      <c r="G1848" s="506" t="e">
        <f>IF(Produit_Tarif_Stock!#REF!&lt;&gt;0,Produit_Tarif_Stock!#REF!,"")</f>
        <v>#REF!</v>
      </c>
      <c r="I1848" s="506" t="str">
        <f t="shared" si="56"/>
        <v/>
      </c>
      <c r="J1848" s="2" t="e">
        <f>IF(Produit_Tarif_Stock!#REF!&lt;&gt;0,Produit_Tarif_Stock!#REF!,"")</f>
        <v>#REF!</v>
      </c>
      <c r="K1848" s="2" t="e">
        <f>IF(Produit_Tarif_Stock!#REF!&lt;&gt;0,Produit_Tarif_Stock!#REF!,"")</f>
        <v>#REF!</v>
      </c>
      <c r="L1848" s="114" t="e">
        <f>IF(Produit_Tarif_Stock!#REF!&lt;&gt;0,Produit_Tarif_Stock!#REF!,"")</f>
        <v>#REF!</v>
      </c>
      <c r="M1848" s="114" t="e">
        <f>IF(Produit_Tarif_Stock!#REF!&lt;&gt;0,Produit_Tarif_Stock!#REF!,"")</f>
        <v>#REF!</v>
      </c>
      <c r="N1848" s="454"/>
      <c r="P1848" s="2" t="e">
        <f>IF(Produit_Tarif_Stock!#REF!&lt;&gt;0,Produit_Tarif_Stock!#REF!,"")</f>
        <v>#REF!</v>
      </c>
      <c r="Q1848" s="518" t="e">
        <f>IF(Produit_Tarif_Stock!#REF!&lt;&gt;0,(E1848-(E1848*H1848)-Produit_Tarif_Stock!#REF!)/Produit_Tarif_Stock!#REF!*100,(E1848-(E1848*H1848)-Produit_Tarif_Stock!#REF!)/Produit_Tarif_Stock!#REF!*100)</f>
        <v>#REF!</v>
      </c>
      <c r="R1848" s="523">
        <f t="shared" si="57"/>
        <v>0</v>
      </c>
      <c r="S1848" s="524" t="e">
        <f>Produit_Tarif_Stock!#REF!</f>
        <v>#REF!</v>
      </c>
    </row>
    <row r="1849" spans="1:19" ht="24.75" customHeight="1">
      <c r="A1849" s="228" t="e">
        <f>Produit_Tarif_Stock!#REF!</f>
        <v>#REF!</v>
      </c>
      <c r="B1849" s="118" t="e">
        <f>IF(Produit_Tarif_Stock!#REF!&lt;&gt;"",Produit_Tarif_Stock!#REF!,"")</f>
        <v>#REF!</v>
      </c>
      <c r="C1849" s="502" t="e">
        <f>IF(Produit_Tarif_Stock!#REF!&lt;&gt;"",Produit_Tarif_Stock!#REF!,"")</f>
        <v>#REF!</v>
      </c>
      <c r="D1849" s="505" t="e">
        <f>IF(Produit_Tarif_Stock!#REF!&lt;&gt;"",Produit_Tarif_Stock!#REF!,"")</f>
        <v>#REF!</v>
      </c>
      <c r="E1849" s="514" t="e">
        <f>IF(Produit_Tarif_Stock!#REF!&lt;&gt;0,Produit_Tarif_Stock!#REF!,"")</f>
        <v>#REF!</v>
      </c>
      <c r="F1849" s="2" t="e">
        <f>IF(Produit_Tarif_Stock!#REF!&lt;&gt;"",Produit_Tarif_Stock!#REF!,"")</f>
        <v>#REF!</v>
      </c>
      <c r="G1849" s="506" t="e">
        <f>IF(Produit_Tarif_Stock!#REF!&lt;&gt;0,Produit_Tarif_Stock!#REF!,"")</f>
        <v>#REF!</v>
      </c>
      <c r="I1849" s="506" t="str">
        <f t="shared" si="56"/>
        <v/>
      </c>
      <c r="J1849" s="2" t="e">
        <f>IF(Produit_Tarif_Stock!#REF!&lt;&gt;0,Produit_Tarif_Stock!#REF!,"")</f>
        <v>#REF!</v>
      </c>
      <c r="K1849" s="2" t="e">
        <f>IF(Produit_Tarif_Stock!#REF!&lt;&gt;0,Produit_Tarif_Stock!#REF!,"")</f>
        <v>#REF!</v>
      </c>
      <c r="L1849" s="114" t="e">
        <f>IF(Produit_Tarif_Stock!#REF!&lt;&gt;0,Produit_Tarif_Stock!#REF!,"")</f>
        <v>#REF!</v>
      </c>
      <c r="M1849" s="114" t="e">
        <f>IF(Produit_Tarif_Stock!#REF!&lt;&gt;0,Produit_Tarif_Stock!#REF!,"")</f>
        <v>#REF!</v>
      </c>
      <c r="N1849" s="454"/>
      <c r="P1849" s="2" t="e">
        <f>IF(Produit_Tarif_Stock!#REF!&lt;&gt;0,Produit_Tarif_Stock!#REF!,"")</f>
        <v>#REF!</v>
      </c>
      <c r="Q1849" s="518" t="e">
        <f>IF(Produit_Tarif_Stock!#REF!&lt;&gt;0,(E1849-(E1849*H1849)-Produit_Tarif_Stock!#REF!)/Produit_Tarif_Stock!#REF!*100,(E1849-(E1849*H1849)-Produit_Tarif_Stock!#REF!)/Produit_Tarif_Stock!#REF!*100)</f>
        <v>#REF!</v>
      </c>
      <c r="R1849" s="523">
        <f t="shared" si="57"/>
        <v>0</v>
      </c>
      <c r="S1849" s="524" t="e">
        <f>Produit_Tarif_Stock!#REF!</f>
        <v>#REF!</v>
      </c>
    </row>
    <row r="1850" spans="1:19" ht="24.75" customHeight="1">
      <c r="A1850" s="228" t="e">
        <f>Produit_Tarif_Stock!#REF!</f>
        <v>#REF!</v>
      </c>
      <c r="B1850" s="118" t="e">
        <f>IF(Produit_Tarif_Stock!#REF!&lt;&gt;"",Produit_Tarif_Stock!#REF!,"")</f>
        <v>#REF!</v>
      </c>
      <c r="C1850" s="502" t="e">
        <f>IF(Produit_Tarif_Stock!#REF!&lt;&gt;"",Produit_Tarif_Stock!#REF!,"")</f>
        <v>#REF!</v>
      </c>
      <c r="D1850" s="505" t="e">
        <f>IF(Produit_Tarif_Stock!#REF!&lt;&gt;"",Produit_Tarif_Stock!#REF!,"")</f>
        <v>#REF!</v>
      </c>
      <c r="E1850" s="514" t="e">
        <f>IF(Produit_Tarif_Stock!#REF!&lt;&gt;0,Produit_Tarif_Stock!#REF!,"")</f>
        <v>#REF!</v>
      </c>
      <c r="F1850" s="2" t="e">
        <f>IF(Produit_Tarif_Stock!#REF!&lt;&gt;"",Produit_Tarif_Stock!#REF!,"")</f>
        <v>#REF!</v>
      </c>
      <c r="G1850" s="506" t="e">
        <f>IF(Produit_Tarif_Stock!#REF!&lt;&gt;0,Produit_Tarif_Stock!#REF!,"")</f>
        <v>#REF!</v>
      </c>
      <c r="I1850" s="506" t="str">
        <f t="shared" si="56"/>
        <v/>
      </c>
      <c r="J1850" s="2" t="e">
        <f>IF(Produit_Tarif_Stock!#REF!&lt;&gt;0,Produit_Tarif_Stock!#REF!,"")</f>
        <v>#REF!</v>
      </c>
      <c r="K1850" s="2" t="e">
        <f>IF(Produit_Tarif_Stock!#REF!&lt;&gt;0,Produit_Tarif_Stock!#REF!,"")</f>
        <v>#REF!</v>
      </c>
      <c r="L1850" s="114" t="e">
        <f>IF(Produit_Tarif_Stock!#REF!&lt;&gt;0,Produit_Tarif_Stock!#REF!,"")</f>
        <v>#REF!</v>
      </c>
      <c r="M1850" s="114" t="e">
        <f>IF(Produit_Tarif_Stock!#REF!&lt;&gt;0,Produit_Tarif_Stock!#REF!,"")</f>
        <v>#REF!</v>
      </c>
      <c r="N1850" s="454"/>
      <c r="P1850" s="2" t="e">
        <f>IF(Produit_Tarif_Stock!#REF!&lt;&gt;0,Produit_Tarif_Stock!#REF!,"")</f>
        <v>#REF!</v>
      </c>
      <c r="Q1850" s="518" t="e">
        <f>IF(Produit_Tarif_Stock!#REF!&lt;&gt;0,(E1850-(E1850*H1850)-Produit_Tarif_Stock!#REF!)/Produit_Tarif_Stock!#REF!*100,(E1850-(E1850*H1850)-Produit_Tarif_Stock!#REF!)/Produit_Tarif_Stock!#REF!*100)</f>
        <v>#REF!</v>
      </c>
      <c r="R1850" s="523">
        <f t="shared" si="57"/>
        <v>0</v>
      </c>
      <c r="S1850" s="524" t="e">
        <f>Produit_Tarif_Stock!#REF!</f>
        <v>#REF!</v>
      </c>
    </row>
    <row r="1851" spans="1:19" ht="24.75" customHeight="1">
      <c r="A1851" s="228" t="e">
        <f>Produit_Tarif_Stock!#REF!</f>
        <v>#REF!</v>
      </c>
      <c r="B1851" s="118" t="e">
        <f>IF(Produit_Tarif_Stock!#REF!&lt;&gt;"",Produit_Tarif_Stock!#REF!,"")</f>
        <v>#REF!</v>
      </c>
      <c r="C1851" s="502" t="e">
        <f>IF(Produit_Tarif_Stock!#REF!&lt;&gt;"",Produit_Tarif_Stock!#REF!,"")</f>
        <v>#REF!</v>
      </c>
      <c r="D1851" s="505" t="e">
        <f>IF(Produit_Tarif_Stock!#REF!&lt;&gt;"",Produit_Tarif_Stock!#REF!,"")</f>
        <v>#REF!</v>
      </c>
      <c r="E1851" s="514" t="e">
        <f>IF(Produit_Tarif_Stock!#REF!&lt;&gt;0,Produit_Tarif_Stock!#REF!,"")</f>
        <v>#REF!</v>
      </c>
      <c r="F1851" s="2" t="e">
        <f>IF(Produit_Tarif_Stock!#REF!&lt;&gt;"",Produit_Tarif_Stock!#REF!,"")</f>
        <v>#REF!</v>
      </c>
      <c r="G1851" s="506" t="e">
        <f>IF(Produit_Tarif_Stock!#REF!&lt;&gt;0,Produit_Tarif_Stock!#REF!,"")</f>
        <v>#REF!</v>
      </c>
      <c r="I1851" s="506" t="str">
        <f t="shared" si="56"/>
        <v/>
      </c>
      <c r="J1851" s="2" t="e">
        <f>IF(Produit_Tarif_Stock!#REF!&lt;&gt;0,Produit_Tarif_Stock!#REF!,"")</f>
        <v>#REF!</v>
      </c>
      <c r="K1851" s="2" t="e">
        <f>IF(Produit_Tarif_Stock!#REF!&lt;&gt;0,Produit_Tarif_Stock!#REF!,"")</f>
        <v>#REF!</v>
      </c>
      <c r="L1851" s="114" t="e">
        <f>IF(Produit_Tarif_Stock!#REF!&lt;&gt;0,Produit_Tarif_Stock!#REF!,"")</f>
        <v>#REF!</v>
      </c>
      <c r="M1851" s="114" t="e">
        <f>IF(Produit_Tarif_Stock!#REF!&lt;&gt;0,Produit_Tarif_Stock!#REF!,"")</f>
        <v>#REF!</v>
      </c>
      <c r="N1851" s="454"/>
      <c r="P1851" s="2" t="e">
        <f>IF(Produit_Tarif_Stock!#REF!&lt;&gt;0,Produit_Tarif_Stock!#REF!,"")</f>
        <v>#REF!</v>
      </c>
      <c r="Q1851" s="518" t="e">
        <f>IF(Produit_Tarif_Stock!#REF!&lt;&gt;0,(E1851-(E1851*H1851)-Produit_Tarif_Stock!#REF!)/Produit_Tarif_Stock!#REF!*100,(E1851-(E1851*H1851)-Produit_Tarif_Stock!#REF!)/Produit_Tarif_Stock!#REF!*100)</f>
        <v>#REF!</v>
      </c>
      <c r="R1851" s="523">
        <f t="shared" si="57"/>
        <v>0</v>
      </c>
      <c r="S1851" s="524" t="e">
        <f>Produit_Tarif_Stock!#REF!</f>
        <v>#REF!</v>
      </c>
    </row>
    <row r="1852" spans="1:19" ht="24.75" customHeight="1">
      <c r="A1852" s="228" t="e">
        <f>Produit_Tarif_Stock!#REF!</f>
        <v>#REF!</v>
      </c>
      <c r="B1852" s="118" t="e">
        <f>IF(Produit_Tarif_Stock!#REF!&lt;&gt;"",Produit_Tarif_Stock!#REF!,"")</f>
        <v>#REF!</v>
      </c>
      <c r="C1852" s="502" t="e">
        <f>IF(Produit_Tarif_Stock!#REF!&lt;&gt;"",Produit_Tarif_Stock!#REF!,"")</f>
        <v>#REF!</v>
      </c>
      <c r="D1852" s="505" t="e">
        <f>IF(Produit_Tarif_Stock!#REF!&lt;&gt;"",Produit_Tarif_Stock!#REF!,"")</f>
        <v>#REF!</v>
      </c>
      <c r="E1852" s="514" t="e">
        <f>IF(Produit_Tarif_Stock!#REF!&lt;&gt;0,Produit_Tarif_Stock!#REF!,"")</f>
        <v>#REF!</v>
      </c>
      <c r="F1852" s="2" t="e">
        <f>IF(Produit_Tarif_Stock!#REF!&lt;&gt;"",Produit_Tarif_Stock!#REF!,"")</f>
        <v>#REF!</v>
      </c>
      <c r="G1852" s="506" t="e">
        <f>IF(Produit_Tarif_Stock!#REF!&lt;&gt;0,Produit_Tarif_Stock!#REF!,"")</f>
        <v>#REF!</v>
      </c>
      <c r="I1852" s="506" t="str">
        <f t="shared" si="56"/>
        <v/>
      </c>
      <c r="J1852" s="2" t="e">
        <f>IF(Produit_Tarif_Stock!#REF!&lt;&gt;0,Produit_Tarif_Stock!#REF!,"")</f>
        <v>#REF!</v>
      </c>
      <c r="K1852" s="2" t="e">
        <f>IF(Produit_Tarif_Stock!#REF!&lt;&gt;0,Produit_Tarif_Stock!#REF!,"")</f>
        <v>#REF!</v>
      </c>
      <c r="L1852" s="114" t="e">
        <f>IF(Produit_Tarif_Stock!#REF!&lt;&gt;0,Produit_Tarif_Stock!#REF!,"")</f>
        <v>#REF!</v>
      </c>
      <c r="M1852" s="114" t="e">
        <f>IF(Produit_Tarif_Stock!#REF!&lt;&gt;0,Produit_Tarif_Stock!#REF!,"")</f>
        <v>#REF!</v>
      </c>
      <c r="N1852" s="454"/>
      <c r="P1852" s="2" t="e">
        <f>IF(Produit_Tarif_Stock!#REF!&lt;&gt;0,Produit_Tarif_Stock!#REF!,"")</f>
        <v>#REF!</v>
      </c>
      <c r="Q1852" s="518" t="e">
        <f>IF(Produit_Tarif_Stock!#REF!&lt;&gt;0,(E1852-(E1852*H1852)-Produit_Tarif_Stock!#REF!)/Produit_Tarif_Stock!#REF!*100,(E1852-(E1852*H1852)-Produit_Tarif_Stock!#REF!)/Produit_Tarif_Stock!#REF!*100)</f>
        <v>#REF!</v>
      </c>
      <c r="R1852" s="523">
        <f t="shared" si="57"/>
        <v>0</v>
      </c>
      <c r="S1852" s="524" t="e">
        <f>Produit_Tarif_Stock!#REF!</f>
        <v>#REF!</v>
      </c>
    </row>
    <row r="1853" spans="1:19" ht="24.75" customHeight="1">
      <c r="A1853" s="228" t="e">
        <f>Produit_Tarif_Stock!#REF!</f>
        <v>#REF!</v>
      </c>
      <c r="B1853" s="118" t="e">
        <f>IF(Produit_Tarif_Stock!#REF!&lt;&gt;"",Produit_Tarif_Stock!#REF!,"")</f>
        <v>#REF!</v>
      </c>
      <c r="C1853" s="502" t="e">
        <f>IF(Produit_Tarif_Stock!#REF!&lt;&gt;"",Produit_Tarif_Stock!#REF!,"")</f>
        <v>#REF!</v>
      </c>
      <c r="D1853" s="505" t="e">
        <f>IF(Produit_Tarif_Stock!#REF!&lt;&gt;"",Produit_Tarif_Stock!#REF!,"")</f>
        <v>#REF!</v>
      </c>
      <c r="E1853" s="514" t="e">
        <f>IF(Produit_Tarif_Stock!#REF!&lt;&gt;0,Produit_Tarif_Stock!#REF!,"")</f>
        <v>#REF!</v>
      </c>
      <c r="F1853" s="2" t="e">
        <f>IF(Produit_Tarif_Stock!#REF!&lt;&gt;"",Produit_Tarif_Stock!#REF!,"")</f>
        <v>#REF!</v>
      </c>
      <c r="G1853" s="506" t="e">
        <f>IF(Produit_Tarif_Stock!#REF!&lt;&gt;0,Produit_Tarif_Stock!#REF!,"")</f>
        <v>#REF!</v>
      </c>
      <c r="I1853" s="506" t="str">
        <f t="shared" si="56"/>
        <v/>
      </c>
      <c r="J1853" s="2" t="e">
        <f>IF(Produit_Tarif_Stock!#REF!&lt;&gt;0,Produit_Tarif_Stock!#REF!,"")</f>
        <v>#REF!</v>
      </c>
      <c r="K1853" s="2" t="e">
        <f>IF(Produit_Tarif_Stock!#REF!&lt;&gt;0,Produit_Tarif_Stock!#REF!,"")</f>
        <v>#REF!</v>
      </c>
      <c r="L1853" s="114" t="e">
        <f>IF(Produit_Tarif_Stock!#REF!&lt;&gt;0,Produit_Tarif_Stock!#REF!,"")</f>
        <v>#REF!</v>
      </c>
      <c r="M1853" s="114" t="e">
        <f>IF(Produit_Tarif_Stock!#REF!&lt;&gt;0,Produit_Tarif_Stock!#REF!,"")</f>
        <v>#REF!</v>
      </c>
      <c r="N1853" s="454"/>
      <c r="P1853" s="2" t="e">
        <f>IF(Produit_Tarif_Stock!#REF!&lt;&gt;0,Produit_Tarif_Stock!#REF!,"")</f>
        <v>#REF!</v>
      </c>
      <c r="Q1853" s="518" t="e">
        <f>IF(Produit_Tarif_Stock!#REF!&lt;&gt;0,(E1853-(E1853*H1853)-Produit_Tarif_Stock!#REF!)/Produit_Tarif_Stock!#REF!*100,(E1853-(E1853*H1853)-Produit_Tarif_Stock!#REF!)/Produit_Tarif_Stock!#REF!*100)</f>
        <v>#REF!</v>
      </c>
      <c r="R1853" s="523">
        <f t="shared" si="57"/>
        <v>0</v>
      </c>
      <c r="S1853" s="524" t="e">
        <f>Produit_Tarif_Stock!#REF!</f>
        <v>#REF!</v>
      </c>
    </row>
    <row r="1854" spans="1:19" ht="24.75" customHeight="1">
      <c r="A1854" s="228" t="e">
        <f>Produit_Tarif_Stock!#REF!</f>
        <v>#REF!</v>
      </c>
      <c r="B1854" s="118" t="e">
        <f>IF(Produit_Tarif_Stock!#REF!&lt;&gt;"",Produit_Tarif_Stock!#REF!,"")</f>
        <v>#REF!</v>
      </c>
      <c r="C1854" s="502" t="e">
        <f>IF(Produit_Tarif_Stock!#REF!&lt;&gt;"",Produit_Tarif_Stock!#REF!,"")</f>
        <v>#REF!</v>
      </c>
      <c r="D1854" s="505" t="e">
        <f>IF(Produit_Tarif_Stock!#REF!&lt;&gt;"",Produit_Tarif_Stock!#REF!,"")</f>
        <v>#REF!</v>
      </c>
      <c r="E1854" s="514" t="e">
        <f>IF(Produit_Tarif_Stock!#REF!&lt;&gt;0,Produit_Tarif_Stock!#REF!,"")</f>
        <v>#REF!</v>
      </c>
      <c r="F1854" s="2" t="e">
        <f>IF(Produit_Tarif_Stock!#REF!&lt;&gt;"",Produit_Tarif_Stock!#REF!,"")</f>
        <v>#REF!</v>
      </c>
      <c r="G1854" s="506" t="e">
        <f>IF(Produit_Tarif_Stock!#REF!&lt;&gt;0,Produit_Tarif_Stock!#REF!,"")</f>
        <v>#REF!</v>
      </c>
      <c r="I1854" s="506" t="str">
        <f t="shared" si="56"/>
        <v/>
      </c>
      <c r="J1854" s="2" t="e">
        <f>IF(Produit_Tarif_Stock!#REF!&lt;&gt;0,Produit_Tarif_Stock!#REF!,"")</f>
        <v>#REF!</v>
      </c>
      <c r="K1854" s="2" t="e">
        <f>IF(Produit_Tarif_Stock!#REF!&lt;&gt;0,Produit_Tarif_Stock!#REF!,"")</f>
        <v>#REF!</v>
      </c>
      <c r="L1854" s="114" t="e">
        <f>IF(Produit_Tarif_Stock!#REF!&lt;&gt;0,Produit_Tarif_Stock!#REF!,"")</f>
        <v>#REF!</v>
      </c>
      <c r="M1854" s="114" t="e">
        <f>IF(Produit_Tarif_Stock!#REF!&lt;&gt;0,Produit_Tarif_Stock!#REF!,"")</f>
        <v>#REF!</v>
      </c>
      <c r="N1854" s="454"/>
      <c r="P1854" s="2" t="e">
        <f>IF(Produit_Tarif_Stock!#REF!&lt;&gt;0,Produit_Tarif_Stock!#REF!,"")</f>
        <v>#REF!</v>
      </c>
      <c r="Q1854" s="518" t="e">
        <f>IF(Produit_Tarif_Stock!#REF!&lt;&gt;0,(E1854-(E1854*H1854)-Produit_Tarif_Stock!#REF!)/Produit_Tarif_Stock!#REF!*100,(E1854-(E1854*H1854)-Produit_Tarif_Stock!#REF!)/Produit_Tarif_Stock!#REF!*100)</f>
        <v>#REF!</v>
      </c>
      <c r="R1854" s="523">
        <f t="shared" si="57"/>
        <v>0</v>
      </c>
      <c r="S1854" s="524" t="e">
        <f>Produit_Tarif_Stock!#REF!</f>
        <v>#REF!</v>
      </c>
    </row>
    <row r="1855" spans="1:19" ht="24.75" customHeight="1">
      <c r="A1855" s="228" t="e">
        <f>Produit_Tarif_Stock!#REF!</f>
        <v>#REF!</v>
      </c>
      <c r="B1855" s="118" t="e">
        <f>IF(Produit_Tarif_Stock!#REF!&lt;&gt;"",Produit_Tarif_Stock!#REF!,"")</f>
        <v>#REF!</v>
      </c>
      <c r="C1855" s="502" t="e">
        <f>IF(Produit_Tarif_Stock!#REF!&lt;&gt;"",Produit_Tarif_Stock!#REF!,"")</f>
        <v>#REF!</v>
      </c>
      <c r="D1855" s="505" t="e">
        <f>IF(Produit_Tarif_Stock!#REF!&lt;&gt;"",Produit_Tarif_Stock!#REF!,"")</f>
        <v>#REF!</v>
      </c>
      <c r="E1855" s="514" t="e">
        <f>IF(Produit_Tarif_Stock!#REF!&lt;&gt;0,Produit_Tarif_Stock!#REF!,"")</f>
        <v>#REF!</v>
      </c>
      <c r="F1855" s="2" t="e">
        <f>IF(Produit_Tarif_Stock!#REF!&lt;&gt;"",Produit_Tarif_Stock!#REF!,"")</f>
        <v>#REF!</v>
      </c>
      <c r="G1855" s="506" t="e">
        <f>IF(Produit_Tarif_Stock!#REF!&lt;&gt;0,Produit_Tarif_Stock!#REF!,"")</f>
        <v>#REF!</v>
      </c>
      <c r="I1855" s="506" t="str">
        <f t="shared" si="56"/>
        <v/>
      </c>
      <c r="J1855" s="2" t="e">
        <f>IF(Produit_Tarif_Stock!#REF!&lt;&gt;0,Produit_Tarif_Stock!#REF!,"")</f>
        <v>#REF!</v>
      </c>
      <c r="K1855" s="2" t="e">
        <f>IF(Produit_Tarif_Stock!#REF!&lt;&gt;0,Produit_Tarif_Stock!#REF!,"")</f>
        <v>#REF!</v>
      </c>
      <c r="L1855" s="114" t="e">
        <f>IF(Produit_Tarif_Stock!#REF!&lt;&gt;0,Produit_Tarif_Stock!#REF!,"")</f>
        <v>#REF!</v>
      </c>
      <c r="M1855" s="114" t="e">
        <f>IF(Produit_Tarif_Stock!#REF!&lt;&gt;0,Produit_Tarif_Stock!#REF!,"")</f>
        <v>#REF!</v>
      </c>
      <c r="N1855" s="454"/>
      <c r="P1855" s="2" t="e">
        <f>IF(Produit_Tarif_Stock!#REF!&lt;&gt;0,Produit_Tarif_Stock!#REF!,"")</f>
        <v>#REF!</v>
      </c>
      <c r="Q1855" s="518" t="e">
        <f>IF(Produit_Tarif_Stock!#REF!&lt;&gt;0,(E1855-(E1855*H1855)-Produit_Tarif_Stock!#REF!)/Produit_Tarif_Stock!#REF!*100,(E1855-(E1855*H1855)-Produit_Tarif_Stock!#REF!)/Produit_Tarif_Stock!#REF!*100)</f>
        <v>#REF!</v>
      </c>
      <c r="R1855" s="523">
        <f t="shared" si="57"/>
        <v>0</v>
      </c>
      <c r="S1855" s="524" t="e">
        <f>Produit_Tarif_Stock!#REF!</f>
        <v>#REF!</v>
      </c>
    </row>
    <row r="1856" spans="1:19" ht="24.75" customHeight="1">
      <c r="A1856" s="228" t="e">
        <f>Produit_Tarif_Stock!#REF!</f>
        <v>#REF!</v>
      </c>
      <c r="B1856" s="118" t="e">
        <f>IF(Produit_Tarif_Stock!#REF!&lt;&gt;"",Produit_Tarif_Stock!#REF!,"")</f>
        <v>#REF!</v>
      </c>
      <c r="C1856" s="502" t="e">
        <f>IF(Produit_Tarif_Stock!#REF!&lt;&gt;"",Produit_Tarif_Stock!#REF!,"")</f>
        <v>#REF!</v>
      </c>
      <c r="D1856" s="505" t="e">
        <f>IF(Produit_Tarif_Stock!#REF!&lt;&gt;"",Produit_Tarif_Stock!#REF!,"")</f>
        <v>#REF!</v>
      </c>
      <c r="E1856" s="514" t="e">
        <f>IF(Produit_Tarif_Stock!#REF!&lt;&gt;0,Produit_Tarif_Stock!#REF!,"")</f>
        <v>#REF!</v>
      </c>
      <c r="F1856" s="2" t="e">
        <f>IF(Produit_Tarif_Stock!#REF!&lt;&gt;"",Produit_Tarif_Stock!#REF!,"")</f>
        <v>#REF!</v>
      </c>
      <c r="G1856" s="506" t="e">
        <f>IF(Produit_Tarif_Stock!#REF!&lt;&gt;0,Produit_Tarif_Stock!#REF!,"")</f>
        <v>#REF!</v>
      </c>
      <c r="I1856" s="506" t="str">
        <f t="shared" si="56"/>
        <v/>
      </c>
      <c r="J1856" s="2" t="e">
        <f>IF(Produit_Tarif_Stock!#REF!&lt;&gt;0,Produit_Tarif_Stock!#REF!,"")</f>
        <v>#REF!</v>
      </c>
      <c r="K1856" s="2" t="e">
        <f>IF(Produit_Tarif_Stock!#REF!&lt;&gt;0,Produit_Tarif_Stock!#REF!,"")</f>
        <v>#REF!</v>
      </c>
      <c r="L1856" s="114" t="e">
        <f>IF(Produit_Tarif_Stock!#REF!&lt;&gt;0,Produit_Tarif_Stock!#REF!,"")</f>
        <v>#REF!</v>
      </c>
      <c r="M1856" s="114" t="e">
        <f>IF(Produit_Tarif_Stock!#REF!&lt;&gt;0,Produit_Tarif_Stock!#REF!,"")</f>
        <v>#REF!</v>
      </c>
      <c r="N1856" s="454"/>
      <c r="P1856" s="2" t="e">
        <f>IF(Produit_Tarif_Stock!#REF!&lt;&gt;0,Produit_Tarif_Stock!#REF!,"")</f>
        <v>#REF!</v>
      </c>
      <c r="Q1856" s="518" t="e">
        <f>IF(Produit_Tarif_Stock!#REF!&lt;&gt;0,(E1856-(E1856*H1856)-Produit_Tarif_Stock!#REF!)/Produit_Tarif_Stock!#REF!*100,(E1856-(E1856*H1856)-Produit_Tarif_Stock!#REF!)/Produit_Tarif_Stock!#REF!*100)</f>
        <v>#REF!</v>
      </c>
      <c r="R1856" s="523">
        <f t="shared" si="57"/>
        <v>0</v>
      </c>
      <c r="S1856" s="524" t="e">
        <f>Produit_Tarif_Stock!#REF!</f>
        <v>#REF!</v>
      </c>
    </row>
    <row r="1857" spans="1:19" ht="24.75" customHeight="1">
      <c r="A1857" s="228" t="e">
        <f>Produit_Tarif_Stock!#REF!</f>
        <v>#REF!</v>
      </c>
      <c r="B1857" s="118" t="e">
        <f>IF(Produit_Tarif_Stock!#REF!&lt;&gt;"",Produit_Tarif_Stock!#REF!,"")</f>
        <v>#REF!</v>
      </c>
      <c r="C1857" s="502" t="e">
        <f>IF(Produit_Tarif_Stock!#REF!&lt;&gt;"",Produit_Tarif_Stock!#REF!,"")</f>
        <v>#REF!</v>
      </c>
      <c r="D1857" s="505" t="e">
        <f>IF(Produit_Tarif_Stock!#REF!&lt;&gt;"",Produit_Tarif_Stock!#REF!,"")</f>
        <v>#REF!</v>
      </c>
      <c r="E1857" s="514" t="e">
        <f>IF(Produit_Tarif_Stock!#REF!&lt;&gt;0,Produit_Tarif_Stock!#REF!,"")</f>
        <v>#REF!</v>
      </c>
      <c r="F1857" s="2" t="e">
        <f>IF(Produit_Tarif_Stock!#REF!&lt;&gt;"",Produit_Tarif_Stock!#REF!,"")</f>
        <v>#REF!</v>
      </c>
      <c r="G1857" s="506" t="e">
        <f>IF(Produit_Tarif_Stock!#REF!&lt;&gt;0,Produit_Tarif_Stock!#REF!,"")</f>
        <v>#REF!</v>
      </c>
      <c r="I1857" s="506" t="str">
        <f t="shared" si="56"/>
        <v/>
      </c>
      <c r="J1857" s="2" t="e">
        <f>IF(Produit_Tarif_Stock!#REF!&lt;&gt;0,Produit_Tarif_Stock!#REF!,"")</f>
        <v>#REF!</v>
      </c>
      <c r="K1857" s="2" t="e">
        <f>IF(Produit_Tarif_Stock!#REF!&lt;&gt;0,Produit_Tarif_Stock!#REF!,"")</f>
        <v>#REF!</v>
      </c>
      <c r="L1857" s="114" t="e">
        <f>IF(Produit_Tarif_Stock!#REF!&lt;&gt;0,Produit_Tarif_Stock!#REF!,"")</f>
        <v>#REF!</v>
      </c>
      <c r="M1857" s="114" t="e">
        <f>IF(Produit_Tarif_Stock!#REF!&lt;&gt;0,Produit_Tarif_Stock!#REF!,"")</f>
        <v>#REF!</v>
      </c>
      <c r="N1857" s="454"/>
      <c r="P1857" s="2" t="e">
        <f>IF(Produit_Tarif_Stock!#REF!&lt;&gt;0,Produit_Tarif_Stock!#REF!,"")</f>
        <v>#REF!</v>
      </c>
      <c r="Q1857" s="518" t="e">
        <f>IF(Produit_Tarif_Stock!#REF!&lt;&gt;0,(E1857-(E1857*H1857)-Produit_Tarif_Stock!#REF!)/Produit_Tarif_Stock!#REF!*100,(E1857-(E1857*H1857)-Produit_Tarif_Stock!#REF!)/Produit_Tarif_Stock!#REF!*100)</f>
        <v>#REF!</v>
      </c>
      <c r="R1857" s="523">
        <f t="shared" si="57"/>
        <v>0</v>
      </c>
      <c r="S1857" s="524" t="e">
        <f>Produit_Tarif_Stock!#REF!</f>
        <v>#REF!</v>
      </c>
    </row>
    <row r="1858" spans="1:19" ht="24.75" customHeight="1">
      <c r="A1858" s="228" t="e">
        <f>Produit_Tarif_Stock!#REF!</f>
        <v>#REF!</v>
      </c>
      <c r="B1858" s="118" t="e">
        <f>IF(Produit_Tarif_Stock!#REF!&lt;&gt;"",Produit_Tarif_Stock!#REF!,"")</f>
        <v>#REF!</v>
      </c>
      <c r="C1858" s="502" t="e">
        <f>IF(Produit_Tarif_Stock!#REF!&lt;&gt;"",Produit_Tarif_Stock!#REF!,"")</f>
        <v>#REF!</v>
      </c>
      <c r="D1858" s="505" t="e">
        <f>IF(Produit_Tarif_Stock!#REF!&lt;&gt;"",Produit_Tarif_Stock!#REF!,"")</f>
        <v>#REF!</v>
      </c>
      <c r="E1858" s="514" t="e">
        <f>IF(Produit_Tarif_Stock!#REF!&lt;&gt;0,Produit_Tarif_Stock!#REF!,"")</f>
        <v>#REF!</v>
      </c>
      <c r="F1858" s="2" t="e">
        <f>IF(Produit_Tarif_Stock!#REF!&lt;&gt;"",Produit_Tarif_Stock!#REF!,"")</f>
        <v>#REF!</v>
      </c>
      <c r="G1858" s="506" t="e">
        <f>IF(Produit_Tarif_Stock!#REF!&lt;&gt;0,Produit_Tarif_Stock!#REF!,"")</f>
        <v>#REF!</v>
      </c>
      <c r="I1858" s="506" t="str">
        <f t="shared" si="56"/>
        <v/>
      </c>
      <c r="J1858" s="2" t="e">
        <f>IF(Produit_Tarif_Stock!#REF!&lt;&gt;0,Produit_Tarif_Stock!#REF!,"")</f>
        <v>#REF!</v>
      </c>
      <c r="K1858" s="2" t="e">
        <f>IF(Produit_Tarif_Stock!#REF!&lt;&gt;0,Produit_Tarif_Stock!#REF!,"")</f>
        <v>#REF!</v>
      </c>
      <c r="L1858" s="114" t="e">
        <f>IF(Produit_Tarif_Stock!#REF!&lt;&gt;0,Produit_Tarif_Stock!#REF!,"")</f>
        <v>#REF!</v>
      </c>
      <c r="M1858" s="114" t="e">
        <f>IF(Produit_Tarif_Stock!#REF!&lt;&gt;0,Produit_Tarif_Stock!#REF!,"")</f>
        <v>#REF!</v>
      </c>
      <c r="N1858" s="454"/>
      <c r="P1858" s="2" t="e">
        <f>IF(Produit_Tarif_Stock!#REF!&lt;&gt;0,Produit_Tarif_Stock!#REF!,"")</f>
        <v>#REF!</v>
      </c>
      <c r="Q1858" s="518" t="e">
        <f>IF(Produit_Tarif_Stock!#REF!&lt;&gt;0,(E1858-(E1858*H1858)-Produit_Tarif_Stock!#REF!)/Produit_Tarif_Stock!#REF!*100,(E1858-(E1858*H1858)-Produit_Tarif_Stock!#REF!)/Produit_Tarif_Stock!#REF!*100)</f>
        <v>#REF!</v>
      </c>
      <c r="R1858" s="523">
        <f t="shared" si="57"/>
        <v>0</v>
      </c>
      <c r="S1858" s="524" t="e">
        <f>Produit_Tarif_Stock!#REF!</f>
        <v>#REF!</v>
      </c>
    </row>
    <row r="1859" spans="1:19" ht="24.75" customHeight="1">
      <c r="A1859" s="228" t="e">
        <f>Produit_Tarif_Stock!#REF!</f>
        <v>#REF!</v>
      </c>
      <c r="B1859" s="118" t="e">
        <f>IF(Produit_Tarif_Stock!#REF!&lt;&gt;"",Produit_Tarif_Stock!#REF!,"")</f>
        <v>#REF!</v>
      </c>
      <c r="C1859" s="502" t="e">
        <f>IF(Produit_Tarif_Stock!#REF!&lt;&gt;"",Produit_Tarif_Stock!#REF!,"")</f>
        <v>#REF!</v>
      </c>
      <c r="D1859" s="505" t="e">
        <f>IF(Produit_Tarif_Stock!#REF!&lt;&gt;"",Produit_Tarif_Stock!#REF!,"")</f>
        <v>#REF!</v>
      </c>
      <c r="E1859" s="514" t="e">
        <f>IF(Produit_Tarif_Stock!#REF!&lt;&gt;0,Produit_Tarif_Stock!#REF!,"")</f>
        <v>#REF!</v>
      </c>
      <c r="F1859" s="2" t="e">
        <f>IF(Produit_Tarif_Stock!#REF!&lt;&gt;"",Produit_Tarif_Stock!#REF!,"")</f>
        <v>#REF!</v>
      </c>
      <c r="G1859" s="506" t="e">
        <f>IF(Produit_Tarif_Stock!#REF!&lt;&gt;0,Produit_Tarif_Stock!#REF!,"")</f>
        <v>#REF!</v>
      </c>
      <c r="I1859" s="506" t="str">
        <f t="shared" si="56"/>
        <v/>
      </c>
      <c r="J1859" s="2" t="e">
        <f>IF(Produit_Tarif_Stock!#REF!&lt;&gt;0,Produit_Tarif_Stock!#REF!,"")</f>
        <v>#REF!</v>
      </c>
      <c r="K1859" s="2" t="e">
        <f>IF(Produit_Tarif_Stock!#REF!&lt;&gt;0,Produit_Tarif_Stock!#REF!,"")</f>
        <v>#REF!</v>
      </c>
      <c r="L1859" s="114" t="e">
        <f>IF(Produit_Tarif_Stock!#REF!&lt;&gt;0,Produit_Tarif_Stock!#REF!,"")</f>
        <v>#REF!</v>
      </c>
      <c r="M1859" s="114" t="e">
        <f>IF(Produit_Tarif_Stock!#REF!&lt;&gt;0,Produit_Tarif_Stock!#REF!,"")</f>
        <v>#REF!</v>
      </c>
      <c r="N1859" s="454"/>
      <c r="P1859" s="2" t="e">
        <f>IF(Produit_Tarif_Stock!#REF!&lt;&gt;0,Produit_Tarif_Stock!#REF!,"")</f>
        <v>#REF!</v>
      </c>
      <c r="Q1859" s="518" t="e">
        <f>IF(Produit_Tarif_Stock!#REF!&lt;&gt;0,(E1859-(E1859*H1859)-Produit_Tarif_Stock!#REF!)/Produit_Tarif_Stock!#REF!*100,(E1859-(E1859*H1859)-Produit_Tarif_Stock!#REF!)/Produit_Tarif_Stock!#REF!*100)</f>
        <v>#REF!</v>
      </c>
      <c r="R1859" s="523">
        <f t="shared" si="57"/>
        <v>0</v>
      </c>
      <c r="S1859" s="524" t="e">
        <f>Produit_Tarif_Stock!#REF!</f>
        <v>#REF!</v>
      </c>
    </row>
    <row r="1860" spans="1:19" ht="24.75" customHeight="1">
      <c r="A1860" s="228" t="e">
        <f>Produit_Tarif_Stock!#REF!</f>
        <v>#REF!</v>
      </c>
      <c r="B1860" s="118" t="e">
        <f>IF(Produit_Tarif_Stock!#REF!&lt;&gt;"",Produit_Tarif_Stock!#REF!,"")</f>
        <v>#REF!</v>
      </c>
      <c r="C1860" s="502" t="e">
        <f>IF(Produit_Tarif_Stock!#REF!&lt;&gt;"",Produit_Tarif_Stock!#REF!,"")</f>
        <v>#REF!</v>
      </c>
      <c r="D1860" s="505" t="e">
        <f>IF(Produit_Tarif_Stock!#REF!&lt;&gt;"",Produit_Tarif_Stock!#REF!,"")</f>
        <v>#REF!</v>
      </c>
      <c r="E1860" s="514" t="e">
        <f>IF(Produit_Tarif_Stock!#REF!&lt;&gt;0,Produit_Tarif_Stock!#REF!,"")</f>
        <v>#REF!</v>
      </c>
      <c r="F1860" s="2" t="e">
        <f>IF(Produit_Tarif_Stock!#REF!&lt;&gt;"",Produit_Tarif_Stock!#REF!,"")</f>
        <v>#REF!</v>
      </c>
      <c r="G1860" s="506" t="e">
        <f>IF(Produit_Tarif_Stock!#REF!&lt;&gt;0,Produit_Tarif_Stock!#REF!,"")</f>
        <v>#REF!</v>
      </c>
      <c r="I1860" s="506" t="str">
        <f t="shared" si="56"/>
        <v/>
      </c>
      <c r="J1860" s="2" t="e">
        <f>IF(Produit_Tarif_Stock!#REF!&lt;&gt;0,Produit_Tarif_Stock!#REF!,"")</f>
        <v>#REF!</v>
      </c>
      <c r="K1860" s="2" t="e">
        <f>IF(Produit_Tarif_Stock!#REF!&lt;&gt;0,Produit_Tarif_Stock!#REF!,"")</f>
        <v>#REF!</v>
      </c>
      <c r="L1860" s="114" t="e">
        <f>IF(Produit_Tarif_Stock!#REF!&lt;&gt;0,Produit_Tarif_Stock!#REF!,"")</f>
        <v>#REF!</v>
      </c>
      <c r="M1860" s="114" t="e">
        <f>IF(Produit_Tarif_Stock!#REF!&lt;&gt;0,Produit_Tarif_Stock!#REF!,"")</f>
        <v>#REF!</v>
      </c>
      <c r="N1860" s="454"/>
      <c r="P1860" s="2" t="e">
        <f>IF(Produit_Tarif_Stock!#REF!&lt;&gt;0,Produit_Tarif_Stock!#REF!,"")</f>
        <v>#REF!</v>
      </c>
      <c r="Q1860" s="518" t="e">
        <f>IF(Produit_Tarif_Stock!#REF!&lt;&gt;0,(E1860-(E1860*H1860)-Produit_Tarif_Stock!#REF!)/Produit_Tarif_Stock!#REF!*100,(E1860-(E1860*H1860)-Produit_Tarif_Stock!#REF!)/Produit_Tarif_Stock!#REF!*100)</f>
        <v>#REF!</v>
      </c>
      <c r="R1860" s="523">
        <f t="shared" si="57"/>
        <v>0</v>
      </c>
      <c r="S1860" s="524" t="e">
        <f>Produit_Tarif_Stock!#REF!</f>
        <v>#REF!</v>
      </c>
    </row>
    <row r="1861" spans="1:19" ht="24.75" customHeight="1">
      <c r="A1861" s="228" t="e">
        <f>Produit_Tarif_Stock!#REF!</f>
        <v>#REF!</v>
      </c>
      <c r="B1861" s="118" t="e">
        <f>IF(Produit_Tarif_Stock!#REF!&lt;&gt;"",Produit_Tarif_Stock!#REF!,"")</f>
        <v>#REF!</v>
      </c>
      <c r="C1861" s="502" t="e">
        <f>IF(Produit_Tarif_Stock!#REF!&lt;&gt;"",Produit_Tarif_Stock!#REF!,"")</f>
        <v>#REF!</v>
      </c>
      <c r="D1861" s="505" t="e">
        <f>IF(Produit_Tarif_Stock!#REF!&lt;&gt;"",Produit_Tarif_Stock!#REF!,"")</f>
        <v>#REF!</v>
      </c>
      <c r="E1861" s="514" t="e">
        <f>IF(Produit_Tarif_Stock!#REF!&lt;&gt;0,Produit_Tarif_Stock!#REF!,"")</f>
        <v>#REF!</v>
      </c>
      <c r="F1861" s="2" t="e">
        <f>IF(Produit_Tarif_Stock!#REF!&lt;&gt;"",Produit_Tarif_Stock!#REF!,"")</f>
        <v>#REF!</v>
      </c>
      <c r="G1861" s="506" t="e">
        <f>IF(Produit_Tarif_Stock!#REF!&lt;&gt;0,Produit_Tarif_Stock!#REF!,"")</f>
        <v>#REF!</v>
      </c>
      <c r="I1861" s="506" t="str">
        <f t="shared" si="56"/>
        <v/>
      </c>
      <c r="J1861" s="2" t="e">
        <f>IF(Produit_Tarif_Stock!#REF!&lt;&gt;0,Produit_Tarif_Stock!#REF!,"")</f>
        <v>#REF!</v>
      </c>
      <c r="K1861" s="2" t="e">
        <f>IF(Produit_Tarif_Stock!#REF!&lt;&gt;0,Produit_Tarif_Stock!#REF!,"")</f>
        <v>#REF!</v>
      </c>
      <c r="L1861" s="114" t="e">
        <f>IF(Produit_Tarif_Stock!#REF!&lt;&gt;0,Produit_Tarif_Stock!#REF!,"")</f>
        <v>#REF!</v>
      </c>
      <c r="M1861" s="114" t="e">
        <f>IF(Produit_Tarif_Stock!#REF!&lt;&gt;0,Produit_Tarif_Stock!#REF!,"")</f>
        <v>#REF!</v>
      </c>
      <c r="N1861" s="454"/>
      <c r="P1861" s="2" t="e">
        <f>IF(Produit_Tarif_Stock!#REF!&lt;&gt;0,Produit_Tarif_Stock!#REF!,"")</f>
        <v>#REF!</v>
      </c>
      <c r="Q1861" s="518" t="e">
        <f>IF(Produit_Tarif_Stock!#REF!&lt;&gt;0,(E1861-(E1861*H1861)-Produit_Tarif_Stock!#REF!)/Produit_Tarif_Stock!#REF!*100,(E1861-(E1861*H1861)-Produit_Tarif_Stock!#REF!)/Produit_Tarif_Stock!#REF!*100)</f>
        <v>#REF!</v>
      </c>
      <c r="R1861" s="523">
        <f t="shared" si="57"/>
        <v>0</v>
      </c>
      <c r="S1861" s="524" t="e">
        <f>Produit_Tarif_Stock!#REF!</f>
        <v>#REF!</v>
      </c>
    </row>
    <row r="1862" spans="1:19" ht="24.75" customHeight="1">
      <c r="A1862" s="228" t="e">
        <f>Produit_Tarif_Stock!#REF!</f>
        <v>#REF!</v>
      </c>
      <c r="B1862" s="118" t="e">
        <f>IF(Produit_Tarif_Stock!#REF!&lt;&gt;"",Produit_Tarif_Stock!#REF!,"")</f>
        <v>#REF!</v>
      </c>
      <c r="C1862" s="502" t="e">
        <f>IF(Produit_Tarif_Stock!#REF!&lt;&gt;"",Produit_Tarif_Stock!#REF!,"")</f>
        <v>#REF!</v>
      </c>
      <c r="D1862" s="505" t="e">
        <f>IF(Produit_Tarif_Stock!#REF!&lt;&gt;"",Produit_Tarif_Stock!#REF!,"")</f>
        <v>#REF!</v>
      </c>
      <c r="E1862" s="514" t="e">
        <f>IF(Produit_Tarif_Stock!#REF!&lt;&gt;0,Produit_Tarif_Stock!#REF!,"")</f>
        <v>#REF!</v>
      </c>
      <c r="F1862" s="2" t="e">
        <f>IF(Produit_Tarif_Stock!#REF!&lt;&gt;"",Produit_Tarif_Stock!#REF!,"")</f>
        <v>#REF!</v>
      </c>
      <c r="G1862" s="506" t="e">
        <f>IF(Produit_Tarif_Stock!#REF!&lt;&gt;0,Produit_Tarif_Stock!#REF!,"")</f>
        <v>#REF!</v>
      </c>
      <c r="I1862" s="506" t="str">
        <f t="shared" si="56"/>
        <v/>
      </c>
      <c r="J1862" s="2" t="e">
        <f>IF(Produit_Tarif_Stock!#REF!&lt;&gt;0,Produit_Tarif_Stock!#REF!,"")</f>
        <v>#REF!</v>
      </c>
      <c r="K1862" s="2" t="e">
        <f>IF(Produit_Tarif_Stock!#REF!&lt;&gt;0,Produit_Tarif_Stock!#REF!,"")</f>
        <v>#REF!</v>
      </c>
      <c r="L1862" s="114" t="e">
        <f>IF(Produit_Tarif_Stock!#REF!&lt;&gt;0,Produit_Tarif_Stock!#REF!,"")</f>
        <v>#REF!</v>
      </c>
      <c r="M1862" s="114" t="e">
        <f>IF(Produit_Tarif_Stock!#REF!&lt;&gt;0,Produit_Tarif_Stock!#REF!,"")</f>
        <v>#REF!</v>
      </c>
      <c r="N1862" s="454"/>
      <c r="P1862" s="2" t="e">
        <f>IF(Produit_Tarif_Stock!#REF!&lt;&gt;0,Produit_Tarif_Stock!#REF!,"")</f>
        <v>#REF!</v>
      </c>
      <c r="Q1862" s="518" t="e">
        <f>IF(Produit_Tarif_Stock!#REF!&lt;&gt;0,(E1862-(E1862*H1862)-Produit_Tarif_Stock!#REF!)/Produit_Tarif_Stock!#REF!*100,(E1862-(E1862*H1862)-Produit_Tarif_Stock!#REF!)/Produit_Tarif_Stock!#REF!*100)</f>
        <v>#REF!</v>
      </c>
      <c r="R1862" s="523">
        <f t="shared" si="57"/>
        <v>0</v>
      </c>
      <c r="S1862" s="524" t="e">
        <f>Produit_Tarif_Stock!#REF!</f>
        <v>#REF!</v>
      </c>
    </row>
    <row r="1863" spans="1:19" ht="24.75" customHeight="1">
      <c r="A1863" s="228" t="e">
        <f>Produit_Tarif_Stock!#REF!</f>
        <v>#REF!</v>
      </c>
      <c r="B1863" s="118" t="e">
        <f>IF(Produit_Tarif_Stock!#REF!&lt;&gt;"",Produit_Tarif_Stock!#REF!,"")</f>
        <v>#REF!</v>
      </c>
      <c r="C1863" s="502" t="e">
        <f>IF(Produit_Tarif_Stock!#REF!&lt;&gt;"",Produit_Tarif_Stock!#REF!,"")</f>
        <v>#REF!</v>
      </c>
      <c r="D1863" s="505" t="e">
        <f>IF(Produit_Tarif_Stock!#REF!&lt;&gt;"",Produit_Tarif_Stock!#REF!,"")</f>
        <v>#REF!</v>
      </c>
      <c r="E1863" s="514" t="e">
        <f>IF(Produit_Tarif_Stock!#REF!&lt;&gt;0,Produit_Tarif_Stock!#REF!,"")</f>
        <v>#REF!</v>
      </c>
      <c r="F1863" s="2" t="e">
        <f>IF(Produit_Tarif_Stock!#REF!&lt;&gt;"",Produit_Tarif_Stock!#REF!,"")</f>
        <v>#REF!</v>
      </c>
      <c r="G1863" s="506" t="e">
        <f>IF(Produit_Tarif_Stock!#REF!&lt;&gt;0,Produit_Tarif_Stock!#REF!,"")</f>
        <v>#REF!</v>
      </c>
      <c r="I1863" s="506" t="str">
        <f t="shared" ref="I1863:I1926" si="58">IF(H1863&gt;0,E1863-(E1863*H1863),"")</f>
        <v/>
      </c>
      <c r="J1863" s="2" t="e">
        <f>IF(Produit_Tarif_Stock!#REF!&lt;&gt;0,Produit_Tarif_Stock!#REF!,"")</f>
        <v>#REF!</v>
      </c>
      <c r="K1863" s="2" t="e">
        <f>IF(Produit_Tarif_Stock!#REF!&lt;&gt;0,Produit_Tarif_Stock!#REF!,"")</f>
        <v>#REF!</v>
      </c>
      <c r="L1863" s="114" t="e">
        <f>IF(Produit_Tarif_Stock!#REF!&lt;&gt;0,Produit_Tarif_Stock!#REF!,"")</f>
        <v>#REF!</v>
      </c>
      <c r="M1863" s="114" t="e">
        <f>IF(Produit_Tarif_Stock!#REF!&lt;&gt;0,Produit_Tarif_Stock!#REF!,"")</f>
        <v>#REF!</v>
      </c>
      <c r="N1863" s="454"/>
      <c r="P1863" s="2" t="e">
        <f>IF(Produit_Tarif_Stock!#REF!&lt;&gt;0,Produit_Tarif_Stock!#REF!,"")</f>
        <v>#REF!</v>
      </c>
      <c r="Q1863" s="518" t="e">
        <f>IF(Produit_Tarif_Stock!#REF!&lt;&gt;0,(E1863-(E1863*H1863)-Produit_Tarif_Stock!#REF!)/Produit_Tarif_Stock!#REF!*100,(E1863-(E1863*H1863)-Produit_Tarif_Stock!#REF!)/Produit_Tarif_Stock!#REF!*100)</f>
        <v>#REF!</v>
      </c>
      <c r="R1863" s="523">
        <f t="shared" ref="R1863:R1926" si="59">SUM(H1863:H3856)</f>
        <v>0</v>
      </c>
      <c r="S1863" s="524" t="e">
        <f>Produit_Tarif_Stock!#REF!</f>
        <v>#REF!</v>
      </c>
    </row>
    <row r="1864" spans="1:19" ht="24.75" customHeight="1">
      <c r="A1864" s="228" t="e">
        <f>Produit_Tarif_Stock!#REF!</f>
        <v>#REF!</v>
      </c>
      <c r="B1864" s="118" t="e">
        <f>IF(Produit_Tarif_Stock!#REF!&lt;&gt;"",Produit_Tarif_Stock!#REF!,"")</f>
        <v>#REF!</v>
      </c>
      <c r="C1864" s="502" t="e">
        <f>IF(Produit_Tarif_Stock!#REF!&lt;&gt;"",Produit_Tarif_Stock!#REF!,"")</f>
        <v>#REF!</v>
      </c>
      <c r="D1864" s="505" t="e">
        <f>IF(Produit_Tarif_Stock!#REF!&lt;&gt;"",Produit_Tarif_Stock!#REF!,"")</f>
        <v>#REF!</v>
      </c>
      <c r="E1864" s="514" t="e">
        <f>IF(Produit_Tarif_Stock!#REF!&lt;&gt;0,Produit_Tarif_Stock!#REF!,"")</f>
        <v>#REF!</v>
      </c>
      <c r="F1864" s="2" t="e">
        <f>IF(Produit_Tarif_Stock!#REF!&lt;&gt;"",Produit_Tarif_Stock!#REF!,"")</f>
        <v>#REF!</v>
      </c>
      <c r="G1864" s="506" t="e">
        <f>IF(Produit_Tarif_Stock!#REF!&lt;&gt;0,Produit_Tarif_Stock!#REF!,"")</f>
        <v>#REF!</v>
      </c>
      <c r="I1864" s="506" t="str">
        <f t="shared" si="58"/>
        <v/>
      </c>
      <c r="J1864" s="2" t="e">
        <f>IF(Produit_Tarif_Stock!#REF!&lt;&gt;0,Produit_Tarif_Stock!#REF!,"")</f>
        <v>#REF!</v>
      </c>
      <c r="K1864" s="2" t="e">
        <f>IF(Produit_Tarif_Stock!#REF!&lt;&gt;0,Produit_Tarif_Stock!#REF!,"")</f>
        <v>#REF!</v>
      </c>
      <c r="L1864" s="114" t="e">
        <f>IF(Produit_Tarif_Stock!#REF!&lt;&gt;0,Produit_Tarif_Stock!#REF!,"")</f>
        <v>#REF!</v>
      </c>
      <c r="M1864" s="114" t="e">
        <f>IF(Produit_Tarif_Stock!#REF!&lt;&gt;0,Produit_Tarif_Stock!#REF!,"")</f>
        <v>#REF!</v>
      </c>
      <c r="N1864" s="454"/>
      <c r="P1864" s="2" t="e">
        <f>IF(Produit_Tarif_Stock!#REF!&lt;&gt;0,Produit_Tarif_Stock!#REF!,"")</f>
        <v>#REF!</v>
      </c>
      <c r="Q1864" s="518" t="e">
        <f>IF(Produit_Tarif_Stock!#REF!&lt;&gt;0,(E1864-(E1864*H1864)-Produit_Tarif_Stock!#REF!)/Produit_Tarif_Stock!#REF!*100,(E1864-(E1864*H1864)-Produit_Tarif_Stock!#REF!)/Produit_Tarif_Stock!#REF!*100)</f>
        <v>#REF!</v>
      </c>
      <c r="R1864" s="523">
        <f t="shared" si="59"/>
        <v>0</v>
      </c>
      <c r="S1864" s="524" t="e">
        <f>Produit_Tarif_Stock!#REF!</f>
        <v>#REF!</v>
      </c>
    </row>
    <row r="1865" spans="1:19" ht="24.75" customHeight="1">
      <c r="A1865" s="228" t="e">
        <f>Produit_Tarif_Stock!#REF!</f>
        <v>#REF!</v>
      </c>
      <c r="B1865" s="118" t="e">
        <f>IF(Produit_Tarif_Stock!#REF!&lt;&gt;"",Produit_Tarif_Stock!#REF!,"")</f>
        <v>#REF!</v>
      </c>
      <c r="C1865" s="502" t="e">
        <f>IF(Produit_Tarif_Stock!#REF!&lt;&gt;"",Produit_Tarif_Stock!#REF!,"")</f>
        <v>#REF!</v>
      </c>
      <c r="D1865" s="505" t="e">
        <f>IF(Produit_Tarif_Stock!#REF!&lt;&gt;"",Produit_Tarif_Stock!#REF!,"")</f>
        <v>#REF!</v>
      </c>
      <c r="E1865" s="514" t="e">
        <f>IF(Produit_Tarif_Stock!#REF!&lt;&gt;0,Produit_Tarif_Stock!#REF!,"")</f>
        <v>#REF!</v>
      </c>
      <c r="F1865" s="2" t="e">
        <f>IF(Produit_Tarif_Stock!#REF!&lt;&gt;"",Produit_Tarif_Stock!#REF!,"")</f>
        <v>#REF!</v>
      </c>
      <c r="G1865" s="506" t="e">
        <f>IF(Produit_Tarif_Stock!#REF!&lt;&gt;0,Produit_Tarif_Stock!#REF!,"")</f>
        <v>#REF!</v>
      </c>
      <c r="I1865" s="506" t="str">
        <f t="shared" si="58"/>
        <v/>
      </c>
      <c r="J1865" s="2" t="e">
        <f>IF(Produit_Tarif_Stock!#REF!&lt;&gt;0,Produit_Tarif_Stock!#REF!,"")</f>
        <v>#REF!</v>
      </c>
      <c r="K1865" s="2" t="e">
        <f>IF(Produit_Tarif_Stock!#REF!&lt;&gt;0,Produit_Tarif_Stock!#REF!,"")</f>
        <v>#REF!</v>
      </c>
      <c r="L1865" s="114" t="e">
        <f>IF(Produit_Tarif_Stock!#REF!&lt;&gt;0,Produit_Tarif_Stock!#REF!,"")</f>
        <v>#REF!</v>
      </c>
      <c r="M1865" s="114" t="e">
        <f>IF(Produit_Tarif_Stock!#REF!&lt;&gt;0,Produit_Tarif_Stock!#REF!,"")</f>
        <v>#REF!</v>
      </c>
      <c r="N1865" s="454"/>
      <c r="P1865" s="2" t="e">
        <f>IF(Produit_Tarif_Stock!#REF!&lt;&gt;0,Produit_Tarif_Stock!#REF!,"")</f>
        <v>#REF!</v>
      </c>
      <c r="Q1865" s="518" t="e">
        <f>IF(Produit_Tarif_Stock!#REF!&lt;&gt;0,(E1865-(E1865*H1865)-Produit_Tarif_Stock!#REF!)/Produit_Tarif_Stock!#REF!*100,(E1865-(E1865*H1865)-Produit_Tarif_Stock!#REF!)/Produit_Tarif_Stock!#REF!*100)</f>
        <v>#REF!</v>
      </c>
      <c r="R1865" s="523">
        <f t="shared" si="59"/>
        <v>0</v>
      </c>
      <c r="S1865" s="524" t="e">
        <f>Produit_Tarif_Stock!#REF!</f>
        <v>#REF!</v>
      </c>
    </row>
    <row r="1866" spans="1:19" ht="24.75" customHeight="1">
      <c r="A1866" s="228" t="e">
        <f>Produit_Tarif_Stock!#REF!</f>
        <v>#REF!</v>
      </c>
      <c r="B1866" s="118" t="e">
        <f>IF(Produit_Tarif_Stock!#REF!&lt;&gt;"",Produit_Tarif_Stock!#REF!,"")</f>
        <v>#REF!</v>
      </c>
      <c r="C1866" s="502" t="e">
        <f>IF(Produit_Tarif_Stock!#REF!&lt;&gt;"",Produit_Tarif_Stock!#REF!,"")</f>
        <v>#REF!</v>
      </c>
      <c r="D1866" s="505" t="e">
        <f>IF(Produit_Tarif_Stock!#REF!&lt;&gt;"",Produit_Tarif_Stock!#REF!,"")</f>
        <v>#REF!</v>
      </c>
      <c r="E1866" s="514" t="e">
        <f>IF(Produit_Tarif_Stock!#REF!&lt;&gt;0,Produit_Tarif_Stock!#REF!,"")</f>
        <v>#REF!</v>
      </c>
      <c r="F1866" s="2" t="e">
        <f>IF(Produit_Tarif_Stock!#REF!&lt;&gt;"",Produit_Tarif_Stock!#REF!,"")</f>
        <v>#REF!</v>
      </c>
      <c r="G1866" s="506" t="e">
        <f>IF(Produit_Tarif_Stock!#REF!&lt;&gt;0,Produit_Tarif_Stock!#REF!,"")</f>
        <v>#REF!</v>
      </c>
      <c r="I1866" s="506" t="str">
        <f t="shared" si="58"/>
        <v/>
      </c>
      <c r="J1866" s="2" t="e">
        <f>IF(Produit_Tarif_Stock!#REF!&lt;&gt;0,Produit_Tarif_Stock!#REF!,"")</f>
        <v>#REF!</v>
      </c>
      <c r="K1866" s="2" t="e">
        <f>IF(Produit_Tarif_Stock!#REF!&lt;&gt;0,Produit_Tarif_Stock!#REF!,"")</f>
        <v>#REF!</v>
      </c>
      <c r="L1866" s="114" t="e">
        <f>IF(Produit_Tarif_Stock!#REF!&lt;&gt;0,Produit_Tarif_Stock!#REF!,"")</f>
        <v>#REF!</v>
      </c>
      <c r="M1866" s="114" t="e">
        <f>IF(Produit_Tarif_Stock!#REF!&lt;&gt;0,Produit_Tarif_Stock!#REF!,"")</f>
        <v>#REF!</v>
      </c>
      <c r="N1866" s="454"/>
      <c r="P1866" s="2" t="e">
        <f>IF(Produit_Tarif_Stock!#REF!&lt;&gt;0,Produit_Tarif_Stock!#REF!,"")</f>
        <v>#REF!</v>
      </c>
      <c r="Q1866" s="518" t="e">
        <f>IF(Produit_Tarif_Stock!#REF!&lt;&gt;0,(E1866-(E1866*H1866)-Produit_Tarif_Stock!#REF!)/Produit_Tarif_Stock!#REF!*100,(E1866-(E1866*H1866)-Produit_Tarif_Stock!#REF!)/Produit_Tarif_Stock!#REF!*100)</f>
        <v>#REF!</v>
      </c>
      <c r="R1866" s="523">
        <f t="shared" si="59"/>
        <v>0</v>
      </c>
      <c r="S1866" s="524" t="e">
        <f>Produit_Tarif_Stock!#REF!</f>
        <v>#REF!</v>
      </c>
    </row>
    <row r="1867" spans="1:19" ht="24.75" customHeight="1">
      <c r="A1867" s="228" t="e">
        <f>Produit_Tarif_Stock!#REF!</f>
        <v>#REF!</v>
      </c>
      <c r="B1867" s="118" t="e">
        <f>IF(Produit_Tarif_Stock!#REF!&lt;&gt;"",Produit_Tarif_Stock!#REF!,"")</f>
        <v>#REF!</v>
      </c>
      <c r="C1867" s="502" t="e">
        <f>IF(Produit_Tarif_Stock!#REF!&lt;&gt;"",Produit_Tarif_Stock!#REF!,"")</f>
        <v>#REF!</v>
      </c>
      <c r="D1867" s="505" t="e">
        <f>IF(Produit_Tarif_Stock!#REF!&lt;&gt;"",Produit_Tarif_Stock!#REF!,"")</f>
        <v>#REF!</v>
      </c>
      <c r="E1867" s="514" t="e">
        <f>IF(Produit_Tarif_Stock!#REF!&lt;&gt;0,Produit_Tarif_Stock!#REF!,"")</f>
        <v>#REF!</v>
      </c>
      <c r="F1867" s="2" t="e">
        <f>IF(Produit_Tarif_Stock!#REF!&lt;&gt;"",Produit_Tarif_Stock!#REF!,"")</f>
        <v>#REF!</v>
      </c>
      <c r="G1867" s="506" t="e">
        <f>IF(Produit_Tarif_Stock!#REF!&lt;&gt;0,Produit_Tarif_Stock!#REF!,"")</f>
        <v>#REF!</v>
      </c>
      <c r="I1867" s="506" t="str">
        <f t="shared" si="58"/>
        <v/>
      </c>
      <c r="J1867" s="2" t="e">
        <f>IF(Produit_Tarif_Stock!#REF!&lt;&gt;0,Produit_Tarif_Stock!#REF!,"")</f>
        <v>#REF!</v>
      </c>
      <c r="K1867" s="2" t="e">
        <f>IF(Produit_Tarif_Stock!#REF!&lt;&gt;0,Produit_Tarif_Stock!#REF!,"")</f>
        <v>#REF!</v>
      </c>
      <c r="L1867" s="114" t="e">
        <f>IF(Produit_Tarif_Stock!#REF!&lt;&gt;0,Produit_Tarif_Stock!#REF!,"")</f>
        <v>#REF!</v>
      </c>
      <c r="M1867" s="114" t="e">
        <f>IF(Produit_Tarif_Stock!#REF!&lt;&gt;0,Produit_Tarif_Stock!#REF!,"")</f>
        <v>#REF!</v>
      </c>
      <c r="N1867" s="454"/>
      <c r="P1867" s="2" t="e">
        <f>IF(Produit_Tarif_Stock!#REF!&lt;&gt;0,Produit_Tarif_Stock!#REF!,"")</f>
        <v>#REF!</v>
      </c>
      <c r="Q1867" s="518" t="e">
        <f>IF(Produit_Tarif_Stock!#REF!&lt;&gt;0,(E1867-(E1867*H1867)-Produit_Tarif_Stock!#REF!)/Produit_Tarif_Stock!#REF!*100,(E1867-(E1867*H1867)-Produit_Tarif_Stock!#REF!)/Produit_Tarif_Stock!#REF!*100)</f>
        <v>#REF!</v>
      </c>
      <c r="R1867" s="523">
        <f t="shared" si="59"/>
        <v>0</v>
      </c>
      <c r="S1867" s="524" t="e">
        <f>Produit_Tarif_Stock!#REF!</f>
        <v>#REF!</v>
      </c>
    </row>
    <row r="1868" spans="1:19" ht="24.75" customHeight="1">
      <c r="A1868" s="228" t="e">
        <f>Produit_Tarif_Stock!#REF!</f>
        <v>#REF!</v>
      </c>
      <c r="B1868" s="118" t="e">
        <f>IF(Produit_Tarif_Stock!#REF!&lt;&gt;"",Produit_Tarif_Stock!#REF!,"")</f>
        <v>#REF!</v>
      </c>
      <c r="C1868" s="502" t="e">
        <f>IF(Produit_Tarif_Stock!#REF!&lt;&gt;"",Produit_Tarif_Stock!#REF!,"")</f>
        <v>#REF!</v>
      </c>
      <c r="D1868" s="505" t="e">
        <f>IF(Produit_Tarif_Stock!#REF!&lt;&gt;"",Produit_Tarif_Stock!#REF!,"")</f>
        <v>#REF!</v>
      </c>
      <c r="E1868" s="514" t="e">
        <f>IF(Produit_Tarif_Stock!#REF!&lt;&gt;0,Produit_Tarif_Stock!#REF!,"")</f>
        <v>#REF!</v>
      </c>
      <c r="F1868" s="2" t="e">
        <f>IF(Produit_Tarif_Stock!#REF!&lt;&gt;"",Produit_Tarif_Stock!#REF!,"")</f>
        <v>#REF!</v>
      </c>
      <c r="G1868" s="506" t="e">
        <f>IF(Produit_Tarif_Stock!#REF!&lt;&gt;0,Produit_Tarif_Stock!#REF!,"")</f>
        <v>#REF!</v>
      </c>
      <c r="I1868" s="506" t="str">
        <f t="shared" si="58"/>
        <v/>
      </c>
      <c r="J1868" s="2" t="e">
        <f>IF(Produit_Tarif_Stock!#REF!&lt;&gt;0,Produit_Tarif_Stock!#REF!,"")</f>
        <v>#REF!</v>
      </c>
      <c r="K1868" s="2" t="e">
        <f>IF(Produit_Tarif_Stock!#REF!&lt;&gt;0,Produit_Tarif_Stock!#REF!,"")</f>
        <v>#REF!</v>
      </c>
      <c r="L1868" s="114" t="e">
        <f>IF(Produit_Tarif_Stock!#REF!&lt;&gt;0,Produit_Tarif_Stock!#REF!,"")</f>
        <v>#REF!</v>
      </c>
      <c r="M1868" s="114" t="e">
        <f>IF(Produit_Tarif_Stock!#REF!&lt;&gt;0,Produit_Tarif_Stock!#REF!,"")</f>
        <v>#REF!</v>
      </c>
      <c r="N1868" s="454"/>
      <c r="P1868" s="2" t="e">
        <f>IF(Produit_Tarif_Stock!#REF!&lt;&gt;0,Produit_Tarif_Stock!#REF!,"")</f>
        <v>#REF!</v>
      </c>
      <c r="Q1868" s="518" t="e">
        <f>IF(Produit_Tarif_Stock!#REF!&lt;&gt;0,(E1868-(E1868*H1868)-Produit_Tarif_Stock!#REF!)/Produit_Tarif_Stock!#REF!*100,(E1868-(E1868*H1868)-Produit_Tarif_Stock!#REF!)/Produit_Tarif_Stock!#REF!*100)</f>
        <v>#REF!</v>
      </c>
      <c r="R1868" s="523">
        <f t="shared" si="59"/>
        <v>0</v>
      </c>
      <c r="S1868" s="524" t="e">
        <f>Produit_Tarif_Stock!#REF!</f>
        <v>#REF!</v>
      </c>
    </row>
    <row r="1869" spans="1:19" ht="24.75" customHeight="1">
      <c r="A1869" s="228" t="e">
        <f>Produit_Tarif_Stock!#REF!</f>
        <v>#REF!</v>
      </c>
      <c r="B1869" s="118" t="e">
        <f>IF(Produit_Tarif_Stock!#REF!&lt;&gt;"",Produit_Tarif_Stock!#REF!,"")</f>
        <v>#REF!</v>
      </c>
      <c r="C1869" s="502" t="e">
        <f>IF(Produit_Tarif_Stock!#REF!&lt;&gt;"",Produit_Tarif_Stock!#REF!,"")</f>
        <v>#REF!</v>
      </c>
      <c r="D1869" s="505" t="e">
        <f>IF(Produit_Tarif_Stock!#REF!&lt;&gt;"",Produit_Tarif_Stock!#REF!,"")</f>
        <v>#REF!</v>
      </c>
      <c r="E1869" s="514" t="e">
        <f>IF(Produit_Tarif_Stock!#REF!&lt;&gt;0,Produit_Tarif_Stock!#REF!,"")</f>
        <v>#REF!</v>
      </c>
      <c r="F1869" s="2" t="e">
        <f>IF(Produit_Tarif_Stock!#REF!&lt;&gt;"",Produit_Tarif_Stock!#REF!,"")</f>
        <v>#REF!</v>
      </c>
      <c r="G1869" s="506" t="e">
        <f>IF(Produit_Tarif_Stock!#REF!&lt;&gt;0,Produit_Tarif_Stock!#REF!,"")</f>
        <v>#REF!</v>
      </c>
      <c r="I1869" s="506" t="str">
        <f t="shared" si="58"/>
        <v/>
      </c>
      <c r="J1869" s="2" t="e">
        <f>IF(Produit_Tarif_Stock!#REF!&lt;&gt;0,Produit_Tarif_Stock!#REF!,"")</f>
        <v>#REF!</v>
      </c>
      <c r="K1869" s="2" t="e">
        <f>IF(Produit_Tarif_Stock!#REF!&lt;&gt;0,Produit_Tarif_Stock!#REF!,"")</f>
        <v>#REF!</v>
      </c>
      <c r="L1869" s="114" t="e">
        <f>IF(Produit_Tarif_Stock!#REF!&lt;&gt;0,Produit_Tarif_Stock!#REF!,"")</f>
        <v>#REF!</v>
      </c>
      <c r="M1869" s="114" t="e">
        <f>IF(Produit_Tarif_Stock!#REF!&lt;&gt;0,Produit_Tarif_Stock!#REF!,"")</f>
        <v>#REF!</v>
      </c>
      <c r="N1869" s="454"/>
      <c r="P1869" s="2" t="e">
        <f>IF(Produit_Tarif_Stock!#REF!&lt;&gt;0,Produit_Tarif_Stock!#REF!,"")</f>
        <v>#REF!</v>
      </c>
      <c r="Q1869" s="518" t="e">
        <f>IF(Produit_Tarif_Stock!#REF!&lt;&gt;0,(E1869-(E1869*H1869)-Produit_Tarif_Stock!#REF!)/Produit_Tarif_Stock!#REF!*100,(E1869-(E1869*H1869)-Produit_Tarif_Stock!#REF!)/Produit_Tarif_Stock!#REF!*100)</f>
        <v>#REF!</v>
      </c>
      <c r="R1869" s="523">
        <f t="shared" si="59"/>
        <v>0</v>
      </c>
      <c r="S1869" s="524" t="e">
        <f>Produit_Tarif_Stock!#REF!</f>
        <v>#REF!</v>
      </c>
    </row>
    <row r="1870" spans="1:19" ht="24.75" customHeight="1">
      <c r="A1870" s="228" t="e">
        <f>Produit_Tarif_Stock!#REF!</f>
        <v>#REF!</v>
      </c>
      <c r="B1870" s="118" t="e">
        <f>IF(Produit_Tarif_Stock!#REF!&lt;&gt;"",Produit_Tarif_Stock!#REF!,"")</f>
        <v>#REF!</v>
      </c>
      <c r="C1870" s="502" t="e">
        <f>IF(Produit_Tarif_Stock!#REF!&lt;&gt;"",Produit_Tarif_Stock!#REF!,"")</f>
        <v>#REF!</v>
      </c>
      <c r="D1870" s="505" t="e">
        <f>IF(Produit_Tarif_Stock!#REF!&lt;&gt;"",Produit_Tarif_Stock!#REF!,"")</f>
        <v>#REF!</v>
      </c>
      <c r="E1870" s="514" t="e">
        <f>IF(Produit_Tarif_Stock!#REF!&lt;&gt;0,Produit_Tarif_Stock!#REF!,"")</f>
        <v>#REF!</v>
      </c>
      <c r="F1870" s="2" t="e">
        <f>IF(Produit_Tarif_Stock!#REF!&lt;&gt;"",Produit_Tarif_Stock!#REF!,"")</f>
        <v>#REF!</v>
      </c>
      <c r="G1870" s="506" t="e">
        <f>IF(Produit_Tarif_Stock!#REF!&lt;&gt;0,Produit_Tarif_Stock!#REF!,"")</f>
        <v>#REF!</v>
      </c>
      <c r="I1870" s="506" t="str">
        <f t="shared" si="58"/>
        <v/>
      </c>
      <c r="J1870" s="2" t="e">
        <f>IF(Produit_Tarif_Stock!#REF!&lt;&gt;0,Produit_Tarif_Stock!#REF!,"")</f>
        <v>#REF!</v>
      </c>
      <c r="K1870" s="2" t="e">
        <f>IF(Produit_Tarif_Stock!#REF!&lt;&gt;0,Produit_Tarif_Stock!#REF!,"")</f>
        <v>#REF!</v>
      </c>
      <c r="L1870" s="114" t="e">
        <f>IF(Produit_Tarif_Stock!#REF!&lt;&gt;0,Produit_Tarif_Stock!#REF!,"")</f>
        <v>#REF!</v>
      </c>
      <c r="M1870" s="114" t="e">
        <f>IF(Produit_Tarif_Stock!#REF!&lt;&gt;0,Produit_Tarif_Stock!#REF!,"")</f>
        <v>#REF!</v>
      </c>
      <c r="N1870" s="454"/>
      <c r="P1870" s="2" t="e">
        <f>IF(Produit_Tarif_Stock!#REF!&lt;&gt;0,Produit_Tarif_Stock!#REF!,"")</f>
        <v>#REF!</v>
      </c>
      <c r="Q1870" s="518" t="e">
        <f>IF(Produit_Tarif_Stock!#REF!&lt;&gt;0,(E1870-(E1870*H1870)-Produit_Tarif_Stock!#REF!)/Produit_Tarif_Stock!#REF!*100,(E1870-(E1870*H1870)-Produit_Tarif_Stock!#REF!)/Produit_Tarif_Stock!#REF!*100)</f>
        <v>#REF!</v>
      </c>
      <c r="R1870" s="523">
        <f t="shared" si="59"/>
        <v>0</v>
      </c>
      <c r="S1870" s="524" t="e">
        <f>Produit_Tarif_Stock!#REF!</f>
        <v>#REF!</v>
      </c>
    </row>
    <row r="1871" spans="1:19" ht="24.75" customHeight="1">
      <c r="A1871" s="228" t="e">
        <f>Produit_Tarif_Stock!#REF!</f>
        <v>#REF!</v>
      </c>
      <c r="B1871" s="118" t="e">
        <f>IF(Produit_Tarif_Stock!#REF!&lt;&gt;"",Produit_Tarif_Stock!#REF!,"")</f>
        <v>#REF!</v>
      </c>
      <c r="C1871" s="502" t="e">
        <f>IF(Produit_Tarif_Stock!#REF!&lt;&gt;"",Produit_Tarif_Stock!#REF!,"")</f>
        <v>#REF!</v>
      </c>
      <c r="D1871" s="505" t="e">
        <f>IF(Produit_Tarif_Stock!#REF!&lt;&gt;"",Produit_Tarif_Stock!#REF!,"")</f>
        <v>#REF!</v>
      </c>
      <c r="E1871" s="514" t="e">
        <f>IF(Produit_Tarif_Stock!#REF!&lt;&gt;0,Produit_Tarif_Stock!#REF!,"")</f>
        <v>#REF!</v>
      </c>
      <c r="F1871" s="2" t="e">
        <f>IF(Produit_Tarif_Stock!#REF!&lt;&gt;"",Produit_Tarif_Stock!#REF!,"")</f>
        <v>#REF!</v>
      </c>
      <c r="G1871" s="506" t="e">
        <f>IF(Produit_Tarif_Stock!#REF!&lt;&gt;0,Produit_Tarif_Stock!#REF!,"")</f>
        <v>#REF!</v>
      </c>
      <c r="I1871" s="506" t="str">
        <f t="shared" si="58"/>
        <v/>
      </c>
      <c r="J1871" s="2" t="e">
        <f>IF(Produit_Tarif_Stock!#REF!&lt;&gt;0,Produit_Tarif_Stock!#REF!,"")</f>
        <v>#REF!</v>
      </c>
      <c r="K1871" s="2" t="e">
        <f>IF(Produit_Tarif_Stock!#REF!&lt;&gt;0,Produit_Tarif_Stock!#REF!,"")</f>
        <v>#REF!</v>
      </c>
      <c r="L1871" s="114" t="e">
        <f>IF(Produit_Tarif_Stock!#REF!&lt;&gt;0,Produit_Tarif_Stock!#REF!,"")</f>
        <v>#REF!</v>
      </c>
      <c r="M1871" s="114" t="e">
        <f>IF(Produit_Tarif_Stock!#REF!&lt;&gt;0,Produit_Tarif_Stock!#REF!,"")</f>
        <v>#REF!</v>
      </c>
      <c r="N1871" s="454"/>
      <c r="P1871" s="2" t="e">
        <f>IF(Produit_Tarif_Stock!#REF!&lt;&gt;0,Produit_Tarif_Stock!#REF!,"")</f>
        <v>#REF!</v>
      </c>
      <c r="Q1871" s="518" t="e">
        <f>IF(Produit_Tarif_Stock!#REF!&lt;&gt;0,(E1871-(E1871*H1871)-Produit_Tarif_Stock!#REF!)/Produit_Tarif_Stock!#REF!*100,(E1871-(E1871*H1871)-Produit_Tarif_Stock!#REF!)/Produit_Tarif_Stock!#REF!*100)</f>
        <v>#REF!</v>
      </c>
      <c r="R1871" s="523">
        <f t="shared" si="59"/>
        <v>0</v>
      </c>
      <c r="S1871" s="524" t="e">
        <f>Produit_Tarif_Stock!#REF!</f>
        <v>#REF!</v>
      </c>
    </row>
    <row r="1872" spans="1:19" ht="24.75" customHeight="1">
      <c r="A1872" s="228" t="e">
        <f>Produit_Tarif_Stock!#REF!</f>
        <v>#REF!</v>
      </c>
      <c r="B1872" s="118" t="e">
        <f>IF(Produit_Tarif_Stock!#REF!&lt;&gt;"",Produit_Tarif_Stock!#REF!,"")</f>
        <v>#REF!</v>
      </c>
      <c r="C1872" s="502" t="e">
        <f>IF(Produit_Tarif_Stock!#REF!&lt;&gt;"",Produit_Tarif_Stock!#REF!,"")</f>
        <v>#REF!</v>
      </c>
      <c r="D1872" s="505" t="e">
        <f>IF(Produit_Tarif_Stock!#REF!&lt;&gt;"",Produit_Tarif_Stock!#REF!,"")</f>
        <v>#REF!</v>
      </c>
      <c r="E1872" s="514" t="e">
        <f>IF(Produit_Tarif_Stock!#REF!&lt;&gt;0,Produit_Tarif_Stock!#REF!,"")</f>
        <v>#REF!</v>
      </c>
      <c r="F1872" s="2" t="e">
        <f>IF(Produit_Tarif_Stock!#REF!&lt;&gt;"",Produit_Tarif_Stock!#REF!,"")</f>
        <v>#REF!</v>
      </c>
      <c r="G1872" s="506" t="e">
        <f>IF(Produit_Tarif_Stock!#REF!&lt;&gt;0,Produit_Tarif_Stock!#REF!,"")</f>
        <v>#REF!</v>
      </c>
      <c r="I1872" s="506" t="str">
        <f t="shared" si="58"/>
        <v/>
      </c>
      <c r="J1872" s="2" t="e">
        <f>IF(Produit_Tarif_Stock!#REF!&lt;&gt;0,Produit_Tarif_Stock!#REF!,"")</f>
        <v>#REF!</v>
      </c>
      <c r="K1872" s="2" t="e">
        <f>IF(Produit_Tarif_Stock!#REF!&lt;&gt;0,Produit_Tarif_Stock!#REF!,"")</f>
        <v>#REF!</v>
      </c>
      <c r="L1872" s="114" t="e">
        <f>IF(Produit_Tarif_Stock!#REF!&lt;&gt;0,Produit_Tarif_Stock!#REF!,"")</f>
        <v>#REF!</v>
      </c>
      <c r="M1872" s="114" t="e">
        <f>IF(Produit_Tarif_Stock!#REF!&lt;&gt;0,Produit_Tarif_Stock!#REF!,"")</f>
        <v>#REF!</v>
      </c>
      <c r="N1872" s="454"/>
      <c r="P1872" s="2" t="e">
        <f>IF(Produit_Tarif_Stock!#REF!&lt;&gt;0,Produit_Tarif_Stock!#REF!,"")</f>
        <v>#REF!</v>
      </c>
      <c r="Q1872" s="518" t="e">
        <f>IF(Produit_Tarif_Stock!#REF!&lt;&gt;0,(E1872-(E1872*H1872)-Produit_Tarif_Stock!#REF!)/Produit_Tarif_Stock!#REF!*100,(E1872-(E1872*H1872)-Produit_Tarif_Stock!#REF!)/Produit_Tarif_Stock!#REF!*100)</f>
        <v>#REF!</v>
      </c>
      <c r="R1872" s="523">
        <f t="shared" si="59"/>
        <v>0</v>
      </c>
      <c r="S1872" s="524" t="e">
        <f>Produit_Tarif_Stock!#REF!</f>
        <v>#REF!</v>
      </c>
    </row>
    <row r="1873" spans="1:19" ht="24.75" customHeight="1">
      <c r="A1873" s="228" t="e">
        <f>Produit_Tarif_Stock!#REF!</f>
        <v>#REF!</v>
      </c>
      <c r="B1873" s="118" t="e">
        <f>IF(Produit_Tarif_Stock!#REF!&lt;&gt;"",Produit_Tarif_Stock!#REF!,"")</f>
        <v>#REF!</v>
      </c>
      <c r="C1873" s="502" t="e">
        <f>IF(Produit_Tarif_Stock!#REF!&lt;&gt;"",Produit_Tarif_Stock!#REF!,"")</f>
        <v>#REF!</v>
      </c>
      <c r="D1873" s="505" t="e">
        <f>IF(Produit_Tarif_Stock!#REF!&lt;&gt;"",Produit_Tarif_Stock!#REF!,"")</f>
        <v>#REF!</v>
      </c>
      <c r="E1873" s="514" t="e">
        <f>IF(Produit_Tarif_Stock!#REF!&lt;&gt;0,Produit_Tarif_Stock!#REF!,"")</f>
        <v>#REF!</v>
      </c>
      <c r="F1873" s="2" t="e">
        <f>IF(Produit_Tarif_Stock!#REF!&lt;&gt;"",Produit_Tarif_Stock!#REF!,"")</f>
        <v>#REF!</v>
      </c>
      <c r="G1873" s="506" t="e">
        <f>IF(Produit_Tarif_Stock!#REF!&lt;&gt;0,Produit_Tarif_Stock!#REF!,"")</f>
        <v>#REF!</v>
      </c>
      <c r="I1873" s="506" t="str">
        <f t="shared" si="58"/>
        <v/>
      </c>
      <c r="J1873" s="2" t="e">
        <f>IF(Produit_Tarif_Stock!#REF!&lt;&gt;0,Produit_Tarif_Stock!#REF!,"")</f>
        <v>#REF!</v>
      </c>
      <c r="K1873" s="2" t="e">
        <f>IF(Produit_Tarif_Stock!#REF!&lt;&gt;0,Produit_Tarif_Stock!#REF!,"")</f>
        <v>#REF!</v>
      </c>
      <c r="L1873" s="114" t="e">
        <f>IF(Produit_Tarif_Stock!#REF!&lt;&gt;0,Produit_Tarif_Stock!#REF!,"")</f>
        <v>#REF!</v>
      </c>
      <c r="M1873" s="114" t="e">
        <f>IF(Produit_Tarif_Stock!#REF!&lt;&gt;0,Produit_Tarif_Stock!#REF!,"")</f>
        <v>#REF!</v>
      </c>
      <c r="N1873" s="454"/>
      <c r="P1873" s="2" t="e">
        <f>IF(Produit_Tarif_Stock!#REF!&lt;&gt;0,Produit_Tarif_Stock!#REF!,"")</f>
        <v>#REF!</v>
      </c>
      <c r="Q1873" s="518" t="e">
        <f>IF(Produit_Tarif_Stock!#REF!&lt;&gt;0,(E1873-(E1873*H1873)-Produit_Tarif_Stock!#REF!)/Produit_Tarif_Stock!#REF!*100,(E1873-(E1873*H1873)-Produit_Tarif_Stock!#REF!)/Produit_Tarif_Stock!#REF!*100)</f>
        <v>#REF!</v>
      </c>
      <c r="R1873" s="523">
        <f t="shared" si="59"/>
        <v>0</v>
      </c>
      <c r="S1873" s="524" t="e">
        <f>Produit_Tarif_Stock!#REF!</f>
        <v>#REF!</v>
      </c>
    </row>
    <row r="1874" spans="1:19" ht="24.75" customHeight="1">
      <c r="A1874" s="228" t="e">
        <f>Produit_Tarif_Stock!#REF!</f>
        <v>#REF!</v>
      </c>
      <c r="B1874" s="118" t="e">
        <f>IF(Produit_Tarif_Stock!#REF!&lt;&gt;"",Produit_Tarif_Stock!#REF!,"")</f>
        <v>#REF!</v>
      </c>
      <c r="C1874" s="502" t="e">
        <f>IF(Produit_Tarif_Stock!#REF!&lt;&gt;"",Produit_Tarif_Stock!#REF!,"")</f>
        <v>#REF!</v>
      </c>
      <c r="D1874" s="505" t="e">
        <f>IF(Produit_Tarif_Stock!#REF!&lt;&gt;"",Produit_Tarif_Stock!#REF!,"")</f>
        <v>#REF!</v>
      </c>
      <c r="E1874" s="514" t="e">
        <f>IF(Produit_Tarif_Stock!#REF!&lt;&gt;0,Produit_Tarif_Stock!#REF!,"")</f>
        <v>#REF!</v>
      </c>
      <c r="F1874" s="2" t="e">
        <f>IF(Produit_Tarif_Stock!#REF!&lt;&gt;"",Produit_Tarif_Stock!#REF!,"")</f>
        <v>#REF!</v>
      </c>
      <c r="G1874" s="506" t="e">
        <f>IF(Produit_Tarif_Stock!#REF!&lt;&gt;0,Produit_Tarif_Stock!#REF!,"")</f>
        <v>#REF!</v>
      </c>
      <c r="I1874" s="506" t="str">
        <f t="shared" si="58"/>
        <v/>
      </c>
      <c r="J1874" s="2" t="e">
        <f>IF(Produit_Tarif_Stock!#REF!&lt;&gt;0,Produit_Tarif_Stock!#REF!,"")</f>
        <v>#REF!</v>
      </c>
      <c r="K1874" s="2" t="e">
        <f>IF(Produit_Tarif_Stock!#REF!&lt;&gt;0,Produit_Tarif_Stock!#REF!,"")</f>
        <v>#REF!</v>
      </c>
      <c r="L1874" s="114" t="e">
        <f>IF(Produit_Tarif_Stock!#REF!&lt;&gt;0,Produit_Tarif_Stock!#REF!,"")</f>
        <v>#REF!</v>
      </c>
      <c r="M1874" s="114" t="e">
        <f>IF(Produit_Tarif_Stock!#REF!&lt;&gt;0,Produit_Tarif_Stock!#REF!,"")</f>
        <v>#REF!</v>
      </c>
      <c r="N1874" s="454"/>
      <c r="P1874" s="2" t="e">
        <f>IF(Produit_Tarif_Stock!#REF!&lt;&gt;0,Produit_Tarif_Stock!#REF!,"")</f>
        <v>#REF!</v>
      </c>
      <c r="Q1874" s="518" t="e">
        <f>IF(Produit_Tarif_Stock!#REF!&lt;&gt;0,(E1874-(E1874*H1874)-Produit_Tarif_Stock!#REF!)/Produit_Tarif_Stock!#REF!*100,(E1874-(E1874*H1874)-Produit_Tarif_Stock!#REF!)/Produit_Tarif_Stock!#REF!*100)</f>
        <v>#REF!</v>
      </c>
      <c r="R1874" s="523">
        <f t="shared" si="59"/>
        <v>0</v>
      </c>
      <c r="S1874" s="524" t="e">
        <f>Produit_Tarif_Stock!#REF!</f>
        <v>#REF!</v>
      </c>
    </row>
    <row r="1875" spans="1:19" ht="24.75" customHeight="1">
      <c r="A1875" s="228" t="e">
        <f>Produit_Tarif_Stock!#REF!</f>
        <v>#REF!</v>
      </c>
      <c r="B1875" s="118" t="e">
        <f>IF(Produit_Tarif_Stock!#REF!&lt;&gt;"",Produit_Tarif_Stock!#REF!,"")</f>
        <v>#REF!</v>
      </c>
      <c r="C1875" s="502" t="e">
        <f>IF(Produit_Tarif_Stock!#REF!&lt;&gt;"",Produit_Tarif_Stock!#REF!,"")</f>
        <v>#REF!</v>
      </c>
      <c r="D1875" s="505" t="e">
        <f>IF(Produit_Tarif_Stock!#REF!&lt;&gt;"",Produit_Tarif_Stock!#REF!,"")</f>
        <v>#REF!</v>
      </c>
      <c r="E1875" s="514" t="e">
        <f>IF(Produit_Tarif_Stock!#REF!&lt;&gt;0,Produit_Tarif_Stock!#REF!,"")</f>
        <v>#REF!</v>
      </c>
      <c r="F1875" s="2" t="e">
        <f>IF(Produit_Tarif_Stock!#REF!&lt;&gt;"",Produit_Tarif_Stock!#REF!,"")</f>
        <v>#REF!</v>
      </c>
      <c r="G1875" s="506" t="e">
        <f>IF(Produit_Tarif_Stock!#REF!&lt;&gt;0,Produit_Tarif_Stock!#REF!,"")</f>
        <v>#REF!</v>
      </c>
      <c r="I1875" s="506" t="str">
        <f t="shared" si="58"/>
        <v/>
      </c>
      <c r="J1875" s="2" t="e">
        <f>IF(Produit_Tarif_Stock!#REF!&lt;&gt;0,Produit_Tarif_Stock!#REF!,"")</f>
        <v>#REF!</v>
      </c>
      <c r="K1875" s="2" t="e">
        <f>IF(Produit_Tarif_Stock!#REF!&lt;&gt;0,Produit_Tarif_Stock!#REF!,"")</f>
        <v>#REF!</v>
      </c>
      <c r="L1875" s="114" t="e">
        <f>IF(Produit_Tarif_Stock!#REF!&lt;&gt;0,Produit_Tarif_Stock!#REF!,"")</f>
        <v>#REF!</v>
      </c>
      <c r="M1875" s="114" t="e">
        <f>IF(Produit_Tarif_Stock!#REF!&lt;&gt;0,Produit_Tarif_Stock!#REF!,"")</f>
        <v>#REF!</v>
      </c>
      <c r="N1875" s="454"/>
      <c r="P1875" s="2" t="e">
        <f>IF(Produit_Tarif_Stock!#REF!&lt;&gt;0,Produit_Tarif_Stock!#REF!,"")</f>
        <v>#REF!</v>
      </c>
      <c r="Q1875" s="518" t="e">
        <f>IF(Produit_Tarif_Stock!#REF!&lt;&gt;0,(E1875-(E1875*H1875)-Produit_Tarif_Stock!#REF!)/Produit_Tarif_Stock!#REF!*100,(E1875-(E1875*H1875)-Produit_Tarif_Stock!#REF!)/Produit_Tarif_Stock!#REF!*100)</f>
        <v>#REF!</v>
      </c>
      <c r="R1875" s="523">
        <f t="shared" si="59"/>
        <v>0</v>
      </c>
      <c r="S1875" s="524" t="e">
        <f>Produit_Tarif_Stock!#REF!</f>
        <v>#REF!</v>
      </c>
    </row>
    <row r="1876" spans="1:19" ht="24.75" customHeight="1">
      <c r="A1876" s="228" t="e">
        <f>Produit_Tarif_Stock!#REF!</f>
        <v>#REF!</v>
      </c>
      <c r="B1876" s="118" t="e">
        <f>IF(Produit_Tarif_Stock!#REF!&lt;&gt;"",Produit_Tarif_Stock!#REF!,"")</f>
        <v>#REF!</v>
      </c>
      <c r="C1876" s="502" t="e">
        <f>IF(Produit_Tarif_Stock!#REF!&lt;&gt;"",Produit_Tarif_Stock!#REF!,"")</f>
        <v>#REF!</v>
      </c>
      <c r="D1876" s="505" t="e">
        <f>IF(Produit_Tarif_Stock!#REF!&lt;&gt;"",Produit_Tarif_Stock!#REF!,"")</f>
        <v>#REF!</v>
      </c>
      <c r="E1876" s="514" t="e">
        <f>IF(Produit_Tarif_Stock!#REF!&lt;&gt;0,Produit_Tarif_Stock!#REF!,"")</f>
        <v>#REF!</v>
      </c>
      <c r="F1876" s="2" t="e">
        <f>IF(Produit_Tarif_Stock!#REF!&lt;&gt;"",Produit_Tarif_Stock!#REF!,"")</f>
        <v>#REF!</v>
      </c>
      <c r="G1876" s="506" t="e">
        <f>IF(Produit_Tarif_Stock!#REF!&lt;&gt;0,Produit_Tarif_Stock!#REF!,"")</f>
        <v>#REF!</v>
      </c>
      <c r="I1876" s="506" t="str">
        <f t="shared" si="58"/>
        <v/>
      </c>
      <c r="J1876" s="2" t="e">
        <f>IF(Produit_Tarif_Stock!#REF!&lt;&gt;0,Produit_Tarif_Stock!#REF!,"")</f>
        <v>#REF!</v>
      </c>
      <c r="K1876" s="2" t="e">
        <f>IF(Produit_Tarif_Stock!#REF!&lt;&gt;0,Produit_Tarif_Stock!#REF!,"")</f>
        <v>#REF!</v>
      </c>
      <c r="L1876" s="114" t="e">
        <f>IF(Produit_Tarif_Stock!#REF!&lt;&gt;0,Produit_Tarif_Stock!#REF!,"")</f>
        <v>#REF!</v>
      </c>
      <c r="M1876" s="114" t="e">
        <f>IF(Produit_Tarif_Stock!#REF!&lt;&gt;0,Produit_Tarif_Stock!#REF!,"")</f>
        <v>#REF!</v>
      </c>
      <c r="N1876" s="454"/>
      <c r="P1876" s="2" t="e">
        <f>IF(Produit_Tarif_Stock!#REF!&lt;&gt;0,Produit_Tarif_Stock!#REF!,"")</f>
        <v>#REF!</v>
      </c>
      <c r="Q1876" s="518" t="e">
        <f>IF(Produit_Tarif_Stock!#REF!&lt;&gt;0,(E1876-(E1876*H1876)-Produit_Tarif_Stock!#REF!)/Produit_Tarif_Stock!#REF!*100,(E1876-(E1876*H1876)-Produit_Tarif_Stock!#REF!)/Produit_Tarif_Stock!#REF!*100)</f>
        <v>#REF!</v>
      </c>
      <c r="R1876" s="523">
        <f t="shared" si="59"/>
        <v>0</v>
      </c>
      <c r="S1876" s="524" t="e">
        <f>Produit_Tarif_Stock!#REF!</f>
        <v>#REF!</v>
      </c>
    </row>
    <row r="1877" spans="1:19" ht="24.75" customHeight="1">
      <c r="A1877" s="228" t="e">
        <f>Produit_Tarif_Stock!#REF!</f>
        <v>#REF!</v>
      </c>
      <c r="B1877" s="118" t="e">
        <f>IF(Produit_Tarif_Stock!#REF!&lt;&gt;"",Produit_Tarif_Stock!#REF!,"")</f>
        <v>#REF!</v>
      </c>
      <c r="C1877" s="502" t="e">
        <f>IF(Produit_Tarif_Stock!#REF!&lt;&gt;"",Produit_Tarif_Stock!#REF!,"")</f>
        <v>#REF!</v>
      </c>
      <c r="D1877" s="505" t="e">
        <f>IF(Produit_Tarif_Stock!#REF!&lt;&gt;"",Produit_Tarif_Stock!#REF!,"")</f>
        <v>#REF!</v>
      </c>
      <c r="E1877" s="514" t="e">
        <f>IF(Produit_Tarif_Stock!#REF!&lt;&gt;0,Produit_Tarif_Stock!#REF!,"")</f>
        <v>#REF!</v>
      </c>
      <c r="F1877" s="2" t="e">
        <f>IF(Produit_Tarif_Stock!#REF!&lt;&gt;"",Produit_Tarif_Stock!#REF!,"")</f>
        <v>#REF!</v>
      </c>
      <c r="G1877" s="506" t="e">
        <f>IF(Produit_Tarif_Stock!#REF!&lt;&gt;0,Produit_Tarif_Stock!#REF!,"")</f>
        <v>#REF!</v>
      </c>
      <c r="I1877" s="506" t="str">
        <f t="shared" si="58"/>
        <v/>
      </c>
      <c r="J1877" s="2" t="e">
        <f>IF(Produit_Tarif_Stock!#REF!&lt;&gt;0,Produit_Tarif_Stock!#REF!,"")</f>
        <v>#REF!</v>
      </c>
      <c r="K1877" s="2" t="e">
        <f>IF(Produit_Tarif_Stock!#REF!&lt;&gt;0,Produit_Tarif_Stock!#REF!,"")</f>
        <v>#REF!</v>
      </c>
      <c r="L1877" s="114" t="e">
        <f>IF(Produit_Tarif_Stock!#REF!&lt;&gt;0,Produit_Tarif_Stock!#REF!,"")</f>
        <v>#REF!</v>
      </c>
      <c r="M1877" s="114" t="e">
        <f>IF(Produit_Tarif_Stock!#REF!&lt;&gt;0,Produit_Tarif_Stock!#REF!,"")</f>
        <v>#REF!</v>
      </c>
      <c r="N1877" s="454"/>
      <c r="P1877" s="2" t="e">
        <f>IF(Produit_Tarif_Stock!#REF!&lt;&gt;0,Produit_Tarif_Stock!#REF!,"")</f>
        <v>#REF!</v>
      </c>
      <c r="Q1877" s="518" t="e">
        <f>IF(Produit_Tarif_Stock!#REF!&lt;&gt;0,(E1877-(E1877*H1877)-Produit_Tarif_Stock!#REF!)/Produit_Tarif_Stock!#REF!*100,(E1877-(E1877*H1877)-Produit_Tarif_Stock!#REF!)/Produit_Tarif_Stock!#REF!*100)</f>
        <v>#REF!</v>
      </c>
      <c r="R1877" s="523">
        <f t="shared" si="59"/>
        <v>0</v>
      </c>
      <c r="S1877" s="524" t="e">
        <f>Produit_Tarif_Stock!#REF!</f>
        <v>#REF!</v>
      </c>
    </row>
    <row r="1878" spans="1:19" ht="24.75" customHeight="1">
      <c r="A1878" s="228" t="e">
        <f>Produit_Tarif_Stock!#REF!</f>
        <v>#REF!</v>
      </c>
      <c r="B1878" s="118" t="e">
        <f>IF(Produit_Tarif_Stock!#REF!&lt;&gt;"",Produit_Tarif_Stock!#REF!,"")</f>
        <v>#REF!</v>
      </c>
      <c r="C1878" s="502" t="e">
        <f>IF(Produit_Tarif_Stock!#REF!&lt;&gt;"",Produit_Tarif_Stock!#REF!,"")</f>
        <v>#REF!</v>
      </c>
      <c r="D1878" s="505" t="e">
        <f>IF(Produit_Tarif_Stock!#REF!&lt;&gt;"",Produit_Tarif_Stock!#REF!,"")</f>
        <v>#REF!</v>
      </c>
      <c r="E1878" s="514" t="e">
        <f>IF(Produit_Tarif_Stock!#REF!&lt;&gt;0,Produit_Tarif_Stock!#REF!,"")</f>
        <v>#REF!</v>
      </c>
      <c r="F1878" s="2" t="e">
        <f>IF(Produit_Tarif_Stock!#REF!&lt;&gt;"",Produit_Tarif_Stock!#REF!,"")</f>
        <v>#REF!</v>
      </c>
      <c r="G1878" s="506" t="e">
        <f>IF(Produit_Tarif_Stock!#REF!&lt;&gt;0,Produit_Tarif_Stock!#REF!,"")</f>
        <v>#REF!</v>
      </c>
      <c r="I1878" s="506" t="str">
        <f t="shared" si="58"/>
        <v/>
      </c>
      <c r="J1878" s="2" t="e">
        <f>IF(Produit_Tarif_Stock!#REF!&lt;&gt;0,Produit_Tarif_Stock!#REF!,"")</f>
        <v>#REF!</v>
      </c>
      <c r="K1878" s="2" t="e">
        <f>IF(Produit_Tarif_Stock!#REF!&lt;&gt;0,Produit_Tarif_Stock!#REF!,"")</f>
        <v>#REF!</v>
      </c>
      <c r="L1878" s="114" t="e">
        <f>IF(Produit_Tarif_Stock!#REF!&lt;&gt;0,Produit_Tarif_Stock!#REF!,"")</f>
        <v>#REF!</v>
      </c>
      <c r="M1878" s="114" t="e">
        <f>IF(Produit_Tarif_Stock!#REF!&lt;&gt;0,Produit_Tarif_Stock!#REF!,"")</f>
        <v>#REF!</v>
      </c>
      <c r="N1878" s="454"/>
      <c r="P1878" s="2" t="e">
        <f>IF(Produit_Tarif_Stock!#REF!&lt;&gt;0,Produit_Tarif_Stock!#REF!,"")</f>
        <v>#REF!</v>
      </c>
      <c r="Q1878" s="518" t="e">
        <f>IF(Produit_Tarif_Stock!#REF!&lt;&gt;0,(E1878-(E1878*H1878)-Produit_Tarif_Stock!#REF!)/Produit_Tarif_Stock!#REF!*100,(E1878-(E1878*H1878)-Produit_Tarif_Stock!#REF!)/Produit_Tarif_Stock!#REF!*100)</f>
        <v>#REF!</v>
      </c>
      <c r="R1878" s="523">
        <f t="shared" si="59"/>
        <v>0</v>
      </c>
      <c r="S1878" s="524" t="e">
        <f>Produit_Tarif_Stock!#REF!</f>
        <v>#REF!</v>
      </c>
    </row>
    <row r="1879" spans="1:19" ht="24.75" customHeight="1">
      <c r="A1879" s="228" t="e">
        <f>Produit_Tarif_Stock!#REF!</f>
        <v>#REF!</v>
      </c>
      <c r="B1879" s="118" t="e">
        <f>IF(Produit_Tarif_Stock!#REF!&lt;&gt;"",Produit_Tarif_Stock!#REF!,"")</f>
        <v>#REF!</v>
      </c>
      <c r="C1879" s="502" t="e">
        <f>IF(Produit_Tarif_Stock!#REF!&lt;&gt;"",Produit_Tarif_Stock!#REF!,"")</f>
        <v>#REF!</v>
      </c>
      <c r="D1879" s="505" t="e">
        <f>IF(Produit_Tarif_Stock!#REF!&lt;&gt;"",Produit_Tarif_Stock!#REF!,"")</f>
        <v>#REF!</v>
      </c>
      <c r="E1879" s="514" t="e">
        <f>IF(Produit_Tarif_Stock!#REF!&lt;&gt;0,Produit_Tarif_Stock!#REF!,"")</f>
        <v>#REF!</v>
      </c>
      <c r="F1879" s="2" t="e">
        <f>IF(Produit_Tarif_Stock!#REF!&lt;&gt;"",Produit_Tarif_Stock!#REF!,"")</f>
        <v>#REF!</v>
      </c>
      <c r="G1879" s="506" t="e">
        <f>IF(Produit_Tarif_Stock!#REF!&lt;&gt;0,Produit_Tarif_Stock!#REF!,"")</f>
        <v>#REF!</v>
      </c>
      <c r="I1879" s="506" t="str">
        <f t="shared" si="58"/>
        <v/>
      </c>
      <c r="J1879" s="2" t="e">
        <f>IF(Produit_Tarif_Stock!#REF!&lt;&gt;0,Produit_Tarif_Stock!#REF!,"")</f>
        <v>#REF!</v>
      </c>
      <c r="K1879" s="2" t="e">
        <f>IF(Produit_Tarif_Stock!#REF!&lt;&gt;0,Produit_Tarif_Stock!#REF!,"")</f>
        <v>#REF!</v>
      </c>
      <c r="L1879" s="114" t="e">
        <f>IF(Produit_Tarif_Stock!#REF!&lt;&gt;0,Produit_Tarif_Stock!#REF!,"")</f>
        <v>#REF!</v>
      </c>
      <c r="M1879" s="114" t="e">
        <f>IF(Produit_Tarif_Stock!#REF!&lt;&gt;0,Produit_Tarif_Stock!#REF!,"")</f>
        <v>#REF!</v>
      </c>
      <c r="N1879" s="454"/>
      <c r="P1879" s="2" t="e">
        <f>IF(Produit_Tarif_Stock!#REF!&lt;&gt;0,Produit_Tarif_Stock!#REF!,"")</f>
        <v>#REF!</v>
      </c>
      <c r="Q1879" s="518" t="e">
        <f>IF(Produit_Tarif_Stock!#REF!&lt;&gt;0,(E1879-(E1879*H1879)-Produit_Tarif_Stock!#REF!)/Produit_Tarif_Stock!#REF!*100,(E1879-(E1879*H1879)-Produit_Tarif_Stock!#REF!)/Produit_Tarif_Stock!#REF!*100)</f>
        <v>#REF!</v>
      </c>
      <c r="R1879" s="523">
        <f t="shared" si="59"/>
        <v>0</v>
      </c>
      <c r="S1879" s="524" t="e">
        <f>Produit_Tarif_Stock!#REF!</f>
        <v>#REF!</v>
      </c>
    </row>
    <row r="1880" spans="1:19" ht="24.75" customHeight="1">
      <c r="A1880" s="228" t="e">
        <f>Produit_Tarif_Stock!#REF!</f>
        <v>#REF!</v>
      </c>
      <c r="B1880" s="118" t="e">
        <f>IF(Produit_Tarif_Stock!#REF!&lt;&gt;"",Produit_Tarif_Stock!#REF!,"")</f>
        <v>#REF!</v>
      </c>
      <c r="C1880" s="502" t="e">
        <f>IF(Produit_Tarif_Stock!#REF!&lt;&gt;"",Produit_Tarif_Stock!#REF!,"")</f>
        <v>#REF!</v>
      </c>
      <c r="D1880" s="505" t="e">
        <f>IF(Produit_Tarif_Stock!#REF!&lt;&gt;"",Produit_Tarif_Stock!#REF!,"")</f>
        <v>#REF!</v>
      </c>
      <c r="E1880" s="514" t="e">
        <f>IF(Produit_Tarif_Stock!#REF!&lt;&gt;0,Produit_Tarif_Stock!#REF!,"")</f>
        <v>#REF!</v>
      </c>
      <c r="F1880" s="2" t="e">
        <f>IF(Produit_Tarif_Stock!#REF!&lt;&gt;"",Produit_Tarif_Stock!#REF!,"")</f>
        <v>#REF!</v>
      </c>
      <c r="G1880" s="506" t="e">
        <f>IF(Produit_Tarif_Stock!#REF!&lt;&gt;0,Produit_Tarif_Stock!#REF!,"")</f>
        <v>#REF!</v>
      </c>
      <c r="I1880" s="506" t="str">
        <f t="shared" si="58"/>
        <v/>
      </c>
      <c r="J1880" s="2" t="e">
        <f>IF(Produit_Tarif_Stock!#REF!&lt;&gt;0,Produit_Tarif_Stock!#REF!,"")</f>
        <v>#REF!</v>
      </c>
      <c r="K1880" s="2" t="e">
        <f>IF(Produit_Tarif_Stock!#REF!&lt;&gt;0,Produit_Tarif_Stock!#REF!,"")</f>
        <v>#REF!</v>
      </c>
      <c r="L1880" s="114" t="e">
        <f>IF(Produit_Tarif_Stock!#REF!&lt;&gt;0,Produit_Tarif_Stock!#REF!,"")</f>
        <v>#REF!</v>
      </c>
      <c r="M1880" s="114" t="e">
        <f>IF(Produit_Tarif_Stock!#REF!&lt;&gt;0,Produit_Tarif_Stock!#REF!,"")</f>
        <v>#REF!</v>
      </c>
      <c r="N1880" s="454"/>
      <c r="P1880" s="2" t="e">
        <f>IF(Produit_Tarif_Stock!#REF!&lt;&gt;0,Produit_Tarif_Stock!#REF!,"")</f>
        <v>#REF!</v>
      </c>
      <c r="Q1880" s="518" t="e">
        <f>IF(Produit_Tarif_Stock!#REF!&lt;&gt;0,(E1880-(E1880*H1880)-Produit_Tarif_Stock!#REF!)/Produit_Tarif_Stock!#REF!*100,(E1880-(E1880*H1880)-Produit_Tarif_Stock!#REF!)/Produit_Tarif_Stock!#REF!*100)</f>
        <v>#REF!</v>
      </c>
      <c r="R1880" s="523">
        <f t="shared" si="59"/>
        <v>0</v>
      </c>
      <c r="S1880" s="524" t="e">
        <f>Produit_Tarif_Stock!#REF!</f>
        <v>#REF!</v>
      </c>
    </row>
    <row r="1881" spans="1:19" ht="24.75" customHeight="1">
      <c r="A1881" s="228" t="e">
        <f>Produit_Tarif_Stock!#REF!</f>
        <v>#REF!</v>
      </c>
      <c r="B1881" s="118" t="e">
        <f>IF(Produit_Tarif_Stock!#REF!&lt;&gt;"",Produit_Tarif_Stock!#REF!,"")</f>
        <v>#REF!</v>
      </c>
      <c r="C1881" s="502" t="e">
        <f>IF(Produit_Tarif_Stock!#REF!&lt;&gt;"",Produit_Tarif_Stock!#REF!,"")</f>
        <v>#REF!</v>
      </c>
      <c r="D1881" s="505" t="e">
        <f>IF(Produit_Tarif_Stock!#REF!&lt;&gt;"",Produit_Tarif_Stock!#REF!,"")</f>
        <v>#REF!</v>
      </c>
      <c r="E1881" s="514" t="e">
        <f>IF(Produit_Tarif_Stock!#REF!&lt;&gt;0,Produit_Tarif_Stock!#REF!,"")</f>
        <v>#REF!</v>
      </c>
      <c r="F1881" s="2" t="e">
        <f>IF(Produit_Tarif_Stock!#REF!&lt;&gt;"",Produit_Tarif_Stock!#REF!,"")</f>
        <v>#REF!</v>
      </c>
      <c r="G1881" s="506" t="e">
        <f>IF(Produit_Tarif_Stock!#REF!&lt;&gt;0,Produit_Tarif_Stock!#REF!,"")</f>
        <v>#REF!</v>
      </c>
      <c r="I1881" s="506" t="str">
        <f t="shared" si="58"/>
        <v/>
      </c>
      <c r="J1881" s="2" t="e">
        <f>IF(Produit_Tarif_Stock!#REF!&lt;&gt;0,Produit_Tarif_Stock!#REF!,"")</f>
        <v>#REF!</v>
      </c>
      <c r="K1881" s="2" t="e">
        <f>IF(Produit_Tarif_Stock!#REF!&lt;&gt;0,Produit_Tarif_Stock!#REF!,"")</f>
        <v>#REF!</v>
      </c>
      <c r="L1881" s="114" t="e">
        <f>IF(Produit_Tarif_Stock!#REF!&lt;&gt;0,Produit_Tarif_Stock!#REF!,"")</f>
        <v>#REF!</v>
      </c>
      <c r="M1881" s="114" t="e">
        <f>IF(Produit_Tarif_Stock!#REF!&lt;&gt;0,Produit_Tarif_Stock!#REF!,"")</f>
        <v>#REF!</v>
      </c>
      <c r="N1881" s="454"/>
      <c r="P1881" s="2" t="e">
        <f>IF(Produit_Tarif_Stock!#REF!&lt;&gt;0,Produit_Tarif_Stock!#REF!,"")</f>
        <v>#REF!</v>
      </c>
      <c r="Q1881" s="518" t="e">
        <f>IF(Produit_Tarif_Stock!#REF!&lt;&gt;0,(E1881-(E1881*H1881)-Produit_Tarif_Stock!#REF!)/Produit_Tarif_Stock!#REF!*100,(E1881-(E1881*H1881)-Produit_Tarif_Stock!#REF!)/Produit_Tarif_Stock!#REF!*100)</f>
        <v>#REF!</v>
      </c>
      <c r="R1881" s="523">
        <f t="shared" si="59"/>
        <v>0</v>
      </c>
      <c r="S1881" s="524" t="e">
        <f>Produit_Tarif_Stock!#REF!</f>
        <v>#REF!</v>
      </c>
    </row>
    <row r="1882" spans="1:19" ht="24.75" customHeight="1">
      <c r="A1882" s="228" t="e">
        <f>Produit_Tarif_Stock!#REF!</f>
        <v>#REF!</v>
      </c>
      <c r="B1882" s="118" t="e">
        <f>IF(Produit_Tarif_Stock!#REF!&lt;&gt;"",Produit_Tarif_Stock!#REF!,"")</f>
        <v>#REF!</v>
      </c>
      <c r="C1882" s="502" t="e">
        <f>IF(Produit_Tarif_Stock!#REF!&lt;&gt;"",Produit_Tarif_Stock!#REF!,"")</f>
        <v>#REF!</v>
      </c>
      <c r="D1882" s="505" t="e">
        <f>IF(Produit_Tarif_Stock!#REF!&lt;&gt;"",Produit_Tarif_Stock!#REF!,"")</f>
        <v>#REF!</v>
      </c>
      <c r="E1882" s="514" t="e">
        <f>IF(Produit_Tarif_Stock!#REF!&lt;&gt;0,Produit_Tarif_Stock!#REF!,"")</f>
        <v>#REF!</v>
      </c>
      <c r="F1882" s="2" t="e">
        <f>IF(Produit_Tarif_Stock!#REF!&lt;&gt;"",Produit_Tarif_Stock!#REF!,"")</f>
        <v>#REF!</v>
      </c>
      <c r="G1882" s="506" t="e">
        <f>IF(Produit_Tarif_Stock!#REF!&lt;&gt;0,Produit_Tarif_Stock!#REF!,"")</f>
        <v>#REF!</v>
      </c>
      <c r="I1882" s="506" t="str">
        <f t="shared" si="58"/>
        <v/>
      </c>
      <c r="J1882" s="2" t="e">
        <f>IF(Produit_Tarif_Stock!#REF!&lt;&gt;0,Produit_Tarif_Stock!#REF!,"")</f>
        <v>#REF!</v>
      </c>
      <c r="K1882" s="2" t="e">
        <f>IF(Produit_Tarif_Stock!#REF!&lt;&gt;0,Produit_Tarif_Stock!#REF!,"")</f>
        <v>#REF!</v>
      </c>
      <c r="L1882" s="114" t="e">
        <f>IF(Produit_Tarif_Stock!#REF!&lt;&gt;0,Produit_Tarif_Stock!#REF!,"")</f>
        <v>#REF!</v>
      </c>
      <c r="M1882" s="114" t="e">
        <f>IF(Produit_Tarif_Stock!#REF!&lt;&gt;0,Produit_Tarif_Stock!#REF!,"")</f>
        <v>#REF!</v>
      </c>
      <c r="N1882" s="454"/>
      <c r="P1882" s="2" t="e">
        <f>IF(Produit_Tarif_Stock!#REF!&lt;&gt;0,Produit_Tarif_Stock!#REF!,"")</f>
        <v>#REF!</v>
      </c>
      <c r="Q1882" s="518" t="e">
        <f>IF(Produit_Tarif_Stock!#REF!&lt;&gt;0,(E1882-(E1882*H1882)-Produit_Tarif_Stock!#REF!)/Produit_Tarif_Stock!#REF!*100,(E1882-(E1882*H1882)-Produit_Tarif_Stock!#REF!)/Produit_Tarif_Stock!#REF!*100)</f>
        <v>#REF!</v>
      </c>
      <c r="R1882" s="523">
        <f t="shared" si="59"/>
        <v>0</v>
      </c>
      <c r="S1882" s="524" t="e">
        <f>Produit_Tarif_Stock!#REF!</f>
        <v>#REF!</v>
      </c>
    </row>
    <row r="1883" spans="1:19" ht="24.75" customHeight="1">
      <c r="A1883" s="228" t="e">
        <f>Produit_Tarif_Stock!#REF!</f>
        <v>#REF!</v>
      </c>
      <c r="B1883" s="118" t="e">
        <f>IF(Produit_Tarif_Stock!#REF!&lt;&gt;"",Produit_Tarif_Stock!#REF!,"")</f>
        <v>#REF!</v>
      </c>
      <c r="C1883" s="502" t="e">
        <f>IF(Produit_Tarif_Stock!#REF!&lt;&gt;"",Produit_Tarif_Stock!#REF!,"")</f>
        <v>#REF!</v>
      </c>
      <c r="D1883" s="505" t="e">
        <f>IF(Produit_Tarif_Stock!#REF!&lt;&gt;"",Produit_Tarif_Stock!#REF!,"")</f>
        <v>#REF!</v>
      </c>
      <c r="E1883" s="514" t="e">
        <f>IF(Produit_Tarif_Stock!#REF!&lt;&gt;0,Produit_Tarif_Stock!#REF!,"")</f>
        <v>#REF!</v>
      </c>
      <c r="F1883" s="2" t="e">
        <f>IF(Produit_Tarif_Stock!#REF!&lt;&gt;"",Produit_Tarif_Stock!#REF!,"")</f>
        <v>#REF!</v>
      </c>
      <c r="G1883" s="506" t="e">
        <f>IF(Produit_Tarif_Stock!#REF!&lt;&gt;0,Produit_Tarif_Stock!#REF!,"")</f>
        <v>#REF!</v>
      </c>
      <c r="I1883" s="506" t="str">
        <f t="shared" si="58"/>
        <v/>
      </c>
      <c r="J1883" s="2" t="e">
        <f>IF(Produit_Tarif_Stock!#REF!&lt;&gt;0,Produit_Tarif_Stock!#REF!,"")</f>
        <v>#REF!</v>
      </c>
      <c r="K1883" s="2" t="e">
        <f>IF(Produit_Tarif_Stock!#REF!&lt;&gt;0,Produit_Tarif_Stock!#REF!,"")</f>
        <v>#REF!</v>
      </c>
      <c r="L1883" s="114" t="e">
        <f>IF(Produit_Tarif_Stock!#REF!&lt;&gt;0,Produit_Tarif_Stock!#REF!,"")</f>
        <v>#REF!</v>
      </c>
      <c r="M1883" s="114" t="e">
        <f>IF(Produit_Tarif_Stock!#REF!&lt;&gt;0,Produit_Tarif_Stock!#REF!,"")</f>
        <v>#REF!</v>
      </c>
      <c r="N1883" s="454"/>
      <c r="P1883" s="2" t="e">
        <f>IF(Produit_Tarif_Stock!#REF!&lt;&gt;0,Produit_Tarif_Stock!#REF!,"")</f>
        <v>#REF!</v>
      </c>
      <c r="Q1883" s="518" t="e">
        <f>IF(Produit_Tarif_Stock!#REF!&lt;&gt;0,(E1883-(E1883*H1883)-Produit_Tarif_Stock!#REF!)/Produit_Tarif_Stock!#REF!*100,(E1883-(E1883*H1883)-Produit_Tarif_Stock!#REF!)/Produit_Tarif_Stock!#REF!*100)</f>
        <v>#REF!</v>
      </c>
      <c r="R1883" s="523">
        <f t="shared" si="59"/>
        <v>0</v>
      </c>
      <c r="S1883" s="524" t="e">
        <f>Produit_Tarif_Stock!#REF!</f>
        <v>#REF!</v>
      </c>
    </row>
    <row r="1884" spans="1:19" ht="24.75" customHeight="1">
      <c r="A1884" s="228" t="e">
        <f>Produit_Tarif_Stock!#REF!</f>
        <v>#REF!</v>
      </c>
      <c r="B1884" s="118" t="e">
        <f>IF(Produit_Tarif_Stock!#REF!&lt;&gt;"",Produit_Tarif_Stock!#REF!,"")</f>
        <v>#REF!</v>
      </c>
      <c r="C1884" s="502" t="e">
        <f>IF(Produit_Tarif_Stock!#REF!&lt;&gt;"",Produit_Tarif_Stock!#REF!,"")</f>
        <v>#REF!</v>
      </c>
      <c r="D1884" s="505" t="e">
        <f>IF(Produit_Tarif_Stock!#REF!&lt;&gt;"",Produit_Tarif_Stock!#REF!,"")</f>
        <v>#REF!</v>
      </c>
      <c r="E1884" s="514" t="e">
        <f>IF(Produit_Tarif_Stock!#REF!&lt;&gt;0,Produit_Tarif_Stock!#REF!,"")</f>
        <v>#REF!</v>
      </c>
      <c r="F1884" s="2" t="e">
        <f>IF(Produit_Tarif_Stock!#REF!&lt;&gt;"",Produit_Tarif_Stock!#REF!,"")</f>
        <v>#REF!</v>
      </c>
      <c r="G1884" s="506" t="e">
        <f>IF(Produit_Tarif_Stock!#REF!&lt;&gt;0,Produit_Tarif_Stock!#REF!,"")</f>
        <v>#REF!</v>
      </c>
      <c r="I1884" s="506" t="str">
        <f t="shared" si="58"/>
        <v/>
      </c>
      <c r="J1884" s="2" t="e">
        <f>IF(Produit_Tarif_Stock!#REF!&lt;&gt;0,Produit_Tarif_Stock!#REF!,"")</f>
        <v>#REF!</v>
      </c>
      <c r="K1884" s="2" t="e">
        <f>IF(Produit_Tarif_Stock!#REF!&lt;&gt;0,Produit_Tarif_Stock!#REF!,"")</f>
        <v>#REF!</v>
      </c>
      <c r="L1884" s="114" t="e">
        <f>IF(Produit_Tarif_Stock!#REF!&lt;&gt;0,Produit_Tarif_Stock!#REF!,"")</f>
        <v>#REF!</v>
      </c>
      <c r="M1884" s="114" t="e">
        <f>IF(Produit_Tarif_Stock!#REF!&lt;&gt;0,Produit_Tarif_Stock!#REF!,"")</f>
        <v>#REF!</v>
      </c>
      <c r="N1884" s="454"/>
      <c r="P1884" s="2" t="e">
        <f>IF(Produit_Tarif_Stock!#REF!&lt;&gt;0,Produit_Tarif_Stock!#REF!,"")</f>
        <v>#REF!</v>
      </c>
      <c r="Q1884" s="518" t="e">
        <f>IF(Produit_Tarif_Stock!#REF!&lt;&gt;0,(E1884-(E1884*H1884)-Produit_Tarif_Stock!#REF!)/Produit_Tarif_Stock!#REF!*100,(E1884-(E1884*H1884)-Produit_Tarif_Stock!#REF!)/Produit_Tarif_Stock!#REF!*100)</f>
        <v>#REF!</v>
      </c>
      <c r="R1884" s="523">
        <f t="shared" si="59"/>
        <v>0</v>
      </c>
      <c r="S1884" s="524" t="e">
        <f>Produit_Tarif_Stock!#REF!</f>
        <v>#REF!</v>
      </c>
    </row>
    <row r="1885" spans="1:19" ht="24.75" customHeight="1">
      <c r="A1885" s="228" t="e">
        <f>Produit_Tarif_Stock!#REF!</f>
        <v>#REF!</v>
      </c>
      <c r="B1885" s="118" t="e">
        <f>IF(Produit_Tarif_Stock!#REF!&lt;&gt;"",Produit_Tarif_Stock!#REF!,"")</f>
        <v>#REF!</v>
      </c>
      <c r="C1885" s="502" t="e">
        <f>IF(Produit_Tarif_Stock!#REF!&lt;&gt;"",Produit_Tarif_Stock!#REF!,"")</f>
        <v>#REF!</v>
      </c>
      <c r="D1885" s="505" t="e">
        <f>IF(Produit_Tarif_Stock!#REF!&lt;&gt;"",Produit_Tarif_Stock!#REF!,"")</f>
        <v>#REF!</v>
      </c>
      <c r="E1885" s="514" t="e">
        <f>IF(Produit_Tarif_Stock!#REF!&lt;&gt;0,Produit_Tarif_Stock!#REF!,"")</f>
        <v>#REF!</v>
      </c>
      <c r="F1885" s="2" t="e">
        <f>IF(Produit_Tarif_Stock!#REF!&lt;&gt;"",Produit_Tarif_Stock!#REF!,"")</f>
        <v>#REF!</v>
      </c>
      <c r="G1885" s="506" t="e">
        <f>IF(Produit_Tarif_Stock!#REF!&lt;&gt;0,Produit_Tarif_Stock!#REF!,"")</f>
        <v>#REF!</v>
      </c>
      <c r="I1885" s="506" t="str">
        <f t="shared" si="58"/>
        <v/>
      </c>
      <c r="J1885" s="2" t="e">
        <f>IF(Produit_Tarif_Stock!#REF!&lt;&gt;0,Produit_Tarif_Stock!#REF!,"")</f>
        <v>#REF!</v>
      </c>
      <c r="K1885" s="2" t="e">
        <f>IF(Produit_Tarif_Stock!#REF!&lt;&gt;0,Produit_Tarif_Stock!#REF!,"")</f>
        <v>#REF!</v>
      </c>
      <c r="L1885" s="114" t="e">
        <f>IF(Produit_Tarif_Stock!#REF!&lt;&gt;0,Produit_Tarif_Stock!#REF!,"")</f>
        <v>#REF!</v>
      </c>
      <c r="M1885" s="114" t="e">
        <f>IF(Produit_Tarif_Stock!#REF!&lt;&gt;0,Produit_Tarif_Stock!#REF!,"")</f>
        <v>#REF!</v>
      </c>
      <c r="N1885" s="454"/>
      <c r="P1885" s="2" t="e">
        <f>IF(Produit_Tarif_Stock!#REF!&lt;&gt;0,Produit_Tarif_Stock!#REF!,"")</f>
        <v>#REF!</v>
      </c>
      <c r="Q1885" s="518" t="e">
        <f>IF(Produit_Tarif_Stock!#REF!&lt;&gt;0,(E1885-(E1885*H1885)-Produit_Tarif_Stock!#REF!)/Produit_Tarif_Stock!#REF!*100,(E1885-(E1885*H1885)-Produit_Tarif_Stock!#REF!)/Produit_Tarif_Stock!#REF!*100)</f>
        <v>#REF!</v>
      </c>
      <c r="R1885" s="523">
        <f t="shared" si="59"/>
        <v>0</v>
      </c>
      <c r="S1885" s="524" t="e">
        <f>Produit_Tarif_Stock!#REF!</f>
        <v>#REF!</v>
      </c>
    </row>
    <row r="1886" spans="1:19" ht="24.75" customHeight="1">
      <c r="A1886" s="228" t="e">
        <f>Produit_Tarif_Stock!#REF!</f>
        <v>#REF!</v>
      </c>
      <c r="B1886" s="118" t="e">
        <f>IF(Produit_Tarif_Stock!#REF!&lt;&gt;"",Produit_Tarif_Stock!#REF!,"")</f>
        <v>#REF!</v>
      </c>
      <c r="C1886" s="502" t="e">
        <f>IF(Produit_Tarif_Stock!#REF!&lt;&gt;"",Produit_Tarif_Stock!#REF!,"")</f>
        <v>#REF!</v>
      </c>
      <c r="D1886" s="505" t="e">
        <f>IF(Produit_Tarif_Stock!#REF!&lt;&gt;"",Produit_Tarif_Stock!#REF!,"")</f>
        <v>#REF!</v>
      </c>
      <c r="E1886" s="514" t="e">
        <f>IF(Produit_Tarif_Stock!#REF!&lt;&gt;0,Produit_Tarif_Stock!#REF!,"")</f>
        <v>#REF!</v>
      </c>
      <c r="F1886" s="2" t="e">
        <f>IF(Produit_Tarif_Stock!#REF!&lt;&gt;"",Produit_Tarif_Stock!#REF!,"")</f>
        <v>#REF!</v>
      </c>
      <c r="G1886" s="506" t="e">
        <f>IF(Produit_Tarif_Stock!#REF!&lt;&gt;0,Produit_Tarif_Stock!#REF!,"")</f>
        <v>#REF!</v>
      </c>
      <c r="I1886" s="506" t="str">
        <f t="shared" si="58"/>
        <v/>
      </c>
      <c r="J1886" s="2" t="e">
        <f>IF(Produit_Tarif_Stock!#REF!&lt;&gt;0,Produit_Tarif_Stock!#REF!,"")</f>
        <v>#REF!</v>
      </c>
      <c r="K1886" s="2" t="e">
        <f>IF(Produit_Tarif_Stock!#REF!&lt;&gt;0,Produit_Tarif_Stock!#REF!,"")</f>
        <v>#REF!</v>
      </c>
      <c r="L1886" s="114" t="e">
        <f>IF(Produit_Tarif_Stock!#REF!&lt;&gt;0,Produit_Tarif_Stock!#REF!,"")</f>
        <v>#REF!</v>
      </c>
      <c r="M1886" s="114" t="e">
        <f>IF(Produit_Tarif_Stock!#REF!&lt;&gt;0,Produit_Tarif_Stock!#REF!,"")</f>
        <v>#REF!</v>
      </c>
      <c r="N1886" s="454"/>
      <c r="P1886" s="2" t="e">
        <f>IF(Produit_Tarif_Stock!#REF!&lt;&gt;0,Produit_Tarif_Stock!#REF!,"")</f>
        <v>#REF!</v>
      </c>
      <c r="Q1886" s="518" t="e">
        <f>IF(Produit_Tarif_Stock!#REF!&lt;&gt;0,(E1886-(E1886*H1886)-Produit_Tarif_Stock!#REF!)/Produit_Tarif_Stock!#REF!*100,(E1886-(E1886*H1886)-Produit_Tarif_Stock!#REF!)/Produit_Tarif_Stock!#REF!*100)</f>
        <v>#REF!</v>
      </c>
      <c r="R1886" s="523">
        <f t="shared" si="59"/>
        <v>0</v>
      </c>
      <c r="S1886" s="524" t="e">
        <f>Produit_Tarif_Stock!#REF!</f>
        <v>#REF!</v>
      </c>
    </row>
    <row r="1887" spans="1:19" ht="24.75" customHeight="1">
      <c r="A1887" s="228" t="e">
        <f>Produit_Tarif_Stock!#REF!</f>
        <v>#REF!</v>
      </c>
      <c r="B1887" s="118" t="e">
        <f>IF(Produit_Tarif_Stock!#REF!&lt;&gt;"",Produit_Tarif_Stock!#REF!,"")</f>
        <v>#REF!</v>
      </c>
      <c r="C1887" s="502" t="e">
        <f>IF(Produit_Tarif_Stock!#REF!&lt;&gt;"",Produit_Tarif_Stock!#REF!,"")</f>
        <v>#REF!</v>
      </c>
      <c r="D1887" s="505" t="e">
        <f>IF(Produit_Tarif_Stock!#REF!&lt;&gt;"",Produit_Tarif_Stock!#REF!,"")</f>
        <v>#REF!</v>
      </c>
      <c r="E1887" s="514" t="e">
        <f>IF(Produit_Tarif_Stock!#REF!&lt;&gt;0,Produit_Tarif_Stock!#REF!,"")</f>
        <v>#REF!</v>
      </c>
      <c r="F1887" s="2" t="e">
        <f>IF(Produit_Tarif_Stock!#REF!&lt;&gt;"",Produit_Tarif_Stock!#REF!,"")</f>
        <v>#REF!</v>
      </c>
      <c r="G1887" s="506" t="e">
        <f>IF(Produit_Tarif_Stock!#REF!&lt;&gt;0,Produit_Tarif_Stock!#REF!,"")</f>
        <v>#REF!</v>
      </c>
      <c r="I1887" s="506" t="str">
        <f t="shared" si="58"/>
        <v/>
      </c>
      <c r="J1887" s="2" t="e">
        <f>IF(Produit_Tarif_Stock!#REF!&lt;&gt;0,Produit_Tarif_Stock!#REF!,"")</f>
        <v>#REF!</v>
      </c>
      <c r="K1887" s="2" t="e">
        <f>IF(Produit_Tarif_Stock!#REF!&lt;&gt;0,Produit_Tarif_Stock!#REF!,"")</f>
        <v>#REF!</v>
      </c>
      <c r="L1887" s="114" t="e">
        <f>IF(Produit_Tarif_Stock!#REF!&lt;&gt;0,Produit_Tarif_Stock!#REF!,"")</f>
        <v>#REF!</v>
      </c>
      <c r="M1887" s="114" t="e">
        <f>IF(Produit_Tarif_Stock!#REF!&lt;&gt;0,Produit_Tarif_Stock!#REF!,"")</f>
        <v>#REF!</v>
      </c>
      <c r="N1887" s="454"/>
      <c r="P1887" s="2" t="e">
        <f>IF(Produit_Tarif_Stock!#REF!&lt;&gt;0,Produit_Tarif_Stock!#REF!,"")</f>
        <v>#REF!</v>
      </c>
      <c r="Q1887" s="518" t="e">
        <f>IF(Produit_Tarif_Stock!#REF!&lt;&gt;0,(E1887-(E1887*H1887)-Produit_Tarif_Stock!#REF!)/Produit_Tarif_Stock!#REF!*100,(E1887-(E1887*H1887)-Produit_Tarif_Stock!#REF!)/Produit_Tarif_Stock!#REF!*100)</f>
        <v>#REF!</v>
      </c>
      <c r="R1887" s="523">
        <f t="shared" si="59"/>
        <v>0</v>
      </c>
      <c r="S1887" s="524" t="e">
        <f>Produit_Tarif_Stock!#REF!</f>
        <v>#REF!</v>
      </c>
    </row>
    <row r="1888" spans="1:19" ht="24.75" customHeight="1">
      <c r="A1888" s="228" t="e">
        <f>Produit_Tarif_Stock!#REF!</f>
        <v>#REF!</v>
      </c>
      <c r="B1888" s="118" t="e">
        <f>IF(Produit_Tarif_Stock!#REF!&lt;&gt;"",Produit_Tarif_Stock!#REF!,"")</f>
        <v>#REF!</v>
      </c>
      <c r="C1888" s="502" t="e">
        <f>IF(Produit_Tarif_Stock!#REF!&lt;&gt;"",Produit_Tarif_Stock!#REF!,"")</f>
        <v>#REF!</v>
      </c>
      <c r="D1888" s="505" t="e">
        <f>IF(Produit_Tarif_Stock!#REF!&lt;&gt;"",Produit_Tarif_Stock!#REF!,"")</f>
        <v>#REF!</v>
      </c>
      <c r="E1888" s="514" t="e">
        <f>IF(Produit_Tarif_Stock!#REF!&lt;&gt;0,Produit_Tarif_Stock!#REF!,"")</f>
        <v>#REF!</v>
      </c>
      <c r="F1888" s="2" t="e">
        <f>IF(Produit_Tarif_Stock!#REF!&lt;&gt;"",Produit_Tarif_Stock!#REF!,"")</f>
        <v>#REF!</v>
      </c>
      <c r="G1888" s="506" t="e">
        <f>IF(Produit_Tarif_Stock!#REF!&lt;&gt;0,Produit_Tarif_Stock!#REF!,"")</f>
        <v>#REF!</v>
      </c>
      <c r="I1888" s="506" t="str">
        <f t="shared" si="58"/>
        <v/>
      </c>
      <c r="J1888" s="2" t="e">
        <f>IF(Produit_Tarif_Stock!#REF!&lt;&gt;0,Produit_Tarif_Stock!#REF!,"")</f>
        <v>#REF!</v>
      </c>
      <c r="K1888" s="2" t="e">
        <f>IF(Produit_Tarif_Stock!#REF!&lt;&gt;0,Produit_Tarif_Stock!#REF!,"")</f>
        <v>#REF!</v>
      </c>
      <c r="L1888" s="114" t="e">
        <f>IF(Produit_Tarif_Stock!#REF!&lt;&gt;0,Produit_Tarif_Stock!#REF!,"")</f>
        <v>#REF!</v>
      </c>
      <c r="M1888" s="114" t="e">
        <f>IF(Produit_Tarif_Stock!#REF!&lt;&gt;0,Produit_Tarif_Stock!#REF!,"")</f>
        <v>#REF!</v>
      </c>
      <c r="N1888" s="454"/>
      <c r="P1888" s="2" t="e">
        <f>IF(Produit_Tarif_Stock!#REF!&lt;&gt;0,Produit_Tarif_Stock!#REF!,"")</f>
        <v>#REF!</v>
      </c>
      <c r="Q1888" s="518" t="e">
        <f>IF(Produit_Tarif_Stock!#REF!&lt;&gt;0,(E1888-(E1888*H1888)-Produit_Tarif_Stock!#REF!)/Produit_Tarif_Stock!#REF!*100,(E1888-(E1888*H1888)-Produit_Tarif_Stock!#REF!)/Produit_Tarif_Stock!#REF!*100)</f>
        <v>#REF!</v>
      </c>
      <c r="R1888" s="523">
        <f t="shared" si="59"/>
        <v>0</v>
      </c>
      <c r="S1888" s="524" t="e">
        <f>Produit_Tarif_Stock!#REF!</f>
        <v>#REF!</v>
      </c>
    </row>
    <row r="1889" spans="1:19" ht="24.75" customHeight="1">
      <c r="A1889" s="228" t="e">
        <f>Produit_Tarif_Stock!#REF!</f>
        <v>#REF!</v>
      </c>
      <c r="B1889" s="118" t="e">
        <f>IF(Produit_Tarif_Stock!#REF!&lt;&gt;"",Produit_Tarif_Stock!#REF!,"")</f>
        <v>#REF!</v>
      </c>
      <c r="C1889" s="502" t="e">
        <f>IF(Produit_Tarif_Stock!#REF!&lt;&gt;"",Produit_Tarif_Stock!#REF!,"")</f>
        <v>#REF!</v>
      </c>
      <c r="D1889" s="505" t="e">
        <f>IF(Produit_Tarif_Stock!#REF!&lt;&gt;"",Produit_Tarif_Stock!#REF!,"")</f>
        <v>#REF!</v>
      </c>
      <c r="E1889" s="514" t="e">
        <f>IF(Produit_Tarif_Stock!#REF!&lt;&gt;0,Produit_Tarif_Stock!#REF!,"")</f>
        <v>#REF!</v>
      </c>
      <c r="F1889" s="2" t="e">
        <f>IF(Produit_Tarif_Stock!#REF!&lt;&gt;"",Produit_Tarif_Stock!#REF!,"")</f>
        <v>#REF!</v>
      </c>
      <c r="G1889" s="506" t="e">
        <f>IF(Produit_Tarif_Stock!#REF!&lt;&gt;0,Produit_Tarif_Stock!#REF!,"")</f>
        <v>#REF!</v>
      </c>
      <c r="I1889" s="506" t="str">
        <f t="shared" si="58"/>
        <v/>
      </c>
      <c r="J1889" s="2" t="e">
        <f>IF(Produit_Tarif_Stock!#REF!&lt;&gt;0,Produit_Tarif_Stock!#REF!,"")</f>
        <v>#REF!</v>
      </c>
      <c r="K1889" s="2" t="e">
        <f>IF(Produit_Tarif_Stock!#REF!&lt;&gt;0,Produit_Tarif_Stock!#REF!,"")</f>
        <v>#REF!</v>
      </c>
      <c r="L1889" s="114" t="e">
        <f>IF(Produit_Tarif_Stock!#REF!&lt;&gt;0,Produit_Tarif_Stock!#REF!,"")</f>
        <v>#REF!</v>
      </c>
      <c r="M1889" s="114" t="e">
        <f>IF(Produit_Tarif_Stock!#REF!&lt;&gt;0,Produit_Tarif_Stock!#REF!,"")</f>
        <v>#REF!</v>
      </c>
      <c r="N1889" s="454"/>
      <c r="P1889" s="2" t="e">
        <f>IF(Produit_Tarif_Stock!#REF!&lt;&gt;0,Produit_Tarif_Stock!#REF!,"")</f>
        <v>#REF!</v>
      </c>
      <c r="Q1889" s="518" t="e">
        <f>IF(Produit_Tarif_Stock!#REF!&lt;&gt;0,(E1889-(E1889*H1889)-Produit_Tarif_Stock!#REF!)/Produit_Tarif_Stock!#REF!*100,(E1889-(E1889*H1889)-Produit_Tarif_Stock!#REF!)/Produit_Tarif_Stock!#REF!*100)</f>
        <v>#REF!</v>
      </c>
      <c r="R1889" s="523">
        <f t="shared" si="59"/>
        <v>0</v>
      </c>
      <c r="S1889" s="524" t="e">
        <f>Produit_Tarif_Stock!#REF!</f>
        <v>#REF!</v>
      </c>
    </row>
    <row r="1890" spans="1:19" ht="24.75" customHeight="1">
      <c r="A1890" s="228" t="e">
        <f>Produit_Tarif_Stock!#REF!</f>
        <v>#REF!</v>
      </c>
      <c r="B1890" s="118" t="e">
        <f>IF(Produit_Tarif_Stock!#REF!&lt;&gt;"",Produit_Tarif_Stock!#REF!,"")</f>
        <v>#REF!</v>
      </c>
      <c r="C1890" s="502" t="e">
        <f>IF(Produit_Tarif_Stock!#REF!&lt;&gt;"",Produit_Tarif_Stock!#REF!,"")</f>
        <v>#REF!</v>
      </c>
      <c r="D1890" s="505" t="e">
        <f>IF(Produit_Tarif_Stock!#REF!&lt;&gt;"",Produit_Tarif_Stock!#REF!,"")</f>
        <v>#REF!</v>
      </c>
      <c r="E1890" s="514" t="e">
        <f>IF(Produit_Tarif_Stock!#REF!&lt;&gt;0,Produit_Tarif_Stock!#REF!,"")</f>
        <v>#REF!</v>
      </c>
      <c r="F1890" s="2" t="e">
        <f>IF(Produit_Tarif_Stock!#REF!&lt;&gt;"",Produit_Tarif_Stock!#REF!,"")</f>
        <v>#REF!</v>
      </c>
      <c r="G1890" s="506" t="e">
        <f>IF(Produit_Tarif_Stock!#REF!&lt;&gt;0,Produit_Tarif_Stock!#REF!,"")</f>
        <v>#REF!</v>
      </c>
      <c r="I1890" s="506" t="str">
        <f t="shared" si="58"/>
        <v/>
      </c>
      <c r="J1890" s="2" t="e">
        <f>IF(Produit_Tarif_Stock!#REF!&lt;&gt;0,Produit_Tarif_Stock!#REF!,"")</f>
        <v>#REF!</v>
      </c>
      <c r="K1890" s="2" t="e">
        <f>IF(Produit_Tarif_Stock!#REF!&lt;&gt;0,Produit_Tarif_Stock!#REF!,"")</f>
        <v>#REF!</v>
      </c>
      <c r="L1890" s="114" t="e">
        <f>IF(Produit_Tarif_Stock!#REF!&lt;&gt;0,Produit_Tarif_Stock!#REF!,"")</f>
        <v>#REF!</v>
      </c>
      <c r="M1890" s="114" t="e">
        <f>IF(Produit_Tarif_Stock!#REF!&lt;&gt;0,Produit_Tarif_Stock!#REF!,"")</f>
        <v>#REF!</v>
      </c>
      <c r="N1890" s="454"/>
      <c r="P1890" s="2" t="e">
        <f>IF(Produit_Tarif_Stock!#REF!&lt;&gt;0,Produit_Tarif_Stock!#REF!,"")</f>
        <v>#REF!</v>
      </c>
      <c r="Q1890" s="518" t="e">
        <f>IF(Produit_Tarif_Stock!#REF!&lt;&gt;0,(E1890-(E1890*H1890)-Produit_Tarif_Stock!#REF!)/Produit_Tarif_Stock!#REF!*100,(E1890-(E1890*H1890)-Produit_Tarif_Stock!#REF!)/Produit_Tarif_Stock!#REF!*100)</f>
        <v>#REF!</v>
      </c>
      <c r="R1890" s="523">
        <f t="shared" si="59"/>
        <v>0</v>
      </c>
      <c r="S1890" s="524" t="e">
        <f>Produit_Tarif_Stock!#REF!</f>
        <v>#REF!</v>
      </c>
    </row>
    <row r="1891" spans="1:19" ht="24.75" customHeight="1">
      <c r="A1891" s="228" t="e">
        <f>Produit_Tarif_Stock!#REF!</f>
        <v>#REF!</v>
      </c>
      <c r="B1891" s="118" t="e">
        <f>IF(Produit_Tarif_Stock!#REF!&lt;&gt;"",Produit_Tarif_Stock!#REF!,"")</f>
        <v>#REF!</v>
      </c>
      <c r="C1891" s="502" t="e">
        <f>IF(Produit_Tarif_Stock!#REF!&lt;&gt;"",Produit_Tarif_Stock!#REF!,"")</f>
        <v>#REF!</v>
      </c>
      <c r="D1891" s="505" t="e">
        <f>IF(Produit_Tarif_Stock!#REF!&lt;&gt;"",Produit_Tarif_Stock!#REF!,"")</f>
        <v>#REF!</v>
      </c>
      <c r="E1891" s="514" t="e">
        <f>IF(Produit_Tarif_Stock!#REF!&lt;&gt;0,Produit_Tarif_Stock!#REF!,"")</f>
        <v>#REF!</v>
      </c>
      <c r="F1891" s="2" t="e">
        <f>IF(Produit_Tarif_Stock!#REF!&lt;&gt;"",Produit_Tarif_Stock!#REF!,"")</f>
        <v>#REF!</v>
      </c>
      <c r="G1891" s="506" t="e">
        <f>IF(Produit_Tarif_Stock!#REF!&lt;&gt;0,Produit_Tarif_Stock!#REF!,"")</f>
        <v>#REF!</v>
      </c>
      <c r="I1891" s="506" t="str">
        <f t="shared" si="58"/>
        <v/>
      </c>
      <c r="J1891" s="2" t="e">
        <f>IF(Produit_Tarif_Stock!#REF!&lt;&gt;0,Produit_Tarif_Stock!#REF!,"")</f>
        <v>#REF!</v>
      </c>
      <c r="K1891" s="2" t="e">
        <f>IF(Produit_Tarif_Stock!#REF!&lt;&gt;0,Produit_Tarif_Stock!#REF!,"")</f>
        <v>#REF!</v>
      </c>
      <c r="L1891" s="114" t="e">
        <f>IF(Produit_Tarif_Stock!#REF!&lt;&gt;0,Produit_Tarif_Stock!#REF!,"")</f>
        <v>#REF!</v>
      </c>
      <c r="M1891" s="114" t="e">
        <f>IF(Produit_Tarif_Stock!#REF!&lt;&gt;0,Produit_Tarif_Stock!#REF!,"")</f>
        <v>#REF!</v>
      </c>
      <c r="N1891" s="454"/>
      <c r="P1891" s="2" t="e">
        <f>IF(Produit_Tarif_Stock!#REF!&lt;&gt;0,Produit_Tarif_Stock!#REF!,"")</f>
        <v>#REF!</v>
      </c>
      <c r="Q1891" s="518" t="e">
        <f>IF(Produit_Tarif_Stock!#REF!&lt;&gt;0,(E1891-(E1891*H1891)-Produit_Tarif_Stock!#REF!)/Produit_Tarif_Stock!#REF!*100,(E1891-(E1891*H1891)-Produit_Tarif_Stock!#REF!)/Produit_Tarif_Stock!#REF!*100)</f>
        <v>#REF!</v>
      </c>
      <c r="R1891" s="523">
        <f t="shared" si="59"/>
        <v>0</v>
      </c>
      <c r="S1891" s="524" t="e">
        <f>Produit_Tarif_Stock!#REF!</f>
        <v>#REF!</v>
      </c>
    </row>
    <row r="1892" spans="1:19" ht="24.75" customHeight="1">
      <c r="A1892" s="228" t="e">
        <f>Produit_Tarif_Stock!#REF!</f>
        <v>#REF!</v>
      </c>
      <c r="B1892" s="118" t="e">
        <f>IF(Produit_Tarif_Stock!#REF!&lt;&gt;"",Produit_Tarif_Stock!#REF!,"")</f>
        <v>#REF!</v>
      </c>
      <c r="C1892" s="502" t="e">
        <f>IF(Produit_Tarif_Stock!#REF!&lt;&gt;"",Produit_Tarif_Stock!#REF!,"")</f>
        <v>#REF!</v>
      </c>
      <c r="D1892" s="505" t="e">
        <f>IF(Produit_Tarif_Stock!#REF!&lt;&gt;"",Produit_Tarif_Stock!#REF!,"")</f>
        <v>#REF!</v>
      </c>
      <c r="E1892" s="514" t="e">
        <f>IF(Produit_Tarif_Stock!#REF!&lt;&gt;0,Produit_Tarif_Stock!#REF!,"")</f>
        <v>#REF!</v>
      </c>
      <c r="F1892" s="2" t="e">
        <f>IF(Produit_Tarif_Stock!#REF!&lt;&gt;"",Produit_Tarif_Stock!#REF!,"")</f>
        <v>#REF!</v>
      </c>
      <c r="G1892" s="506" t="e">
        <f>IF(Produit_Tarif_Stock!#REF!&lt;&gt;0,Produit_Tarif_Stock!#REF!,"")</f>
        <v>#REF!</v>
      </c>
      <c r="I1892" s="506" t="str">
        <f t="shared" si="58"/>
        <v/>
      </c>
      <c r="J1892" s="2" t="e">
        <f>IF(Produit_Tarif_Stock!#REF!&lt;&gt;0,Produit_Tarif_Stock!#REF!,"")</f>
        <v>#REF!</v>
      </c>
      <c r="K1892" s="2" t="e">
        <f>IF(Produit_Tarif_Stock!#REF!&lt;&gt;0,Produit_Tarif_Stock!#REF!,"")</f>
        <v>#REF!</v>
      </c>
      <c r="L1892" s="114" t="e">
        <f>IF(Produit_Tarif_Stock!#REF!&lt;&gt;0,Produit_Tarif_Stock!#REF!,"")</f>
        <v>#REF!</v>
      </c>
      <c r="M1892" s="114" t="e">
        <f>IF(Produit_Tarif_Stock!#REF!&lt;&gt;0,Produit_Tarif_Stock!#REF!,"")</f>
        <v>#REF!</v>
      </c>
      <c r="N1892" s="454"/>
      <c r="P1892" s="2" t="e">
        <f>IF(Produit_Tarif_Stock!#REF!&lt;&gt;0,Produit_Tarif_Stock!#REF!,"")</f>
        <v>#REF!</v>
      </c>
      <c r="Q1892" s="518" t="e">
        <f>IF(Produit_Tarif_Stock!#REF!&lt;&gt;0,(E1892-(E1892*H1892)-Produit_Tarif_Stock!#REF!)/Produit_Tarif_Stock!#REF!*100,(E1892-(E1892*H1892)-Produit_Tarif_Stock!#REF!)/Produit_Tarif_Stock!#REF!*100)</f>
        <v>#REF!</v>
      </c>
      <c r="R1892" s="523">
        <f t="shared" si="59"/>
        <v>0</v>
      </c>
      <c r="S1892" s="524" t="e">
        <f>Produit_Tarif_Stock!#REF!</f>
        <v>#REF!</v>
      </c>
    </row>
    <row r="1893" spans="1:19" ht="24.75" customHeight="1">
      <c r="A1893" s="228" t="e">
        <f>Produit_Tarif_Stock!#REF!</f>
        <v>#REF!</v>
      </c>
      <c r="B1893" s="118" t="e">
        <f>IF(Produit_Tarif_Stock!#REF!&lt;&gt;"",Produit_Tarif_Stock!#REF!,"")</f>
        <v>#REF!</v>
      </c>
      <c r="C1893" s="502" t="e">
        <f>IF(Produit_Tarif_Stock!#REF!&lt;&gt;"",Produit_Tarif_Stock!#REF!,"")</f>
        <v>#REF!</v>
      </c>
      <c r="D1893" s="505" t="e">
        <f>IF(Produit_Tarif_Stock!#REF!&lt;&gt;"",Produit_Tarif_Stock!#REF!,"")</f>
        <v>#REF!</v>
      </c>
      <c r="E1893" s="514" t="e">
        <f>IF(Produit_Tarif_Stock!#REF!&lt;&gt;0,Produit_Tarif_Stock!#REF!,"")</f>
        <v>#REF!</v>
      </c>
      <c r="F1893" s="2" t="e">
        <f>IF(Produit_Tarif_Stock!#REF!&lt;&gt;"",Produit_Tarif_Stock!#REF!,"")</f>
        <v>#REF!</v>
      </c>
      <c r="G1893" s="506" t="e">
        <f>IF(Produit_Tarif_Stock!#REF!&lt;&gt;0,Produit_Tarif_Stock!#REF!,"")</f>
        <v>#REF!</v>
      </c>
      <c r="I1893" s="506" t="str">
        <f t="shared" si="58"/>
        <v/>
      </c>
      <c r="J1893" s="2" t="e">
        <f>IF(Produit_Tarif_Stock!#REF!&lt;&gt;0,Produit_Tarif_Stock!#REF!,"")</f>
        <v>#REF!</v>
      </c>
      <c r="K1893" s="2" t="e">
        <f>IF(Produit_Tarif_Stock!#REF!&lt;&gt;0,Produit_Tarif_Stock!#REF!,"")</f>
        <v>#REF!</v>
      </c>
      <c r="L1893" s="114" t="e">
        <f>IF(Produit_Tarif_Stock!#REF!&lt;&gt;0,Produit_Tarif_Stock!#REF!,"")</f>
        <v>#REF!</v>
      </c>
      <c r="M1893" s="114" t="e">
        <f>IF(Produit_Tarif_Stock!#REF!&lt;&gt;0,Produit_Tarif_Stock!#REF!,"")</f>
        <v>#REF!</v>
      </c>
      <c r="N1893" s="454"/>
      <c r="P1893" s="2" t="e">
        <f>IF(Produit_Tarif_Stock!#REF!&lt;&gt;0,Produit_Tarif_Stock!#REF!,"")</f>
        <v>#REF!</v>
      </c>
      <c r="Q1893" s="518" t="e">
        <f>IF(Produit_Tarif_Stock!#REF!&lt;&gt;0,(E1893-(E1893*H1893)-Produit_Tarif_Stock!#REF!)/Produit_Tarif_Stock!#REF!*100,(E1893-(E1893*H1893)-Produit_Tarif_Stock!#REF!)/Produit_Tarif_Stock!#REF!*100)</f>
        <v>#REF!</v>
      </c>
      <c r="R1893" s="523">
        <f t="shared" si="59"/>
        <v>0</v>
      </c>
      <c r="S1893" s="524" t="e">
        <f>Produit_Tarif_Stock!#REF!</f>
        <v>#REF!</v>
      </c>
    </row>
    <row r="1894" spans="1:19" ht="24.75" customHeight="1">
      <c r="A1894" s="228" t="e">
        <f>Produit_Tarif_Stock!#REF!</f>
        <v>#REF!</v>
      </c>
      <c r="B1894" s="118" t="e">
        <f>IF(Produit_Tarif_Stock!#REF!&lt;&gt;"",Produit_Tarif_Stock!#REF!,"")</f>
        <v>#REF!</v>
      </c>
      <c r="C1894" s="502" t="e">
        <f>IF(Produit_Tarif_Stock!#REF!&lt;&gt;"",Produit_Tarif_Stock!#REF!,"")</f>
        <v>#REF!</v>
      </c>
      <c r="D1894" s="505" t="e">
        <f>IF(Produit_Tarif_Stock!#REF!&lt;&gt;"",Produit_Tarif_Stock!#REF!,"")</f>
        <v>#REF!</v>
      </c>
      <c r="E1894" s="514" t="e">
        <f>IF(Produit_Tarif_Stock!#REF!&lt;&gt;0,Produit_Tarif_Stock!#REF!,"")</f>
        <v>#REF!</v>
      </c>
      <c r="F1894" s="2" t="e">
        <f>IF(Produit_Tarif_Stock!#REF!&lt;&gt;"",Produit_Tarif_Stock!#REF!,"")</f>
        <v>#REF!</v>
      </c>
      <c r="G1894" s="506" t="e">
        <f>IF(Produit_Tarif_Stock!#REF!&lt;&gt;0,Produit_Tarif_Stock!#REF!,"")</f>
        <v>#REF!</v>
      </c>
      <c r="I1894" s="506" t="str">
        <f t="shared" si="58"/>
        <v/>
      </c>
      <c r="J1894" s="2" t="e">
        <f>IF(Produit_Tarif_Stock!#REF!&lt;&gt;0,Produit_Tarif_Stock!#REF!,"")</f>
        <v>#REF!</v>
      </c>
      <c r="K1894" s="2" t="e">
        <f>IF(Produit_Tarif_Stock!#REF!&lt;&gt;0,Produit_Tarif_Stock!#REF!,"")</f>
        <v>#REF!</v>
      </c>
      <c r="L1894" s="114" t="e">
        <f>IF(Produit_Tarif_Stock!#REF!&lt;&gt;0,Produit_Tarif_Stock!#REF!,"")</f>
        <v>#REF!</v>
      </c>
      <c r="M1894" s="114" t="e">
        <f>IF(Produit_Tarif_Stock!#REF!&lt;&gt;0,Produit_Tarif_Stock!#REF!,"")</f>
        <v>#REF!</v>
      </c>
      <c r="N1894" s="454"/>
      <c r="P1894" s="2" t="e">
        <f>IF(Produit_Tarif_Stock!#REF!&lt;&gt;0,Produit_Tarif_Stock!#REF!,"")</f>
        <v>#REF!</v>
      </c>
      <c r="Q1894" s="518" t="e">
        <f>IF(Produit_Tarif_Stock!#REF!&lt;&gt;0,(E1894-(E1894*H1894)-Produit_Tarif_Stock!#REF!)/Produit_Tarif_Stock!#REF!*100,(E1894-(E1894*H1894)-Produit_Tarif_Stock!#REF!)/Produit_Tarif_Stock!#REF!*100)</f>
        <v>#REF!</v>
      </c>
      <c r="R1894" s="523">
        <f t="shared" si="59"/>
        <v>0</v>
      </c>
      <c r="S1894" s="524" t="e">
        <f>Produit_Tarif_Stock!#REF!</f>
        <v>#REF!</v>
      </c>
    </row>
    <row r="1895" spans="1:19" ht="24.75" customHeight="1">
      <c r="A1895" s="228" t="e">
        <f>Produit_Tarif_Stock!#REF!</f>
        <v>#REF!</v>
      </c>
      <c r="B1895" s="118" t="e">
        <f>IF(Produit_Tarif_Stock!#REF!&lt;&gt;"",Produit_Tarif_Stock!#REF!,"")</f>
        <v>#REF!</v>
      </c>
      <c r="C1895" s="502" t="e">
        <f>IF(Produit_Tarif_Stock!#REF!&lt;&gt;"",Produit_Tarif_Stock!#REF!,"")</f>
        <v>#REF!</v>
      </c>
      <c r="D1895" s="505" t="e">
        <f>IF(Produit_Tarif_Stock!#REF!&lt;&gt;"",Produit_Tarif_Stock!#REF!,"")</f>
        <v>#REF!</v>
      </c>
      <c r="E1895" s="514" t="e">
        <f>IF(Produit_Tarif_Stock!#REF!&lt;&gt;0,Produit_Tarif_Stock!#REF!,"")</f>
        <v>#REF!</v>
      </c>
      <c r="F1895" s="2" t="e">
        <f>IF(Produit_Tarif_Stock!#REF!&lt;&gt;"",Produit_Tarif_Stock!#REF!,"")</f>
        <v>#REF!</v>
      </c>
      <c r="G1895" s="506" t="e">
        <f>IF(Produit_Tarif_Stock!#REF!&lt;&gt;0,Produit_Tarif_Stock!#REF!,"")</f>
        <v>#REF!</v>
      </c>
      <c r="I1895" s="506" t="str">
        <f t="shared" si="58"/>
        <v/>
      </c>
      <c r="J1895" s="2" t="e">
        <f>IF(Produit_Tarif_Stock!#REF!&lt;&gt;0,Produit_Tarif_Stock!#REF!,"")</f>
        <v>#REF!</v>
      </c>
      <c r="K1895" s="2" t="e">
        <f>IF(Produit_Tarif_Stock!#REF!&lt;&gt;0,Produit_Tarif_Stock!#REF!,"")</f>
        <v>#REF!</v>
      </c>
      <c r="L1895" s="114" t="e">
        <f>IF(Produit_Tarif_Stock!#REF!&lt;&gt;0,Produit_Tarif_Stock!#REF!,"")</f>
        <v>#REF!</v>
      </c>
      <c r="M1895" s="114" t="e">
        <f>IF(Produit_Tarif_Stock!#REF!&lt;&gt;0,Produit_Tarif_Stock!#REF!,"")</f>
        <v>#REF!</v>
      </c>
      <c r="N1895" s="454"/>
      <c r="P1895" s="2" t="e">
        <f>IF(Produit_Tarif_Stock!#REF!&lt;&gt;0,Produit_Tarif_Stock!#REF!,"")</f>
        <v>#REF!</v>
      </c>
      <c r="Q1895" s="518" t="e">
        <f>IF(Produit_Tarif_Stock!#REF!&lt;&gt;0,(E1895-(E1895*H1895)-Produit_Tarif_Stock!#REF!)/Produit_Tarif_Stock!#REF!*100,(E1895-(E1895*H1895)-Produit_Tarif_Stock!#REF!)/Produit_Tarif_Stock!#REF!*100)</f>
        <v>#REF!</v>
      </c>
      <c r="R1895" s="523">
        <f t="shared" si="59"/>
        <v>0</v>
      </c>
      <c r="S1895" s="524" t="e">
        <f>Produit_Tarif_Stock!#REF!</f>
        <v>#REF!</v>
      </c>
    </row>
    <row r="1896" spans="1:19" ht="24.75" customHeight="1">
      <c r="A1896" s="228" t="e">
        <f>Produit_Tarif_Stock!#REF!</f>
        <v>#REF!</v>
      </c>
      <c r="B1896" s="118" t="e">
        <f>IF(Produit_Tarif_Stock!#REF!&lt;&gt;"",Produit_Tarif_Stock!#REF!,"")</f>
        <v>#REF!</v>
      </c>
      <c r="C1896" s="502" t="e">
        <f>IF(Produit_Tarif_Stock!#REF!&lt;&gt;"",Produit_Tarif_Stock!#REF!,"")</f>
        <v>#REF!</v>
      </c>
      <c r="D1896" s="505" t="e">
        <f>IF(Produit_Tarif_Stock!#REF!&lt;&gt;"",Produit_Tarif_Stock!#REF!,"")</f>
        <v>#REF!</v>
      </c>
      <c r="E1896" s="514" t="e">
        <f>IF(Produit_Tarif_Stock!#REF!&lt;&gt;0,Produit_Tarif_Stock!#REF!,"")</f>
        <v>#REF!</v>
      </c>
      <c r="F1896" s="2" t="e">
        <f>IF(Produit_Tarif_Stock!#REF!&lt;&gt;"",Produit_Tarif_Stock!#REF!,"")</f>
        <v>#REF!</v>
      </c>
      <c r="G1896" s="506" t="e">
        <f>IF(Produit_Tarif_Stock!#REF!&lt;&gt;0,Produit_Tarif_Stock!#REF!,"")</f>
        <v>#REF!</v>
      </c>
      <c r="I1896" s="506" t="str">
        <f t="shared" si="58"/>
        <v/>
      </c>
      <c r="J1896" s="2" t="e">
        <f>IF(Produit_Tarif_Stock!#REF!&lt;&gt;0,Produit_Tarif_Stock!#REF!,"")</f>
        <v>#REF!</v>
      </c>
      <c r="K1896" s="2" t="e">
        <f>IF(Produit_Tarif_Stock!#REF!&lt;&gt;0,Produit_Tarif_Stock!#REF!,"")</f>
        <v>#REF!</v>
      </c>
      <c r="L1896" s="114" t="e">
        <f>IF(Produit_Tarif_Stock!#REF!&lt;&gt;0,Produit_Tarif_Stock!#REF!,"")</f>
        <v>#REF!</v>
      </c>
      <c r="M1896" s="114" t="e">
        <f>IF(Produit_Tarif_Stock!#REF!&lt;&gt;0,Produit_Tarif_Stock!#REF!,"")</f>
        <v>#REF!</v>
      </c>
      <c r="N1896" s="454"/>
      <c r="P1896" s="2" t="e">
        <f>IF(Produit_Tarif_Stock!#REF!&lt;&gt;0,Produit_Tarif_Stock!#REF!,"")</f>
        <v>#REF!</v>
      </c>
      <c r="Q1896" s="518" t="e">
        <f>IF(Produit_Tarif_Stock!#REF!&lt;&gt;0,(E1896-(E1896*H1896)-Produit_Tarif_Stock!#REF!)/Produit_Tarif_Stock!#REF!*100,(E1896-(E1896*H1896)-Produit_Tarif_Stock!#REF!)/Produit_Tarif_Stock!#REF!*100)</f>
        <v>#REF!</v>
      </c>
      <c r="R1896" s="523">
        <f t="shared" si="59"/>
        <v>0</v>
      </c>
      <c r="S1896" s="524" t="e">
        <f>Produit_Tarif_Stock!#REF!</f>
        <v>#REF!</v>
      </c>
    </row>
    <row r="1897" spans="1:19" ht="24.75" customHeight="1">
      <c r="A1897" s="228" t="e">
        <f>Produit_Tarif_Stock!#REF!</f>
        <v>#REF!</v>
      </c>
      <c r="B1897" s="118" t="e">
        <f>IF(Produit_Tarif_Stock!#REF!&lt;&gt;"",Produit_Tarif_Stock!#REF!,"")</f>
        <v>#REF!</v>
      </c>
      <c r="C1897" s="502" t="e">
        <f>IF(Produit_Tarif_Stock!#REF!&lt;&gt;"",Produit_Tarif_Stock!#REF!,"")</f>
        <v>#REF!</v>
      </c>
      <c r="D1897" s="505" t="e">
        <f>IF(Produit_Tarif_Stock!#REF!&lt;&gt;"",Produit_Tarif_Stock!#REF!,"")</f>
        <v>#REF!</v>
      </c>
      <c r="E1897" s="514" t="e">
        <f>IF(Produit_Tarif_Stock!#REF!&lt;&gt;0,Produit_Tarif_Stock!#REF!,"")</f>
        <v>#REF!</v>
      </c>
      <c r="F1897" s="2" t="e">
        <f>IF(Produit_Tarif_Stock!#REF!&lt;&gt;"",Produit_Tarif_Stock!#REF!,"")</f>
        <v>#REF!</v>
      </c>
      <c r="G1897" s="506" t="e">
        <f>IF(Produit_Tarif_Stock!#REF!&lt;&gt;0,Produit_Tarif_Stock!#REF!,"")</f>
        <v>#REF!</v>
      </c>
      <c r="I1897" s="506" t="str">
        <f t="shared" si="58"/>
        <v/>
      </c>
      <c r="J1897" s="2" t="e">
        <f>IF(Produit_Tarif_Stock!#REF!&lt;&gt;0,Produit_Tarif_Stock!#REF!,"")</f>
        <v>#REF!</v>
      </c>
      <c r="K1897" s="2" t="e">
        <f>IF(Produit_Tarif_Stock!#REF!&lt;&gt;0,Produit_Tarif_Stock!#REF!,"")</f>
        <v>#REF!</v>
      </c>
      <c r="L1897" s="114" t="e">
        <f>IF(Produit_Tarif_Stock!#REF!&lt;&gt;0,Produit_Tarif_Stock!#REF!,"")</f>
        <v>#REF!</v>
      </c>
      <c r="M1897" s="114" t="e">
        <f>IF(Produit_Tarif_Stock!#REF!&lt;&gt;0,Produit_Tarif_Stock!#REF!,"")</f>
        <v>#REF!</v>
      </c>
      <c r="N1897" s="454"/>
      <c r="P1897" s="2" t="e">
        <f>IF(Produit_Tarif_Stock!#REF!&lt;&gt;0,Produit_Tarif_Stock!#REF!,"")</f>
        <v>#REF!</v>
      </c>
      <c r="Q1897" s="518" t="e">
        <f>IF(Produit_Tarif_Stock!#REF!&lt;&gt;0,(E1897-(E1897*H1897)-Produit_Tarif_Stock!#REF!)/Produit_Tarif_Stock!#REF!*100,(E1897-(E1897*H1897)-Produit_Tarif_Stock!#REF!)/Produit_Tarif_Stock!#REF!*100)</f>
        <v>#REF!</v>
      </c>
      <c r="R1897" s="523">
        <f t="shared" si="59"/>
        <v>0</v>
      </c>
      <c r="S1897" s="524" t="e">
        <f>Produit_Tarif_Stock!#REF!</f>
        <v>#REF!</v>
      </c>
    </row>
    <row r="1898" spans="1:19" ht="24.75" customHeight="1">
      <c r="A1898" s="228" t="e">
        <f>Produit_Tarif_Stock!#REF!</f>
        <v>#REF!</v>
      </c>
      <c r="B1898" s="118" t="e">
        <f>IF(Produit_Tarif_Stock!#REF!&lt;&gt;"",Produit_Tarif_Stock!#REF!,"")</f>
        <v>#REF!</v>
      </c>
      <c r="C1898" s="502" t="e">
        <f>IF(Produit_Tarif_Stock!#REF!&lt;&gt;"",Produit_Tarif_Stock!#REF!,"")</f>
        <v>#REF!</v>
      </c>
      <c r="D1898" s="505" t="e">
        <f>IF(Produit_Tarif_Stock!#REF!&lt;&gt;"",Produit_Tarif_Stock!#REF!,"")</f>
        <v>#REF!</v>
      </c>
      <c r="E1898" s="514" t="e">
        <f>IF(Produit_Tarif_Stock!#REF!&lt;&gt;0,Produit_Tarif_Stock!#REF!,"")</f>
        <v>#REF!</v>
      </c>
      <c r="F1898" s="2" t="e">
        <f>IF(Produit_Tarif_Stock!#REF!&lt;&gt;"",Produit_Tarif_Stock!#REF!,"")</f>
        <v>#REF!</v>
      </c>
      <c r="G1898" s="506" t="e">
        <f>IF(Produit_Tarif_Stock!#REF!&lt;&gt;0,Produit_Tarif_Stock!#REF!,"")</f>
        <v>#REF!</v>
      </c>
      <c r="I1898" s="506" t="str">
        <f t="shared" si="58"/>
        <v/>
      </c>
      <c r="J1898" s="2" t="e">
        <f>IF(Produit_Tarif_Stock!#REF!&lt;&gt;0,Produit_Tarif_Stock!#REF!,"")</f>
        <v>#REF!</v>
      </c>
      <c r="K1898" s="2" t="e">
        <f>IF(Produit_Tarif_Stock!#REF!&lt;&gt;0,Produit_Tarif_Stock!#REF!,"")</f>
        <v>#REF!</v>
      </c>
      <c r="L1898" s="114" t="e">
        <f>IF(Produit_Tarif_Stock!#REF!&lt;&gt;0,Produit_Tarif_Stock!#REF!,"")</f>
        <v>#REF!</v>
      </c>
      <c r="M1898" s="114" t="e">
        <f>IF(Produit_Tarif_Stock!#REF!&lt;&gt;0,Produit_Tarif_Stock!#REF!,"")</f>
        <v>#REF!</v>
      </c>
      <c r="N1898" s="454"/>
      <c r="P1898" s="2" t="e">
        <f>IF(Produit_Tarif_Stock!#REF!&lt;&gt;0,Produit_Tarif_Stock!#REF!,"")</f>
        <v>#REF!</v>
      </c>
      <c r="Q1898" s="518" t="e">
        <f>IF(Produit_Tarif_Stock!#REF!&lt;&gt;0,(E1898-(E1898*H1898)-Produit_Tarif_Stock!#REF!)/Produit_Tarif_Stock!#REF!*100,(E1898-(E1898*H1898)-Produit_Tarif_Stock!#REF!)/Produit_Tarif_Stock!#REF!*100)</f>
        <v>#REF!</v>
      </c>
      <c r="R1898" s="523">
        <f t="shared" si="59"/>
        <v>0</v>
      </c>
      <c r="S1898" s="524" t="e">
        <f>Produit_Tarif_Stock!#REF!</f>
        <v>#REF!</v>
      </c>
    </row>
    <row r="1899" spans="1:19" ht="24.75" customHeight="1">
      <c r="A1899" s="228" t="e">
        <f>Produit_Tarif_Stock!#REF!</f>
        <v>#REF!</v>
      </c>
      <c r="B1899" s="118" t="e">
        <f>IF(Produit_Tarif_Stock!#REF!&lt;&gt;"",Produit_Tarif_Stock!#REF!,"")</f>
        <v>#REF!</v>
      </c>
      <c r="C1899" s="502" t="e">
        <f>IF(Produit_Tarif_Stock!#REF!&lt;&gt;"",Produit_Tarif_Stock!#REF!,"")</f>
        <v>#REF!</v>
      </c>
      <c r="D1899" s="505" t="e">
        <f>IF(Produit_Tarif_Stock!#REF!&lt;&gt;"",Produit_Tarif_Stock!#REF!,"")</f>
        <v>#REF!</v>
      </c>
      <c r="E1899" s="514" t="e">
        <f>IF(Produit_Tarif_Stock!#REF!&lt;&gt;0,Produit_Tarif_Stock!#REF!,"")</f>
        <v>#REF!</v>
      </c>
      <c r="F1899" s="2" t="e">
        <f>IF(Produit_Tarif_Stock!#REF!&lt;&gt;"",Produit_Tarif_Stock!#REF!,"")</f>
        <v>#REF!</v>
      </c>
      <c r="G1899" s="506" t="e">
        <f>IF(Produit_Tarif_Stock!#REF!&lt;&gt;0,Produit_Tarif_Stock!#REF!,"")</f>
        <v>#REF!</v>
      </c>
      <c r="I1899" s="506" t="str">
        <f t="shared" si="58"/>
        <v/>
      </c>
      <c r="J1899" s="2" t="e">
        <f>IF(Produit_Tarif_Stock!#REF!&lt;&gt;0,Produit_Tarif_Stock!#REF!,"")</f>
        <v>#REF!</v>
      </c>
      <c r="K1899" s="2" t="e">
        <f>IF(Produit_Tarif_Stock!#REF!&lt;&gt;0,Produit_Tarif_Stock!#REF!,"")</f>
        <v>#REF!</v>
      </c>
      <c r="L1899" s="114" t="e">
        <f>IF(Produit_Tarif_Stock!#REF!&lt;&gt;0,Produit_Tarif_Stock!#REF!,"")</f>
        <v>#REF!</v>
      </c>
      <c r="M1899" s="114" t="e">
        <f>IF(Produit_Tarif_Stock!#REF!&lt;&gt;0,Produit_Tarif_Stock!#REF!,"")</f>
        <v>#REF!</v>
      </c>
      <c r="N1899" s="454"/>
      <c r="P1899" s="2" t="e">
        <f>IF(Produit_Tarif_Stock!#REF!&lt;&gt;0,Produit_Tarif_Stock!#REF!,"")</f>
        <v>#REF!</v>
      </c>
      <c r="Q1899" s="518" t="e">
        <f>IF(Produit_Tarif_Stock!#REF!&lt;&gt;0,(E1899-(E1899*H1899)-Produit_Tarif_Stock!#REF!)/Produit_Tarif_Stock!#REF!*100,(E1899-(E1899*H1899)-Produit_Tarif_Stock!#REF!)/Produit_Tarif_Stock!#REF!*100)</f>
        <v>#REF!</v>
      </c>
      <c r="R1899" s="523">
        <f t="shared" si="59"/>
        <v>0</v>
      </c>
      <c r="S1899" s="524" t="e">
        <f>Produit_Tarif_Stock!#REF!</f>
        <v>#REF!</v>
      </c>
    </row>
    <row r="1900" spans="1:19" ht="24.75" customHeight="1">
      <c r="A1900" s="228" t="e">
        <f>Produit_Tarif_Stock!#REF!</f>
        <v>#REF!</v>
      </c>
      <c r="B1900" s="118" t="e">
        <f>IF(Produit_Tarif_Stock!#REF!&lt;&gt;"",Produit_Tarif_Stock!#REF!,"")</f>
        <v>#REF!</v>
      </c>
      <c r="C1900" s="502" t="e">
        <f>IF(Produit_Tarif_Stock!#REF!&lt;&gt;"",Produit_Tarif_Stock!#REF!,"")</f>
        <v>#REF!</v>
      </c>
      <c r="D1900" s="505" t="e">
        <f>IF(Produit_Tarif_Stock!#REF!&lt;&gt;"",Produit_Tarif_Stock!#REF!,"")</f>
        <v>#REF!</v>
      </c>
      <c r="E1900" s="514" t="e">
        <f>IF(Produit_Tarif_Stock!#REF!&lt;&gt;0,Produit_Tarif_Stock!#REF!,"")</f>
        <v>#REF!</v>
      </c>
      <c r="F1900" s="2" t="e">
        <f>IF(Produit_Tarif_Stock!#REF!&lt;&gt;"",Produit_Tarif_Stock!#REF!,"")</f>
        <v>#REF!</v>
      </c>
      <c r="G1900" s="506" t="e">
        <f>IF(Produit_Tarif_Stock!#REF!&lt;&gt;0,Produit_Tarif_Stock!#REF!,"")</f>
        <v>#REF!</v>
      </c>
      <c r="I1900" s="506" t="str">
        <f t="shared" si="58"/>
        <v/>
      </c>
      <c r="J1900" s="2" t="e">
        <f>IF(Produit_Tarif_Stock!#REF!&lt;&gt;0,Produit_Tarif_Stock!#REF!,"")</f>
        <v>#REF!</v>
      </c>
      <c r="K1900" s="2" t="e">
        <f>IF(Produit_Tarif_Stock!#REF!&lt;&gt;0,Produit_Tarif_Stock!#REF!,"")</f>
        <v>#REF!</v>
      </c>
      <c r="L1900" s="114" t="e">
        <f>IF(Produit_Tarif_Stock!#REF!&lt;&gt;0,Produit_Tarif_Stock!#REF!,"")</f>
        <v>#REF!</v>
      </c>
      <c r="M1900" s="114" t="e">
        <f>IF(Produit_Tarif_Stock!#REF!&lt;&gt;0,Produit_Tarif_Stock!#REF!,"")</f>
        <v>#REF!</v>
      </c>
      <c r="N1900" s="454"/>
      <c r="P1900" s="2" t="e">
        <f>IF(Produit_Tarif_Stock!#REF!&lt;&gt;0,Produit_Tarif_Stock!#REF!,"")</f>
        <v>#REF!</v>
      </c>
      <c r="Q1900" s="518" t="e">
        <f>IF(Produit_Tarif_Stock!#REF!&lt;&gt;0,(E1900-(E1900*H1900)-Produit_Tarif_Stock!#REF!)/Produit_Tarif_Stock!#REF!*100,(E1900-(E1900*H1900)-Produit_Tarif_Stock!#REF!)/Produit_Tarif_Stock!#REF!*100)</f>
        <v>#REF!</v>
      </c>
      <c r="R1900" s="523">
        <f t="shared" si="59"/>
        <v>0</v>
      </c>
      <c r="S1900" s="524" t="e">
        <f>Produit_Tarif_Stock!#REF!</f>
        <v>#REF!</v>
      </c>
    </row>
    <row r="1901" spans="1:19" ht="24.75" customHeight="1">
      <c r="A1901" s="228" t="e">
        <f>Produit_Tarif_Stock!#REF!</f>
        <v>#REF!</v>
      </c>
      <c r="B1901" s="118" t="e">
        <f>IF(Produit_Tarif_Stock!#REF!&lt;&gt;"",Produit_Tarif_Stock!#REF!,"")</f>
        <v>#REF!</v>
      </c>
      <c r="C1901" s="502" t="e">
        <f>IF(Produit_Tarif_Stock!#REF!&lt;&gt;"",Produit_Tarif_Stock!#REF!,"")</f>
        <v>#REF!</v>
      </c>
      <c r="D1901" s="505" t="e">
        <f>IF(Produit_Tarif_Stock!#REF!&lt;&gt;"",Produit_Tarif_Stock!#REF!,"")</f>
        <v>#REF!</v>
      </c>
      <c r="E1901" s="514" t="e">
        <f>IF(Produit_Tarif_Stock!#REF!&lt;&gt;0,Produit_Tarif_Stock!#REF!,"")</f>
        <v>#REF!</v>
      </c>
      <c r="F1901" s="2" t="e">
        <f>IF(Produit_Tarif_Stock!#REF!&lt;&gt;"",Produit_Tarif_Stock!#REF!,"")</f>
        <v>#REF!</v>
      </c>
      <c r="G1901" s="506" t="e">
        <f>IF(Produit_Tarif_Stock!#REF!&lt;&gt;0,Produit_Tarif_Stock!#REF!,"")</f>
        <v>#REF!</v>
      </c>
      <c r="I1901" s="506" t="str">
        <f t="shared" si="58"/>
        <v/>
      </c>
      <c r="J1901" s="2" t="e">
        <f>IF(Produit_Tarif_Stock!#REF!&lt;&gt;0,Produit_Tarif_Stock!#REF!,"")</f>
        <v>#REF!</v>
      </c>
      <c r="K1901" s="2" t="e">
        <f>IF(Produit_Tarif_Stock!#REF!&lt;&gt;0,Produit_Tarif_Stock!#REF!,"")</f>
        <v>#REF!</v>
      </c>
      <c r="L1901" s="114" t="e">
        <f>IF(Produit_Tarif_Stock!#REF!&lt;&gt;0,Produit_Tarif_Stock!#REF!,"")</f>
        <v>#REF!</v>
      </c>
      <c r="M1901" s="114" t="e">
        <f>IF(Produit_Tarif_Stock!#REF!&lt;&gt;0,Produit_Tarif_Stock!#REF!,"")</f>
        <v>#REF!</v>
      </c>
      <c r="N1901" s="454"/>
      <c r="P1901" s="2" t="e">
        <f>IF(Produit_Tarif_Stock!#REF!&lt;&gt;0,Produit_Tarif_Stock!#REF!,"")</f>
        <v>#REF!</v>
      </c>
      <c r="Q1901" s="518" t="e">
        <f>IF(Produit_Tarif_Stock!#REF!&lt;&gt;0,(E1901-(E1901*H1901)-Produit_Tarif_Stock!#REF!)/Produit_Tarif_Stock!#REF!*100,(E1901-(E1901*H1901)-Produit_Tarif_Stock!#REF!)/Produit_Tarif_Stock!#REF!*100)</f>
        <v>#REF!</v>
      </c>
      <c r="R1901" s="523">
        <f t="shared" si="59"/>
        <v>0</v>
      </c>
      <c r="S1901" s="524" t="e">
        <f>Produit_Tarif_Stock!#REF!</f>
        <v>#REF!</v>
      </c>
    </row>
    <row r="1902" spans="1:19" ht="24.75" customHeight="1">
      <c r="A1902" s="228" t="e">
        <f>Produit_Tarif_Stock!#REF!</f>
        <v>#REF!</v>
      </c>
      <c r="B1902" s="118" t="e">
        <f>IF(Produit_Tarif_Stock!#REF!&lt;&gt;"",Produit_Tarif_Stock!#REF!,"")</f>
        <v>#REF!</v>
      </c>
      <c r="C1902" s="502" t="e">
        <f>IF(Produit_Tarif_Stock!#REF!&lt;&gt;"",Produit_Tarif_Stock!#REF!,"")</f>
        <v>#REF!</v>
      </c>
      <c r="D1902" s="505" t="e">
        <f>IF(Produit_Tarif_Stock!#REF!&lt;&gt;"",Produit_Tarif_Stock!#REF!,"")</f>
        <v>#REF!</v>
      </c>
      <c r="E1902" s="514" t="e">
        <f>IF(Produit_Tarif_Stock!#REF!&lt;&gt;0,Produit_Tarif_Stock!#REF!,"")</f>
        <v>#REF!</v>
      </c>
      <c r="F1902" s="2" t="e">
        <f>IF(Produit_Tarif_Stock!#REF!&lt;&gt;"",Produit_Tarif_Stock!#REF!,"")</f>
        <v>#REF!</v>
      </c>
      <c r="G1902" s="506" t="e">
        <f>IF(Produit_Tarif_Stock!#REF!&lt;&gt;0,Produit_Tarif_Stock!#REF!,"")</f>
        <v>#REF!</v>
      </c>
      <c r="I1902" s="506" t="str">
        <f t="shared" si="58"/>
        <v/>
      </c>
      <c r="J1902" s="2" t="e">
        <f>IF(Produit_Tarif_Stock!#REF!&lt;&gt;0,Produit_Tarif_Stock!#REF!,"")</f>
        <v>#REF!</v>
      </c>
      <c r="K1902" s="2" t="e">
        <f>IF(Produit_Tarif_Stock!#REF!&lt;&gt;0,Produit_Tarif_Stock!#REF!,"")</f>
        <v>#REF!</v>
      </c>
      <c r="L1902" s="114" t="e">
        <f>IF(Produit_Tarif_Stock!#REF!&lt;&gt;0,Produit_Tarif_Stock!#REF!,"")</f>
        <v>#REF!</v>
      </c>
      <c r="M1902" s="114" t="e">
        <f>IF(Produit_Tarif_Stock!#REF!&lt;&gt;0,Produit_Tarif_Stock!#REF!,"")</f>
        <v>#REF!</v>
      </c>
      <c r="N1902" s="454"/>
      <c r="P1902" s="2" t="e">
        <f>IF(Produit_Tarif_Stock!#REF!&lt;&gt;0,Produit_Tarif_Stock!#REF!,"")</f>
        <v>#REF!</v>
      </c>
      <c r="Q1902" s="518" t="e">
        <f>IF(Produit_Tarif_Stock!#REF!&lt;&gt;0,(E1902-(E1902*H1902)-Produit_Tarif_Stock!#REF!)/Produit_Tarif_Stock!#REF!*100,(E1902-(E1902*H1902)-Produit_Tarif_Stock!#REF!)/Produit_Tarif_Stock!#REF!*100)</f>
        <v>#REF!</v>
      </c>
      <c r="R1902" s="523">
        <f t="shared" si="59"/>
        <v>0</v>
      </c>
      <c r="S1902" s="524" t="e">
        <f>Produit_Tarif_Stock!#REF!</f>
        <v>#REF!</v>
      </c>
    </row>
    <row r="1903" spans="1:19" ht="24.75" customHeight="1">
      <c r="A1903" s="228" t="e">
        <f>Produit_Tarif_Stock!#REF!</f>
        <v>#REF!</v>
      </c>
      <c r="B1903" s="118" t="e">
        <f>IF(Produit_Tarif_Stock!#REF!&lt;&gt;"",Produit_Tarif_Stock!#REF!,"")</f>
        <v>#REF!</v>
      </c>
      <c r="C1903" s="502" t="e">
        <f>IF(Produit_Tarif_Stock!#REF!&lt;&gt;"",Produit_Tarif_Stock!#REF!,"")</f>
        <v>#REF!</v>
      </c>
      <c r="D1903" s="505" t="e">
        <f>IF(Produit_Tarif_Stock!#REF!&lt;&gt;"",Produit_Tarif_Stock!#REF!,"")</f>
        <v>#REF!</v>
      </c>
      <c r="E1903" s="514" t="e">
        <f>IF(Produit_Tarif_Stock!#REF!&lt;&gt;0,Produit_Tarif_Stock!#REF!,"")</f>
        <v>#REF!</v>
      </c>
      <c r="F1903" s="2" t="e">
        <f>IF(Produit_Tarif_Stock!#REF!&lt;&gt;"",Produit_Tarif_Stock!#REF!,"")</f>
        <v>#REF!</v>
      </c>
      <c r="G1903" s="506" t="e">
        <f>IF(Produit_Tarif_Stock!#REF!&lt;&gt;0,Produit_Tarif_Stock!#REF!,"")</f>
        <v>#REF!</v>
      </c>
      <c r="I1903" s="506" t="str">
        <f t="shared" si="58"/>
        <v/>
      </c>
      <c r="J1903" s="2" t="e">
        <f>IF(Produit_Tarif_Stock!#REF!&lt;&gt;0,Produit_Tarif_Stock!#REF!,"")</f>
        <v>#REF!</v>
      </c>
      <c r="K1903" s="2" t="e">
        <f>IF(Produit_Tarif_Stock!#REF!&lt;&gt;0,Produit_Tarif_Stock!#REF!,"")</f>
        <v>#REF!</v>
      </c>
      <c r="L1903" s="114" t="e">
        <f>IF(Produit_Tarif_Stock!#REF!&lt;&gt;0,Produit_Tarif_Stock!#REF!,"")</f>
        <v>#REF!</v>
      </c>
      <c r="M1903" s="114" t="e">
        <f>IF(Produit_Tarif_Stock!#REF!&lt;&gt;0,Produit_Tarif_Stock!#REF!,"")</f>
        <v>#REF!</v>
      </c>
      <c r="N1903" s="454"/>
      <c r="P1903" s="2" t="e">
        <f>IF(Produit_Tarif_Stock!#REF!&lt;&gt;0,Produit_Tarif_Stock!#REF!,"")</f>
        <v>#REF!</v>
      </c>
      <c r="Q1903" s="518" t="e">
        <f>IF(Produit_Tarif_Stock!#REF!&lt;&gt;0,(E1903-(E1903*H1903)-Produit_Tarif_Stock!#REF!)/Produit_Tarif_Stock!#REF!*100,(E1903-(E1903*H1903)-Produit_Tarif_Stock!#REF!)/Produit_Tarif_Stock!#REF!*100)</f>
        <v>#REF!</v>
      </c>
      <c r="R1903" s="523">
        <f t="shared" si="59"/>
        <v>0</v>
      </c>
      <c r="S1903" s="524" t="e">
        <f>Produit_Tarif_Stock!#REF!</f>
        <v>#REF!</v>
      </c>
    </row>
    <row r="1904" spans="1:19" ht="24.75" customHeight="1">
      <c r="A1904" s="228" t="e">
        <f>Produit_Tarif_Stock!#REF!</f>
        <v>#REF!</v>
      </c>
      <c r="B1904" s="118" t="e">
        <f>IF(Produit_Tarif_Stock!#REF!&lt;&gt;"",Produit_Tarif_Stock!#REF!,"")</f>
        <v>#REF!</v>
      </c>
      <c r="C1904" s="502" t="e">
        <f>IF(Produit_Tarif_Stock!#REF!&lt;&gt;"",Produit_Tarif_Stock!#REF!,"")</f>
        <v>#REF!</v>
      </c>
      <c r="D1904" s="505" t="e">
        <f>IF(Produit_Tarif_Stock!#REF!&lt;&gt;"",Produit_Tarif_Stock!#REF!,"")</f>
        <v>#REF!</v>
      </c>
      <c r="E1904" s="514" t="e">
        <f>IF(Produit_Tarif_Stock!#REF!&lt;&gt;0,Produit_Tarif_Stock!#REF!,"")</f>
        <v>#REF!</v>
      </c>
      <c r="F1904" s="2" t="e">
        <f>IF(Produit_Tarif_Stock!#REF!&lt;&gt;"",Produit_Tarif_Stock!#REF!,"")</f>
        <v>#REF!</v>
      </c>
      <c r="G1904" s="506" t="e">
        <f>IF(Produit_Tarif_Stock!#REF!&lt;&gt;0,Produit_Tarif_Stock!#REF!,"")</f>
        <v>#REF!</v>
      </c>
      <c r="I1904" s="506" t="str">
        <f t="shared" si="58"/>
        <v/>
      </c>
      <c r="J1904" s="2" t="e">
        <f>IF(Produit_Tarif_Stock!#REF!&lt;&gt;0,Produit_Tarif_Stock!#REF!,"")</f>
        <v>#REF!</v>
      </c>
      <c r="K1904" s="2" t="e">
        <f>IF(Produit_Tarif_Stock!#REF!&lt;&gt;0,Produit_Tarif_Stock!#REF!,"")</f>
        <v>#REF!</v>
      </c>
      <c r="L1904" s="114" t="e">
        <f>IF(Produit_Tarif_Stock!#REF!&lt;&gt;0,Produit_Tarif_Stock!#REF!,"")</f>
        <v>#REF!</v>
      </c>
      <c r="M1904" s="114" t="e">
        <f>IF(Produit_Tarif_Stock!#REF!&lt;&gt;0,Produit_Tarif_Stock!#REF!,"")</f>
        <v>#REF!</v>
      </c>
      <c r="N1904" s="454"/>
      <c r="P1904" s="2" t="e">
        <f>IF(Produit_Tarif_Stock!#REF!&lt;&gt;0,Produit_Tarif_Stock!#REF!,"")</f>
        <v>#REF!</v>
      </c>
      <c r="Q1904" s="518" t="e">
        <f>IF(Produit_Tarif_Stock!#REF!&lt;&gt;0,(E1904-(E1904*H1904)-Produit_Tarif_Stock!#REF!)/Produit_Tarif_Stock!#REF!*100,(E1904-(E1904*H1904)-Produit_Tarif_Stock!#REF!)/Produit_Tarif_Stock!#REF!*100)</f>
        <v>#REF!</v>
      </c>
      <c r="R1904" s="523">
        <f t="shared" si="59"/>
        <v>0</v>
      </c>
      <c r="S1904" s="524" t="e">
        <f>Produit_Tarif_Stock!#REF!</f>
        <v>#REF!</v>
      </c>
    </row>
    <row r="1905" spans="1:19" ht="24.75" customHeight="1">
      <c r="A1905" s="228" t="e">
        <f>Produit_Tarif_Stock!#REF!</f>
        <v>#REF!</v>
      </c>
      <c r="B1905" s="118" t="e">
        <f>IF(Produit_Tarif_Stock!#REF!&lt;&gt;"",Produit_Tarif_Stock!#REF!,"")</f>
        <v>#REF!</v>
      </c>
      <c r="C1905" s="502" t="e">
        <f>IF(Produit_Tarif_Stock!#REF!&lt;&gt;"",Produit_Tarif_Stock!#REF!,"")</f>
        <v>#REF!</v>
      </c>
      <c r="D1905" s="505" t="e">
        <f>IF(Produit_Tarif_Stock!#REF!&lt;&gt;"",Produit_Tarif_Stock!#REF!,"")</f>
        <v>#REF!</v>
      </c>
      <c r="E1905" s="514" t="e">
        <f>IF(Produit_Tarif_Stock!#REF!&lt;&gt;0,Produit_Tarif_Stock!#REF!,"")</f>
        <v>#REF!</v>
      </c>
      <c r="F1905" s="2" t="e">
        <f>IF(Produit_Tarif_Stock!#REF!&lt;&gt;"",Produit_Tarif_Stock!#REF!,"")</f>
        <v>#REF!</v>
      </c>
      <c r="G1905" s="506" t="e">
        <f>IF(Produit_Tarif_Stock!#REF!&lt;&gt;0,Produit_Tarif_Stock!#REF!,"")</f>
        <v>#REF!</v>
      </c>
      <c r="I1905" s="506" t="str">
        <f t="shared" si="58"/>
        <v/>
      </c>
      <c r="J1905" s="2" t="e">
        <f>IF(Produit_Tarif_Stock!#REF!&lt;&gt;0,Produit_Tarif_Stock!#REF!,"")</f>
        <v>#REF!</v>
      </c>
      <c r="K1905" s="2" t="e">
        <f>IF(Produit_Tarif_Stock!#REF!&lt;&gt;0,Produit_Tarif_Stock!#REF!,"")</f>
        <v>#REF!</v>
      </c>
      <c r="L1905" s="114" t="e">
        <f>IF(Produit_Tarif_Stock!#REF!&lt;&gt;0,Produit_Tarif_Stock!#REF!,"")</f>
        <v>#REF!</v>
      </c>
      <c r="M1905" s="114" t="e">
        <f>IF(Produit_Tarif_Stock!#REF!&lt;&gt;0,Produit_Tarif_Stock!#REF!,"")</f>
        <v>#REF!</v>
      </c>
      <c r="N1905" s="454"/>
      <c r="P1905" s="2" t="e">
        <f>IF(Produit_Tarif_Stock!#REF!&lt;&gt;0,Produit_Tarif_Stock!#REF!,"")</f>
        <v>#REF!</v>
      </c>
      <c r="Q1905" s="518" t="e">
        <f>IF(Produit_Tarif_Stock!#REF!&lt;&gt;0,(E1905-(E1905*H1905)-Produit_Tarif_Stock!#REF!)/Produit_Tarif_Stock!#REF!*100,(E1905-(E1905*H1905)-Produit_Tarif_Stock!#REF!)/Produit_Tarif_Stock!#REF!*100)</f>
        <v>#REF!</v>
      </c>
      <c r="R1905" s="523">
        <f t="shared" si="59"/>
        <v>0</v>
      </c>
      <c r="S1905" s="524" t="e">
        <f>Produit_Tarif_Stock!#REF!</f>
        <v>#REF!</v>
      </c>
    </row>
    <row r="1906" spans="1:19" ht="24.75" customHeight="1">
      <c r="A1906" s="228" t="e">
        <f>Produit_Tarif_Stock!#REF!</f>
        <v>#REF!</v>
      </c>
      <c r="B1906" s="118" t="e">
        <f>IF(Produit_Tarif_Stock!#REF!&lt;&gt;"",Produit_Tarif_Stock!#REF!,"")</f>
        <v>#REF!</v>
      </c>
      <c r="C1906" s="502" t="e">
        <f>IF(Produit_Tarif_Stock!#REF!&lt;&gt;"",Produit_Tarif_Stock!#REF!,"")</f>
        <v>#REF!</v>
      </c>
      <c r="D1906" s="505" t="e">
        <f>IF(Produit_Tarif_Stock!#REF!&lt;&gt;"",Produit_Tarif_Stock!#REF!,"")</f>
        <v>#REF!</v>
      </c>
      <c r="E1906" s="514" t="e">
        <f>IF(Produit_Tarif_Stock!#REF!&lt;&gt;0,Produit_Tarif_Stock!#REF!,"")</f>
        <v>#REF!</v>
      </c>
      <c r="F1906" s="2" t="e">
        <f>IF(Produit_Tarif_Stock!#REF!&lt;&gt;"",Produit_Tarif_Stock!#REF!,"")</f>
        <v>#REF!</v>
      </c>
      <c r="G1906" s="506" t="e">
        <f>IF(Produit_Tarif_Stock!#REF!&lt;&gt;0,Produit_Tarif_Stock!#REF!,"")</f>
        <v>#REF!</v>
      </c>
      <c r="I1906" s="506" t="str">
        <f t="shared" si="58"/>
        <v/>
      </c>
      <c r="J1906" s="2" t="e">
        <f>IF(Produit_Tarif_Stock!#REF!&lt;&gt;0,Produit_Tarif_Stock!#REF!,"")</f>
        <v>#REF!</v>
      </c>
      <c r="K1906" s="2" t="e">
        <f>IF(Produit_Tarif_Stock!#REF!&lt;&gt;0,Produit_Tarif_Stock!#REF!,"")</f>
        <v>#REF!</v>
      </c>
      <c r="L1906" s="114" t="e">
        <f>IF(Produit_Tarif_Stock!#REF!&lt;&gt;0,Produit_Tarif_Stock!#REF!,"")</f>
        <v>#REF!</v>
      </c>
      <c r="M1906" s="114" t="e">
        <f>IF(Produit_Tarif_Stock!#REF!&lt;&gt;0,Produit_Tarif_Stock!#REF!,"")</f>
        <v>#REF!</v>
      </c>
      <c r="N1906" s="454"/>
      <c r="P1906" s="2" t="e">
        <f>IF(Produit_Tarif_Stock!#REF!&lt;&gt;0,Produit_Tarif_Stock!#REF!,"")</f>
        <v>#REF!</v>
      </c>
      <c r="Q1906" s="518" t="e">
        <f>IF(Produit_Tarif_Stock!#REF!&lt;&gt;0,(E1906-(E1906*H1906)-Produit_Tarif_Stock!#REF!)/Produit_Tarif_Stock!#REF!*100,(E1906-(E1906*H1906)-Produit_Tarif_Stock!#REF!)/Produit_Tarif_Stock!#REF!*100)</f>
        <v>#REF!</v>
      </c>
      <c r="R1906" s="523">
        <f t="shared" si="59"/>
        <v>0</v>
      </c>
      <c r="S1906" s="524" t="e">
        <f>Produit_Tarif_Stock!#REF!</f>
        <v>#REF!</v>
      </c>
    </row>
    <row r="1907" spans="1:19" ht="24.75" customHeight="1">
      <c r="A1907" s="228" t="e">
        <f>Produit_Tarif_Stock!#REF!</f>
        <v>#REF!</v>
      </c>
      <c r="B1907" s="118" t="e">
        <f>IF(Produit_Tarif_Stock!#REF!&lt;&gt;"",Produit_Tarif_Stock!#REF!,"")</f>
        <v>#REF!</v>
      </c>
      <c r="C1907" s="502" t="e">
        <f>IF(Produit_Tarif_Stock!#REF!&lt;&gt;"",Produit_Tarif_Stock!#REF!,"")</f>
        <v>#REF!</v>
      </c>
      <c r="D1907" s="505" t="e">
        <f>IF(Produit_Tarif_Stock!#REF!&lt;&gt;"",Produit_Tarif_Stock!#REF!,"")</f>
        <v>#REF!</v>
      </c>
      <c r="E1907" s="514" t="e">
        <f>IF(Produit_Tarif_Stock!#REF!&lt;&gt;0,Produit_Tarif_Stock!#REF!,"")</f>
        <v>#REF!</v>
      </c>
      <c r="F1907" s="2" t="e">
        <f>IF(Produit_Tarif_Stock!#REF!&lt;&gt;"",Produit_Tarif_Stock!#REF!,"")</f>
        <v>#REF!</v>
      </c>
      <c r="G1907" s="506" t="e">
        <f>IF(Produit_Tarif_Stock!#REF!&lt;&gt;0,Produit_Tarif_Stock!#REF!,"")</f>
        <v>#REF!</v>
      </c>
      <c r="I1907" s="506" t="str">
        <f t="shared" si="58"/>
        <v/>
      </c>
      <c r="J1907" s="2" t="e">
        <f>IF(Produit_Tarif_Stock!#REF!&lt;&gt;0,Produit_Tarif_Stock!#REF!,"")</f>
        <v>#REF!</v>
      </c>
      <c r="K1907" s="2" t="e">
        <f>IF(Produit_Tarif_Stock!#REF!&lt;&gt;0,Produit_Tarif_Stock!#REF!,"")</f>
        <v>#REF!</v>
      </c>
      <c r="L1907" s="114" t="e">
        <f>IF(Produit_Tarif_Stock!#REF!&lt;&gt;0,Produit_Tarif_Stock!#REF!,"")</f>
        <v>#REF!</v>
      </c>
      <c r="M1907" s="114" t="e">
        <f>IF(Produit_Tarif_Stock!#REF!&lt;&gt;0,Produit_Tarif_Stock!#REF!,"")</f>
        <v>#REF!</v>
      </c>
      <c r="N1907" s="454"/>
      <c r="P1907" s="2" t="e">
        <f>IF(Produit_Tarif_Stock!#REF!&lt;&gt;0,Produit_Tarif_Stock!#REF!,"")</f>
        <v>#REF!</v>
      </c>
      <c r="Q1907" s="518" t="e">
        <f>IF(Produit_Tarif_Stock!#REF!&lt;&gt;0,(E1907-(E1907*H1907)-Produit_Tarif_Stock!#REF!)/Produit_Tarif_Stock!#REF!*100,(E1907-(E1907*H1907)-Produit_Tarif_Stock!#REF!)/Produit_Tarif_Stock!#REF!*100)</f>
        <v>#REF!</v>
      </c>
      <c r="R1907" s="523">
        <f t="shared" si="59"/>
        <v>0</v>
      </c>
      <c r="S1907" s="524" t="e">
        <f>Produit_Tarif_Stock!#REF!</f>
        <v>#REF!</v>
      </c>
    </row>
    <row r="1908" spans="1:19" ht="24.75" customHeight="1">
      <c r="A1908" s="228" t="e">
        <f>Produit_Tarif_Stock!#REF!</f>
        <v>#REF!</v>
      </c>
      <c r="B1908" s="118" t="e">
        <f>IF(Produit_Tarif_Stock!#REF!&lt;&gt;"",Produit_Tarif_Stock!#REF!,"")</f>
        <v>#REF!</v>
      </c>
      <c r="C1908" s="502" t="e">
        <f>IF(Produit_Tarif_Stock!#REF!&lt;&gt;"",Produit_Tarif_Stock!#REF!,"")</f>
        <v>#REF!</v>
      </c>
      <c r="D1908" s="505" t="e">
        <f>IF(Produit_Tarif_Stock!#REF!&lt;&gt;"",Produit_Tarif_Stock!#REF!,"")</f>
        <v>#REF!</v>
      </c>
      <c r="E1908" s="514" t="e">
        <f>IF(Produit_Tarif_Stock!#REF!&lt;&gt;0,Produit_Tarif_Stock!#REF!,"")</f>
        <v>#REF!</v>
      </c>
      <c r="F1908" s="2" t="e">
        <f>IF(Produit_Tarif_Stock!#REF!&lt;&gt;"",Produit_Tarif_Stock!#REF!,"")</f>
        <v>#REF!</v>
      </c>
      <c r="G1908" s="506" t="e">
        <f>IF(Produit_Tarif_Stock!#REF!&lt;&gt;0,Produit_Tarif_Stock!#REF!,"")</f>
        <v>#REF!</v>
      </c>
      <c r="I1908" s="506" t="str">
        <f t="shared" si="58"/>
        <v/>
      </c>
      <c r="J1908" s="2" t="e">
        <f>IF(Produit_Tarif_Stock!#REF!&lt;&gt;0,Produit_Tarif_Stock!#REF!,"")</f>
        <v>#REF!</v>
      </c>
      <c r="K1908" s="2" t="e">
        <f>IF(Produit_Tarif_Stock!#REF!&lt;&gt;0,Produit_Tarif_Stock!#REF!,"")</f>
        <v>#REF!</v>
      </c>
      <c r="L1908" s="114" t="e">
        <f>IF(Produit_Tarif_Stock!#REF!&lt;&gt;0,Produit_Tarif_Stock!#REF!,"")</f>
        <v>#REF!</v>
      </c>
      <c r="M1908" s="114" t="e">
        <f>IF(Produit_Tarif_Stock!#REF!&lt;&gt;0,Produit_Tarif_Stock!#REF!,"")</f>
        <v>#REF!</v>
      </c>
      <c r="N1908" s="454"/>
      <c r="P1908" s="2" t="e">
        <f>IF(Produit_Tarif_Stock!#REF!&lt;&gt;0,Produit_Tarif_Stock!#REF!,"")</f>
        <v>#REF!</v>
      </c>
      <c r="Q1908" s="518" t="e">
        <f>IF(Produit_Tarif_Stock!#REF!&lt;&gt;0,(E1908-(E1908*H1908)-Produit_Tarif_Stock!#REF!)/Produit_Tarif_Stock!#REF!*100,(E1908-(E1908*H1908)-Produit_Tarif_Stock!#REF!)/Produit_Tarif_Stock!#REF!*100)</f>
        <v>#REF!</v>
      </c>
      <c r="R1908" s="523">
        <f t="shared" si="59"/>
        <v>0</v>
      </c>
      <c r="S1908" s="524" t="e">
        <f>Produit_Tarif_Stock!#REF!</f>
        <v>#REF!</v>
      </c>
    </row>
    <row r="1909" spans="1:19" ht="24.75" customHeight="1">
      <c r="A1909" s="228" t="e">
        <f>Produit_Tarif_Stock!#REF!</f>
        <v>#REF!</v>
      </c>
      <c r="B1909" s="118" t="e">
        <f>IF(Produit_Tarif_Stock!#REF!&lt;&gt;"",Produit_Tarif_Stock!#REF!,"")</f>
        <v>#REF!</v>
      </c>
      <c r="C1909" s="502" t="e">
        <f>IF(Produit_Tarif_Stock!#REF!&lt;&gt;"",Produit_Tarif_Stock!#REF!,"")</f>
        <v>#REF!</v>
      </c>
      <c r="D1909" s="505" t="e">
        <f>IF(Produit_Tarif_Stock!#REF!&lt;&gt;"",Produit_Tarif_Stock!#REF!,"")</f>
        <v>#REF!</v>
      </c>
      <c r="E1909" s="514" t="e">
        <f>IF(Produit_Tarif_Stock!#REF!&lt;&gt;0,Produit_Tarif_Stock!#REF!,"")</f>
        <v>#REF!</v>
      </c>
      <c r="F1909" s="2" t="e">
        <f>IF(Produit_Tarif_Stock!#REF!&lt;&gt;"",Produit_Tarif_Stock!#REF!,"")</f>
        <v>#REF!</v>
      </c>
      <c r="G1909" s="506" t="e">
        <f>IF(Produit_Tarif_Stock!#REF!&lt;&gt;0,Produit_Tarif_Stock!#REF!,"")</f>
        <v>#REF!</v>
      </c>
      <c r="I1909" s="506" t="str">
        <f t="shared" si="58"/>
        <v/>
      </c>
      <c r="J1909" s="2" t="e">
        <f>IF(Produit_Tarif_Stock!#REF!&lt;&gt;0,Produit_Tarif_Stock!#REF!,"")</f>
        <v>#REF!</v>
      </c>
      <c r="K1909" s="2" t="e">
        <f>IF(Produit_Tarif_Stock!#REF!&lt;&gt;0,Produit_Tarif_Stock!#REF!,"")</f>
        <v>#REF!</v>
      </c>
      <c r="L1909" s="114" t="e">
        <f>IF(Produit_Tarif_Stock!#REF!&lt;&gt;0,Produit_Tarif_Stock!#REF!,"")</f>
        <v>#REF!</v>
      </c>
      <c r="M1909" s="114" t="e">
        <f>IF(Produit_Tarif_Stock!#REF!&lt;&gt;0,Produit_Tarif_Stock!#REF!,"")</f>
        <v>#REF!</v>
      </c>
      <c r="N1909" s="454"/>
      <c r="P1909" s="2" t="e">
        <f>IF(Produit_Tarif_Stock!#REF!&lt;&gt;0,Produit_Tarif_Stock!#REF!,"")</f>
        <v>#REF!</v>
      </c>
      <c r="Q1909" s="518" t="e">
        <f>IF(Produit_Tarif_Stock!#REF!&lt;&gt;0,(E1909-(E1909*H1909)-Produit_Tarif_Stock!#REF!)/Produit_Tarif_Stock!#REF!*100,(E1909-(E1909*H1909)-Produit_Tarif_Stock!#REF!)/Produit_Tarif_Stock!#REF!*100)</f>
        <v>#REF!</v>
      </c>
      <c r="R1909" s="523">
        <f t="shared" si="59"/>
        <v>0</v>
      </c>
      <c r="S1909" s="524" t="e">
        <f>Produit_Tarif_Stock!#REF!</f>
        <v>#REF!</v>
      </c>
    </row>
    <row r="1910" spans="1:19" ht="24.75" customHeight="1">
      <c r="A1910" s="228" t="e">
        <f>Produit_Tarif_Stock!#REF!</f>
        <v>#REF!</v>
      </c>
      <c r="B1910" s="118" t="e">
        <f>IF(Produit_Tarif_Stock!#REF!&lt;&gt;"",Produit_Tarif_Stock!#REF!,"")</f>
        <v>#REF!</v>
      </c>
      <c r="C1910" s="502" t="e">
        <f>IF(Produit_Tarif_Stock!#REF!&lt;&gt;"",Produit_Tarif_Stock!#REF!,"")</f>
        <v>#REF!</v>
      </c>
      <c r="D1910" s="505" t="e">
        <f>IF(Produit_Tarif_Stock!#REF!&lt;&gt;"",Produit_Tarif_Stock!#REF!,"")</f>
        <v>#REF!</v>
      </c>
      <c r="E1910" s="514" t="e">
        <f>IF(Produit_Tarif_Stock!#REF!&lt;&gt;0,Produit_Tarif_Stock!#REF!,"")</f>
        <v>#REF!</v>
      </c>
      <c r="F1910" s="2" t="e">
        <f>IF(Produit_Tarif_Stock!#REF!&lt;&gt;"",Produit_Tarif_Stock!#REF!,"")</f>
        <v>#REF!</v>
      </c>
      <c r="G1910" s="506" t="e">
        <f>IF(Produit_Tarif_Stock!#REF!&lt;&gt;0,Produit_Tarif_Stock!#REF!,"")</f>
        <v>#REF!</v>
      </c>
      <c r="I1910" s="506" t="str">
        <f t="shared" si="58"/>
        <v/>
      </c>
      <c r="J1910" s="2" t="e">
        <f>IF(Produit_Tarif_Stock!#REF!&lt;&gt;0,Produit_Tarif_Stock!#REF!,"")</f>
        <v>#REF!</v>
      </c>
      <c r="K1910" s="2" t="e">
        <f>IF(Produit_Tarif_Stock!#REF!&lt;&gt;0,Produit_Tarif_Stock!#REF!,"")</f>
        <v>#REF!</v>
      </c>
      <c r="L1910" s="114" t="e">
        <f>IF(Produit_Tarif_Stock!#REF!&lt;&gt;0,Produit_Tarif_Stock!#REF!,"")</f>
        <v>#REF!</v>
      </c>
      <c r="M1910" s="114" t="e">
        <f>IF(Produit_Tarif_Stock!#REF!&lt;&gt;0,Produit_Tarif_Stock!#REF!,"")</f>
        <v>#REF!</v>
      </c>
      <c r="N1910" s="454"/>
      <c r="P1910" s="2" t="e">
        <f>IF(Produit_Tarif_Stock!#REF!&lt;&gt;0,Produit_Tarif_Stock!#REF!,"")</f>
        <v>#REF!</v>
      </c>
      <c r="Q1910" s="518" t="e">
        <f>IF(Produit_Tarif_Stock!#REF!&lt;&gt;0,(E1910-(E1910*H1910)-Produit_Tarif_Stock!#REF!)/Produit_Tarif_Stock!#REF!*100,(E1910-(E1910*H1910)-Produit_Tarif_Stock!#REF!)/Produit_Tarif_Stock!#REF!*100)</f>
        <v>#REF!</v>
      </c>
      <c r="R1910" s="523">
        <f t="shared" si="59"/>
        <v>0</v>
      </c>
      <c r="S1910" s="524" t="e">
        <f>Produit_Tarif_Stock!#REF!</f>
        <v>#REF!</v>
      </c>
    </row>
    <row r="1911" spans="1:19" ht="24.75" customHeight="1">
      <c r="A1911" s="228" t="e">
        <f>Produit_Tarif_Stock!#REF!</f>
        <v>#REF!</v>
      </c>
      <c r="B1911" s="118" t="e">
        <f>IF(Produit_Tarif_Stock!#REF!&lt;&gt;"",Produit_Tarif_Stock!#REF!,"")</f>
        <v>#REF!</v>
      </c>
      <c r="C1911" s="502" t="e">
        <f>IF(Produit_Tarif_Stock!#REF!&lt;&gt;"",Produit_Tarif_Stock!#REF!,"")</f>
        <v>#REF!</v>
      </c>
      <c r="D1911" s="505" t="e">
        <f>IF(Produit_Tarif_Stock!#REF!&lt;&gt;"",Produit_Tarif_Stock!#REF!,"")</f>
        <v>#REF!</v>
      </c>
      <c r="E1911" s="514" t="e">
        <f>IF(Produit_Tarif_Stock!#REF!&lt;&gt;0,Produit_Tarif_Stock!#REF!,"")</f>
        <v>#REF!</v>
      </c>
      <c r="F1911" s="2" t="e">
        <f>IF(Produit_Tarif_Stock!#REF!&lt;&gt;"",Produit_Tarif_Stock!#REF!,"")</f>
        <v>#REF!</v>
      </c>
      <c r="G1911" s="506" t="e">
        <f>IF(Produit_Tarif_Stock!#REF!&lt;&gt;0,Produit_Tarif_Stock!#REF!,"")</f>
        <v>#REF!</v>
      </c>
      <c r="I1911" s="506" t="str">
        <f t="shared" si="58"/>
        <v/>
      </c>
      <c r="J1911" s="2" t="e">
        <f>IF(Produit_Tarif_Stock!#REF!&lt;&gt;0,Produit_Tarif_Stock!#REF!,"")</f>
        <v>#REF!</v>
      </c>
      <c r="K1911" s="2" t="e">
        <f>IF(Produit_Tarif_Stock!#REF!&lt;&gt;0,Produit_Tarif_Stock!#REF!,"")</f>
        <v>#REF!</v>
      </c>
      <c r="L1911" s="114" t="e">
        <f>IF(Produit_Tarif_Stock!#REF!&lt;&gt;0,Produit_Tarif_Stock!#REF!,"")</f>
        <v>#REF!</v>
      </c>
      <c r="M1911" s="114" t="e">
        <f>IF(Produit_Tarif_Stock!#REF!&lt;&gt;0,Produit_Tarif_Stock!#REF!,"")</f>
        <v>#REF!</v>
      </c>
      <c r="N1911" s="454"/>
      <c r="P1911" s="2" t="e">
        <f>IF(Produit_Tarif_Stock!#REF!&lt;&gt;0,Produit_Tarif_Stock!#REF!,"")</f>
        <v>#REF!</v>
      </c>
      <c r="Q1911" s="518" t="e">
        <f>IF(Produit_Tarif_Stock!#REF!&lt;&gt;0,(E1911-(E1911*H1911)-Produit_Tarif_Stock!#REF!)/Produit_Tarif_Stock!#REF!*100,(E1911-(E1911*H1911)-Produit_Tarif_Stock!#REF!)/Produit_Tarif_Stock!#REF!*100)</f>
        <v>#REF!</v>
      </c>
      <c r="R1911" s="523">
        <f t="shared" si="59"/>
        <v>0</v>
      </c>
      <c r="S1911" s="524" t="e">
        <f>Produit_Tarif_Stock!#REF!</f>
        <v>#REF!</v>
      </c>
    </row>
    <row r="1912" spans="1:19" ht="24.75" customHeight="1">
      <c r="A1912" s="228" t="e">
        <f>Produit_Tarif_Stock!#REF!</f>
        <v>#REF!</v>
      </c>
      <c r="B1912" s="118" t="e">
        <f>IF(Produit_Tarif_Stock!#REF!&lt;&gt;"",Produit_Tarif_Stock!#REF!,"")</f>
        <v>#REF!</v>
      </c>
      <c r="C1912" s="502" t="e">
        <f>IF(Produit_Tarif_Stock!#REF!&lt;&gt;"",Produit_Tarif_Stock!#REF!,"")</f>
        <v>#REF!</v>
      </c>
      <c r="D1912" s="505" t="e">
        <f>IF(Produit_Tarif_Stock!#REF!&lt;&gt;"",Produit_Tarif_Stock!#REF!,"")</f>
        <v>#REF!</v>
      </c>
      <c r="E1912" s="514" t="e">
        <f>IF(Produit_Tarif_Stock!#REF!&lt;&gt;0,Produit_Tarif_Stock!#REF!,"")</f>
        <v>#REF!</v>
      </c>
      <c r="F1912" s="2" t="e">
        <f>IF(Produit_Tarif_Stock!#REF!&lt;&gt;"",Produit_Tarif_Stock!#REF!,"")</f>
        <v>#REF!</v>
      </c>
      <c r="G1912" s="506" t="e">
        <f>IF(Produit_Tarif_Stock!#REF!&lt;&gt;0,Produit_Tarif_Stock!#REF!,"")</f>
        <v>#REF!</v>
      </c>
      <c r="I1912" s="506" t="str">
        <f t="shared" si="58"/>
        <v/>
      </c>
      <c r="J1912" s="2" t="e">
        <f>IF(Produit_Tarif_Stock!#REF!&lt;&gt;0,Produit_Tarif_Stock!#REF!,"")</f>
        <v>#REF!</v>
      </c>
      <c r="K1912" s="2" t="e">
        <f>IF(Produit_Tarif_Stock!#REF!&lt;&gt;0,Produit_Tarif_Stock!#REF!,"")</f>
        <v>#REF!</v>
      </c>
      <c r="L1912" s="114" t="e">
        <f>IF(Produit_Tarif_Stock!#REF!&lt;&gt;0,Produit_Tarif_Stock!#REF!,"")</f>
        <v>#REF!</v>
      </c>
      <c r="M1912" s="114" t="e">
        <f>IF(Produit_Tarif_Stock!#REF!&lt;&gt;0,Produit_Tarif_Stock!#REF!,"")</f>
        <v>#REF!</v>
      </c>
      <c r="N1912" s="454"/>
      <c r="P1912" s="2" t="e">
        <f>IF(Produit_Tarif_Stock!#REF!&lt;&gt;0,Produit_Tarif_Stock!#REF!,"")</f>
        <v>#REF!</v>
      </c>
      <c r="Q1912" s="518" t="e">
        <f>IF(Produit_Tarif_Stock!#REF!&lt;&gt;0,(E1912-(E1912*H1912)-Produit_Tarif_Stock!#REF!)/Produit_Tarif_Stock!#REF!*100,(E1912-(E1912*H1912)-Produit_Tarif_Stock!#REF!)/Produit_Tarif_Stock!#REF!*100)</f>
        <v>#REF!</v>
      </c>
      <c r="R1912" s="523">
        <f t="shared" si="59"/>
        <v>0</v>
      </c>
      <c r="S1912" s="524" t="e">
        <f>Produit_Tarif_Stock!#REF!</f>
        <v>#REF!</v>
      </c>
    </row>
    <row r="1913" spans="1:19" ht="24.75" customHeight="1">
      <c r="A1913" s="228" t="e">
        <f>Produit_Tarif_Stock!#REF!</f>
        <v>#REF!</v>
      </c>
      <c r="B1913" s="118" t="e">
        <f>IF(Produit_Tarif_Stock!#REF!&lt;&gt;"",Produit_Tarif_Stock!#REF!,"")</f>
        <v>#REF!</v>
      </c>
      <c r="C1913" s="502" t="e">
        <f>IF(Produit_Tarif_Stock!#REF!&lt;&gt;"",Produit_Tarif_Stock!#REF!,"")</f>
        <v>#REF!</v>
      </c>
      <c r="D1913" s="505" t="e">
        <f>IF(Produit_Tarif_Stock!#REF!&lt;&gt;"",Produit_Tarif_Stock!#REF!,"")</f>
        <v>#REF!</v>
      </c>
      <c r="E1913" s="514" t="e">
        <f>IF(Produit_Tarif_Stock!#REF!&lt;&gt;0,Produit_Tarif_Stock!#REF!,"")</f>
        <v>#REF!</v>
      </c>
      <c r="F1913" s="2" t="e">
        <f>IF(Produit_Tarif_Stock!#REF!&lt;&gt;"",Produit_Tarif_Stock!#REF!,"")</f>
        <v>#REF!</v>
      </c>
      <c r="G1913" s="506" t="e">
        <f>IF(Produit_Tarif_Stock!#REF!&lt;&gt;0,Produit_Tarif_Stock!#REF!,"")</f>
        <v>#REF!</v>
      </c>
      <c r="I1913" s="506" t="str">
        <f t="shared" si="58"/>
        <v/>
      </c>
      <c r="J1913" s="2" t="e">
        <f>IF(Produit_Tarif_Stock!#REF!&lt;&gt;0,Produit_Tarif_Stock!#REF!,"")</f>
        <v>#REF!</v>
      </c>
      <c r="K1913" s="2" t="e">
        <f>IF(Produit_Tarif_Stock!#REF!&lt;&gt;0,Produit_Tarif_Stock!#REF!,"")</f>
        <v>#REF!</v>
      </c>
      <c r="L1913" s="114" t="e">
        <f>IF(Produit_Tarif_Stock!#REF!&lt;&gt;0,Produit_Tarif_Stock!#REF!,"")</f>
        <v>#REF!</v>
      </c>
      <c r="M1913" s="114" t="e">
        <f>IF(Produit_Tarif_Stock!#REF!&lt;&gt;0,Produit_Tarif_Stock!#REF!,"")</f>
        <v>#REF!</v>
      </c>
      <c r="N1913" s="454"/>
      <c r="P1913" s="2" t="e">
        <f>IF(Produit_Tarif_Stock!#REF!&lt;&gt;0,Produit_Tarif_Stock!#REF!,"")</f>
        <v>#REF!</v>
      </c>
      <c r="Q1913" s="518" t="e">
        <f>IF(Produit_Tarif_Stock!#REF!&lt;&gt;0,(E1913-(E1913*H1913)-Produit_Tarif_Stock!#REF!)/Produit_Tarif_Stock!#REF!*100,(E1913-(E1913*H1913)-Produit_Tarif_Stock!#REF!)/Produit_Tarif_Stock!#REF!*100)</f>
        <v>#REF!</v>
      </c>
      <c r="R1913" s="523">
        <f t="shared" si="59"/>
        <v>0</v>
      </c>
      <c r="S1913" s="524" t="e">
        <f>Produit_Tarif_Stock!#REF!</f>
        <v>#REF!</v>
      </c>
    </row>
    <row r="1914" spans="1:19" ht="24.75" customHeight="1">
      <c r="A1914" s="228" t="e">
        <f>Produit_Tarif_Stock!#REF!</f>
        <v>#REF!</v>
      </c>
      <c r="B1914" s="118" t="e">
        <f>IF(Produit_Tarif_Stock!#REF!&lt;&gt;"",Produit_Tarif_Stock!#REF!,"")</f>
        <v>#REF!</v>
      </c>
      <c r="C1914" s="502" t="e">
        <f>IF(Produit_Tarif_Stock!#REF!&lt;&gt;"",Produit_Tarif_Stock!#REF!,"")</f>
        <v>#REF!</v>
      </c>
      <c r="D1914" s="505" t="e">
        <f>IF(Produit_Tarif_Stock!#REF!&lt;&gt;"",Produit_Tarif_Stock!#REF!,"")</f>
        <v>#REF!</v>
      </c>
      <c r="E1914" s="514" t="e">
        <f>IF(Produit_Tarif_Stock!#REF!&lt;&gt;0,Produit_Tarif_Stock!#REF!,"")</f>
        <v>#REF!</v>
      </c>
      <c r="F1914" s="2" t="e">
        <f>IF(Produit_Tarif_Stock!#REF!&lt;&gt;"",Produit_Tarif_Stock!#REF!,"")</f>
        <v>#REF!</v>
      </c>
      <c r="G1914" s="506" t="e">
        <f>IF(Produit_Tarif_Stock!#REF!&lt;&gt;0,Produit_Tarif_Stock!#REF!,"")</f>
        <v>#REF!</v>
      </c>
      <c r="I1914" s="506" t="str">
        <f t="shared" si="58"/>
        <v/>
      </c>
      <c r="J1914" s="2" t="e">
        <f>IF(Produit_Tarif_Stock!#REF!&lt;&gt;0,Produit_Tarif_Stock!#REF!,"")</f>
        <v>#REF!</v>
      </c>
      <c r="K1914" s="2" t="e">
        <f>IF(Produit_Tarif_Stock!#REF!&lt;&gt;0,Produit_Tarif_Stock!#REF!,"")</f>
        <v>#REF!</v>
      </c>
      <c r="L1914" s="114" t="e">
        <f>IF(Produit_Tarif_Stock!#REF!&lt;&gt;0,Produit_Tarif_Stock!#REF!,"")</f>
        <v>#REF!</v>
      </c>
      <c r="M1914" s="114" t="e">
        <f>IF(Produit_Tarif_Stock!#REF!&lt;&gt;0,Produit_Tarif_Stock!#REF!,"")</f>
        <v>#REF!</v>
      </c>
      <c r="N1914" s="454"/>
      <c r="P1914" s="2" t="e">
        <f>IF(Produit_Tarif_Stock!#REF!&lt;&gt;0,Produit_Tarif_Stock!#REF!,"")</f>
        <v>#REF!</v>
      </c>
      <c r="Q1914" s="518" t="e">
        <f>IF(Produit_Tarif_Stock!#REF!&lt;&gt;0,(E1914-(E1914*H1914)-Produit_Tarif_Stock!#REF!)/Produit_Tarif_Stock!#REF!*100,(E1914-(E1914*H1914)-Produit_Tarif_Stock!#REF!)/Produit_Tarif_Stock!#REF!*100)</f>
        <v>#REF!</v>
      </c>
      <c r="R1914" s="523">
        <f t="shared" si="59"/>
        <v>0</v>
      </c>
      <c r="S1914" s="524" t="e">
        <f>Produit_Tarif_Stock!#REF!</f>
        <v>#REF!</v>
      </c>
    </row>
    <row r="1915" spans="1:19" ht="24.75" customHeight="1">
      <c r="A1915" s="228" t="e">
        <f>Produit_Tarif_Stock!#REF!</f>
        <v>#REF!</v>
      </c>
      <c r="B1915" s="118" t="e">
        <f>IF(Produit_Tarif_Stock!#REF!&lt;&gt;"",Produit_Tarif_Stock!#REF!,"")</f>
        <v>#REF!</v>
      </c>
      <c r="C1915" s="502" t="e">
        <f>IF(Produit_Tarif_Stock!#REF!&lt;&gt;"",Produit_Tarif_Stock!#REF!,"")</f>
        <v>#REF!</v>
      </c>
      <c r="D1915" s="505" t="e">
        <f>IF(Produit_Tarif_Stock!#REF!&lt;&gt;"",Produit_Tarif_Stock!#REF!,"")</f>
        <v>#REF!</v>
      </c>
      <c r="E1915" s="514" t="e">
        <f>IF(Produit_Tarif_Stock!#REF!&lt;&gt;0,Produit_Tarif_Stock!#REF!,"")</f>
        <v>#REF!</v>
      </c>
      <c r="F1915" s="2" t="e">
        <f>IF(Produit_Tarif_Stock!#REF!&lt;&gt;"",Produit_Tarif_Stock!#REF!,"")</f>
        <v>#REF!</v>
      </c>
      <c r="G1915" s="506" t="e">
        <f>IF(Produit_Tarif_Stock!#REF!&lt;&gt;0,Produit_Tarif_Stock!#REF!,"")</f>
        <v>#REF!</v>
      </c>
      <c r="I1915" s="506" t="str">
        <f t="shared" si="58"/>
        <v/>
      </c>
      <c r="J1915" s="2" t="e">
        <f>IF(Produit_Tarif_Stock!#REF!&lt;&gt;0,Produit_Tarif_Stock!#REF!,"")</f>
        <v>#REF!</v>
      </c>
      <c r="K1915" s="2" t="e">
        <f>IF(Produit_Tarif_Stock!#REF!&lt;&gt;0,Produit_Tarif_Stock!#REF!,"")</f>
        <v>#REF!</v>
      </c>
      <c r="L1915" s="114" t="e">
        <f>IF(Produit_Tarif_Stock!#REF!&lt;&gt;0,Produit_Tarif_Stock!#REF!,"")</f>
        <v>#REF!</v>
      </c>
      <c r="M1915" s="114" t="e">
        <f>IF(Produit_Tarif_Stock!#REF!&lt;&gt;0,Produit_Tarif_Stock!#REF!,"")</f>
        <v>#REF!</v>
      </c>
      <c r="N1915" s="454"/>
      <c r="P1915" s="2" t="e">
        <f>IF(Produit_Tarif_Stock!#REF!&lt;&gt;0,Produit_Tarif_Stock!#REF!,"")</f>
        <v>#REF!</v>
      </c>
      <c r="Q1915" s="518" t="e">
        <f>IF(Produit_Tarif_Stock!#REF!&lt;&gt;0,(E1915-(E1915*H1915)-Produit_Tarif_Stock!#REF!)/Produit_Tarif_Stock!#REF!*100,(E1915-(E1915*H1915)-Produit_Tarif_Stock!#REF!)/Produit_Tarif_Stock!#REF!*100)</f>
        <v>#REF!</v>
      </c>
      <c r="R1915" s="523">
        <f t="shared" si="59"/>
        <v>0</v>
      </c>
      <c r="S1915" s="524" t="e">
        <f>Produit_Tarif_Stock!#REF!</f>
        <v>#REF!</v>
      </c>
    </row>
    <row r="1916" spans="1:19" ht="24.75" customHeight="1">
      <c r="A1916" s="228" t="e">
        <f>Produit_Tarif_Stock!#REF!</f>
        <v>#REF!</v>
      </c>
      <c r="B1916" s="118" t="e">
        <f>IF(Produit_Tarif_Stock!#REF!&lt;&gt;"",Produit_Tarif_Stock!#REF!,"")</f>
        <v>#REF!</v>
      </c>
      <c r="C1916" s="502" t="e">
        <f>IF(Produit_Tarif_Stock!#REF!&lt;&gt;"",Produit_Tarif_Stock!#REF!,"")</f>
        <v>#REF!</v>
      </c>
      <c r="D1916" s="505" t="e">
        <f>IF(Produit_Tarif_Stock!#REF!&lt;&gt;"",Produit_Tarif_Stock!#REF!,"")</f>
        <v>#REF!</v>
      </c>
      <c r="E1916" s="514" t="e">
        <f>IF(Produit_Tarif_Stock!#REF!&lt;&gt;0,Produit_Tarif_Stock!#REF!,"")</f>
        <v>#REF!</v>
      </c>
      <c r="F1916" s="2" t="e">
        <f>IF(Produit_Tarif_Stock!#REF!&lt;&gt;"",Produit_Tarif_Stock!#REF!,"")</f>
        <v>#REF!</v>
      </c>
      <c r="G1916" s="506" t="e">
        <f>IF(Produit_Tarif_Stock!#REF!&lt;&gt;0,Produit_Tarif_Stock!#REF!,"")</f>
        <v>#REF!</v>
      </c>
      <c r="I1916" s="506" t="str">
        <f t="shared" si="58"/>
        <v/>
      </c>
      <c r="J1916" s="2" t="e">
        <f>IF(Produit_Tarif_Stock!#REF!&lt;&gt;0,Produit_Tarif_Stock!#REF!,"")</f>
        <v>#REF!</v>
      </c>
      <c r="K1916" s="2" t="e">
        <f>IF(Produit_Tarif_Stock!#REF!&lt;&gt;0,Produit_Tarif_Stock!#REF!,"")</f>
        <v>#REF!</v>
      </c>
      <c r="L1916" s="114" t="e">
        <f>IF(Produit_Tarif_Stock!#REF!&lt;&gt;0,Produit_Tarif_Stock!#REF!,"")</f>
        <v>#REF!</v>
      </c>
      <c r="M1916" s="114" t="e">
        <f>IF(Produit_Tarif_Stock!#REF!&lt;&gt;0,Produit_Tarif_Stock!#REF!,"")</f>
        <v>#REF!</v>
      </c>
      <c r="N1916" s="454"/>
      <c r="P1916" s="2" t="e">
        <f>IF(Produit_Tarif_Stock!#REF!&lt;&gt;0,Produit_Tarif_Stock!#REF!,"")</f>
        <v>#REF!</v>
      </c>
      <c r="Q1916" s="518" t="e">
        <f>IF(Produit_Tarif_Stock!#REF!&lt;&gt;0,(E1916-(E1916*H1916)-Produit_Tarif_Stock!#REF!)/Produit_Tarif_Stock!#REF!*100,(E1916-(E1916*H1916)-Produit_Tarif_Stock!#REF!)/Produit_Tarif_Stock!#REF!*100)</f>
        <v>#REF!</v>
      </c>
      <c r="R1916" s="523">
        <f t="shared" si="59"/>
        <v>0</v>
      </c>
      <c r="S1916" s="524" t="e">
        <f>Produit_Tarif_Stock!#REF!</f>
        <v>#REF!</v>
      </c>
    </row>
    <row r="1917" spans="1:19" ht="24.75" customHeight="1">
      <c r="A1917" s="228" t="e">
        <f>Produit_Tarif_Stock!#REF!</f>
        <v>#REF!</v>
      </c>
      <c r="B1917" s="118" t="e">
        <f>IF(Produit_Tarif_Stock!#REF!&lt;&gt;"",Produit_Tarif_Stock!#REF!,"")</f>
        <v>#REF!</v>
      </c>
      <c r="C1917" s="502" t="e">
        <f>IF(Produit_Tarif_Stock!#REF!&lt;&gt;"",Produit_Tarif_Stock!#REF!,"")</f>
        <v>#REF!</v>
      </c>
      <c r="D1917" s="505" t="e">
        <f>IF(Produit_Tarif_Stock!#REF!&lt;&gt;"",Produit_Tarif_Stock!#REF!,"")</f>
        <v>#REF!</v>
      </c>
      <c r="E1917" s="514" t="e">
        <f>IF(Produit_Tarif_Stock!#REF!&lt;&gt;0,Produit_Tarif_Stock!#REF!,"")</f>
        <v>#REF!</v>
      </c>
      <c r="F1917" s="2" t="e">
        <f>IF(Produit_Tarif_Stock!#REF!&lt;&gt;"",Produit_Tarif_Stock!#REF!,"")</f>
        <v>#REF!</v>
      </c>
      <c r="G1917" s="506" t="e">
        <f>IF(Produit_Tarif_Stock!#REF!&lt;&gt;0,Produit_Tarif_Stock!#REF!,"")</f>
        <v>#REF!</v>
      </c>
      <c r="I1917" s="506" t="str">
        <f t="shared" si="58"/>
        <v/>
      </c>
      <c r="J1917" s="2" t="e">
        <f>IF(Produit_Tarif_Stock!#REF!&lt;&gt;0,Produit_Tarif_Stock!#REF!,"")</f>
        <v>#REF!</v>
      </c>
      <c r="K1917" s="2" t="e">
        <f>IF(Produit_Tarif_Stock!#REF!&lt;&gt;0,Produit_Tarif_Stock!#REF!,"")</f>
        <v>#REF!</v>
      </c>
      <c r="L1917" s="114" t="e">
        <f>IF(Produit_Tarif_Stock!#REF!&lt;&gt;0,Produit_Tarif_Stock!#REF!,"")</f>
        <v>#REF!</v>
      </c>
      <c r="M1917" s="114" t="e">
        <f>IF(Produit_Tarif_Stock!#REF!&lt;&gt;0,Produit_Tarif_Stock!#REF!,"")</f>
        <v>#REF!</v>
      </c>
      <c r="N1917" s="454"/>
      <c r="P1917" s="2" t="e">
        <f>IF(Produit_Tarif_Stock!#REF!&lt;&gt;0,Produit_Tarif_Stock!#REF!,"")</f>
        <v>#REF!</v>
      </c>
      <c r="Q1917" s="518" t="e">
        <f>IF(Produit_Tarif_Stock!#REF!&lt;&gt;0,(E1917-(E1917*H1917)-Produit_Tarif_Stock!#REF!)/Produit_Tarif_Stock!#REF!*100,(E1917-(E1917*H1917)-Produit_Tarif_Stock!#REF!)/Produit_Tarif_Stock!#REF!*100)</f>
        <v>#REF!</v>
      </c>
      <c r="R1917" s="523">
        <f t="shared" si="59"/>
        <v>0</v>
      </c>
      <c r="S1917" s="524" t="e">
        <f>Produit_Tarif_Stock!#REF!</f>
        <v>#REF!</v>
      </c>
    </row>
    <row r="1918" spans="1:19" ht="24.75" customHeight="1">
      <c r="A1918" s="228" t="e">
        <f>Produit_Tarif_Stock!#REF!</f>
        <v>#REF!</v>
      </c>
      <c r="B1918" s="118" t="e">
        <f>IF(Produit_Tarif_Stock!#REF!&lt;&gt;"",Produit_Tarif_Stock!#REF!,"")</f>
        <v>#REF!</v>
      </c>
      <c r="C1918" s="502" t="e">
        <f>IF(Produit_Tarif_Stock!#REF!&lt;&gt;"",Produit_Tarif_Stock!#REF!,"")</f>
        <v>#REF!</v>
      </c>
      <c r="D1918" s="505" t="e">
        <f>IF(Produit_Tarif_Stock!#REF!&lt;&gt;"",Produit_Tarif_Stock!#REF!,"")</f>
        <v>#REF!</v>
      </c>
      <c r="E1918" s="514" t="e">
        <f>IF(Produit_Tarif_Stock!#REF!&lt;&gt;0,Produit_Tarif_Stock!#REF!,"")</f>
        <v>#REF!</v>
      </c>
      <c r="F1918" s="2" t="e">
        <f>IF(Produit_Tarif_Stock!#REF!&lt;&gt;"",Produit_Tarif_Stock!#REF!,"")</f>
        <v>#REF!</v>
      </c>
      <c r="G1918" s="506" t="e">
        <f>IF(Produit_Tarif_Stock!#REF!&lt;&gt;0,Produit_Tarif_Stock!#REF!,"")</f>
        <v>#REF!</v>
      </c>
      <c r="I1918" s="506" t="str">
        <f t="shared" si="58"/>
        <v/>
      </c>
      <c r="J1918" s="2" t="e">
        <f>IF(Produit_Tarif_Stock!#REF!&lt;&gt;0,Produit_Tarif_Stock!#REF!,"")</f>
        <v>#REF!</v>
      </c>
      <c r="K1918" s="2" t="e">
        <f>IF(Produit_Tarif_Stock!#REF!&lt;&gt;0,Produit_Tarif_Stock!#REF!,"")</f>
        <v>#REF!</v>
      </c>
      <c r="L1918" s="114" t="e">
        <f>IF(Produit_Tarif_Stock!#REF!&lt;&gt;0,Produit_Tarif_Stock!#REF!,"")</f>
        <v>#REF!</v>
      </c>
      <c r="M1918" s="114" t="e">
        <f>IF(Produit_Tarif_Stock!#REF!&lt;&gt;0,Produit_Tarif_Stock!#REF!,"")</f>
        <v>#REF!</v>
      </c>
      <c r="N1918" s="454"/>
      <c r="P1918" s="2" t="e">
        <f>IF(Produit_Tarif_Stock!#REF!&lt;&gt;0,Produit_Tarif_Stock!#REF!,"")</f>
        <v>#REF!</v>
      </c>
      <c r="Q1918" s="518" t="e">
        <f>IF(Produit_Tarif_Stock!#REF!&lt;&gt;0,(E1918-(E1918*H1918)-Produit_Tarif_Stock!#REF!)/Produit_Tarif_Stock!#REF!*100,(E1918-(E1918*H1918)-Produit_Tarif_Stock!#REF!)/Produit_Tarif_Stock!#REF!*100)</f>
        <v>#REF!</v>
      </c>
      <c r="R1918" s="523">
        <f t="shared" si="59"/>
        <v>0</v>
      </c>
      <c r="S1918" s="524" t="e">
        <f>Produit_Tarif_Stock!#REF!</f>
        <v>#REF!</v>
      </c>
    </row>
    <row r="1919" spans="1:19" ht="24.75" customHeight="1">
      <c r="A1919" s="228" t="e">
        <f>Produit_Tarif_Stock!#REF!</f>
        <v>#REF!</v>
      </c>
      <c r="B1919" s="118" t="e">
        <f>IF(Produit_Tarif_Stock!#REF!&lt;&gt;"",Produit_Tarif_Stock!#REF!,"")</f>
        <v>#REF!</v>
      </c>
      <c r="C1919" s="502" t="e">
        <f>IF(Produit_Tarif_Stock!#REF!&lt;&gt;"",Produit_Tarif_Stock!#REF!,"")</f>
        <v>#REF!</v>
      </c>
      <c r="D1919" s="505" t="e">
        <f>IF(Produit_Tarif_Stock!#REF!&lt;&gt;"",Produit_Tarif_Stock!#REF!,"")</f>
        <v>#REF!</v>
      </c>
      <c r="E1919" s="514" t="e">
        <f>IF(Produit_Tarif_Stock!#REF!&lt;&gt;0,Produit_Tarif_Stock!#REF!,"")</f>
        <v>#REF!</v>
      </c>
      <c r="F1919" s="2" t="e">
        <f>IF(Produit_Tarif_Stock!#REF!&lt;&gt;"",Produit_Tarif_Stock!#REF!,"")</f>
        <v>#REF!</v>
      </c>
      <c r="G1919" s="506" t="e">
        <f>IF(Produit_Tarif_Stock!#REF!&lt;&gt;0,Produit_Tarif_Stock!#REF!,"")</f>
        <v>#REF!</v>
      </c>
      <c r="I1919" s="506" t="str">
        <f t="shared" si="58"/>
        <v/>
      </c>
      <c r="J1919" s="2" t="e">
        <f>IF(Produit_Tarif_Stock!#REF!&lt;&gt;0,Produit_Tarif_Stock!#REF!,"")</f>
        <v>#REF!</v>
      </c>
      <c r="K1919" s="2" t="e">
        <f>IF(Produit_Tarif_Stock!#REF!&lt;&gt;0,Produit_Tarif_Stock!#REF!,"")</f>
        <v>#REF!</v>
      </c>
      <c r="L1919" s="114" t="e">
        <f>IF(Produit_Tarif_Stock!#REF!&lt;&gt;0,Produit_Tarif_Stock!#REF!,"")</f>
        <v>#REF!</v>
      </c>
      <c r="M1919" s="114" t="e">
        <f>IF(Produit_Tarif_Stock!#REF!&lt;&gt;0,Produit_Tarif_Stock!#REF!,"")</f>
        <v>#REF!</v>
      </c>
      <c r="N1919" s="454"/>
      <c r="P1919" s="2" t="e">
        <f>IF(Produit_Tarif_Stock!#REF!&lt;&gt;0,Produit_Tarif_Stock!#REF!,"")</f>
        <v>#REF!</v>
      </c>
      <c r="Q1919" s="518" t="e">
        <f>IF(Produit_Tarif_Stock!#REF!&lt;&gt;0,(E1919-(E1919*H1919)-Produit_Tarif_Stock!#REF!)/Produit_Tarif_Stock!#REF!*100,(E1919-(E1919*H1919)-Produit_Tarif_Stock!#REF!)/Produit_Tarif_Stock!#REF!*100)</f>
        <v>#REF!</v>
      </c>
      <c r="R1919" s="523">
        <f t="shared" si="59"/>
        <v>0</v>
      </c>
      <c r="S1919" s="524" t="e">
        <f>Produit_Tarif_Stock!#REF!</f>
        <v>#REF!</v>
      </c>
    </row>
    <row r="1920" spans="1:19" ht="24.75" customHeight="1">
      <c r="A1920" s="228" t="e">
        <f>Produit_Tarif_Stock!#REF!</f>
        <v>#REF!</v>
      </c>
      <c r="B1920" s="118" t="e">
        <f>IF(Produit_Tarif_Stock!#REF!&lt;&gt;"",Produit_Tarif_Stock!#REF!,"")</f>
        <v>#REF!</v>
      </c>
      <c r="C1920" s="502" t="e">
        <f>IF(Produit_Tarif_Stock!#REF!&lt;&gt;"",Produit_Tarif_Stock!#REF!,"")</f>
        <v>#REF!</v>
      </c>
      <c r="D1920" s="505" t="e">
        <f>IF(Produit_Tarif_Stock!#REF!&lt;&gt;"",Produit_Tarif_Stock!#REF!,"")</f>
        <v>#REF!</v>
      </c>
      <c r="E1920" s="514" t="e">
        <f>IF(Produit_Tarif_Stock!#REF!&lt;&gt;0,Produit_Tarif_Stock!#REF!,"")</f>
        <v>#REF!</v>
      </c>
      <c r="F1920" s="2" t="e">
        <f>IF(Produit_Tarif_Stock!#REF!&lt;&gt;"",Produit_Tarif_Stock!#REF!,"")</f>
        <v>#REF!</v>
      </c>
      <c r="G1920" s="506" t="e">
        <f>IF(Produit_Tarif_Stock!#REF!&lt;&gt;0,Produit_Tarif_Stock!#REF!,"")</f>
        <v>#REF!</v>
      </c>
      <c r="I1920" s="506" t="str">
        <f t="shared" si="58"/>
        <v/>
      </c>
      <c r="J1920" s="2" t="e">
        <f>IF(Produit_Tarif_Stock!#REF!&lt;&gt;0,Produit_Tarif_Stock!#REF!,"")</f>
        <v>#REF!</v>
      </c>
      <c r="K1920" s="2" t="e">
        <f>IF(Produit_Tarif_Stock!#REF!&lt;&gt;0,Produit_Tarif_Stock!#REF!,"")</f>
        <v>#REF!</v>
      </c>
      <c r="L1920" s="114" t="e">
        <f>IF(Produit_Tarif_Stock!#REF!&lt;&gt;0,Produit_Tarif_Stock!#REF!,"")</f>
        <v>#REF!</v>
      </c>
      <c r="M1920" s="114" t="e">
        <f>IF(Produit_Tarif_Stock!#REF!&lt;&gt;0,Produit_Tarif_Stock!#REF!,"")</f>
        <v>#REF!</v>
      </c>
      <c r="N1920" s="454"/>
      <c r="P1920" s="2" t="e">
        <f>IF(Produit_Tarif_Stock!#REF!&lt;&gt;0,Produit_Tarif_Stock!#REF!,"")</f>
        <v>#REF!</v>
      </c>
      <c r="Q1920" s="518" t="e">
        <f>IF(Produit_Tarif_Stock!#REF!&lt;&gt;0,(E1920-(E1920*H1920)-Produit_Tarif_Stock!#REF!)/Produit_Tarif_Stock!#REF!*100,(E1920-(E1920*H1920)-Produit_Tarif_Stock!#REF!)/Produit_Tarif_Stock!#REF!*100)</f>
        <v>#REF!</v>
      </c>
      <c r="R1920" s="523">
        <f t="shared" si="59"/>
        <v>0</v>
      </c>
      <c r="S1920" s="524" t="e">
        <f>Produit_Tarif_Stock!#REF!</f>
        <v>#REF!</v>
      </c>
    </row>
    <row r="1921" spans="1:19" ht="24.75" customHeight="1">
      <c r="A1921" s="228" t="e">
        <f>Produit_Tarif_Stock!#REF!</f>
        <v>#REF!</v>
      </c>
      <c r="B1921" s="118" t="e">
        <f>IF(Produit_Tarif_Stock!#REF!&lt;&gt;"",Produit_Tarif_Stock!#REF!,"")</f>
        <v>#REF!</v>
      </c>
      <c r="C1921" s="502" t="e">
        <f>IF(Produit_Tarif_Stock!#REF!&lt;&gt;"",Produit_Tarif_Stock!#REF!,"")</f>
        <v>#REF!</v>
      </c>
      <c r="D1921" s="505" t="e">
        <f>IF(Produit_Tarif_Stock!#REF!&lt;&gt;"",Produit_Tarif_Stock!#REF!,"")</f>
        <v>#REF!</v>
      </c>
      <c r="E1921" s="514" t="e">
        <f>IF(Produit_Tarif_Stock!#REF!&lt;&gt;0,Produit_Tarif_Stock!#REF!,"")</f>
        <v>#REF!</v>
      </c>
      <c r="F1921" s="2" t="e">
        <f>IF(Produit_Tarif_Stock!#REF!&lt;&gt;"",Produit_Tarif_Stock!#REF!,"")</f>
        <v>#REF!</v>
      </c>
      <c r="G1921" s="506" t="e">
        <f>IF(Produit_Tarif_Stock!#REF!&lt;&gt;0,Produit_Tarif_Stock!#REF!,"")</f>
        <v>#REF!</v>
      </c>
      <c r="I1921" s="506" t="str">
        <f t="shared" si="58"/>
        <v/>
      </c>
      <c r="J1921" s="2" t="e">
        <f>IF(Produit_Tarif_Stock!#REF!&lt;&gt;0,Produit_Tarif_Stock!#REF!,"")</f>
        <v>#REF!</v>
      </c>
      <c r="K1921" s="2" t="e">
        <f>IF(Produit_Tarif_Stock!#REF!&lt;&gt;0,Produit_Tarif_Stock!#REF!,"")</f>
        <v>#REF!</v>
      </c>
      <c r="L1921" s="114" t="e">
        <f>IF(Produit_Tarif_Stock!#REF!&lt;&gt;0,Produit_Tarif_Stock!#REF!,"")</f>
        <v>#REF!</v>
      </c>
      <c r="M1921" s="114" t="e">
        <f>IF(Produit_Tarif_Stock!#REF!&lt;&gt;0,Produit_Tarif_Stock!#REF!,"")</f>
        <v>#REF!</v>
      </c>
      <c r="N1921" s="454"/>
      <c r="P1921" s="2" t="e">
        <f>IF(Produit_Tarif_Stock!#REF!&lt;&gt;0,Produit_Tarif_Stock!#REF!,"")</f>
        <v>#REF!</v>
      </c>
      <c r="Q1921" s="518" t="e">
        <f>IF(Produit_Tarif_Stock!#REF!&lt;&gt;0,(E1921-(E1921*H1921)-Produit_Tarif_Stock!#REF!)/Produit_Tarif_Stock!#REF!*100,(E1921-(E1921*H1921)-Produit_Tarif_Stock!#REF!)/Produit_Tarif_Stock!#REF!*100)</f>
        <v>#REF!</v>
      </c>
      <c r="R1921" s="523">
        <f t="shared" si="59"/>
        <v>0</v>
      </c>
      <c r="S1921" s="524" t="e">
        <f>Produit_Tarif_Stock!#REF!</f>
        <v>#REF!</v>
      </c>
    </row>
    <row r="1922" spans="1:19" ht="24.75" customHeight="1">
      <c r="A1922" s="228" t="e">
        <f>Produit_Tarif_Stock!#REF!</f>
        <v>#REF!</v>
      </c>
      <c r="B1922" s="118" t="e">
        <f>IF(Produit_Tarif_Stock!#REF!&lt;&gt;"",Produit_Tarif_Stock!#REF!,"")</f>
        <v>#REF!</v>
      </c>
      <c r="C1922" s="502" t="e">
        <f>IF(Produit_Tarif_Stock!#REF!&lt;&gt;"",Produit_Tarif_Stock!#REF!,"")</f>
        <v>#REF!</v>
      </c>
      <c r="D1922" s="505" t="e">
        <f>IF(Produit_Tarif_Stock!#REF!&lt;&gt;"",Produit_Tarif_Stock!#REF!,"")</f>
        <v>#REF!</v>
      </c>
      <c r="E1922" s="514" t="e">
        <f>IF(Produit_Tarif_Stock!#REF!&lt;&gt;0,Produit_Tarif_Stock!#REF!,"")</f>
        <v>#REF!</v>
      </c>
      <c r="F1922" s="2" t="e">
        <f>IF(Produit_Tarif_Stock!#REF!&lt;&gt;"",Produit_Tarif_Stock!#REF!,"")</f>
        <v>#REF!</v>
      </c>
      <c r="G1922" s="506" t="e">
        <f>IF(Produit_Tarif_Stock!#REF!&lt;&gt;0,Produit_Tarif_Stock!#REF!,"")</f>
        <v>#REF!</v>
      </c>
      <c r="I1922" s="506" t="str">
        <f t="shared" si="58"/>
        <v/>
      </c>
      <c r="J1922" s="2" t="e">
        <f>IF(Produit_Tarif_Stock!#REF!&lt;&gt;0,Produit_Tarif_Stock!#REF!,"")</f>
        <v>#REF!</v>
      </c>
      <c r="K1922" s="2" t="e">
        <f>IF(Produit_Tarif_Stock!#REF!&lt;&gt;0,Produit_Tarif_Stock!#REF!,"")</f>
        <v>#REF!</v>
      </c>
      <c r="L1922" s="114" t="e">
        <f>IF(Produit_Tarif_Stock!#REF!&lt;&gt;0,Produit_Tarif_Stock!#REF!,"")</f>
        <v>#REF!</v>
      </c>
      <c r="M1922" s="114" t="e">
        <f>IF(Produit_Tarif_Stock!#REF!&lt;&gt;0,Produit_Tarif_Stock!#REF!,"")</f>
        <v>#REF!</v>
      </c>
      <c r="N1922" s="454"/>
      <c r="P1922" s="2" t="e">
        <f>IF(Produit_Tarif_Stock!#REF!&lt;&gt;0,Produit_Tarif_Stock!#REF!,"")</f>
        <v>#REF!</v>
      </c>
      <c r="Q1922" s="518" t="e">
        <f>IF(Produit_Tarif_Stock!#REF!&lt;&gt;0,(E1922-(E1922*H1922)-Produit_Tarif_Stock!#REF!)/Produit_Tarif_Stock!#REF!*100,(E1922-(E1922*H1922)-Produit_Tarif_Stock!#REF!)/Produit_Tarif_Stock!#REF!*100)</f>
        <v>#REF!</v>
      </c>
      <c r="R1922" s="523">
        <f t="shared" si="59"/>
        <v>0</v>
      </c>
      <c r="S1922" s="524" t="e">
        <f>Produit_Tarif_Stock!#REF!</f>
        <v>#REF!</v>
      </c>
    </row>
    <row r="1923" spans="1:19" ht="24.75" customHeight="1">
      <c r="A1923" s="228" t="e">
        <f>Produit_Tarif_Stock!#REF!</f>
        <v>#REF!</v>
      </c>
      <c r="B1923" s="118" t="e">
        <f>IF(Produit_Tarif_Stock!#REF!&lt;&gt;"",Produit_Tarif_Stock!#REF!,"")</f>
        <v>#REF!</v>
      </c>
      <c r="C1923" s="502" t="e">
        <f>IF(Produit_Tarif_Stock!#REF!&lt;&gt;"",Produit_Tarif_Stock!#REF!,"")</f>
        <v>#REF!</v>
      </c>
      <c r="D1923" s="505" t="e">
        <f>IF(Produit_Tarif_Stock!#REF!&lt;&gt;"",Produit_Tarif_Stock!#REF!,"")</f>
        <v>#REF!</v>
      </c>
      <c r="E1923" s="514" t="e">
        <f>IF(Produit_Tarif_Stock!#REF!&lt;&gt;0,Produit_Tarif_Stock!#REF!,"")</f>
        <v>#REF!</v>
      </c>
      <c r="F1923" s="2" t="e">
        <f>IF(Produit_Tarif_Stock!#REF!&lt;&gt;"",Produit_Tarif_Stock!#REF!,"")</f>
        <v>#REF!</v>
      </c>
      <c r="G1923" s="506" t="e">
        <f>IF(Produit_Tarif_Stock!#REF!&lt;&gt;0,Produit_Tarif_Stock!#REF!,"")</f>
        <v>#REF!</v>
      </c>
      <c r="I1923" s="506" t="str">
        <f t="shared" si="58"/>
        <v/>
      </c>
      <c r="J1923" s="2" t="e">
        <f>IF(Produit_Tarif_Stock!#REF!&lt;&gt;0,Produit_Tarif_Stock!#REF!,"")</f>
        <v>#REF!</v>
      </c>
      <c r="K1923" s="2" t="e">
        <f>IF(Produit_Tarif_Stock!#REF!&lt;&gt;0,Produit_Tarif_Stock!#REF!,"")</f>
        <v>#REF!</v>
      </c>
      <c r="L1923" s="114" t="e">
        <f>IF(Produit_Tarif_Stock!#REF!&lt;&gt;0,Produit_Tarif_Stock!#REF!,"")</f>
        <v>#REF!</v>
      </c>
      <c r="M1923" s="114" t="e">
        <f>IF(Produit_Tarif_Stock!#REF!&lt;&gt;0,Produit_Tarif_Stock!#REF!,"")</f>
        <v>#REF!</v>
      </c>
      <c r="N1923" s="454"/>
      <c r="P1923" s="2" t="e">
        <f>IF(Produit_Tarif_Stock!#REF!&lt;&gt;0,Produit_Tarif_Stock!#REF!,"")</f>
        <v>#REF!</v>
      </c>
      <c r="Q1923" s="518" t="e">
        <f>IF(Produit_Tarif_Stock!#REF!&lt;&gt;0,(E1923-(E1923*H1923)-Produit_Tarif_Stock!#REF!)/Produit_Tarif_Stock!#REF!*100,(E1923-(E1923*H1923)-Produit_Tarif_Stock!#REF!)/Produit_Tarif_Stock!#REF!*100)</f>
        <v>#REF!</v>
      </c>
      <c r="R1923" s="523">
        <f t="shared" si="59"/>
        <v>0</v>
      </c>
      <c r="S1923" s="524" t="e">
        <f>Produit_Tarif_Stock!#REF!</f>
        <v>#REF!</v>
      </c>
    </row>
    <row r="1924" spans="1:19" ht="24.75" customHeight="1">
      <c r="A1924" s="228" t="e">
        <f>Produit_Tarif_Stock!#REF!</f>
        <v>#REF!</v>
      </c>
      <c r="B1924" s="118" t="e">
        <f>IF(Produit_Tarif_Stock!#REF!&lt;&gt;"",Produit_Tarif_Stock!#REF!,"")</f>
        <v>#REF!</v>
      </c>
      <c r="C1924" s="502" t="e">
        <f>IF(Produit_Tarif_Stock!#REF!&lt;&gt;"",Produit_Tarif_Stock!#REF!,"")</f>
        <v>#REF!</v>
      </c>
      <c r="D1924" s="505" t="e">
        <f>IF(Produit_Tarif_Stock!#REF!&lt;&gt;"",Produit_Tarif_Stock!#REF!,"")</f>
        <v>#REF!</v>
      </c>
      <c r="E1924" s="514" t="e">
        <f>IF(Produit_Tarif_Stock!#REF!&lt;&gt;0,Produit_Tarif_Stock!#REF!,"")</f>
        <v>#REF!</v>
      </c>
      <c r="F1924" s="2" t="e">
        <f>IF(Produit_Tarif_Stock!#REF!&lt;&gt;"",Produit_Tarif_Stock!#REF!,"")</f>
        <v>#REF!</v>
      </c>
      <c r="G1924" s="506" t="e">
        <f>IF(Produit_Tarif_Stock!#REF!&lt;&gt;0,Produit_Tarif_Stock!#REF!,"")</f>
        <v>#REF!</v>
      </c>
      <c r="I1924" s="506" t="str">
        <f t="shared" si="58"/>
        <v/>
      </c>
      <c r="J1924" s="2" t="e">
        <f>IF(Produit_Tarif_Stock!#REF!&lt;&gt;0,Produit_Tarif_Stock!#REF!,"")</f>
        <v>#REF!</v>
      </c>
      <c r="K1924" s="2" t="e">
        <f>IF(Produit_Tarif_Stock!#REF!&lt;&gt;0,Produit_Tarif_Stock!#REF!,"")</f>
        <v>#REF!</v>
      </c>
      <c r="L1924" s="114" t="e">
        <f>IF(Produit_Tarif_Stock!#REF!&lt;&gt;0,Produit_Tarif_Stock!#REF!,"")</f>
        <v>#REF!</v>
      </c>
      <c r="M1924" s="114" t="e">
        <f>IF(Produit_Tarif_Stock!#REF!&lt;&gt;0,Produit_Tarif_Stock!#REF!,"")</f>
        <v>#REF!</v>
      </c>
      <c r="N1924" s="454"/>
      <c r="P1924" s="2" t="e">
        <f>IF(Produit_Tarif_Stock!#REF!&lt;&gt;0,Produit_Tarif_Stock!#REF!,"")</f>
        <v>#REF!</v>
      </c>
      <c r="Q1924" s="518" t="e">
        <f>IF(Produit_Tarif_Stock!#REF!&lt;&gt;0,(E1924-(E1924*H1924)-Produit_Tarif_Stock!#REF!)/Produit_Tarif_Stock!#REF!*100,(E1924-(E1924*H1924)-Produit_Tarif_Stock!#REF!)/Produit_Tarif_Stock!#REF!*100)</f>
        <v>#REF!</v>
      </c>
      <c r="R1924" s="523">
        <f t="shared" si="59"/>
        <v>0</v>
      </c>
      <c r="S1924" s="524" t="e">
        <f>Produit_Tarif_Stock!#REF!</f>
        <v>#REF!</v>
      </c>
    </row>
    <row r="1925" spans="1:19" ht="24.75" customHeight="1">
      <c r="A1925" s="228" t="e">
        <f>Produit_Tarif_Stock!#REF!</f>
        <v>#REF!</v>
      </c>
      <c r="B1925" s="118" t="e">
        <f>IF(Produit_Tarif_Stock!#REF!&lt;&gt;"",Produit_Tarif_Stock!#REF!,"")</f>
        <v>#REF!</v>
      </c>
      <c r="C1925" s="502" t="e">
        <f>IF(Produit_Tarif_Stock!#REF!&lt;&gt;"",Produit_Tarif_Stock!#REF!,"")</f>
        <v>#REF!</v>
      </c>
      <c r="D1925" s="505" t="e">
        <f>IF(Produit_Tarif_Stock!#REF!&lt;&gt;"",Produit_Tarif_Stock!#REF!,"")</f>
        <v>#REF!</v>
      </c>
      <c r="E1925" s="514" t="e">
        <f>IF(Produit_Tarif_Stock!#REF!&lt;&gt;0,Produit_Tarif_Stock!#REF!,"")</f>
        <v>#REF!</v>
      </c>
      <c r="F1925" s="2" t="e">
        <f>IF(Produit_Tarif_Stock!#REF!&lt;&gt;"",Produit_Tarif_Stock!#REF!,"")</f>
        <v>#REF!</v>
      </c>
      <c r="G1925" s="506" t="e">
        <f>IF(Produit_Tarif_Stock!#REF!&lt;&gt;0,Produit_Tarif_Stock!#REF!,"")</f>
        <v>#REF!</v>
      </c>
      <c r="I1925" s="506" t="str">
        <f t="shared" si="58"/>
        <v/>
      </c>
      <c r="J1925" s="2" t="e">
        <f>IF(Produit_Tarif_Stock!#REF!&lt;&gt;0,Produit_Tarif_Stock!#REF!,"")</f>
        <v>#REF!</v>
      </c>
      <c r="K1925" s="2" t="e">
        <f>IF(Produit_Tarif_Stock!#REF!&lt;&gt;0,Produit_Tarif_Stock!#REF!,"")</f>
        <v>#REF!</v>
      </c>
      <c r="L1925" s="114" t="e">
        <f>IF(Produit_Tarif_Stock!#REF!&lt;&gt;0,Produit_Tarif_Stock!#REF!,"")</f>
        <v>#REF!</v>
      </c>
      <c r="M1925" s="114" t="e">
        <f>IF(Produit_Tarif_Stock!#REF!&lt;&gt;0,Produit_Tarif_Stock!#REF!,"")</f>
        <v>#REF!</v>
      </c>
      <c r="N1925" s="454"/>
      <c r="P1925" s="2" t="e">
        <f>IF(Produit_Tarif_Stock!#REF!&lt;&gt;0,Produit_Tarif_Stock!#REF!,"")</f>
        <v>#REF!</v>
      </c>
      <c r="Q1925" s="518" t="e">
        <f>IF(Produit_Tarif_Stock!#REF!&lt;&gt;0,(E1925-(E1925*H1925)-Produit_Tarif_Stock!#REF!)/Produit_Tarif_Stock!#REF!*100,(E1925-(E1925*H1925)-Produit_Tarif_Stock!#REF!)/Produit_Tarif_Stock!#REF!*100)</f>
        <v>#REF!</v>
      </c>
      <c r="R1925" s="523">
        <f t="shared" si="59"/>
        <v>0</v>
      </c>
      <c r="S1925" s="524" t="e">
        <f>Produit_Tarif_Stock!#REF!</f>
        <v>#REF!</v>
      </c>
    </row>
    <row r="1926" spans="1:19" ht="24.75" customHeight="1">
      <c r="A1926" s="228" t="e">
        <f>Produit_Tarif_Stock!#REF!</f>
        <v>#REF!</v>
      </c>
      <c r="B1926" s="118" t="e">
        <f>IF(Produit_Tarif_Stock!#REF!&lt;&gt;"",Produit_Tarif_Stock!#REF!,"")</f>
        <v>#REF!</v>
      </c>
      <c r="C1926" s="502" t="e">
        <f>IF(Produit_Tarif_Stock!#REF!&lt;&gt;"",Produit_Tarif_Stock!#REF!,"")</f>
        <v>#REF!</v>
      </c>
      <c r="D1926" s="505" t="e">
        <f>IF(Produit_Tarif_Stock!#REF!&lt;&gt;"",Produit_Tarif_Stock!#REF!,"")</f>
        <v>#REF!</v>
      </c>
      <c r="E1926" s="514" t="e">
        <f>IF(Produit_Tarif_Stock!#REF!&lt;&gt;0,Produit_Tarif_Stock!#REF!,"")</f>
        <v>#REF!</v>
      </c>
      <c r="F1926" s="2" t="e">
        <f>IF(Produit_Tarif_Stock!#REF!&lt;&gt;"",Produit_Tarif_Stock!#REF!,"")</f>
        <v>#REF!</v>
      </c>
      <c r="G1926" s="506" t="e">
        <f>IF(Produit_Tarif_Stock!#REF!&lt;&gt;0,Produit_Tarif_Stock!#REF!,"")</f>
        <v>#REF!</v>
      </c>
      <c r="I1926" s="506" t="str">
        <f t="shared" si="58"/>
        <v/>
      </c>
      <c r="J1926" s="2" t="e">
        <f>IF(Produit_Tarif_Stock!#REF!&lt;&gt;0,Produit_Tarif_Stock!#REF!,"")</f>
        <v>#REF!</v>
      </c>
      <c r="K1926" s="2" t="e">
        <f>IF(Produit_Tarif_Stock!#REF!&lt;&gt;0,Produit_Tarif_Stock!#REF!,"")</f>
        <v>#REF!</v>
      </c>
      <c r="L1926" s="114" t="e">
        <f>IF(Produit_Tarif_Stock!#REF!&lt;&gt;0,Produit_Tarif_Stock!#REF!,"")</f>
        <v>#REF!</v>
      </c>
      <c r="M1926" s="114" t="e">
        <f>IF(Produit_Tarif_Stock!#REF!&lt;&gt;0,Produit_Tarif_Stock!#REF!,"")</f>
        <v>#REF!</v>
      </c>
      <c r="N1926" s="454"/>
      <c r="P1926" s="2" t="e">
        <f>IF(Produit_Tarif_Stock!#REF!&lt;&gt;0,Produit_Tarif_Stock!#REF!,"")</f>
        <v>#REF!</v>
      </c>
      <c r="Q1926" s="518" t="e">
        <f>IF(Produit_Tarif_Stock!#REF!&lt;&gt;0,(E1926-(E1926*H1926)-Produit_Tarif_Stock!#REF!)/Produit_Tarif_Stock!#REF!*100,(E1926-(E1926*H1926)-Produit_Tarif_Stock!#REF!)/Produit_Tarif_Stock!#REF!*100)</f>
        <v>#REF!</v>
      </c>
      <c r="R1926" s="523">
        <f t="shared" si="59"/>
        <v>0</v>
      </c>
      <c r="S1926" s="524" t="e">
        <f>Produit_Tarif_Stock!#REF!</f>
        <v>#REF!</v>
      </c>
    </row>
    <row r="1927" spans="1:19" ht="24.75" customHeight="1">
      <c r="A1927" s="228" t="e">
        <f>Produit_Tarif_Stock!#REF!</f>
        <v>#REF!</v>
      </c>
      <c r="B1927" s="118" t="e">
        <f>IF(Produit_Tarif_Stock!#REF!&lt;&gt;"",Produit_Tarif_Stock!#REF!,"")</f>
        <v>#REF!</v>
      </c>
      <c r="C1927" s="502" t="e">
        <f>IF(Produit_Tarif_Stock!#REF!&lt;&gt;"",Produit_Tarif_Stock!#REF!,"")</f>
        <v>#REF!</v>
      </c>
      <c r="D1927" s="505" t="e">
        <f>IF(Produit_Tarif_Stock!#REF!&lt;&gt;"",Produit_Tarif_Stock!#REF!,"")</f>
        <v>#REF!</v>
      </c>
      <c r="E1927" s="514" t="e">
        <f>IF(Produit_Tarif_Stock!#REF!&lt;&gt;0,Produit_Tarif_Stock!#REF!,"")</f>
        <v>#REF!</v>
      </c>
      <c r="F1927" s="2" t="e">
        <f>IF(Produit_Tarif_Stock!#REF!&lt;&gt;"",Produit_Tarif_Stock!#REF!,"")</f>
        <v>#REF!</v>
      </c>
      <c r="G1927" s="506" t="e">
        <f>IF(Produit_Tarif_Stock!#REF!&lt;&gt;0,Produit_Tarif_Stock!#REF!,"")</f>
        <v>#REF!</v>
      </c>
      <c r="I1927" s="506" t="str">
        <f t="shared" ref="I1927:I1990" si="60">IF(H1927&gt;0,E1927-(E1927*H1927),"")</f>
        <v/>
      </c>
      <c r="J1927" s="2" t="e">
        <f>IF(Produit_Tarif_Stock!#REF!&lt;&gt;0,Produit_Tarif_Stock!#REF!,"")</f>
        <v>#REF!</v>
      </c>
      <c r="K1927" s="2" t="e">
        <f>IF(Produit_Tarif_Stock!#REF!&lt;&gt;0,Produit_Tarif_Stock!#REF!,"")</f>
        <v>#REF!</v>
      </c>
      <c r="L1927" s="114" t="e">
        <f>IF(Produit_Tarif_Stock!#REF!&lt;&gt;0,Produit_Tarif_Stock!#REF!,"")</f>
        <v>#REF!</v>
      </c>
      <c r="M1927" s="114" t="e">
        <f>IF(Produit_Tarif_Stock!#REF!&lt;&gt;0,Produit_Tarif_Stock!#REF!,"")</f>
        <v>#REF!</v>
      </c>
      <c r="N1927" s="454"/>
      <c r="P1927" s="2" t="e">
        <f>IF(Produit_Tarif_Stock!#REF!&lt;&gt;0,Produit_Tarif_Stock!#REF!,"")</f>
        <v>#REF!</v>
      </c>
      <c r="Q1927" s="518" t="e">
        <f>IF(Produit_Tarif_Stock!#REF!&lt;&gt;0,(E1927-(E1927*H1927)-Produit_Tarif_Stock!#REF!)/Produit_Tarif_Stock!#REF!*100,(E1927-(E1927*H1927)-Produit_Tarif_Stock!#REF!)/Produit_Tarif_Stock!#REF!*100)</f>
        <v>#REF!</v>
      </c>
      <c r="R1927" s="523">
        <f t="shared" ref="R1927:R1990" si="61">SUM(H1927:H3920)</f>
        <v>0</v>
      </c>
      <c r="S1927" s="524" t="e">
        <f>Produit_Tarif_Stock!#REF!</f>
        <v>#REF!</v>
      </c>
    </row>
    <row r="1928" spans="1:19" ht="24.75" customHeight="1">
      <c r="A1928" s="228" t="e">
        <f>Produit_Tarif_Stock!#REF!</f>
        <v>#REF!</v>
      </c>
      <c r="B1928" s="118" t="e">
        <f>IF(Produit_Tarif_Stock!#REF!&lt;&gt;"",Produit_Tarif_Stock!#REF!,"")</f>
        <v>#REF!</v>
      </c>
      <c r="C1928" s="502" t="e">
        <f>IF(Produit_Tarif_Stock!#REF!&lt;&gt;"",Produit_Tarif_Stock!#REF!,"")</f>
        <v>#REF!</v>
      </c>
      <c r="D1928" s="505" t="e">
        <f>IF(Produit_Tarif_Stock!#REF!&lt;&gt;"",Produit_Tarif_Stock!#REF!,"")</f>
        <v>#REF!</v>
      </c>
      <c r="E1928" s="514" t="e">
        <f>IF(Produit_Tarif_Stock!#REF!&lt;&gt;0,Produit_Tarif_Stock!#REF!,"")</f>
        <v>#REF!</v>
      </c>
      <c r="F1928" s="2" t="e">
        <f>IF(Produit_Tarif_Stock!#REF!&lt;&gt;"",Produit_Tarif_Stock!#REF!,"")</f>
        <v>#REF!</v>
      </c>
      <c r="G1928" s="506" t="e">
        <f>IF(Produit_Tarif_Stock!#REF!&lt;&gt;0,Produit_Tarif_Stock!#REF!,"")</f>
        <v>#REF!</v>
      </c>
      <c r="I1928" s="506" t="str">
        <f t="shared" si="60"/>
        <v/>
      </c>
      <c r="J1928" s="2" t="e">
        <f>IF(Produit_Tarif_Stock!#REF!&lt;&gt;0,Produit_Tarif_Stock!#REF!,"")</f>
        <v>#REF!</v>
      </c>
      <c r="K1928" s="2" t="e">
        <f>IF(Produit_Tarif_Stock!#REF!&lt;&gt;0,Produit_Tarif_Stock!#REF!,"")</f>
        <v>#REF!</v>
      </c>
      <c r="L1928" s="114" t="e">
        <f>IF(Produit_Tarif_Stock!#REF!&lt;&gt;0,Produit_Tarif_Stock!#REF!,"")</f>
        <v>#REF!</v>
      </c>
      <c r="M1928" s="114" t="e">
        <f>IF(Produit_Tarif_Stock!#REF!&lt;&gt;0,Produit_Tarif_Stock!#REF!,"")</f>
        <v>#REF!</v>
      </c>
      <c r="N1928" s="454"/>
      <c r="P1928" s="2" t="e">
        <f>IF(Produit_Tarif_Stock!#REF!&lt;&gt;0,Produit_Tarif_Stock!#REF!,"")</f>
        <v>#REF!</v>
      </c>
      <c r="Q1928" s="518" t="e">
        <f>IF(Produit_Tarif_Stock!#REF!&lt;&gt;0,(E1928-(E1928*H1928)-Produit_Tarif_Stock!#REF!)/Produit_Tarif_Stock!#REF!*100,(E1928-(E1928*H1928)-Produit_Tarif_Stock!#REF!)/Produit_Tarif_Stock!#REF!*100)</f>
        <v>#REF!</v>
      </c>
      <c r="R1928" s="523">
        <f t="shared" si="61"/>
        <v>0</v>
      </c>
      <c r="S1928" s="524" t="e">
        <f>Produit_Tarif_Stock!#REF!</f>
        <v>#REF!</v>
      </c>
    </row>
    <row r="1929" spans="1:19" ht="24.75" customHeight="1">
      <c r="A1929" s="228" t="e">
        <f>Produit_Tarif_Stock!#REF!</f>
        <v>#REF!</v>
      </c>
      <c r="B1929" s="118" t="e">
        <f>IF(Produit_Tarif_Stock!#REF!&lt;&gt;"",Produit_Tarif_Stock!#REF!,"")</f>
        <v>#REF!</v>
      </c>
      <c r="C1929" s="502" t="e">
        <f>IF(Produit_Tarif_Stock!#REF!&lt;&gt;"",Produit_Tarif_Stock!#REF!,"")</f>
        <v>#REF!</v>
      </c>
      <c r="D1929" s="505" t="e">
        <f>IF(Produit_Tarif_Stock!#REF!&lt;&gt;"",Produit_Tarif_Stock!#REF!,"")</f>
        <v>#REF!</v>
      </c>
      <c r="E1929" s="514" t="e">
        <f>IF(Produit_Tarif_Stock!#REF!&lt;&gt;0,Produit_Tarif_Stock!#REF!,"")</f>
        <v>#REF!</v>
      </c>
      <c r="F1929" s="2" t="e">
        <f>IF(Produit_Tarif_Stock!#REF!&lt;&gt;"",Produit_Tarif_Stock!#REF!,"")</f>
        <v>#REF!</v>
      </c>
      <c r="G1929" s="506" t="e">
        <f>IF(Produit_Tarif_Stock!#REF!&lt;&gt;0,Produit_Tarif_Stock!#REF!,"")</f>
        <v>#REF!</v>
      </c>
      <c r="I1929" s="506" t="str">
        <f t="shared" si="60"/>
        <v/>
      </c>
      <c r="J1929" s="2" t="e">
        <f>IF(Produit_Tarif_Stock!#REF!&lt;&gt;0,Produit_Tarif_Stock!#REF!,"")</f>
        <v>#REF!</v>
      </c>
      <c r="K1929" s="2" t="e">
        <f>IF(Produit_Tarif_Stock!#REF!&lt;&gt;0,Produit_Tarif_Stock!#REF!,"")</f>
        <v>#REF!</v>
      </c>
      <c r="L1929" s="114" t="e">
        <f>IF(Produit_Tarif_Stock!#REF!&lt;&gt;0,Produit_Tarif_Stock!#REF!,"")</f>
        <v>#REF!</v>
      </c>
      <c r="M1929" s="114" t="e">
        <f>IF(Produit_Tarif_Stock!#REF!&lt;&gt;0,Produit_Tarif_Stock!#REF!,"")</f>
        <v>#REF!</v>
      </c>
      <c r="N1929" s="454"/>
      <c r="P1929" s="2" t="e">
        <f>IF(Produit_Tarif_Stock!#REF!&lt;&gt;0,Produit_Tarif_Stock!#REF!,"")</f>
        <v>#REF!</v>
      </c>
      <c r="Q1929" s="518" t="e">
        <f>IF(Produit_Tarif_Stock!#REF!&lt;&gt;0,(E1929-(E1929*H1929)-Produit_Tarif_Stock!#REF!)/Produit_Tarif_Stock!#REF!*100,(E1929-(E1929*H1929)-Produit_Tarif_Stock!#REF!)/Produit_Tarif_Stock!#REF!*100)</f>
        <v>#REF!</v>
      </c>
      <c r="R1929" s="523">
        <f t="shared" si="61"/>
        <v>0</v>
      </c>
      <c r="S1929" s="524" t="e">
        <f>Produit_Tarif_Stock!#REF!</f>
        <v>#REF!</v>
      </c>
    </row>
    <row r="1930" spans="1:19" ht="24.75" customHeight="1">
      <c r="A1930" s="228" t="e">
        <f>Produit_Tarif_Stock!#REF!</f>
        <v>#REF!</v>
      </c>
      <c r="B1930" s="118" t="e">
        <f>IF(Produit_Tarif_Stock!#REF!&lt;&gt;"",Produit_Tarif_Stock!#REF!,"")</f>
        <v>#REF!</v>
      </c>
      <c r="C1930" s="502" t="e">
        <f>IF(Produit_Tarif_Stock!#REF!&lt;&gt;"",Produit_Tarif_Stock!#REF!,"")</f>
        <v>#REF!</v>
      </c>
      <c r="D1930" s="505" t="e">
        <f>IF(Produit_Tarif_Stock!#REF!&lt;&gt;"",Produit_Tarif_Stock!#REF!,"")</f>
        <v>#REF!</v>
      </c>
      <c r="E1930" s="514" t="e">
        <f>IF(Produit_Tarif_Stock!#REF!&lt;&gt;0,Produit_Tarif_Stock!#REF!,"")</f>
        <v>#REF!</v>
      </c>
      <c r="F1930" s="2" t="e">
        <f>IF(Produit_Tarif_Stock!#REF!&lt;&gt;"",Produit_Tarif_Stock!#REF!,"")</f>
        <v>#REF!</v>
      </c>
      <c r="G1930" s="506" t="e">
        <f>IF(Produit_Tarif_Stock!#REF!&lt;&gt;0,Produit_Tarif_Stock!#REF!,"")</f>
        <v>#REF!</v>
      </c>
      <c r="I1930" s="506" t="str">
        <f t="shared" si="60"/>
        <v/>
      </c>
      <c r="J1930" s="2" t="e">
        <f>IF(Produit_Tarif_Stock!#REF!&lt;&gt;0,Produit_Tarif_Stock!#REF!,"")</f>
        <v>#REF!</v>
      </c>
      <c r="K1930" s="2" t="e">
        <f>IF(Produit_Tarif_Stock!#REF!&lt;&gt;0,Produit_Tarif_Stock!#REF!,"")</f>
        <v>#REF!</v>
      </c>
      <c r="L1930" s="114" t="e">
        <f>IF(Produit_Tarif_Stock!#REF!&lt;&gt;0,Produit_Tarif_Stock!#REF!,"")</f>
        <v>#REF!</v>
      </c>
      <c r="M1930" s="114" t="e">
        <f>IF(Produit_Tarif_Stock!#REF!&lt;&gt;0,Produit_Tarif_Stock!#REF!,"")</f>
        <v>#REF!</v>
      </c>
      <c r="N1930" s="454"/>
      <c r="P1930" s="2" t="e">
        <f>IF(Produit_Tarif_Stock!#REF!&lt;&gt;0,Produit_Tarif_Stock!#REF!,"")</f>
        <v>#REF!</v>
      </c>
      <c r="Q1930" s="518" t="e">
        <f>IF(Produit_Tarif_Stock!#REF!&lt;&gt;0,(E1930-(E1930*H1930)-Produit_Tarif_Stock!#REF!)/Produit_Tarif_Stock!#REF!*100,(E1930-(E1930*H1930)-Produit_Tarif_Stock!#REF!)/Produit_Tarif_Stock!#REF!*100)</f>
        <v>#REF!</v>
      </c>
      <c r="R1930" s="523">
        <f t="shared" si="61"/>
        <v>0</v>
      </c>
      <c r="S1930" s="524" t="e">
        <f>Produit_Tarif_Stock!#REF!</f>
        <v>#REF!</v>
      </c>
    </row>
    <row r="1931" spans="1:19" ht="24.75" customHeight="1">
      <c r="A1931" s="228" t="e">
        <f>Produit_Tarif_Stock!#REF!</f>
        <v>#REF!</v>
      </c>
      <c r="B1931" s="118" t="e">
        <f>IF(Produit_Tarif_Stock!#REF!&lt;&gt;"",Produit_Tarif_Stock!#REF!,"")</f>
        <v>#REF!</v>
      </c>
      <c r="C1931" s="502" t="e">
        <f>IF(Produit_Tarif_Stock!#REF!&lt;&gt;"",Produit_Tarif_Stock!#REF!,"")</f>
        <v>#REF!</v>
      </c>
      <c r="D1931" s="505" t="e">
        <f>IF(Produit_Tarif_Stock!#REF!&lt;&gt;"",Produit_Tarif_Stock!#REF!,"")</f>
        <v>#REF!</v>
      </c>
      <c r="E1931" s="514" t="e">
        <f>IF(Produit_Tarif_Stock!#REF!&lt;&gt;0,Produit_Tarif_Stock!#REF!,"")</f>
        <v>#REF!</v>
      </c>
      <c r="F1931" s="2" t="e">
        <f>IF(Produit_Tarif_Stock!#REF!&lt;&gt;"",Produit_Tarif_Stock!#REF!,"")</f>
        <v>#REF!</v>
      </c>
      <c r="G1931" s="506" t="e">
        <f>IF(Produit_Tarif_Stock!#REF!&lt;&gt;0,Produit_Tarif_Stock!#REF!,"")</f>
        <v>#REF!</v>
      </c>
      <c r="I1931" s="506" t="str">
        <f t="shared" si="60"/>
        <v/>
      </c>
      <c r="J1931" s="2" t="e">
        <f>IF(Produit_Tarif_Stock!#REF!&lt;&gt;0,Produit_Tarif_Stock!#REF!,"")</f>
        <v>#REF!</v>
      </c>
      <c r="K1931" s="2" t="e">
        <f>IF(Produit_Tarif_Stock!#REF!&lt;&gt;0,Produit_Tarif_Stock!#REF!,"")</f>
        <v>#REF!</v>
      </c>
      <c r="L1931" s="114" t="e">
        <f>IF(Produit_Tarif_Stock!#REF!&lt;&gt;0,Produit_Tarif_Stock!#REF!,"")</f>
        <v>#REF!</v>
      </c>
      <c r="M1931" s="114" t="e">
        <f>IF(Produit_Tarif_Stock!#REF!&lt;&gt;0,Produit_Tarif_Stock!#REF!,"")</f>
        <v>#REF!</v>
      </c>
      <c r="N1931" s="454"/>
      <c r="P1931" s="2" t="e">
        <f>IF(Produit_Tarif_Stock!#REF!&lt;&gt;0,Produit_Tarif_Stock!#REF!,"")</f>
        <v>#REF!</v>
      </c>
      <c r="Q1931" s="518" t="e">
        <f>IF(Produit_Tarif_Stock!#REF!&lt;&gt;0,(E1931-(E1931*H1931)-Produit_Tarif_Stock!#REF!)/Produit_Tarif_Stock!#REF!*100,(E1931-(E1931*H1931)-Produit_Tarif_Stock!#REF!)/Produit_Tarif_Stock!#REF!*100)</f>
        <v>#REF!</v>
      </c>
      <c r="R1931" s="523">
        <f t="shared" si="61"/>
        <v>0</v>
      </c>
      <c r="S1931" s="524" t="e">
        <f>Produit_Tarif_Stock!#REF!</f>
        <v>#REF!</v>
      </c>
    </row>
    <row r="1932" spans="1:19" ht="24.75" customHeight="1">
      <c r="A1932" s="228" t="e">
        <f>Produit_Tarif_Stock!#REF!</f>
        <v>#REF!</v>
      </c>
      <c r="B1932" s="118" t="e">
        <f>IF(Produit_Tarif_Stock!#REF!&lt;&gt;"",Produit_Tarif_Stock!#REF!,"")</f>
        <v>#REF!</v>
      </c>
      <c r="C1932" s="502" t="e">
        <f>IF(Produit_Tarif_Stock!#REF!&lt;&gt;"",Produit_Tarif_Stock!#REF!,"")</f>
        <v>#REF!</v>
      </c>
      <c r="D1932" s="505" t="e">
        <f>IF(Produit_Tarif_Stock!#REF!&lt;&gt;"",Produit_Tarif_Stock!#REF!,"")</f>
        <v>#REF!</v>
      </c>
      <c r="E1932" s="514" t="e">
        <f>IF(Produit_Tarif_Stock!#REF!&lt;&gt;0,Produit_Tarif_Stock!#REF!,"")</f>
        <v>#REF!</v>
      </c>
      <c r="F1932" s="2" t="e">
        <f>IF(Produit_Tarif_Stock!#REF!&lt;&gt;"",Produit_Tarif_Stock!#REF!,"")</f>
        <v>#REF!</v>
      </c>
      <c r="G1932" s="506" t="e">
        <f>IF(Produit_Tarif_Stock!#REF!&lt;&gt;0,Produit_Tarif_Stock!#REF!,"")</f>
        <v>#REF!</v>
      </c>
      <c r="I1932" s="506" t="str">
        <f t="shared" si="60"/>
        <v/>
      </c>
      <c r="J1932" s="2" t="e">
        <f>IF(Produit_Tarif_Stock!#REF!&lt;&gt;0,Produit_Tarif_Stock!#REF!,"")</f>
        <v>#REF!</v>
      </c>
      <c r="K1932" s="2" t="e">
        <f>IF(Produit_Tarif_Stock!#REF!&lt;&gt;0,Produit_Tarif_Stock!#REF!,"")</f>
        <v>#REF!</v>
      </c>
      <c r="L1932" s="114" t="e">
        <f>IF(Produit_Tarif_Stock!#REF!&lt;&gt;0,Produit_Tarif_Stock!#REF!,"")</f>
        <v>#REF!</v>
      </c>
      <c r="M1932" s="114" t="e">
        <f>IF(Produit_Tarif_Stock!#REF!&lt;&gt;0,Produit_Tarif_Stock!#REF!,"")</f>
        <v>#REF!</v>
      </c>
      <c r="N1932" s="454"/>
      <c r="P1932" s="2" t="e">
        <f>IF(Produit_Tarif_Stock!#REF!&lt;&gt;0,Produit_Tarif_Stock!#REF!,"")</f>
        <v>#REF!</v>
      </c>
      <c r="Q1932" s="518" t="e">
        <f>IF(Produit_Tarif_Stock!#REF!&lt;&gt;0,(E1932-(E1932*H1932)-Produit_Tarif_Stock!#REF!)/Produit_Tarif_Stock!#REF!*100,(E1932-(E1932*H1932)-Produit_Tarif_Stock!#REF!)/Produit_Tarif_Stock!#REF!*100)</f>
        <v>#REF!</v>
      </c>
      <c r="R1932" s="523">
        <f t="shared" si="61"/>
        <v>0</v>
      </c>
      <c r="S1932" s="524" t="e">
        <f>Produit_Tarif_Stock!#REF!</f>
        <v>#REF!</v>
      </c>
    </row>
    <row r="1933" spans="1:19" ht="24.75" customHeight="1">
      <c r="A1933" s="228" t="e">
        <f>Produit_Tarif_Stock!#REF!</f>
        <v>#REF!</v>
      </c>
      <c r="B1933" s="118" t="e">
        <f>IF(Produit_Tarif_Stock!#REF!&lt;&gt;"",Produit_Tarif_Stock!#REF!,"")</f>
        <v>#REF!</v>
      </c>
      <c r="C1933" s="502" t="e">
        <f>IF(Produit_Tarif_Stock!#REF!&lt;&gt;"",Produit_Tarif_Stock!#REF!,"")</f>
        <v>#REF!</v>
      </c>
      <c r="D1933" s="505" t="e">
        <f>IF(Produit_Tarif_Stock!#REF!&lt;&gt;"",Produit_Tarif_Stock!#REF!,"")</f>
        <v>#REF!</v>
      </c>
      <c r="E1933" s="514" t="e">
        <f>IF(Produit_Tarif_Stock!#REF!&lt;&gt;0,Produit_Tarif_Stock!#REF!,"")</f>
        <v>#REF!</v>
      </c>
      <c r="F1933" s="2" t="e">
        <f>IF(Produit_Tarif_Stock!#REF!&lt;&gt;"",Produit_Tarif_Stock!#REF!,"")</f>
        <v>#REF!</v>
      </c>
      <c r="G1933" s="506" t="e">
        <f>IF(Produit_Tarif_Stock!#REF!&lt;&gt;0,Produit_Tarif_Stock!#REF!,"")</f>
        <v>#REF!</v>
      </c>
      <c r="I1933" s="506" t="str">
        <f t="shared" si="60"/>
        <v/>
      </c>
      <c r="J1933" s="2" t="e">
        <f>IF(Produit_Tarif_Stock!#REF!&lt;&gt;0,Produit_Tarif_Stock!#REF!,"")</f>
        <v>#REF!</v>
      </c>
      <c r="K1933" s="2" t="e">
        <f>IF(Produit_Tarif_Stock!#REF!&lt;&gt;0,Produit_Tarif_Stock!#REF!,"")</f>
        <v>#REF!</v>
      </c>
      <c r="L1933" s="114" t="e">
        <f>IF(Produit_Tarif_Stock!#REF!&lt;&gt;0,Produit_Tarif_Stock!#REF!,"")</f>
        <v>#REF!</v>
      </c>
      <c r="M1933" s="114" t="e">
        <f>IF(Produit_Tarif_Stock!#REF!&lt;&gt;0,Produit_Tarif_Stock!#REF!,"")</f>
        <v>#REF!</v>
      </c>
      <c r="N1933" s="454"/>
      <c r="P1933" s="2" t="e">
        <f>IF(Produit_Tarif_Stock!#REF!&lt;&gt;0,Produit_Tarif_Stock!#REF!,"")</f>
        <v>#REF!</v>
      </c>
      <c r="Q1933" s="518" t="e">
        <f>IF(Produit_Tarif_Stock!#REF!&lt;&gt;0,(E1933-(E1933*H1933)-Produit_Tarif_Stock!#REF!)/Produit_Tarif_Stock!#REF!*100,(E1933-(E1933*H1933)-Produit_Tarif_Stock!#REF!)/Produit_Tarif_Stock!#REF!*100)</f>
        <v>#REF!</v>
      </c>
      <c r="R1933" s="523">
        <f t="shared" si="61"/>
        <v>0</v>
      </c>
      <c r="S1933" s="524" t="e">
        <f>Produit_Tarif_Stock!#REF!</f>
        <v>#REF!</v>
      </c>
    </row>
    <row r="1934" spans="1:19" ht="24.75" customHeight="1">
      <c r="A1934" s="228" t="e">
        <f>Produit_Tarif_Stock!#REF!</f>
        <v>#REF!</v>
      </c>
      <c r="B1934" s="118" t="e">
        <f>IF(Produit_Tarif_Stock!#REF!&lt;&gt;"",Produit_Tarif_Stock!#REF!,"")</f>
        <v>#REF!</v>
      </c>
      <c r="C1934" s="502" t="e">
        <f>IF(Produit_Tarif_Stock!#REF!&lt;&gt;"",Produit_Tarif_Stock!#REF!,"")</f>
        <v>#REF!</v>
      </c>
      <c r="D1934" s="505" t="e">
        <f>IF(Produit_Tarif_Stock!#REF!&lt;&gt;"",Produit_Tarif_Stock!#REF!,"")</f>
        <v>#REF!</v>
      </c>
      <c r="E1934" s="514" t="e">
        <f>IF(Produit_Tarif_Stock!#REF!&lt;&gt;0,Produit_Tarif_Stock!#REF!,"")</f>
        <v>#REF!</v>
      </c>
      <c r="F1934" s="2" t="e">
        <f>IF(Produit_Tarif_Stock!#REF!&lt;&gt;"",Produit_Tarif_Stock!#REF!,"")</f>
        <v>#REF!</v>
      </c>
      <c r="G1934" s="506" t="e">
        <f>IF(Produit_Tarif_Stock!#REF!&lt;&gt;0,Produit_Tarif_Stock!#REF!,"")</f>
        <v>#REF!</v>
      </c>
      <c r="I1934" s="506" t="str">
        <f t="shared" si="60"/>
        <v/>
      </c>
      <c r="J1934" s="2" t="e">
        <f>IF(Produit_Tarif_Stock!#REF!&lt;&gt;0,Produit_Tarif_Stock!#REF!,"")</f>
        <v>#REF!</v>
      </c>
      <c r="K1934" s="2" t="e">
        <f>IF(Produit_Tarif_Stock!#REF!&lt;&gt;0,Produit_Tarif_Stock!#REF!,"")</f>
        <v>#REF!</v>
      </c>
      <c r="L1934" s="114" t="e">
        <f>IF(Produit_Tarif_Stock!#REF!&lt;&gt;0,Produit_Tarif_Stock!#REF!,"")</f>
        <v>#REF!</v>
      </c>
      <c r="M1934" s="114" t="e">
        <f>IF(Produit_Tarif_Stock!#REF!&lt;&gt;0,Produit_Tarif_Stock!#REF!,"")</f>
        <v>#REF!</v>
      </c>
      <c r="N1934" s="454"/>
      <c r="P1934" s="2" t="e">
        <f>IF(Produit_Tarif_Stock!#REF!&lt;&gt;0,Produit_Tarif_Stock!#REF!,"")</f>
        <v>#REF!</v>
      </c>
      <c r="Q1934" s="518" t="e">
        <f>IF(Produit_Tarif_Stock!#REF!&lt;&gt;0,(E1934-(E1934*H1934)-Produit_Tarif_Stock!#REF!)/Produit_Tarif_Stock!#REF!*100,(E1934-(E1934*H1934)-Produit_Tarif_Stock!#REF!)/Produit_Tarif_Stock!#REF!*100)</f>
        <v>#REF!</v>
      </c>
      <c r="R1934" s="523">
        <f t="shared" si="61"/>
        <v>0</v>
      </c>
      <c r="S1934" s="524" t="e">
        <f>Produit_Tarif_Stock!#REF!</f>
        <v>#REF!</v>
      </c>
    </row>
    <row r="1935" spans="1:19" ht="24.75" customHeight="1">
      <c r="A1935" s="228" t="e">
        <f>Produit_Tarif_Stock!#REF!</f>
        <v>#REF!</v>
      </c>
      <c r="B1935" s="118" t="e">
        <f>IF(Produit_Tarif_Stock!#REF!&lt;&gt;"",Produit_Tarif_Stock!#REF!,"")</f>
        <v>#REF!</v>
      </c>
      <c r="C1935" s="502" t="e">
        <f>IF(Produit_Tarif_Stock!#REF!&lt;&gt;"",Produit_Tarif_Stock!#REF!,"")</f>
        <v>#REF!</v>
      </c>
      <c r="D1935" s="505" t="e">
        <f>IF(Produit_Tarif_Stock!#REF!&lt;&gt;"",Produit_Tarif_Stock!#REF!,"")</f>
        <v>#REF!</v>
      </c>
      <c r="E1935" s="514" t="e">
        <f>IF(Produit_Tarif_Stock!#REF!&lt;&gt;0,Produit_Tarif_Stock!#REF!,"")</f>
        <v>#REF!</v>
      </c>
      <c r="F1935" s="2" t="e">
        <f>IF(Produit_Tarif_Stock!#REF!&lt;&gt;"",Produit_Tarif_Stock!#REF!,"")</f>
        <v>#REF!</v>
      </c>
      <c r="G1935" s="506" t="e">
        <f>IF(Produit_Tarif_Stock!#REF!&lt;&gt;0,Produit_Tarif_Stock!#REF!,"")</f>
        <v>#REF!</v>
      </c>
      <c r="I1935" s="506" t="str">
        <f t="shared" si="60"/>
        <v/>
      </c>
      <c r="J1935" s="2" t="e">
        <f>IF(Produit_Tarif_Stock!#REF!&lt;&gt;0,Produit_Tarif_Stock!#REF!,"")</f>
        <v>#REF!</v>
      </c>
      <c r="K1935" s="2" t="e">
        <f>IF(Produit_Tarif_Stock!#REF!&lt;&gt;0,Produit_Tarif_Stock!#REF!,"")</f>
        <v>#REF!</v>
      </c>
      <c r="L1935" s="114" t="e">
        <f>IF(Produit_Tarif_Stock!#REF!&lt;&gt;0,Produit_Tarif_Stock!#REF!,"")</f>
        <v>#REF!</v>
      </c>
      <c r="M1935" s="114" t="e">
        <f>IF(Produit_Tarif_Stock!#REF!&lt;&gt;0,Produit_Tarif_Stock!#REF!,"")</f>
        <v>#REF!</v>
      </c>
      <c r="N1935" s="454"/>
      <c r="P1935" s="2" t="e">
        <f>IF(Produit_Tarif_Stock!#REF!&lt;&gt;0,Produit_Tarif_Stock!#REF!,"")</f>
        <v>#REF!</v>
      </c>
      <c r="Q1935" s="518" t="e">
        <f>IF(Produit_Tarif_Stock!#REF!&lt;&gt;0,(E1935-(E1935*H1935)-Produit_Tarif_Stock!#REF!)/Produit_Tarif_Stock!#REF!*100,(E1935-(E1935*H1935)-Produit_Tarif_Stock!#REF!)/Produit_Tarif_Stock!#REF!*100)</f>
        <v>#REF!</v>
      </c>
      <c r="R1935" s="523">
        <f t="shared" si="61"/>
        <v>0</v>
      </c>
      <c r="S1935" s="524" t="e">
        <f>Produit_Tarif_Stock!#REF!</f>
        <v>#REF!</v>
      </c>
    </row>
    <row r="1936" spans="1:19" ht="24.75" customHeight="1">
      <c r="A1936" s="228" t="e">
        <f>Produit_Tarif_Stock!#REF!</f>
        <v>#REF!</v>
      </c>
      <c r="B1936" s="118" t="e">
        <f>IF(Produit_Tarif_Stock!#REF!&lt;&gt;"",Produit_Tarif_Stock!#REF!,"")</f>
        <v>#REF!</v>
      </c>
      <c r="C1936" s="502" t="e">
        <f>IF(Produit_Tarif_Stock!#REF!&lt;&gt;"",Produit_Tarif_Stock!#REF!,"")</f>
        <v>#REF!</v>
      </c>
      <c r="D1936" s="505" t="e">
        <f>IF(Produit_Tarif_Stock!#REF!&lt;&gt;"",Produit_Tarif_Stock!#REF!,"")</f>
        <v>#REF!</v>
      </c>
      <c r="E1936" s="514" t="e">
        <f>IF(Produit_Tarif_Stock!#REF!&lt;&gt;0,Produit_Tarif_Stock!#REF!,"")</f>
        <v>#REF!</v>
      </c>
      <c r="F1936" s="2" t="e">
        <f>IF(Produit_Tarif_Stock!#REF!&lt;&gt;"",Produit_Tarif_Stock!#REF!,"")</f>
        <v>#REF!</v>
      </c>
      <c r="G1936" s="506" t="e">
        <f>IF(Produit_Tarif_Stock!#REF!&lt;&gt;0,Produit_Tarif_Stock!#REF!,"")</f>
        <v>#REF!</v>
      </c>
      <c r="I1936" s="506" t="str">
        <f t="shared" si="60"/>
        <v/>
      </c>
      <c r="J1936" s="2" t="e">
        <f>IF(Produit_Tarif_Stock!#REF!&lt;&gt;0,Produit_Tarif_Stock!#REF!,"")</f>
        <v>#REF!</v>
      </c>
      <c r="K1936" s="2" t="e">
        <f>IF(Produit_Tarif_Stock!#REF!&lt;&gt;0,Produit_Tarif_Stock!#REF!,"")</f>
        <v>#REF!</v>
      </c>
      <c r="L1936" s="114" t="e">
        <f>IF(Produit_Tarif_Stock!#REF!&lt;&gt;0,Produit_Tarif_Stock!#REF!,"")</f>
        <v>#REF!</v>
      </c>
      <c r="M1936" s="114" t="e">
        <f>IF(Produit_Tarif_Stock!#REF!&lt;&gt;0,Produit_Tarif_Stock!#REF!,"")</f>
        <v>#REF!</v>
      </c>
      <c r="N1936" s="454"/>
      <c r="P1936" s="2" t="e">
        <f>IF(Produit_Tarif_Stock!#REF!&lt;&gt;0,Produit_Tarif_Stock!#REF!,"")</f>
        <v>#REF!</v>
      </c>
      <c r="Q1936" s="518" t="e">
        <f>IF(Produit_Tarif_Stock!#REF!&lt;&gt;0,(E1936-(E1936*H1936)-Produit_Tarif_Stock!#REF!)/Produit_Tarif_Stock!#REF!*100,(E1936-(E1936*H1936)-Produit_Tarif_Stock!#REF!)/Produit_Tarif_Stock!#REF!*100)</f>
        <v>#REF!</v>
      </c>
      <c r="R1936" s="523">
        <f t="shared" si="61"/>
        <v>0</v>
      </c>
      <c r="S1936" s="524" t="e">
        <f>Produit_Tarif_Stock!#REF!</f>
        <v>#REF!</v>
      </c>
    </row>
    <row r="1937" spans="1:19" ht="24.75" customHeight="1">
      <c r="A1937" s="228" t="e">
        <f>Produit_Tarif_Stock!#REF!</f>
        <v>#REF!</v>
      </c>
      <c r="B1937" s="118" t="e">
        <f>IF(Produit_Tarif_Stock!#REF!&lt;&gt;"",Produit_Tarif_Stock!#REF!,"")</f>
        <v>#REF!</v>
      </c>
      <c r="C1937" s="502" t="e">
        <f>IF(Produit_Tarif_Stock!#REF!&lt;&gt;"",Produit_Tarif_Stock!#REF!,"")</f>
        <v>#REF!</v>
      </c>
      <c r="D1937" s="505" t="e">
        <f>IF(Produit_Tarif_Stock!#REF!&lt;&gt;"",Produit_Tarif_Stock!#REF!,"")</f>
        <v>#REF!</v>
      </c>
      <c r="E1937" s="514" t="e">
        <f>IF(Produit_Tarif_Stock!#REF!&lt;&gt;0,Produit_Tarif_Stock!#REF!,"")</f>
        <v>#REF!</v>
      </c>
      <c r="F1937" s="2" t="e">
        <f>IF(Produit_Tarif_Stock!#REF!&lt;&gt;"",Produit_Tarif_Stock!#REF!,"")</f>
        <v>#REF!</v>
      </c>
      <c r="G1937" s="506" t="e">
        <f>IF(Produit_Tarif_Stock!#REF!&lt;&gt;0,Produit_Tarif_Stock!#REF!,"")</f>
        <v>#REF!</v>
      </c>
      <c r="I1937" s="506" t="str">
        <f t="shared" si="60"/>
        <v/>
      </c>
      <c r="J1937" s="2" t="e">
        <f>IF(Produit_Tarif_Stock!#REF!&lt;&gt;0,Produit_Tarif_Stock!#REF!,"")</f>
        <v>#REF!</v>
      </c>
      <c r="K1937" s="2" t="e">
        <f>IF(Produit_Tarif_Stock!#REF!&lt;&gt;0,Produit_Tarif_Stock!#REF!,"")</f>
        <v>#REF!</v>
      </c>
      <c r="L1937" s="114" t="e">
        <f>IF(Produit_Tarif_Stock!#REF!&lt;&gt;0,Produit_Tarif_Stock!#REF!,"")</f>
        <v>#REF!</v>
      </c>
      <c r="M1937" s="114" t="e">
        <f>IF(Produit_Tarif_Stock!#REF!&lt;&gt;0,Produit_Tarif_Stock!#REF!,"")</f>
        <v>#REF!</v>
      </c>
      <c r="N1937" s="454"/>
      <c r="P1937" s="2" t="e">
        <f>IF(Produit_Tarif_Stock!#REF!&lt;&gt;0,Produit_Tarif_Stock!#REF!,"")</f>
        <v>#REF!</v>
      </c>
      <c r="Q1937" s="518" t="e">
        <f>IF(Produit_Tarif_Stock!#REF!&lt;&gt;0,(E1937-(E1937*H1937)-Produit_Tarif_Stock!#REF!)/Produit_Tarif_Stock!#REF!*100,(E1937-(E1937*H1937)-Produit_Tarif_Stock!#REF!)/Produit_Tarif_Stock!#REF!*100)</f>
        <v>#REF!</v>
      </c>
      <c r="R1937" s="523">
        <f t="shared" si="61"/>
        <v>0</v>
      </c>
      <c r="S1937" s="524" t="e">
        <f>Produit_Tarif_Stock!#REF!</f>
        <v>#REF!</v>
      </c>
    </row>
    <row r="1938" spans="1:19" ht="24.75" customHeight="1">
      <c r="A1938" s="228" t="e">
        <f>Produit_Tarif_Stock!#REF!</f>
        <v>#REF!</v>
      </c>
      <c r="B1938" s="118" t="e">
        <f>IF(Produit_Tarif_Stock!#REF!&lt;&gt;"",Produit_Tarif_Stock!#REF!,"")</f>
        <v>#REF!</v>
      </c>
      <c r="C1938" s="502" t="e">
        <f>IF(Produit_Tarif_Stock!#REF!&lt;&gt;"",Produit_Tarif_Stock!#REF!,"")</f>
        <v>#REF!</v>
      </c>
      <c r="D1938" s="505" t="e">
        <f>IF(Produit_Tarif_Stock!#REF!&lt;&gt;"",Produit_Tarif_Stock!#REF!,"")</f>
        <v>#REF!</v>
      </c>
      <c r="E1938" s="514" t="e">
        <f>IF(Produit_Tarif_Stock!#REF!&lt;&gt;0,Produit_Tarif_Stock!#REF!,"")</f>
        <v>#REF!</v>
      </c>
      <c r="F1938" s="2" t="e">
        <f>IF(Produit_Tarif_Stock!#REF!&lt;&gt;"",Produit_Tarif_Stock!#REF!,"")</f>
        <v>#REF!</v>
      </c>
      <c r="G1938" s="506" t="e">
        <f>IF(Produit_Tarif_Stock!#REF!&lt;&gt;0,Produit_Tarif_Stock!#REF!,"")</f>
        <v>#REF!</v>
      </c>
      <c r="I1938" s="506" t="str">
        <f t="shared" si="60"/>
        <v/>
      </c>
      <c r="J1938" s="2" t="e">
        <f>IF(Produit_Tarif_Stock!#REF!&lt;&gt;0,Produit_Tarif_Stock!#REF!,"")</f>
        <v>#REF!</v>
      </c>
      <c r="K1938" s="2" t="e">
        <f>IF(Produit_Tarif_Stock!#REF!&lt;&gt;0,Produit_Tarif_Stock!#REF!,"")</f>
        <v>#REF!</v>
      </c>
      <c r="L1938" s="114" t="e">
        <f>IF(Produit_Tarif_Stock!#REF!&lt;&gt;0,Produit_Tarif_Stock!#REF!,"")</f>
        <v>#REF!</v>
      </c>
      <c r="M1938" s="114" t="e">
        <f>IF(Produit_Tarif_Stock!#REF!&lt;&gt;0,Produit_Tarif_Stock!#REF!,"")</f>
        <v>#REF!</v>
      </c>
      <c r="N1938" s="454"/>
      <c r="P1938" s="2" t="e">
        <f>IF(Produit_Tarif_Stock!#REF!&lt;&gt;0,Produit_Tarif_Stock!#REF!,"")</f>
        <v>#REF!</v>
      </c>
      <c r="Q1938" s="518" t="e">
        <f>IF(Produit_Tarif_Stock!#REF!&lt;&gt;0,(E1938-(E1938*H1938)-Produit_Tarif_Stock!#REF!)/Produit_Tarif_Stock!#REF!*100,(E1938-(E1938*H1938)-Produit_Tarif_Stock!#REF!)/Produit_Tarif_Stock!#REF!*100)</f>
        <v>#REF!</v>
      </c>
      <c r="R1938" s="523">
        <f t="shared" si="61"/>
        <v>0</v>
      </c>
      <c r="S1938" s="524" t="e">
        <f>Produit_Tarif_Stock!#REF!</f>
        <v>#REF!</v>
      </c>
    </row>
    <row r="1939" spans="1:19" ht="24.75" customHeight="1">
      <c r="A1939" s="228" t="e">
        <f>Produit_Tarif_Stock!#REF!</f>
        <v>#REF!</v>
      </c>
      <c r="B1939" s="118" t="e">
        <f>IF(Produit_Tarif_Stock!#REF!&lt;&gt;"",Produit_Tarif_Stock!#REF!,"")</f>
        <v>#REF!</v>
      </c>
      <c r="C1939" s="502" t="e">
        <f>IF(Produit_Tarif_Stock!#REF!&lt;&gt;"",Produit_Tarif_Stock!#REF!,"")</f>
        <v>#REF!</v>
      </c>
      <c r="D1939" s="505" t="e">
        <f>IF(Produit_Tarif_Stock!#REF!&lt;&gt;"",Produit_Tarif_Stock!#REF!,"")</f>
        <v>#REF!</v>
      </c>
      <c r="E1939" s="514" t="e">
        <f>IF(Produit_Tarif_Stock!#REF!&lt;&gt;0,Produit_Tarif_Stock!#REF!,"")</f>
        <v>#REF!</v>
      </c>
      <c r="F1939" s="2" t="e">
        <f>IF(Produit_Tarif_Stock!#REF!&lt;&gt;"",Produit_Tarif_Stock!#REF!,"")</f>
        <v>#REF!</v>
      </c>
      <c r="G1939" s="506" t="e">
        <f>IF(Produit_Tarif_Stock!#REF!&lt;&gt;0,Produit_Tarif_Stock!#REF!,"")</f>
        <v>#REF!</v>
      </c>
      <c r="I1939" s="506" t="str">
        <f t="shared" si="60"/>
        <v/>
      </c>
      <c r="J1939" s="2" t="e">
        <f>IF(Produit_Tarif_Stock!#REF!&lt;&gt;0,Produit_Tarif_Stock!#REF!,"")</f>
        <v>#REF!</v>
      </c>
      <c r="K1939" s="2" t="e">
        <f>IF(Produit_Tarif_Stock!#REF!&lt;&gt;0,Produit_Tarif_Stock!#REF!,"")</f>
        <v>#REF!</v>
      </c>
      <c r="L1939" s="114" t="e">
        <f>IF(Produit_Tarif_Stock!#REF!&lt;&gt;0,Produit_Tarif_Stock!#REF!,"")</f>
        <v>#REF!</v>
      </c>
      <c r="M1939" s="114" t="e">
        <f>IF(Produit_Tarif_Stock!#REF!&lt;&gt;0,Produit_Tarif_Stock!#REF!,"")</f>
        <v>#REF!</v>
      </c>
      <c r="N1939" s="454"/>
      <c r="P1939" s="2" t="e">
        <f>IF(Produit_Tarif_Stock!#REF!&lt;&gt;0,Produit_Tarif_Stock!#REF!,"")</f>
        <v>#REF!</v>
      </c>
      <c r="Q1939" s="518" t="e">
        <f>IF(Produit_Tarif_Stock!#REF!&lt;&gt;0,(E1939-(E1939*H1939)-Produit_Tarif_Stock!#REF!)/Produit_Tarif_Stock!#REF!*100,(E1939-(E1939*H1939)-Produit_Tarif_Stock!#REF!)/Produit_Tarif_Stock!#REF!*100)</f>
        <v>#REF!</v>
      </c>
      <c r="R1939" s="523">
        <f t="shared" si="61"/>
        <v>0</v>
      </c>
      <c r="S1939" s="524" t="e">
        <f>Produit_Tarif_Stock!#REF!</f>
        <v>#REF!</v>
      </c>
    </row>
    <row r="1940" spans="1:19" ht="24.75" customHeight="1">
      <c r="A1940" s="228" t="e">
        <f>Produit_Tarif_Stock!#REF!</f>
        <v>#REF!</v>
      </c>
      <c r="B1940" s="118" t="e">
        <f>IF(Produit_Tarif_Stock!#REF!&lt;&gt;"",Produit_Tarif_Stock!#REF!,"")</f>
        <v>#REF!</v>
      </c>
      <c r="C1940" s="502" t="e">
        <f>IF(Produit_Tarif_Stock!#REF!&lt;&gt;"",Produit_Tarif_Stock!#REF!,"")</f>
        <v>#REF!</v>
      </c>
      <c r="D1940" s="505" t="e">
        <f>IF(Produit_Tarif_Stock!#REF!&lt;&gt;"",Produit_Tarif_Stock!#REF!,"")</f>
        <v>#REF!</v>
      </c>
      <c r="E1940" s="514" t="e">
        <f>IF(Produit_Tarif_Stock!#REF!&lt;&gt;0,Produit_Tarif_Stock!#REF!,"")</f>
        <v>#REF!</v>
      </c>
      <c r="F1940" s="2" t="e">
        <f>IF(Produit_Tarif_Stock!#REF!&lt;&gt;"",Produit_Tarif_Stock!#REF!,"")</f>
        <v>#REF!</v>
      </c>
      <c r="G1940" s="506" t="e">
        <f>IF(Produit_Tarif_Stock!#REF!&lt;&gt;0,Produit_Tarif_Stock!#REF!,"")</f>
        <v>#REF!</v>
      </c>
      <c r="I1940" s="506" t="str">
        <f t="shared" si="60"/>
        <v/>
      </c>
      <c r="J1940" s="2" t="e">
        <f>IF(Produit_Tarif_Stock!#REF!&lt;&gt;0,Produit_Tarif_Stock!#REF!,"")</f>
        <v>#REF!</v>
      </c>
      <c r="K1940" s="2" t="e">
        <f>IF(Produit_Tarif_Stock!#REF!&lt;&gt;0,Produit_Tarif_Stock!#REF!,"")</f>
        <v>#REF!</v>
      </c>
      <c r="L1940" s="114" t="e">
        <f>IF(Produit_Tarif_Stock!#REF!&lt;&gt;0,Produit_Tarif_Stock!#REF!,"")</f>
        <v>#REF!</v>
      </c>
      <c r="M1940" s="114" t="e">
        <f>IF(Produit_Tarif_Stock!#REF!&lt;&gt;0,Produit_Tarif_Stock!#REF!,"")</f>
        <v>#REF!</v>
      </c>
      <c r="N1940" s="454"/>
      <c r="P1940" s="2" t="e">
        <f>IF(Produit_Tarif_Stock!#REF!&lt;&gt;0,Produit_Tarif_Stock!#REF!,"")</f>
        <v>#REF!</v>
      </c>
      <c r="Q1940" s="518" t="e">
        <f>IF(Produit_Tarif_Stock!#REF!&lt;&gt;0,(E1940-(E1940*H1940)-Produit_Tarif_Stock!#REF!)/Produit_Tarif_Stock!#REF!*100,(E1940-(E1940*H1940)-Produit_Tarif_Stock!#REF!)/Produit_Tarif_Stock!#REF!*100)</f>
        <v>#REF!</v>
      </c>
      <c r="R1940" s="523">
        <f t="shared" si="61"/>
        <v>0</v>
      </c>
      <c r="S1940" s="524" t="e">
        <f>Produit_Tarif_Stock!#REF!</f>
        <v>#REF!</v>
      </c>
    </row>
    <row r="1941" spans="1:19" ht="24.75" customHeight="1">
      <c r="A1941" s="228" t="e">
        <f>Produit_Tarif_Stock!#REF!</f>
        <v>#REF!</v>
      </c>
      <c r="B1941" s="118" t="e">
        <f>IF(Produit_Tarif_Stock!#REF!&lt;&gt;"",Produit_Tarif_Stock!#REF!,"")</f>
        <v>#REF!</v>
      </c>
      <c r="C1941" s="502" t="e">
        <f>IF(Produit_Tarif_Stock!#REF!&lt;&gt;"",Produit_Tarif_Stock!#REF!,"")</f>
        <v>#REF!</v>
      </c>
      <c r="D1941" s="505" t="e">
        <f>IF(Produit_Tarif_Stock!#REF!&lt;&gt;"",Produit_Tarif_Stock!#REF!,"")</f>
        <v>#REF!</v>
      </c>
      <c r="E1941" s="514" t="e">
        <f>IF(Produit_Tarif_Stock!#REF!&lt;&gt;0,Produit_Tarif_Stock!#REF!,"")</f>
        <v>#REF!</v>
      </c>
      <c r="F1941" s="2" t="e">
        <f>IF(Produit_Tarif_Stock!#REF!&lt;&gt;"",Produit_Tarif_Stock!#REF!,"")</f>
        <v>#REF!</v>
      </c>
      <c r="G1941" s="506" t="e">
        <f>IF(Produit_Tarif_Stock!#REF!&lt;&gt;0,Produit_Tarif_Stock!#REF!,"")</f>
        <v>#REF!</v>
      </c>
      <c r="I1941" s="506" t="str">
        <f t="shared" si="60"/>
        <v/>
      </c>
      <c r="J1941" s="2" t="e">
        <f>IF(Produit_Tarif_Stock!#REF!&lt;&gt;0,Produit_Tarif_Stock!#REF!,"")</f>
        <v>#REF!</v>
      </c>
      <c r="K1941" s="2" t="e">
        <f>IF(Produit_Tarif_Stock!#REF!&lt;&gt;0,Produit_Tarif_Stock!#REF!,"")</f>
        <v>#REF!</v>
      </c>
      <c r="L1941" s="114" t="e">
        <f>IF(Produit_Tarif_Stock!#REF!&lt;&gt;0,Produit_Tarif_Stock!#REF!,"")</f>
        <v>#REF!</v>
      </c>
      <c r="M1941" s="114" t="e">
        <f>IF(Produit_Tarif_Stock!#REF!&lt;&gt;0,Produit_Tarif_Stock!#REF!,"")</f>
        <v>#REF!</v>
      </c>
      <c r="N1941" s="454"/>
      <c r="P1941" s="2" t="e">
        <f>IF(Produit_Tarif_Stock!#REF!&lt;&gt;0,Produit_Tarif_Stock!#REF!,"")</f>
        <v>#REF!</v>
      </c>
      <c r="Q1941" s="518" t="e">
        <f>IF(Produit_Tarif_Stock!#REF!&lt;&gt;0,(E1941-(E1941*H1941)-Produit_Tarif_Stock!#REF!)/Produit_Tarif_Stock!#REF!*100,(E1941-(E1941*H1941)-Produit_Tarif_Stock!#REF!)/Produit_Tarif_Stock!#REF!*100)</f>
        <v>#REF!</v>
      </c>
      <c r="R1941" s="523">
        <f t="shared" si="61"/>
        <v>0</v>
      </c>
      <c r="S1941" s="524" t="e">
        <f>Produit_Tarif_Stock!#REF!</f>
        <v>#REF!</v>
      </c>
    </row>
    <row r="1942" spans="1:19" ht="24.75" customHeight="1">
      <c r="A1942" s="228" t="e">
        <f>Produit_Tarif_Stock!#REF!</f>
        <v>#REF!</v>
      </c>
      <c r="B1942" s="118" t="e">
        <f>IF(Produit_Tarif_Stock!#REF!&lt;&gt;"",Produit_Tarif_Stock!#REF!,"")</f>
        <v>#REF!</v>
      </c>
      <c r="C1942" s="502" t="e">
        <f>IF(Produit_Tarif_Stock!#REF!&lt;&gt;"",Produit_Tarif_Stock!#REF!,"")</f>
        <v>#REF!</v>
      </c>
      <c r="D1942" s="505" t="e">
        <f>IF(Produit_Tarif_Stock!#REF!&lt;&gt;"",Produit_Tarif_Stock!#REF!,"")</f>
        <v>#REF!</v>
      </c>
      <c r="E1942" s="514" t="e">
        <f>IF(Produit_Tarif_Stock!#REF!&lt;&gt;0,Produit_Tarif_Stock!#REF!,"")</f>
        <v>#REF!</v>
      </c>
      <c r="F1942" s="2" t="e">
        <f>IF(Produit_Tarif_Stock!#REF!&lt;&gt;"",Produit_Tarif_Stock!#REF!,"")</f>
        <v>#REF!</v>
      </c>
      <c r="G1942" s="506" t="e">
        <f>IF(Produit_Tarif_Stock!#REF!&lt;&gt;0,Produit_Tarif_Stock!#REF!,"")</f>
        <v>#REF!</v>
      </c>
      <c r="I1942" s="506" t="str">
        <f t="shared" si="60"/>
        <v/>
      </c>
      <c r="J1942" s="2" t="e">
        <f>IF(Produit_Tarif_Stock!#REF!&lt;&gt;0,Produit_Tarif_Stock!#REF!,"")</f>
        <v>#REF!</v>
      </c>
      <c r="K1942" s="2" t="e">
        <f>IF(Produit_Tarif_Stock!#REF!&lt;&gt;0,Produit_Tarif_Stock!#REF!,"")</f>
        <v>#REF!</v>
      </c>
      <c r="L1942" s="114" t="e">
        <f>IF(Produit_Tarif_Stock!#REF!&lt;&gt;0,Produit_Tarif_Stock!#REF!,"")</f>
        <v>#REF!</v>
      </c>
      <c r="M1942" s="114" t="e">
        <f>IF(Produit_Tarif_Stock!#REF!&lt;&gt;0,Produit_Tarif_Stock!#REF!,"")</f>
        <v>#REF!</v>
      </c>
      <c r="N1942" s="454"/>
      <c r="P1942" s="2" t="e">
        <f>IF(Produit_Tarif_Stock!#REF!&lt;&gt;0,Produit_Tarif_Stock!#REF!,"")</f>
        <v>#REF!</v>
      </c>
      <c r="Q1942" s="518" t="e">
        <f>IF(Produit_Tarif_Stock!#REF!&lt;&gt;0,(E1942-(E1942*H1942)-Produit_Tarif_Stock!#REF!)/Produit_Tarif_Stock!#REF!*100,(E1942-(E1942*H1942)-Produit_Tarif_Stock!#REF!)/Produit_Tarif_Stock!#REF!*100)</f>
        <v>#REF!</v>
      </c>
      <c r="R1942" s="523">
        <f t="shared" si="61"/>
        <v>0</v>
      </c>
      <c r="S1942" s="524" t="e">
        <f>Produit_Tarif_Stock!#REF!</f>
        <v>#REF!</v>
      </c>
    </row>
    <row r="1943" spans="1:19" ht="24.75" customHeight="1">
      <c r="A1943" s="228" t="e">
        <f>Produit_Tarif_Stock!#REF!</f>
        <v>#REF!</v>
      </c>
      <c r="B1943" s="118" t="e">
        <f>IF(Produit_Tarif_Stock!#REF!&lt;&gt;"",Produit_Tarif_Stock!#REF!,"")</f>
        <v>#REF!</v>
      </c>
      <c r="C1943" s="502" t="e">
        <f>IF(Produit_Tarif_Stock!#REF!&lt;&gt;"",Produit_Tarif_Stock!#REF!,"")</f>
        <v>#REF!</v>
      </c>
      <c r="D1943" s="505" t="e">
        <f>IF(Produit_Tarif_Stock!#REF!&lt;&gt;"",Produit_Tarif_Stock!#REF!,"")</f>
        <v>#REF!</v>
      </c>
      <c r="E1943" s="514" t="e">
        <f>IF(Produit_Tarif_Stock!#REF!&lt;&gt;0,Produit_Tarif_Stock!#REF!,"")</f>
        <v>#REF!</v>
      </c>
      <c r="F1943" s="2" t="e">
        <f>IF(Produit_Tarif_Stock!#REF!&lt;&gt;"",Produit_Tarif_Stock!#REF!,"")</f>
        <v>#REF!</v>
      </c>
      <c r="G1943" s="506" t="e">
        <f>IF(Produit_Tarif_Stock!#REF!&lt;&gt;0,Produit_Tarif_Stock!#REF!,"")</f>
        <v>#REF!</v>
      </c>
      <c r="I1943" s="506" t="str">
        <f t="shared" si="60"/>
        <v/>
      </c>
      <c r="J1943" s="2" t="e">
        <f>IF(Produit_Tarif_Stock!#REF!&lt;&gt;0,Produit_Tarif_Stock!#REF!,"")</f>
        <v>#REF!</v>
      </c>
      <c r="K1943" s="2" t="e">
        <f>IF(Produit_Tarif_Stock!#REF!&lt;&gt;0,Produit_Tarif_Stock!#REF!,"")</f>
        <v>#REF!</v>
      </c>
      <c r="L1943" s="114" t="e">
        <f>IF(Produit_Tarif_Stock!#REF!&lt;&gt;0,Produit_Tarif_Stock!#REF!,"")</f>
        <v>#REF!</v>
      </c>
      <c r="M1943" s="114" t="e">
        <f>IF(Produit_Tarif_Stock!#REF!&lt;&gt;0,Produit_Tarif_Stock!#REF!,"")</f>
        <v>#REF!</v>
      </c>
      <c r="N1943" s="454"/>
      <c r="P1943" s="2" t="e">
        <f>IF(Produit_Tarif_Stock!#REF!&lt;&gt;0,Produit_Tarif_Stock!#REF!,"")</f>
        <v>#REF!</v>
      </c>
      <c r="Q1943" s="518" t="e">
        <f>IF(Produit_Tarif_Stock!#REF!&lt;&gt;0,(E1943-(E1943*H1943)-Produit_Tarif_Stock!#REF!)/Produit_Tarif_Stock!#REF!*100,(E1943-(E1943*H1943)-Produit_Tarif_Stock!#REF!)/Produit_Tarif_Stock!#REF!*100)</f>
        <v>#REF!</v>
      </c>
      <c r="R1943" s="523">
        <f t="shared" si="61"/>
        <v>0</v>
      </c>
      <c r="S1943" s="524" t="e">
        <f>Produit_Tarif_Stock!#REF!</f>
        <v>#REF!</v>
      </c>
    </row>
    <row r="1944" spans="1:19" ht="24.75" customHeight="1">
      <c r="A1944" s="228" t="e">
        <f>Produit_Tarif_Stock!#REF!</f>
        <v>#REF!</v>
      </c>
      <c r="B1944" s="118" t="e">
        <f>IF(Produit_Tarif_Stock!#REF!&lt;&gt;"",Produit_Tarif_Stock!#REF!,"")</f>
        <v>#REF!</v>
      </c>
      <c r="C1944" s="502" t="e">
        <f>IF(Produit_Tarif_Stock!#REF!&lt;&gt;"",Produit_Tarif_Stock!#REF!,"")</f>
        <v>#REF!</v>
      </c>
      <c r="D1944" s="505" t="e">
        <f>IF(Produit_Tarif_Stock!#REF!&lt;&gt;"",Produit_Tarif_Stock!#REF!,"")</f>
        <v>#REF!</v>
      </c>
      <c r="E1944" s="514" t="e">
        <f>IF(Produit_Tarif_Stock!#REF!&lt;&gt;0,Produit_Tarif_Stock!#REF!,"")</f>
        <v>#REF!</v>
      </c>
      <c r="F1944" s="2" t="e">
        <f>IF(Produit_Tarif_Stock!#REF!&lt;&gt;"",Produit_Tarif_Stock!#REF!,"")</f>
        <v>#REF!</v>
      </c>
      <c r="G1944" s="506" t="e">
        <f>IF(Produit_Tarif_Stock!#REF!&lt;&gt;0,Produit_Tarif_Stock!#REF!,"")</f>
        <v>#REF!</v>
      </c>
      <c r="I1944" s="506" t="str">
        <f t="shared" si="60"/>
        <v/>
      </c>
      <c r="J1944" s="2" t="e">
        <f>IF(Produit_Tarif_Stock!#REF!&lt;&gt;0,Produit_Tarif_Stock!#REF!,"")</f>
        <v>#REF!</v>
      </c>
      <c r="K1944" s="2" t="e">
        <f>IF(Produit_Tarif_Stock!#REF!&lt;&gt;0,Produit_Tarif_Stock!#REF!,"")</f>
        <v>#REF!</v>
      </c>
      <c r="L1944" s="114" t="e">
        <f>IF(Produit_Tarif_Stock!#REF!&lt;&gt;0,Produit_Tarif_Stock!#REF!,"")</f>
        <v>#REF!</v>
      </c>
      <c r="M1944" s="114" t="e">
        <f>IF(Produit_Tarif_Stock!#REF!&lt;&gt;0,Produit_Tarif_Stock!#REF!,"")</f>
        <v>#REF!</v>
      </c>
      <c r="N1944" s="454"/>
      <c r="P1944" s="2" t="e">
        <f>IF(Produit_Tarif_Stock!#REF!&lt;&gt;0,Produit_Tarif_Stock!#REF!,"")</f>
        <v>#REF!</v>
      </c>
      <c r="Q1944" s="518" t="e">
        <f>IF(Produit_Tarif_Stock!#REF!&lt;&gt;0,(E1944-(E1944*H1944)-Produit_Tarif_Stock!#REF!)/Produit_Tarif_Stock!#REF!*100,(E1944-(E1944*H1944)-Produit_Tarif_Stock!#REF!)/Produit_Tarif_Stock!#REF!*100)</f>
        <v>#REF!</v>
      </c>
      <c r="R1944" s="523">
        <f t="shared" si="61"/>
        <v>0</v>
      </c>
      <c r="S1944" s="524" t="e">
        <f>Produit_Tarif_Stock!#REF!</f>
        <v>#REF!</v>
      </c>
    </row>
    <row r="1945" spans="1:19" ht="24.75" customHeight="1">
      <c r="A1945" s="228" t="e">
        <f>Produit_Tarif_Stock!#REF!</f>
        <v>#REF!</v>
      </c>
      <c r="B1945" s="118" t="e">
        <f>IF(Produit_Tarif_Stock!#REF!&lt;&gt;"",Produit_Tarif_Stock!#REF!,"")</f>
        <v>#REF!</v>
      </c>
      <c r="C1945" s="502" t="e">
        <f>IF(Produit_Tarif_Stock!#REF!&lt;&gt;"",Produit_Tarif_Stock!#REF!,"")</f>
        <v>#REF!</v>
      </c>
      <c r="D1945" s="505" t="e">
        <f>IF(Produit_Tarif_Stock!#REF!&lt;&gt;"",Produit_Tarif_Stock!#REF!,"")</f>
        <v>#REF!</v>
      </c>
      <c r="E1945" s="514" t="e">
        <f>IF(Produit_Tarif_Stock!#REF!&lt;&gt;0,Produit_Tarif_Stock!#REF!,"")</f>
        <v>#REF!</v>
      </c>
      <c r="F1945" s="2" t="e">
        <f>IF(Produit_Tarif_Stock!#REF!&lt;&gt;"",Produit_Tarif_Stock!#REF!,"")</f>
        <v>#REF!</v>
      </c>
      <c r="G1945" s="506" t="e">
        <f>IF(Produit_Tarif_Stock!#REF!&lt;&gt;0,Produit_Tarif_Stock!#REF!,"")</f>
        <v>#REF!</v>
      </c>
      <c r="I1945" s="506" t="str">
        <f t="shared" si="60"/>
        <v/>
      </c>
      <c r="J1945" s="2" t="e">
        <f>IF(Produit_Tarif_Stock!#REF!&lt;&gt;0,Produit_Tarif_Stock!#REF!,"")</f>
        <v>#REF!</v>
      </c>
      <c r="K1945" s="2" t="e">
        <f>IF(Produit_Tarif_Stock!#REF!&lt;&gt;0,Produit_Tarif_Stock!#REF!,"")</f>
        <v>#REF!</v>
      </c>
      <c r="L1945" s="114" t="e">
        <f>IF(Produit_Tarif_Stock!#REF!&lt;&gt;0,Produit_Tarif_Stock!#REF!,"")</f>
        <v>#REF!</v>
      </c>
      <c r="M1945" s="114" t="e">
        <f>IF(Produit_Tarif_Stock!#REF!&lt;&gt;0,Produit_Tarif_Stock!#REF!,"")</f>
        <v>#REF!</v>
      </c>
      <c r="N1945" s="454"/>
      <c r="P1945" s="2" t="e">
        <f>IF(Produit_Tarif_Stock!#REF!&lt;&gt;0,Produit_Tarif_Stock!#REF!,"")</f>
        <v>#REF!</v>
      </c>
      <c r="Q1945" s="518" t="e">
        <f>IF(Produit_Tarif_Stock!#REF!&lt;&gt;0,(E1945-(E1945*H1945)-Produit_Tarif_Stock!#REF!)/Produit_Tarif_Stock!#REF!*100,(E1945-(E1945*H1945)-Produit_Tarif_Stock!#REF!)/Produit_Tarif_Stock!#REF!*100)</f>
        <v>#REF!</v>
      </c>
      <c r="R1945" s="523">
        <f t="shared" si="61"/>
        <v>0</v>
      </c>
      <c r="S1945" s="524" t="e">
        <f>Produit_Tarif_Stock!#REF!</f>
        <v>#REF!</v>
      </c>
    </row>
    <row r="1946" spans="1:19" ht="24.75" customHeight="1">
      <c r="A1946" s="228" t="e">
        <f>Produit_Tarif_Stock!#REF!</f>
        <v>#REF!</v>
      </c>
      <c r="B1946" s="118" t="e">
        <f>IF(Produit_Tarif_Stock!#REF!&lt;&gt;"",Produit_Tarif_Stock!#REF!,"")</f>
        <v>#REF!</v>
      </c>
      <c r="C1946" s="502" t="e">
        <f>IF(Produit_Tarif_Stock!#REF!&lt;&gt;"",Produit_Tarif_Stock!#REF!,"")</f>
        <v>#REF!</v>
      </c>
      <c r="D1946" s="505" t="e">
        <f>IF(Produit_Tarif_Stock!#REF!&lt;&gt;"",Produit_Tarif_Stock!#REF!,"")</f>
        <v>#REF!</v>
      </c>
      <c r="E1946" s="514" t="e">
        <f>IF(Produit_Tarif_Stock!#REF!&lt;&gt;0,Produit_Tarif_Stock!#REF!,"")</f>
        <v>#REF!</v>
      </c>
      <c r="F1946" s="2" t="e">
        <f>IF(Produit_Tarif_Stock!#REF!&lt;&gt;"",Produit_Tarif_Stock!#REF!,"")</f>
        <v>#REF!</v>
      </c>
      <c r="G1946" s="506" t="e">
        <f>IF(Produit_Tarif_Stock!#REF!&lt;&gt;0,Produit_Tarif_Stock!#REF!,"")</f>
        <v>#REF!</v>
      </c>
      <c r="I1946" s="506" t="str">
        <f t="shared" si="60"/>
        <v/>
      </c>
      <c r="J1946" s="2" t="e">
        <f>IF(Produit_Tarif_Stock!#REF!&lt;&gt;0,Produit_Tarif_Stock!#REF!,"")</f>
        <v>#REF!</v>
      </c>
      <c r="K1946" s="2" t="e">
        <f>IF(Produit_Tarif_Stock!#REF!&lt;&gt;0,Produit_Tarif_Stock!#REF!,"")</f>
        <v>#REF!</v>
      </c>
      <c r="L1946" s="114" t="e">
        <f>IF(Produit_Tarif_Stock!#REF!&lt;&gt;0,Produit_Tarif_Stock!#REF!,"")</f>
        <v>#REF!</v>
      </c>
      <c r="M1946" s="114" t="e">
        <f>IF(Produit_Tarif_Stock!#REF!&lt;&gt;0,Produit_Tarif_Stock!#REF!,"")</f>
        <v>#REF!</v>
      </c>
      <c r="N1946" s="454"/>
      <c r="P1946" s="2" t="e">
        <f>IF(Produit_Tarif_Stock!#REF!&lt;&gt;0,Produit_Tarif_Stock!#REF!,"")</f>
        <v>#REF!</v>
      </c>
      <c r="Q1946" s="518" t="e">
        <f>IF(Produit_Tarif_Stock!#REF!&lt;&gt;0,(E1946-(E1946*H1946)-Produit_Tarif_Stock!#REF!)/Produit_Tarif_Stock!#REF!*100,(E1946-(E1946*H1946)-Produit_Tarif_Stock!#REF!)/Produit_Tarif_Stock!#REF!*100)</f>
        <v>#REF!</v>
      </c>
      <c r="R1946" s="523">
        <f t="shared" si="61"/>
        <v>0</v>
      </c>
      <c r="S1946" s="524" t="e">
        <f>Produit_Tarif_Stock!#REF!</f>
        <v>#REF!</v>
      </c>
    </row>
    <row r="1947" spans="1:19" ht="24.75" customHeight="1">
      <c r="A1947" s="228" t="e">
        <f>Produit_Tarif_Stock!#REF!</f>
        <v>#REF!</v>
      </c>
      <c r="B1947" s="118" t="e">
        <f>IF(Produit_Tarif_Stock!#REF!&lt;&gt;"",Produit_Tarif_Stock!#REF!,"")</f>
        <v>#REF!</v>
      </c>
      <c r="C1947" s="502" t="e">
        <f>IF(Produit_Tarif_Stock!#REF!&lt;&gt;"",Produit_Tarif_Stock!#REF!,"")</f>
        <v>#REF!</v>
      </c>
      <c r="D1947" s="505" t="e">
        <f>IF(Produit_Tarif_Stock!#REF!&lt;&gt;"",Produit_Tarif_Stock!#REF!,"")</f>
        <v>#REF!</v>
      </c>
      <c r="E1947" s="514" t="e">
        <f>IF(Produit_Tarif_Stock!#REF!&lt;&gt;0,Produit_Tarif_Stock!#REF!,"")</f>
        <v>#REF!</v>
      </c>
      <c r="F1947" s="2" t="e">
        <f>IF(Produit_Tarif_Stock!#REF!&lt;&gt;"",Produit_Tarif_Stock!#REF!,"")</f>
        <v>#REF!</v>
      </c>
      <c r="G1947" s="506" t="e">
        <f>IF(Produit_Tarif_Stock!#REF!&lt;&gt;0,Produit_Tarif_Stock!#REF!,"")</f>
        <v>#REF!</v>
      </c>
      <c r="I1947" s="506" t="str">
        <f t="shared" si="60"/>
        <v/>
      </c>
      <c r="J1947" s="2" t="e">
        <f>IF(Produit_Tarif_Stock!#REF!&lt;&gt;0,Produit_Tarif_Stock!#REF!,"")</f>
        <v>#REF!</v>
      </c>
      <c r="K1947" s="2" t="e">
        <f>IF(Produit_Tarif_Stock!#REF!&lt;&gt;0,Produit_Tarif_Stock!#REF!,"")</f>
        <v>#REF!</v>
      </c>
      <c r="L1947" s="114" t="e">
        <f>IF(Produit_Tarif_Stock!#REF!&lt;&gt;0,Produit_Tarif_Stock!#REF!,"")</f>
        <v>#REF!</v>
      </c>
      <c r="M1947" s="114" t="e">
        <f>IF(Produit_Tarif_Stock!#REF!&lt;&gt;0,Produit_Tarif_Stock!#REF!,"")</f>
        <v>#REF!</v>
      </c>
      <c r="N1947" s="454"/>
      <c r="P1947" s="2" t="e">
        <f>IF(Produit_Tarif_Stock!#REF!&lt;&gt;0,Produit_Tarif_Stock!#REF!,"")</f>
        <v>#REF!</v>
      </c>
      <c r="Q1947" s="518" t="e">
        <f>IF(Produit_Tarif_Stock!#REF!&lt;&gt;0,(E1947-(E1947*H1947)-Produit_Tarif_Stock!#REF!)/Produit_Tarif_Stock!#REF!*100,(E1947-(E1947*H1947)-Produit_Tarif_Stock!#REF!)/Produit_Tarif_Stock!#REF!*100)</f>
        <v>#REF!</v>
      </c>
      <c r="R1947" s="523">
        <f t="shared" si="61"/>
        <v>0</v>
      </c>
      <c r="S1947" s="524" t="e">
        <f>Produit_Tarif_Stock!#REF!</f>
        <v>#REF!</v>
      </c>
    </row>
    <row r="1948" spans="1:19" ht="24.75" customHeight="1">
      <c r="A1948" s="228" t="e">
        <f>Produit_Tarif_Stock!#REF!</f>
        <v>#REF!</v>
      </c>
      <c r="B1948" s="118" t="e">
        <f>IF(Produit_Tarif_Stock!#REF!&lt;&gt;"",Produit_Tarif_Stock!#REF!,"")</f>
        <v>#REF!</v>
      </c>
      <c r="C1948" s="502" t="e">
        <f>IF(Produit_Tarif_Stock!#REF!&lt;&gt;"",Produit_Tarif_Stock!#REF!,"")</f>
        <v>#REF!</v>
      </c>
      <c r="D1948" s="505" t="e">
        <f>IF(Produit_Tarif_Stock!#REF!&lt;&gt;"",Produit_Tarif_Stock!#REF!,"")</f>
        <v>#REF!</v>
      </c>
      <c r="E1948" s="514" t="e">
        <f>IF(Produit_Tarif_Stock!#REF!&lt;&gt;0,Produit_Tarif_Stock!#REF!,"")</f>
        <v>#REF!</v>
      </c>
      <c r="F1948" s="2" t="e">
        <f>IF(Produit_Tarif_Stock!#REF!&lt;&gt;"",Produit_Tarif_Stock!#REF!,"")</f>
        <v>#REF!</v>
      </c>
      <c r="G1948" s="506" t="e">
        <f>IF(Produit_Tarif_Stock!#REF!&lt;&gt;0,Produit_Tarif_Stock!#REF!,"")</f>
        <v>#REF!</v>
      </c>
      <c r="I1948" s="506" t="str">
        <f t="shared" si="60"/>
        <v/>
      </c>
      <c r="J1948" s="2" t="e">
        <f>IF(Produit_Tarif_Stock!#REF!&lt;&gt;0,Produit_Tarif_Stock!#REF!,"")</f>
        <v>#REF!</v>
      </c>
      <c r="K1948" s="2" t="e">
        <f>IF(Produit_Tarif_Stock!#REF!&lt;&gt;0,Produit_Tarif_Stock!#REF!,"")</f>
        <v>#REF!</v>
      </c>
      <c r="L1948" s="114" t="e">
        <f>IF(Produit_Tarif_Stock!#REF!&lt;&gt;0,Produit_Tarif_Stock!#REF!,"")</f>
        <v>#REF!</v>
      </c>
      <c r="M1948" s="114" t="e">
        <f>IF(Produit_Tarif_Stock!#REF!&lt;&gt;0,Produit_Tarif_Stock!#REF!,"")</f>
        <v>#REF!</v>
      </c>
      <c r="N1948" s="454"/>
      <c r="P1948" s="2" t="e">
        <f>IF(Produit_Tarif_Stock!#REF!&lt;&gt;0,Produit_Tarif_Stock!#REF!,"")</f>
        <v>#REF!</v>
      </c>
      <c r="Q1948" s="518" t="e">
        <f>IF(Produit_Tarif_Stock!#REF!&lt;&gt;0,(E1948-(E1948*H1948)-Produit_Tarif_Stock!#REF!)/Produit_Tarif_Stock!#REF!*100,(E1948-(E1948*H1948)-Produit_Tarif_Stock!#REF!)/Produit_Tarif_Stock!#REF!*100)</f>
        <v>#REF!</v>
      </c>
      <c r="R1948" s="523">
        <f t="shared" si="61"/>
        <v>0</v>
      </c>
      <c r="S1948" s="524" t="e">
        <f>Produit_Tarif_Stock!#REF!</f>
        <v>#REF!</v>
      </c>
    </row>
    <row r="1949" spans="1:19" ht="24.75" customHeight="1">
      <c r="A1949" s="228" t="e">
        <f>Produit_Tarif_Stock!#REF!</f>
        <v>#REF!</v>
      </c>
      <c r="B1949" s="118" t="e">
        <f>IF(Produit_Tarif_Stock!#REF!&lt;&gt;"",Produit_Tarif_Stock!#REF!,"")</f>
        <v>#REF!</v>
      </c>
      <c r="C1949" s="502" t="e">
        <f>IF(Produit_Tarif_Stock!#REF!&lt;&gt;"",Produit_Tarif_Stock!#REF!,"")</f>
        <v>#REF!</v>
      </c>
      <c r="D1949" s="505" t="e">
        <f>IF(Produit_Tarif_Stock!#REF!&lt;&gt;"",Produit_Tarif_Stock!#REF!,"")</f>
        <v>#REF!</v>
      </c>
      <c r="E1949" s="514" t="e">
        <f>IF(Produit_Tarif_Stock!#REF!&lt;&gt;0,Produit_Tarif_Stock!#REF!,"")</f>
        <v>#REF!</v>
      </c>
      <c r="F1949" s="2" t="e">
        <f>IF(Produit_Tarif_Stock!#REF!&lt;&gt;"",Produit_Tarif_Stock!#REF!,"")</f>
        <v>#REF!</v>
      </c>
      <c r="G1949" s="506" t="e">
        <f>IF(Produit_Tarif_Stock!#REF!&lt;&gt;0,Produit_Tarif_Stock!#REF!,"")</f>
        <v>#REF!</v>
      </c>
      <c r="I1949" s="506" t="str">
        <f t="shared" si="60"/>
        <v/>
      </c>
      <c r="J1949" s="2" t="e">
        <f>IF(Produit_Tarif_Stock!#REF!&lt;&gt;0,Produit_Tarif_Stock!#REF!,"")</f>
        <v>#REF!</v>
      </c>
      <c r="K1949" s="2" t="e">
        <f>IF(Produit_Tarif_Stock!#REF!&lt;&gt;0,Produit_Tarif_Stock!#REF!,"")</f>
        <v>#REF!</v>
      </c>
      <c r="L1949" s="114" t="e">
        <f>IF(Produit_Tarif_Stock!#REF!&lt;&gt;0,Produit_Tarif_Stock!#REF!,"")</f>
        <v>#REF!</v>
      </c>
      <c r="M1949" s="114" t="e">
        <f>IF(Produit_Tarif_Stock!#REF!&lt;&gt;0,Produit_Tarif_Stock!#REF!,"")</f>
        <v>#REF!</v>
      </c>
      <c r="N1949" s="454"/>
      <c r="P1949" s="2" t="e">
        <f>IF(Produit_Tarif_Stock!#REF!&lt;&gt;0,Produit_Tarif_Stock!#REF!,"")</f>
        <v>#REF!</v>
      </c>
      <c r="Q1949" s="518" t="e">
        <f>IF(Produit_Tarif_Stock!#REF!&lt;&gt;0,(E1949-(E1949*H1949)-Produit_Tarif_Stock!#REF!)/Produit_Tarif_Stock!#REF!*100,(E1949-(E1949*H1949)-Produit_Tarif_Stock!#REF!)/Produit_Tarif_Stock!#REF!*100)</f>
        <v>#REF!</v>
      </c>
      <c r="R1949" s="523">
        <f t="shared" si="61"/>
        <v>0</v>
      </c>
      <c r="S1949" s="524" t="e">
        <f>Produit_Tarif_Stock!#REF!</f>
        <v>#REF!</v>
      </c>
    </row>
    <row r="1950" spans="1:19" ht="24.75" customHeight="1">
      <c r="A1950" s="228" t="e">
        <f>Produit_Tarif_Stock!#REF!</f>
        <v>#REF!</v>
      </c>
      <c r="B1950" s="118" t="e">
        <f>IF(Produit_Tarif_Stock!#REF!&lt;&gt;"",Produit_Tarif_Stock!#REF!,"")</f>
        <v>#REF!</v>
      </c>
      <c r="C1950" s="502" t="e">
        <f>IF(Produit_Tarif_Stock!#REF!&lt;&gt;"",Produit_Tarif_Stock!#REF!,"")</f>
        <v>#REF!</v>
      </c>
      <c r="D1950" s="505" t="e">
        <f>IF(Produit_Tarif_Stock!#REF!&lt;&gt;"",Produit_Tarif_Stock!#REF!,"")</f>
        <v>#REF!</v>
      </c>
      <c r="E1950" s="514" t="e">
        <f>IF(Produit_Tarif_Stock!#REF!&lt;&gt;0,Produit_Tarif_Stock!#REF!,"")</f>
        <v>#REF!</v>
      </c>
      <c r="F1950" s="2" t="e">
        <f>IF(Produit_Tarif_Stock!#REF!&lt;&gt;"",Produit_Tarif_Stock!#REF!,"")</f>
        <v>#REF!</v>
      </c>
      <c r="G1950" s="506" t="e">
        <f>IF(Produit_Tarif_Stock!#REF!&lt;&gt;0,Produit_Tarif_Stock!#REF!,"")</f>
        <v>#REF!</v>
      </c>
      <c r="I1950" s="506" t="str">
        <f t="shared" si="60"/>
        <v/>
      </c>
      <c r="J1950" s="2" t="e">
        <f>IF(Produit_Tarif_Stock!#REF!&lt;&gt;0,Produit_Tarif_Stock!#REF!,"")</f>
        <v>#REF!</v>
      </c>
      <c r="K1950" s="2" t="e">
        <f>IF(Produit_Tarif_Stock!#REF!&lt;&gt;0,Produit_Tarif_Stock!#REF!,"")</f>
        <v>#REF!</v>
      </c>
      <c r="L1950" s="114" t="e">
        <f>IF(Produit_Tarif_Stock!#REF!&lt;&gt;0,Produit_Tarif_Stock!#REF!,"")</f>
        <v>#REF!</v>
      </c>
      <c r="M1950" s="114" t="e">
        <f>IF(Produit_Tarif_Stock!#REF!&lt;&gt;0,Produit_Tarif_Stock!#REF!,"")</f>
        <v>#REF!</v>
      </c>
      <c r="N1950" s="454"/>
      <c r="P1950" s="2" t="e">
        <f>IF(Produit_Tarif_Stock!#REF!&lt;&gt;0,Produit_Tarif_Stock!#REF!,"")</f>
        <v>#REF!</v>
      </c>
      <c r="Q1950" s="518" t="e">
        <f>IF(Produit_Tarif_Stock!#REF!&lt;&gt;0,(E1950-(E1950*H1950)-Produit_Tarif_Stock!#REF!)/Produit_Tarif_Stock!#REF!*100,(E1950-(E1950*H1950)-Produit_Tarif_Stock!#REF!)/Produit_Tarif_Stock!#REF!*100)</f>
        <v>#REF!</v>
      </c>
      <c r="R1950" s="523">
        <f t="shared" si="61"/>
        <v>0</v>
      </c>
      <c r="S1950" s="524" t="e">
        <f>Produit_Tarif_Stock!#REF!</f>
        <v>#REF!</v>
      </c>
    </row>
    <row r="1951" spans="1:19" ht="24.75" customHeight="1">
      <c r="A1951" s="228" t="e">
        <f>Produit_Tarif_Stock!#REF!</f>
        <v>#REF!</v>
      </c>
      <c r="B1951" s="118" t="e">
        <f>IF(Produit_Tarif_Stock!#REF!&lt;&gt;"",Produit_Tarif_Stock!#REF!,"")</f>
        <v>#REF!</v>
      </c>
      <c r="C1951" s="502" t="e">
        <f>IF(Produit_Tarif_Stock!#REF!&lt;&gt;"",Produit_Tarif_Stock!#REF!,"")</f>
        <v>#REF!</v>
      </c>
      <c r="D1951" s="505" t="e">
        <f>IF(Produit_Tarif_Stock!#REF!&lt;&gt;"",Produit_Tarif_Stock!#REF!,"")</f>
        <v>#REF!</v>
      </c>
      <c r="E1951" s="514" t="e">
        <f>IF(Produit_Tarif_Stock!#REF!&lt;&gt;0,Produit_Tarif_Stock!#REF!,"")</f>
        <v>#REF!</v>
      </c>
      <c r="F1951" s="2" t="e">
        <f>IF(Produit_Tarif_Stock!#REF!&lt;&gt;"",Produit_Tarif_Stock!#REF!,"")</f>
        <v>#REF!</v>
      </c>
      <c r="G1951" s="506" t="e">
        <f>IF(Produit_Tarif_Stock!#REF!&lt;&gt;0,Produit_Tarif_Stock!#REF!,"")</f>
        <v>#REF!</v>
      </c>
      <c r="I1951" s="506" t="str">
        <f t="shared" si="60"/>
        <v/>
      </c>
      <c r="J1951" s="2" t="e">
        <f>IF(Produit_Tarif_Stock!#REF!&lt;&gt;0,Produit_Tarif_Stock!#REF!,"")</f>
        <v>#REF!</v>
      </c>
      <c r="K1951" s="2" t="e">
        <f>IF(Produit_Tarif_Stock!#REF!&lt;&gt;0,Produit_Tarif_Stock!#REF!,"")</f>
        <v>#REF!</v>
      </c>
      <c r="L1951" s="114" t="e">
        <f>IF(Produit_Tarif_Stock!#REF!&lt;&gt;0,Produit_Tarif_Stock!#REF!,"")</f>
        <v>#REF!</v>
      </c>
      <c r="M1951" s="114" t="e">
        <f>IF(Produit_Tarif_Stock!#REF!&lt;&gt;0,Produit_Tarif_Stock!#REF!,"")</f>
        <v>#REF!</v>
      </c>
      <c r="N1951" s="454"/>
      <c r="P1951" s="2" t="e">
        <f>IF(Produit_Tarif_Stock!#REF!&lt;&gt;0,Produit_Tarif_Stock!#REF!,"")</f>
        <v>#REF!</v>
      </c>
      <c r="Q1951" s="518" t="e">
        <f>IF(Produit_Tarif_Stock!#REF!&lt;&gt;0,(E1951-(E1951*H1951)-Produit_Tarif_Stock!#REF!)/Produit_Tarif_Stock!#REF!*100,(E1951-(E1951*H1951)-Produit_Tarif_Stock!#REF!)/Produit_Tarif_Stock!#REF!*100)</f>
        <v>#REF!</v>
      </c>
      <c r="R1951" s="523">
        <f t="shared" si="61"/>
        <v>0</v>
      </c>
      <c r="S1951" s="524" t="e">
        <f>Produit_Tarif_Stock!#REF!</f>
        <v>#REF!</v>
      </c>
    </row>
    <row r="1952" spans="1:19" ht="24.75" customHeight="1">
      <c r="A1952" s="228" t="e">
        <f>Produit_Tarif_Stock!#REF!</f>
        <v>#REF!</v>
      </c>
      <c r="B1952" s="118" t="e">
        <f>IF(Produit_Tarif_Stock!#REF!&lt;&gt;"",Produit_Tarif_Stock!#REF!,"")</f>
        <v>#REF!</v>
      </c>
      <c r="C1952" s="502" t="e">
        <f>IF(Produit_Tarif_Stock!#REF!&lt;&gt;"",Produit_Tarif_Stock!#REF!,"")</f>
        <v>#REF!</v>
      </c>
      <c r="D1952" s="505" t="e">
        <f>IF(Produit_Tarif_Stock!#REF!&lt;&gt;"",Produit_Tarif_Stock!#REF!,"")</f>
        <v>#REF!</v>
      </c>
      <c r="E1952" s="514" t="e">
        <f>IF(Produit_Tarif_Stock!#REF!&lt;&gt;0,Produit_Tarif_Stock!#REF!,"")</f>
        <v>#REF!</v>
      </c>
      <c r="F1952" s="2" t="e">
        <f>IF(Produit_Tarif_Stock!#REF!&lt;&gt;"",Produit_Tarif_Stock!#REF!,"")</f>
        <v>#REF!</v>
      </c>
      <c r="G1952" s="506" t="e">
        <f>IF(Produit_Tarif_Stock!#REF!&lt;&gt;0,Produit_Tarif_Stock!#REF!,"")</f>
        <v>#REF!</v>
      </c>
      <c r="I1952" s="506" t="str">
        <f t="shared" si="60"/>
        <v/>
      </c>
      <c r="J1952" s="2" t="e">
        <f>IF(Produit_Tarif_Stock!#REF!&lt;&gt;0,Produit_Tarif_Stock!#REF!,"")</f>
        <v>#REF!</v>
      </c>
      <c r="K1952" s="2" t="e">
        <f>IF(Produit_Tarif_Stock!#REF!&lt;&gt;0,Produit_Tarif_Stock!#REF!,"")</f>
        <v>#REF!</v>
      </c>
      <c r="L1952" s="114" t="e">
        <f>IF(Produit_Tarif_Stock!#REF!&lt;&gt;0,Produit_Tarif_Stock!#REF!,"")</f>
        <v>#REF!</v>
      </c>
      <c r="M1952" s="114" t="e">
        <f>IF(Produit_Tarif_Stock!#REF!&lt;&gt;0,Produit_Tarif_Stock!#REF!,"")</f>
        <v>#REF!</v>
      </c>
      <c r="N1952" s="454"/>
      <c r="P1952" s="2" t="e">
        <f>IF(Produit_Tarif_Stock!#REF!&lt;&gt;0,Produit_Tarif_Stock!#REF!,"")</f>
        <v>#REF!</v>
      </c>
      <c r="Q1952" s="518" t="e">
        <f>IF(Produit_Tarif_Stock!#REF!&lt;&gt;0,(E1952-(E1952*H1952)-Produit_Tarif_Stock!#REF!)/Produit_Tarif_Stock!#REF!*100,(E1952-(E1952*H1952)-Produit_Tarif_Stock!#REF!)/Produit_Tarif_Stock!#REF!*100)</f>
        <v>#REF!</v>
      </c>
      <c r="R1952" s="523">
        <f t="shared" si="61"/>
        <v>0</v>
      </c>
      <c r="S1952" s="524" t="e">
        <f>Produit_Tarif_Stock!#REF!</f>
        <v>#REF!</v>
      </c>
    </row>
    <row r="1953" spans="1:19" ht="24.75" customHeight="1">
      <c r="A1953" s="228" t="e">
        <f>Produit_Tarif_Stock!#REF!</f>
        <v>#REF!</v>
      </c>
      <c r="B1953" s="118" t="e">
        <f>IF(Produit_Tarif_Stock!#REF!&lt;&gt;"",Produit_Tarif_Stock!#REF!,"")</f>
        <v>#REF!</v>
      </c>
      <c r="C1953" s="502" t="e">
        <f>IF(Produit_Tarif_Stock!#REF!&lt;&gt;"",Produit_Tarif_Stock!#REF!,"")</f>
        <v>#REF!</v>
      </c>
      <c r="D1953" s="505" t="e">
        <f>IF(Produit_Tarif_Stock!#REF!&lt;&gt;"",Produit_Tarif_Stock!#REF!,"")</f>
        <v>#REF!</v>
      </c>
      <c r="E1953" s="514" t="e">
        <f>IF(Produit_Tarif_Stock!#REF!&lt;&gt;0,Produit_Tarif_Stock!#REF!,"")</f>
        <v>#REF!</v>
      </c>
      <c r="F1953" s="2" t="e">
        <f>IF(Produit_Tarif_Stock!#REF!&lt;&gt;"",Produit_Tarif_Stock!#REF!,"")</f>
        <v>#REF!</v>
      </c>
      <c r="G1953" s="506" t="e">
        <f>IF(Produit_Tarif_Stock!#REF!&lt;&gt;0,Produit_Tarif_Stock!#REF!,"")</f>
        <v>#REF!</v>
      </c>
      <c r="I1953" s="506" t="str">
        <f t="shared" si="60"/>
        <v/>
      </c>
      <c r="J1953" s="2" t="e">
        <f>IF(Produit_Tarif_Stock!#REF!&lt;&gt;0,Produit_Tarif_Stock!#REF!,"")</f>
        <v>#REF!</v>
      </c>
      <c r="K1953" s="2" t="e">
        <f>IF(Produit_Tarif_Stock!#REF!&lt;&gt;0,Produit_Tarif_Stock!#REF!,"")</f>
        <v>#REF!</v>
      </c>
      <c r="L1953" s="114" t="e">
        <f>IF(Produit_Tarif_Stock!#REF!&lt;&gt;0,Produit_Tarif_Stock!#REF!,"")</f>
        <v>#REF!</v>
      </c>
      <c r="M1953" s="114" t="e">
        <f>IF(Produit_Tarif_Stock!#REF!&lt;&gt;0,Produit_Tarif_Stock!#REF!,"")</f>
        <v>#REF!</v>
      </c>
      <c r="N1953" s="454"/>
      <c r="P1953" s="2" t="e">
        <f>IF(Produit_Tarif_Stock!#REF!&lt;&gt;0,Produit_Tarif_Stock!#REF!,"")</f>
        <v>#REF!</v>
      </c>
      <c r="Q1953" s="518" t="e">
        <f>IF(Produit_Tarif_Stock!#REF!&lt;&gt;0,(E1953-(E1953*H1953)-Produit_Tarif_Stock!#REF!)/Produit_Tarif_Stock!#REF!*100,(E1953-(E1953*H1953)-Produit_Tarif_Stock!#REF!)/Produit_Tarif_Stock!#REF!*100)</f>
        <v>#REF!</v>
      </c>
      <c r="R1953" s="523">
        <f t="shared" si="61"/>
        <v>0</v>
      </c>
      <c r="S1953" s="524" t="e">
        <f>Produit_Tarif_Stock!#REF!</f>
        <v>#REF!</v>
      </c>
    </row>
    <row r="1954" spans="1:19" ht="24.75" customHeight="1">
      <c r="A1954" s="228" t="e">
        <f>Produit_Tarif_Stock!#REF!</f>
        <v>#REF!</v>
      </c>
      <c r="B1954" s="118" t="e">
        <f>IF(Produit_Tarif_Stock!#REF!&lt;&gt;"",Produit_Tarif_Stock!#REF!,"")</f>
        <v>#REF!</v>
      </c>
      <c r="C1954" s="502" t="e">
        <f>IF(Produit_Tarif_Stock!#REF!&lt;&gt;"",Produit_Tarif_Stock!#REF!,"")</f>
        <v>#REF!</v>
      </c>
      <c r="D1954" s="505" t="e">
        <f>IF(Produit_Tarif_Stock!#REF!&lt;&gt;"",Produit_Tarif_Stock!#REF!,"")</f>
        <v>#REF!</v>
      </c>
      <c r="E1954" s="514" t="e">
        <f>IF(Produit_Tarif_Stock!#REF!&lt;&gt;0,Produit_Tarif_Stock!#REF!,"")</f>
        <v>#REF!</v>
      </c>
      <c r="F1954" s="2" t="e">
        <f>IF(Produit_Tarif_Stock!#REF!&lt;&gt;"",Produit_Tarif_Stock!#REF!,"")</f>
        <v>#REF!</v>
      </c>
      <c r="G1954" s="506" t="e">
        <f>IF(Produit_Tarif_Stock!#REF!&lt;&gt;0,Produit_Tarif_Stock!#REF!,"")</f>
        <v>#REF!</v>
      </c>
      <c r="I1954" s="506" t="str">
        <f t="shared" si="60"/>
        <v/>
      </c>
      <c r="J1954" s="2" t="e">
        <f>IF(Produit_Tarif_Stock!#REF!&lt;&gt;0,Produit_Tarif_Stock!#REF!,"")</f>
        <v>#REF!</v>
      </c>
      <c r="K1954" s="2" t="e">
        <f>IF(Produit_Tarif_Stock!#REF!&lt;&gt;0,Produit_Tarif_Stock!#REF!,"")</f>
        <v>#REF!</v>
      </c>
      <c r="L1954" s="114" t="e">
        <f>IF(Produit_Tarif_Stock!#REF!&lt;&gt;0,Produit_Tarif_Stock!#REF!,"")</f>
        <v>#REF!</v>
      </c>
      <c r="M1954" s="114" t="e">
        <f>IF(Produit_Tarif_Stock!#REF!&lt;&gt;0,Produit_Tarif_Stock!#REF!,"")</f>
        <v>#REF!</v>
      </c>
      <c r="N1954" s="454"/>
      <c r="P1954" s="2" t="e">
        <f>IF(Produit_Tarif_Stock!#REF!&lt;&gt;0,Produit_Tarif_Stock!#REF!,"")</f>
        <v>#REF!</v>
      </c>
      <c r="Q1954" s="518" t="e">
        <f>IF(Produit_Tarif_Stock!#REF!&lt;&gt;0,(E1954-(E1954*H1954)-Produit_Tarif_Stock!#REF!)/Produit_Tarif_Stock!#REF!*100,(E1954-(E1954*H1954)-Produit_Tarif_Stock!#REF!)/Produit_Tarif_Stock!#REF!*100)</f>
        <v>#REF!</v>
      </c>
      <c r="R1954" s="523">
        <f t="shared" si="61"/>
        <v>0</v>
      </c>
      <c r="S1954" s="524" t="e">
        <f>Produit_Tarif_Stock!#REF!</f>
        <v>#REF!</v>
      </c>
    </row>
    <row r="1955" spans="1:19" ht="24.75" customHeight="1">
      <c r="A1955" s="228" t="e">
        <f>Produit_Tarif_Stock!#REF!</f>
        <v>#REF!</v>
      </c>
      <c r="B1955" s="118" t="e">
        <f>IF(Produit_Tarif_Stock!#REF!&lt;&gt;"",Produit_Tarif_Stock!#REF!,"")</f>
        <v>#REF!</v>
      </c>
      <c r="C1955" s="502" t="e">
        <f>IF(Produit_Tarif_Stock!#REF!&lt;&gt;"",Produit_Tarif_Stock!#REF!,"")</f>
        <v>#REF!</v>
      </c>
      <c r="D1955" s="505" t="e">
        <f>IF(Produit_Tarif_Stock!#REF!&lt;&gt;"",Produit_Tarif_Stock!#REF!,"")</f>
        <v>#REF!</v>
      </c>
      <c r="E1955" s="514" t="e">
        <f>IF(Produit_Tarif_Stock!#REF!&lt;&gt;0,Produit_Tarif_Stock!#REF!,"")</f>
        <v>#REF!</v>
      </c>
      <c r="F1955" s="2" t="e">
        <f>IF(Produit_Tarif_Stock!#REF!&lt;&gt;"",Produit_Tarif_Stock!#REF!,"")</f>
        <v>#REF!</v>
      </c>
      <c r="G1955" s="506" t="e">
        <f>IF(Produit_Tarif_Stock!#REF!&lt;&gt;0,Produit_Tarif_Stock!#REF!,"")</f>
        <v>#REF!</v>
      </c>
      <c r="I1955" s="506" t="str">
        <f t="shared" si="60"/>
        <v/>
      </c>
      <c r="J1955" s="2" t="e">
        <f>IF(Produit_Tarif_Stock!#REF!&lt;&gt;0,Produit_Tarif_Stock!#REF!,"")</f>
        <v>#REF!</v>
      </c>
      <c r="K1955" s="2" t="e">
        <f>IF(Produit_Tarif_Stock!#REF!&lt;&gt;0,Produit_Tarif_Stock!#REF!,"")</f>
        <v>#REF!</v>
      </c>
      <c r="L1955" s="114" t="e">
        <f>IF(Produit_Tarif_Stock!#REF!&lt;&gt;0,Produit_Tarif_Stock!#REF!,"")</f>
        <v>#REF!</v>
      </c>
      <c r="M1955" s="114" t="e">
        <f>IF(Produit_Tarif_Stock!#REF!&lt;&gt;0,Produit_Tarif_Stock!#REF!,"")</f>
        <v>#REF!</v>
      </c>
      <c r="N1955" s="454"/>
      <c r="P1955" s="2" t="e">
        <f>IF(Produit_Tarif_Stock!#REF!&lt;&gt;0,Produit_Tarif_Stock!#REF!,"")</f>
        <v>#REF!</v>
      </c>
      <c r="Q1955" s="518" t="e">
        <f>IF(Produit_Tarif_Stock!#REF!&lt;&gt;0,(E1955-(E1955*H1955)-Produit_Tarif_Stock!#REF!)/Produit_Tarif_Stock!#REF!*100,(E1955-(E1955*H1955)-Produit_Tarif_Stock!#REF!)/Produit_Tarif_Stock!#REF!*100)</f>
        <v>#REF!</v>
      </c>
      <c r="R1955" s="523">
        <f t="shared" si="61"/>
        <v>0</v>
      </c>
      <c r="S1955" s="524" t="e">
        <f>Produit_Tarif_Stock!#REF!</f>
        <v>#REF!</v>
      </c>
    </row>
    <row r="1956" spans="1:19" ht="24.75" customHeight="1">
      <c r="A1956" s="228" t="e">
        <f>Produit_Tarif_Stock!#REF!</f>
        <v>#REF!</v>
      </c>
      <c r="B1956" s="118" t="e">
        <f>IF(Produit_Tarif_Stock!#REF!&lt;&gt;"",Produit_Tarif_Stock!#REF!,"")</f>
        <v>#REF!</v>
      </c>
      <c r="C1956" s="502" t="e">
        <f>IF(Produit_Tarif_Stock!#REF!&lt;&gt;"",Produit_Tarif_Stock!#REF!,"")</f>
        <v>#REF!</v>
      </c>
      <c r="D1956" s="505" t="e">
        <f>IF(Produit_Tarif_Stock!#REF!&lt;&gt;"",Produit_Tarif_Stock!#REF!,"")</f>
        <v>#REF!</v>
      </c>
      <c r="E1956" s="514" t="e">
        <f>IF(Produit_Tarif_Stock!#REF!&lt;&gt;0,Produit_Tarif_Stock!#REF!,"")</f>
        <v>#REF!</v>
      </c>
      <c r="F1956" s="2" t="e">
        <f>IF(Produit_Tarif_Stock!#REF!&lt;&gt;"",Produit_Tarif_Stock!#REF!,"")</f>
        <v>#REF!</v>
      </c>
      <c r="G1956" s="506" t="e">
        <f>IF(Produit_Tarif_Stock!#REF!&lt;&gt;0,Produit_Tarif_Stock!#REF!,"")</f>
        <v>#REF!</v>
      </c>
      <c r="I1956" s="506" t="str">
        <f t="shared" si="60"/>
        <v/>
      </c>
      <c r="J1956" s="2" t="e">
        <f>IF(Produit_Tarif_Stock!#REF!&lt;&gt;0,Produit_Tarif_Stock!#REF!,"")</f>
        <v>#REF!</v>
      </c>
      <c r="K1956" s="2" t="e">
        <f>IF(Produit_Tarif_Stock!#REF!&lt;&gt;0,Produit_Tarif_Stock!#REF!,"")</f>
        <v>#REF!</v>
      </c>
      <c r="L1956" s="114" t="e">
        <f>IF(Produit_Tarif_Stock!#REF!&lt;&gt;0,Produit_Tarif_Stock!#REF!,"")</f>
        <v>#REF!</v>
      </c>
      <c r="M1956" s="114" t="e">
        <f>IF(Produit_Tarif_Stock!#REF!&lt;&gt;0,Produit_Tarif_Stock!#REF!,"")</f>
        <v>#REF!</v>
      </c>
      <c r="N1956" s="454"/>
      <c r="P1956" s="2" t="e">
        <f>IF(Produit_Tarif_Stock!#REF!&lt;&gt;0,Produit_Tarif_Stock!#REF!,"")</f>
        <v>#REF!</v>
      </c>
      <c r="Q1956" s="518" t="e">
        <f>IF(Produit_Tarif_Stock!#REF!&lt;&gt;0,(E1956-(E1956*H1956)-Produit_Tarif_Stock!#REF!)/Produit_Tarif_Stock!#REF!*100,(E1956-(E1956*H1956)-Produit_Tarif_Stock!#REF!)/Produit_Tarif_Stock!#REF!*100)</f>
        <v>#REF!</v>
      </c>
      <c r="R1956" s="523">
        <f t="shared" si="61"/>
        <v>0</v>
      </c>
      <c r="S1956" s="524" t="e">
        <f>Produit_Tarif_Stock!#REF!</f>
        <v>#REF!</v>
      </c>
    </row>
    <row r="1957" spans="1:19" ht="24.75" customHeight="1">
      <c r="A1957" s="228" t="e">
        <f>Produit_Tarif_Stock!#REF!</f>
        <v>#REF!</v>
      </c>
      <c r="B1957" s="118" t="e">
        <f>IF(Produit_Tarif_Stock!#REF!&lt;&gt;"",Produit_Tarif_Stock!#REF!,"")</f>
        <v>#REF!</v>
      </c>
      <c r="C1957" s="502" t="e">
        <f>IF(Produit_Tarif_Stock!#REF!&lt;&gt;"",Produit_Tarif_Stock!#REF!,"")</f>
        <v>#REF!</v>
      </c>
      <c r="D1957" s="505" t="e">
        <f>IF(Produit_Tarif_Stock!#REF!&lt;&gt;"",Produit_Tarif_Stock!#REF!,"")</f>
        <v>#REF!</v>
      </c>
      <c r="E1957" s="514" t="e">
        <f>IF(Produit_Tarif_Stock!#REF!&lt;&gt;0,Produit_Tarif_Stock!#REF!,"")</f>
        <v>#REF!</v>
      </c>
      <c r="F1957" s="2" t="e">
        <f>IF(Produit_Tarif_Stock!#REF!&lt;&gt;"",Produit_Tarif_Stock!#REF!,"")</f>
        <v>#REF!</v>
      </c>
      <c r="G1957" s="506" t="e">
        <f>IF(Produit_Tarif_Stock!#REF!&lt;&gt;0,Produit_Tarif_Stock!#REF!,"")</f>
        <v>#REF!</v>
      </c>
      <c r="I1957" s="506" t="str">
        <f t="shared" si="60"/>
        <v/>
      </c>
      <c r="J1957" s="2" t="e">
        <f>IF(Produit_Tarif_Stock!#REF!&lt;&gt;0,Produit_Tarif_Stock!#REF!,"")</f>
        <v>#REF!</v>
      </c>
      <c r="K1957" s="2" t="e">
        <f>IF(Produit_Tarif_Stock!#REF!&lt;&gt;0,Produit_Tarif_Stock!#REF!,"")</f>
        <v>#REF!</v>
      </c>
      <c r="L1957" s="114" t="e">
        <f>IF(Produit_Tarif_Stock!#REF!&lt;&gt;0,Produit_Tarif_Stock!#REF!,"")</f>
        <v>#REF!</v>
      </c>
      <c r="M1957" s="114" t="e">
        <f>IF(Produit_Tarif_Stock!#REF!&lt;&gt;0,Produit_Tarif_Stock!#REF!,"")</f>
        <v>#REF!</v>
      </c>
      <c r="N1957" s="454"/>
      <c r="P1957" s="2" t="e">
        <f>IF(Produit_Tarif_Stock!#REF!&lt;&gt;0,Produit_Tarif_Stock!#REF!,"")</f>
        <v>#REF!</v>
      </c>
      <c r="Q1957" s="518" t="e">
        <f>IF(Produit_Tarif_Stock!#REF!&lt;&gt;0,(E1957-(E1957*H1957)-Produit_Tarif_Stock!#REF!)/Produit_Tarif_Stock!#REF!*100,(E1957-(E1957*H1957)-Produit_Tarif_Stock!#REF!)/Produit_Tarif_Stock!#REF!*100)</f>
        <v>#REF!</v>
      </c>
      <c r="R1957" s="523">
        <f t="shared" si="61"/>
        <v>0</v>
      </c>
      <c r="S1957" s="524" t="e">
        <f>Produit_Tarif_Stock!#REF!</f>
        <v>#REF!</v>
      </c>
    </row>
    <row r="1958" spans="1:19" ht="24.75" customHeight="1">
      <c r="A1958" s="228" t="e">
        <f>Produit_Tarif_Stock!#REF!</f>
        <v>#REF!</v>
      </c>
      <c r="B1958" s="118" t="e">
        <f>IF(Produit_Tarif_Stock!#REF!&lt;&gt;"",Produit_Tarif_Stock!#REF!,"")</f>
        <v>#REF!</v>
      </c>
      <c r="C1958" s="502" t="e">
        <f>IF(Produit_Tarif_Stock!#REF!&lt;&gt;"",Produit_Tarif_Stock!#REF!,"")</f>
        <v>#REF!</v>
      </c>
      <c r="D1958" s="505" t="e">
        <f>IF(Produit_Tarif_Stock!#REF!&lt;&gt;"",Produit_Tarif_Stock!#REF!,"")</f>
        <v>#REF!</v>
      </c>
      <c r="E1958" s="514" t="e">
        <f>IF(Produit_Tarif_Stock!#REF!&lt;&gt;0,Produit_Tarif_Stock!#REF!,"")</f>
        <v>#REF!</v>
      </c>
      <c r="F1958" s="2" t="e">
        <f>IF(Produit_Tarif_Stock!#REF!&lt;&gt;"",Produit_Tarif_Stock!#REF!,"")</f>
        <v>#REF!</v>
      </c>
      <c r="G1958" s="506" t="e">
        <f>IF(Produit_Tarif_Stock!#REF!&lt;&gt;0,Produit_Tarif_Stock!#REF!,"")</f>
        <v>#REF!</v>
      </c>
      <c r="I1958" s="506" t="str">
        <f t="shared" si="60"/>
        <v/>
      </c>
      <c r="J1958" s="2" t="e">
        <f>IF(Produit_Tarif_Stock!#REF!&lt;&gt;0,Produit_Tarif_Stock!#REF!,"")</f>
        <v>#REF!</v>
      </c>
      <c r="K1958" s="2" t="e">
        <f>IF(Produit_Tarif_Stock!#REF!&lt;&gt;0,Produit_Tarif_Stock!#REF!,"")</f>
        <v>#REF!</v>
      </c>
      <c r="L1958" s="114" t="e">
        <f>IF(Produit_Tarif_Stock!#REF!&lt;&gt;0,Produit_Tarif_Stock!#REF!,"")</f>
        <v>#REF!</v>
      </c>
      <c r="M1958" s="114" t="e">
        <f>IF(Produit_Tarif_Stock!#REF!&lt;&gt;0,Produit_Tarif_Stock!#REF!,"")</f>
        <v>#REF!</v>
      </c>
      <c r="N1958" s="454"/>
      <c r="P1958" s="2" t="e">
        <f>IF(Produit_Tarif_Stock!#REF!&lt;&gt;0,Produit_Tarif_Stock!#REF!,"")</f>
        <v>#REF!</v>
      </c>
      <c r="Q1958" s="518" t="e">
        <f>IF(Produit_Tarif_Stock!#REF!&lt;&gt;0,(E1958-(E1958*H1958)-Produit_Tarif_Stock!#REF!)/Produit_Tarif_Stock!#REF!*100,(E1958-(E1958*H1958)-Produit_Tarif_Stock!#REF!)/Produit_Tarif_Stock!#REF!*100)</f>
        <v>#REF!</v>
      </c>
      <c r="R1958" s="523">
        <f t="shared" si="61"/>
        <v>0</v>
      </c>
      <c r="S1958" s="524" t="e">
        <f>Produit_Tarif_Stock!#REF!</f>
        <v>#REF!</v>
      </c>
    </row>
    <row r="1959" spans="1:19" ht="24.75" customHeight="1">
      <c r="A1959" s="228" t="e">
        <f>Produit_Tarif_Stock!#REF!</f>
        <v>#REF!</v>
      </c>
      <c r="B1959" s="118" t="e">
        <f>IF(Produit_Tarif_Stock!#REF!&lt;&gt;"",Produit_Tarif_Stock!#REF!,"")</f>
        <v>#REF!</v>
      </c>
      <c r="C1959" s="502" t="e">
        <f>IF(Produit_Tarif_Stock!#REF!&lt;&gt;"",Produit_Tarif_Stock!#REF!,"")</f>
        <v>#REF!</v>
      </c>
      <c r="D1959" s="505" t="e">
        <f>IF(Produit_Tarif_Stock!#REF!&lt;&gt;"",Produit_Tarif_Stock!#REF!,"")</f>
        <v>#REF!</v>
      </c>
      <c r="E1959" s="514" t="e">
        <f>IF(Produit_Tarif_Stock!#REF!&lt;&gt;0,Produit_Tarif_Stock!#REF!,"")</f>
        <v>#REF!</v>
      </c>
      <c r="F1959" s="2" t="e">
        <f>IF(Produit_Tarif_Stock!#REF!&lt;&gt;"",Produit_Tarif_Stock!#REF!,"")</f>
        <v>#REF!</v>
      </c>
      <c r="G1959" s="506" t="e">
        <f>IF(Produit_Tarif_Stock!#REF!&lt;&gt;0,Produit_Tarif_Stock!#REF!,"")</f>
        <v>#REF!</v>
      </c>
      <c r="I1959" s="506" t="str">
        <f t="shared" si="60"/>
        <v/>
      </c>
      <c r="J1959" s="2" t="e">
        <f>IF(Produit_Tarif_Stock!#REF!&lt;&gt;0,Produit_Tarif_Stock!#REF!,"")</f>
        <v>#REF!</v>
      </c>
      <c r="K1959" s="2" t="e">
        <f>IF(Produit_Tarif_Stock!#REF!&lt;&gt;0,Produit_Tarif_Stock!#REF!,"")</f>
        <v>#REF!</v>
      </c>
      <c r="L1959" s="114" t="e">
        <f>IF(Produit_Tarif_Stock!#REF!&lt;&gt;0,Produit_Tarif_Stock!#REF!,"")</f>
        <v>#REF!</v>
      </c>
      <c r="M1959" s="114" t="e">
        <f>IF(Produit_Tarif_Stock!#REF!&lt;&gt;0,Produit_Tarif_Stock!#REF!,"")</f>
        <v>#REF!</v>
      </c>
      <c r="N1959" s="454"/>
      <c r="P1959" s="2" t="e">
        <f>IF(Produit_Tarif_Stock!#REF!&lt;&gt;0,Produit_Tarif_Stock!#REF!,"")</f>
        <v>#REF!</v>
      </c>
      <c r="Q1959" s="518" t="e">
        <f>IF(Produit_Tarif_Stock!#REF!&lt;&gt;0,(E1959-(E1959*H1959)-Produit_Tarif_Stock!#REF!)/Produit_Tarif_Stock!#REF!*100,(E1959-(E1959*H1959)-Produit_Tarif_Stock!#REF!)/Produit_Tarif_Stock!#REF!*100)</f>
        <v>#REF!</v>
      </c>
      <c r="R1959" s="523">
        <f t="shared" si="61"/>
        <v>0</v>
      </c>
      <c r="S1959" s="524" t="e">
        <f>Produit_Tarif_Stock!#REF!</f>
        <v>#REF!</v>
      </c>
    </row>
    <row r="1960" spans="1:19" ht="24.75" customHeight="1">
      <c r="A1960" s="228" t="e">
        <f>Produit_Tarif_Stock!#REF!</f>
        <v>#REF!</v>
      </c>
      <c r="B1960" s="118" t="e">
        <f>IF(Produit_Tarif_Stock!#REF!&lt;&gt;"",Produit_Tarif_Stock!#REF!,"")</f>
        <v>#REF!</v>
      </c>
      <c r="C1960" s="502" t="e">
        <f>IF(Produit_Tarif_Stock!#REF!&lt;&gt;"",Produit_Tarif_Stock!#REF!,"")</f>
        <v>#REF!</v>
      </c>
      <c r="D1960" s="505" t="e">
        <f>IF(Produit_Tarif_Stock!#REF!&lt;&gt;"",Produit_Tarif_Stock!#REF!,"")</f>
        <v>#REF!</v>
      </c>
      <c r="E1960" s="514" t="e">
        <f>IF(Produit_Tarif_Stock!#REF!&lt;&gt;0,Produit_Tarif_Stock!#REF!,"")</f>
        <v>#REF!</v>
      </c>
      <c r="F1960" s="2" t="e">
        <f>IF(Produit_Tarif_Stock!#REF!&lt;&gt;"",Produit_Tarif_Stock!#REF!,"")</f>
        <v>#REF!</v>
      </c>
      <c r="G1960" s="506" t="e">
        <f>IF(Produit_Tarif_Stock!#REF!&lt;&gt;0,Produit_Tarif_Stock!#REF!,"")</f>
        <v>#REF!</v>
      </c>
      <c r="I1960" s="506" t="str">
        <f t="shared" si="60"/>
        <v/>
      </c>
      <c r="J1960" s="2" t="e">
        <f>IF(Produit_Tarif_Stock!#REF!&lt;&gt;0,Produit_Tarif_Stock!#REF!,"")</f>
        <v>#REF!</v>
      </c>
      <c r="K1960" s="2" t="e">
        <f>IF(Produit_Tarif_Stock!#REF!&lt;&gt;0,Produit_Tarif_Stock!#REF!,"")</f>
        <v>#REF!</v>
      </c>
      <c r="L1960" s="114" t="e">
        <f>IF(Produit_Tarif_Stock!#REF!&lt;&gt;0,Produit_Tarif_Stock!#REF!,"")</f>
        <v>#REF!</v>
      </c>
      <c r="M1960" s="114" t="e">
        <f>IF(Produit_Tarif_Stock!#REF!&lt;&gt;0,Produit_Tarif_Stock!#REF!,"")</f>
        <v>#REF!</v>
      </c>
      <c r="N1960" s="454"/>
      <c r="P1960" s="2" t="e">
        <f>IF(Produit_Tarif_Stock!#REF!&lt;&gt;0,Produit_Tarif_Stock!#REF!,"")</f>
        <v>#REF!</v>
      </c>
      <c r="Q1960" s="518" t="e">
        <f>IF(Produit_Tarif_Stock!#REF!&lt;&gt;0,(E1960-(E1960*H1960)-Produit_Tarif_Stock!#REF!)/Produit_Tarif_Stock!#REF!*100,(E1960-(E1960*H1960)-Produit_Tarif_Stock!#REF!)/Produit_Tarif_Stock!#REF!*100)</f>
        <v>#REF!</v>
      </c>
      <c r="R1960" s="523">
        <f t="shared" si="61"/>
        <v>0</v>
      </c>
      <c r="S1960" s="524" t="e">
        <f>Produit_Tarif_Stock!#REF!</f>
        <v>#REF!</v>
      </c>
    </row>
    <row r="1961" spans="1:19" ht="24.75" customHeight="1">
      <c r="A1961" s="228" t="e">
        <f>Produit_Tarif_Stock!#REF!</f>
        <v>#REF!</v>
      </c>
      <c r="B1961" s="118" t="e">
        <f>IF(Produit_Tarif_Stock!#REF!&lt;&gt;"",Produit_Tarif_Stock!#REF!,"")</f>
        <v>#REF!</v>
      </c>
      <c r="C1961" s="502" t="e">
        <f>IF(Produit_Tarif_Stock!#REF!&lt;&gt;"",Produit_Tarif_Stock!#REF!,"")</f>
        <v>#REF!</v>
      </c>
      <c r="D1961" s="505" t="e">
        <f>IF(Produit_Tarif_Stock!#REF!&lt;&gt;"",Produit_Tarif_Stock!#REF!,"")</f>
        <v>#REF!</v>
      </c>
      <c r="E1961" s="514" t="e">
        <f>IF(Produit_Tarif_Stock!#REF!&lt;&gt;0,Produit_Tarif_Stock!#REF!,"")</f>
        <v>#REF!</v>
      </c>
      <c r="F1961" s="2" t="e">
        <f>IF(Produit_Tarif_Stock!#REF!&lt;&gt;"",Produit_Tarif_Stock!#REF!,"")</f>
        <v>#REF!</v>
      </c>
      <c r="G1961" s="506" t="e">
        <f>IF(Produit_Tarif_Stock!#REF!&lt;&gt;0,Produit_Tarif_Stock!#REF!,"")</f>
        <v>#REF!</v>
      </c>
      <c r="I1961" s="506" t="str">
        <f t="shared" si="60"/>
        <v/>
      </c>
      <c r="J1961" s="2" t="e">
        <f>IF(Produit_Tarif_Stock!#REF!&lt;&gt;0,Produit_Tarif_Stock!#REF!,"")</f>
        <v>#REF!</v>
      </c>
      <c r="K1961" s="2" t="e">
        <f>IF(Produit_Tarif_Stock!#REF!&lt;&gt;0,Produit_Tarif_Stock!#REF!,"")</f>
        <v>#REF!</v>
      </c>
      <c r="L1961" s="114" t="e">
        <f>IF(Produit_Tarif_Stock!#REF!&lt;&gt;0,Produit_Tarif_Stock!#REF!,"")</f>
        <v>#REF!</v>
      </c>
      <c r="M1961" s="114" t="e">
        <f>IF(Produit_Tarif_Stock!#REF!&lt;&gt;0,Produit_Tarif_Stock!#REF!,"")</f>
        <v>#REF!</v>
      </c>
      <c r="N1961" s="454"/>
      <c r="P1961" s="2" t="e">
        <f>IF(Produit_Tarif_Stock!#REF!&lt;&gt;0,Produit_Tarif_Stock!#REF!,"")</f>
        <v>#REF!</v>
      </c>
      <c r="Q1961" s="518" t="e">
        <f>IF(Produit_Tarif_Stock!#REF!&lt;&gt;0,(E1961-(E1961*H1961)-Produit_Tarif_Stock!#REF!)/Produit_Tarif_Stock!#REF!*100,(E1961-(E1961*H1961)-Produit_Tarif_Stock!#REF!)/Produit_Tarif_Stock!#REF!*100)</f>
        <v>#REF!</v>
      </c>
      <c r="R1961" s="523">
        <f t="shared" si="61"/>
        <v>0</v>
      </c>
      <c r="S1961" s="524" t="e">
        <f>Produit_Tarif_Stock!#REF!</f>
        <v>#REF!</v>
      </c>
    </row>
    <row r="1962" spans="1:19" ht="24.75" customHeight="1">
      <c r="A1962" s="228" t="e">
        <f>Produit_Tarif_Stock!#REF!</f>
        <v>#REF!</v>
      </c>
      <c r="B1962" s="118" t="e">
        <f>IF(Produit_Tarif_Stock!#REF!&lt;&gt;"",Produit_Tarif_Stock!#REF!,"")</f>
        <v>#REF!</v>
      </c>
      <c r="C1962" s="502" t="e">
        <f>IF(Produit_Tarif_Stock!#REF!&lt;&gt;"",Produit_Tarif_Stock!#REF!,"")</f>
        <v>#REF!</v>
      </c>
      <c r="D1962" s="505" t="e">
        <f>IF(Produit_Tarif_Stock!#REF!&lt;&gt;"",Produit_Tarif_Stock!#REF!,"")</f>
        <v>#REF!</v>
      </c>
      <c r="E1962" s="514" t="e">
        <f>IF(Produit_Tarif_Stock!#REF!&lt;&gt;0,Produit_Tarif_Stock!#REF!,"")</f>
        <v>#REF!</v>
      </c>
      <c r="F1962" s="2" t="e">
        <f>IF(Produit_Tarif_Stock!#REF!&lt;&gt;"",Produit_Tarif_Stock!#REF!,"")</f>
        <v>#REF!</v>
      </c>
      <c r="G1962" s="506" t="e">
        <f>IF(Produit_Tarif_Stock!#REF!&lt;&gt;0,Produit_Tarif_Stock!#REF!,"")</f>
        <v>#REF!</v>
      </c>
      <c r="I1962" s="506" t="str">
        <f t="shared" si="60"/>
        <v/>
      </c>
      <c r="J1962" s="2" t="e">
        <f>IF(Produit_Tarif_Stock!#REF!&lt;&gt;0,Produit_Tarif_Stock!#REF!,"")</f>
        <v>#REF!</v>
      </c>
      <c r="K1962" s="2" t="e">
        <f>IF(Produit_Tarif_Stock!#REF!&lt;&gt;0,Produit_Tarif_Stock!#REF!,"")</f>
        <v>#REF!</v>
      </c>
      <c r="L1962" s="114" t="e">
        <f>IF(Produit_Tarif_Stock!#REF!&lt;&gt;0,Produit_Tarif_Stock!#REF!,"")</f>
        <v>#REF!</v>
      </c>
      <c r="M1962" s="114" t="e">
        <f>IF(Produit_Tarif_Stock!#REF!&lt;&gt;0,Produit_Tarif_Stock!#REF!,"")</f>
        <v>#REF!</v>
      </c>
      <c r="N1962" s="454"/>
      <c r="P1962" s="2" t="e">
        <f>IF(Produit_Tarif_Stock!#REF!&lt;&gt;0,Produit_Tarif_Stock!#REF!,"")</f>
        <v>#REF!</v>
      </c>
      <c r="Q1962" s="518" t="e">
        <f>IF(Produit_Tarif_Stock!#REF!&lt;&gt;0,(E1962-(E1962*H1962)-Produit_Tarif_Stock!#REF!)/Produit_Tarif_Stock!#REF!*100,(E1962-(E1962*H1962)-Produit_Tarif_Stock!#REF!)/Produit_Tarif_Stock!#REF!*100)</f>
        <v>#REF!</v>
      </c>
      <c r="R1962" s="523">
        <f t="shared" si="61"/>
        <v>0</v>
      </c>
      <c r="S1962" s="524" t="e">
        <f>Produit_Tarif_Stock!#REF!</f>
        <v>#REF!</v>
      </c>
    </row>
    <row r="1963" spans="1:19" ht="24.75" customHeight="1">
      <c r="A1963" s="228" t="e">
        <f>Produit_Tarif_Stock!#REF!</f>
        <v>#REF!</v>
      </c>
      <c r="B1963" s="118" t="e">
        <f>IF(Produit_Tarif_Stock!#REF!&lt;&gt;"",Produit_Tarif_Stock!#REF!,"")</f>
        <v>#REF!</v>
      </c>
      <c r="C1963" s="502" t="e">
        <f>IF(Produit_Tarif_Stock!#REF!&lt;&gt;"",Produit_Tarif_Stock!#REF!,"")</f>
        <v>#REF!</v>
      </c>
      <c r="D1963" s="505" t="e">
        <f>IF(Produit_Tarif_Stock!#REF!&lt;&gt;"",Produit_Tarif_Stock!#REF!,"")</f>
        <v>#REF!</v>
      </c>
      <c r="E1963" s="514" t="e">
        <f>IF(Produit_Tarif_Stock!#REF!&lt;&gt;0,Produit_Tarif_Stock!#REF!,"")</f>
        <v>#REF!</v>
      </c>
      <c r="F1963" s="2" t="e">
        <f>IF(Produit_Tarif_Stock!#REF!&lt;&gt;"",Produit_Tarif_Stock!#REF!,"")</f>
        <v>#REF!</v>
      </c>
      <c r="G1963" s="506" t="e">
        <f>IF(Produit_Tarif_Stock!#REF!&lt;&gt;0,Produit_Tarif_Stock!#REF!,"")</f>
        <v>#REF!</v>
      </c>
      <c r="I1963" s="506" t="str">
        <f t="shared" si="60"/>
        <v/>
      </c>
      <c r="J1963" s="2" t="e">
        <f>IF(Produit_Tarif_Stock!#REF!&lt;&gt;0,Produit_Tarif_Stock!#REF!,"")</f>
        <v>#REF!</v>
      </c>
      <c r="K1963" s="2" t="e">
        <f>IF(Produit_Tarif_Stock!#REF!&lt;&gt;0,Produit_Tarif_Stock!#REF!,"")</f>
        <v>#REF!</v>
      </c>
      <c r="L1963" s="114" t="e">
        <f>IF(Produit_Tarif_Stock!#REF!&lt;&gt;0,Produit_Tarif_Stock!#REF!,"")</f>
        <v>#REF!</v>
      </c>
      <c r="M1963" s="114" t="e">
        <f>IF(Produit_Tarif_Stock!#REF!&lt;&gt;0,Produit_Tarif_Stock!#REF!,"")</f>
        <v>#REF!</v>
      </c>
      <c r="N1963" s="454"/>
      <c r="P1963" s="2" t="e">
        <f>IF(Produit_Tarif_Stock!#REF!&lt;&gt;0,Produit_Tarif_Stock!#REF!,"")</f>
        <v>#REF!</v>
      </c>
      <c r="Q1963" s="518" t="e">
        <f>IF(Produit_Tarif_Stock!#REF!&lt;&gt;0,(E1963-(E1963*H1963)-Produit_Tarif_Stock!#REF!)/Produit_Tarif_Stock!#REF!*100,(E1963-(E1963*H1963)-Produit_Tarif_Stock!#REF!)/Produit_Tarif_Stock!#REF!*100)</f>
        <v>#REF!</v>
      </c>
      <c r="R1963" s="523">
        <f t="shared" si="61"/>
        <v>0</v>
      </c>
      <c r="S1963" s="524" t="e">
        <f>Produit_Tarif_Stock!#REF!</f>
        <v>#REF!</v>
      </c>
    </row>
    <row r="1964" spans="1:19" ht="24.75" customHeight="1">
      <c r="A1964" s="228" t="e">
        <f>Produit_Tarif_Stock!#REF!</f>
        <v>#REF!</v>
      </c>
      <c r="B1964" s="118" t="e">
        <f>IF(Produit_Tarif_Stock!#REF!&lt;&gt;"",Produit_Tarif_Stock!#REF!,"")</f>
        <v>#REF!</v>
      </c>
      <c r="C1964" s="502" t="e">
        <f>IF(Produit_Tarif_Stock!#REF!&lt;&gt;"",Produit_Tarif_Stock!#REF!,"")</f>
        <v>#REF!</v>
      </c>
      <c r="D1964" s="505" t="e">
        <f>IF(Produit_Tarif_Stock!#REF!&lt;&gt;"",Produit_Tarif_Stock!#REF!,"")</f>
        <v>#REF!</v>
      </c>
      <c r="E1964" s="514" t="e">
        <f>IF(Produit_Tarif_Stock!#REF!&lt;&gt;0,Produit_Tarif_Stock!#REF!,"")</f>
        <v>#REF!</v>
      </c>
      <c r="F1964" s="2" t="e">
        <f>IF(Produit_Tarif_Stock!#REF!&lt;&gt;"",Produit_Tarif_Stock!#REF!,"")</f>
        <v>#REF!</v>
      </c>
      <c r="G1964" s="506" t="e">
        <f>IF(Produit_Tarif_Stock!#REF!&lt;&gt;0,Produit_Tarif_Stock!#REF!,"")</f>
        <v>#REF!</v>
      </c>
      <c r="I1964" s="506" t="str">
        <f t="shared" si="60"/>
        <v/>
      </c>
      <c r="J1964" s="2" t="e">
        <f>IF(Produit_Tarif_Stock!#REF!&lt;&gt;0,Produit_Tarif_Stock!#REF!,"")</f>
        <v>#REF!</v>
      </c>
      <c r="K1964" s="2" t="e">
        <f>IF(Produit_Tarif_Stock!#REF!&lt;&gt;0,Produit_Tarif_Stock!#REF!,"")</f>
        <v>#REF!</v>
      </c>
      <c r="L1964" s="114" t="e">
        <f>IF(Produit_Tarif_Stock!#REF!&lt;&gt;0,Produit_Tarif_Stock!#REF!,"")</f>
        <v>#REF!</v>
      </c>
      <c r="M1964" s="114" t="e">
        <f>IF(Produit_Tarif_Stock!#REF!&lt;&gt;0,Produit_Tarif_Stock!#REF!,"")</f>
        <v>#REF!</v>
      </c>
      <c r="N1964" s="454"/>
      <c r="P1964" s="2" t="e">
        <f>IF(Produit_Tarif_Stock!#REF!&lt;&gt;0,Produit_Tarif_Stock!#REF!,"")</f>
        <v>#REF!</v>
      </c>
      <c r="Q1964" s="518" t="e">
        <f>IF(Produit_Tarif_Stock!#REF!&lt;&gt;0,(E1964-(E1964*H1964)-Produit_Tarif_Stock!#REF!)/Produit_Tarif_Stock!#REF!*100,(E1964-(E1964*H1964)-Produit_Tarif_Stock!#REF!)/Produit_Tarif_Stock!#REF!*100)</f>
        <v>#REF!</v>
      </c>
      <c r="R1964" s="523">
        <f t="shared" si="61"/>
        <v>0</v>
      </c>
      <c r="S1964" s="524" t="e">
        <f>Produit_Tarif_Stock!#REF!</f>
        <v>#REF!</v>
      </c>
    </row>
    <row r="1965" spans="1:19" ht="24.75" customHeight="1">
      <c r="A1965" s="228" t="e">
        <f>Produit_Tarif_Stock!#REF!</f>
        <v>#REF!</v>
      </c>
      <c r="B1965" s="118" t="e">
        <f>IF(Produit_Tarif_Stock!#REF!&lt;&gt;"",Produit_Tarif_Stock!#REF!,"")</f>
        <v>#REF!</v>
      </c>
      <c r="C1965" s="502" t="e">
        <f>IF(Produit_Tarif_Stock!#REF!&lt;&gt;"",Produit_Tarif_Stock!#REF!,"")</f>
        <v>#REF!</v>
      </c>
      <c r="D1965" s="505" t="e">
        <f>IF(Produit_Tarif_Stock!#REF!&lt;&gt;"",Produit_Tarif_Stock!#REF!,"")</f>
        <v>#REF!</v>
      </c>
      <c r="E1965" s="514" t="e">
        <f>IF(Produit_Tarif_Stock!#REF!&lt;&gt;0,Produit_Tarif_Stock!#REF!,"")</f>
        <v>#REF!</v>
      </c>
      <c r="F1965" s="2" t="e">
        <f>IF(Produit_Tarif_Stock!#REF!&lt;&gt;"",Produit_Tarif_Stock!#REF!,"")</f>
        <v>#REF!</v>
      </c>
      <c r="G1965" s="506" t="e">
        <f>IF(Produit_Tarif_Stock!#REF!&lt;&gt;0,Produit_Tarif_Stock!#REF!,"")</f>
        <v>#REF!</v>
      </c>
      <c r="I1965" s="506" t="str">
        <f t="shared" si="60"/>
        <v/>
      </c>
      <c r="J1965" s="2" t="e">
        <f>IF(Produit_Tarif_Stock!#REF!&lt;&gt;0,Produit_Tarif_Stock!#REF!,"")</f>
        <v>#REF!</v>
      </c>
      <c r="K1965" s="2" t="e">
        <f>IF(Produit_Tarif_Stock!#REF!&lt;&gt;0,Produit_Tarif_Stock!#REF!,"")</f>
        <v>#REF!</v>
      </c>
      <c r="L1965" s="114" t="e">
        <f>IF(Produit_Tarif_Stock!#REF!&lt;&gt;0,Produit_Tarif_Stock!#REF!,"")</f>
        <v>#REF!</v>
      </c>
      <c r="M1965" s="114" t="e">
        <f>IF(Produit_Tarif_Stock!#REF!&lt;&gt;0,Produit_Tarif_Stock!#REF!,"")</f>
        <v>#REF!</v>
      </c>
      <c r="N1965" s="454"/>
      <c r="P1965" s="2" t="e">
        <f>IF(Produit_Tarif_Stock!#REF!&lt;&gt;0,Produit_Tarif_Stock!#REF!,"")</f>
        <v>#REF!</v>
      </c>
      <c r="Q1965" s="518" t="e">
        <f>IF(Produit_Tarif_Stock!#REF!&lt;&gt;0,(E1965-(E1965*H1965)-Produit_Tarif_Stock!#REF!)/Produit_Tarif_Stock!#REF!*100,(E1965-(E1965*H1965)-Produit_Tarif_Stock!#REF!)/Produit_Tarif_Stock!#REF!*100)</f>
        <v>#REF!</v>
      </c>
      <c r="R1965" s="523">
        <f t="shared" si="61"/>
        <v>0</v>
      </c>
      <c r="S1965" s="524" t="e">
        <f>Produit_Tarif_Stock!#REF!</f>
        <v>#REF!</v>
      </c>
    </row>
    <row r="1966" spans="1:19" ht="24.75" customHeight="1">
      <c r="A1966" s="228" t="e">
        <f>Produit_Tarif_Stock!#REF!</f>
        <v>#REF!</v>
      </c>
      <c r="B1966" s="118" t="e">
        <f>IF(Produit_Tarif_Stock!#REF!&lt;&gt;"",Produit_Tarif_Stock!#REF!,"")</f>
        <v>#REF!</v>
      </c>
      <c r="C1966" s="502" t="e">
        <f>IF(Produit_Tarif_Stock!#REF!&lt;&gt;"",Produit_Tarif_Stock!#REF!,"")</f>
        <v>#REF!</v>
      </c>
      <c r="D1966" s="505" t="e">
        <f>IF(Produit_Tarif_Stock!#REF!&lt;&gt;"",Produit_Tarif_Stock!#REF!,"")</f>
        <v>#REF!</v>
      </c>
      <c r="E1966" s="514" t="e">
        <f>IF(Produit_Tarif_Stock!#REF!&lt;&gt;0,Produit_Tarif_Stock!#REF!,"")</f>
        <v>#REF!</v>
      </c>
      <c r="F1966" s="2" t="e">
        <f>IF(Produit_Tarif_Stock!#REF!&lt;&gt;"",Produit_Tarif_Stock!#REF!,"")</f>
        <v>#REF!</v>
      </c>
      <c r="G1966" s="506" t="e">
        <f>IF(Produit_Tarif_Stock!#REF!&lt;&gt;0,Produit_Tarif_Stock!#REF!,"")</f>
        <v>#REF!</v>
      </c>
      <c r="I1966" s="506" t="str">
        <f t="shared" si="60"/>
        <v/>
      </c>
      <c r="J1966" s="2" t="e">
        <f>IF(Produit_Tarif_Stock!#REF!&lt;&gt;0,Produit_Tarif_Stock!#REF!,"")</f>
        <v>#REF!</v>
      </c>
      <c r="K1966" s="2" t="e">
        <f>IF(Produit_Tarif_Stock!#REF!&lt;&gt;0,Produit_Tarif_Stock!#REF!,"")</f>
        <v>#REF!</v>
      </c>
      <c r="L1966" s="114" t="e">
        <f>IF(Produit_Tarif_Stock!#REF!&lt;&gt;0,Produit_Tarif_Stock!#REF!,"")</f>
        <v>#REF!</v>
      </c>
      <c r="M1966" s="114" t="e">
        <f>IF(Produit_Tarif_Stock!#REF!&lt;&gt;0,Produit_Tarif_Stock!#REF!,"")</f>
        <v>#REF!</v>
      </c>
      <c r="N1966" s="454"/>
      <c r="P1966" s="2" t="e">
        <f>IF(Produit_Tarif_Stock!#REF!&lt;&gt;0,Produit_Tarif_Stock!#REF!,"")</f>
        <v>#REF!</v>
      </c>
      <c r="Q1966" s="518" t="e">
        <f>IF(Produit_Tarif_Stock!#REF!&lt;&gt;0,(E1966-(E1966*H1966)-Produit_Tarif_Stock!#REF!)/Produit_Tarif_Stock!#REF!*100,(E1966-(E1966*H1966)-Produit_Tarif_Stock!#REF!)/Produit_Tarif_Stock!#REF!*100)</f>
        <v>#REF!</v>
      </c>
      <c r="R1966" s="523">
        <f t="shared" si="61"/>
        <v>0</v>
      </c>
      <c r="S1966" s="524" t="e">
        <f>Produit_Tarif_Stock!#REF!</f>
        <v>#REF!</v>
      </c>
    </row>
    <row r="1967" spans="1:19" ht="24.75" customHeight="1">
      <c r="A1967" s="228" t="e">
        <f>Produit_Tarif_Stock!#REF!</f>
        <v>#REF!</v>
      </c>
      <c r="B1967" s="118" t="e">
        <f>IF(Produit_Tarif_Stock!#REF!&lt;&gt;"",Produit_Tarif_Stock!#REF!,"")</f>
        <v>#REF!</v>
      </c>
      <c r="C1967" s="502" t="e">
        <f>IF(Produit_Tarif_Stock!#REF!&lt;&gt;"",Produit_Tarif_Stock!#REF!,"")</f>
        <v>#REF!</v>
      </c>
      <c r="D1967" s="505" t="e">
        <f>IF(Produit_Tarif_Stock!#REF!&lt;&gt;"",Produit_Tarif_Stock!#REF!,"")</f>
        <v>#REF!</v>
      </c>
      <c r="E1967" s="514" t="e">
        <f>IF(Produit_Tarif_Stock!#REF!&lt;&gt;0,Produit_Tarif_Stock!#REF!,"")</f>
        <v>#REF!</v>
      </c>
      <c r="F1967" s="2" t="e">
        <f>IF(Produit_Tarif_Stock!#REF!&lt;&gt;"",Produit_Tarif_Stock!#REF!,"")</f>
        <v>#REF!</v>
      </c>
      <c r="G1967" s="506" t="e">
        <f>IF(Produit_Tarif_Stock!#REF!&lt;&gt;0,Produit_Tarif_Stock!#REF!,"")</f>
        <v>#REF!</v>
      </c>
      <c r="I1967" s="506" t="str">
        <f t="shared" si="60"/>
        <v/>
      </c>
      <c r="J1967" s="2" t="e">
        <f>IF(Produit_Tarif_Stock!#REF!&lt;&gt;0,Produit_Tarif_Stock!#REF!,"")</f>
        <v>#REF!</v>
      </c>
      <c r="K1967" s="2" t="e">
        <f>IF(Produit_Tarif_Stock!#REF!&lt;&gt;0,Produit_Tarif_Stock!#REF!,"")</f>
        <v>#REF!</v>
      </c>
      <c r="L1967" s="114" t="e">
        <f>IF(Produit_Tarif_Stock!#REF!&lt;&gt;0,Produit_Tarif_Stock!#REF!,"")</f>
        <v>#REF!</v>
      </c>
      <c r="M1967" s="114" t="e">
        <f>IF(Produit_Tarif_Stock!#REF!&lt;&gt;0,Produit_Tarif_Stock!#REF!,"")</f>
        <v>#REF!</v>
      </c>
      <c r="N1967" s="454"/>
      <c r="P1967" s="2" t="e">
        <f>IF(Produit_Tarif_Stock!#REF!&lt;&gt;0,Produit_Tarif_Stock!#REF!,"")</f>
        <v>#REF!</v>
      </c>
      <c r="Q1967" s="518" t="e">
        <f>IF(Produit_Tarif_Stock!#REF!&lt;&gt;0,(E1967-(E1967*H1967)-Produit_Tarif_Stock!#REF!)/Produit_Tarif_Stock!#REF!*100,(E1967-(E1967*H1967)-Produit_Tarif_Stock!#REF!)/Produit_Tarif_Stock!#REF!*100)</f>
        <v>#REF!</v>
      </c>
      <c r="R1967" s="523">
        <f t="shared" si="61"/>
        <v>0</v>
      </c>
      <c r="S1967" s="524" t="e">
        <f>Produit_Tarif_Stock!#REF!</f>
        <v>#REF!</v>
      </c>
    </row>
    <row r="1968" spans="1:19" ht="24.75" customHeight="1">
      <c r="A1968" s="228" t="e">
        <f>Produit_Tarif_Stock!#REF!</f>
        <v>#REF!</v>
      </c>
      <c r="B1968" s="118" t="e">
        <f>IF(Produit_Tarif_Stock!#REF!&lt;&gt;"",Produit_Tarif_Stock!#REF!,"")</f>
        <v>#REF!</v>
      </c>
      <c r="C1968" s="502" t="e">
        <f>IF(Produit_Tarif_Stock!#REF!&lt;&gt;"",Produit_Tarif_Stock!#REF!,"")</f>
        <v>#REF!</v>
      </c>
      <c r="D1968" s="505" t="e">
        <f>IF(Produit_Tarif_Stock!#REF!&lt;&gt;"",Produit_Tarif_Stock!#REF!,"")</f>
        <v>#REF!</v>
      </c>
      <c r="E1968" s="514" t="e">
        <f>IF(Produit_Tarif_Stock!#REF!&lt;&gt;0,Produit_Tarif_Stock!#REF!,"")</f>
        <v>#REF!</v>
      </c>
      <c r="F1968" s="2" t="e">
        <f>IF(Produit_Tarif_Stock!#REF!&lt;&gt;"",Produit_Tarif_Stock!#REF!,"")</f>
        <v>#REF!</v>
      </c>
      <c r="G1968" s="506" t="e">
        <f>IF(Produit_Tarif_Stock!#REF!&lt;&gt;0,Produit_Tarif_Stock!#REF!,"")</f>
        <v>#REF!</v>
      </c>
      <c r="I1968" s="506" t="str">
        <f t="shared" si="60"/>
        <v/>
      </c>
      <c r="J1968" s="2" t="e">
        <f>IF(Produit_Tarif_Stock!#REF!&lt;&gt;0,Produit_Tarif_Stock!#REF!,"")</f>
        <v>#REF!</v>
      </c>
      <c r="K1968" s="2" t="e">
        <f>IF(Produit_Tarif_Stock!#REF!&lt;&gt;0,Produit_Tarif_Stock!#REF!,"")</f>
        <v>#REF!</v>
      </c>
      <c r="L1968" s="114" t="e">
        <f>IF(Produit_Tarif_Stock!#REF!&lt;&gt;0,Produit_Tarif_Stock!#REF!,"")</f>
        <v>#REF!</v>
      </c>
      <c r="M1968" s="114" t="e">
        <f>IF(Produit_Tarif_Stock!#REF!&lt;&gt;0,Produit_Tarif_Stock!#REF!,"")</f>
        <v>#REF!</v>
      </c>
      <c r="N1968" s="454"/>
      <c r="P1968" s="2" t="e">
        <f>IF(Produit_Tarif_Stock!#REF!&lt;&gt;0,Produit_Tarif_Stock!#REF!,"")</f>
        <v>#REF!</v>
      </c>
      <c r="Q1968" s="518" t="e">
        <f>IF(Produit_Tarif_Stock!#REF!&lt;&gt;0,(E1968-(E1968*H1968)-Produit_Tarif_Stock!#REF!)/Produit_Tarif_Stock!#REF!*100,(E1968-(E1968*H1968)-Produit_Tarif_Stock!#REF!)/Produit_Tarif_Stock!#REF!*100)</f>
        <v>#REF!</v>
      </c>
      <c r="R1968" s="523">
        <f t="shared" si="61"/>
        <v>0</v>
      </c>
      <c r="S1968" s="524" t="e">
        <f>Produit_Tarif_Stock!#REF!</f>
        <v>#REF!</v>
      </c>
    </row>
    <row r="1969" spans="1:19" ht="24.75" customHeight="1">
      <c r="A1969" s="228" t="e">
        <f>Produit_Tarif_Stock!#REF!</f>
        <v>#REF!</v>
      </c>
      <c r="B1969" s="118" t="e">
        <f>IF(Produit_Tarif_Stock!#REF!&lt;&gt;"",Produit_Tarif_Stock!#REF!,"")</f>
        <v>#REF!</v>
      </c>
      <c r="C1969" s="502" t="e">
        <f>IF(Produit_Tarif_Stock!#REF!&lt;&gt;"",Produit_Tarif_Stock!#REF!,"")</f>
        <v>#REF!</v>
      </c>
      <c r="D1969" s="505" t="e">
        <f>IF(Produit_Tarif_Stock!#REF!&lt;&gt;"",Produit_Tarif_Stock!#REF!,"")</f>
        <v>#REF!</v>
      </c>
      <c r="E1969" s="514" t="e">
        <f>IF(Produit_Tarif_Stock!#REF!&lt;&gt;0,Produit_Tarif_Stock!#REF!,"")</f>
        <v>#REF!</v>
      </c>
      <c r="F1969" s="2" t="e">
        <f>IF(Produit_Tarif_Stock!#REF!&lt;&gt;"",Produit_Tarif_Stock!#REF!,"")</f>
        <v>#REF!</v>
      </c>
      <c r="G1969" s="506" t="e">
        <f>IF(Produit_Tarif_Stock!#REF!&lt;&gt;0,Produit_Tarif_Stock!#REF!,"")</f>
        <v>#REF!</v>
      </c>
      <c r="I1969" s="506" t="str">
        <f t="shared" si="60"/>
        <v/>
      </c>
      <c r="J1969" s="2" t="e">
        <f>IF(Produit_Tarif_Stock!#REF!&lt;&gt;0,Produit_Tarif_Stock!#REF!,"")</f>
        <v>#REF!</v>
      </c>
      <c r="K1969" s="2" t="e">
        <f>IF(Produit_Tarif_Stock!#REF!&lt;&gt;0,Produit_Tarif_Stock!#REF!,"")</f>
        <v>#REF!</v>
      </c>
      <c r="L1969" s="114" t="e">
        <f>IF(Produit_Tarif_Stock!#REF!&lt;&gt;0,Produit_Tarif_Stock!#REF!,"")</f>
        <v>#REF!</v>
      </c>
      <c r="M1969" s="114" t="e">
        <f>IF(Produit_Tarif_Stock!#REF!&lt;&gt;0,Produit_Tarif_Stock!#REF!,"")</f>
        <v>#REF!</v>
      </c>
      <c r="N1969" s="454"/>
      <c r="P1969" s="2" t="e">
        <f>IF(Produit_Tarif_Stock!#REF!&lt;&gt;0,Produit_Tarif_Stock!#REF!,"")</f>
        <v>#REF!</v>
      </c>
      <c r="Q1969" s="518" t="e">
        <f>IF(Produit_Tarif_Stock!#REF!&lt;&gt;0,(E1969-(E1969*H1969)-Produit_Tarif_Stock!#REF!)/Produit_Tarif_Stock!#REF!*100,(E1969-(E1969*H1969)-Produit_Tarif_Stock!#REF!)/Produit_Tarif_Stock!#REF!*100)</f>
        <v>#REF!</v>
      </c>
      <c r="R1969" s="523">
        <f t="shared" si="61"/>
        <v>0</v>
      </c>
      <c r="S1969" s="524" t="e">
        <f>Produit_Tarif_Stock!#REF!</f>
        <v>#REF!</v>
      </c>
    </row>
    <row r="1970" spans="1:19" ht="24.75" customHeight="1">
      <c r="A1970" s="228" t="e">
        <f>Produit_Tarif_Stock!#REF!</f>
        <v>#REF!</v>
      </c>
      <c r="B1970" s="118" t="e">
        <f>IF(Produit_Tarif_Stock!#REF!&lt;&gt;"",Produit_Tarif_Stock!#REF!,"")</f>
        <v>#REF!</v>
      </c>
      <c r="C1970" s="502" t="e">
        <f>IF(Produit_Tarif_Stock!#REF!&lt;&gt;"",Produit_Tarif_Stock!#REF!,"")</f>
        <v>#REF!</v>
      </c>
      <c r="D1970" s="505" t="e">
        <f>IF(Produit_Tarif_Stock!#REF!&lt;&gt;"",Produit_Tarif_Stock!#REF!,"")</f>
        <v>#REF!</v>
      </c>
      <c r="E1970" s="514" t="e">
        <f>IF(Produit_Tarif_Stock!#REF!&lt;&gt;0,Produit_Tarif_Stock!#REF!,"")</f>
        <v>#REF!</v>
      </c>
      <c r="F1970" s="2" t="e">
        <f>IF(Produit_Tarif_Stock!#REF!&lt;&gt;"",Produit_Tarif_Stock!#REF!,"")</f>
        <v>#REF!</v>
      </c>
      <c r="G1970" s="506" t="e">
        <f>IF(Produit_Tarif_Stock!#REF!&lt;&gt;0,Produit_Tarif_Stock!#REF!,"")</f>
        <v>#REF!</v>
      </c>
      <c r="I1970" s="506" t="str">
        <f t="shared" si="60"/>
        <v/>
      </c>
      <c r="J1970" s="2" t="e">
        <f>IF(Produit_Tarif_Stock!#REF!&lt;&gt;0,Produit_Tarif_Stock!#REF!,"")</f>
        <v>#REF!</v>
      </c>
      <c r="K1970" s="2" t="e">
        <f>IF(Produit_Tarif_Stock!#REF!&lt;&gt;0,Produit_Tarif_Stock!#REF!,"")</f>
        <v>#REF!</v>
      </c>
      <c r="L1970" s="114" t="e">
        <f>IF(Produit_Tarif_Stock!#REF!&lt;&gt;0,Produit_Tarif_Stock!#REF!,"")</f>
        <v>#REF!</v>
      </c>
      <c r="M1970" s="114" t="e">
        <f>IF(Produit_Tarif_Stock!#REF!&lt;&gt;0,Produit_Tarif_Stock!#REF!,"")</f>
        <v>#REF!</v>
      </c>
      <c r="N1970" s="454"/>
      <c r="P1970" s="2" t="e">
        <f>IF(Produit_Tarif_Stock!#REF!&lt;&gt;0,Produit_Tarif_Stock!#REF!,"")</f>
        <v>#REF!</v>
      </c>
      <c r="Q1970" s="518" t="e">
        <f>IF(Produit_Tarif_Stock!#REF!&lt;&gt;0,(E1970-(E1970*H1970)-Produit_Tarif_Stock!#REF!)/Produit_Tarif_Stock!#REF!*100,(E1970-(E1970*H1970)-Produit_Tarif_Stock!#REF!)/Produit_Tarif_Stock!#REF!*100)</f>
        <v>#REF!</v>
      </c>
      <c r="R1970" s="523">
        <f t="shared" si="61"/>
        <v>0</v>
      </c>
      <c r="S1970" s="524" t="e">
        <f>Produit_Tarif_Stock!#REF!</f>
        <v>#REF!</v>
      </c>
    </row>
    <row r="1971" spans="1:19" ht="24.75" customHeight="1">
      <c r="A1971" s="228" t="e">
        <f>Produit_Tarif_Stock!#REF!</f>
        <v>#REF!</v>
      </c>
      <c r="B1971" s="118" t="e">
        <f>IF(Produit_Tarif_Stock!#REF!&lt;&gt;"",Produit_Tarif_Stock!#REF!,"")</f>
        <v>#REF!</v>
      </c>
      <c r="C1971" s="502" t="e">
        <f>IF(Produit_Tarif_Stock!#REF!&lt;&gt;"",Produit_Tarif_Stock!#REF!,"")</f>
        <v>#REF!</v>
      </c>
      <c r="D1971" s="505" t="e">
        <f>IF(Produit_Tarif_Stock!#REF!&lt;&gt;"",Produit_Tarif_Stock!#REF!,"")</f>
        <v>#REF!</v>
      </c>
      <c r="E1971" s="514" t="e">
        <f>IF(Produit_Tarif_Stock!#REF!&lt;&gt;0,Produit_Tarif_Stock!#REF!,"")</f>
        <v>#REF!</v>
      </c>
      <c r="F1971" s="2" t="e">
        <f>IF(Produit_Tarif_Stock!#REF!&lt;&gt;"",Produit_Tarif_Stock!#REF!,"")</f>
        <v>#REF!</v>
      </c>
      <c r="G1971" s="506" t="e">
        <f>IF(Produit_Tarif_Stock!#REF!&lt;&gt;0,Produit_Tarif_Stock!#REF!,"")</f>
        <v>#REF!</v>
      </c>
      <c r="I1971" s="506" t="str">
        <f t="shared" si="60"/>
        <v/>
      </c>
      <c r="J1971" s="2" t="e">
        <f>IF(Produit_Tarif_Stock!#REF!&lt;&gt;0,Produit_Tarif_Stock!#REF!,"")</f>
        <v>#REF!</v>
      </c>
      <c r="K1971" s="2" t="e">
        <f>IF(Produit_Tarif_Stock!#REF!&lt;&gt;0,Produit_Tarif_Stock!#REF!,"")</f>
        <v>#REF!</v>
      </c>
      <c r="L1971" s="114" t="e">
        <f>IF(Produit_Tarif_Stock!#REF!&lt;&gt;0,Produit_Tarif_Stock!#REF!,"")</f>
        <v>#REF!</v>
      </c>
      <c r="M1971" s="114" t="e">
        <f>IF(Produit_Tarif_Stock!#REF!&lt;&gt;0,Produit_Tarif_Stock!#REF!,"")</f>
        <v>#REF!</v>
      </c>
      <c r="N1971" s="454"/>
      <c r="P1971" s="2" t="e">
        <f>IF(Produit_Tarif_Stock!#REF!&lt;&gt;0,Produit_Tarif_Stock!#REF!,"")</f>
        <v>#REF!</v>
      </c>
      <c r="Q1971" s="518" t="e">
        <f>IF(Produit_Tarif_Stock!#REF!&lt;&gt;0,(E1971-(E1971*H1971)-Produit_Tarif_Stock!#REF!)/Produit_Tarif_Stock!#REF!*100,(E1971-(E1971*H1971)-Produit_Tarif_Stock!#REF!)/Produit_Tarif_Stock!#REF!*100)</f>
        <v>#REF!</v>
      </c>
      <c r="R1971" s="523">
        <f t="shared" si="61"/>
        <v>0</v>
      </c>
      <c r="S1971" s="524" t="e">
        <f>Produit_Tarif_Stock!#REF!</f>
        <v>#REF!</v>
      </c>
    </row>
    <row r="1972" spans="1:19" ht="24.75" customHeight="1">
      <c r="A1972" s="228" t="e">
        <f>Produit_Tarif_Stock!#REF!</f>
        <v>#REF!</v>
      </c>
      <c r="B1972" s="118" t="e">
        <f>IF(Produit_Tarif_Stock!#REF!&lt;&gt;"",Produit_Tarif_Stock!#REF!,"")</f>
        <v>#REF!</v>
      </c>
      <c r="C1972" s="502" t="e">
        <f>IF(Produit_Tarif_Stock!#REF!&lt;&gt;"",Produit_Tarif_Stock!#REF!,"")</f>
        <v>#REF!</v>
      </c>
      <c r="D1972" s="505" t="e">
        <f>IF(Produit_Tarif_Stock!#REF!&lt;&gt;"",Produit_Tarif_Stock!#REF!,"")</f>
        <v>#REF!</v>
      </c>
      <c r="E1972" s="514" t="e">
        <f>IF(Produit_Tarif_Stock!#REF!&lt;&gt;0,Produit_Tarif_Stock!#REF!,"")</f>
        <v>#REF!</v>
      </c>
      <c r="F1972" s="2" t="e">
        <f>IF(Produit_Tarif_Stock!#REF!&lt;&gt;"",Produit_Tarif_Stock!#REF!,"")</f>
        <v>#REF!</v>
      </c>
      <c r="G1972" s="506" t="e">
        <f>IF(Produit_Tarif_Stock!#REF!&lt;&gt;0,Produit_Tarif_Stock!#REF!,"")</f>
        <v>#REF!</v>
      </c>
      <c r="I1972" s="506" t="str">
        <f t="shared" si="60"/>
        <v/>
      </c>
      <c r="J1972" s="2" t="e">
        <f>IF(Produit_Tarif_Stock!#REF!&lt;&gt;0,Produit_Tarif_Stock!#REF!,"")</f>
        <v>#REF!</v>
      </c>
      <c r="K1972" s="2" t="e">
        <f>IF(Produit_Tarif_Stock!#REF!&lt;&gt;0,Produit_Tarif_Stock!#REF!,"")</f>
        <v>#REF!</v>
      </c>
      <c r="L1972" s="114" t="e">
        <f>IF(Produit_Tarif_Stock!#REF!&lt;&gt;0,Produit_Tarif_Stock!#REF!,"")</f>
        <v>#REF!</v>
      </c>
      <c r="M1972" s="114" t="e">
        <f>IF(Produit_Tarif_Stock!#REF!&lt;&gt;0,Produit_Tarif_Stock!#REF!,"")</f>
        <v>#REF!</v>
      </c>
      <c r="N1972" s="454"/>
      <c r="P1972" s="2" t="e">
        <f>IF(Produit_Tarif_Stock!#REF!&lt;&gt;0,Produit_Tarif_Stock!#REF!,"")</f>
        <v>#REF!</v>
      </c>
      <c r="Q1972" s="518" t="e">
        <f>IF(Produit_Tarif_Stock!#REF!&lt;&gt;0,(E1972-(E1972*H1972)-Produit_Tarif_Stock!#REF!)/Produit_Tarif_Stock!#REF!*100,(E1972-(E1972*H1972)-Produit_Tarif_Stock!#REF!)/Produit_Tarif_Stock!#REF!*100)</f>
        <v>#REF!</v>
      </c>
      <c r="R1972" s="523">
        <f t="shared" si="61"/>
        <v>0</v>
      </c>
      <c r="S1972" s="524" t="e">
        <f>Produit_Tarif_Stock!#REF!</f>
        <v>#REF!</v>
      </c>
    </row>
    <row r="1973" spans="1:19" ht="24.75" customHeight="1">
      <c r="A1973" s="228" t="e">
        <f>Produit_Tarif_Stock!#REF!</f>
        <v>#REF!</v>
      </c>
      <c r="B1973" s="118" t="e">
        <f>IF(Produit_Tarif_Stock!#REF!&lt;&gt;"",Produit_Tarif_Stock!#REF!,"")</f>
        <v>#REF!</v>
      </c>
      <c r="C1973" s="502" t="e">
        <f>IF(Produit_Tarif_Stock!#REF!&lt;&gt;"",Produit_Tarif_Stock!#REF!,"")</f>
        <v>#REF!</v>
      </c>
      <c r="D1973" s="505" t="e">
        <f>IF(Produit_Tarif_Stock!#REF!&lt;&gt;"",Produit_Tarif_Stock!#REF!,"")</f>
        <v>#REF!</v>
      </c>
      <c r="E1973" s="514" t="e">
        <f>IF(Produit_Tarif_Stock!#REF!&lt;&gt;0,Produit_Tarif_Stock!#REF!,"")</f>
        <v>#REF!</v>
      </c>
      <c r="F1973" s="2" t="e">
        <f>IF(Produit_Tarif_Stock!#REF!&lt;&gt;"",Produit_Tarif_Stock!#REF!,"")</f>
        <v>#REF!</v>
      </c>
      <c r="G1973" s="506" t="e">
        <f>IF(Produit_Tarif_Stock!#REF!&lt;&gt;0,Produit_Tarif_Stock!#REF!,"")</f>
        <v>#REF!</v>
      </c>
      <c r="I1973" s="506" t="str">
        <f t="shared" si="60"/>
        <v/>
      </c>
      <c r="J1973" s="2" t="e">
        <f>IF(Produit_Tarif_Stock!#REF!&lt;&gt;0,Produit_Tarif_Stock!#REF!,"")</f>
        <v>#REF!</v>
      </c>
      <c r="K1973" s="2" t="e">
        <f>IF(Produit_Tarif_Stock!#REF!&lt;&gt;0,Produit_Tarif_Stock!#REF!,"")</f>
        <v>#REF!</v>
      </c>
      <c r="L1973" s="114" t="e">
        <f>IF(Produit_Tarif_Stock!#REF!&lt;&gt;0,Produit_Tarif_Stock!#REF!,"")</f>
        <v>#REF!</v>
      </c>
      <c r="M1973" s="114" t="e">
        <f>IF(Produit_Tarif_Stock!#REF!&lt;&gt;0,Produit_Tarif_Stock!#REF!,"")</f>
        <v>#REF!</v>
      </c>
      <c r="N1973" s="454"/>
      <c r="P1973" s="2" t="e">
        <f>IF(Produit_Tarif_Stock!#REF!&lt;&gt;0,Produit_Tarif_Stock!#REF!,"")</f>
        <v>#REF!</v>
      </c>
      <c r="Q1973" s="518" t="e">
        <f>IF(Produit_Tarif_Stock!#REF!&lt;&gt;0,(E1973-(E1973*H1973)-Produit_Tarif_Stock!#REF!)/Produit_Tarif_Stock!#REF!*100,(E1973-(E1973*H1973)-Produit_Tarif_Stock!#REF!)/Produit_Tarif_Stock!#REF!*100)</f>
        <v>#REF!</v>
      </c>
      <c r="R1973" s="523">
        <f t="shared" si="61"/>
        <v>0</v>
      </c>
      <c r="S1973" s="524" t="e">
        <f>Produit_Tarif_Stock!#REF!</f>
        <v>#REF!</v>
      </c>
    </row>
    <row r="1974" spans="1:19" ht="24.75" customHeight="1">
      <c r="A1974" s="228" t="e">
        <f>Produit_Tarif_Stock!#REF!</f>
        <v>#REF!</v>
      </c>
      <c r="B1974" s="118" t="e">
        <f>IF(Produit_Tarif_Stock!#REF!&lt;&gt;"",Produit_Tarif_Stock!#REF!,"")</f>
        <v>#REF!</v>
      </c>
      <c r="C1974" s="502" t="e">
        <f>IF(Produit_Tarif_Stock!#REF!&lt;&gt;"",Produit_Tarif_Stock!#REF!,"")</f>
        <v>#REF!</v>
      </c>
      <c r="D1974" s="505" t="e">
        <f>IF(Produit_Tarif_Stock!#REF!&lt;&gt;"",Produit_Tarif_Stock!#REF!,"")</f>
        <v>#REF!</v>
      </c>
      <c r="E1974" s="514" t="e">
        <f>IF(Produit_Tarif_Stock!#REF!&lt;&gt;0,Produit_Tarif_Stock!#REF!,"")</f>
        <v>#REF!</v>
      </c>
      <c r="F1974" s="2" t="e">
        <f>IF(Produit_Tarif_Stock!#REF!&lt;&gt;"",Produit_Tarif_Stock!#REF!,"")</f>
        <v>#REF!</v>
      </c>
      <c r="G1974" s="506" t="e">
        <f>IF(Produit_Tarif_Stock!#REF!&lt;&gt;0,Produit_Tarif_Stock!#REF!,"")</f>
        <v>#REF!</v>
      </c>
      <c r="I1974" s="506" t="str">
        <f t="shared" si="60"/>
        <v/>
      </c>
      <c r="J1974" s="2" t="e">
        <f>IF(Produit_Tarif_Stock!#REF!&lt;&gt;0,Produit_Tarif_Stock!#REF!,"")</f>
        <v>#REF!</v>
      </c>
      <c r="K1974" s="2" t="e">
        <f>IF(Produit_Tarif_Stock!#REF!&lt;&gt;0,Produit_Tarif_Stock!#REF!,"")</f>
        <v>#REF!</v>
      </c>
      <c r="L1974" s="114" t="e">
        <f>IF(Produit_Tarif_Stock!#REF!&lt;&gt;0,Produit_Tarif_Stock!#REF!,"")</f>
        <v>#REF!</v>
      </c>
      <c r="M1974" s="114" t="e">
        <f>IF(Produit_Tarif_Stock!#REF!&lt;&gt;0,Produit_Tarif_Stock!#REF!,"")</f>
        <v>#REF!</v>
      </c>
      <c r="N1974" s="454"/>
      <c r="P1974" s="2" t="e">
        <f>IF(Produit_Tarif_Stock!#REF!&lt;&gt;0,Produit_Tarif_Stock!#REF!,"")</f>
        <v>#REF!</v>
      </c>
      <c r="Q1974" s="518" t="e">
        <f>IF(Produit_Tarif_Stock!#REF!&lt;&gt;0,(E1974-(E1974*H1974)-Produit_Tarif_Stock!#REF!)/Produit_Tarif_Stock!#REF!*100,(E1974-(E1974*H1974)-Produit_Tarif_Stock!#REF!)/Produit_Tarif_Stock!#REF!*100)</f>
        <v>#REF!</v>
      </c>
      <c r="R1974" s="523">
        <f t="shared" si="61"/>
        <v>0</v>
      </c>
      <c r="S1974" s="524" t="e">
        <f>Produit_Tarif_Stock!#REF!</f>
        <v>#REF!</v>
      </c>
    </row>
    <row r="1975" spans="1:19" ht="24.75" customHeight="1">
      <c r="A1975" s="228" t="e">
        <f>Produit_Tarif_Stock!#REF!</f>
        <v>#REF!</v>
      </c>
      <c r="B1975" s="118" t="e">
        <f>IF(Produit_Tarif_Stock!#REF!&lt;&gt;"",Produit_Tarif_Stock!#REF!,"")</f>
        <v>#REF!</v>
      </c>
      <c r="C1975" s="502" t="e">
        <f>IF(Produit_Tarif_Stock!#REF!&lt;&gt;"",Produit_Tarif_Stock!#REF!,"")</f>
        <v>#REF!</v>
      </c>
      <c r="D1975" s="505" t="e">
        <f>IF(Produit_Tarif_Stock!#REF!&lt;&gt;"",Produit_Tarif_Stock!#REF!,"")</f>
        <v>#REF!</v>
      </c>
      <c r="E1975" s="514" t="e">
        <f>IF(Produit_Tarif_Stock!#REF!&lt;&gt;0,Produit_Tarif_Stock!#REF!,"")</f>
        <v>#REF!</v>
      </c>
      <c r="F1975" s="2" t="e">
        <f>IF(Produit_Tarif_Stock!#REF!&lt;&gt;"",Produit_Tarif_Stock!#REF!,"")</f>
        <v>#REF!</v>
      </c>
      <c r="G1975" s="506" t="e">
        <f>IF(Produit_Tarif_Stock!#REF!&lt;&gt;0,Produit_Tarif_Stock!#REF!,"")</f>
        <v>#REF!</v>
      </c>
      <c r="I1975" s="506" t="str">
        <f t="shared" si="60"/>
        <v/>
      </c>
      <c r="J1975" s="2" t="e">
        <f>IF(Produit_Tarif_Stock!#REF!&lt;&gt;0,Produit_Tarif_Stock!#REF!,"")</f>
        <v>#REF!</v>
      </c>
      <c r="K1975" s="2" t="e">
        <f>IF(Produit_Tarif_Stock!#REF!&lt;&gt;0,Produit_Tarif_Stock!#REF!,"")</f>
        <v>#REF!</v>
      </c>
      <c r="L1975" s="114" t="e">
        <f>IF(Produit_Tarif_Stock!#REF!&lt;&gt;0,Produit_Tarif_Stock!#REF!,"")</f>
        <v>#REF!</v>
      </c>
      <c r="M1975" s="114" t="e">
        <f>IF(Produit_Tarif_Stock!#REF!&lt;&gt;0,Produit_Tarif_Stock!#REF!,"")</f>
        <v>#REF!</v>
      </c>
      <c r="N1975" s="454"/>
      <c r="P1975" s="2" t="e">
        <f>IF(Produit_Tarif_Stock!#REF!&lt;&gt;0,Produit_Tarif_Stock!#REF!,"")</f>
        <v>#REF!</v>
      </c>
      <c r="Q1975" s="518" t="e">
        <f>IF(Produit_Tarif_Stock!#REF!&lt;&gt;0,(E1975-(E1975*H1975)-Produit_Tarif_Stock!#REF!)/Produit_Tarif_Stock!#REF!*100,(E1975-(E1975*H1975)-Produit_Tarif_Stock!#REF!)/Produit_Tarif_Stock!#REF!*100)</f>
        <v>#REF!</v>
      </c>
      <c r="R1975" s="523">
        <f t="shared" si="61"/>
        <v>0</v>
      </c>
      <c r="S1975" s="524" t="e">
        <f>Produit_Tarif_Stock!#REF!</f>
        <v>#REF!</v>
      </c>
    </row>
    <row r="1976" spans="1:19" ht="24.75" customHeight="1">
      <c r="A1976" s="228" t="e">
        <f>Produit_Tarif_Stock!#REF!</f>
        <v>#REF!</v>
      </c>
      <c r="B1976" s="118" t="e">
        <f>IF(Produit_Tarif_Stock!#REF!&lt;&gt;"",Produit_Tarif_Stock!#REF!,"")</f>
        <v>#REF!</v>
      </c>
      <c r="C1976" s="502" t="e">
        <f>IF(Produit_Tarif_Stock!#REF!&lt;&gt;"",Produit_Tarif_Stock!#REF!,"")</f>
        <v>#REF!</v>
      </c>
      <c r="D1976" s="505" t="e">
        <f>IF(Produit_Tarif_Stock!#REF!&lt;&gt;"",Produit_Tarif_Stock!#REF!,"")</f>
        <v>#REF!</v>
      </c>
      <c r="E1976" s="514" t="e">
        <f>IF(Produit_Tarif_Stock!#REF!&lt;&gt;0,Produit_Tarif_Stock!#REF!,"")</f>
        <v>#REF!</v>
      </c>
      <c r="F1976" s="2" t="e">
        <f>IF(Produit_Tarif_Stock!#REF!&lt;&gt;"",Produit_Tarif_Stock!#REF!,"")</f>
        <v>#REF!</v>
      </c>
      <c r="G1976" s="506" t="e">
        <f>IF(Produit_Tarif_Stock!#REF!&lt;&gt;0,Produit_Tarif_Stock!#REF!,"")</f>
        <v>#REF!</v>
      </c>
      <c r="I1976" s="506" t="str">
        <f t="shared" si="60"/>
        <v/>
      </c>
      <c r="J1976" s="2" t="e">
        <f>IF(Produit_Tarif_Stock!#REF!&lt;&gt;0,Produit_Tarif_Stock!#REF!,"")</f>
        <v>#REF!</v>
      </c>
      <c r="K1976" s="2" t="e">
        <f>IF(Produit_Tarif_Stock!#REF!&lt;&gt;0,Produit_Tarif_Stock!#REF!,"")</f>
        <v>#REF!</v>
      </c>
      <c r="L1976" s="114" t="e">
        <f>IF(Produit_Tarif_Stock!#REF!&lt;&gt;0,Produit_Tarif_Stock!#REF!,"")</f>
        <v>#REF!</v>
      </c>
      <c r="M1976" s="114" t="e">
        <f>IF(Produit_Tarif_Stock!#REF!&lt;&gt;0,Produit_Tarif_Stock!#REF!,"")</f>
        <v>#REF!</v>
      </c>
      <c r="N1976" s="454"/>
      <c r="P1976" s="2" t="e">
        <f>IF(Produit_Tarif_Stock!#REF!&lt;&gt;0,Produit_Tarif_Stock!#REF!,"")</f>
        <v>#REF!</v>
      </c>
      <c r="Q1976" s="518" t="e">
        <f>IF(Produit_Tarif_Stock!#REF!&lt;&gt;0,(E1976-(E1976*H1976)-Produit_Tarif_Stock!#REF!)/Produit_Tarif_Stock!#REF!*100,(E1976-(E1976*H1976)-Produit_Tarif_Stock!#REF!)/Produit_Tarif_Stock!#REF!*100)</f>
        <v>#REF!</v>
      </c>
      <c r="R1976" s="523">
        <f t="shared" si="61"/>
        <v>0</v>
      </c>
      <c r="S1976" s="524" t="e">
        <f>Produit_Tarif_Stock!#REF!</f>
        <v>#REF!</v>
      </c>
    </row>
    <row r="1977" spans="1:19" ht="24.75" customHeight="1">
      <c r="A1977" s="228" t="e">
        <f>Produit_Tarif_Stock!#REF!</f>
        <v>#REF!</v>
      </c>
      <c r="B1977" s="118" t="e">
        <f>IF(Produit_Tarif_Stock!#REF!&lt;&gt;"",Produit_Tarif_Stock!#REF!,"")</f>
        <v>#REF!</v>
      </c>
      <c r="C1977" s="502" t="e">
        <f>IF(Produit_Tarif_Stock!#REF!&lt;&gt;"",Produit_Tarif_Stock!#REF!,"")</f>
        <v>#REF!</v>
      </c>
      <c r="D1977" s="505" t="e">
        <f>IF(Produit_Tarif_Stock!#REF!&lt;&gt;"",Produit_Tarif_Stock!#REF!,"")</f>
        <v>#REF!</v>
      </c>
      <c r="E1977" s="514" t="e">
        <f>IF(Produit_Tarif_Stock!#REF!&lt;&gt;0,Produit_Tarif_Stock!#REF!,"")</f>
        <v>#REF!</v>
      </c>
      <c r="F1977" s="2" t="e">
        <f>IF(Produit_Tarif_Stock!#REF!&lt;&gt;"",Produit_Tarif_Stock!#REF!,"")</f>
        <v>#REF!</v>
      </c>
      <c r="G1977" s="506" t="e">
        <f>IF(Produit_Tarif_Stock!#REF!&lt;&gt;0,Produit_Tarif_Stock!#REF!,"")</f>
        <v>#REF!</v>
      </c>
      <c r="I1977" s="506" t="str">
        <f t="shared" si="60"/>
        <v/>
      </c>
      <c r="J1977" s="2" t="e">
        <f>IF(Produit_Tarif_Stock!#REF!&lt;&gt;0,Produit_Tarif_Stock!#REF!,"")</f>
        <v>#REF!</v>
      </c>
      <c r="K1977" s="2" t="e">
        <f>IF(Produit_Tarif_Stock!#REF!&lt;&gt;0,Produit_Tarif_Stock!#REF!,"")</f>
        <v>#REF!</v>
      </c>
      <c r="L1977" s="114" t="e">
        <f>IF(Produit_Tarif_Stock!#REF!&lt;&gt;0,Produit_Tarif_Stock!#REF!,"")</f>
        <v>#REF!</v>
      </c>
      <c r="M1977" s="114" t="e">
        <f>IF(Produit_Tarif_Stock!#REF!&lt;&gt;0,Produit_Tarif_Stock!#REF!,"")</f>
        <v>#REF!</v>
      </c>
      <c r="N1977" s="454"/>
      <c r="P1977" s="2" t="e">
        <f>IF(Produit_Tarif_Stock!#REF!&lt;&gt;0,Produit_Tarif_Stock!#REF!,"")</f>
        <v>#REF!</v>
      </c>
      <c r="Q1977" s="518" t="e">
        <f>IF(Produit_Tarif_Stock!#REF!&lt;&gt;0,(E1977-(E1977*H1977)-Produit_Tarif_Stock!#REF!)/Produit_Tarif_Stock!#REF!*100,(E1977-(E1977*H1977)-Produit_Tarif_Stock!#REF!)/Produit_Tarif_Stock!#REF!*100)</f>
        <v>#REF!</v>
      </c>
      <c r="R1977" s="523">
        <f t="shared" si="61"/>
        <v>0</v>
      </c>
      <c r="S1977" s="524" t="e">
        <f>Produit_Tarif_Stock!#REF!</f>
        <v>#REF!</v>
      </c>
    </row>
    <row r="1978" spans="1:19" ht="24.75" customHeight="1">
      <c r="A1978" s="228" t="e">
        <f>Produit_Tarif_Stock!#REF!</f>
        <v>#REF!</v>
      </c>
      <c r="B1978" s="118" t="e">
        <f>IF(Produit_Tarif_Stock!#REF!&lt;&gt;"",Produit_Tarif_Stock!#REF!,"")</f>
        <v>#REF!</v>
      </c>
      <c r="C1978" s="502" t="e">
        <f>IF(Produit_Tarif_Stock!#REF!&lt;&gt;"",Produit_Tarif_Stock!#REF!,"")</f>
        <v>#REF!</v>
      </c>
      <c r="D1978" s="505" t="e">
        <f>IF(Produit_Tarif_Stock!#REF!&lt;&gt;"",Produit_Tarif_Stock!#REF!,"")</f>
        <v>#REF!</v>
      </c>
      <c r="E1978" s="514" t="e">
        <f>IF(Produit_Tarif_Stock!#REF!&lt;&gt;0,Produit_Tarif_Stock!#REF!,"")</f>
        <v>#REF!</v>
      </c>
      <c r="F1978" s="2" t="e">
        <f>IF(Produit_Tarif_Stock!#REF!&lt;&gt;"",Produit_Tarif_Stock!#REF!,"")</f>
        <v>#REF!</v>
      </c>
      <c r="G1978" s="506" t="e">
        <f>IF(Produit_Tarif_Stock!#REF!&lt;&gt;0,Produit_Tarif_Stock!#REF!,"")</f>
        <v>#REF!</v>
      </c>
      <c r="I1978" s="506" t="str">
        <f t="shared" si="60"/>
        <v/>
      </c>
      <c r="J1978" s="2" t="e">
        <f>IF(Produit_Tarif_Stock!#REF!&lt;&gt;0,Produit_Tarif_Stock!#REF!,"")</f>
        <v>#REF!</v>
      </c>
      <c r="K1978" s="2" t="e">
        <f>IF(Produit_Tarif_Stock!#REF!&lt;&gt;0,Produit_Tarif_Stock!#REF!,"")</f>
        <v>#REF!</v>
      </c>
      <c r="L1978" s="114" t="e">
        <f>IF(Produit_Tarif_Stock!#REF!&lt;&gt;0,Produit_Tarif_Stock!#REF!,"")</f>
        <v>#REF!</v>
      </c>
      <c r="M1978" s="114" t="e">
        <f>IF(Produit_Tarif_Stock!#REF!&lt;&gt;0,Produit_Tarif_Stock!#REF!,"")</f>
        <v>#REF!</v>
      </c>
      <c r="N1978" s="454"/>
      <c r="P1978" s="2" t="e">
        <f>IF(Produit_Tarif_Stock!#REF!&lt;&gt;0,Produit_Tarif_Stock!#REF!,"")</f>
        <v>#REF!</v>
      </c>
      <c r="Q1978" s="518" t="e">
        <f>IF(Produit_Tarif_Stock!#REF!&lt;&gt;0,(E1978-(E1978*H1978)-Produit_Tarif_Stock!#REF!)/Produit_Tarif_Stock!#REF!*100,(E1978-(E1978*H1978)-Produit_Tarif_Stock!#REF!)/Produit_Tarif_Stock!#REF!*100)</f>
        <v>#REF!</v>
      </c>
      <c r="R1978" s="523">
        <f t="shared" si="61"/>
        <v>0</v>
      </c>
      <c r="S1978" s="524" t="e">
        <f>Produit_Tarif_Stock!#REF!</f>
        <v>#REF!</v>
      </c>
    </row>
    <row r="1979" spans="1:19" ht="24.75" customHeight="1">
      <c r="A1979" s="228" t="e">
        <f>Produit_Tarif_Stock!#REF!</f>
        <v>#REF!</v>
      </c>
      <c r="B1979" s="118" t="e">
        <f>IF(Produit_Tarif_Stock!#REF!&lt;&gt;"",Produit_Tarif_Stock!#REF!,"")</f>
        <v>#REF!</v>
      </c>
      <c r="C1979" s="502" t="e">
        <f>IF(Produit_Tarif_Stock!#REF!&lt;&gt;"",Produit_Tarif_Stock!#REF!,"")</f>
        <v>#REF!</v>
      </c>
      <c r="D1979" s="505" t="e">
        <f>IF(Produit_Tarif_Stock!#REF!&lt;&gt;"",Produit_Tarif_Stock!#REF!,"")</f>
        <v>#REF!</v>
      </c>
      <c r="E1979" s="514" t="e">
        <f>IF(Produit_Tarif_Stock!#REF!&lt;&gt;0,Produit_Tarif_Stock!#REF!,"")</f>
        <v>#REF!</v>
      </c>
      <c r="F1979" s="2" t="e">
        <f>IF(Produit_Tarif_Stock!#REF!&lt;&gt;"",Produit_Tarif_Stock!#REF!,"")</f>
        <v>#REF!</v>
      </c>
      <c r="G1979" s="506" t="e">
        <f>IF(Produit_Tarif_Stock!#REF!&lt;&gt;0,Produit_Tarif_Stock!#REF!,"")</f>
        <v>#REF!</v>
      </c>
      <c r="I1979" s="506" t="str">
        <f t="shared" si="60"/>
        <v/>
      </c>
      <c r="J1979" s="2" t="e">
        <f>IF(Produit_Tarif_Stock!#REF!&lt;&gt;0,Produit_Tarif_Stock!#REF!,"")</f>
        <v>#REF!</v>
      </c>
      <c r="K1979" s="2" t="e">
        <f>IF(Produit_Tarif_Stock!#REF!&lt;&gt;0,Produit_Tarif_Stock!#REF!,"")</f>
        <v>#REF!</v>
      </c>
      <c r="L1979" s="114" t="e">
        <f>IF(Produit_Tarif_Stock!#REF!&lt;&gt;0,Produit_Tarif_Stock!#REF!,"")</f>
        <v>#REF!</v>
      </c>
      <c r="M1979" s="114" t="e">
        <f>IF(Produit_Tarif_Stock!#REF!&lt;&gt;0,Produit_Tarif_Stock!#REF!,"")</f>
        <v>#REF!</v>
      </c>
      <c r="N1979" s="454"/>
      <c r="P1979" s="2" t="e">
        <f>IF(Produit_Tarif_Stock!#REF!&lt;&gt;0,Produit_Tarif_Stock!#REF!,"")</f>
        <v>#REF!</v>
      </c>
      <c r="Q1979" s="518" t="e">
        <f>IF(Produit_Tarif_Stock!#REF!&lt;&gt;0,(E1979-(E1979*H1979)-Produit_Tarif_Stock!#REF!)/Produit_Tarif_Stock!#REF!*100,(E1979-(E1979*H1979)-Produit_Tarif_Stock!#REF!)/Produit_Tarif_Stock!#REF!*100)</f>
        <v>#REF!</v>
      </c>
      <c r="R1979" s="523">
        <f t="shared" si="61"/>
        <v>0</v>
      </c>
      <c r="S1979" s="524" t="e">
        <f>Produit_Tarif_Stock!#REF!</f>
        <v>#REF!</v>
      </c>
    </row>
    <row r="1980" spans="1:19" ht="24.75" customHeight="1">
      <c r="A1980" s="228" t="e">
        <f>Produit_Tarif_Stock!#REF!</f>
        <v>#REF!</v>
      </c>
      <c r="B1980" s="118" t="e">
        <f>IF(Produit_Tarif_Stock!#REF!&lt;&gt;"",Produit_Tarif_Stock!#REF!,"")</f>
        <v>#REF!</v>
      </c>
      <c r="C1980" s="502" t="e">
        <f>IF(Produit_Tarif_Stock!#REF!&lt;&gt;"",Produit_Tarif_Stock!#REF!,"")</f>
        <v>#REF!</v>
      </c>
      <c r="D1980" s="505" t="e">
        <f>IF(Produit_Tarif_Stock!#REF!&lt;&gt;"",Produit_Tarif_Stock!#REF!,"")</f>
        <v>#REF!</v>
      </c>
      <c r="E1980" s="514" t="e">
        <f>IF(Produit_Tarif_Stock!#REF!&lt;&gt;0,Produit_Tarif_Stock!#REF!,"")</f>
        <v>#REF!</v>
      </c>
      <c r="F1980" s="2" t="e">
        <f>IF(Produit_Tarif_Stock!#REF!&lt;&gt;"",Produit_Tarif_Stock!#REF!,"")</f>
        <v>#REF!</v>
      </c>
      <c r="G1980" s="506" t="e">
        <f>IF(Produit_Tarif_Stock!#REF!&lt;&gt;0,Produit_Tarif_Stock!#REF!,"")</f>
        <v>#REF!</v>
      </c>
      <c r="I1980" s="506" t="str">
        <f t="shared" si="60"/>
        <v/>
      </c>
      <c r="J1980" s="2" t="e">
        <f>IF(Produit_Tarif_Stock!#REF!&lt;&gt;0,Produit_Tarif_Stock!#REF!,"")</f>
        <v>#REF!</v>
      </c>
      <c r="K1980" s="2" t="e">
        <f>IF(Produit_Tarif_Stock!#REF!&lt;&gt;0,Produit_Tarif_Stock!#REF!,"")</f>
        <v>#REF!</v>
      </c>
      <c r="L1980" s="114" t="e">
        <f>IF(Produit_Tarif_Stock!#REF!&lt;&gt;0,Produit_Tarif_Stock!#REF!,"")</f>
        <v>#REF!</v>
      </c>
      <c r="M1980" s="114" t="e">
        <f>IF(Produit_Tarif_Stock!#REF!&lt;&gt;0,Produit_Tarif_Stock!#REF!,"")</f>
        <v>#REF!</v>
      </c>
      <c r="N1980" s="454"/>
      <c r="P1980" s="2" t="e">
        <f>IF(Produit_Tarif_Stock!#REF!&lt;&gt;0,Produit_Tarif_Stock!#REF!,"")</f>
        <v>#REF!</v>
      </c>
      <c r="Q1980" s="518" t="e">
        <f>IF(Produit_Tarif_Stock!#REF!&lt;&gt;0,(E1980-(E1980*H1980)-Produit_Tarif_Stock!#REF!)/Produit_Tarif_Stock!#REF!*100,(E1980-(E1980*H1980)-Produit_Tarif_Stock!#REF!)/Produit_Tarif_Stock!#REF!*100)</f>
        <v>#REF!</v>
      </c>
      <c r="R1980" s="523">
        <f t="shared" si="61"/>
        <v>0</v>
      </c>
      <c r="S1980" s="524" t="e">
        <f>Produit_Tarif_Stock!#REF!</f>
        <v>#REF!</v>
      </c>
    </row>
    <row r="1981" spans="1:19" ht="24.75" customHeight="1">
      <c r="A1981" s="228" t="e">
        <f>Produit_Tarif_Stock!#REF!</f>
        <v>#REF!</v>
      </c>
      <c r="B1981" s="118" t="e">
        <f>IF(Produit_Tarif_Stock!#REF!&lt;&gt;"",Produit_Tarif_Stock!#REF!,"")</f>
        <v>#REF!</v>
      </c>
      <c r="C1981" s="502" t="e">
        <f>IF(Produit_Tarif_Stock!#REF!&lt;&gt;"",Produit_Tarif_Stock!#REF!,"")</f>
        <v>#REF!</v>
      </c>
      <c r="D1981" s="505" t="e">
        <f>IF(Produit_Tarif_Stock!#REF!&lt;&gt;"",Produit_Tarif_Stock!#REF!,"")</f>
        <v>#REF!</v>
      </c>
      <c r="E1981" s="514" t="e">
        <f>IF(Produit_Tarif_Stock!#REF!&lt;&gt;0,Produit_Tarif_Stock!#REF!,"")</f>
        <v>#REF!</v>
      </c>
      <c r="F1981" s="2" t="e">
        <f>IF(Produit_Tarif_Stock!#REF!&lt;&gt;"",Produit_Tarif_Stock!#REF!,"")</f>
        <v>#REF!</v>
      </c>
      <c r="G1981" s="506" t="e">
        <f>IF(Produit_Tarif_Stock!#REF!&lt;&gt;0,Produit_Tarif_Stock!#REF!,"")</f>
        <v>#REF!</v>
      </c>
      <c r="I1981" s="506" t="str">
        <f t="shared" si="60"/>
        <v/>
      </c>
      <c r="J1981" s="2" t="e">
        <f>IF(Produit_Tarif_Stock!#REF!&lt;&gt;0,Produit_Tarif_Stock!#REF!,"")</f>
        <v>#REF!</v>
      </c>
      <c r="K1981" s="2" t="e">
        <f>IF(Produit_Tarif_Stock!#REF!&lt;&gt;0,Produit_Tarif_Stock!#REF!,"")</f>
        <v>#REF!</v>
      </c>
      <c r="L1981" s="114" t="e">
        <f>IF(Produit_Tarif_Stock!#REF!&lt;&gt;0,Produit_Tarif_Stock!#REF!,"")</f>
        <v>#REF!</v>
      </c>
      <c r="M1981" s="114" t="e">
        <f>IF(Produit_Tarif_Stock!#REF!&lt;&gt;0,Produit_Tarif_Stock!#REF!,"")</f>
        <v>#REF!</v>
      </c>
      <c r="N1981" s="454"/>
      <c r="P1981" s="2" t="e">
        <f>IF(Produit_Tarif_Stock!#REF!&lt;&gt;0,Produit_Tarif_Stock!#REF!,"")</f>
        <v>#REF!</v>
      </c>
      <c r="Q1981" s="518" t="e">
        <f>IF(Produit_Tarif_Stock!#REF!&lt;&gt;0,(E1981-(E1981*H1981)-Produit_Tarif_Stock!#REF!)/Produit_Tarif_Stock!#REF!*100,(E1981-(E1981*H1981)-Produit_Tarif_Stock!#REF!)/Produit_Tarif_Stock!#REF!*100)</f>
        <v>#REF!</v>
      </c>
      <c r="R1981" s="523">
        <f t="shared" si="61"/>
        <v>0</v>
      </c>
      <c r="S1981" s="524" t="e">
        <f>Produit_Tarif_Stock!#REF!</f>
        <v>#REF!</v>
      </c>
    </row>
    <row r="1982" spans="1:19" ht="24.75" customHeight="1">
      <c r="A1982" s="228" t="e">
        <f>Produit_Tarif_Stock!#REF!</f>
        <v>#REF!</v>
      </c>
      <c r="B1982" s="118" t="e">
        <f>IF(Produit_Tarif_Stock!#REF!&lt;&gt;"",Produit_Tarif_Stock!#REF!,"")</f>
        <v>#REF!</v>
      </c>
      <c r="C1982" s="502" t="e">
        <f>IF(Produit_Tarif_Stock!#REF!&lt;&gt;"",Produit_Tarif_Stock!#REF!,"")</f>
        <v>#REF!</v>
      </c>
      <c r="D1982" s="505" t="e">
        <f>IF(Produit_Tarif_Stock!#REF!&lt;&gt;"",Produit_Tarif_Stock!#REF!,"")</f>
        <v>#REF!</v>
      </c>
      <c r="E1982" s="514" t="e">
        <f>IF(Produit_Tarif_Stock!#REF!&lt;&gt;0,Produit_Tarif_Stock!#REF!,"")</f>
        <v>#REF!</v>
      </c>
      <c r="F1982" s="2" t="e">
        <f>IF(Produit_Tarif_Stock!#REF!&lt;&gt;"",Produit_Tarif_Stock!#REF!,"")</f>
        <v>#REF!</v>
      </c>
      <c r="G1982" s="506" t="e">
        <f>IF(Produit_Tarif_Stock!#REF!&lt;&gt;0,Produit_Tarif_Stock!#REF!,"")</f>
        <v>#REF!</v>
      </c>
      <c r="I1982" s="506" t="str">
        <f t="shared" si="60"/>
        <v/>
      </c>
      <c r="J1982" s="2" t="e">
        <f>IF(Produit_Tarif_Stock!#REF!&lt;&gt;0,Produit_Tarif_Stock!#REF!,"")</f>
        <v>#REF!</v>
      </c>
      <c r="K1982" s="2" t="e">
        <f>IF(Produit_Tarif_Stock!#REF!&lt;&gt;0,Produit_Tarif_Stock!#REF!,"")</f>
        <v>#REF!</v>
      </c>
      <c r="L1982" s="114" t="e">
        <f>IF(Produit_Tarif_Stock!#REF!&lt;&gt;0,Produit_Tarif_Stock!#REF!,"")</f>
        <v>#REF!</v>
      </c>
      <c r="M1982" s="114" t="e">
        <f>IF(Produit_Tarif_Stock!#REF!&lt;&gt;0,Produit_Tarif_Stock!#REF!,"")</f>
        <v>#REF!</v>
      </c>
      <c r="N1982" s="454"/>
      <c r="P1982" s="2" t="e">
        <f>IF(Produit_Tarif_Stock!#REF!&lt;&gt;0,Produit_Tarif_Stock!#REF!,"")</f>
        <v>#REF!</v>
      </c>
      <c r="Q1982" s="518" t="e">
        <f>IF(Produit_Tarif_Stock!#REF!&lt;&gt;0,(E1982-(E1982*H1982)-Produit_Tarif_Stock!#REF!)/Produit_Tarif_Stock!#REF!*100,(E1982-(E1982*H1982)-Produit_Tarif_Stock!#REF!)/Produit_Tarif_Stock!#REF!*100)</f>
        <v>#REF!</v>
      </c>
      <c r="R1982" s="523">
        <f t="shared" si="61"/>
        <v>0</v>
      </c>
      <c r="S1982" s="524" t="e">
        <f>Produit_Tarif_Stock!#REF!</f>
        <v>#REF!</v>
      </c>
    </row>
    <row r="1983" spans="1:19" ht="24.75" customHeight="1">
      <c r="A1983" s="228" t="e">
        <f>Produit_Tarif_Stock!#REF!</f>
        <v>#REF!</v>
      </c>
      <c r="B1983" s="118" t="e">
        <f>IF(Produit_Tarif_Stock!#REF!&lt;&gt;"",Produit_Tarif_Stock!#REF!,"")</f>
        <v>#REF!</v>
      </c>
      <c r="C1983" s="502" t="e">
        <f>IF(Produit_Tarif_Stock!#REF!&lt;&gt;"",Produit_Tarif_Stock!#REF!,"")</f>
        <v>#REF!</v>
      </c>
      <c r="D1983" s="505" t="e">
        <f>IF(Produit_Tarif_Stock!#REF!&lt;&gt;"",Produit_Tarif_Stock!#REF!,"")</f>
        <v>#REF!</v>
      </c>
      <c r="E1983" s="514" t="e">
        <f>IF(Produit_Tarif_Stock!#REF!&lt;&gt;0,Produit_Tarif_Stock!#REF!,"")</f>
        <v>#REF!</v>
      </c>
      <c r="F1983" s="2" t="e">
        <f>IF(Produit_Tarif_Stock!#REF!&lt;&gt;"",Produit_Tarif_Stock!#REF!,"")</f>
        <v>#REF!</v>
      </c>
      <c r="G1983" s="506" t="e">
        <f>IF(Produit_Tarif_Stock!#REF!&lt;&gt;0,Produit_Tarif_Stock!#REF!,"")</f>
        <v>#REF!</v>
      </c>
      <c r="I1983" s="506" t="str">
        <f t="shared" si="60"/>
        <v/>
      </c>
      <c r="J1983" s="2" t="e">
        <f>IF(Produit_Tarif_Stock!#REF!&lt;&gt;0,Produit_Tarif_Stock!#REF!,"")</f>
        <v>#REF!</v>
      </c>
      <c r="K1983" s="2" t="e">
        <f>IF(Produit_Tarif_Stock!#REF!&lt;&gt;0,Produit_Tarif_Stock!#REF!,"")</f>
        <v>#REF!</v>
      </c>
      <c r="L1983" s="114" t="e">
        <f>IF(Produit_Tarif_Stock!#REF!&lt;&gt;0,Produit_Tarif_Stock!#REF!,"")</f>
        <v>#REF!</v>
      </c>
      <c r="M1983" s="114" t="e">
        <f>IF(Produit_Tarif_Stock!#REF!&lt;&gt;0,Produit_Tarif_Stock!#REF!,"")</f>
        <v>#REF!</v>
      </c>
      <c r="N1983" s="454"/>
      <c r="P1983" s="2" t="e">
        <f>IF(Produit_Tarif_Stock!#REF!&lt;&gt;0,Produit_Tarif_Stock!#REF!,"")</f>
        <v>#REF!</v>
      </c>
      <c r="Q1983" s="518" t="e">
        <f>IF(Produit_Tarif_Stock!#REF!&lt;&gt;0,(E1983-(E1983*H1983)-Produit_Tarif_Stock!#REF!)/Produit_Tarif_Stock!#REF!*100,(E1983-(E1983*H1983)-Produit_Tarif_Stock!#REF!)/Produit_Tarif_Stock!#REF!*100)</f>
        <v>#REF!</v>
      </c>
      <c r="R1983" s="523">
        <f t="shared" si="61"/>
        <v>0</v>
      </c>
      <c r="S1983" s="524" t="e">
        <f>Produit_Tarif_Stock!#REF!</f>
        <v>#REF!</v>
      </c>
    </row>
    <row r="1984" spans="1:19" ht="24.75" customHeight="1">
      <c r="A1984" s="228" t="e">
        <f>Produit_Tarif_Stock!#REF!</f>
        <v>#REF!</v>
      </c>
      <c r="B1984" s="118" t="e">
        <f>IF(Produit_Tarif_Stock!#REF!&lt;&gt;"",Produit_Tarif_Stock!#REF!,"")</f>
        <v>#REF!</v>
      </c>
      <c r="C1984" s="502" t="e">
        <f>IF(Produit_Tarif_Stock!#REF!&lt;&gt;"",Produit_Tarif_Stock!#REF!,"")</f>
        <v>#REF!</v>
      </c>
      <c r="D1984" s="505" t="e">
        <f>IF(Produit_Tarif_Stock!#REF!&lt;&gt;"",Produit_Tarif_Stock!#REF!,"")</f>
        <v>#REF!</v>
      </c>
      <c r="E1984" s="514" t="e">
        <f>IF(Produit_Tarif_Stock!#REF!&lt;&gt;0,Produit_Tarif_Stock!#REF!,"")</f>
        <v>#REF!</v>
      </c>
      <c r="F1984" s="2" t="e">
        <f>IF(Produit_Tarif_Stock!#REF!&lt;&gt;"",Produit_Tarif_Stock!#REF!,"")</f>
        <v>#REF!</v>
      </c>
      <c r="G1984" s="506" t="e">
        <f>IF(Produit_Tarif_Stock!#REF!&lt;&gt;0,Produit_Tarif_Stock!#REF!,"")</f>
        <v>#REF!</v>
      </c>
      <c r="I1984" s="506" t="str">
        <f t="shared" si="60"/>
        <v/>
      </c>
      <c r="J1984" s="2" t="e">
        <f>IF(Produit_Tarif_Stock!#REF!&lt;&gt;0,Produit_Tarif_Stock!#REF!,"")</f>
        <v>#REF!</v>
      </c>
      <c r="K1984" s="2" t="e">
        <f>IF(Produit_Tarif_Stock!#REF!&lt;&gt;0,Produit_Tarif_Stock!#REF!,"")</f>
        <v>#REF!</v>
      </c>
      <c r="L1984" s="114" t="e">
        <f>IF(Produit_Tarif_Stock!#REF!&lt;&gt;0,Produit_Tarif_Stock!#REF!,"")</f>
        <v>#REF!</v>
      </c>
      <c r="M1984" s="114" t="e">
        <f>IF(Produit_Tarif_Stock!#REF!&lt;&gt;0,Produit_Tarif_Stock!#REF!,"")</f>
        <v>#REF!</v>
      </c>
      <c r="N1984" s="454"/>
      <c r="P1984" s="2" t="e">
        <f>IF(Produit_Tarif_Stock!#REF!&lt;&gt;0,Produit_Tarif_Stock!#REF!,"")</f>
        <v>#REF!</v>
      </c>
      <c r="Q1984" s="518" t="e">
        <f>IF(Produit_Tarif_Stock!#REF!&lt;&gt;0,(E1984-(E1984*H1984)-Produit_Tarif_Stock!#REF!)/Produit_Tarif_Stock!#REF!*100,(E1984-(E1984*H1984)-Produit_Tarif_Stock!#REF!)/Produit_Tarif_Stock!#REF!*100)</f>
        <v>#REF!</v>
      </c>
      <c r="R1984" s="523">
        <f t="shared" si="61"/>
        <v>0</v>
      </c>
      <c r="S1984" s="524" t="e">
        <f>Produit_Tarif_Stock!#REF!</f>
        <v>#REF!</v>
      </c>
    </row>
    <row r="1985" spans="1:19" ht="24.75" customHeight="1">
      <c r="A1985" s="228" t="e">
        <f>Produit_Tarif_Stock!#REF!</f>
        <v>#REF!</v>
      </c>
      <c r="B1985" s="118" t="e">
        <f>IF(Produit_Tarif_Stock!#REF!&lt;&gt;"",Produit_Tarif_Stock!#REF!,"")</f>
        <v>#REF!</v>
      </c>
      <c r="C1985" s="502" t="e">
        <f>IF(Produit_Tarif_Stock!#REF!&lt;&gt;"",Produit_Tarif_Stock!#REF!,"")</f>
        <v>#REF!</v>
      </c>
      <c r="D1985" s="505" t="e">
        <f>IF(Produit_Tarif_Stock!#REF!&lt;&gt;"",Produit_Tarif_Stock!#REF!,"")</f>
        <v>#REF!</v>
      </c>
      <c r="E1985" s="514" t="e">
        <f>IF(Produit_Tarif_Stock!#REF!&lt;&gt;0,Produit_Tarif_Stock!#REF!,"")</f>
        <v>#REF!</v>
      </c>
      <c r="F1985" s="2" t="e">
        <f>IF(Produit_Tarif_Stock!#REF!&lt;&gt;"",Produit_Tarif_Stock!#REF!,"")</f>
        <v>#REF!</v>
      </c>
      <c r="G1985" s="506" t="e">
        <f>IF(Produit_Tarif_Stock!#REF!&lt;&gt;0,Produit_Tarif_Stock!#REF!,"")</f>
        <v>#REF!</v>
      </c>
      <c r="I1985" s="506" t="str">
        <f t="shared" si="60"/>
        <v/>
      </c>
      <c r="J1985" s="2" t="e">
        <f>IF(Produit_Tarif_Stock!#REF!&lt;&gt;0,Produit_Tarif_Stock!#REF!,"")</f>
        <v>#REF!</v>
      </c>
      <c r="K1985" s="2" t="e">
        <f>IF(Produit_Tarif_Stock!#REF!&lt;&gt;0,Produit_Tarif_Stock!#REF!,"")</f>
        <v>#REF!</v>
      </c>
      <c r="L1985" s="114" t="e">
        <f>IF(Produit_Tarif_Stock!#REF!&lt;&gt;0,Produit_Tarif_Stock!#REF!,"")</f>
        <v>#REF!</v>
      </c>
      <c r="M1985" s="114" t="e">
        <f>IF(Produit_Tarif_Stock!#REF!&lt;&gt;0,Produit_Tarif_Stock!#REF!,"")</f>
        <v>#REF!</v>
      </c>
      <c r="N1985" s="454"/>
      <c r="P1985" s="2" t="e">
        <f>IF(Produit_Tarif_Stock!#REF!&lt;&gt;0,Produit_Tarif_Stock!#REF!,"")</f>
        <v>#REF!</v>
      </c>
      <c r="Q1985" s="518" t="e">
        <f>IF(Produit_Tarif_Stock!#REF!&lt;&gt;0,(E1985-(E1985*H1985)-Produit_Tarif_Stock!#REF!)/Produit_Tarif_Stock!#REF!*100,(E1985-(E1985*H1985)-Produit_Tarif_Stock!#REF!)/Produit_Tarif_Stock!#REF!*100)</f>
        <v>#REF!</v>
      </c>
      <c r="R1985" s="523">
        <f t="shared" si="61"/>
        <v>0</v>
      </c>
      <c r="S1985" s="524" t="e">
        <f>Produit_Tarif_Stock!#REF!</f>
        <v>#REF!</v>
      </c>
    </row>
    <row r="1986" spans="1:19" ht="24.75" customHeight="1">
      <c r="A1986" s="228" t="e">
        <f>Produit_Tarif_Stock!#REF!</f>
        <v>#REF!</v>
      </c>
      <c r="B1986" s="118" t="e">
        <f>IF(Produit_Tarif_Stock!#REF!&lt;&gt;"",Produit_Tarif_Stock!#REF!,"")</f>
        <v>#REF!</v>
      </c>
      <c r="C1986" s="502" t="e">
        <f>IF(Produit_Tarif_Stock!#REF!&lt;&gt;"",Produit_Tarif_Stock!#REF!,"")</f>
        <v>#REF!</v>
      </c>
      <c r="D1986" s="505" t="e">
        <f>IF(Produit_Tarif_Stock!#REF!&lt;&gt;"",Produit_Tarif_Stock!#REF!,"")</f>
        <v>#REF!</v>
      </c>
      <c r="E1986" s="514" t="e">
        <f>IF(Produit_Tarif_Stock!#REF!&lt;&gt;0,Produit_Tarif_Stock!#REF!,"")</f>
        <v>#REF!</v>
      </c>
      <c r="F1986" s="2" t="e">
        <f>IF(Produit_Tarif_Stock!#REF!&lt;&gt;"",Produit_Tarif_Stock!#REF!,"")</f>
        <v>#REF!</v>
      </c>
      <c r="G1986" s="506" t="e">
        <f>IF(Produit_Tarif_Stock!#REF!&lt;&gt;0,Produit_Tarif_Stock!#REF!,"")</f>
        <v>#REF!</v>
      </c>
      <c r="I1986" s="506" t="str">
        <f t="shared" si="60"/>
        <v/>
      </c>
      <c r="J1986" s="2" t="e">
        <f>IF(Produit_Tarif_Stock!#REF!&lt;&gt;0,Produit_Tarif_Stock!#REF!,"")</f>
        <v>#REF!</v>
      </c>
      <c r="K1986" s="2" t="e">
        <f>IF(Produit_Tarif_Stock!#REF!&lt;&gt;0,Produit_Tarif_Stock!#REF!,"")</f>
        <v>#REF!</v>
      </c>
      <c r="L1986" s="114" t="e">
        <f>IF(Produit_Tarif_Stock!#REF!&lt;&gt;0,Produit_Tarif_Stock!#REF!,"")</f>
        <v>#REF!</v>
      </c>
      <c r="M1986" s="114" t="e">
        <f>IF(Produit_Tarif_Stock!#REF!&lt;&gt;0,Produit_Tarif_Stock!#REF!,"")</f>
        <v>#REF!</v>
      </c>
      <c r="N1986" s="454"/>
      <c r="P1986" s="2" t="e">
        <f>IF(Produit_Tarif_Stock!#REF!&lt;&gt;0,Produit_Tarif_Stock!#REF!,"")</f>
        <v>#REF!</v>
      </c>
      <c r="Q1986" s="518" t="e">
        <f>IF(Produit_Tarif_Stock!#REF!&lt;&gt;0,(E1986-(E1986*H1986)-Produit_Tarif_Stock!#REF!)/Produit_Tarif_Stock!#REF!*100,(E1986-(E1986*H1986)-Produit_Tarif_Stock!#REF!)/Produit_Tarif_Stock!#REF!*100)</f>
        <v>#REF!</v>
      </c>
      <c r="R1986" s="523">
        <f t="shared" si="61"/>
        <v>0</v>
      </c>
      <c r="S1986" s="524" t="e">
        <f>Produit_Tarif_Stock!#REF!</f>
        <v>#REF!</v>
      </c>
    </row>
    <row r="1987" spans="1:19" ht="24.75" customHeight="1">
      <c r="A1987" s="228" t="e">
        <f>Produit_Tarif_Stock!#REF!</f>
        <v>#REF!</v>
      </c>
      <c r="B1987" s="118" t="e">
        <f>IF(Produit_Tarif_Stock!#REF!&lt;&gt;"",Produit_Tarif_Stock!#REF!,"")</f>
        <v>#REF!</v>
      </c>
      <c r="C1987" s="502" t="e">
        <f>IF(Produit_Tarif_Stock!#REF!&lt;&gt;"",Produit_Tarif_Stock!#REF!,"")</f>
        <v>#REF!</v>
      </c>
      <c r="D1987" s="505" t="e">
        <f>IF(Produit_Tarif_Stock!#REF!&lt;&gt;"",Produit_Tarif_Stock!#REF!,"")</f>
        <v>#REF!</v>
      </c>
      <c r="E1987" s="514" t="e">
        <f>IF(Produit_Tarif_Stock!#REF!&lt;&gt;0,Produit_Tarif_Stock!#REF!,"")</f>
        <v>#REF!</v>
      </c>
      <c r="F1987" s="2" t="e">
        <f>IF(Produit_Tarif_Stock!#REF!&lt;&gt;"",Produit_Tarif_Stock!#REF!,"")</f>
        <v>#REF!</v>
      </c>
      <c r="G1987" s="506" t="e">
        <f>IF(Produit_Tarif_Stock!#REF!&lt;&gt;0,Produit_Tarif_Stock!#REF!,"")</f>
        <v>#REF!</v>
      </c>
      <c r="I1987" s="506" t="str">
        <f t="shared" si="60"/>
        <v/>
      </c>
      <c r="J1987" s="2" t="e">
        <f>IF(Produit_Tarif_Stock!#REF!&lt;&gt;0,Produit_Tarif_Stock!#REF!,"")</f>
        <v>#REF!</v>
      </c>
      <c r="K1987" s="2" t="e">
        <f>IF(Produit_Tarif_Stock!#REF!&lt;&gt;0,Produit_Tarif_Stock!#REF!,"")</f>
        <v>#REF!</v>
      </c>
      <c r="L1987" s="114" t="e">
        <f>IF(Produit_Tarif_Stock!#REF!&lt;&gt;0,Produit_Tarif_Stock!#REF!,"")</f>
        <v>#REF!</v>
      </c>
      <c r="M1987" s="114" t="e">
        <f>IF(Produit_Tarif_Stock!#REF!&lt;&gt;0,Produit_Tarif_Stock!#REF!,"")</f>
        <v>#REF!</v>
      </c>
      <c r="N1987" s="454"/>
      <c r="P1987" s="2" t="e">
        <f>IF(Produit_Tarif_Stock!#REF!&lt;&gt;0,Produit_Tarif_Stock!#REF!,"")</f>
        <v>#REF!</v>
      </c>
      <c r="Q1987" s="518" t="e">
        <f>IF(Produit_Tarif_Stock!#REF!&lt;&gt;0,(E1987-(E1987*H1987)-Produit_Tarif_Stock!#REF!)/Produit_Tarif_Stock!#REF!*100,(E1987-(E1987*H1987)-Produit_Tarif_Stock!#REF!)/Produit_Tarif_Stock!#REF!*100)</f>
        <v>#REF!</v>
      </c>
      <c r="R1987" s="523">
        <f t="shared" si="61"/>
        <v>0</v>
      </c>
      <c r="S1987" s="524" t="e">
        <f>Produit_Tarif_Stock!#REF!</f>
        <v>#REF!</v>
      </c>
    </row>
    <row r="1988" spans="1:19" ht="24.75" customHeight="1">
      <c r="A1988" s="228" t="e">
        <f>Produit_Tarif_Stock!#REF!</f>
        <v>#REF!</v>
      </c>
      <c r="B1988" s="118" t="e">
        <f>IF(Produit_Tarif_Stock!#REF!&lt;&gt;"",Produit_Tarif_Stock!#REF!,"")</f>
        <v>#REF!</v>
      </c>
      <c r="C1988" s="502" t="e">
        <f>IF(Produit_Tarif_Stock!#REF!&lt;&gt;"",Produit_Tarif_Stock!#REF!,"")</f>
        <v>#REF!</v>
      </c>
      <c r="D1988" s="505" t="e">
        <f>IF(Produit_Tarif_Stock!#REF!&lt;&gt;"",Produit_Tarif_Stock!#REF!,"")</f>
        <v>#REF!</v>
      </c>
      <c r="E1988" s="514" t="e">
        <f>IF(Produit_Tarif_Stock!#REF!&lt;&gt;0,Produit_Tarif_Stock!#REF!,"")</f>
        <v>#REF!</v>
      </c>
      <c r="F1988" s="2" t="e">
        <f>IF(Produit_Tarif_Stock!#REF!&lt;&gt;"",Produit_Tarif_Stock!#REF!,"")</f>
        <v>#REF!</v>
      </c>
      <c r="G1988" s="506" t="e">
        <f>IF(Produit_Tarif_Stock!#REF!&lt;&gt;0,Produit_Tarif_Stock!#REF!,"")</f>
        <v>#REF!</v>
      </c>
      <c r="I1988" s="506" t="str">
        <f t="shared" si="60"/>
        <v/>
      </c>
      <c r="J1988" s="2" t="e">
        <f>IF(Produit_Tarif_Stock!#REF!&lt;&gt;0,Produit_Tarif_Stock!#REF!,"")</f>
        <v>#REF!</v>
      </c>
      <c r="K1988" s="2" t="e">
        <f>IF(Produit_Tarif_Stock!#REF!&lt;&gt;0,Produit_Tarif_Stock!#REF!,"")</f>
        <v>#REF!</v>
      </c>
      <c r="L1988" s="114" t="e">
        <f>IF(Produit_Tarif_Stock!#REF!&lt;&gt;0,Produit_Tarif_Stock!#REF!,"")</f>
        <v>#REF!</v>
      </c>
      <c r="M1988" s="114" t="e">
        <f>IF(Produit_Tarif_Stock!#REF!&lt;&gt;0,Produit_Tarif_Stock!#REF!,"")</f>
        <v>#REF!</v>
      </c>
      <c r="N1988" s="454"/>
      <c r="P1988" s="2" t="e">
        <f>IF(Produit_Tarif_Stock!#REF!&lt;&gt;0,Produit_Tarif_Stock!#REF!,"")</f>
        <v>#REF!</v>
      </c>
      <c r="Q1988" s="518" t="e">
        <f>IF(Produit_Tarif_Stock!#REF!&lt;&gt;0,(E1988-(E1988*H1988)-Produit_Tarif_Stock!#REF!)/Produit_Tarif_Stock!#REF!*100,(E1988-(E1988*H1988)-Produit_Tarif_Stock!#REF!)/Produit_Tarif_Stock!#REF!*100)</f>
        <v>#REF!</v>
      </c>
      <c r="R1988" s="523">
        <f t="shared" si="61"/>
        <v>0</v>
      </c>
      <c r="S1988" s="524" t="e">
        <f>Produit_Tarif_Stock!#REF!</f>
        <v>#REF!</v>
      </c>
    </row>
    <row r="1989" spans="1:19" ht="24.75" customHeight="1">
      <c r="A1989" s="228" t="e">
        <f>Produit_Tarif_Stock!#REF!</f>
        <v>#REF!</v>
      </c>
      <c r="B1989" s="118" t="e">
        <f>IF(Produit_Tarif_Stock!#REF!&lt;&gt;"",Produit_Tarif_Stock!#REF!,"")</f>
        <v>#REF!</v>
      </c>
      <c r="C1989" s="502" t="e">
        <f>IF(Produit_Tarif_Stock!#REF!&lt;&gt;"",Produit_Tarif_Stock!#REF!,"")</f>
        <v>#REF!</v>
      </c>
      <c r="D1989" s="505" t="e">
        <f>IF(Produit_Tarif_Stock!#REF!&lt;&gt;"",Produit_Tarif_Stock!#REF!,"")</f>
        <v>#REF!</v>
      </c>
      <c r="E1989" s="514" t="e">
        <f>IF(Produit_Tarif_Stock!#REF!&lt;&gt;0,Produit_Tarif_Stock!#REF!,"")</f>
        <v>#REF!</v>
      </c>
      <c r="F1989" s="2" t="e">
        <f>IF(Produit_Tarif_Stock!#REF!&lt;&gt;"",Produit_Tarif_Stock!#REF!,"")</f>
        <v>#REF!</v>
      </c>
      <c r="G1989" s="506" t="e">
        <f>IF(Produit_Tarif_Stock!#REF!&lt;&gt;0,Produit_Tarif_Stock!#REF!,"")</f>
        <v>#REF!</v>
      </c>
      <c r="I1989" s="506" t="str">
        <f t="shared" si="60"/>
        <v/>
      </c>
      <c r="J1989" s="2" t="e">
        <f>IF(Produit_Tarif_Stock!#REF!&lt;&gt;0,Produit_Tarif_Stock!#REF!,"")</f>
        <v>#REF!</v>
      </c>
      <c r="K1989" s="2" t="e">
        <f>IF(Produit_Tarif_Stock!#REF!&lt;&gt;0,Produit_Tarif_Stock!#REF!,"")</f>
        <v>#REF!</v>
      </c>
      <c r="L1989" s="114" t="e">
        <f>IF(Produit_Tarif_Stock!#REF!&lt;&gt;0,Produit_Tarif_Stock!#REF!,"")</f>
        <v>#REF!</v>
      </c>
      <c r="M1989" s="114" t="e">
        <f>IF(Produit_Tarif_Stock!#REF!&lt;&gt;0,Produit_Tarif_Stock!#REF!,"")</f>
        <v>#REF!</v>
      </c>
      <c r="N1989" s="454"/>
      <c r="P1989" s="2" t="e">
        <f>IF(Produit_Tarif_Stock!#REF!&lt;&gt;0,Produit_Tarif_Stock!#REF!,"")</f>
        <v>#REF!</v>
      </c>
      <c r="Q1989" s="518" t="e">
        <f>IF(Produit_Tarif_Stock!#REF!&lt;&gt;0,(E1989-(E1989*H1989)-Produit_Tarif_Stock!#REF!)/Produit_Tarif_Stock!#REF!*100,(E1989-(E1989*H1989)-Produit_Tarif_Stock!#REF!)/Produit_Tarif_Stock!#REF!*100)</f>
        <v>#REF!</v>
      </c>
      <c r="R1989" s="523">
        <f t="shared" si="61"/>
        <v>0</v>
      </c>
      <c r="S1989" s="524" t="e">
        <f>Produit_Tarif_Stock!#REF!</f>
        <v>#REF!</v>
      </c>
    </row>
    <row r="1990" spans="1:19" ht="24.75" customHeight="1">
      <c r="A1990" s="228" t="e">
        <f>Produit_Tarif_Stock!#REF!</f>
        <v>#REF!</v>
      </c>
      <c r="B1990" s="118" t="e">
        <f>IF(Produit_Tarif_Stock!#REF!&lt;&gt;"",Produit_Tarif_Stock!#REF!,"")</f>
        <v>#REF!</v>
      </c>
      <c r="C1990" s="502" t="e">
        <f>IF(Produit_Tarif_Stock!#REF!&lt;&gt;"",Produit_Tarif_Stock!#REF!,"")</f>
        <v>#REF!</v>
      </c>
      <c r="D1990" s="505" t="e">
        <f>IF(Produit_Tarif_Stock!#REF!&lt;&gt;"",Produit_Tarif_Stock!#REF!,"")</f>
        <v>#REF!</v>
      </c>
      <c r="E1990" s="514" t="e">
        <f>IF(Produit_Tarif_Stock!#REF!&lt;&gt;0,Produit_Tarif_Stock!#REF!,"")</f>
        <v>#REF!</v>
      </c>
      <c r="F1990" s="2" t="e">
        <f>IF(Produit_Tarif_Stock!#REF!&lt;&gt;"",Produit_Tarif_Stock!#REF!,"")</f>
        <v>#REF!</v>
      </c>
      <c r="G1990" s="506" t="e">
        <f>IF(Produit_Tarif_Stock!#REF!&lt;&gt;0,Produit_Tarif_Stock!#REF!,"")</f>
        <v>#REF!</v>
      </c>
      <c r="I1990" s="506" t="str">
        <f t="shared" si="60"/>
        <v/>
      </c>
      <c r="J1990" s="2" t="e">
        <f>IF(Produit_Tarif_Stock!#REF!&lt;&gt;0,Produit_Tarif_Stock!#REF!,"")</f>
        <v>#REF!</v>
      </c>
      <c r="K1990" s="2" t="e">
        <f>IF(Produit_Tarif_Stock!#REF!&lt;&gt;0,Produit_Tarif_Stock!#REF!,"")</f>
        <v>#REF!</v>
      </c>
      <c r="L1990" s="114" t="e">
        <f>IF(Produit_Tarif_Stock!#REF!&lt;&gt;0,Produit_Tarif_Stock!#REF!,"")</f>
        <v>#REF!</v>
      </c>
      <c r="M1990" s="114" t="e">
        <f>IF(Produit_Tarif_Stock!#REF!&lt;&gt;0,Produit_Tarif_Stock!#REF!,"")</f>
        <v>#REF!</v>
      </c>
      <c r="N1990" s="454"/>
      <c r="P1990" s="2" t="e">
        <f>IF(Produit_Tarif_Stock!#REF!&lt;&gt;0,Produit_Tarif_Stock!#REF!,"")</f>
        <v>#REF!</v>
      </c>
      <c r="Q1990" s="518" t="e">
        <f>IF(Produit_Tarif_Stock!#REF!&lt;&gt;0,(E1990-(E1990*H1990)-Produit_Tarif_Stock!#REF!)/Produit_Tarif_Stock!#REF!*100,(E1990-(E1990*H1990)-Produit_Tarif_Stock!#REF!)/Produit_Tarif_Stock!#REF!*100)</f>
        <v>#REF!</v>
      </c>
      <c r="R1990" s="523">
        <f t="shared" si="61"/>
        <v>0</v>
      </c>
      <c r="S1990" s="524" t="e">
        <f>Produit_Tarif_Stock!#REF!</f>
        <v>#REF!</v>
      </c>
    </row>
    <row r="1991" spans="1:19" ht="24.75" customHeight="1">
      <c r="A1991" s="228" t="e">
        <f>Produit_Tarif_Stock!#REF!</f>
        <v>#REF!</v>
      </c>
      <c r="B1991" s="118" t="e">
        <f>IF(Produit_Tarif_Stock!#REF!&lt;&gt;"",Produit_Tarif_Stock!#REF!,"")</f>
        <v>#REF!</v>
      </c>
      <c r="C1991" s="502" t="e">
        <f>IF(Produit_Tarif_Stock!#REF!&lt;&gt;"",Produit_Tarif_Stock!#REF!,"")</f>
        <v>#REF!</v>
      </c>
      <c r="D1991" s="505" t="e">
        <f>IF(Produit_Tarif_Stock!#REF!&lt;&gt;"",Produit_Tarif_Stock!#REF!,"")</f>
        <v>#REF!</v>
      </c>
      <c r="E1991" s="514" t="e">
        <f>IF(Produit_Tarif_Stock!#REF!&lt;&gt;0,Produit_Tarif_Stock!#REF!,"")</f>
        <v>#REF!</v>
      </c>
      <c r="F1991" s="2" t="e">
        <f>IF(Produit_Tarif_Stock!#REF!&lt;&gt;"",Produit_Tarif_Stock!#REF!,"")</f>
        <v>#REF!</v>
      </c>
      <c r="G1991" s="506" t="e">
        <f>IF(Produit_Tarif_Stock!#REF!&lt;&gt;0,Produit_Tarif_Stock!#REF!,"")</f>
        <v>#REF!</v>
      </c>
      <c r="I1991" s="506" t="str">
        <f t="shared" ref="I1991:I2054" si="62">IF(H1991&gt;0,E1991-(E1991*H1991),"")</f>
        <v/>
      </c>
      <c r="J1991" s="2" t="e">
        <f>IF(Produit_Tarif_Stock!#REF!&lt;&gt;0,Produit_Tarif_Stock!#REF!,"")</f>
        <v>#REF!</v>
      </c>
      <c r="K1991" s="2" t="e">
        <f>IF(Produit_Tarif_Stock!#REF!&lt;&gt;0,Produit_Tarif_Stock!#REF!,"")</f>
        <v>#REF!</v>
      </c>
      <c r="L1991" s="114" t="e">
        <f>IF(Produit_Tarif_Stock!#REF!&lt;&gt;0,Produit_Tarif_Stock!#REF!,"")</f>
        <v>#REF!</v>
      </c>
      <c r="M1991" s="114" t="e">
        <f>IF(Produit_Tarif_Stock!#REF!&lt;&gt;0,Produit_Tarif_Stock!#REF!,"")</f>
        <v>#REF!</v>
      </c>
      <c r="N1991" s="454"/>
      <c r="P1991" s="2" t="e">
        <f>IF(Produit_Tarif_Stock!#REF!&lt;&gt;0,Produit_Tarif_Stock!#REF!,"")</f>
        <v>#REF!</v>
      </c>
      <c r="Q1991" s="518" t="e">
        <f>IF(Produit_Tarif_Stock!#REF!&lt;&gt;0,(E1991-(E1991*H1991)-Produit_Tarif_Stock!#REF!)/Produit_Tarif_Stock!#REF!*100,(E1991-(E1991*H1991)-Produit_Tarif_Stock!#REF!)/Produit_Tarif_Stock!#REF!*100)</f>
        <v>#REF!</v>
      </c>
      <c r="R1991" s="523">
        <f t="shared" ref="R1991:R2054" si="63">SUM(H1991:H3984)</f>
        <v>0</v>
      </c>
      <c r="S1991" s="524" t="e">
        <f>Produit_Tarif_Stock!#REF!</f>
        <v>#REF!</v>
      </c>
    </row>
    <row r="1992" spans="1:19" ht="24.75" customHeight="1">
      <c r="A1992" s="228" t="e">
        <f>Produit_Tarif_Stock!#REF!</f>
        <v>#REF!</v>
      </c>
      <c r="B1992" s="118" t="e">
        <f>IF(Produit_Tarif_Stock!#REF!&lt;&gt;"",Produit_Tarif_Stock!#REF!,"")</f>
        <v>#REF!</v>
      </c>
      <c r="C1992" s="502" t="e">
        <f>IF(Produit_Tarif_Stock!#REF!&lt;&gt;"",Produit_Tarif_Stock!#REF!,"")</f>
        <v>#REF!</v>
      </c>
      <c r="D1992" s="505" t="e">
        <f>IF(Produit_Tarif_Stock!#REF!&lt;&gt;"",Produit_Tarif_Stock!#REF!,"")</f>
        <v>#REF!</v>
      </c>
      <c r="E1992" s="514" t="e">
        <f>IF(Produit_Tarif_Stock!#REF!&lt;&gt;0,Produit_Tarif_Stock!#REF!,"")</f>
        <v>#REF!</v>
      </c>
      <c r="F1992" s="2" t="e">
        <f>IF(Produit_Tarif_Stock!#REF!&lt;&gt;"",Produit_Tarif_Stock!#REF!,"")</f>
        <v>#REF!</v>
      </c>
      <c r="G1992" s="506" t="e">
        <f>IF(Produit_Tarif_Stock!#REF!&lt;&gt;0,Produit_Tarif_Stock!#REF!,"")</f>
        <v>#REF!</v>
      </c>
      <c r="I1992" s="506" t="str">
        <f t="shared" si="62"/>
        <v/>
      </c>
      <c r="J1992" s="2" t="e">
        <f>IF(Produit_Tarif_Stock!#REF!&lt;&gt;0,Produit_Tarif_Stock!#REF!,"")</f>
        <v>#REF!</v>
      </c>
      <c r="K1992" s="2" t="e">
        <f>IF(Produit_Tarif_Stock!#REF!&lt;&gt;0,Produit_Tarif_Stock!#REF!,"")</f>
        <v>#REF!</v>
      </c>
      <c r="L1992" s="114" t="e">
        <f>IF(Produit_Tarif_Stock!#REF!&lt;&gt;0,Produit_Tarif_Stock!#REF!,"")</f>
        <v>#REF!</v>
      </c>
      <c r="M1992" s="114" t="e">
        <f>IF(Produit_Tarif_Stock!#REF!&lt;&gt;0,Produit_Tarif_Stock!#REF!,"")</f>
        <v>#REF!</v>
      </c>
      <c r="N1992" s="454"/>
      <c r="P1992" s="2" t="e">
        <f>IF(Produit_Tarif_Stock!#REF!&lt;&gt;0,Produit_Tarif_Stock!#REF!,"")</f>
        <v>#REF!</v>
      </c>
      <c r="Q1992" s="518" t="e">
        <f>IF(Produit_Tarif_Stock!#REF!&lt;&gt;0,(E1992-(E1992*H1992)-Produit_Tarif_Stock!#REF!)/Produit_Tarif_Stock!#REF!*100,(E1992-(E1992*H1992)-Produit_Tarif_Stock!#REF!)/Produit_Tarif_Stock!#REF!*100)</f>
        <v>#REF!</v>
      </c>
      <c r="R1992" s="523">
        <f t="shared" si="63"/>
        <v>0</v>
      </c>
      <c r="S1992" s="524" t="e">
        <f>Produit_Tarif_Stock!#REF!</f>
        <v>#REF!</v>
      </c>
    </row>
    <row r="1993" spans="1:19" ht="24.75" customHeight="1">
      <c r="A1993" s="228" t="e">
        <f>Produit_Tarif_Stock!#REF!</f>
        <v>#REF!</v>
      </c>
      <c r="B1993" s="118" t="e">
        <f>IF(Produit_Tarif_Stock!#REF!&lt;&gt;"",Produit_Tarif_Stock!#REF!,"")</f>
        <v>#REF!</v>
      </c>
      <c r="C1993" s="502" t="e">
        <f>IF(Produit_Tarif_Stock!#REF!&lt;&gt;"",Produit_Tarif_Stock!#REF!,"")</f>
        <v>#REF!</v>
      </c>
      <c r="D1993" s="505" t="e">
        <f>IF(Produit_Tarif_Stock!#REF!&lt;&gt;"",Produit_Tarif_Stock!#REF!,"")</f>
        <v>#REF!</v>
      </c>
      <c r="E1993" s="514" t="e">
        <f>IF(Produit_Tarif_Stock!#REF!&lt;&gt;0,Produit_Tarif_Stock!#REF!,"")</f>
        <v>#REF!</v>
      </c>
      <c r="F1993" s="2" t="e">
        <f>IF(Produit_Tarif_Stock!#REF!&lt;&gt;"",Produit_Tarif_Stock!#REF!,"")</f>
        <v>#REF!</v>
      </c>
      <c r="G1993" s="506" t="e">
        <f>IF(Produit_Tarif_Stock!#REF!&lt;&gt;0,Produit_Tarif_Stock!#REF!,"")</f>
        <v>#REF!</v>
      </c>
      <c r="I1993" s="506" t="str">
        <f t="shared" si="62"/>
        <v/>
      </c>
      <c r="J1993" s="2" t="e">
        <f>IF(Produit_Tarif_Stock!#REF!&lt;&gt;0,Produit_Tarif_Stock!#REF!,"")</f>
        <v>#REF!</v>
      </c>
      <c r="K1993" s="2" t="e">
        <f>IF(Produit_Tarif_Stock!#REF!&lt;&gt;0,Produit_Tarif_Stock!#REF!,"")</f>
        <v>#REF!</v>
      </c>
      <c r="L1993" s="114" t="e">
        <f>IF(Produit_Tarif_Stock!#REF!&lt;&gt;0,Produit_Tarif_Stock!#REF!,"")</f>
        <v>#REF!</v>
      </c>
      <c r="M1993" s="114" t="e">
        <f>IF(Produit_Tarif_Stock!#REF!&lt;&gt;0,Produit_Tarif_Stock!#REF!,"")</f>
        <v>#REF!</v>
      </c>
      <c r="N1993" s="454"/>
      <c r="P1993" s="2" t="e">
        <f>IF(Produit_Tarif_Stock!#REF!&lt;&gt;0,Produit_Tarif_Stock!#REF!,"")</f>
        <v>#REF!</v>
      </c>
      <c r="Q1993" s="518" t="e">
        <f>IF(Produit_Tarif_Stock!#REF!&lt;&gt;0,(E1993-(E1993*H1993)-Produit_Tarif_Stock!#REF!)/Produit_Tarif_Stock!#REF!*100,(E1993-(E1993*H1993)-Produit_Tarif_Stock!#REF!)/Produit_Tarif_Stock!#REF!*100)</f>
        <v>#REF!</v>
      </c>
      <c r="R1993" s="523">
        <f t="shared" si="63"/>
        <v>0</v>
      </c>
      <c r="S1993" s="524" t="e">
        <f>Produit_Tarif_Stock!#REF!</f>
        <v>#REF!</v>
      </c>
    </row>
    <row r="1994" spans="1:19" ht="24.75" customHeight="1">
      <c r="A1994" s="228" t="e">
        <f>Produit_Tarif_Stock!#REF!</f>
        <v>#REF!</v>
      </c>
      <c r="B1994" s="118" t="e">
        <f>IF(Produit_Tarif_Stock!#REF!&lt;&gt;"",Produit_Tarif_Stock!#REF!,"")</f>
        <v>#REF!</v>
      </c>
      <c r="C1994" s="502" t="e">
        <f>IF(Produit_Tarif_Stock!#REF!&lt;&gt;"",Produit_Tarif_Stock!#REF!,"")</f>
        <v>#REF!</v>
      </c>
      <c r="D1994" s="505" t="e">
        <f>IF(Produit_Tarif_Stock!#REF!&lt;&gt;"",Produit_Tarif_Stock!#REF!,"")</f>
        <v>#REF!</v>
      </c>
      <c r="E1994" s="514" t="e">
        <f>IF(Produit_Tarif_Stock!#REF!&lt;&gt;0,Produit_Tarif_Stock!#REF!,"")</f>
        <v>#REF!</v>
      </c>
      <c r="F1994" s="2" t="e">
        <f>IF(Produit_Tarif_Stock!#REF!&lt;&gt;"",Produit_Tarif_Stock!#REF!,"")</f>
        <v>#REF!</v>
      </c>
      <c r="G1994" s="506" t="e">
        <f>IF(Produit_Tarif_Stock!#REF!&lt;&gt;0,Produit_Tarif_Stock!#REF!,"")</f>
        <v>#REF!</v>
      </c>
      <c r="I1994" s="506" t="str">
        <f t="shared" si="62"/>
        <v/>
      </c>
      <c r="J1994" s="2" t="e">
        <f>IF(Produit_Tarif_Stock!#REF!&lt;&gt;0,Produit_Tarif_Stock!#REF!,"")</f>
        <v>#REF!</v>
      </c>
      <c r="K1994" s="2" t="e">
        <f>IF(Produit_Tarif_Stock!#REF!&lt;&gt;0,Produit_Tarif_Stock!#REF!,"")</f>
        <v>#REF!</v>
      </c>
      <c r="L1994" s="114" t="e">
        <f>IF(Produit_Tarif_Stock!#REF!&lt;&gt;0,Produit_Tarif_Stock!#REF!,"")</f>
        <v>#REF!</v>
      </c>
      <c r="M1994" s="114" t="e">
        <f>IF(Produit_Tarif_Stock!#REF!&lt;&gt;0,Produit_Tarif_Stock!#REF!,"")</f>
        <v>#REF!</v>
      </c>
      <c r="N1994" s="454"/>
      <c r="P1994" s="2" t="e">
        <f>IF(Produit_Tarif_Stock!#REF!&lt;&gt;0,Produit_Tarif_Stock!#REF!,"")</f>
        <v>#REF!</v>
      </c>
      <c r="Q1994" s="518" t="e">
        <f>IF(Produit_Tarif_Stock!#REF!&lt;&gt;0,(E1994-(E1994*H1994)-Produit_Tarif_Stock!#REF!)/Produit_Tarif_Stock!#REF!*100,(E1994-(E1994*H1994)-Produit_Tarif_Stock!#REF!)/Produit_Tarif_Stock!#REF!*100)</f>
        <v>#REF!</v>
      </c>
      <c r="R1994" s="523">
        <f t="shared" si="63"/>
        <v>0</v>
      </c>
      <c r="S1994" s="524" t="e">
        <f>Produit_Tarif_Stock!#REF!</f>
        <v>#REF!</v>
      </c>
    </row>
    <row r="1995" spans="1:19" ht="24.75" customHeight="1">
      <c r="A1995" s="228" t="e">
        <f>Produit_Tarif_Stock!#REF!</f>
        <v>#REF!</v>
      </c>
      <c r="B1995" s="118" t="e">
        <f>IF(Produit_Tarif_Stock!#REF!&lt;&gt;"",Produit_Tarif_Stock!#REF!,"")</f>
        <v>#REF!</v>
      </c>
      <c r="C1995" s="502" t="e">
        <f>IF(Produit_Tarif_Stock!#REF!&lt;&gt;"",Produit_Tarif_Stock!#REF!,"")</f>
        <v>#REF!</v>
      </c>
      <c r="D1995" s="505" t="e">
        <f>IF(Produit_Tarif_Stock!#REF!&lt;&gt;"",Produit_Tarif_Stock!#REF!,"")</f>
        <v>#REF!</v>
      </c>
      <c r="E1995" s="514" t="e">
        <f>IF(Produit_Tarif_Stock!#REF!&lt;&gt;0,Produit_Tarif_Stock!#REF!,"")</f>
        <v>#REF!</v>
      </c>
      <c r="F1995" s="2" t="e">
        <f>IF(Produit_Tarif_Stock!#REF!&lt;&gt;"",Produit_Tarif_Stock!#REF!,"")</f>
        <v>#REF!</v>
      </c>
      <c r="G1995" s="506" t="e">
        <f>IF(Produit_Tarif_Stock!#REF!&lt;&gt;0,Produit_Tarif_Stock!#REF!,"")</f>
        <v>#REF!</v>
      </c>
      <c r="I1995" s="506" t="str">
        <f t="shared" si="62"/>
        <v/>
      </c>
      <c r="J1995" s="2" t="e">
        <f>IF(Produit_Tarif_Stock!#REF!&lt;&gt;0,Produit_Tarif_Stock!#REF!,"")</f>
        <v>#REF!</v>
      </c>
      <c r="K1995" s="2" t="e">
        <f>IF(Produit_Tarif_Stock!#REF!&lt;&gt;0,Produit_Tarif_Stock!#REF!,"")</f>
        <v>#REF!</v>
      </c>
      <c r="L1995" s="114" t="e">
        <f>IF(Produit_Tarif_Stock!#REF!&lt;&gt;0,Produit_Tarif_Stock!#REF!,"")</f>
        <v>#REF!</v>
      </c>
      <c r="M1995" s="114" t="e">
        <f>IF(Produit_Tarif_Stock!#REF!&lt;&gt;0,Produit_Tarif_Stock!#REF!,"")</f>
        <v>#REF!</v>
      </c>
      <c r="N1995" s="454"/>
      <c r="P1995" s="2" t="e">
        <f>IF(Produit_Tarif_Stock!#REF!&lt;&gt;0,Produit_Tarif_Stock!#REF!,"")</f>
        <v>#REF!</v>
      </c>
      <c r="Q1995" s="518" t="e">
        <f>IF(Produit_Tarif_Stock!#REF!&lt;&gt;0,(E1995-(E1995*H1995)-Produit_Tarif_Stock!#REF!)/Produit_Tarif_Stock!#REF!*100,(E1995-(E1995*H1995)-Produit_Tarif_Stock!#REF!)/Produit_Tarif_Stock!#REF!*100)</f>
        <v>#REF!</v>
      </c>
      <c r="R1995" s="523">
        <f t="shared" si="63"/>
        <v>0</v>
      </c>
      <c r="S1995" s="524" t="e">
        <f>Produit_Tarif_Stock!#REF!</f>
        <v>#REF!</v>
      </c>
    </row>
    <row r="1996" spans="1:19" ht="24.75" customHeight="1">
      <c r="A1996" s="228" t="e">
        <f>Produit_Tarif_Stock!#REF!</f>
        <v>#REF!</v>
      </c>
      <c r="B1996" s="118" t="e">
        <f>IF(Produit_Tarif_Stock!#REF!&lt;&gt;"",Produit_Tarif_Stock!#REF!,"")</f>
        <v>#REF!</v>
      </c>
      <c r="C1996" s="502" t="e">
        <f>IF(Produit_Tarif_Stock!#REF!&lt;&gt;"",Produit_Tarif_Stock!#REF!,"")</f>
        <v>#REF!</v>
      </c>
      <c r="D1996" s="505" t="e">
        <f>IF(Produit_Tarif_Stock!#REF!&lt;&gt;"",Produit_Tarif_Stock!#REF!,"")</f>
        <v>#REF!</v>
      </c>
      <c r="E1996" s="514" t="e">
        <f>IF(Produit_Tarif_Stock!#REF!&lt;&gt;0,Produit_Tarif_Stock!#REF!,"")</f>
        <v>#REF!</v>
      </c>
      <c r="F1996" s="2" t="e">
        <f>IF(Produit_Tarif_Stock!#REF!&lt;&gt;"",Produit_Tarif_Stock!#REF!,"")</f>
        <v>#REF!</v>
      </c>
      <c r="G1996" s="506" t="e">
        <f>IF(Produit_Tarif_Stock!#REF!&lt;&gt;0,Produit_Tarif_Stock!#REF!,"")</f>
        <v>#REF!</v>
      </c>
      <c r="I1996" s="506" t="str">
        <f t="shared" si="62"/>
        <v/>
      </c>
      <c r="J1996" s="2" t="e">
        <f>IF(Produit_Tarif_Stock!#REF!&lt;&gt;0,Produit_Tarif_Stock!#REF!,"")</f>
        <v>#REF!</v>
      </c>
      <c r="K1996" s="2" t="e">
        <f>IF(Produit_Tarif_Stock!#REF!&lt;&gt;0,Produit_Tarif_Stock!#REF!,"")</f>
        <v>#REF!</v>
      </c>
      <c r="L1996" s="114" t="e">
        <f>IF(Produit_Tarif_Stock!#REF!&lt;&gt;0,Produit_Tarif_Stock!#REF!,"")</f>
        <v>#REF!</v>
      </c>
      <c r="M1996" s="114" t="e">
        <f>IF(Produit_Tarif_Stock!#REF!&lt;&gt;0,Produit_Tarif_Stock!#REF!,"")</f>
        <v>#REF!</v>
      </c>
      <c r="N1996" s="454"/>
      <c r="P1996" s="2" t="e">
        <f>IF(Produit_Tarif_Stock!#REF!&lt;&gt;0,Produit_Tarif_Stock!#REF!,"")</f>
        <v>#REF!</v>
      </c>
      <c r="Q1996" s="518" t="e">
        <f>IF(Produit_Tarif_Stock!#REF!&lt;&gt;0,(E1996-(E1996*H1996)-Produit_Tarif_Stock!#REF!)/Produit_Tarif_Stock!#REF!*100,(E1996-(E1996*H1996)-Produit_Tarif_Stock!#REF!)/Produit_Tarif_Stock!#REF!*100)</f>
        <v>#REF!</v>
      </c>
      <c r="R1996" s="523">
        <f t="shared" si="63"/>
        <v>0</v>
      </c>
      <c r="S1996" s="524" t="e">
        <f>Produit_Tarif_Stock!#REF!</f>
        <v>#REF!</v>
      </c>
    </row>
    <row r="1997" spans="1:19" ht="24.75" customHeight="1">
      <c r="A1997" s="228" t="e">
        <f>Produit_Tarif_Stock!#REF!</f>
        <v>#REF!</v>
      </c>
      <c r="B1997" s="118" t="e">
        <f>IF(Produit_Tarif_Stock!#REF!&lt;&gt;"",Produit_Tarif_Stock!#REF!,"")</f>
        <v>#REF!</v>
      </c>
      <c r="C1997" s="502" t="e">
        <f>IF(Produit_Tarif_Stock!#REF!&lt;&gt;"",Produit_Tarif_Stock!#REF!,"")</f>
        <v>#REF!</v>
      </c>
      <c r="D1997" s="505" t="e">
        <f>IF(Produit_Tarif_Stock!#REF!&lt;&gt;"",Produit_Tarif_Stock!#REF!,"")</f>
        <v>#REF!</v>
      </c>
      <c r="E1997" s="514" t="e">
        <f>IF(Produit_Tarif_Stock!#REF!&lt;&gt;0,Produit_Tarif_Stock!#REF!,"")</f>
        <v>#REF!</v>
      </c>
      <c r="F1997" s="2" t="e">
        <f>IF(Produit_Tarif_Stock!#REF!&lt;&gt;"",Produit_Tarif_Stock!#REF!,"")</f>
        <v>#REF!</v>
      </c>
      <c r="G1997" s="506" t="e">
        <f>IF(Produit_Tarif_Stock!#REF!&lt;&gt;0,Produit_Tarif_Stock!#REF!,"")</f>
        <v>#REF!</v>
      </c>
      <c r="I1997" s="506" t="str">
        <f t="shared" si="62"/>
        <v/>
      </c>
      <c r="J1997" s="2" t="e">
        <f>IF(Produit_Tarif_Stock!#REF!&lt;&gt;0,Produit_Tarif_Stock!#REF!,"")</f>
        <v>#REF!</v>
      </c>
      <c r="K1997" s="2" t="e">
        <f>IF(Produit_Tarif_Stock!#REF!&lt;&gt;0,Produit_Tarif_Stock!#REF!,"")</f>
        <v>#REF!</v>
      </c>
      <c r="L1997" s="114" t="e">
        <f>IF(Produit_Tarif_Stock!#REF!&lt;&gt;0,Produit_Tarif_Stock!#REF!,"")</f>
        <v>#REF!</v>
      </c>
      <c r="M1997" s="114" t="e">
        <f>IF(Produit_Tarif_Stock!#REF!&lt;&gt;0,Produit_Tarif_Stock!#REF!,"")</f>
        <v>#REF!</v>
      </c>
      <c r="N1997" s="454"/>
      <c r="P1997" s="2" t="e">
        <f>IF(Produit_Tarif_Stock!#REF!&lt;&gt;0,Produit_Tarif_Stock!#REF!,"")</f>
        <v>#REF!</v>
      </c>
      <c r="Q1997" s="518" t="e">
        <f>IF(Produit_Tarif_Stock!#REF!&lt;&gt;0,(E1997-(E1997*H1997)-Produit_Tarif_Stock!#REF!)/Produit_Tarif_Stock!#REF!*100,(E1997-(E1997*H1997)-Produit_Tarif_Stock!#REF!)/Produit_Tarif_Stock!#REF!*100)</f>
        <v>#REF!</v>
      </c>
      <c r="R1997" s="523">
        <f t="shared" si="63"/>
        <v>0</v>
      </c>
      <c r="S1997" s="524" t="e">
        <f>Produit_Tarif_Stock!#REF!</f>
        <v>#REF!</v>
      </c>
    </row>
    <row r="1998" spans="1:19" ht="24.75" customHeight="1">
      <c r="A1998" s="228" t="e">
        <f>Produit_Tarif_Stock!#REF!</f>
        <v>#REF!</v>
      </c>
      <c r="B1998" s="118" t="e">
        <f>IF(Produit_Tarif_Stock!#REF!&lt;&gt;"",Produit_Tarif_Stock!#REF!,"")</f>
        <v>#REF!</v>
      </c>
      <c r="C1998" s="502" t="e">
        <f>IF(Produit_Tarif_Stock!#REF!&lt;&gt;"",Produit_Tarif_Stock!#REF!,"")</f>
        <v>#REF!</v>
      </c>
      <c r="D1998" s="505" t="e">
        <f>IF(Produit_Tarif_Stock!#REF!&lt;&gt;"",Produit_Tarif_Stock!#REF!,"")</f>
        <v>#REF!</v>
      </c>
      <c r="E1998" s="514" t="e">
        <f>IF(Produit_Tarif_Stock!#REF!&lt;&gt;0,Produit_Tarif_Stock!#REF!,"")</f>
        <v>#REF!</v>
      </c>
      <c r="F1998" s="2" t="e">
        <f>IF(Produit_Tarif_Stock!#REF!&lt;&gt;"",Produit_Tarif_Stock!#REF!,"")</f>
        <v>#REF!</v>
      </c>
      <c r="G1998" s="506" t="e">
        <f>IF(Produit_Tarif_Stock!#REF!&lt;&gt;0,Produit_Tarif_Stock!#REF!,"")</f>
        <v>#REF!</v>
      </c>
      <c r="I1998" s="506" t="str">
        <f t="shared" si="62"/>
        <v/>
      </c>
      <c r="J1998" s="2" t="e">
        <f>IF(Produit_Tarif_Stock!#REF!&lt;&gt;0,Produit_Tarif_Stock!#REF!,"")</f>
        <v>#REF!</v>
      </c>
      <c r="K1998" s="2" t="e">
        <f>IF(Produit_Tarif_Stock!#REF!&lt;&gt;0,Produit_Tarif_Stock!#REF!,"")</f>
        <v>#REF!</v>
      </c>
      <c r="L1998" s="114" t="e">
        <f>IF(Produit_Tarif_Stock!#REF!&lt;&gt;0,Produit_Tarif_Stock!#REF!,"")</f>
        <v>#REF!</v>
      </c>
      <c r="M1998" s="114" t="e">
        <f>IF(Produit_Tarif_Stock!#REF!&lt;&gt;0,Produit_Tarif_Stock!#REF!,"")</f>
        <v>#REF!</v>
      </c>
      <c r="N1998" s="454"/>
      <c r="P1998" s="2" t="e">
        <f>IF(Produit_Tarif_Stock!#REF!&lt;&gt;0,Produit_Tarif_Stock!#REF!,"")</f>
        <v>#REF!</v>
      </c>
      <c r="Q1998" s="518" t="e">
        <f>IF(Produit_Tarif_Stock!#REF!&lt;&gt;0,(E1998-(E1998*H1998)-Produit_Tarif_Stock!#REF!)/Produit_Tarif_Stock!#REF!*100,(E1998-(E1998*H1998)-Produit_Tarif_Stock!#REF!)/Produit_Tarif_Stock!#REF!*100)</f>
        <v>#REF!</v>
      </c>
      <c r="R1998" s="523">
        <f t="shared" si="63"/>
        <v>0</v>
      </c>
      <c r="S1998" s="524" t="e">
        <f>Produit_Tarif_Stock!#REF!</f>
        <v>#REF!</v>
      </c>
    </row>
    <row r="1999" spans="1:19" ht="24.75" customHeight="1">
      <c r="A1999" s="228" t="e">
        <f>Produit_Tarif_Stock!#REF!</f>
        <v>#REF!</v>
      </c>
      <c r="B1999" s="118" t="e">
        <f>IF(Produit_Tarif_Stock!#REF!&lt;&gt;"",Produit_Tarif_Stock!#REF!,"")</f>
        <v>#REF!</v>
      </c>
      <c r="C1999" s="502" t="e">
        <f>IF(Produit_Tarif_Stock!#REF!&lt;&gt;"",Produit_Tarif_Stock!#REF!,"")</f>
        <v>#REF!</v>
      </c>
      <c r="D1999" s="505" t="e">
        <f>IF(Produit_Tarif_Stock!#REF!&lt;&gt;"",Produit_Tarif_Stock!#REF!,"")</f>
        <v>#REF!</v>
      </c>
      <c r="E1999" s="514" t="e">
        <f>IF(Produit_Tarif_Stock!#REF!&lt;&gt;0,Produit_Tarif_Stock!#REF!,"")</f>
        <v>#REF!</v>
      </c>
      <c r="F1999" s="2" t="e">
        <f>IF(Produit_Tarif_Stock!#REF!&lt;&gt;"",Produit_Tarif_Stock!#REF!,"")</f>
        <v>#REF!</v>
      </c>
      <c r="G1999" s="506" t="e">
        <f>IF(Produit_Tarif_Stock!#REF!&lt;&gt;0,Produit_Tarif_Stock!#REF!,"")</f>
        <v>#REF!</v>
      </c>
      <c r="I1999" s="506" t="str">
        <f t="shared" si="62"/>
        <v/>
      </c>
      <c r="J1999" s="2" t="e">
        <f>IF(Produit_Tarif_Stock!#REF!&lt;&gt;0,Produit_Tarif_Stock!#REF!,"")</f>
        <v>#REF!</v>
      </c>
      <c r="K1999" s="2" t="e">
        <f>IF(Produit_Tarif_Stock!#REF!&lt;&gt;0,Produit_Tarif_Stock!#REF!,"")</f>
        <v>#REF!</v>
      </c>
      <c r="L1999" s="114" t="e">
        <f>IF(Produit_Tarif_Stock!#REF!&lt;&gt;0,Produit_Tarif_Stock!#REF!,"")</f>
        <v>#REF!</v>
      </c>
      <c r="M1999" s="114" t="e">
        <f>IF(Produit_Tarif_Stock!#REF!&lt;&gt;0,Produit_Tarif_Stock!#REF!,"")</f>
        <v>#REF!</v>
      </c>
      <c r="N1999" s="454"/>
      <c r="P1999" s="2" t="e">
        <f>IF(Produit_Tarif_Stock!#REF!&lt;&gt;0,Produit_Tarif_Stock!#REF!,"")</f>
        <v>#REF!</v>
      </c>
      <c r="Q1999" s="518" t="e">
        <f>IF(Produit_Tarif_Stock!#REF!&lt;&gt;0,(E1999-(E1999*H1999)-Produit_Tarif_Stock!#REF!)/Produit_Tarif_Stock!#REF!*100,(E1999-(E1999*H1999)-Produit_Tarif_Stock!#REF!)/Produit_Tarif_Stock!#REF!*100)</f>
        <v>#REF!</v>
      </c>
      <c r="R1999" s="523">
        <f t="shared" si="63"/>
        <v>0</v>
      </c>
      <c r="S1999" s="524" t="e">
        <f>Produit_Tarif_Stock!#REF!</f>
        <v>#REF!</v>
      </c>
    </row>
    <row r="2000" spans="1:19" ht="24.75" customHeight="1">
      <c r="A2000" s="228" t="e">
        <f>Produit_Tarif_Stock!#REF!</f>
        <v>#REF!</v>
      </c>
      <c r="B2000" s="118" t="e">
        <f>IF(Produit_Tarif_Stock!#REF!&lt;&gt;"",Produit_Tarif_Stock!#REF!,"")</f>
        <v>#REF!</v>
      </c>
      <c r="C2000" s="502" t="e">
        <f>IF(Produit_Tarif_Stock!#REF!&lt;&gt;"",Produit_Tarif_Stock!#REF!,"")</f>
        <v>#REF!</v>
      </c>
      <c r="D2000" s="505" t="e">
        <f>IF(Produit_Tarif_Stock!#REF!&lt;&gt;"",Produit_Tarif_Stock!#REF!,"")</f>
        <v>#REF!</v>
      </c>
      <c r="E2000" s="514" t="e">
        <f>IF(Produit_Tarif_Stock!#REF!&lt;&gt;0,Produit_Tarif_Stock!#REF!,"")</f>
        <v>#REF!</v>
      </c>
      <c r="F2000" s="2" t="e">
        <f>IF(Produit_Tarif_Stock!#REF!&lt;&gt;"",Produit_Tarif_Stock!#REF!,"")</f>
        <v>#REF!</v>
      </c>
      <c r="G2000" s="506" t="e">
        <f>IF(Produit_Tarif_Stock!#REF!&lt;&gt;0,Produit_Tarif_Stock!#REF!,"")</f>
        <v>#REF!</v>
      </c>
      <c r="I2000" s="506" t="str">
        <f t="shared" si="62"/>
        <v/>
      </c>
      <c r="J2000" s="2" t="e">
        <f>IF(Produit_Tarif_Stock!#REF!&lt;&gt;0,Produit_Tarif_Stock!#REF!,"")</f>
        <v>#REF!</v>
      </c>
      <c r="K2000" s="2" t="e">
        <f>IF(Produit_Tarif_Stock!#REF!&lt;&gt;0,Produit_Tarif_Stock!#REF!,"")</f>
        <v>#REF!</v>
      </c>
      <c r="L2000" s="114" t="e">
        <f>IF(Produit_Tarif_Stock!#REF!&lt;&gt;0,Produit_Tarif_Stock!#REF!,"")</f>
        <v>#REF!</v>
      </c>
      <c r="M2000" s="114" t="e">
        <f>IF(Produit_Tarif_Stock!#REF!&lt;&gt;0,Produit_Tarif_Stock!#REF!,"")</f>
        <v>#REF!</v>
      </c>
      <c r="N2000" s="454"/>
      <c r="P2000" s="2" t="e">
        <f>IF(Produit_Tarif_Stock!#REF!&lt;&gt;0,Produit_Tarif_Stock!#REF!,"")</f>
        <v>#REF!</v>
      </c>
      <c r="Q2000" s="518" t="e">
        <f>IF(Produit_Tarif_Stock!#REF!&lt;&gt;0,(E2000-(E2000*H2000)-Produit_Tarif_Stock!#REF!)/Produit_Tarif_Stock!#REF!*100,(E2000-(E2000*H2000)-Produit_Tarif_Stock!#REF!)/Produit_Tarif_Stock!#REF!*100)</f>
        <v>#REF!</v>
      </c>
      <c r="R2000" s="523">
        <f t="shared" si="63"/>
        <v>0</v>
      </c>
      <c r="S2000" s="524" t="e">
        <f>Produit_Tarif_Stock!#REF!</f>
        <v>#REF!</v>
      </c>
    </row>
    <row r="2001" spans="1:19" ht="24.75" customHeight="1">
      <c r="A2001" s="228" t="e">
        <f>Produit_Tarif_Stock!#REF!</f>
        <v>#REF!</v>
      </c>
      <c r="B2001" s="118" t="e">
        <f>IF(Produit_Tarif_Stock!#REF!&lt;&gt;"",Produit_Tarif_Stock!#REF!,"")</f>
        <v>#REF!</v>
      </c>
      <c r="C2001" s="502" t="e">
        <f>IF(Produit_Tarif_Stock!#REF!&lt;&gt;"",Produit_Tarif_Stock!#REF!,"")</f>
        <v>#REF!</v>
      </c>
      <c r="D2001" s="505" t="e">
        <f>IF(Produit_Tarif_Stock!#REF!&lt;&gt;"",Produit_Tarif_Stock!#REF!,"")</f>
        <v>#REF!</v>
      </c>
      <c r="E2001" s="514" t="e">
        <f>IF(Produit_Tarif_Stock!#REF!&lt;&gt;0,Produit_Tarif_Stock!#REF!,"")</f>
        <v>#REF!</v>
      </c>
      <c r="F2001" s="2" t="e">
        <f>IF(Produit_Tarif_Stock!#REF!&lt;&gt;"",Produit_Tarif_Stock!#REF!,"")</f>
        <v>#REF!</v>
      </c>
      <c r="G2001" s="506" t="e">
        <f>IF(Produit_Tarif_Stock!#REF!&lt;&gt;0,Produit_Tarif_Stock!#REF!,"")</f>
        <v>#REF!</v>
      </c>
      <c r="I2001" s="506" t="str">
        <f t="shared" si="62"/>
        <v/>
      </c>
      <c r="J2001" s="2" t="e">
        <f>IF(Produit_Tarif_Stock!#REF!&lt;&gt;0,Produit_Tarif_Stock!#REF!,"")</f>
        <v>#REF!</v>
      </c>
      <c r="K2001" s="2" t="e">
        <f>IF(Produit_Tarif_Stock!#REF!&lt;&gt;0,Produit_Tarif_Stock!#REF!,"")</f>
        <v>#REF!</v>
      </c>
      <c r="L2001" s="114" t="e">
        <f>IF(Produit_Tarif_Stock!#REF!&lt;&gt;0,Produit_Tarif_Stock!#REF!,"")</f>
        <v>#REF!</v>
      </c>
      <c r="M2001" s="114" t="e">
        <f>IF(Produit_Tarif_Stock!#REF!&lt;&gt;0,Produit_Tarif_Stock!#REF!,"")</f>
        <v>#REF!</v>
      </c>
      <c r="N2001" s="454"/>
      <c r="P2001" s="2" t="e">
        <f>IF(Produit_Tarif_Stock!#REF!&lt;&gt;0,Produit_Tarif_Stock!#REF!,"")</f>
        <v>#REF!</v>
      </c>
      <c r="Q2001" s="518" t="e">
        <f>IF(Produit_Tarif_Stock!#REF!&lt;&gt;0,(E2001-(E2001*H2001)-Produit_Tarif_Stock!#REF!)/Produit_Tarif_Stock!#REF!*100,(E2001-(E2001*H2001)-Produit_Tarif_Stock!#REF!)/Produit_Tarif_Stock!#REF!*100)</f>
        <v>#REF!</v>
      </c>
      <c r="R2001" s="523">
        <f t="shared" si="63"/>
        <v>0</v>
      </c>
      <c r="S2001" s="524" t="e">
        <f>Produit_Tarif_Stock!#REF!</f>
        <v>#REF!</v>
      </c>
    </row>
    <row r="2002" spans="1:19" ht="24.75" customHeight="1">
      <c r="A2002" s="228" t="e">
        <f>Produit_Tarif_Stock!#REF!</f>
        <v>#REF!</v>
      </c>
      <c r="B2002" s="118" t="e">
        <f>IF(Produit_Tarif_Stock!#REF!&lt;&gt;"",Produit_Tarif_Stock!#REF!,"")</f>
        <v>#REF!</v>
      </c>
      <c r="C2002" s="502" t="e">
        <f>IF(Produit_Tarif_Stock!#REF!&lt;&gt;"",Produit_Tarif_Stock!#REF!,"")</f>
        <v>#REF!</v>
      </c>
      <c r="D2002" s="505" t="e">
        <f>IF(Produit_Tarif_Stock!#REF!&lt;&gt;"",Produit_Tarif_Stock!#REF!,"")</f>
        <v>#REF!</v>
      </c>
      <c r="E2002" s="514" t="e">
        <f>IF(Produit_Tarif_Stock!#REF!&lt;&gt;0,Produit_Tarif_Stock!#REF!,"")</f>
        <v>#REF!</v>
      </c>
      <c r="F2002" s="2" t="e">
        <f>IF(Produit_Tarif_Stock!#REF!&lt;&gt;"",Produit_Tarif_Stock!#REF!,"")</f>
        <v>#REF!</v>
      </c>
      <c r="G2002" s="506" t="e">
        <f>IF(Produit_Tarif_Stock!#REF!&lt;&gt;0,Produit_Tarif_Stock!#REF!,"")</f>
        <v>#REF!</v>
      </c>
      <c r="I2002" s="506" t="str">
        <f t="shared" si="62"/>
        <v/>
      </c>
      <c r="J2002" s="2" t="e">
        <f>IF(Produit_Tarif_Stock!#REF!&lt;&gt;0,Produit_Tarif_Stock!#REF!,"")</f>
        <v>#REF!</v>
      </c>
      <c r="K2002" s="2" t="e">
        <f>IF(Produit_Tarif_Stock!#REF!&lt;&gt;0,Produit_Tarif_Stock!#REF!,"")</f>
        <v>#REF!</v>
      </c>
      <c r="L2002" s="114" t="e">
        <f>IF(Produit_Tarif_Stock!#REF!&lt;&gt;0,Produit_Tarif_Stock!#REF!,"")</f>
        <v>#REF!</v>
      </c>
      <c r="M2002" s="114" t="e">
        <f>IF(Produit_Tarif_Stock!#REF!&lt;&gt;0,Produit_Tarif_Stock!#REF!,"")</f>
        <v>#REF!</v>
      </c>
      <c r="N2002" s="454"/>
      <c r="P2002" s="2" t="e">
        <f>IF(Produit_Tarif_Stock!#REF!&lt;&gt;0,Produit_Tarif_Stock!#REF!,"")</f>
        <v>#REF!</v>
      </c>
      <c r="Q2002" s="518" t="e">
        <f>IF(Produit_Tarif_Stock!#REF!&lt;&gt;0,(E2002-(E2002*H2002)-Produit_Tarif_Stock!#REF!)/Produit_Tarif_Stock!#REF!*100,(E2002-(E2002*H2002)-Produit_Tarif_Stock!#REF!)/Produit_Tarif_Stock!#REF!*100)</f>
        <v>#REF!</v>
      </c>
      <c r="R2002" s="523">
        <f t="shared" si="63"/>
        <v>0</v>
      </c>
      <c r="S2002" s="524" t="e">
        <f>Produit_Tarif_Stock!#REF!</f>
        <v>#REF!</v>
      </c>
    </row>
    <row r="2003" spans="1:19" ht="24.75" customHeight="1">
      <c r="A2003" s="228" t="e">
        <f>Produit_Tarif_Stock!#REF!</f>
        <v>#REF!</v>
      </c>
      <c r="B2003" s="118" t="e">
        <f>IF(Produit_Tarif_Stock!#REF!&lt;&gt;"",Produit_Tarif_Stock!#REF!,"")</f>
        <v>#REF!</v>
      </c>
      <c r="C2003" s="502" t="e">
        <f>IF(Produit_Tarif_Stock!#REF!&lt;&gt;"",Produit_Tarif_Stock!#REF!,"")</f>
        <v>#REF!</v>
      </c>
      <c r="D2003" s="505" t="e">
        <f>IF(Produit_Tarif_Stock!#REF!&lt;&gt;"",Produit_Tarif_Stock!#REF!,"")</f>
        <v>#REF!</v>
      </c>
      <c r="E2003" s="514" t="e">
        <f>IF(Produit_Tarif_Stock!#REF!&lt;&gt;0,Produit_Tarif_Stock!#REF!,"")</f>
        <v>#REF!</v>
      </c>
      <c r="F2003" s="2" t="e">
        <f>IF(Produit_Tarif_Stock!#REF!&lt;&gt;"",Produit_Tarif_Stock!#REF!,"")</f>
        <v>#REF!</v>
      </c>
      <c r="G2003" s="506" t="e">
        <f>IF(Produit_Tarif_Stock!#REF!&lt;&gt;0,Produit_Tarif_Stock!#REF!,"")</f>
        <v>#REF!</v>
      </c>
      <c r="I2003" s="506" t="str">
        <f t="shared" si="62"/>
        <v/>
      </c>
      <c r="J2003" s="2" t="e">
        <f>IF(Produit_Tarif_Stock!#REF!&lt;&gt;0,Produit_Tarif_Stock!#REF!,"")</f>
        <v>#REF!</v>
      </c>
      <c r="K2003" s="2" t="e">
        <f>IF(Produit_Tarif_Stock!#REF!&lt;&gt;0,Produit_Tarif_Stock!#REF!,"")</f>
        <v>#REF!</v>
      </c>
      <c r="L2003" s="114" t="e">
        <f>IF(Produit_Tarif_Stock!#REF!&lt;&gt;0,Produit_Tarif_Stock!#REF!,"")</f>
        <v>#REF!</v>
      </c>
      <c r="M2003" s="114" t="e">
        <f>IF(Produit_Tarif_Stock!#REF!&lt;&gt;0,Produit_Tarif_Stock!#REF!,"")</f>
        <v>#REF!</v>
      </c>
      <c r="N2003" s="454"/>
      <c r="P2003" s="2" t="e">
        <f>IF(Produit_Tarif_Stock!#REF!&lt;&gt;0,Produit_Tarif_Stock!#REF!,"")</f>
        <v>#REF!</v>
      </c>
      <c r="Q2003" s="518" t="e">
        <f>IF(Produit_Tarif_Stock!#REF!&lt;&gt;0,(E2003-(E2003*H2003)-Produit_Tarif_Stock!#REF!)/Produit_Tarif_Stock!#REF!*100,(E2003-(E2003*H2003)-Produit_Tarif_Stock!#REF!)/Produit_Tarif_Stock!#REF!*100)</f>
        <v>#REF!</v>
      </c>
      <c r="R2003" s="523">
        <f t="shared" si="63"/>
        <v>0</v>
      </c>
      <c r="S2003" s="524" t="e">
        <f>Produit_Tarif_Stock!#REF!</f>
        <v>#REF!</v>
      </c>
    </row>
    <row r="2004" spans="1:19" ht="24.75" customHeight="1">
      <c r="A2004" s="228" t="e">
        <f>Produit_Tarif_Stock!#REF!</f>
        <v>#REF!</v>
      </c>
      <c r="B2004" s="118" t="e">
        <f>IF(Produit_Tarif_Stock!#REF!&lt;&gt;"",Produit_Tarif_Stock!#REF!,"")</f>
        <v>#REF!</v>
      </c>
      <c r="C2004" s="502" t="e">
        <f>IF(Produit_Tarif_Stock!#REF!&lt;&gt;"",Produit_Tarif_Stock!#REF!,"")</f>
        <v>#REF!</v>
      </c>
      <c r="D2004" s="505" t="e">
        <f>IF(Produit_Tarif_Stock!#REF!&lt;&gt;"",Produit_Tarif_Stock!#REF!,"")</f>
        <v>#REF!</v>
      </c>
      <c r="E2004" s="514" t="e">
        <f>IF(Produit_Tarif_Stock!#REF!&lt;&gt;0,Produit_Tarif_Stock!#REF!,"")</f>
        <v>#REF!</v>
      </c>
      <c r="F2004" s="2" t="e">
        <f>IF(Produit_Tarif_Stock!#REF!&lt;&gt;"",Produit_Tarif_Stock!#REF!,"")</f>
        <v>#REF!</v>
      </c>
      <c r="G2004" s="506" t="e">
        <f>IF(Produit_Tarif_Stock!#REF!&lt;&gt;0,Produit_Tarif_Stock!#REF!,"")</f>
        <v>#REF!</v>
      </c>
      <c r="I2004" s="506" t="str">
        <f t="shared" si="62"/>
        <v/>
      </c>
      <c r="J2004" s="2" t="e">
        <f>IF(Produit_Tarif_Stock!#REF!&lt;&gt;0,Produit_Tarif_Stock!#REF!,"")</f>
        <v>#REF!</v>
      </c>
      <c r="K2004" s="2" t="e">
        <f>IF(Produit_Tarif_Stock!#REF!&lt;&gt;0,Produit_Tarif_Stock!#REF!,"")</f>
        <v>#REF!</v>
      </c>
      <c r="L2004" s="114" t="e">
        <f>IF(Produit_Tarif_Stock!#REF!&lt;&gt;0,Produit_Tarif_Stock!#REF!,"")</f>
        <v>#REF!</v>
      </c>
      <c r="M2004" s="114" t="e">
        <f>IF(Produit_Tarif_Stock!#REF!&lt;&gt;0,Produit_Tarif_Stock!#REF!,"")</f>
        <v>#REF!</v>
      </c>
      <c r="N2004" s="454"/>
      <c r="P2004" s="2" t="e">
        <f>IF(Produit_Tarif_Stock!#REF!&lt;&gt;0,Produit_Tarif_Stock!#REF!,"")</f>
        <v>#REF!</v>
      </c>
      <c r="Q2004" s="518" t="e">
        <f>IF(Produit_Tarif_Stock!#REF!&lt;&gt;0,(E2004-(E2004*H2004)-Produit_Tarif_Stock!#REF!)/Produit_Tarif_Stock!#REF!*100,(E2004-(E2004*H2004)-Produit_Tarif_Stock!#REF!)/Produit_Tarif_Stock!#REF!*100)</f>
        <v>#REF!</v>
      </c>
      <c r="R2004" s="523">
        <f t="shared" si="63"/>
        <v>0</v>
      </c>
      <c r="S2004" s="524" t="e">
        <f>Produit_Tarif_Stock!#REF!</f>
        <v>#REF!</v>
      </c>
    </row>
    <row r="2005" spans="1:19" ht="24.75" customHeight="1">
      <c r="A2005" s="228" t="e">
        <f>Produit_Tarif_Stock!#REF!</f>
        <v>#REF!</v>
      </c>
      <c r="B2005" s="118" t="e">
        <f>IF(Produit_Tarif_Stock!#REF!&lt;&gt;"",Produit_Tarif_Stock!#REF!,"")</f>
        <v>#REF!</v>
      </c>
      <c r="C2005" s="502" t="e">
        <f>IF(Produit_Tarif_Stock!#REF!&lt;&gt;"",Produit_Tarif_Stock!#REF!,"")</f>
        <v>#REF!</v>
      </c>
      <c r="D2005" s="505" t="e">
        <f>IF(Produit_Tarif_Stock!#REF!&lt;&gt;"",Produit_Tarif_Stock!#REF!,"")</f>
        <v>#REF!</v>
      </c>
      <c r="E2005" s="514" t="e">
        <f>IF(Produit_Tarif_Stock!#REF!&lt;&gt;0,Produit_Tarif_Stock!#REF!,"")</f>
        <v>#REF!</v>
      </c>
      <c r="F2005" s="2" t="e">
        <f>IF(Produit_Tarif_Stock!#REF!&lt;&gt;"",Produit_Tarif_Stock!#REF!,"")</f>
        <v>#REF!</v>
      </c>
      <c r="G2005" s="506" t="e">
        <f>IF(Produit_Tarif_Stock!#REF!&lt;&gt;0,Produit_Tarif_Stock!#REF!,"")</f>
        <v>#REF!</v>
      </c>
      <c r="I2005" s="506" t="str">
        <f t="shared" si="62"/>
        <v/>
      </c>
      <c r="J2005" s="2" t="e">
        <f>IF(Produit_Tarif_Stock!#REF!&lt;&gt;0,Produit_Tarif_Stock!#REF!,"")</f>
        <v>#REF!</v>
      </c>
      <c r="K2005" s="2" t="e">
        <f>IF(Produit_Tarif_Stock!#REF!&lt;&gt;0,Produit_Tarif_Stock!#REF!,"")</f>
        <v>#REF!</v>
      </c>
      <c r="L2005" s="114" t="e">
        <f>IF(Produit_Tarif_Stock!#REF!&lt;&gt;0,Produit_Tarif_Stock!#REF!,"")</f>
        <v>#REF!</v>
      </c>
      <c r="M2005" s="114" t="e">
        <f>IF(Produit_Tarif_Stock!#REF!&lt;&gt;0,Produit_Tarif_Stock!#REF!,"")</f>
        <v>#REF!</v>
      </c>
      <c r="N2005" s="454"/>
      <c r="P2005" s="2" t="e">
        <f>IF(Produit_Tarif_Stock!#REF!&lt;&gt;0,Produit_Tarif_Stock!#REF!,"")</f>
        <v>#REF!</v>
      </c>
      <c r="Q2005" s="518" t="e">
        <f>IF(Produit_Tarif_Stock!#REF!&lt;&gt;0,(E2005-(E2005*H2005)-Produit_Tarif_Stock!#REF!)/Produit_Tarif_Stock!#REF!*100,(E2005-(E2005*H2005)-Produit_Tarif_Stock!#REF!)/Produit_Tarif_Stock!#REF!*100)</f>
        <v>#REF!</v>
      </c>
      <c r="R2005" s="523">
        <f t="shared" si="63"/>
        <v>0</v>
      </c>
      <c r="S2005" s="524" t="e">
        <f>Produit_Tarif_Stock!#REF!</f>
        <v>#REF!</v>
      </c>
    </row>
    <row r="2006" spans="1:19" ht="24.75" customHeight="1">
      <c r="A2006" s="228" t="e">
        <f>Produit_Tarif_Stock!#REF!</f>
        <v>#REF!</v>
      </c>
      <c r="B2006" s="118" t="e">
        <f>IF(Produit_Tarif_Stock!#REF!&lt;&gt;"",Produit_Tarif_Stock!#REF!,"")</f>
        <v>#REF!</v>
      </c>
      <c r="C2006" s="502" t="e">
        <f>IF(Produit_Tarif_Stock!#REF!&lt;&gt;"",Produit_Tarif_Stock!#REF!,"")</f>
        <v>#REF!</v>
      </c>
      <c r="D2006" s="505" t="e">
        <f>IF(Produit_Tarif_Stock!#REF!&lt;&gt;"",Produit_Tarif_Stock!#REF!,"")</f>
        <v>#REF!</v>
      </c>
      <c r="E2006" s="514" t="e">
        <f>IF(Produit_Tarif_Stock!#REF!&lt;&gt;0,Produit_Tarif_Stock!#REF!,"")</f>
        <v>#REF!</v>
      </c>
      <c r="F2006" s="2" t="e">
        <f>IF(Produit_Tarif_Stock!#REF!&lt;&gt;"",Produit_Tarif_Stock!#REF!,"")</f>
        <v>#REF!</v>
      </c>
      <c r="G2006" s="506" t="e">
        <f>IF(Produit_Tarif_Stock!#REF!&lt;&gt;0,Produit_Tarif_Stock!#REF!,"")</f>
        <v>#REF!</v>
      </c>
      <c r="I2006" s="506" t="str">
        <f t="shared" si="62"/>
        <v/>
      </c>
      <c r="J2006" s="2" t="e">
        <f>IF(Produit_Tarif_Stock!#REF!&lt;&gt;0,Produit_Tarif_Stock!#REF!,"")</f>
        <v>#REF!</v>
      </c>
      <c r="K2006" s="2" t="e">
        <f>IF(Produit_Tarif_Stock!#REF!&lt;&gt;0,Produit_Tarif_Stock!#REF!,"")</f>
        <v>#REF!</v>
      </c>
      <c r="L2006" s="114" t="e">
        <f>IF(Produit_Tarif_Stock!#REF!&lt;&gt;0,Produit_Tarif_Stock!#REF!,"")</f>
        <v>#REF!</v>
      </c>
      <c r="M2006" s="114" t="e">
        <f>IF(Produit_Tarif_Stock!#REF!&lt;&gt;0,Produit_Tarif_Stock!#REF!,"")</f>
        <v>#REF!</v>
      </c>
      <c r="N2006" s="454"/>
      <c r="P2006" s="2" t="e">
        <f>IF(Produit_Tarif_Stock!#REF!&lt;&gt;0,Produit_Tarif_Stock!#REF!,"")</f>
        <v>#REF!</v>
      </c>
      <c r="Q2006" s="518" t="e">
        <f>IF(Produit_Tarif_Stock!#REF!&lt;&gt;0,(E2006-(E2006*H2006)-Produit_Tarif_Stock!#REF!)/Produit_Tarif_Stock!#REF!*100,(E2006-(E2006*H2006)-Produit_Tarif_Stock!#REF!)/Produit_Tarif_Stock!#REF!*100)</f>
        <v>#REF!</v>
      </c>
      <c r="R2006" s="523">
        <f t="shared" si="63"/>
        <v>0</v>
      </c>
      <c r="S2006" s="524" t="e">
        <f>Produit_Tarif_Stock!#REF!</f>
        <v>#REF!</v>
      </c>
    </row>
    <row r="2007" spans="1:19" ht="24.75" customHeight="1">
      <c r="A2007" s="228" t="e">
        <f>Produit_Tarif_Stock!#REF!</f>
        <v>#REF!</v>
      </c>
      <c r="B2007" s="118" t="e">
        <f>IF(Produit_Tarif_Stock!#REF!&lt;&gt;"",Produit_Tarif_Stock!#REF!,"")</f>
        <v>#REF!</v>
      </c>
      <c r="C2007" s="502" t="e">
        <f>IF(Produit_Tarif_Stock!#REF!&lt;&gt;"",Produit_Tarif_Stock!#REF!,"")</f>
        <v>#REF!</v>
      </c>
      <c r="D2007" s="505" t="e">
        <f>IF(Produit_Tarif_Stock!#REF!&lt;&gt;"",Produit_Tarif_Stock!#REF!,"")</f>
        <v>#REF!</v>
      </c>
      <c r="E2007" s="514" t="e">
        <f>IF(Produit_Tarif_Stock!#REF!&lt;&gt;0,Produit_Tarif_Stock!#REF!,"")</f>
        <v>#REF!</v>
      </c>
      <c r="F2007" s="2" t="e">
        <f>IF(Produit_Tarif_Stock!#REF!&lt;&gt;"",Produit_Tarif_Stock!#REF!,"")</f>
        <v>#REF!</v>
      </c>
      <c r="G2007" s="506" t="e">
        <f>IF(Produit_Tarif_Stock!#REF!&lt;&gt;0,Produit_Tarif_Stock!#REF!,"")</f>
        <v>#REF!</v>
      </c>
      <c r="I2007" s="506" t="str">
        <f t="shared" si="62"/>
        <v/>
      </c>
      <c r="J2007" s="2" t="e">
        <f>IF(Produit_Tarif_Stock!#REF!&lt;&gt;0,Produit_Tarif_Stock!#REF!,"")</f>
        <v>#REF!</v>
      </c>
      <c r="K2007" s="2" t="e">
        <f>IF(Produit_Tarif_Stock!#REF!&lt;&gt;0,Produit_Tarif_Stock!#REF!,"")</f>
        <v>#REF!</v>
      </c>
      <c r="L2007" s="114" t="e">
        <f>IF(Produit_Tarif_Stock!#REF!&lt;&gt;0,Produit_Tarif_Stock!#REF!,"")</f>
        <v>#REF!</v>
      </c>
      <c r="M2007" s="114" t="e">
        <f>IF(Produit_Tarif_Stock!#REF!&lt;&gt;0,Produit_Tarif_Stock!#REF!,"")</f>
        <v>#REF!</v>
      </c>
      <c r="N2007" s="454"/>
      <c r="P2007" s="2" t="e">
        <f>IF(Produit_Tarif_Stock!#REF!&lt;&gt;0,Produit_Tarif_Stock!#REF!,"")</f>
        <v>#REF!</v>
      </c>
      <c r="Q2007" s="518" t="e">
        <f>IF(Produit_Tarif_Stock!#REF!&lt;&gt;0,(E2007-(E2007*H2007)-Produit_Tarif_Stock!#REF!)/Produit_Tarif_Stock!#REF!*100,(E2007-(E2007*H2007)-Produit_Tarif_Stock!#REF!)/Produit_Tarif_Stock!#REF!*100)</f>
        <v>#REF!</v>
      </c>
      <c r="R2007" s="523">
        <f t="shared" si="63"/>
        <v>0</v>
      </c>
      <c r="S2007" s="524" t="e">
        <f>Produit_Tarif_Stock!#REF!</f>
        <v>#REF!</v>
      </c>
    </row>
    <row r="2008" spans="1:19" ht="24.75" customHeight="1">
      <c r="A2008" s="228" t="e">
        <f>Produit_Tarif_Stock!#REF!</f>
        <v>#REF!</v>
      </c>
      <c r="B2008" s="118" t="e">
        <f>IF(Produit_Tarif_Stock!#REF!&lt;&gt;"",Produit_Tarif_Stock!#REF!,"")</f>
        <v>#REF!</v>
      </c>
      <c r="C2008" s="502" t="e">
        <f>IF(Produit_Tarif_Stock!#REF!&lt;&gt;"",Produit_Tarif_Stock!#REF!,"")</f>
        <v>#REF!</v>
      </c>
      <c r="D2008" s="505" t="e">
        <f>IF(Produit_Tarif_Stock!#REF!&lt;&gt;"",Produit_Tarif_Stock!#REF!,"")</f>
        <v>#REF!</v>
      </c>
      <c r="E2008" s="514" t="e">
        <f>IF(Produit_Tarif_Stock!#REF!&lt;&gt;0,Produit_Tarif_Stock!#REF!,"")</f>
        <v>#REF!</v>
      </c>
      <c r="F2008" s="2" t="e">
        <f>IF(Produit_Tarif_Stock!#REF!&lt;&gt;"",Produit_Tarif_Stock!#REF!,"")</f>
        <v>#REF!</v>
      </c>
      <c r="G2008" s="506" t="e">
        <f>IF(Produit_Tarif_Stock!#REF!&lt;&gt;0,Produit_Tarif_Stock!#REF!,"")</f>
        <v>#REF!</v>
      </c>
      <c r="I2008" s="506" t="str">
        <f t="shared" si="62"/>
        <v/>
      </c>
      <c r="J2008" s="2" t="e">
        <f>IF(Produit_Tarif_Stock!#REF!&lt;&gt;0,Produit_Tarif_Stock!#REF!,"")</f>
        <v>#REF!</v>
      </c>
      <c r="K2008" s="2" t="e">
        <f>IF(Produit_Tarif_Stock!#REF!&lt;&gt;0,Produit_Tarif_Stock!#REF!,"")</f>
        <v>#REF!</v>
      </c>
      <c r="L2008" s="114" t="e">
        <f>IF(Produit_Tarif_Stock!#REF!&lt;&gt;0,Produit_Tarif_Stock!#REF!,"")</f>
        <v>#REF!</v>
      </c>
      <c r="M2008" s="114" t="e">
        <f>IF(Produit_Tarif_Stock!#REF!&lt;&gt;0,Produit_Tarif_Stock!#REF!,"")</f>
        <v>#REF!</v>
      </c>
      <c r="N2008" s="454"/>
      <c r="P2008" s="2" t="e">
        <f>IF(Produit_Tarif_Stock!#REF!&lt;&gt;0,Produit_Tarif_Stock!#REF!,"")</f>
        <v>#REF!</v>
      </c>
      <c r="Q2008" s="518" t="e">
        <f>IF(Produit_Tarif_Stock!#REF!&lt;&gt;0,(E2008-(E2008*H2008)-Produit_Tarif_Stock!#REF!)/Produit_Tarif_Stock!#REF!*100,(E2008-(E2008*H2008)-Produit_Tarif_Stock!#REF!)/Produit_Tarif_Stock!#REF!*100)</f>
        <v>#REF!</v>
      </c>
      <c r="R2008" s="523">
        <f t="shared" si="63"/>
        <v>0</v>
      </c>
      <c r="S2008" s="524" t="e">
        <f>Produit_Tarif_Stock!#REF!</f>
        <v>#REF!</v>
      </c>
    </row>
    <row r="2009" spans="1:19" ht="24.75" customHeight="1">
      <c r="A2009" s="228" t="e">
        <f>Produit_Tarif_Stock!#REF!</f>
        <v>#REF!</v>
      </c>
      <c r="B2009" s="118" t="e">
        <f>IF(Produit_Tarif_Stock!#REF!&lt;&gt;"",Produit_Tarif_Stock!#REF!,"")</f>
        <v>#REF!</v>
      </c>
      <c r="C2009" s="502" t="e">
        <f>IF(Produit_Tarif_Stock!#REF!&lt;&gt;"",Produit_Tarif_Stock!#REF!,"")</f>
        <v>#REF!</v>
      </c>
      <c r="D2009" s="505" t="e">
        <f>IF(Produit_Tarif_Stock!#REF!&lt;&gt;"",Produit_Tarif_Stock!#REF!,"")</f>
        <v>#REF!</v>
      </c>
      <c r="E2009" s="514" t="e">
        <f>IF(Produit_Tarif_Stock!#REF!&lt;&gt;0,Produit_Tarif_Stock!#REF!,"")</f>
        <v>#REF!</v>
      </c>
      <c r="F2009" s="2" t="e">
        <f>IF(Produit_Tarif_Stock!#REF!&lt;&gt;"",Produit_Tarif_Stock!#REF!,"")</f>
        <v>#REF!</v>
      </c>
      <c r="G2009" s="506" t="e">
        <f>IF(Produit_Tarif_Stock!#REF!&lt;&gt;0,Produit_Tarif_Stock!#REF!,"")</f>
        <v>#REF!</v>
      </c>
      <c r="I2009" s="506" t="str">
        <f t="shared" si="62"/>
        <v/>
      </c>
      <c r="J2009" s="2" t="e">
        <f>IF(Produit_Tarif_Stock!#REF!&lt;&gt;0,Produit_Tarif_Stock!#REF!,"")</f>
        <v>#REF!</v>
      </c>
      <c r="K2009" s="2" t="e">
        <f>IF(Produit_Tarif_Stock!#REF!&lt;&gt;0,Produit_Tarif_Stock!#REF!,"")</f>
        <v>#REF!</v>
      </c>
      <c r="L2009" s="114" t="e">
        <f>IF(Produit_Tarif_Stock!#REF!&lt;&gt;0,Produit_Tarif_Stock!#REF!,"")</f>
        <v>#REF!</v>
      </c>
      <c r="M2009" s="114" t="e">
        <f>IF(Produit_Tarif_Stock!#REF!&lt;&gt;0,Produit_Tarif_Stock!#REF!,"")</f>
        <v>#REF!</v>
      </c>
      <c r="N2009" s="454"/>
      <c r="P2009" s="2" t="e">
        <f>IF(Produit_Tarif_Stock!#REF!&lt;&gt;0,Produit_Tarif_Stock!#REF!,"")</f>
        <v>#REF!</v>
      </c>
      <c r="Q2009" s="518" t="e">
        <f>IF(Produit_Tarif_Stock!#REF!&lt;&gt;0,(E2009-(E2009*H2009)-Produit_Tarif_Stock!#REF!)/Produit_Tarif_Stock!#REF!*100,(E2009-(E2009*H2009)-Produit_Tarif_Stock!#REF!)/Produit_Tarif_Stock!#REF!*100)</f>
        <v>#REF!</v>
      </c>
      <c r="R2009" s="523">
        <f t="shared" si="63"/>
        <v>0</v>
      </c>
      <c r="S2009" s="524" t="e">
        <f>Produit_Tarif_Stock!#REF!</f>
        <v>#REF!</v>
      </c>
    </row>
    <row r="2010" spans="1:19" ht="24.75" customHeight="1">
      <c r="A2010" s="228" t="e">
        <f>Produit_Tarif_Stock!#REF!</f>
        <v>#REF!</v>
      </c>
      <c r="B2010" s="118" t="e">
        <f>IF(Produit_Tarif_Stock!#REF!&lt;&gt;"",Produit_Tarif_Stock!#REF!,"")</f>
        <v>#REF!</v>
      </c>
      <c r="C2010" s="502" t="e">
        <f>IF(Produit_Tarif_Stock!#REF!&lt;&gt;"",Produit_Tarif_Stock!#REF!,"")</f>
        <v>#REF!</v>
      </c>
      <c r="D2010" s="505" t="e">
        <f>IF(Produit_Tarif_Stock!#REF!&lt;&gt;"",Produit_Tarif_Stock!#REF!,"")</f>
        <v>#REF!</v>
      </c>
      <c r="E2010" s="514" t="e">
        <f>IF(Produit_Tarif_Stock!#REF!&lt;&gt;0,Produit_Tarif_Stock!#REF!,"")</f>
        <v>#REF!</v>
      </c>
      <c r="F2010" s="2" t="e">
        <f>IF(Produit_Tarif_Stock!#REF!&lt;&gt;"",Produit_Tarif_Stock!#REF!,"")</f>
        <v>#REF!</v>
      </c>
      <c r="G2010" s="506" t="e">
        <f>IF(Produit_Tarif_Stock!#REF!&lt;&gt;0,Produit_Tarif_Stock!#REF!,"")</f>
        <v>#REF!</v>
      </c>
      <c r="I2010" s="506" t="str">
        <f t="shared" si="62"/>
        <v/>
      </c>
      <c r="J2010" s="2" t="e">
        <f>IF(Produit_Tarif_Stock!#REF!&lt;&gt;0,Produit_Tarif_Stock!#REF!,"")</f>
        <v>#REF!</v>
      </c>
      <c r="K2010" s="2" t="e">
        <f>IF(Produit_Tarif_Stock!#REF!&lt;&gt;0,Produit_Tarif_Stock!#REF!,"")</f>
        <v>#REF!</v>
      </c>
      <c r="L2010" s="114" t="e">
        <f>IF(Produit_Tarif_Stock!#REF!&lt;&gt;0,Produit_Tarif_Stock!#REF!,"")</f>
        <v>#REF!</v>
      </c>
      <c r="M2010" s="114" t="e">
        <f>IF(Produit_Tarif_Stock!#REF!&lt;&gt;0,Produit_Tarif_Stock!#REF!,"")</f>
        <v>#REF!</v>
      </c>
      <c r="N2010" s="454"/>
      <c r="P2010" s="2" t="e">
        <f>IF(Produit_Tarif_Stock!#REF!&lt;&gt;0,Produit_Tarif_Stock!#REF!,"")</f>
        <v>#REF!</v>
      </c>
      <c r="Q2010" s="518" t="e">
        <f>IF(Produit_Tarif_Stock!#REF!&lt;&gt;0,(E2010-(E2010*H2010)-Produit_Tarif_Stock!#REF!)/Produit_Tarif_Stock!#REF!*100,(E2010-(E2010*H2010)-Produit_Tarif_Stock!#REF!)/Produit_Tarif_Stock!#REF!*100)</f>
        <v>#REF!</v>
      </c>
      <c r="R2010" s="523">
        <f t="shared" si="63"/>
        <v>0</v>
      </c>
      <c r="S2010" s="524" t="e">
        <f>Produit_Tarif_Stock!#REF!</f>
        <v>#REF!</v>
      </c>
    </row>
    <row r="2011" spans="1:19" ht="24.75" customHeight="1">
      <c r="A2011" s="228" t="e">
        <f>Produit_Tarif_Stock!#REF!</f>
        <v>#REF!</v>
      </c>
      <c r="B2011" s="118" t="e">
        <f>IF(Produit_Tarif_Stock!#REF!&lt;&gt;"",Produit_Tarif_Stock!#REF!,"")</f>
        <v>#REF!</v>
      </c>
      <c r="C2011" s="502" t="e">
        <f>IF(Produit_Tarif_Stock!#REF!&lt;&gt;"",Produit_Tarif_Stock!#REF!,"")</f>
        <v>#REF!</v>
      </c>
      <c r="D2011" s="505" t="e">
        <f>IF(Produit_Tarif_Stock!#REF!&lt;&gt;"",Produit_Tarif_Stock!#REF!,"")</f>
        <v>#REF!</v>
      </c>
      <c r="E2011" s="514" t="e">
        <f>IF(Produit_Tarif_Stock!#REF!&lt;&gt;0,Produit_Tarif_Stock!#REF!,"")</f>
        <v>#REF!</v>
      </c>
      <c r="F2011" s="2" t="e">
        <f>IF(Produit_Tarif_Stock!#REF!&lt;&gt;"",Produit_Tarif_Stock!#REF!,"")</f>
        <v>#REF!</v>
      </c>
      <c r="G2011" s="506" t="e">
        <f>IF(Produit_Tarif_Stock!#REF!&lt;&gt;0,Produit_Tarif_Stock!#REF!,"")</f>
        <v>#REF!</v>
      </c>
      <c r="I2011" s="506" t="str">
        <f t="shared" si="62"/>
        <v/>
      </c>
      <c r="J2011" s="2" t="e">
        <f>IF(Produit_Tarif_Stock!#REF!&lt;&gt;0,Produit_Tarif_Stock!#REF!,"")</f>
        <v>#REF!</v>
      </c>
      <c r="K2011" s="2" t="e">
        <f>IF(Produit_Tarif_Stock!#REF!&lt;&gt;0,Produit_Tarif_Stock!#REF!,"")</f>
        <v>#REF!</v>
      </c>
      <c r="L2011" s="114" t="e">
        <f>IF(Produit_Tarif_Stock!#REF!&lt;&gt;0,Produit_Tarif_Stock!#REF!,"")</f>
        <v>#REF!</v>
      </c>
      <c r="M2011" s="114" t="e">
        <f>IF(Produit_Tarif_Stock!#REF!&lt;&gt;0,Produit_Tarif_Stock!#REF!,"")</f>
        <v>#REF!</v>
      </c>
      <c r="N2011" s="454"/>
      <c r="P2011" s="2" t="e">
        <f>IF(Produit_Tarif_Stock!#REF!&lt;&gt;0,Produit_Tarif_Stock!#REF!,"")</f>
        <v>#REF!</v>
      </c>
      <c r="Q2011" s="518" t="e">
        <f>IF(Produit_Tarif_Stock!#REF!&lt;&gt;0,(E2011-(E2011*H2011)-Produit_Tarif_Stock!#REF!)/Produit_Tarif_Stock!#REF!*100,(E2011-(E2011*H2011)-Produit_Tarif_Stock!#REF!)/Produit_Tarif_Stock!#REF!*100)</f>
        <v>#REF!</v>
      </c>
      <c r="R2011" s="523">
        <f t="shared" si="63"/>
        <v>0</v>
      </c>
      <c r="S2011" s="524" t="e">
        <f>Produit_Tarif_Stock!#REF!</f>
        <v>#REF!</v>
      </c>
    </row>
    <row r="2012" spans="1:19" ht="24.75" customHeight="1">
      <c r="A2012" s="228" t="e">
        <f>Produit_Tarif_Stock!#REF!</f>
        <v>#REF!</v>
      </c>
      <c r="B2012" s="118" t="e">
        <f>IF(Produit_Tarif_Stock!#REF!&lt;&gt;"",Produit_Tarif_Stock!#REF!,"")</f>
        <v>#REF!</v>
      </c>
      <c r="C2012" s="502" t="e">
        <f>IF(Produit_Tarif_Stock!#REF!&lt;&gt;"",Produit_Tarif_Stock!#REF!,"")</f>
        <v>#REF!</v>
      </c>
      <c r="D2012" s="505" t="e">
        <f>IF(Produit_Tarif_Stock!#REF!&lt;&gt;"",Produit_Tarif_Stock!#REF!,"")</f>
        <v>#REF!</v>
      </c>
      <c r="E2012" s="514" t="e">
        <f>IF(Produit_Tarif_Stock!#REF!&lt;&gt;0,Produit_Tarif_Stock!#REF!,"")</f>
        <v>#REF!</v>
      </c>
      <c r="F2012" s="2" t="e">
        <f>IF(Produit_Tarif_Stock!#REF!&lt;&gt;"",Produit_Tarif_Stock!#REF!,"")</f>
        <v>#REF!</v>
      </c>
      <c r="G2012" s="506" t="e">
        <f>IF(Produit_Tarif_Stock!#REF!&lt;&gt;0,Produit_Tarif_Stock!#REF!,"")</f>
        <v>#REF!</v>
      </c>
      <c r="I2012" s="506" t="str">
        <f t="shared" si="62"/>
        <v/>
      </c>
      <c r="J2012" s="2" t="e">
        <f>IF(Produit_Tarif_Stock!#REF!&lt;&gt;0,Produit_Tarif_Stock!#REF!,"")</f>
        <v>#REF!</v>
      </c>
      <c r="K2012" s="2" t="e">
        <f>IF(Produit_Tarif_Stock!#REF!&lt;&gt;0,Produit_Tarif_Stock!#REF!,"")</f>
        <v>#REF!</v>
      </c>
      <c r="L2012" s="114" t="e">
        <f>IF(Produit_Tarif_Stock!#REF!&lt;&gt;0,Produit_Tarif_Stock!#REF!,"")</f>
        <v>#REF!</v>
      </c>
      <c r="M2012" s="114" t="e">
        <f>IF(Produit_Tarif_Stock!#REF!&lt;&gt;0,Produit_Tarif_Stock!#REF!,"")</f>
        <v>#REF!</v>
      </c>
      <c r="N2012" s="454"/>
      <c r="P2012" s="2" t="e">
        <f>IF(Produit_Tarif_Stock!#REF!&lt;&gt;0,Produit_Tarif_Stock!#REF!,"")</f>
        <v>#REF!</v>
      </c>
      <c r="Q2012" s="518" t="e">
        <f>IF(Produit_Tarif_Stock!#REF!&lt;&gt;0,(E2012-(E2012*H2012)-Produit_Tarif_Stock!#REF!)/Produit_Tarif_Stock!#REF!*100,(E2012-(E2012*H2012)-Produit_Tarif_Stock!#REF!)/Produit_Tarif_Stock!#REF!*100)</f>
        <v>#REF!</v>
      </c>
      <c r="R2012" s="523">
        <f t="shared" si="63"/>
        <v>0</v>
      </c>
      <c r="S2012" s="524" t="e">
        <f>Produit_Tarif_Stock!#REF!</f>
        <v>#REF!</v>
      </c>
    </row>
    <row r="2013" spans="1:19" ht="24.75" customHeight="1">
      <c r="A2013" s="228" t="e">
        <f>Produit_Tarif_Stock!#REF!</f>
        <v>#REF!</v>
      </c>
      <c r="B2013" s="118" t="e">
        <f>IF(Produit_Tarif_Stock!#REF!&lt;&gt;"",Produit_Tarif_Stock!#REF!,"")</f>
        <v>#REF!</v>
      </c>
      <c r="C2013" s="502" t="e">
        <f>IF(Produit_Tarif_Stock!#REF!&lt;&gt;"",Produit_Tarif_Stock!#REF!,"")</f>
        <v>#REF!</v>
      </c>
      <c r="D2013" s="505" t="e">
        <f>IF(Produit_Tarif_Stock!#REF!&lt;&gt;"",Produit_Tarif_Stock!#REF!,"")</f>
        <v>#REF!</v>
      </c>
      <c r="E2013" s="514" t="e">
        <f>IF(Produit_Tarif_Stock!#REF!&lt;&gt;0,Produit_Tarif_Stock!#REF!,"")</f>
        <v>#REF!</v>
      </c>
      <c r="F2013" s="2" t="e">
        <f>IF(Produit_Tarif_Stock!#REF!&lt;&gt;"",Produit_Tarif_Stock!#REF!,"")</f>
        <v>#REF!</v>
      </c>
      <c r="G2013" s="506" t="e">
        <f>IF(Produit_Tarif_Stock!#REF!&lt;&gt;0,Produit_Tarif_Stock!#REF!,"")</f>
        <v>#REF!</v>
      </c>
      <c r="I2013" s="506" t="str">
        <f t="shared" si="62"/>
        <v/>
      </c>
      <c r="J2013" s="2" t="e">
        <f>IF(Produit_Tarif_Stock!#REF!&lt;&gt;0,Produit_Tarif_Stock!#REF!,"")</f>
        <v>#REF!</v>
      </c>
      <c r="K2013" s="2" t="e">
        <f>IF(Produit_Tarif_Stock!#REF!&lt;&gt;0,Produit_Tarif_Stock!#REF!,"")</f>
        <v>#REF!</v>
      </c>
      <c r="L2013" s="114" t="e">
        <f>IF(Produit_Tarif_Stock!#REF!&lt;&gt;0,Produit_Tarif_Stock!#REF!,"")</f>
        <v>#REF!</v>
      </c>
      <c r="M2013" s="114" t="e">
        <f>IF(Produit_Tarif_Stock!#REF!&lt;&gt;0,Produit_Tarif_Stock!#REF!,"")</f>
        <v>#REF!</v>
      </c>
      <c r="N2013" s="454"/>
      <c r="P2013" s="2" t="e">
        <f>IF(Produit_Tarif_Stock!#REF!&lt;&gt;0,Produit_Tarif_Stock!#REF!,"")</f>
        <v>#REF!</v>
      </c>
      <c r="Q2013" s="518" t="e">
        <f>IF(Produit_Tarif_Stock!#REF!&lt;&gt;0,(E2013-(E2013*H2013)-Produit_Tarif_Stock!#REF!)/Produit_Tarif_Stock!#REF!*100,(E2013-(E2013*H2013)-Produit_Tarif_Stock!#REF!)/Produit_Tarif_Stock!#REF!*100)</f>
        <v>#REF!</v>
      </c>
      <c r="R2013" s="523">
        <f t="shared" si="63"/>
        <v>0</v>
      </c>
      <c r="S2013" s="524" t="e">
        <f>Produit_Tarif_Stock!#REF!</f>
        <v>#REF!</v>
      </c>
    </row>
    <row r="2014" spans="1:19" ht="24.75" customHeight="1">
      <c r="A2014" s="228" t="e">
        <f>Produit_Tarif_Stock!#REF!</f>
        <v>#REF!</v>
      </c>
      <c r="B2014" s="118" t="e">
        <f>IF(Produit_Tarif_Stock!#REF!&lt;&gt;"",Produit_Tarif_Stock!#REF!,"")</f>
        <v>#REF!</v>
      </c>
      <c r="C2014" s="502" t="e">
        <f>IF(Produit_Tarif_Stock!#REF!&lt;&gt;"",Produit_Tarif_Stock!#REF!,"")</f>
        <v>#REF!</v>
      </c>
      <c r="D2014" s="505" t="e">
        <f>IF(Produit_Tarif_Stock!#REF!&lt;&gt;"",Produit_Tarif_Stock!#REF!,"")</f>
        <v>#REF!</v>
      </c>
      <c r="E2014" s="514" t="e">
        <f>IF(Produit_Tarif_Stock!#REF!&lt;&gt;0,Produit_Tarif_Stock!#REF!,"")</f>
        <v>#REF!</v>
      </c>
      <c r="F2014" s="2" t="e">
        <f>IF(Produit_Tarif_Stock!#REF!&lt;&gt;"",Produit_Tarif_Stock!#REF!,"")</f>
        <v>#REF!</v>
      </c>
      <c r="G2014" s="506" t="e">
        <f>IF(Produit_Tarif_Stock!#REF!&lt;&gt;0,Produit_Tarif_Stock!#REF!,"")</f>
        <v>#REF!</v>
      </c>
      <c r="I2014" s="506" t="str">
        <f t="shared" si="62"/>
        <v/>
      </c>
      <c r="J2014" s="2" t="e">
        <f>IF(Produit_Tarif_Stock!#REF!&lt;&gt;0,Produit_Tarif_Stock!#REF!,"")</f>
        <v>#REF!</v>
      </c>
      <c r="K2014" s="2" t="e">
        <f>IF(Produit_Tarif_Stock!#REF!&lt;&gt;0,Produit_Tarif_Stock!#REF!,"")</f>
        <v>#REF!</v>
      </c>
      <c r="L2014" s="114" t="e">
        <f>IF(Produit_Tarif_Stock!#REF!&lt;&gt;0,Produit_Tarif_Stock!#REF!,"")</f>
        <v>#REF!</v>
      </c>
      <c r="M2014" s="114" t="e">
        <f>IF(Produit_Tarif_Stock!#REF!&lt;&gt;0,Produit_Tarif_Stock!#REF!,"")</f>
        <v>#REF!</v>
      </c>
      <c r="N2014" s="454"/>
      <c r="P2014" s="2" t="e">
        <f>IF(Produit_Tarif_Stock!#REF!&lt;&gt;0,Produit_Tarif_Stock!#REF!,"")</f>
        <v>#REF!</v>
      </c>
      <c r="Q2014" s="518" t="e">
        <f>IF(Produit_Tarif_Stock!#REF!&lt;&gt;0,(E2014-(E2014*H2014)-Produit_Tarif_Stock!#REF!)/Produit_Tarif_Stock!#REF!*100,(E2014-(E2014*H2014)-Produit_Tarif_Stock!#REF!)/Produit_Tarif_Stock!#REF!*100)</f>
        <v>#REF!</v>
      </c>
      <c r="R2014" s="523">
        <f t="shared" si="63"/>
        <v>0</v>
      </c>
      <c r="S2014" s="524" t="e">
        <f>Produit_Tarif_Stock!#REF!</f>
        <v>#REF!</v>
      </c>
    </row>
    <row r="2015" spans="1:19" ht="24.75" customHeight="1">
      <c r="A2015" s="228" t="e">
        <f>Produit_Tarif_Stock!#REF!</f>
        <v>#REF!</v>
      </c>
      <c r="B2015" s="118" t="e">
        <f>IF(Produit_Tarif_Stock!#REF!&lt;&gt;"",Produit_Tarif_Stock!#REF!,"")</f>
        <v>#REF!</v>
      </c>
      <c r="C2015" s="502" t="e">
        <f>IF(Produit_Tarif_Stock!#REF!&lt;&gt;"",Produit_Tarif_Stock!#REF!,"")</f>
        <v>#REF!</v>
      </c>
      <c r="D2015" s="505" t="e">
        <f>IF(Produit_Tarif_Stock!#REF!&lt;&gt;"",Produit_Tarif_Stock!#REF!,"")</f>
        <v>#REF!</v>
      </c>
      <c r="E2015" s="514" t="e">
        <f>IF(Produit_Tarif_Stock!#REF!&lt;&gt;0,Produit_Tarif_Stock!#REF!,"")</f>
        <v>#REF!</v>
      </c>
      <c r="F2015" s="2" t="e">
        <f>IF(Produit_Tarif_Stock!#REF!&lt;&gt;"",Produit_Tarif_Stock!#REF!,"")</f>
        <v>#REF!</v>
      </c>
      <c r="G2015" s="506" t="e">
        <f>IF(Produit_Tarif_Stock!#REF!&lt;&gt;0,Produit_Tarif_Stock!#REF!,"")</f>
        <v>#REF!</v>
      </c>
      <c r="I2015" s="506" t="str">
        <f t="shared" si="62"/>
        <v/>
      </c>
      <c r="J2015" s="2" t="e">
        <f>IF(Produit_Tarif_Stock!#REF!&lt;&gt;0,Produit_Tarif_Stock!#REF!,"")</f>
        <v>#REF!</v>
      </c>
      <c r="K2015" s="2" t="e">
        <f>IF(Produit_Tarif_Stock!#REF!&lt;&gt;0,Produit_Tarif_Stock!#REF!,"")</f>
        <v>#REF!</v>
      </c>
      <c r="L2015" s="114" t="e">
        <f>IF(Produit_Tarif_Stock!#REF!&lt;&gt;0,Produit_Tarif_Stock!#REF!,"")</f>
        <v>#REF!</v>
      </c>
      <c r="M2015" s="114" t="e">
        <f>IF(Produit_Tarif_Stock!#REF!&lt;&gt;0,Produit_Tarif_Stock!#REF!,"")</f>
        <v>#REF!</v>
      </c>
      <c r="N2015" s="454"/>
      <c r="P2015" s="2" t="e">
        <f>IF(Produit_Tarif_Stock!#REF!&lt;&gt;0,Produit_Tarif_Stock!#REF!,"")</f>
        <v>#REF!</v>
      </c>
      <c r="Q2015" s="518" t="e">
        <f>IF(Produit_Tarif_Stock!#REF!&lt;&gt;0,(E2015-(E2015*H2015)-Produit_Tarif_Stock!#REF!)/Produit_Tarif_Stock!#REF!*100,(E2015-(E2015*H2015)-Produit_Tarif_Stock!#REF!)/Produit_Tarif_Stock!#REF!*100)</f>
        <v>#REF!</v>
      </c>
      <c r="R2015" s="523">
        <f t="shared" si="63"/>
        <v>0</v>
      </c>
      <c r="S2015" s="524" t="e">
        <f>Produit_Tarif_Stock!#REF!</f>
        <v>#REF!</v>
      </c>
    </row>
    <row r="2016" spans="1:19" ht="24.75" customHeight="1">
      <c r="A2016" s="228" t="e">
        <f>Produit_Tarif_Stock!#REF!</f>
        <v>#REF!</v>
      </c>
      <c r="B2016" s="118" t="e">
        <f>IF(Produit_Tarif_Stock!#REF!&lt;&gt;"",Produit_Tarif_Stock!#REF!,"")</f>
        <v>#REF!</v>
      </c>
      <c r="C2016" s="502" t="e">
        <f>IF(Produit_Tarif_Stock!#REF!&lt;&gt;"",Produit_Tarif_Stock!#REF!,"")</f>
        <v>#REF!</v>
      </c>
      <c r="D2016" s="505" t="e">
        <f>IF(Produit_Tarif_Stock!#REF!&lt;&gt;"",Produit_Tarif_Stock!#REF!,"")</f>
        <v>#REF!</v>
      </c>
      <c r="E2016" s="514" t="e">
        <f>IF(Produit_Tarif_Stock!#REF!&lt;&gt;0,Produit_Tarif_Stock!#REF!,"")</f>
        <v>#REF!</v>
      </c>
      <c r="F2016" s="2" t="e">
        <f>IF(Produit_Tarif_Stock!#REF!&lt;&gt;"",Produit_Tarif_Stock!#REF!,"")</f>
        <v>#REF!</v>
      </c>
      <c r="G2016" s="506" t="e">
        <f>IF(Produit_Tarif_Stock!#REF!&lt;&gt;0,Produit_Tarif_Stock!#REF!,"")</f>
        <v>#REF!</v>
      </c>
      <c r="I2016" s="506" t="str">
        <f t="shared" si="62"/>
        <v/>
      </c>
      <c r="J2016" s="2" t="e">
        <f>IF(Produit_Tarif_Stock!#REF!&lt;&gt;0,Produit_Tarif_Stock!#REF!,"")</f>
        <v>#REF!</v>
      </c>
      <c r="K2016" s="2" t="e">
        <f>IF(Produit_Tarif_Stock!#REF!&lt;&gt;0,Produit_Tarif_Stock!#REF!,"")</f>
        <v>#REF!</v>
      </c>
      <c r="L2016" s="114" t="e">
        <f>IF(Produit_Tarif_Stock!#REF!&lt;&gt;0,Produit_Tarif_Stock!#REF!,"")</f>
        <v>#REF!</v>
      </c>
      <c r="M2016" s="114" t="e">
        <f>IF(Produit_Tarif_Stock!#REF!&lt;&gt;0,Produit_Tarif_Stock!#REF!,"")</f>
        <v>#REF!</v>
      </c>
      <c r="N2016" s="454"/>
      <c r="P2016" s="2" t="e">
        <f>IF(Produit_Tarif_Stock!#REF!&lt;&gt;0,Produit_Tarif_Stock!#REF!,"")</f>
        <v>#REF!</v>
      </c>
      <c r="Q2016" s="518" t="e">
        <f>IF(Produit_Tarif_Stock!#REF!&lt;&gt;0,(E2016-(E2016*H2016)-Produit_Tarif_Stock!#REF!)/Produit_Tarif_Stock!#REF!*100,(E2016-(E2016*H2016)-Produit_Tarif_Stock!#REF!)/Produit_Tarif_Stock!#REF!*100)</f>
        <v>#REF!</v>
      </c>
      <c r="R2016" s="523">
        <f t="shared" si="63"/>
        <v>0</v>
      </c>
      <c r="S2016" s="524" t="e">
        <f>Produit_Tarif_Stock!#REF!</f>
        <v>#REF!</v>
      </c>
    </row>
    <row r="2017" spans="1:19" ht="24.75" customHeight="1">
      <c r="A2017" s="228" t="e">
        <f>Produit_Tarif_Stock!#REF!</f>
        <v>#REF!</v>
      </c>
      <c r="B2017" s="118" t="e">
        <f>IF(Produit_Tarif_Stock!#REF!&lt;&gt;"",Produit_Tarif_Stock!#REF!,"")</f>
        <v>#REF!</v>
      </c>
      <c r="C2017" s="502" t="e">
        <f>IF(Produit_Tarif_Stock!#REF!&lt;&gt;"",Produit_Tarif_Stock!#REF!,"")</f>
        <v>#REF!</v>
      </c>
      <c r="D2017" s="505" t="e">
        <f>IF(Produit_Tarif_Stock!#REF!&lt;&gt;"",Produit_Tarif_Stock!#REF!,"")</f>
        <v>#REF!</v>
      </c>
      <c r="E2017" s="514" t="e">
        <f>IF(Produit_Tarif_Stock!#REF!&lt;&gt;0,Produit_Tarif_Stock!#REF!,"")</f>
        <v>#REF!</v>
      </c>
      <c r="F2017" s="2" t="e">
        <f>IF(Produit_Tarif_Stock!#REF!&lt;&gt;"",Produit_Tarif_Stock!#REF!,"")</f>
        <v>#REF!</v>
      </c>
      <c r="G2017" s="506" t="e">
        <f>IF(Produit_Tarif_Stock!#REF!&lt;&gt;0,Produit_Tarif_Stock!#REF!,"")</f>
        <v>#REF!</v>
      </c>
      <c r="I2017" s="506" t="str">
        <f t="shared" si="62"/>
        <v/>
      </c>
      <c r="J2017" s="2" t="e">
        <f>IF(Produit_Tarif_Stock!#REF!&lt;&gt;0,Produit_Tarif_Stock!#REF!,"")</f>
        <v>#REF!</v>
      </c>
      <c r="K2017" s="2" t="e">
        <f>IF(Produit_Tarif_Stock!#REF!&lt;&gt;0,Produit_Tarif_Stock!#REF!,"")</f>
        <v>#REF!</v>
      </c>
      <c r="L2017" s="114" t="e">
        <f>IF(Produit_Tarif_Stock!#REF!&lt;&gt;0,Produit_Tarif_Stock!#REF!,"")</f>
        <v>#REF!</v>
      </c>
      <c r="M2017" s="114" t="e">
        <f>IF(Produit_Tarif_Stock!#REF!&lt;&gt;0,Produit_Tarif_Stock!#REF!,"")</f>
        <v>#REF!</v>
      </c>
      <c r="N2017" s="454"/>
      <c r="P2017" s="2" t="e">
        <f>IF(Produit_Tarif_Stock!#REF!&lt;&gt;0,Produit_Tarif_Stock!#REF!,"")</f>
        <v>#REF!</v>
      </c>
      <c r="Q2017" s="518" t="e">
        <f>IF(Produit_Tarif_Stock!#REF!&lt;&gt;0,(E2017-(E2017*H2017)-Produit_Tarif_Stock!#REF!)/Produit_Tarif_Stock!#REF!*100,(E2017-(E2017*H2017)-Produit_Tarif_Stock!#REF!)/Produit_Tarif_Stock!#REF!*100)</f>
        <v>#REF!</v>
      </c>
      <c r="R2017" s="523">
        <f t="shared" si="63"/>
        <v>0</v>
      </c>
      <c r="S2017" s="524" t="e">
        <f>Produit_Tarif_Stock!#REF!</f>
        <v>#REF!</v>
      </c>
    </row>
    <row r="2018" spans="1:19" ht="24.75" customHeight="1">
      <c r="A2018" s="228" t="e">
        <f>Produit_Tarif_Stock!#REF!</f>
        <v>#REF!</v>
      </c>
      <c r="B2018" s="118" t="e">
        <f>IF(Produit_Tarif_Stock!#REF!&lt;&gt;"",Produit_Tarif_Stock!#REF!,"")</f>
        <v>#REF!</v>
      </c>
      <c r="C2018" s="502" t="e">
        <f>IF(Produit_Tarif_Stock!#REF!&lt;&gt;"",Produit_Tarif_Stock!#REF!,"")</f>
        <v>#REF!</v>
      </c>
      <c r="D2018" s="505" t="e">
        <f>IF(Produit_Tarif_Stock!#REF!&lt;&gt;"",Produit_Tarif_Stock!#REF!,"")</f>
        <v>#REF!</v>
      </c>
      <c r="E2018" s="514" t="e">
        <f>IF(Produit_Tarif_Stock!#REF!&lt;&gt;0,Produit_Tarif_Stock!#REF!,"")</f>
        <v>#REF!</v>
      </c>
      <c r="F2018" s="2" t="e">
        <f>IF(Produit_Tarif_Stock!#REF!&lt;&gt;"",Produit_Tarif_Stock!#REF!,"")</f>
        <v>#REF!</v>
      </c>
      <c r="G2018" s="506" t="e">
        <f>IF(Produit_Tarif_Stock!#REF!&lt;&gt;0,Produit_Tarif_Stock!#REF!,"")</f>
        <v>#REF!</v>
      </c>
      <c r="I2018" s="506" t="str">
        <f t="shared" si="62"/>
        <v/>
      </c>
      <c r="J2018" s="2" t="e">
        <f>IF(Produit_Tarif_Stock!#REF!&lt;&gt;0,Produit_Tarif_Stock!#REF!,"")</f>
        <v>#REF!</v>
      </c>
      <c r="K2018" s="2" t="e">
        <f>IF(Produit_Tarif_Stock!#REF!&lt;&gt;0,Produit_Tarif_Stock!#REF!,"")</f>
        <v>#REF!</v>
      </c>
      <c r="L2018" s="114" t="e">
        <f>IF(Produit_Tarif_Stock!#REF!&lt;&gt;0,Produit_Tarif_Stock!#REF!,"")</f>
        <v>#REF!</v>
      </c>
      <c r="M2018" s="114" t="e">
        <f>IF(Produit_Tarif_Stock!#REF!&lt;&gt;0,Produit_Tarif_Stock!#REF!,"")</f>
        <v>#REF!</v>
      </c>
      <c r="N2018" s="454"/>
      <c r="P2018" s="2" t="e">
        <f>IF(Produit_Tarif_Stock!#REF!&lt;&gt;0,Produit_Tarif_Stock!#REF!,"")</f>
        <v>#REF!</v>
      </c>
      <c r="Q2018" s="518" t="e">
        <f>IF(Produit_Tarif_Stock!#REF!&lt;&gt;0,(E2018-(E2018*H2018)-Produit_Tarif_Stock!#REF!)/Produit_Tarif_Stock!#REF!*100,(E2018-(E2018*H2018)-Produit_Tarif_Stock!#REF!)/Produit_Tarif_Stock!#REF!*100)</f>
        <v>#REF!</v>
      </c>
      <c r="R2018" s="523">
        <f t="shared" si="63"/>
        <v>0</v>
      </c>
      <c r="S2018" s="524" t="e">
        <f>Produit_Tarif_Stock!#REF!</f>
        <v>#REF!</v>
      </c>
    </row>
    <row r="2019" spans="1:19" ht="24.75" customHeight="1">
      <c r="A2019" s="228" t="e">
        <f>Produit_Tarif_Stock!#REF!</f>
        <v>#REF!</v>
      </c>
      <c r="B2019" s="118" t="e">
        <f>IF(Produit_Tarif_Stock!#REF!&lt;&gt;"",Produit_Tarif_Stock!#REF!,"")</f>
        <v>#REF!</v>
      </c>
      <c r="C2019" s="502" t="e">
        <f>IF(Produit_Tarif_Stock!#REF!&lt;&gt;"",Produit_Tarif_Stock!#REF!,"")</f>
        <v>#REF!</v>
      </c>
      <c r="D2019" s="505" t="e">
        <f>IF(Produit_Tarif_Stock!#REF!&lt;&gt;"",Produit_Tarif_Stock!#REF!,"")</f>
        <v>#REF!</v>
      </c>
      <c r="E2019" s="514" t="e">
        <f>IF(Produit_Tarif_Stock!#REF!&lt;&gt;0,Produit_Tarif_Stock!#REF!,"")</f>
        <v>#REF!</v>
      </c>
      <c r="F2019" s="2" t="e">
        <f>IF(Produit_Tarif_Stock!#REF!&lt;&gt;"",Produit_Tarif_Stock!#REF!,"")</f>
        <v>#REF!</v>
      </c>
      <c r="G2019" s="506" t="e">
        <f>IF(Produit_Tarif_Stock!#REF!&lt;&gt;0,Produit_Tarif_Stock!#REF!,"")</f>
        <v>#REF!</v>
      </c>
      <c r="I2019" s="506" t="str">
        <f t="shared" si="62"/>
        <v/>
      </c>
      <c r="J2019" s="2" t="e">
        <f>IF(Produit_Tarif_Stock!#REF!&lt;&gt;0,Produit_Tarif_Stock!#REF!,"")</f>
        <v>#REF!</v>
      </c>
      <c r="K2019" s="2" t="e">
        <f>IF(Produit_Tarif_Stock!#REF!&lt;&gt;0,Produit_Tarif_Stock!#REF!,"")</f>
        <v>#REF!</v>
      </c>
      <c r="L2019" s="114" t="e">
        <f>IF(Produit_Tarif_Stock!#REF!&lt;&gt;0,Produit_Tarif_Stock!#REF!,"")</f>
        <v>#REF!</v>
      </c>
      <c r="M2019" s="114" t="e">
        <f>IF(Produit_Tarif_Stock!#REF!&lt;&gt;0,Produit_Tarif_Stock!#REF!,"")</f>
        <v>#REF!</v>
      </c>
      <c r="N2019" s="454"/>
      <c r="P2019" s="2" t="e">
        <f>IF(Produit_Tarif_Stock!#REF!&lt;&gt;0,Produit_Tarif_Stock!#REF!,"")</f>
        <v>#REF!</v>
      </c>
      <c r="Q2019" s="518" t="e">
        <f>IF(Produit_Tarif_Stock!#REF!&lt;&gt;0,(E2019-(E2019*H2019)-Produit_Tarif_Stock!#REF!)/Produit_Tarif_Stock!#REF!*100,(E2019-(E2019*H2019)-Produit_Tarif_Stock!#REF!)/Produit_Tarif_Stock!#REF!*100)</f>
        <v>#REF!</v>
      </c>
      <c r="R2019" s="523">
        <f t="shared" si="63"/>
        <v>0</v>
      </c>
      <c r="S2019" s="524" t="e">
        <f>Produit_Tarif_Stock!#REF!</f>
        <v>#REF!</v>
      </c>
    </row>
    <row r="2020" spans="1:19" ht="24.75" customHeight="1">
      <c r="A2020" s="228" t="e">
        <f>Produit_Tarif_Stock!#REF!</f>
        <v>#REF!</v>
      </c>
      <c r="B2020" s="118" t="e">
        <f>IF(Produit_Tarif_Stock!#REF!&lt;&gt;"",Produit_Tarif_Stock!#REF!,"")</f>
        <v>#REF!</v>
      </c>
      <c r="C2020" s="502" t="e">
        <f>IF(Produit_Tarif_Stock!#REF!&lt;&gt;"",Produit_Tarif_Stock!#REF!,"")</f>
        <v>#REF!</v>
      </c>
      <c r="D2020" s="505" t="e">
        <f>IF(Produit_Tarif_Stock!#REF!&lt;&gt;"",Produit_Tarif_Stock!#REF!,"")</f>
        <v>#REF!</v>
      </c>
      <c r="E2020" s="514" t="e">
        <f>IF(Produit_Tarif_Stock!#REF!&lt;&gt;0,Produit_Tarif_Stock!#REF!,"")</f>
        <v>#REF!</v>
      </c>
      <c r="F2020" s="2" t="e">
        <f>IF(Produit_Tarif_Stock!#REF!&lt;&gt;"",Produit_Tarif_Stock!#REF!,"")</f>
        <v>#REF!</v>
      </c>
      <c r="G2020" s="506" t="e">
        <f>IF(Produit_Tarif_Stock!#REF!&lt;&gt;0,Produit_Tarif_Stock!#REF!,"")</f>
        <v>#REF!</v>
      </c>
      <c r="I2020" s="506" t="str">
        <f t="shared" si="62"/>
        <v/>
      </c>
      <c r="J2020" s="2" t="e">
        <f>IF(Produit_Tarif_Stock!#REF!&lt;&gt;0,Produit_Tarif_Stock!#REF!,"")</f>
        <v>#REF!</v>
      </c>
      <c r="K2020" s="2" t="e">
        <f>IF(Produit_Tarif_Stock!#REF!&lt;&gt;0,Produit_Tarif_Stock!#REF!,"")</f>
        <v>#REF!</v>
      </c>
      <c r="L2020" s="114" t="e">
        <f>IF(Produit_Tarif_Stock!#REF!&lt;&gt;0,Produit_Tarif_Stock!#REF!,"")</f>
        <v>#REF!</v>
      </c>
      <c r="M2020" s="114" t="e">
        <f>IF(Produit_Tarif_Stock!#REF!&lt;&gt;0,Produit_Tarif_Stock!#REF!,"")</f>
        <v>#REF!</v>
      </c>
      <c r="N2020" s="454"/>
      <c r="P2020" s="2" t="e">
        <f>IF(Produit_Tarif_Stock!#REF!&lt;&gt;0,Produit_Tarif_Stock!#REF!,"")</f>
        <v>#REF!</v>
      </c>
      <c r="Q2020" s="518" t="e">
        <f>IF(Produit_Tarif_Stock!#REF!&lt;&gt;0,(E2020-(E2020*H2020)-Produit_Tarif_Stock!#REF!)/Produit_Tarif_Stock!#REF!*100,(E2020-(E2020*H2020)-Produit_Tarif_Stock!#REF!)/Produit_Tarif_Stock!#REF!*100)</f>
        <v>#REF!</v>
      </c>
      <c r="R2020" s="523">
        <f t="shared" si="63"/>
        <v>0</v>
      </c>
      <c r="S2020" s="524" t="e">
        <f>Produit_Tarif_Stock!#REF!</f>
        <v>#REF!</v>
      </c>
    </row>
    <row r="2021" spans="1:19" ht="24.75" customHeight="1">
      <c r="A2021" s="228" t="e">
        <f>Produit_Tarif_Stock!#REF!</f>
        <v>#REF!</v>
      </c>
      <c r="B2021" s="118" t="e">
        <f>IF(Produit_Tarif_Stock!#REF!&lt;&gt;"",Produit_Tarif_Stock!#REF!,"")</f>
        <v>#REF!</v>
      </c>
      <c r="C2021" s="502" t="e">
        <f>IF(Produit_Tarif_Stock!#REF!&lt;&gt;"",Produit_Tarif_Stock!#REF!,"")</f>
        <v>#REF!</v>
      </c>
      <c r="D2021" s="505" t="e">
        <f>IF(Produit_Tarif_Stock!#REF!&lt;&gt;"",Produit_Tarif_Stock!#REF!,"")</f>
        <v>#REF!</v>
      </c>
      <c r="E2021" s="514" t="e">
        <f>IF(Produit_Tarif_Stock!#REF!&lt;&gt;0,Produit_Tarif_Stock!#REF!,"")</f>
        <v>#REF!</v>
      </c>
      <c r="F2021" s="2" t="e">
        <f>IF(Produit_Tarif_Stock!#REF!&lt;&gt;"",Produit_Tarif_Stock!#REF!,"")</f>
        <v>#REF!</v>
      </c>
      <c r="G2021" s="506" t="e">
        <f>IF(Produit_Tarif_Stock!#REF!&lt;&gt;0,Produit_Tarif_Stock!#REF!,"")</f>
        <v>#REF!</v>
      </c>
      <c r="I2021" s="506" t="str">
        <f t="shared" si="62"/>
        <v/>
      </c>
      <c r="J2021" s="2" t="e">
        <f>IF(Produit_Tarif_Stock!#REF!&lt;&gt;0,Produit_Tarif_Stock!#REF!,"")</f>
        <v>#REF!</v>
      </c>
      <c r="K2021" s="2" t="e">
        <f>IF(Produit_Tarif_Stock!#REF!&lt;&gt;0,Produit_Tarif_Stock!#REF!,"")</f>
        <v>#REF!</v>
      </c>
      <c r="L2021" s="114" t="e">
        <f>IF(Produit_Tarif_Stock!#REF!&lt;&gt;0,Produit_Tarif_Stock!#REF!,"")</f>
        <v>#REF!</v>
      </c>
      <c r="M2021" s="114" t="e">
        <f>IF(Produit_Tarif_Stock!#REF!&lt;&gt;0,Produit_Tarif_Stock!#REF!,"")</f>
        <v>#REF!</v>
      </c>
      <c r="N2021" s="454"/>
      <c r="P2021" s="2" t="e">
        <f>IF(Produit_Tarif_Stock!#REF!&lt;&gt;0,Produit_Tarif_Stock!#REF!,"")</f>
        <v>#REF!</v>
      </c>
      <c r="Q2021" s="518" t="e">
        <f>IF(Produit_Tarif_Stock!#REF!&lt;&gt;0,(E2021-(E2021*H2021)-Produit_Tarif_Stock!#REF!)/Produit_Tarif_Stock!#REF!*100,(E2021-(E2021*H2021)-Produit_Tarif_Stock!#REF!)/Produit_Tarif_Stock!#REF!*100)</f>
        <v>#REF!</v>
      </c>
      <c r="R2021" s="523">
        <f t="shared" si="63"/>
        <v>0</v>
      </c>
      <c r="S2021" s="524" t="e">
        <f>Produit_Tarif_Stock!#REF!</f>
        <v>#REF!</v>
      </c>
    </row>
    <row r="2022" spans="1:19" ht="24.75" customHeight="1">
      <c r="A2022" s="228" t="e">
        <f>Produit_Tarif_Stock!#REF!</f>
        <v>#REF!</v>
      </c>
      <c r="B2022" s="118" t="e">
        <f>IF(Produit_Tarif_Stock!#REF!&lt;&gt;"",Produit_Tarif_Stock!#REF!,"")</f>
        <v>#REF!</v>
      </c>
      <c r="C2022" s="502" t="e">
        <f>IF(Produit_Tarif_Stock!#REF!&lt;&gt;"",Produit_Tarif_Stock!#REF!,"")</f>
        <v>#REF!</v>
      </c>
      <c r="D2022" s="505" t="e">
        <f>IF(Produit_Tarif_Stock!#REF!&lt;&gt;"",Produit_Tarif_Stock!#REF!,"")</f>
        <v>#REF!</v>
      </c>
      <c r="E2022" s="514" t="e">
        <f>IF(Produit_Tarif_Stock!#REF!&lt;&gt;0,Produit_Tarif_Stock!#REF!,"")</f>
        <v>#REF!</v>
      </c>
      <c r="F2022" s="2" t="e">
        <f>IF(Produit_Tarif_Stock!#REF!&lt;&gt;"",Produit_Tarif_Stock!#REF!,"")</f>
        <v>#REF!</v>
      </c>
      <c r="G2022" s="506" t="e">
        <f>IF(Produit_Tarif_Stock!#REF!&lt;&gt;0,Produit_Tarif_Stock!#REF!,"")</f>
        <v>#REF!</v>
      </c>
      <c r="I2022" s="506" t="str">
        <f t="shared" si="62"/>
        <v/>
      </c>
      <c r="J2022" s="2" t="e">
        <f>IF(Produit_Tarif_Stock!#REF!&lt;&gt;0,Produit_Tarif_Stock!#REF!,"")</f>
        <v>#REF!</v>
      </c>
      <c r="K2022" s="2" t="e">
        <f>IF(Produit_Tarif_Stock!#REF!&lt;&gt;0,Produit_Tarif_Stock!#REF!,"")</f>
        <v>#REF!</v>
      </c>
      <c r="L2022" s="114" t="e">
        <f>IF(Produit_Tarif_Stock!#REF!&lt;&gt;0,Produit_Tarif_Stock!#REF!,"")</f>
        <v>#REF!</v>
      </c>
      <c r="M2022" s="114" t="e">
        <f>IF(Produit_Tarif_Stock!#REF!&lt;&gt;0,Produit_Tarif_Stock!#REF!,"")</f>
        <v>#REF!</v>
      </c>
      <c r="N2022" s="454"/>
      <c r="P2022" s="2" t="e">
        <f>IF(Produit_Tarif_Stock!#REF!&lt;&gt;0,Produit_Tarif_Stock!#REF!,"")</f>
        <v>#REF!</v>
      </c>
      <c r="Q2022" s="518" t="e">
        <f>IF(Produit_Tarif_Stock!#REF!&lt;&gt;0,(E2022-(E2022*H2022)-Produit_Tarif_Stock!#REF!)/Produit_Tarif_Stock!#REF!*100,(E2022-(E2022*H2022)-Produit_Tarif_Stock!#REF!)/Produit_Tarif_Stock!#REF!*100)</f>
        <v>#REF!</v>
      </c>
      <c r="R2022" s="523">
        <f t="shared" si="63"/>
        <v>0</v>
      </c>
      <c r="S2022" s="524" t="e">
        <f>Produit_Tarif_Stock!#REF!</f>
        <v>#REF!</v>
      </c>
    </row>
    <row r="2023" spans="1:19" ht="24.75" customHeight="1">
      <c r="A2023" s="228" t="e">
        <f>Produit_Tarif_Stock!#REF!</f>
        <v>#REF!</v>
      </c>
      <c r="B2023" s="118" t="e">
        <f>IF(Produit_Tarif_Stock!#REF!&lt;&gt;"",Produit_Tarif_Stock!#REF!,"")</f>
        <v>#REF!</v>
      </c>
      <c r="C2023" s="502" t="e">
        <f>IF(Produit_Tarif_Stock!#REF!&lt;&gt;"",Produit_Tarif_Stock!#REF!,"")</f>
        <v>#REF!</v>
      </c>
      <c r="D2023" s="505" t="e">
        <f>IF(Produit_Tarif_Stock!#REF!&lt;&gt;"",Produit_Tarif_Stock!#REF!,"")</f>
        <v>#REF!</v>
      </c>
      <c r="E2023" s="514" t="e">
        <f>IF(Produit_Tarif_Stock!#REF!&lt;&gt;0,Produit_Tarif_Stock!#REF!,"")</f>
        <v>#REF!</v>
      </c>
      <c r="F2023" s="2" t="e">
        <f>IF(Produit_Tarif_Stock!#REF!&lt;&gt;"",Produit_Tarif_Stock!#REF!,"")</f>
        <v>#REF!</v>
      </c>
      <c r="G2023" s="506" t="e">
        <f>IF(Produit_Tarif_Stock!#REF!&lt;&gt;0,Produit_Tarif_Stock!#REF!,"")</f>
        <v>#REF!</v>
      </c>
      <c r="I2023" s="506" t="str">
        <f t="shared" si="62"/>
        <v/>
      </c>
      <c r="J2023" s="2" t="e">
        <f>IF(Produit_Tarif_Stock!#REF!&lt;&gt;0,Produit_Tarif_Stock!#REF!,"")</f>
        <v>#REF!</v>
      </c>
      <c r="K2023" s="2" t="e">
        <f>IF(Produit_Tarif_Stock!#REF!&lt;&gt;0,Produit_Tarif_Stock!#REF!,"")</f>
        <v>#REF!</v>
      </c>
      <c r="L2023" s="114" t="e">
        <f>IF(Produit_Tarif_Stock!#REF!&lt;&gt;0,Produit_Tarif_Stock!#REF!,"")</f>
        <v>#REF!</v>
      </c>
      <c r="M2023" s="114" t="e">
        <f>IF(Produit_Tarif_Stock!#REF!&lt;&gt;0,Produit_Tarif_Stock!#REF!,"")</f>
        <v>#REF!</v>
      </c>
      <c r="N2023" s="454"/>
      <c r="P2023" s="2" t="e">
        <f>IF(Produit_Tarif_Stock!#REF!&lt;&gt;0,Produit_Tarif_Stock!#REF!,"")</f>
        <v>#REF!</v>
      </c>
      <c r="Q2023" s="518" t="e">
        <f>IF(Produit_Tarif_Stock!#REF!&lt;&gt;0,(E2023-(E2023*H2023)-Produit_Tarif_Stock!#REF!)/Produit_Tarif_Stock!#REF!*100,(E2023-(E2023*H2023)-Produit_Tarif_Stock!#REF!)/Produit_Tarif_Stock!#REF!*100)</f>
        <v>#REF!</v>
      </c>
      <c r="R2023" s="523">
        <f t="shared" si="63"/>
        <v>0</v>
      </c>
      <c r="S2023" s="524" t="e">
        <f>Produit_Tarif_Stock!#REF!</f>
        <v>#REF!</v>
      </c>
    </row>
    <row r="2024" spans="1:19" ht="24.75" customHeight="1">
      <c r="A2024" s="228" t="e">
        <f>Produit_Tarif_Stock!#REF!</f>
        <v>#REF!</v>
      </c>
      <c r="B2024" s="118" t="e">
        <f>IF(Produit_Tarif_Stock!#REF!&lt;&gt;"",Produit_Tarif_Stock!#REF!,"")</f>
        <v>#REF!</v>
      </c>
      <c r="C2024" s="502" t="e">
        <f>IF(Produit_Tarif_Stock!#REF!&lt;&gt;"",Produit_Tarif_Stock!#REF!,"")</f>
        <v>#REF!</v>
      </c>
      <c r="D2024" s="505" t="e">
        <f>IF(Produit_Tarif_Stock!#REF!&lt;&gt;"",Produit_Tarif_Stock!#REF!,"")</f>
        <v>#REF!</v>
      </c>
      <c r="E2024" s="514" t="e">
        <f>IF(Produit_Tarif_Stock!#REF!&lt;&gt;0,Produit_Tarif_Stock!#REF!,"")</f>
        <v>#REF!</v>
      </c>
      <c r="F2024" s="2" t="e">
        <f>IF(Produit_Tarif_Stock!#REF!&lt;&gt;"",Produit_Tarif_Stock!#REF!,"")</f>
        <v>#REF!</v>
      </c>
      <c r="G2024" s="506" t="e">
        <f>IF(Produit_Tarif_Stock!#REF!&lt;&gt;0,Produit_Tarif_Stock!#REF!,"")</f>
        <v>#REF!</v>
      </c>
      <c r="I2024" s="506" t="str">
        <f t="shared" si="62"/>
        <v/>
      </c>
      <c r="J2024" s="2" t="e">
        <f>IF(Produit_Tarif_Stock!#REF!&lt;&gt;0,Produit_Tarif_Stock!#REF!,"")</f>
        <v>#REF!</v>
      </c>
      <c r="K2024" s="2" t="e">
        <f>IF(Produit_Tarif_Stock!#REF!&lt;&gt;0,Produit_Tarif_Stock!#REF!,"")</f>
        <v>#REF!</v>
      </c>
      <c r="L2024" s="114" t="e">
        <f>IF(Produit_Tarif_Stock!#REF!&lt;&gt;0,Produit_Tarif_Stock!#REF!,"")</f>
        <v>#REF!</v>
      </c>
      <c r="M2024" s="114" t="e">
        <f>IF(Produit_Tarif_Stock!#REF!&lt;&gt;0,Produit_Tarif_Stock!#REF!,"")</f>
        <v>#REF!</v>
      </c>
      <c r="N2024" s="454"/>
      <c r="P2024" s="2" t="e">
        <f>IF(Produit_Tarif_Stock!#REF!&lt;&gt;0,Produit_Tarif_Stock!#REF!,"")</f>
        <v>#REF!</v>
      </c>
      <c r="Q2024" s="518" t="e">
        <f>IF(Produit_Tarif_Stock!#REF!&lt;&gt;0,(E2024-(E2024*H2024)-Produit_Tarif_Stock!#REF!)/Produit_Tarif_Stock!#REF!*100,(E2024-(E2024*H2024)-Produit_Tarif_Stock!#REF!)/Produit_Tarif_Stock!#REF!*100)</f>
        <v>#REF!</v>
      </c>
      <c r="R2024" s="523">
        <f t="shared" si="63"/>
        <v>0</v>
      </c>
      <c r="S2024" s="524" t="e">
        <f>Produit_Tarif_Stock!#REF!</f>
        <v>#REF!</v>
      </c>
    </row>
    <row r="2025" spans="1:19" ht="24.75" customHeight="1">
      <c r="A2025" s="228" t="e">
        <f>Produit_Tarif_Stock!#REF!</f>
        <v>#REF!</v>
      </c>
      <c r="B2025" s="118" t="e">
        <f>IF(Produit_Tarif_Stock!#REF!&lt;&gt;"",Produit_Tarif_Stock!#REF!,"")</f>
        <v>#REF!</v>
      </c>
      <c r="C2025" s="502" t="e">
        <f>IF(Produit_Tarif_Stock!#REF!&lt;&gt;"",Produit_Tarif_Stock!#REF!,"")</f>
        <v>#REF!</v>
      </c>
      <c r="D2025" s="505" t="e">
        <f>IF(Produit_Tarif_Stock!#REF!&lt;&gt;"",Produit_Tarif_Stock!#REF!,"")</f>
        <v>#REF!</v>
      </c>
      <c r="E2025" s="514" t="e">
        <f>IF(Produit_Tarif_Stock!#REF!&lt;&gt;0,Produit_Tarif_Stock!#REF!,"")</f>
        <v>#REF!</v>
      </c>
      <c r="F2025" s="2" t="e">
        <f>IF(Produit_Tarif_Stock!#REF!&lt;&gt;"",Produit_Tarif_Stock!#REF!,"")</f>
        <v>#REF!</v>
      </c>
      <c r="G2025" s="506" t="e">
        <f>IF(Produit_Tarif_Stock!#REF!&lt;&gt;0,Produit_Tarif_Stock!#REF!,"")</f>
        <v>#REF!</v>
      </c>
      <c r="I2025" s="506" t="str">
        <f t="shared" si="62"/>
        <v/>
      </c>
      <c r="J2025" s="2" t="e">
        <f>IF(Produit_Tarif_Stock!#REF!&lt;&gt;0,Produit_Tarif_Stock!#REF!,"")</f>
        <v>#REF!</v>
      </c>
      <c r="K2025" s="2" t="e">
        <f>IF(Produit_Tarif_Stock!#REF!&lt;&gt;0,Produit_Tarif_Stock!#REF!,"")</f>
        <v>#REF!</v>
      </c>
      <c r="L2025" s="114" t="e">
        <f>IF(Produit_Tarif_Stock!#REF!&lt;&gt;0,Produit_Tarif_Stock!#REF!,"")</f>
        <v>#REF!</v>
      </c>
      <c r="M2025" s="114" t="e">
        <f>IF(Produit_Tarif_Stock!#REF!&lt;&gt;0,Produit_Tarif_Stock!#REF!,"")</f>
        <v>#REF!</v>
      </c>
      <c r="N2025" s="454"/>
      <c r="P2025" s="2" t="e">
        <f>IF(Produit_Tarif_Stock!#REF!&lt;&gt;0,Produit_Tarif_Stock!#REF!,"")</f>
        <v>#REF!</v>
      </c>
      <c r="Q2025" s="518" t="e">
        <f>IF(Produit_Tarif_Stock!#REF!&lt;&gt;0,(E2025-(E2025*H2025)-Produit_Tarif_Stock!#REF!)/Produit_Tarif_Stock!#REF!*100,(E2025-(E2025*H2025)-Produit_Tarif_Stock!#REF!)/Produit_Tarif_Stock!#REF!*100)</f>
        <v>#REF!</v>
      </c>
      <c r="R2025" s="523">
        <f t="shared" si="63"/>
        <v>0</v>
      </c>
      <c r="S2025" s="524" t="e">
        <f>Produit_Tarif_Stock!#REF!</f>
        <v>#REF!</v>
      </c>
    </row>
    <row r="2026" spans="1:19" ht="24.75" customHeight="1">
      <c r="A2026" s="228" t="e">
        <f>Produit_Tarif_Stock!#REF!</f>
        <v>#REF!</v>
      </c>
      <c r="B2026" s="118" t="e">
        <f>IF(Produit_Tarif_Stock!#REF!&lt;&gt;"",Produit_Tarif_Stock!#REF!,"")</f>
        <v>#REF!</v>
      </c>
      <c r="C2026" s="502" t="e">
        <f>IF(Produit_Tarif_Stock!#REF!&lt;&gt;"",Produit_Tarif_Stock!#REF!,"")</f>
        <v>#REF!</v>
      </c>
      <c r="D2026" s="505" t="e">
        <f>IF(Produit_Tarif_Stock!#REF!&lt;&gt;"",Produit_Tarif_Stock!#REF!,"")</f>
        <v>#REF!</v>
      </c>
      <c r="E2026" s="514" t="e">
        <f>IF(Produit_Tarif_Stock!#REF!&lt;&gt;0,Produit_Tarif_Stock!#REF!,"")</f>
        <v>#REF!</v>
      </c>
      <c r="F2026" s="2" t="e">
        <f>IF(Produit_Tarif_Stock!#REF!&lt;&gt;"",Produit_Tarif_Stock!#REF!,"")</f>
        <v>#REF!</v>
      </c>
      <c r="G2026" s="506" t="e">
        <f>IF(Produit_Tarif_Stock!#REF!&lt;&gt;0,Produit_Tarif_Stock!#REF!,"")</f>
        <v>#REF!</v>
      </c>
      <c r="I2026" s="506" t="str">
        <f t="shared" si="62"/>
        <v/>
      </c>
      <c r="J2026" s="2" t="e">
        <f>IF(Produit_Tarif_Stock!#REF!&lt;&gt;0,Produit_Tarif_Stock!#REF!,"")</f>
        <v>#REF!</v>
      </c>
      <c r="K2026" s="2" t="e">
        <f>IF(Produit_Tarif_Stock!#REF!&lt;&gt;0,Produit_Tarif_Stock!#REF!,"")</f>
        <v>#REF!</v>
      </c>
      <c r="L2026" s="114" t="e">
        <f>IF(Produit_Tarif_Stock!#REF!&lt;&gt;0,Produit_Tarif_Stock!#REF!,"")</f>
        <v>#REF!</v>
      </c>
      <c r="M2026" s="114" t="e">
        <f>IF(Produit_Tarif_Stock!#REF!&lt;&gt;0,Produit_Tarif_Stock!#REF!,"")</f>
        <v>#REF!</v>
      </c>
      <c r="N2026" s="454"/>
      <c r="P2026" s="2" t="e">
        <f>IF(Produit_Tarif_Stock!#REF!&lt;&gt;0,Produit_Tarif_Stock!#REF!,"")</f>
        <v>#REF!</v>
      </c>
      <c r="Q2026" s="518" t="e">
        <f>IF(Produit_Tarif_Stock!#REF!&lt;&gt;0,(E2026-(E2026*H2026)-Produit_Tarif_Stock!#REF!)/Produit_Tarif_Stock!#REF!*100,(E2026-(E2026*H2026)-Produit_Tarif_Stock!#REF!)/Produit_Tarif_Stock!#REF!*100)</f>
        <v>#REF!</v>
      </c>
      <c r="R2026" s="523">
        <f t="shared" si="63"/>
        <v>0</v>
      </c>
      <c r="S2026" s="524" t="e">
        <f>Produit_Tarif_Stock!#REF!</f>
        <v>#REF!</v>
      </c>
    </row>
    <row r="2027" spans="1:19" ht="24.75" customHeight="1">
      <c r="A2027" s="228" t="e">
        <f>Produit_Tarif_Stock!#REF!</f>
        <v>#REF!</v>
      </c>
      <c r="B2027" s="118" t="e">
        <f>IF(Produit_Tarif_Stock!#REF!&lt;&gt;"",Produit_Tarif_Stock!#REF!,"")</f>
        <v>#REF!</v>
      </c>
      <c r="C2027" s="502" t="e">
        <f>IF(Produit_Tarif_Stock!#REF!&lt;&gt;"",Produit_Tarif_Stock!#REF!,"")</f>
        <v>#REF!</v>
      </c>
      <c r="D2027" s="505" t="e">
        <f>IF(Produit_Tarif_Stock!#REF!&lt;&gt;"",Produit_Tarif_Stock!#REF!,"")</f>
        <v>#REF!</v>
      </c>
      <c r="E2027" s="514" t="e">
        <f>IF(Produit_Tarif_Stock!#REF!&lt;&gt;0,Produit_Tarif_Stock!#REF!,"")</f>
        <v>#REF!</v>
      </c>
      <c r="F2027" s="2" t="e">
        <f>IF(Produit_Tarif_Stock!#REF!&lt;&gt;"",Produit_Tarif_Stock!#REF!,"")</f>
        <v>#REF!</v>
      </c>
      <c r="G2027" s="506" t="e">
        <f>IF(Produit_Tarif_Stock!#REF!&lt;&gt;0,Produit_Tarif_Stock!#REF!,"")</f>
        <v>#REF!</v>
      </c>
      <c r="I2027" s="506" t="str">
        <f t="shared" si="62"/>
        <v/>
      </c>
      <c r="J2027" s="2" t="e">
        <f>IF(Produit_Tarif_Stock!#REF!&lt;&gt;0,Produit_Tarif_Stock!#REF!,"")</f>
        <v>#REF!</v>
      </c>
      <c r="K2027" s="2" t="e">
        <f>IF(Produit_Tarif_Stock!#REF!&lt;&gt;0,Produit_Tarif_Stock!#REF!,"")</f>
        <v>#REF!</v>
      </c>
      <c r="L2027" s="114" t="e">
        <f>IF(Produit_Tarif_Stock!#REF!&lt;&gt;0,Produit_Tarif_Stock!#REF!,"")</f>
        <v>#REF!</v>
      </c>
      <c r="M2027" s="114" t="e">
        <f>IF(Produit_Tarif_Stock!#REF!&lt;&gt;0,Produit_Tarif_Stock!#REF!,"")</f>
        <v>#REF!</v>
      </c>
      <c r="N2027" s="454"/>
      <c r="P2027" s="2" t="e">
        <f>IF(Produit_Tarif_Stock!#REF!&lt;&gt;0,Produit_Tarif_Stock!#REF!,"")</f>
        <v>#REF!</v>
      </c>
      <c r="Q2027" s="518" t="e">
        <f>IF(Produit_Tarif_Stock!#REF!&lt;&gt;0,(E2027-(E2027*H2027)-Produit_Tarif_Stock!#REF!)/Produit_Tarif_Stock!#REF!*100,(E2027-(E2027*H2027)-Produit_Tarif_Stock!#REF!)/Produit_Tarif_Stock!#REF!*100)</f>
        <v>#REF!</v>
      </c>
      <c r="R2027" s="523">
        <f t="shared" si="63"/>
        <v>0</v>
      </c>
      <c r="S2027" s="524" t="e">
        <f>Produit_Tarif_Stock!#REF!</f>
        <v>#REF!</v>
      </c>
    </row>
    <row r="2028" spans="1:19" ht="24.75" customHeight="1">
      <c r="A2028" s="228" t="e">
        <f>Produit_Tarif_Stock!#REF!</f>
        <v>#REF!</v>
      </c>
      <c r="B2028" s="118" t="e">
        <f>IF(Produit_Tarif_Stock!#REF!&lt;&gt;"",Produit_Tarif_Stock!#REF!,"")</f>
        <v>#REF!</v>
      </c>
      <c r="C2028" s="502" t="e">
        <f>IF(Produit_Tarif_Stock!#REF!&lt;&gt;"",Produit_Tarif_Stock!#REF!,"")</f>
        <v>#REF!</v>
      </c>
      <c r="D2028" s="505" t="e">
        <f>IF(Produit_Tarif_Stock!#REF!&lt;&gt;"",Produit_Tarif_Stock!#REF!,"")</f>
        <v>#REF!</v>
      </c>
      <c r="E2028" s="514" t="e">
        <f>IF(Produit_Tarif_Stock!#REF!&lt;&gt;0,Produit_Tarif_Stock!#REF!,"")</f>
        <v>#REF!</v>
      </c>
      <c r="F2028" s="2" t="e">
        <f>IF(Produit_Tarif_Stock!#REF!&lt;&gt;"",Produit_Tarif_Stock!#REF!,"")</f>
        <v>#REF!</v>
      </c>
      <c r="G2028" s="506" t="e">
        <f>IF(Produit_Tarif_Stock!#REF!&lt;&gt;0,Produit_Tarif_Stock!#REF!,"")</f>
        <v>#REF!</v>
      </c>
      <c r="I2028" s="506" t="str">
        <f t="shared" si="62"/>
        <v/>
      </c>
      <c r="J2028" s="2" t="e">
        <f>IF(Produit_Tarif_Stock!#REF!&lt;&gt;0,Produit_Tarif_Stock!#REF!,"")</f>
        <v>#REF!</v>
      </c>
      <c r="K2028" s="2" t="e">
        <f>IF(Produit_Tarif_Stock!#REF!&lt;&gt;0,Produit_Tarif_Stock!#REF!,"")</f>
        <v>#REF!</v>
      </c>
      <c r="L2028" s="114" t="e">
        <f>IF(Produit_Tarif_Stock!#REF!&lt;&gt;0,Produit_Tarif_Stock!#REF!,"")</f>
        <v>#REF!</v>
      </c>
      <c r="M2028" s="114" t="e">
        <f>IF(Produit_Tarif_Stock!#REF!&lt;&gt;0,Produit_Tarif_Stock!#REF!,"")</f>
        <v>#REF!</v>
      </c>
      <c r="N2028" s="454"/>
      <c r="P2028" s="2" t="e">
        <f>IF(Produit_Tarif_Stock!#REF!&lt;&gt;0,Produit_Tarif_Stock!#REF!,"")</f>
        <v>#REF!</v>
      </c>
      <c r="Q2028" s="518" t="e">
        <f>IF(Produit_Tarif_Stock!#REF!&lt;&gt;0,(E2028-(E2028*H2028)-Produit_Tarif_Stock!#REF!)/Produit_Tarif_Stock!#REF!*100,(E2028-(E2028*H2028)-Produit_Tarif_Stock!#REF!)/Produit_Tarif_Stock!#REF!*100)</f>
        <v>#REF!</v>
      </c>
      <c r="R2028" s="523">
        <f t="shared" si="63"/>
        <v>0</v>
      </c>
      <c r="S2028" s="524" t="e">
        <f>Produit_Tarif_Stock!#REF!</f>
        <v>#REF!</v>
      </c>
    </row>
    <row r="2029" spans="1:19" ht="24.75" customHeight="1">
      <c r="A2029" s="228" t="e">
        <f>Produit_Tarif_Stock!#REF!</f>
        <v>#REF!</v>
      </c>
      <c r="B2029" s="118" t="e">
        <f>IF(Produit_Tarif_Stock!#REF!&lt;&gt;"",Produit_Tarif_Stock!#REF!,"")</f>
        <v>#REF!</v>
      </c>
      <c r="C2029" s="502" t="e">
        <f>IF(Produit_Tarif_Stock!#REF!&lt;&gt;"",Produit_Tarif_Stock!#REF!,"")</f>
        <v>#REF!</v>
      </c>
      <c r="D2029" s="505" t="e">
        <f>IF(Produit_Tarif_Stock!#REF!&lt;&gt;"",Produit_Tarif_Stock!#REF!,"")</f>
        <v>#REF!</v>
      </c>
      <c r="E2029" s="514" t="e">
        <f>IF(Produit_Tarif_Stock!#REF!&lt;&gt;0,Produit_Tarif_Stock!#REF!,"")</f>
        <v>#REF!</v>
      </c>
      <c r="F2029" s="2" t="e">
        <f>IF(Produit_Tarif_Stock!#REF!&lt;&gt;"",Produit_Tarif_Stock!#REF!,"")</f>
        <v>#REF!</v>
      </c>
      <c r="G2029" s="506" t="e">
        <f>IF(Produit_Tarif_Stock!#REF!&lt;&gt;0,Produit_Tarif_Stock!#REF!,"")</f>
        <v>#REF!</v>
      </c>
      <c r="I2029" s="506" t="str">
        <f t="shared" si="62"/>
        <v/>
      </c>
      <c r="J2029" s="2" t="e">
        <f>IF(Produit_Tarif_Stock!#REF!&lt;&gt;0,Produit_Tarif_Stock!#REF!,"")</f>
        <v>#REF!</v>
      </c>
      <c r="K2029" s="2" t="e">
        <f>IF(Produit_Tarif_Stock!#REF!&lt;&gt;0,Produit_Tarif_Stock!#REF!,"")</f>
        <v>#REF!</v>
      </c>
      <c r="L2029" s="114" t="e">
        <f>IF(Produit_Tarif_Stock!#REF!&lt;&gt;0,Produit_Tarif_Stock!#REF!,"")</f>
        <v>#REF!</v>
      </c>
      <c r="M2029" s="114" t="e">
        <f>IF(Produit_Tarif_Stock!#REF!&lt;&gt;0,Produit_Tarif_Stock!#REF!,"")</f>
        <v>#REF!</v>
      </c>
      <c r="N2029" s="454"/>
      <c r="P2029" s="2" t="e">
        <f>IF(Produit_Tarif_Stock!#REF!&lt;&gt;0,Produit_Tarif_Stock!#REF!,"")</f>
        <v>#REF!</v>
      </c>
      <c r="Q2029" s="518" t="e">
        <f>IF(Produit_Tarif_Stock!#REF!&lt;&gt;0,(E2029-(E2029*H2029)-Produit_Tarif_Stock!#REF!)/Produit_Tarif_Stock!#REF!*100,(E2029-(E2029*H2029)-Produit_Tarif_Stock!#REF!)/Produit_Tarif_Stock!#REF!*100)</f>
        <v>#REF!</v>
      </c>
      <c r="R2029" s="523">
        <f t="shared" si="63"/>
        <v>0</v>
      </c>
      <c r="S2029" s="524" t="e">
        <f>Produit_Tarif_Stock!#REF!</f>
        <v>#REF!</v>
      </c>
    </row>
    <row r="2030" spans="1:19" ht="24.75" customHeight="1">
      <c r="A2030" s="228" t="e">
        <f>Produit_Tarif_Stock!#REF!</f>
        <v>#REF!</v>
      </c>
      <c r="B2030" s="118" t="e">
        <f>IF(Produit_Tarif_Stock!#REF!&lt;&gt;"",Produit_Tarif_Stock!#REF!,"")</f>
        <v>#REF!</v>
      </c>
      <c r="C2030" s="502" t="e">
        <f>IF(Produit_Tarif_Stock!#REF!&lt;&gt;"",Produit_Tarif_Stock!#REF!,"")</f>
        <v>#REF!</v>
      </c>
      <c r="D2030" s="505" t="e">
        <f>IF(Produit_Tarif_Stock!#REF!&lt;&gt;"",Produit_Tarif_Stock!#REF!,"")</f>
        <v>#REF!</v>
      </c>
      <c r="E2030" s="514" t="e">
        <f>IF(Produit_Tarif_Stock!#REF!&lt;&gt;0,Produit_Tarif_Stock!#REF!,"")</f>
        <v>#REF!</v>
      </c>
      <c r="F2030" s="2" t="e">
        <f>IF(Produit_Tarif_Stock!#REF!&lt;&gt;"",Produit_Tarif_Stock!#REF!,"")</f>
        <v>#REF!</v>
      </c>
      <c r="G2030" s="506" t="e">
        <f>IF(Produit_Tarif_Stock!#REF!&lt;&gt;0,Produit_Tarif_Stock!#REF!,"")</f>
        <v>#REF!</v>
      </c>
      <c r="I2030" s="506" t="str">
        <f t="shared" si="62"/>
        <v/>
      </c>
      <c r="J2030" s="2" t="e">
        <f>IF(Produit_Tarif_Stock!#REF!&lt;&gt;0,Produit_Tarif_Stock!#REF!,"")</f>
        <v>#REF!</v>
      </c>
      <c r="K2030" s="2" t="e">
        <f>IF(Produit_Tarif_Stock!#REF!&lt;&gt;0,Produit_Tarif_Stock!#REF!,"")</f>
        <v>#REF!</v>
      </c>
      <c r="L2030" s="114" t="e">
        <f>IF(Produit_Tarif_Stock!#REF!&lt;&gt;0,Produit_Tarif_Stock!#REF!,"")</f>
        <v>#REF!</v>
      </c>
      <c r="M2030" s="114" t="e">
        <f>IF(Produit_Tarif_Stock!#REF!&lt;&gt;0,Produit_Tarif_Stock!#REF!,"")</f>
        <v>#REF!</v>
      </c>
      <c r="N2030" s="454"/>
      <c r="P2030" s="2" t="e">
        <f>IF(Produit_Tarif_Stock!#REF!&lt;&gt;0,Produit_Tarif_Stock!#REF!,"")</f>
        <v>#REF!</v>
      </c>
      <c r="Q2030" s="518" t="e">
        <f>IF(Produit_Tarif_Stock!#REF!&lt;&gt;0,(E2030-(E2030*H2030)-Produit_Tarif_Stock!#REF!)/Produit_Tarif_Stock!#REF!*100,(E2030-(E2030*H2030)-Produit_Tarif_Stock!#REF!)/Produit_Tarif_Stock!#REF!*100)</f>
        <v>#REF!</v>
      </c>
      <c r="R2030" s="523">
        <f t="shared" si="63"/>
        <v>0</v>
      </c>
      <c r="S2030" s="524" t="e">
        <f>Produit_Tarif_Stock!#REF!</f>
        <v>#REF!</v>
      </c>
    </row>
    <row r="2031" spans="1:19" ht="24.75" customHeight="1">
      <c r="A2031" s="228" t="e">
        <f>Produit_Tarif_Stock!#REF!</f>
        <v>#REF!</v>
      </c>
      <c r="B2031" s="118" t="e">
        <f>IF(Produit_Tarif_Stock!#REF!&lt;&gt;"",Produit_Tarif_Stock!#REF!,"")</f>
        <v>#REF!</v>
      </c>
      <c r="C2031" s="502" t="e">
        <f>IF(Produit_Tarif_Stock!#REF!&lt;&gt;"",Produit_Tarif_Stock!#REF!,"")</f>
        <v>#REF!</v>
      </c>
      <c r="D2031" s="505" t="e">
        <f>IF(Produit_Tarif_Stock!#REF!&lt;&gt;"",Produit_Tarif_Stock!#REF!,"")</f>
        <v>#REF!</v>
      </c>
      <c r="E2031" s="514" t="e">
        <f>IF(Produit_Tarif_Stock!#REF!&lt;&gt;0,Produit_Tarif_Stock!#REF!,"")</f>
        <v>#REF!</v>
      </c>
      <c r="F2031" s="2" t="e">
        <f>IF(Produit_Tarif_Stock!#REF!&lt;&gt;"",Produit_Tarif_Stock!#REF!,"")</f>
        <v>#REF!</v>
      </c>
      <c r="G2031" s="506" t="e">
        <f>IF(Produit_Tarif_Stock!#REF!&lt;&gt;0,Produit_Tarif_Stock!#REF!,"")</f>
        <v>#REF!</v>
      </c>
      <c r="I2031" s="506" t="str">
        <f t="shared" si="62"/>
        <v/>
      </c>
      <c r="J2031" s="2" t="e">
        <f>IF(Produit_Tarif_Stock!#REF!&lt;&gt;0,Produit_Tarif_Stock!#REF!,"")</f>
        <v>#REF!</v>
      </c>
      <c r="K2031" s="2" t="e">
        <f>IF(Produit_Tarif_Stock!#REF!&lt;&gt;0,Produit_Tarif_Stock!#REF!,"")</f>
        <v>#REF!</v>
      </c>
      <c r="L2031" s="114" t="e">
        <f>IF(Produit_Tarif_Stock!#REF!&lt;&gt;0,Produit_Tarif_Stock!#REF!,"")</f>
        <v>#REF!</v>
      </c>
      <c r="M2031" s="114" t="e">
        <f>IF(Produit_Tarif_Stock!#REF!&lt;&gt;0,Produit_Tarif_Stock!#REF!,"")</f>
        <v>#REF!</v>
      </c>
      <c r="N2031" s="454"/>
      <c r="P2031" s="2" t="e">
        <f>IF(Produit_Tarif_Stock!#REF!&lt;&gt;0,Produit_Tarif_Stock!#REF!,"")</f>
        <v>#REF!</v>
      </c>
      <c r="Q2031" s="518" t="e">
        <f>IF(Produit_Tarif_Stock!#REF!&lt;&gt;0,(E2031-(E2031*H2031)-Produit_Tarif_Stock!#REF!)/Produit_Tarif_Stock!#REF!*100,(E2031-(E2031*H2031)-Produit_Tarif_Stock!#REF!)/Produit_Tarif_Stock!#REF!*100)</f>
        <v>#REF!</v>
      </c>
      <c r="R2031" s="523">
        <f t="shared" si="63"/>
        <v>0</v>
      </c>
      <c r="S2031" s="524" t="e">
        <f>Produit_Tarif_Stock!#REF!</f>
        <v>#REF!</v>
      </c>
    </row>
    <row r="2032" spans="1:19" ht="24.75" customHeight="1">
      <c r="A2032" s="228" t="e">
        <f>Produit_Tarif_Stock!#REF!</f>
        <v>#REF!</v>
      </c>
      <c r="B2032" s="118" t="e">
        <f>IF(Produit_Tarif_Stock!#REF!&lt;&gt;"",Produit_Tarif_Stock!#REF!,"")</f>
        <v>#REF!</v>
      </c>
      <c r="C2032" s="502" t="e">
        <f>IF(Produit_Tarif_Stock!#REF!&lt;&gt;"",Produit_Tarif_Stock!#REF!,"")</f>
        <v>#REF!</v>
      </c>
      <c r="D2032" s="505" t="e">
        <f>IF(Produit_Tarif_Stock!#REF!&lt;&gt;"",Produit_Tarif_Stock!#REF!,"")</f>
        <v>#REF!</v>
      </c>
      <c r="E2032" s="514" t="e">
        <f>IF(Produit_Tarif_Stock!#REF!&lt;&gt;0,Produit_Tarif_Stock!#REF!,"")</f>
        <v>#REF!</v>
      </c>
      <c r="F2032" s="2" t="e">
        <f>IF(Produit_Tarif_Stock!#REF!&lt;&gt;"",Produit_Tarif_Stock!#REF!,"")</f>
        <v>#REF!</v>
      </c>
      <c r="G2032" s="506" t="e">
        <f>IF(Produit_Tarif_Stock!#REF!&lt;&gt;0,Produit_Tarif_Stock!#REF!,"")</f>
        <v>#REF!</v>
      </c>
      <c r="I2032" s="506" t="str">
        <f t="shared" si="62"/>
        <v/>
      </c>
      <c r="J2032" s="2" t="e">
        <f>IF(Produit_Tarif_Stock!#REF!&lt;&gt;0,Produit_Tarif_Stock!#REF!,"")</f>
        <v>#REF!</v>
      </c>
      <c r="K2032" s="2" t="e">
        <f>IF(Produit_Tarif_Stock!#REF!&lt;&gt;0,Produit_Tarif_Stock!#REF!,"")</f>
        <v>#REF!</v>
      </c>
      <c r="L2032" s="114" t="e">
        <f>IF(Produit_Tarif_Stock!#REF!&lt;&gt;0,Produit_Tarif_Stock!#REF!,"")</f>
        <v>#REF!</v>
      </c>
      <c r="M2032" s="114" t="e">
        <f>IF(Produit_Tarif_Stock!#REF!&lt;&gt;0,Produit_Tarif_Stock!#REF!,"")</f>
        <v>#REF!</v>
      </c>
      <c r="N2032" s="454"/>
      <c r="P2032" s="2" t="e">
        <f>IF(Produit_Tarif_Stock!#REF!&lt;&gt;0,Produit_Tarif_Stock!#REF!,"")</f>
        <v>#REF!</v>
      </c>
      <c r="Q2032" s="518" t="e">
        <f>IF(Produit_Tarif_Stock!#REF!&lt;&gt;0,(E2032-(E2032*H2032)-Produit_Tarif_Stock!#REF!)/Produit_Tarif_Stock!#REF!*100,(E2032-(E2032*H2032)-Produit_Tarif_Stock!#REF!)/Produit_Tarif_Stock!#REF!*100)</f>
        <v>#REF!</v>
      </c>
      <c r="R2032" s="523">
        <f t="shared" si="63"/>
        <v>0</v>
      </c>
      <c r="S2032" s="524" t="e">
        <f>Produit_Tarif_Stock!#REF!</f>
        <v>#REF!</v>
      </c>
    </row>
    <row r="2033" spans="1:19" ht="24.75" customHeight="1">
      <c r="A2033" s="228" t="e">
        <f>Produit_Tarif_Stock!#REF!</f>
        <v>#REF!</v>
      </c>
      <c r="B2033" s="118" t="e">
        <f>IF(Produit_Tarif_Stock!#REF!&lt;&gt;"",Produit_Tarif_Stock!#REF!,"")</f>
        <v>#REF!</v>
      </c>
      <c r="C2033" s="502" t="e">
        <f>IF(Produit_Tarif_Stock!#REF!&lt;&gt;"",Produit_Tarif_Stock!#REF!,"")</f>
        <v>#REF!</v>
      </c>
      <c r="D2033" s="505" t="e">
        <f>IF(Produit_Tarif_Stock!#REF!&lt;&gt;"",Produit_Tarif_Stock!#REF!,"")</f>
        <v>#REF!</v>
      </c>
      <c r="E2033" s="514" t="e">
        <f>IF(Produit_Tarif_Stock!#REF!&lt;&gt;0,Produit_Tarif_Stock!#REF!,"")</f>
        <v>#REF!</v>
      </c>
      <c r="F2033" s="2" t="e">
        <f>IF(Produit_Tarif_Stock!#REF!&lt;&gt;"",Produit_Tarif_Stock!#REF!,"")</f>
        <v>#REF!</v>
      </c>
      <c r="G2033" s="506" t="e">
        <f>IF(Produit_Tarif_Stock!#REF!&lt;&gt;0,Produit_Tarif_Stock!#REF!,"")</f>
        <v>#REF!</v>
      </c>
      <c r="I2033" s="506" t="str">
        <f t="shared" si="62"/>
        <v/>
      </c>
      <c r="J2033" s="2" t="e">
        <f>IF(Produit_Tarif_Stock!#REF!&lt;&gt;0,Produit_Tarif_Stock!#REF!,"")</f>
        <v>#REF!</v>
      </c>
      <c r="K2033" s="2" t="e">
        <f>IF(Produit_Tarif_Stock!#REF!&lt;&gt;0,Produit_Tarif_Stock!#REF!,"")</f>
        <v>#REF!</v>
      </c>
      <c r="L2033" s="114" t="e">
        <f>IF(Produit_Tarif_Stock!#REF!&lt;&gt;0,Produit_Tarif_Stock!#REF!,"")</f>
        <v>#REF!</v>
      </c>
      <c r="M2033" s="114" t="e">
        <f>IF(Produit_Tarif_Stock!#REF!&lt;&gt;0,Produit_Tarif_Stock!#REF!,"")</f>
        <v>#REF!</v>
      </c>
      <c r="N2033" s="454"/>
      <c r="P2033" s="2" t="e">
        <f>IF(Produit_Tarif_Stock!#REF!&lt;&gt;0,Produit_Tarif_Stock!#REF!,"")</f>
        <v>#REF!</v>
      </c>
      <c r="Q2033" s="518" t="e">
        <f>IF(Produit_Tarif_Stock!#REF!&lt;&gt;0,(E2033-(E2033*H2033)-Produit_Tarif_Stock!#REF!)/Produit_Tarif_Stock!#REF!*100,(E2033-(E2033*H2033)-Produit_Tarif_Stock!#REF!)/Produit_Tarif_Stock!#REF!*100)</f>
        <v>#REF!</v>
      </c>
      <c r="R2033" s="523">
        <f t="shared" si="63"/>
        <v>0</v>
      </c>
      <c r="S2033" s="524" t="e">
        <f>Produit_Tarif_Stock!#REF!</f>
        <v>#REF!</v>
      </c>
    </row>
    <row r="2034" spans="1:19" ht="24.75" customHeight="1">
      <c r="A2034" s="228" t="e">
        <f>Produit_Tarif_Stock!#REF!</f>
        <v>#REF!</v>
      </c>
      <c r="B2034" s="118" t="e">
        <f>IF(Produit_Tarif_Stock!#REF!&lt;&gt;"",Produit_Tarif_Stock!#REF!,"")</f>
        <v>#REF!</v>
      </c>
      <c r="C2034" s="502" t="e">
        <f>IF(Produit_Tarif_Stock!#REF!&lt;&gt;"",Produit_Tarif_Stock!#REF!,"")</f>
        <v>#REF!</v>
      </c>
      <c r="D2034" s="505" t="e">
        <f>IF(Produit_Tarif_Stock!#REF!&lt;&gt;"",Produit_Tarif_Stock!#REF!,"")</f>
        <v>#REF!</v>
      </c>
      <c r="E2034" s="514" t="e">
        <f>IF(Produit_Tarif_Stock!#REF!&lt;&gt;0,Produit_Tarif_Stock!#REF!,"")</f>
        <v>#REF!</v>
      </c>
      <c r="F2034" s="2" t="e">
        <f>IF(Produit_Tarif_Stock!#REF!&lt;&gt;"",Produit_Tarif_Stock!#REF!,"")</f>
        <v>#REF!</v>
      </c>
      <c r="G2034" s="506" t="e">
        <f>IF(Produit_Tarif_Stock!#REF!&lt;&gt;0,Produit_Tarif_Stock!#REF!,"")</f>
        <v>#REF!</v>
      </c>
      <c r="I2034" s="506" t="str">
        <f t="shared" si="62"/>
        <v/>
      </c>
      <c r="J2034" s="2" t="e">
        <f>IF(Produit_Tarif_Stock!#REF!&lt;&gt;0,Produit_Tarif_Stock!#REF!,"")</f>
        <v>#REF!</v>
      </c>
      <c r="K2034" s="2" t="e">
        <f>IF(Produit_Tarif_Stock!#REF!&lt;&gt;0,Produit_Tarif_Stock!#REF!,"")</f>
        <v>#REF!</v>
      </c>
      <c r="L2034" s="114" t="e">
        <f>IF(Produit_Tarif_Stock!#REF!&lt;&gt;0,Produit_Tarif_Stock!#REF!,"")</f>
        <v>#REF!</v>
      </c>
      <c r="M2034" s="114" t="e">
        <f>IF(Produit_Tarif_Stock!#REF!&lt;&gt;0,Produit_Tarif_Stock!#REF!,"")</f>
        <v>#REF!</v>
      </c>
      <c r="N2034" s="454"/>
      <c r="P2034" s="2" t="e">
        <f>IF(Produit_Tarif_Stock!#REF!&lt;&gt;0,Produit_Tarif_Stock!#REF!,"")</f>
        <v>#REF!</v>
      </c>
      <c r="Q2034" s="518" t="e">
        <f>IF(Produit_Tarif_Stock!#REF!&lt;&gt;0,(E2034-(E2034*H2034)-Produit_Tarif_Stock!#REF!)/Produit_Tarif_Stock!#REF!*100,(E2034-(E2034*H2034)-Produit_Tarif_Stock!#REF!)/Produit_Tarif_Stock!#REF!*100)</f>
        <v>#REF!</v>
      </c>
      <c r="R2034" s="523">
        <f t="shared" si="63"/>
        <v>0</v>
      </c>
      <c r="S2034" s="524" t="e">
        <f>Produit_Tarif_Stock!#REF!</f>
        <v>#REF!</v>
      </c>
    </row>
    <row r="2035" spans="1:19" ht="24.75" customHeight="1">
      <c r="A2035" s="228" t="e">
        <f>Produit_Tarif_Stock!#REF!</f>
        <v>#REF!</v>
      </c>
      <c r="B2035" s="118" t="e">
        <f>IF(Produit_Tarif_Stock!#REF!&lt;&gt;"",Produit_Tarif_Stock!#REF!,"")</f>
        <v>#REF!</v>
      </c>
      <c r="C2035" s="502" t="e">
        <f>IF(Produit_Tarif_Stock!#REF!&lt;&gt;"",Produit_Tarif_Stock!#REF!,"")</f>
        <v>#REF!</v>
      </c>
      <c r="D2035" s="505" t="e">
        <f>IF(Produit_Tarif_Stock!#REF!&lt;&gt;"",Produit_Tarif_Stock!#REF!,"")</f>
        <v>#REF!</v>
      </c>
      <c r="E2035" s="514" t="e">
        <f>IF(Produit_Tarif_Stock!#REF!&lt;&gt;0,Produit_Tarif_Stock!#REF!,"")</f>
        <v>#REF!</v>
      </c>
      <c r="F2035" s="2" t="e">
        <f>IF(Produit_Tarif_Stock!#REF!&lt;&gt;"",Produit_Tarif_Stock!#REF!,"")</f>
        <v>#REF!</v>
      </c>
      <c r="G2035" s="506" t="e">
        <f>IF(Produit_Tarif_Stock!#REF!&lt;&gt;0,Produit_Tarif_Stock!#REF!,"")</f>
        <v>#REF!</v>
      </c>
      <c r="I2035" s="506" t="str">
        <f t="shared" si="62"/>
        <v/>
      </c>
      <c r="J2035" s="2" t="e">
        <f>IF(Produit_Tarif_Stock!#REF!&lt;&gt;0,Produit_Tarif_Stock!#REF!,"")</f>
        <v>#REF!</v>
      </c>
      <c r="K2035" s="2" t="e">
        <f>IF(Produit_Tarif_Stock!#REF!&lt;&gt;0,Produit_Tarif_Stock!#REF!,"")</f>
        <v>#REF!</v>
      </c>
      <c r="L2035" s="114" t="e">
        <f>IF(Produit_Tarif_Stock!#REF!&lt;&gt;0,Produit_Tarif_Stock!#REF!,"")</f>
        <v>#REF!</v>
      </c>
      <c r="M2035" s="114" t="e">
        <f>IF(Produit_Tarif_Stock!#REF!&lt;&gt;0,Produit_Tarif_Stock!#REF!,"")</f>
        <v>#REF!</v>
      </c>
      <c r="N2035" s="454"/>
      <c r="P2035" s="2" t="e">
        <f>IF(Produit_Tarif_Stock!#REF!&lt;&gt;0,Produit_Tarif_Stock!#REF!,"")</f>
        <v>#REF!</v>
      </c>
      <c r="Q2035" s="518" t="e">
        <f>IF(Produit_Tarif_Stock!#REF!&lt;&gt;0,(E2035-(E2035*H2035)-Produit_Tarif_Stock!#REF!)/Produit_Tarif_Stock!#REF!*100,(E2035-(E2035*H2035)-Produit_Tarif_Stock!#REF!)/Produit_Tarif_Stock!#REF!*100)</f>
        <v>#REF!</v>
      </c>
      <c r="R2035" s="523">
        <f t="shared" si="63"/>
        <v>0</v>
      </c>
      <c r="S2035" s="524" t="e">
        <f>Produit_Tarif_Stock!#REF!</f>
        <v>#REF!</v>
      </c>
    </row>
    <row r="2036" spans="1:19" ht="24.75" customHeight="1">
      <c r="A2036" s="228" t="e">
        <f>Produit_Tarif_Stock!#REF!</f>
        <v>#REF!</v>
      </c>
      <c r="B2036" s="118" t="e">
        <f>IF(Produit_Tarif_Stock!#REF!&lt;&gt;"",Produit_Tarif_Stock!#REF!,"")</f>
        <v>#REF!</v>
      </c>
      <c r="C2036" s="502" t="e">
        <f>IF(Produit_Tarif_Stock!#REF!&lt;&gt;"",Produit_Tarif_Stock!#REF!,"")</f>
        <v>#REF!</v>
      </c>
      <c r="D2036" s="505" t="e">
        <f>IF(Produit_Tarif_Stock!#REF!&lt;&gt;"",Produit_Tarif_Stock!#REF!,"")</f>
        <v>#REF!</v>
      </c>
      <c r="E2036" s="514" t="e">
        <f>IF(Produit_Tarif_Stock!#REF!&lt;&gt;0,Produit_Tarif_Stock!#REF!,"")</f>
        <v>#REF!</v>
      </c>
      <c r="F2036" s="2" t="e">
        <f>IF(Produit_Tarif_Stock!#REF!&lt;&gt;"",Produit_Tarif_Stock!#REF!,"")</f>
        <v>#REF!</v>
      </c>
      <c r="G2036" s="506" t="e">
        <f>IF(Produit_Tarif_Stock!#REF!&lt;&gt;0,Produit_Tarif_Stock!#REF!,"")</f>
        <v>#REF!</v>
      </c>
      <c r="I2036" s="506" t="str">
        <f t="shared" si="62"/>
        <v/>
      </c>
      <c r="J2036" s="2" t="e">
        <f>IF(Produit_Tarif_Stock!#REF!&lt;&gt;0,Produit_Tarif_Stock!#REF!,"")</f>
        <v>#REF!</v>
      </c>
      <c r="K2036" s="2" t="e">
        <f>IF(Produit_Tarif_Stock!#REF!&lt;&gt;0,Produit_Tarif_Stock!#REF!,"")</f>
        <v>#REF!</v>
      </c>
      <c r="L2036" s="114" t="e">
        <f>IF(Produit_Tarif_Stock!#REF!&lt;&gt;0,Produit_Tarif_Stock!#REF!,"")</f>
        <v>#REF!</v>
      </c>
      <c r="M2036" s="114" t="e">
        <f>IF(Produit_Tarif_Stock!#REF!&lt;&gt;0,Produit_Tarif_Stock!#REF!,"")</f>
        <v>#REF!</v>
      </c>
      <c r="N2036" s="454"/>
      <c r="P2036" s="2" t="e">
        <f>IF(Produit_Tarif_Stock!#REF!&lt;&gt;0,Produit_Tarif_Stock!#REF!,"")</f>
        <v>#REF!</v>
      </c>
      <c r="Q2036" s="518" t="e">
        <f>IF(Produit_Tarif_Stock!#REF!&lt;&gt;0,(E2036-(E2036*H2036)-Produit_Tarif_Stock!#REF!)/Produit_Tarif_Stock!#REF!*100,(E2036-(E2036*H2036)-Produit_Tarif_Stock!#REF!)/Produit_Tarif_Stock!#REF!*100)</f>
        <v>#REF!</v>
      </c>
      <c r="R2036" s="523">
        <f t="shared" si="63"/>
        <v>0</v>
      </c>
      <c r="S2036" s="524" t="e">
        <f>Produit_Tarif_Stock!#REF!</f>
        <v>#REF!</v>
      </c>
    </row>
    <row r="2037" spans="1:19" ht="24.75" customHeight="1">
      <c r="A2037" s="228" t="e">
        <f>Produit_Tarif_Stock!#REF!</f>
        <v>#REF!</v>
      </c>
      <c r="B2037" s="118" t="e">
        <f>IF(Produit_Tarif_Stock!#REF!&lt;&gt;"",Produit_Tarif_Stock!#REF!,"")</f>
        <v>#REF!</v>
      </c>
      <c r="C2037" s="502" t="e">
        <f>IF(Produit_Tarif_Stock!#REF!&lt;&gt;"",Produit_Tarif_Stock!#REF!,"")</f>
        <v>#REF!</v>
      </c>
      <c r="D2037" s="505" t="e">
        <f>IF(Produit_Tarif_Stock!#REF!&lt;&gt;"",Produit_Tarif_Stock!#REF!,"")</f>
        <v>#REF!</v>
      </c>
      <c r="E2037" s="514" t="e">
        <f>IF(Produit_Tarif_Stock!#REF!&lt;&gt;0,Produit_Tarif_Stock!#REF!,"")</f>
        <v>#REF!</v>
      </c>
      <c r="F2037" s="2" t="e">
        <f>IF(Produit_Tarif_Stock!#REF!&lt;&gt;"",Produit_Tarif_Stock!#REF!,"")</f>
        <v>#REF!</v>
      </c>
      <c r="G2037" s="506" t="e">
        <f>IF(Produit_Tarif_Stock!#REF!&lt;&gt;0,Produit_Tarif_Stock!#REF!,"")</f>
        <v>#REF!</v>
      </c>
      <c r="I2037" s="506" t="str">
        <f t="shared" si="62"/>
        <v/>
      </c>
      <c r="J2037" s="2" t="e">
        <f>IF(Produit_Tarif_Stock!#REF!&lt;&gt;0,Produit_Tarif_Stock!#REF!,"")</f>
        <v>#REF!</v>
      </c>
      <c r="K2037" s="2" t="e">
        <f>IF(Produit_Tarif_Stock!#REF!&lt;&gt;0,Produit_Tarif_Stock!#REF!,"")</f>
        <v>#REF!</v>
      </c>
      <c r="L2037" s="114" t="e">
        <f>IF(Produit_Tarif_Stock!#REF!&lt;&gt;0,Produit_Tarif_Stock!#REF!,"")</f>
        <v>#REF!</v>
      </c>
      <c r="M2037" s="114" t="e">
        <f>IF(Produit_Tarif_Stock!#REF!&lt;&gt;0,Produit_Tarif_Stock!#REF!,"")</f>
        <v>#REF!</v>
      </c>
      <c r="N2037" s="454"/>
      <c r="P2037" s="2" t="e">
        <f>IF(Produit_Tarif_Stock!#REF!&lt;&gt;0,Produit_Tarif_Stock!#REF!,"")</f>
        <v>#REF!</v>
      </c>
      <c r="Q2037" s="518" t="e">
        <f>IF(Produit_Tarif_Stock!#REF!&lt;&gt;0,(E2037-(E2037*H2037)-Produit_Tarif_Stock!#REF!)/Produit_Tarif_Stock!#REF!*100,(E2037-(E2037*H2037)-Produit_Tarif_Stock!#REF!)/Produit_Tarif_Stock!#REF!*100)</f>
        <v>#REF!</v>
      </c>
      <c r="R2037" s="523">
        <f t="shared" si="63"/>
        <v>0</v>
      </c>
      <c r="S2037" s="524" t="e">
        <f>Produit_Tarif_Stock!#REF!</f>
        <v>#REF!</v>
      </c>
    </row>
    <row r="2038" spans="1:19" ht="24.75" customHeight="1">
      <c r="A2038" s="228" t="e">
        <f>Produit_Tarif_Stock!#REF!</f>
        <v>#REF!</v>
      </c>
      <c r="B2038" s="118" t="e">
        <f>IF(Produit_Tarif_Stock!#REF!&lt;&gt;"",Produit_Tarif_Stock!#REF!,"")</f>
        <v>#REF!</v>
      </c>
      <c r="C2038" s="502" t="e">
        <f>IF(Produit_Tarif_Stock!#REF!&lt;&gt;"",Produit_Tarif_Stock!#REF!,"")</f>
        <v>#REF!</v>
      </c>
      <c r="D2038" s="505" t="e">
        <f>IF(Produit_Tarif_Stock!#REF!&lt;&gt;"",Produit_Tarif_Stock!#REF!,"")</f>
        <v>#REF!</v>
      </c>
      <c r="E2038" s="514" t="e">
        <f>IF(Produit_Tarif_Stock!#REF!&lt;&gt;0,Produit_Tarif_Stock!#REF!,"")</f>
        <v>#REF!</v>
      </c>
      <c r="F2038" s="2" t="e">
        <f>IF(Produit_Tarif_Stock!#REF!&lt;&gt;"",Produit_Tarif_Stock!#REF!,"")</f>
        <v>#REF!</v>
      </c>
      <c r="G2038" s="506" t="e">
        <f>IF(Produit_Tarif_Stock!#REF!&lt;&gt;0,Produit_Tarif_Stock!#REF!,"")</f>
        <v>#REF!</v>
      </c>
      <c r="I2038" s="506" t="str">
        <f t="shared" si="62"/>
        <v/>
      </c>
      <c r="J2038" s="2" t="e">
        <f>IF(Produit_Tarif_Stock!#REF!&lt;&gt;0,Produit_Tarif_Stock!#REF!,"")</f>
        <v>#REF!</v>
      </c>
      <c r="K2038" s="2" t="e">
        <f>IF(Produit_Tarif_Stock!#REF!&lt;&gt;0,Produit_Tarif_Stock!#REF!,"")</f>
        <v>#REF!</v>
      </c>
      <c r="L2038" s="114" t="e">
        <f>IF(Produit_Tarif_Stock!#REF!&lt;&gt;0,Produit_Tarif_Stock!#REF!,"")</f>
        <v>#REF!</v>
      </c>
      <c r="M2038" s="114" t="e">
        <f>IF(Produit_Tarif_Stock!#REF!&lt;&gt;0,Produit_Tarif_Stock!#REF!,"")</f>
        <v>#REF!</v>
      </c>
      <c r="N2038" s="454"/>
      <c r="P2038" s="2" t="e">
        <f>IF(Produit_Tarif_Stock!#REF!&lt;&gt;0,Produit_Tarif_Stock!#REF!,"")</f>
        <v>#REF!</v>
      </c>
      <c r="Q2038" s="518" t="e">
        <f>IF(Produit_Tarif_Stock!#REF!&lt;&gt;0,(E2038-(E2038*H2038)-Produit_Tarif_Stock!#REF!)/Produit_Tarif_Stock!#REF!*100,(E2038-(E2038*H2038)-Produit_Tarif_Stock!#REF!)/Produit_Tarif_Stock!#REF!*100)</f>
        <v>#REF!</v>
      </c>
      <c r="R2038" s="523">
        <f t="shared" si="63"/>
        <v>0</v>
      </c>
      <c r="S2038" s="524" t="e">
        <f>Produit_Tarif_Stock!#REF!</f>
        <v>#REF!</v>
      </c>
    </row>
    <row r="2039" spans="1:19" ht="24.75" customHeight="1">
      <c r="A2039" s="228" t="e">
        <f>Produit_Tarif_Stock!#REF!</f>
        <v>#REF!</v>
      </c>
      <c r="B2039" s="118" t="e">
        <f>IF(Produit_Tarif_Stock!#REF!&lt;&gt;"",Produit_Tarif_Stock!#REF!,"")</f>
        <v>#REF!</v>
      </c>
      <c r="C2039" s="502" t="e">
        <f>IF(Produit_Tarif_Stock!#REF!&lt;&gt;"",Produit_Tarif_Stock!#REF!,"")</f>
        <v>#REF!</v>
      </c>
      <c r="D2039" s="505" t="e">
        <f>IF(Produit_Tarif_Stock!#REF!&lt;&gt;"",Produit_Tarif_Stock!#REF!,"")</f>
        <v>#REF!</v>
      </c>
      <c r="E2039" s="514" t="e">
        <f>IF(Produit_Tarif_Stock!#REF!&lt;&gt;0,Produit_Tarif_Stock!#REF!,"")</f>
        <v>#REF!</v>
      </c>
      <c r="F2039" s="2" t="e">
        <f>IF(Produit_Tarif_Stock!#REF!&lt;&gt;"",Produit_Tarif_Stock!#REF!,"")</f>
        <v>#REF!</v>
      </c>
      <c r="G2039" s="506" t="e">
        <f>IF(Produit_Tarif_Stock!#REF!&lt;&gt;0,Produit_Tarif_Stock!#REF!,"")</f>
        <v>#REF!</v>
      </c>
      <c r="I2039" s="506" t="str">
        <f t="shared" si="62"/>
        <v/>
      </c>
      <c r="J2039" s="2" t="e">
        <f>IF(Produit_Tarif_Stock!#REF!&lt;&gt;0,Produit_Tarif_Stock!#REF!,"")</f>
        <v>#REF!</v>
      </c>
      <c r="K2039" s="2" t="e">
        <f>IF(Produit_Tarif_Stock!#REF!&lt;&gt;0,Produit_Tarif_Stock!#REF!,"")</f>
        <v>#REF!</v>
      </c>
      <c r="L2039" s="114" t="e">
        <f>IF(Produit_Tarif_Stock!#REF!&lt;&gt;0,Produit_Tarif_Stock!#REF!,"")</f>
        <v>#REF!</v>
      </c>
      <c r="M2039" s="114" t="e">
        <f>IF(Produit_Tarif_Stock!#REF!&lt;&gt;0,Produit_Tarif_Stock!#REF!,"")</f>
        <v>#REF!</v>
      </c>
      <c r="N2039" s="454"/>
      <c r="P2039" s="2" t="e">
        <f>IF(Produit_Tarif_Stock!#REF!&lt;&gt;0,Produit_Tarif_Stock!#REF!,"")</f>
        <v>#REF!</v>
      </c>
      <c r="Q2039" s="518" t="e">
        <f>IF(Produit_Tarif_Stock!#REF!&lt;&gt;0,(E2039-(E2039*H2039)-Produit_Tarif_Stock!#REF!)/Produit_Tarif_Stock!#REF!*100,(E2039-(E2039*H2039)-Produit_Tarif_Stock!#REF!)/Produit_Tarif_Stock!#REF!*100)</f>
        <v>#REF!</v>
      </c>
      <c r="R2039" s="523">
        <f t="shared" si="63"/>
        <v>0</v>
      </c>
      <c r="S2039" s="524" t="e">
        <f>Produit_Tarif_Stock!#REF!</f>
        <v>#REF!</v>
      </c>
    </row>
    <row r="2040" spans="1:19" ht="24.75" customHeight="1">
      <c r="A2040" s="228" t="e">
        <f>Produit_Tarif_Stock!#REF!</f>
        <v>#REF!</v>
      </c>
      <c r="B2040" s="118" t="e">
        <f>IF(Produit_Tarif_Stock!#REF!&lt;&gt;"",Produit_Tarif_Stock!#REF!,"")</f>
        <v>#REF!</v>
      </c>
      <c r="C2040" s="502" t="e">
        <f>IF(Produit_Tarif_Stock!#REF!&lt;&gt;"",Produit_Tarif_Stock!#REF!,"")</f>
        <v>#REF!</v>
      </c>
      <c r="D2040" s="505" t="e">
        <f>IF(Produit_Tarif_Stock!#REF!&lt;&gt;"",Produit_Tarif_Stock!#REF!,"")</f>
        <v>#REF!</v>
      </c>
      <c r="E2040" s="514" t="e">
        <f>IF(Produit_Tarif_Stock!#REF!&lt;&gt;0,Produit_Tarif_Stock!#REF!,"")</f>
        <v>#REF!</v>
      </c>
      <c r="F2040" s="2" t="e">
        <f>IF(Produit_Tarif_Stock!#REF!&lt;&gt;"",Produit_Tarif_Stock!#REF!,"")</f>
        <v>#REF!</v>
      </c>
      <c r="G2040" s="506" t="e">
        <f>IF(Produit_Tarif_Stock!#REF!&lt;&gt;0,Produit_Tarif_Stock!#REF!,"")</f>
        <v>#REF!</v>
      </c>
      <c r="I2040" s="506" t="str">
        <f t="shared" si="62"/>
        <v/>
      </c>
      <c r="J2040" s="2" t="e">
        <f>IF(Produit_Tarif_Stock!#REF!&lt;&gt;0,Produit_Tarif_Stock!#REF!,"")</f>
        <v>#REF!</v>
      </c>
      <c r="K2040" s="2" t="e">
        <f>IF(Produit_Tarif_Stock!#REF!&lt;&gt;0,Produit_Tarif_Stock!#REF!,"")</f>
        <v>#REF!</v>
      </c>
      <c r="L2040" s="114" t="e">
        <f>IF(Produit_Tarif_Stock!#REF!&lt;&gt;0,Produit_Tarif_Stock!#REF!,"")</f>
        <v>#REF!</v>
      </c>
      <c r="M2040" s="114" t="e">
        <f>IF(Produit_Tarif_Stock!#REF!&lt;&gt;0,Produit_Tarif_Stock!#REF!,"")</f>
        <v>#REF!</v>
      </c>
      <c r="N2040" s="454"/>
      <c r="P2040" s="2" t="e">
        <f>IF(Produit_Tarif_Stock!#REF!&lt;&gt;0,Produit_Tarif_Stock!#REF!,"")</f>
        <v>#REF!</v>
      </c>
      <c r="Q2040" s="518" t="e">
        <f>IF(Produit_Tarif_Stock!#REF!&lt;&gt;0,(E2040-(E2040*H2040)-Produit_Tarif_Stock!#REF!)/Produit_Tarif_Stock!#REF!*100,(E2040-(E2040*H2040)-Produit_Tarif_Stock!#REF!)/Produit_Tarif_Stock!#REF!*100)</f>
        <v>#REF!</v>
      </c>
      <c r="R2040" s="523">
        <f t="shared" si="63"/>
        <v>0</v>
      </c>
      <c r="S2040" s="524" t="e">
        <f>Produit_Tarif_Stock!#REF!</f>
        <v>#REF!</v>
      </c>
    </row>
    <row r="2041" spans="1:19" ht="24.75" customHeight="1">
      <c r="A2041" s="228" t="e">
        <f>Produit_Tarif_Stock!#REF!</f>
        <v>#REF!</v>
      </c>
      <c r="B2041" s="118" t="e">
        <f>IF(Produit_Tarif_Stock!#REF!&lt;&gt;"",Produit_Tarif_Stock!#REF!,"")</f>
        <v>#REF!</v>
      </c>
      <c r="C2041" s="502" t="e">
        <f>IF(Produit_Tarif_Stock!#REF!&lt;&gt;"",Produit_Tarif_Stock!#REF!,"")</f>
        <v>#REF!</v>
      </c>
      <c r="D2041" s="505" t="e">
        <f>IF(Produit_Tarif_Stock!#REF!&lt;&gt;"",Produit_Tarif_Stock!#REF!,"")</f>
        <v>#REF!</v>
      </c>
      <c r="E2041" s="514" t="e">
        <f>IF(Produit_Tarif_Stock!#REF!&lt;&gt;0,Produit_Tarif_Stock!#REF!,"")</f>
        <v>#REF!</v>
      </c>
      <c r="F2041" s="2" t="e">
        <f>IF(Produit_Tarif_Stock!#REF!&lt;&gt;"",Produit_Tarif_Stock!#REF!,"")</f>
        <v>#REF!</v>
      </c>
      <c r="G2041" s="506" t="e">
        <f>IF(Produit_Tarif_Stock!#REF!&lt;&gt;0,Produit_Tarif_Stock!#REF!,"")</f>
        <v>#REF!</v>
      </c>
      <c r="I2041" s="506" t="str">
        <f t="shared" si="62"/>
        <v/>
      </c>
      <c r="J2041" s="2" t="e">
        <f>IF(Produit_Tarif_Stock!#REF!&lt;&gt;0,Produit_Tarif_Stock!#REF!,"")</f>
        <v>#REF!</v>
      </c>
      <c r="K2041" s="2" t="e">
        <f>IF(Produit_Tarif_Stock!#REF!&lt;&gt;0,Produit_Tarif_Stock!#REF!,"")</f>
        <v>#REF!</v>
      </c>
      <c r="L2041" s="114" t="e">
        <f>IF(Produit_Tarif_Stock!#REF!&lt;&gt;0,Produit_Tarif_Stock!#REF!,"")</f>
        <v>#REF!</v>
      </c>
      <c r="M2041" s="114" t="e">
        <f>IF(Produit_Tarif_Stock!#REF!&lt;&gt;0,Produit_Tarif_Stock!#REF!,"")</f>
        <v>#REF!</v>
      </c>
      <c r="N2041" s="454"/>
      <c r="P2041" s="2" t="e">
        <f>IF(Produit_Tarif_Stock!#REF!&lt;&gt;0,Produit_Tarif_Stock!#REF!,"")</f>
        <v>#REF!</v>
      </c>
      <c r="Q2041" s="518" t="e">
        <f>IF(Produit_Tarif_Stock!#REF!&lt;&gt;0,(E2041-(E2041*H2041)-Produit_Tarif_Stock!#REF!)/Produit_Tarif_Stock!#REF!*100,(E2041-(E2041*H2041)-Produit_Tarif_Stock!#REF!)/Produit_Tarif_Stock!#REF!*100)</f>
        <v>#REF!</v>
      </c>
      <c r="R2041" s="523">
        <f t="shared" si="63"/>
        <v>0</v>
      </c>
      <c r="S2041" s="524" t="e">
        <f>Produit_Tarif_Stock!#REF!</f>
        <v>#REF!</v>
      </c>
    </row>
    <row r="2042" spans="1:19" ht="24.75" customHeight="1">
      <c r="A2042" s="228" t="e">
        <f>Produit_Tarif_Stock!#REF!</f>
        <v>#REF!</v>
      </c>
      <c r="B2042" s="118" t="e">
        <f>IF(Produit_Tarif_Stock!#REF!&lt;&gt;"",Produit_Tarif_Stock!#REF!,"")</f>
        <v>#REF!</v>
      </c>
      <c r="C2042" s="502" t="e">
        <f>IF(Produit_Tarif_Stock!#REF!&lt;&gt;"",Produit_Tarif_Stock!#REF!,"")</f>
        <v>#REF!</v>
      </c>
      <c r="D2042" s="505" t="e">
        <f>IF(Produit_Tarif_Stock!#REF!&lt;&gt;"",Produit_Tarif_Stock!#REF!,"")</f>
        <v>#REF!</v>
      </c>
      <c r="E2042" s="514" t="e">
        <f>IF(Produit_Tarif_Stock!#REF!&lt;&gt;0,Produit_Tarif_Stock!#REF!,"")</f>
        <v>#REF!</v>
      </c>
      <c r="F2042" s="2" t="e">
        <f>IF(Produit_Tarif_Stock!#REF!&lt;&gt;"",Produit_Tarif_Stock!#REF!,"")</f>
        <v>#REF!</v>
      </c>
      <c r="G2042" s="506" t="e">
        <f>IF(Produit_Tarif_Stock!#REF!&lt;&gt;0,Produit_Tarif_Stock!#REF!,"")</f>
        <v>#REF!</v>
      </c>
      <c r="I2042" s="506" t="str">
        <f t="shared" si="62"/>
        <v/>
      </c>
      <c r="J2042" s="2" t="e">
        <f>IF(Produit_Tarif_Stock!#REF!&lt;&gt;0,Produit_Tarif_Stock!#REF!,"")</f>
        <v>#REF!</v>
      </c>
      <c r="K2042" s="2" t="e">
        <f>IF(Produit_Tarif_Stock!#REF!&lt;&gt;0,Produit_Tarif_Stock!#REF!,"")</f>
        <v>#REF!</v>
      </c>
      <c r="L2042" s="114" t="e">
        <f>IF(Produit_Tarif_Stock!#REF!&lt;&gt;0,Produit_Tarif_Stock!#REF!,"")</f>
        <v>#REF!</v>
      </c>
      <c r="M2042" s="114" t="e">
        <f>IF(Produit_Tarif_Stock!#REF!&lt;&gt;0,Produit_Tarif_Stock!#REF!,"")</f>
        <v>#REF!</v>
      </c>
      <c r="N2042" s="454"/>
      <c r="P2042" s="2" t="e">
        <f>IF(Produit_Tarif_Stock!#REF!&lt;&gt;0,Produit_Tarif_Stock!#REF!,"")</f>
        <v>#REF!</v>
      </c>
      <c r="Q2042" s="518" t="e">
        <f>IF(Produit_Tarif_Stock!#REF!&lt;&gt;0,(E2042-(E2042*H2042)-Produit_Tarif_Stock!#REF!)/Produit_Tarif_Stock!#REF!*100,(E2042-(E2042*H2042)-Produit_Tarif_Stock!#REF!)/Produit_Tarif_Stock!#REF!*100)</f>
        <v>#REF!</v>
      </c>
      <c r="R2042" s="523">
        <f t="shared" si="63"/>
        <v>0</v>
      </c>
      <c r="S2042" s="524" t="e">
        <f>Produit_Tarif_Stock!#REF!</f>
        <v>#REF!</v>
      </c>
    </row>
    <row r="2043" spans="1:19" ht="24.75" customHeight="1">
      <c r="A2043" s="228" t="e">
        <f>Produit_Tarif_Stock!#REF!</f>
        <v>#REF!</v>
      </c>
      <c r="B2043" s="118" t="e">
        <f>IF(Produit_Tarif_Stock!#REF!&lt;&gt;"",Produit_Tarif_Stock!#REF!,"")</f>
        <v>#REF!</v>
      </c>
      <c r="C2043" s="502" t="e">
        <f>IF(Produit_Tarif_Stock!#REF!&lt;&gt;"",Produit_Tarif_Stock!#REF!,"")</f>
        <v>#REF!</v>
      </c>
      <c r="D2043" s="505" t="e">
        <f>IF(Produit_Tarif_Stock!#REF!&lt;&gt;"",Produit_Tarif_Stock!#REF!,"")</f>
        <v>#REF!</v>
      </c>
      <c r="E2043" s="514" t="e">
        <f>IF(Produit_Tarif_Stock!#REF!&lt;&gt;0,Produit_Tarif_Stock!#REF!,"")</f>
        <v>#REF!</v>
      </c>
      <c r="F2043" s="2" t="e">
        <f>IF(Produit_Tarif_Stock!#REF!&lt;&gt;"",Produit_Tarif_Stock!#REF!,"")</f>
        <v>#REF!</v>
      </c>
      <c r="G2043" s="506" t="e">
        <f>IF(Produit_Tarif_Stock!#REF!&lt;&gt;0,Produit_Tarif_Stock!#REF!,"")</f>
        <v>#REF!</v>
      </c>
      <c r="I2043" s="506" t="str">
        <f t="shared" si="62"/>
        <v/>
      </c>
      <c r="J2043" s="2" t="e">
        <f>IF(Produit_Tarif_Stock!#REF!&lt;&gt;0,Produit_Tarif_Stock!#REF!,"")</f>
        <v>#REF!</v>
      </c>
      <c r="K2043" s="2" t="e">
        <f>IF(Produit_Tarif_Stock!#REF!&lt;&gt;0,Produit_Tarif_Stock!#REF!,"")</f>
        <v>#REF!</v>
      </c>
      <c r="L2043" s="114" t="e">
        <f>IF(Produit_Tarif_Stock!#REF!&lt;&gt;0,Produit_Tarif_Stock!#REF!,"")</f>
        <v>#REF!</v>
      </c>
      <c r="M2043" s="114" t="e">
        <f>IF(Produit_Tarif_Stock!#REF!&lt;&gt;0,Produit_Tarif_Stock!#REF!,"")</f>
        <v>#REF!</v>
      </c>
      <c r="N2043" s="454"/>
      <c r="P2043" s="2" t="e">
        <f>IF(Produit_Tarif_Stock!#REF!&lt;&gt;0,Produit_Tarif_Stock!#REF!,"")</f>
        <v>#REF!</v>
      </c>
      <c r="Q2043" s="518" t="e">
        <f>IF(Produit_Tarif_Stock!#REF!&lt;&gt;0,(E2043-(E2043*H2043)-Produit_Tarif_Stock!#REF!)/Produit_Tarif_Stock!#REF!*100,(E2043-(E2043*H2043)-Produit_Tarif_Stock!#REF!)/Produit_Tarif_Stock!#REF!*100)</f>
        <v>#REF!</v>
      </c>
      <c r="R2043" s="523">
        <f t="shared" si="63"/>
        <v>0</v>
      </c>
      <c r="S2043" s="524" t="e">
        <f>Produit_Tarif_Stock!#REF!</f>
        <v>#REF!</v>
      </c>
    </row>
    <row r="2044" spans="1:19" ht="24.75" customHeight="1">
      <c r="A2044" s="228" t="e">
        <f>Produit_Tarif_Stock!#REF!</f>
        <v>#REF!</v>
      </c>
      <c r="B2044" s="118" t="e">
        <f>IF(Produit_Tarif_Stock!#REF!&lt;&gt;"",Produit_Tarif_Stock!#REF!,"")</f>
        <v>#REF!</v>
      </c>
      <c r="C2044" s="502" t="e">
        <f>IF(Produit_Tarif_Stock!#REF!&lt;&gt;"",Produit_Tarif_Stock!#REF!,"")</f>
        <v>#REF!</v>
      </c>
      <c r="D2044" s="505" t="e">
        <f>IF(Produit_Tarif_Stock!#REF!&lt;&gt;"",Produit_Tarif_Stock!#REF!,"")</f>
        <v>#REF!</v>
      </c>
      <c r="E2044" s="514" t="e">
        <f>IF(Produit_Tarif_Stock!#REF!&lt;&gt;0,Produit_Tarif_Stock!#REF!,"")</f>
        <v>#REF!</v>
      </c>
      <c r="F2044" s="2" t="e">
        <f>IF(Produit_Tarif_Stock!#REF!&lt;&gt;"",Produit_Tarif_Stock!#REF!,"")</f>
        <v>#REF!</v>
      </c>
      <c r="G2044" s="506" t="e">
        <f>IF(Produit_Tarif_Stock!#REF!&lt;&gt;0,Produit_Tarif_Stock!#REF!,"")</f>
        <v>#REF!</v>
      </c>
      <c r="I2044" s="506" t="str">
        <f t="shared" si="62"/>
        <v/>
      </c>
      <c r="J2044" s="2" t="e">
        <f>IF(Produit_Tarif_Stock!#REF!&lt;&gt;0,Produit_Tarif_Stock!#REF!,"")</f>
        <v>#REF!</v>
      </c>
      <c r="K2044" s="2" t="e">
        <f>IF(Produit_Tarif_Stock!#REF!&lt;&gt;0,Produit_Tarif_Stock!#REF!,"")</f>
        <v>#REF!</v>
      </c>
      <c r="L2044" s="114" t="e">
        <f>IF(Produit_Tarif_Stock!#REF!&lt;&gt;0,Produit_Tarif_Stock!#REF!,"")</f>
        <v>#REF!</v>
      </c>
      <c r="M2044" s="114" t="e">
        <f>IF(Produit_Tarif_Stock!#REF!&lt;&gt;0,Produit_Tarif_Stock!#REF!,"")</f>
        <v>#REF!</v>
      </c>
      <c r="N2044" s="454"/>
      <c r="P2044" s="2" t="e">
        <f>IF(Produit_Tarif_Stock!#REF!&lt;&gt;0,Produit_Tarif_Stock!#REF!,"")</f>
        <v>#REF!</v>
      </c>
      <c r="Q2044" s="518" t="e">
        <f>IF(Produit_Tarif_Stock!#REF!&lt;&gt;0,(E2044-(E2044*H2044)-Produit_Tarif_Stock!#REF!)/Produit_Tarif_Stock!#REF!*100,(E2044-(E2044*H2044)-Produit_Tarif_Stock!#REF!)/Produit_Tarif_Stock!#REF!*100)</f>
        <v>#REF!</v>
      </c>
      <c r="R2044" s="523">
        <f t="shared" si="63"/>
        <v>0</v>
      </c>
      <c r="S2044" s="524" t="e">
        <f>Produit_Tarif_Stock!#REF!</f>
        <v>#REF!</v>
      </c>
    </row>
    <row r="2045" spans="1:19" ht="24.75" customHeight="1">
      <c r="A2045" s="228" t="e">
        <f>Produit_Tarif_Stock!#REF!</f>
        <v>#REF!</v>
      </c>
      <c r="B2045" s="118" t="e">
        <f>IF(Produit_Tarif_Stock!#REF!&lt;&gt;"",Produit_Tarif_Stock!#REF!,"")</f>
        <v>#REF!</v>
      </c>
      <c r="C2045" s="502" t="e">
        <f>IF(Produit_Tarif_Stock!#REF!&lt;&gt;"",Produit_Tarif_Stock!#REF!,"")</f>
        <v>#REF!</v>
      </c>
      <c r="D2045" s="505" t="e">
        <f>IF(Produit_Tarif_Stock!#REF!&lt;&gt;"",Produit_Tarif_Stock!#REF!,"")</f>
        <v>#REF!</v>
      </c>
      <c r="E2045" s="514" t="e">
        <f>IF(Produit_Tarif_Stock!#REF!&lt;&gt;0,Produit_Tarif_Stock!#REF!,"")</f>
        <v>#REF!</v>
      </c>
      <c r="F2045" s="2" t="e">
        <f>IF(Produit_Tarif_Stock!#REF!&lt;&gt;"",Produit_Tarif_Stock!#REF!,"")</f>
        <v>#REF!</v>
      </c>
      <c r="G2045" s="506" t="e">
        <f>IF(Produit_Tarif_Stock!#REF!&lt;&gt;0,Produit_Tarif_Stock!#REF!,"")</f>
        <v>#REF!</v>
      </c>
      <c r="I2045" s="506" t="str">
        <f t="shared" si="62"/>
        <v/>
      </c>
      <c r="J2045" s="2" t="e">
        <f>IF(Produit_Tarif_Stock!#REF!&lt;&gt;0,Produit_Tarif_Stock!#REF!,"")</f>
        <v>#REF!</v>
      </c>
      <c r="K2045" s="2" t="e">
        <f>IF(Produit_Tarif_Stock!#REF!&lt;&gt;0,Produit_Tarif_Stock!#REF!,"")</f>
        <v>#REF!</v>
      </c>
      <c r="L2045" s="114" t="e">
        <f>IF(Produit_Tarif_Stock!#REF!&lt;&gt;0,Produit_Tarif_Stock!#REF!,"")</f>
        <v>#REF!</v>
      </c>
      <c r="M2045" s="114" t="e">
        <f>IF(Produit_Tarif_Stock!#REF!&lt;&gt;0,Produit_Tarif_Stock!#REF!,"")</f>
        <v>#REF!</v>
      </c>
      <c r="N2045" s="454"/>
      <c r="P2045" s="2" t="e">
        <f>IF(Produit_Tarif_Stock!#REF!&lt;&gt;0,Produit_Tarif_Stock!#REF!,"")</f>
        <v>#REF!</v>
      </c>
      <c r="Q2045" s="518" t="e">
        <f>IF(Produit_Tarif_Stock!#REF!&lt;&gt;0,(E2045-(E2045*H2045)-Produit_Tarif_Stock!#REF!)/Produit_Tarif_Stock!#REF!*100,(E2045-(E2045*H2045)-Produit_Tarif_Stock!#REF!)/Produit_Tarif_Stock!#REF!*100)</f>
        <v>#REF!</v>
      </c>
      <c r="R2045" s="523">
        <f t="shared" si="63"/>
        <v>0</v>
      </c>
      <c r="S2045" s="524" t="e">
        <f>Produit_Tarif_Stock!#REF!</f>
        <v>#REF!</v>
      </c>
    </row>
    <row r="2046" spans="1:19" ht="24.75" customHeight="1">
      <c r="A2046" s="228" t="e">
        <f>Produit_Tarif_Stock!#REF!</f>
        <v>#REF!</v>
      </c>
      <c r="B2046" s="118" t="e">
        <f>IF(Produit_Tarif_Stock!#REF!&lt;&gt;"",Produit_Tarif_Stock!#REF!,"")</f>
        <v>#REF!</v>
      </c>
      <c r="C2046" s="502" t="e">
        <f>IF(Produit_Tarif_Stock!#REF!&lt;&gt;"",Produit_Tarif_Stock!#REF!,"")</f>
        <v>#REF!</v>
      </c>
      <c r="D2046" s="505" t="e">
        <f>IF(Produit_Tarif_Stock!#REF!&lt;&gt;"",Produit_Tarif_Stock!#REF!,"")</f>
        <v>#REF!</v>
      </c>
      <c r="E2046" s="514" t="e">
        <f>IF(Produit_Tarif_Stock!#REF!&lt;&gt;0,Produit_Tarif_Stock!#REF!,"")</f>
        <v>#REF!</v>
      </c>
      <c r="F2046" s="2" t="e">
        <f>IF(Produit_Tarif_Stock!#REF!&lt;&gt;"",Produit_Tarif_Stock!#REF!,"")</f>
        <v>#REF!</v>
      </c>
      <c r="G2046" s="506" t="e">
        <f>IF(Produit_Tarif_Stock!#REF!&lt;&gt;0,Produit_Tarif_Stock!#REF!,"")</f>
        <v>#REF!</v>
      </c>
      <c r="I2046" s="506" t="str">
        <f t="shared" si="62"/>
        <v/>
      </c>
      <c r="J2046" s="2" t="e">
        <f>IF(Produit_Tarif_Stock!#REF!&lt;&gt;0,Produit_Tarif_Stock!#REF!,"")</f>
        <v>#REF!</v>
      </c>
      <c r="K2046" s="2" t="e">
        <f>IF(Produit_Tarif_Stock!#REF!&lt;&gt;0,Produit_Tarif_Stock!#REF!,"")</f>
        <v>#REF!</v>
      </c>
      <c r="L2046" s="114" t="e">
        <f>IF(Produit_Tarif_Stock!#REF!&lt;&gt;0,Produit_Tarif_Stock!#REF!,"")</f>
        <v>#REF!</v>
      </c>
      <c r="M2046" s="114" t="e">
        <f>IF(Produit_Tarif_Stock!#REF!&lt;&gt;0,Produit_Tarif_Stock!#REF!,"")</f>
        <v>#REF!</v>
      </c>
      <c r="N2046" s="454"/>
      <c r="P2046" s="2" t="e">
        <f>IF(Produit_Tarif_Stock!#REF!&lt;&gt;0,Produit_Tarif_Stock!#REF!,"")</f>
        <v>#REF!</v>
      </c>
      <c r="Q2046" s="518" t="e">
        <f>IF(Produit_Tarif_Stock!#REF!&lt;&gt;0,(E2046-(E2046*H2046)-Produit_Tarif_Stock!#REF!)/Produit_Tarif_Stock!#REF!*100,(E2046-(E2046*H2046)-Produit_Tarif_Stock!#REF!)/Produit_Tarif_Stock!#REF!*100)</f>
        <v>#REF!</v>
      </c>
      <c r="R2046" s="523">
        <f t="shared" si="63"/>
        <v>0</v>
      </c>
      <c r="S2046" s="524" t="e">
        <f>Produit_Tarif_Stock!#REF!</f>
        <v>#REF!</v>
      </c>
    </row>
    <row r="2047" spans="1:19" ht="24.75" customHeight="1">
      <c r="A2047" s="228" t="e">
        <f>Produit_Tarif_Stock!#REF!</f>
        <v>#REF!</v>
      </c>
      <c r="B2047" s="118" t="e">
        <f>IF(Produit_Tarif_Stock!#REF!&lt;&gt;"",Produit_Tarif_Stock!#REF!,"")</f>
        <v>#REF!</v>
      </c>
      <c r="C2047" s="502" t="e">
        <f>IF(Produit_Tarif_Stock!#REF!&lt;&gt;"",Produit_Tarif_Stock!#REF!,"")</f>
        <v>#REF!</v>
      </c>
      <c r="D2047" s="505" t="e">
        <f>IF(Produit_Tarif_Stock!#REF!&lt;&gt;"",Produit_Tarif_Stock!#REF!,"")</f>
        <v>#REF!</v>
      </c>
      <c r="E2047" s="514" t="e">
        <f>IF(Produit_Tarif_Stock!#REF!&lt;&gt;0,Produit_Tarif_Stock!#REF!,"")</f>
        <v>#REF!</v>
      </c>
      <c r="F2047" s="2" t="e">
        <f>IF(Produit_Tarif_Stock!#REF!&lt;&gt;"",Produit_Tarif_Stock!#REF!,"")</f>
        <v>#REF!</v>
      </c>
      <c r="G2047" s="506" t="e">
        <f>IF(Produit_Tarif_Stock!#REF!&lt;&gt;0,Produit_Tarif_Stock!#REF!,"")</f>
        <v>#REF!</v>
      </c>
      <c r="I2047" s="506" t="str">
        <f t="shared" si="62"/>
        <v/>
      </c>
      <c r="J2047" s="2" t="e">
        <f>IF(Produit_Tarif_Stock!#REF!&lt;&gt;0,Produit_Tarif_Stock!#REF!,"")</f>
        <v>#REF!</v>
      </c>
      <c r="K2047" s="2" t="e">
        <f>IF(Produit_Tarif_Stock!#REF!&lt;&gt;0,Produit_Tarif_Stock!#REF!,"")</f>
        <v>#REF!</v>
      </c>
      <c r="L2047" s="114" t="e">
        <f>IF(Produit_Tarif_Stock!#REF!&lt;&gt;0,Produit_Tarif_Stock!#REF!,"")</f>
        <v>#REF!</v>
      </c>
      <c r="M2047" s="114" t="e">
        <f>IF(Produit_Tarif_Stock!#REF!&lt;&gt;0,Produit_Tarif_Stock!#REF!,"")</f>
        <v>#REF!</v>
      </c>
      <c r="N2047" s="454"/>
      <c r="P2047" s="2" t="e">
        <f>IF(Produit_Tarif_Stock!#REF!&lt;&gt;0,Produit_Tarif_Stock!#REF!,"")</f>
        <v>#REF!</v>
      </c>
      <c r="Q2047" s="518" t="e">
        <f>IF(Produit_Tarif_Stock!#REF!&lt;&gt;0,(E2047-(E2047*H2047)-Produit_Tarif_Stock!#REF!)/Produit_Tarif_Stock!#REF!*100,(E2047-(E2047*H2047)-Produit_Tarif_Stock!#REF!)/Produit_Tarif_Stock!#REF!*100)</f>
        <v>#REF!</v>
      </c>
      <c r="R2047" s="523">
        <f t="shared" si="63"/>
        <v>0</v>
      </c>
      <c r="S2047" s="524" t="e">
        <f>Produit_Tarif_Stock!#REF!</f>
        <v>#REF!</v>
      </c>
    </row>
    <row r="2048" spans="1:19" ht="24.75" customHeight="1">
      <c r="A2048" s="228" t="e">
        <f>Produit_Tarif_Stock!#REF!</f>
        <v>#REF!</v>
      </c>
      <c r="B2048" s="118" t="e">
        <f>IF(Produit_Tarif_Stock!#REF!&lt;&gt;"",Produit_Tarif_Stock!#REF!,"")</f>
        <v>#REF!</v>
      </c>
      <c r="C2048" s="502" t="e">
        <f>IF(Produit_Tarif_Stock!#REF!&lt;&gt;"",Produit_Tarif_Stock!#REF!,"")</f>
        <v>#REF!</v>
      </c>
      <c r="D2048" s="505" t="e">
        <f>IF(Produit_Tarif_Stock!#REF!&lt;&gt;"",Produit_Tarif_Stock!#REF!,"")</f>
        <v>#REF!</v>
      </c>
      <c r="E2048" s="514" t="e">
        <f>IF(Produit_Tarif_Stock!#REF!&lt;&gt;0,Produit_Tarif_Stock!#REF!,"")</f>
        <v>#REF!</v>
      </c>
      <c r="F2048" s="2" t="e">
        <f>IF(Produit_Tarif_Stock!#REF!&lt;&gt;"",Produit_Tarif_Stock!#REF!,"")</f>
        <v>#REF!</v>
      </c>
      <c r="G2048" s="506" t="e">
        <f>IF(Produit_Tarif_Stock!#REF!&lt;&gt;0,Produit_Tarif_Stock!#REF!,"")</f>
        <v>#REF!</v>
      </c>
      <c r="I2048" s="506" t="str">
        <f t="shared" si="62"/>
        <v/>
      </c>
      <c r="J2048" s="2" t="e">
        <f>IF(Produit_Tarif_Stock!#REF!&lt;&gt;0,Produit_Tarif_Stock!#REF!,"")</f>
        <v>#REF!</v>
      </c>
      <c r="K2048" s="2" t="e">
        <f>IF(Produit_Tarif_Stock!#REF!&lt;&gt;0,Produit_Tarif_Stock!#REF!,"")</f>
        <v>#REF!</v>
      </c>
      <c r="L2048" s="114" t="e">
        <f>IF(Produit_Tarif_Stock!#REF!&lt;&gt;0,Produit_Tarif_Stock!#REF!,"")</f>
        <v>#REF!</v>
      </c>
      <c r="M2048" s="114" t="e">
        <f>IF(Produit_Tarif_Stock!#REF!&lt;&gt;0,Produit_Tarif_Stock!#REF!,"")</f>
        <v>#REF!</v>
      </c>
      <c r="N2048" s="454"/>
      <c r="P2048" s="2" t="e">
        <f>IF(Produit_Tarif_Stock!#REF!&lt;&gt;0,Produit_Tarif_Stock!#REF!,"")</f>
        <v>#REF!</v>
      </c>
      <c r="Q2048" s="518" t="e">
        <f>IF(Produit_Tarif_Stock!#REF!&lt;&gt;0,(E2048-(E2048*H2048)-Produit_Tarif_Stock!#REF!)/Produit_Tarif_Stock!#REF!*100,(E2048-(E2048*H2048)-Produit_Tarif_Stock!#REF!)/Produit_Tarif_Stock!#REF!*100)</f>
        <v>#REF!</v>
      </c>
      <c r="R2048" s="523">
        <f t="shared" si="63"/>
        <v>0</v>
      </c>
      <c r="S2048" s="524" t="e">
        <f>Produit_Tarif_Stock!#REF!</f>
        <v>#REF!</v>
      </c>
    </row>
    <row r="2049" spans="1:19" ht="24.75" customHeight="1">
      <c r="A2049" s="228" t="e">
        <f>Produit_Tarif_Stock!#REF!</f>
        <v>#REF!</v>
      </c>
      <c r="B2049" s="118" t="e">
        <f>IF(Produit_Tarif_Stock!#REF!&lt;&gt;"",Produit_Tarif_Stock!#REF!,"")</f>
        <v>#REF!</v>
      </c>
      <c r="C2049" s="502" t="e">
        <f>IF(Produit_Tarif_Stock!#REF!&lt;&gt;"",Produit_Tarif_Stock!#REF!,"")</f>
        <v>#REF!</v>
      </c>
      <c r="D2049" s="505" t="e">
        <f>IF(Produit_Tarif_Stock!#REF!&lt;&gt;"",Produit_Tarif_Stock!#REF!,"")</f>
        <v>#REF!</v>
      </c>
      <c r="E2049" s="514" t="e">
        <f>IF(Produit_Tarif_Stock!#REF!&lt;&gt;0,Produit_Tarif_Stock!#REF!,"")</f>
        <v>#REF!</v>
      </c>
      <c r="F2049" s="2" t="e">
        <f>IF(Produit_Tarif_Stock!#REF!&lt;&gt;"",Produit_Tarif_Stock!#REF!,"")</f>
        <v>#REF!</v>
      </c>
      <c r="G2049" s="506" t="e">
        <f>IF(Produit_Tarif_Stock!#REF!&lt;&gt;0,Produit_Tarif_Stock!#REF!,"")</f>
        <v>#REF!</v>
      </c>
      <c r="I2049" s="506" t="str">
        <f t="shared" si="62"/>
        <v/>
      </c>
      <c r="J2049" s="2" t="e">
        <f>IF(Produit_Tarif_Stock!#REF!&lt;&gt;0,Produit_Tarif_Stock!#REF!,"")</f>
        <v>#REF!</v>
      </c>
      <c r="K2049" s="2" t="e">
        <f>IF(Produit_Tarif_Stock!#REF!&lt;&gt;0,Produit_Tarif_Stock!#REF!,"")</f>
        <v>#REF!</v>
      </c>
      <c r="L2049" s="114" t="e">
        <f>IF(Produit_Tarif_Stock!#REF!&lt;&gt;0,Produit_Tarif_Stock!#REF!,"")</f>
        <v>#REF!</v>
      </c>
      <c r="M2049" s="114" t="e">
        <f>IF(Produit_Tarif_Stock!#REF!&lt;&gt;0,Produit_Tarif_Stock!#REF!,"")</f>
        <v>#REF!</v>
      </c>
      <c r="N2049" s="454"/>
      <c r="P2049" s="2" t="e">
        <f>IF(Produit_Tarif_Stock!#REF!&lt;&gt;0,Produit_Tarif_Stock!#REF!,"")</f>
        <v>#REF!</v>
      </c>
      <c r="Q2049" s="518" t="e">
        <f>IF(Produit_Tarif_Stock!#REF!&lt;&gt;0,(E2049-(E2049*H2049)-Produit_Tarif_Stock!#REF!)/Produit_Tarif_Stock!#REF!*100,(E2049-(E2049*H2049)-Produit_Tarif_Stock!#REF!)/Produit_Tarif_Stock!#REF!*100)</f>
        <v>#REF!</v>
      </c>
      <c r="R2049" s="523">
        <f t="shared" si="63"/>
        <v>0</v>
      </c>
      <c r="S2049" s="524" t="e">
        <f>Produit_Tarif_Stock!#REF!</f>
        <v>#REF!</v>
      </c>
    </row>
    <row r="2050" spans="1:19" ht="24.75" customHeight="1">
      <c r="A2050" s="228" t="e">
        <f>Produit_Tarif_Stock!#REF!</f>
        <v>#REF!</v>
      </c>
      <c r="B2050" s="118" t="e">
        <f>IF(Produit_Tarif_Stock!#REF!&lt;&gt;"",Produit_Tarif_Stock!#REF!,"")</f>
        <v>#REF!</v>
      </c>
      <c r="C2050" s="502" t="e">
        <f>IF(Produit_Tarif_Stock!#REF!&lt;&gt;"",Produit_Tarif_Stock!#REF!,"")</f>
        <v>#REF!</v>
      </c>
      <c r="D2050" s="505" t="e">
        <f>IF(Produit_Tarif_Stock!#REF!&lt;&gt;"",Produit_Tarif_Stock!#REF!,"")</f>
        <v>#REF!</v>
      </c>
      <c r="E2050" s="514" t="e">
        <f>IF(Produit_Tarif_Stock!#REF!&lt;&gt;0,Produit_Tarif_Stock!#REF!,"")</f>
        <v>#REF!</v>
      </c>
      <c r="F2050" s="2" t="e">
        <f>IF(Produit_Tarif_Stock!#REF!&lt;&gt;"",Produit_Tarif_Stock!#REF!,"")</f>
        <v>#REF!</v>
      </c>
      <c r="G2050" s="506" t="e">
        <f>IF(Produit_Tarif_Stock!#REF!&lt;&gt;0,Produit_Tarif_Stock!#REF!,"")</f>
        <v>#REF!</v>
      </c>
      <c r="I2050" s="506" t="str">
        <f t="shared" si="62"/>
        <v/>
      </c>
      <c r="J2050" s="2" t="e">
        <f>IF(Produit_Tarif_Stock!#REF!&lt;&gt;0,Produit_Tarif_Stock!#REF!,"")</f>
        <v>#REF!</v>
      </c>
      <c r="K2050" s="2" t="e">
        <f>IF(Produit_Tarif_Stock!#REF!&lt;&gt;0,Produit_Tarif_Stock!#REF!,"")</f>
        <v>#REF!</v>
      </c>
      <c r="L2050" s="114" t="e">
        <f>IF(Produit_Tarif_Stock!#REF!&lt;&gt;0,Produit_Tarif_Stock!#REF!,"")</f>
        <v>#REF!</v>
      </c>
      <c r="M2050" s="114" t="e">
        <f>IF(Produit_Tarif_Stock!#REF!&lt;&gt;0,Produit_Tarif_Stock!#REF!,"")</f>
        <v>#REF!</v>
      </c>
      <c r="N2050" s="454"/>
      <c r="P2050" s="2" t="e">
        <f>IF(Produit_Tarif_Stock!#REF!&lt;&gt;0,Produit_Tarif_Stock!#REF!,"")</f>
        <v>#REF!</v>
      </c>
      <c r="Q2050" s="518" t="e">
        <f>IF(Produit_Tarif_Stock!#REF!&lt;&gt;0,(E2050-(E2050*H2050)-Produit_Tarif_Stock!#REF!)/Produit_Tarif_Stock!#REF!*100,(E2050-(E2050*H2050)-Produit_Tarif_Stock!#REF!)/Produit_Tarif_Stock!#REF!*100)</f>
        <v>#REF!</v>
      </c>
      <c r="R2050" s="523">
        <f t="shared" si="63"/>
        <v>0</v>
      </c>
      <c r="S2050" s="524" t="e">
        <f>Produit_Tarif_Stock!#REF!</f>
        <v>#REF!</v>
      </c>
    </row>
    <row r="2051" spans="1:19" ht="24.75" customHeight="1">
      <c r="A2051" s="228" t="e">
        <f>Produit_Tarif_Stock!#REF!</f>
        <v>#REF!</v>
      </c>
      <c r="B2051" s="118" t="e">
        <f>IF(Produit_Tarif_Stock!#REF!&lt;&gt;"",Produit_Tarif_Stock!#REF!,"")</f>
        <v>#REF!</v>
      </c>
      <c r="C2051" s="502" t="e">
        <f>IF(Produit_Tarif_Stock!#REF!&lt;&gt;"",Produit_Tarif_Stock!#REF!,"")</f>
        <v>#REF!</v>
      </c>
      <c r="D2051" s="505" t="e">
        <f>IF(Produit_Tarif_Stock!#REF!&lt;&gt;"",Produit_Tarif_Stock!#REF!,"")</f>
        <v>#REF!</v>
      </c>
      <c r="E2051" s="514" t="e">
        <f>IF(Produit_Tarif_Stock!#REF!&lt;&gt;0,Produit_Tarif_Stock!#REF!,"")</f>
        <v>#REF!</v>
      </c>
      <c r="F2051" s="2" t="e">
        <f>IF(Produit_Tarif_Stock!#REF!&lt;&gt;"",Produit_Tarif_Stock!#REF!,"")</f>
        <v>#REF!</v>
      </c>
      <c r="G2051" s="506" t="e">
        <f>IF(Produit_Tarif_Stock!#REF!&lt;&gt;0,Produit_Tarif_Stock!#REF!,"")</f>
        <v>#REF!</v>
      </c>
      <c r="I2051" s="506" t="str">
        <f t="shared" si="62"/>
        <v/>
      </c>
      <c r="J2051" s="2" t="e">
        <f>IF(Produit_Tarif_Stock!#REF!&lt;&gt;0,Produit_Tarif_Stock!#REF!,"")</f>
        <v>#REF!</v>
      </c>
      <c r="K2051" s="2" t="e">
        <f>IF(Produit_Tarif_Stock!#REF!&lt;&gt;0,Produit_Tarif_Stock!#REF!,"")</f>
        <v>#REF!</v>
      </c>
      <c r="L2051" s="114" t="e">
        <f>IF(Produit_Tarif_Stock!#REF!&lt;&gt;0,Produit_Tarif_Stock!#REF!,"")</f>
        <v>#REF!</v>
      </c>
      <c r="M2051" s="114" t="e">
        <f>IF(Produit_Tarif_Stock!#REF!&lt;&gt;0,Produit_Tarif_Stock!#REF!,"")</f>
        <v>#REF!</v>
      </c>
      <c r="N2051" s="454"/>
      <c r="P2051" s="2" t="e">
        <f>IF(Produit_Tarif_Stock!#REF!&lt;&gt;0,Produit_Tarif_Stock!#REF!,"")</f>
        <v>#REF!</v>
      </c>
      <c r="Q2051" s="518" t="e">
        <f>IF(Produit_Tarif_Stock!#REF!&lt;&gt;0,(E2051-(E2051*H2051)-Produit_Tarif_Stock!#REF!)/Produit_Tarif_Stock!#REF!*100,(E2051-(E2051*H2051)-Produit_Tarif_Stock!#REF!)/Produit_Tarif_Stock!#REF!*100)</f>
        <v>#REF!</v>
      </c>
      <c r="R2051" s="523">
        <f t="shared" si="63"/>
        <v>0</v>
      </c>
      <c r="S2051" s="524" t="e">
        <f>Produit_Tarif_Stock!#REF!</f>
        <v>#REF!</v>
      </c>
    </row>
    <row r="2052" spans="1:19" ht="24.75" customHeight="1">
      <c r="A2052" s="228" t="e">
        <f>Produit_Tarif_Stock!#REF!</f>
        <v>#REF!</v>
      </c>
      <c r="B2052" s="118" t="e">
        <f>IF(Produit_Tarif_Stock!#REF!&lt;&gt;"",Produit_Tarif_Stock!#REF!,"")</f>
        <v>#REF!</v>
      </c>
      <c r="C2052" s="502" t="e">
        <f>IF(Produit_Tarif_Stock!#REF!&lt;&gt;"",Produit_Tarif_Stock!#REF!,"")</f>
        <v>#REF!</v>
      </c>
      <c r="D2052" s="505" t="e">
        <f>IF(Produit_Tarif_Stock!#REF!&lt;&gt;"",Produit_Tarif_Stock!#REF!,"")</f>
        <v>#REF!</v>
      </c>
      <c r="E2052" s="514" t="e">
        <f>IF(Produit_Tarif_Stock!#REF!&lt;&gt;0,Produit_Tarif_Stock!#REF!,"")</f>
        <v>#REF!</v>
      </c>
      <c r="F2052" s="2" t="e">
        <f>IF(Produit_Tarif_Stock!#REF!&lt;&gt;"",Produit_Tarif_Stock!#REF!,"")</f>
        <v>#REF!</v>
      </c>
      <c r="G2052" s="506" t="e">
        <f>IF(Produit_Tarif_Stock!#REF!&lt;&gt;0,Produit_Tarif_Stock!#REF!,"")</f>
        <v>#REF!</v>
      </c>
      <c r="I2052" s="506" t="str">
        <f t="shared" si="62"/>
        <v/>
      </c>
      <c r="J2052" s="2" t="e">
        <f>IF(Produit_Tarif_Stock!#REF!&lt;&gt;0,Produit_Tarif_Stock!#REF!,"")</f>
        <v>#REF!</v>
      </c>
      <c r="K2052" s="2" t="e">
        <f>IF(Produit_Tarif_Stock!#REF!&lt;&gt;0,Produit_Tarif_Stock!#REF!,"")</f>
        <v>#REF!</v>
      </c>
      <c r="L2052" s="114" t="e">
        <f>IF(Produit_Tarif_Stock!#REF!&lt;&gt;0,Produit_Tarif_Stock!#REF!,"")</f>
        <v>#REF!</v>
      </c>
      <c r="M2052" s="114" t="e">
        <f>IF(Produit_Tarif_Stock!#REF!&lt;&gt;0,Produit_Tarif_Stock!#REF!,"")</f>
        <v>#REF!</v>
      </c>
      <c r="N2052" s="454"/>
      <c r="P2052" s="2" t="e">
        <f>IF(Produit_Tarif_Stock!#REF!&lt;&gt;0,Produit_Tarif_Stock!#REF!,"")</f>
        <v>#REF!</v>
      </c>
      <c r="Q2052" s="518" t="e">
        <f>IF(Produit_Tarif_Stock!#REF!&lt;&gt;0,(E2052-(E2052*H2052)-Produit_Tarif_Stock!#REF!)/Produit_Tarif_Stock!#REF!*100,(E2052-(E2052*H2052)-Produit_Tarif_Stock!#REF!)/Produit_Tarif_Stock!#REF!*100)</f>
        <v>#REF!</v>
      </c>
      <c r="R2052" s="523">
        <f t="shared" si="63"/>
        <v>0</v>
      </c>
      <c r="S2052" s="524" t="e">
        <f>Produit_Tarif_Stock!#REF!</f>
        <v>#REF!</v>
      </c>
    </row>
    <row r="2053" spans="1:19" ht="24.75" customHeight="1">
      <c r="A2053" s="228" t="e">
        <f>Produit_Tarif_Stock!#REF!</f>
        <v>#REF!</v>
      </c>
      <c r="B2053" s="118" t="e">
        <f>IF(Produit_Tarif_Stock!#REF!&lt;&gt;"",Produit_Tarif_Stock!#REF!,"")</f>
        <v>#REF!</v>
      </c>
      <c r="C2053" s="502" t="e">
        <f>IF(Produit_Tarif_Stock!#REF!&lt;&gt;"",Produit_Tarif_Stock!#REF!,"")</f>
        <v>#REF!</v>
      </c>
      <c r="D2053" s="505" t="e">
        <f>IF(Produit_Tarif_Stock!#REF!&lt;&gt;"",Produit_Tarif_Stock!#REF!,"")</f>
        <v>#REF!</v>
      </c>
      <c r="E2053" s="514" t="e">
        <f>IF(Produit_Tarif_Stock!#REF!&lt;&gt;0,Produit_Tarif_Stock!#REF!,"")</f>
        <v>#REF!</v>
      </c>
      <c r="F2053" s="2" t="e">
        <f>IF(Produit_Tarif_Stock!#REF!&lt;&gt;"",Produit_Tarif_Stock!#REF!,"")</f>
        <v>#REF!</v>
      </c>
      <c r="G2053" s="506" t="e">
        <f>IF(Produit_Tarif_Stock!#REF!&lt;&gt;0,Produit_Tarif_Stock!#REF!,"")</f>
        <v>#REF!</v>
      </c>
      <c r="I2053" s="506" t="str">
        <f t="shared" si="62"/>
        <v/>
      </c>
      <c r="J2053" s="2" t="e">
        <f>IF(Produit_Tarif_Stock!#REF!&lt;&gt;0,Produit_Tarif_Stock!#REF!,"")</f>
        <v>#REF!</v>
      </c>
      <c r="K2053" s="2" t="e">
        <f>IF(Produit_Tarif_Stock!#REF!&lt;&gt;0,Produit_Tarif_Stock!#REF!,"")</f>
        <v>#REF!</v>
      </c>
      <c r="L2053" s="114" t="e">
        <f>IF(Produit_Tarif_Stock!#REF!&lt;&gt;0,Produit_Tarif_Stock!#REF!,"")</f>
        <v>#REF!</v>
      </c>
      <c r="M2053" s="114" t="e">
        <f>IF(Produit_Tarif_Stock!#REF!&lt;&gt;0,Produit_Tarif_Stock!#REF!,"")</f>
        <v>#REF!</v>
      </c>
      <c r="N2053" s="454"/>
      <c r="P2053" s="2" t="e">
        <f>IF(Produit_Tarif_Stock!#REF!&lt;&gt;0,Produit_Tarif_Stock!#REF!,"")</f>
        <v>#REF!</v>
      </c>
      <c r="Q2053" s="518" t="e">
        <f>IF(Produit_Tarif_Stock!#REF!&lt;&gt;0,(E2053-(E2053*H2053)-Produit_Tarif_Stock!#REF!)/Produit_Tarif_Stock!#REF!*100,(E2053-(E2053*H2053)-Produit_Tarif_Stock!#REF!)/Produit_Tarif_Stock!#REF!*100)</f>
        <v>#REF!</v>
      </c>
      <c r="R2053" s="523">
        <f t="shared" si="63"/>
        <v>0</v>
      </c>
      <c r="S2053" s="524" t="e">
        <f>Produit_Tarif_Stock!#REF!</f>
        <v>#REF!</v>
      </c>
    </row>
    <row r="2054" spans="1:19" ht="24.75" customHeight="1">
      <c r="A2054" s="228" t="e">
        <f>Produit_Tarif_Stock!#REF!</f>
        <v>#REF!</v>
      </c>
      <c r="B2054" s="118" t="e">
        <f>IF(Produit_Tarif_Stock!#REF!&lt;&gt;"",Produit_Tarif_Stock!#REF!,"")</f>
        <v>#REF!</v>
      </c>
      <c r="C2054" s="502" t="e">
        <f>IF(Produit_Tarif_Stock!#REF!&lt;&gt;"",Produit_Tarif_Stock!#REF!,"")</f>
        <v>#REF!</v>
      </c>
      <c r="D2054" s="505" t="e">
        <f>IF(Produit_Tarif_Stock!#REF!&lt;&gt;"",Produit_Tarif_Stock!#REF!,"")</f>
        <v>#REF!</v>
      </c>
      <c r="E2054" s="514" t="e">
        <f>IF(Produit_Tarif_Stock!#REF!&lt;&gt;0,Produit_Tarif_Stock!#REF!,"")</f>
        <v>#REF!</v>
      </c>
      <c r="F2054" s="2" t="e">
        <f>IF(Produit_Tarif_Stock!#REF!&lt;&gt;"",Produit_Tarif_Stock!#REF!,"")</f>
        <v>#REF!</v>
      </c>
      <c r="G2054" s="506" t="e">
        <f>IF(Produit_Tarif_Stock!#REF!&lt;&gt;0,Produit_Tarif_Stock!#REF!,"")</f>
        <v>#REF!</v>
      </c>
      <c r="I2054" s="506" t="str">
        <f t="shared" si="62"/>
        <v/>
      </c>
      <c r="J2054" s="2" t="e">
        <f>IF(Produit_Tarif_Stock!#REF!&lt;&gt;0,Produit_Tarif_Stock!#REF!,"")</f>
        <v>#REF!</v>
      </c>
      <c r="K2054" s="2" t="e">
        <f>IF(Produit_Tarif_Stock!#REF!&lt;&gt;0,Produit_Tarif_Stock!#REF!,"")</f>
        <v>#REF!</v>
      </c>
      <c r="L2054" s="114" t="e">
        <f>IF(Produit_Tarif_Stock!#REF!&lt;&gt;0,Produit_Tarif_Stock!#REF!,"")</f>
        <v>#REF!</v>
      </c>
      <c r="M2054" s="114" t="e">
        <f>IF(Produit_Tarif_Stock!#REF!&lt;&gt;0,Produit_Tarif_Stock!#REF!,"")</f>
        <v>#REF!</v>
      </c>
      <c r="N2054" s="454"/>
      <c r="P2054" s="2" t="e">
        <f>IF(Produit_Tarif_Stock!#REF!&lt;&gt;0,Produit_Tarif_Stock!#REF!,"")</f>
        <v>#REF!</v>
      </c>
      <c r="Q2054" s="518" t="e">
        <f>IF(Produit_Tarif_Stock!#REF!&lt;&gt;0,(E2054-(E2054*H2054)-Produit_Tarif_Stock!#REF!)/Produit_Tarif_Stock!#REF!*100,(E2054-(E2054*H2054)-Produit_Tarif_Stock!#REF!)/Produit_Tarif_Stock!#REF!*100)</f>
        <v>#REF!</v>
      </c>
      <c r="R2054" s="523">
        <f t="shared" si="63"/>
        <v>0</v>
      </c>
      <c r="S2054" s="524" t="e">
        <f>Produit_Tarif_Stock!#REF!</f>
        <v>#REF!</v>
      </c>
    </row>
    <row r="2055" spans="1:19" ht="24.75" customHeight="1">
      <c r="A2055" s="228" t="e">
        <f>Produit_Tarif_Stock!#REF!</f>
        <v>#REF!</v>
      </c>
      <c r="B2055" s="118" t="e">
        <f>IF(Produit_Tarif_Stock!#REF!&lt;&gt;"",Produit_Tarif_Stock!#REF!,"")</f>
        <v>#REF!</v>
      </c>
      <c r="C2055" s="502" t="e">
        <f>IF(Produit_Tarif_Stock!#REF!&lt;&gt;"",Produit_Tarif_Stock!#REF!,"")</f>
        <v>#REF!</v>
      </c>
      <c r="D2055" s="505" t="e">
        <f>IF(Produit_Tarif_Stock!#REF!&lt;&gt;"",Produit_Tarif_Stock!#REF!,"")</f>
        <v>#REF!</v>
      </c>
      <c r="E2055" s="514" t="e">
        <f>IF(Produit_Tarif_Stock!#REF!&lt;&gt;0,Produit_Tarif_Stock!#REF!,"")</f>
        <v>#REF!</v>
      </c>
      <c r="F2055" s="2" t="e">
        <f>IF(Produit_Tarif_Stock!#REF!&lt;&gt;"",Produit_Tarif_Stock!#REF!,"")</f>
        <v>#REF!</v>
      </c>
      <c r="G2055" s="506" t="e">
        <f>IF(Produit_Tarif_Stock!#REF!&lt;&gt;0,Produit_Tarif_Stock!#REF!,"")</f>
        <v>#REF!</v>
      </c>
      <c r="I2055" s="506" t="str">
        <f t="shared" ref="I2055:I2118" si="64">IF(H2055&gt;0,E2055-(E2055*H2055),"")</f>
        <v/>
      </c>
      <c r="J2055" s="2" t="e">
        <f>IF(Produit_Tarif_Stock!#REF!&lt;&gt;0,Produit_Tarif_Stock!#REF!,"")</f>
        <v>#REF!</v>
      </c>
      <c r="K2055" s="2" t="e">
        <f>IF(Produit_Tarif_Stock!#REF!&lt;&gt;0,Produit_Tarif_Stock!#REF!,"")</f>
        <v>#REF!</v>
      </c>
      <c r="L2055" s="114" t="e">
        <f>IF(Produit_Tarif_Stock!#REF!&lt;&gt;0,Produit_Tarif_Stock!#REF!,"")</f>
        <v>#REF!</v>
      </c>
      <c r="M2055" s="114" t="e">
        <f>IF(Produit_Tarif_Stock!#REF!&lt;&gt;0,Produit_Tarif_Stock!#REF!,"")</f>
        <v>#REF!</v>
      </c>
      <c r="N2055" s="454"/>
      <c r="P2055" s="2" t="e">
        <f>IF(Produit_Tarif_Stock!#REF!&lt;&gt;0,Produit_Tarif_Stock!#REF!,"")</f>
        <v>#REF!</v>
      </c>
      <c r="Q2055" s="518" t="e">
        <f>IF(Produit_Tarif_Stock!#REF!&lt;&gt;0,(E2055-(E2055*H2055)-Produit_Tarif_Stock!#REF!)/Produit_Tarif_Stock!#REF!*100,(E2055-(E2055*H2055)-Produit_Tarif_Stock!#REF!)/Produit_Tarif_Stock!#REF!*100)</f>
        <v>#REF!</v>
      </c>
      <c r="R2055" s="523">
        <f t="shared" ref="R2055:R2118" si="65">SUM(H2055:H4048)</f>
        <v>0</v>
      </c>
      <c r="S2055" s="524" t="e">
        <f>Produit_Tarif_Stock!#REF!</f>
        <v>#REF!</v>
      </c>
    </row>
    <row r="2056" spans="1:19" ht="24.75" customHeight="1">
      <c r="A2056" s="228" t="e">
        <f>Produit_Tarif_Stock!#REF!</f>
        <v>#REF!</v>
      </c>
      <c r="B2056" s="118" t="e">
        <f>IF(Produit_Tarif_Stock!#REF!&lt;&gt;"",Produit_Tarif_Stock!#REF!,"")</f>
        <v>#REF!</v>
      </c>
      <c r="C2056" s="502" t="e">
        <f>IF(Produit_Tarif_Stock!#REF!&lt;&gt;"",Produit_Tarif_Stock!#REF!,"")</f>
        <v>#REF!</v>
      </c>
      <c r="D2056" s="505" t="e">
        <f>IF(Produit_Tarif_Stock!#REF!&lt;&gt;"",Produit_Tarif_Stock!#REF!,"")</f>
        <v>#REF!</v>
      </c>
      <c r="E2056" s="514" t="e">
        <f>IF(Produit_Tarif_Stock!#REF!&lt;&gt;0,Produit_Tarif_Stock!#REF!,"")</f>
        <v>#REF!</v>
      </c>
      <c r="F2056" s="2" t="e">
        <f>IF(Produit_Tarif_Stock!#REF!&lt;&gt;"",Produit_Tarif_Stock!#REF!,"")</f>
        <v>#REF!</v>
      </c>
      <c r="G2056" s="506" t="e">
        <f>IF(Produit_Tarif_Stock!#REF!&lt;&gt;0,Produit_Tarif_Stock!#REF!,"")</f>
        <v>#REF!</v>
      </c>
      <c r="I2056" s="506" t="str">
        <f t="shared" si="64"/>
        <v/>
      </c>
      <c r="J2056" s="2" t="e">
        <f>IF(Produit_Tarif_Stock!#REF!&lt;&gt;0,Produit_Tarif_Stock!#REF!,"")</f>
        <v>#REF!</v>
      </c>
      <c r="K2056" s="2" t="e">
        <f>IF(Produit_Tarif_Stock!#REF!&lt;&gt;0,Produit_Tarif_Stock!#REF!,"")</f>
        <v>#REF!</v>
      </c>
      <c r="L2056" s="114" t="e">
        <f>IF(Produit_Tarif_Stock!#REF!&lt;&gt;0,Produit_Tarif_Stock!#REF!,"")</f>
        <v>#REF!</v>
      </c>
      <c r="M2056" s="114" t="e">
        <f>IF(Produit_Tarif_Stock!#REF!&lt;&gt;0,Produit_Tarif_Stock!#REF!,"")</f>
        <v>#REF!</v>
      </c>
      <c r="N2056" s="454"/>
      <c r="P2056" s="2" t="e">
        <f>IF(Produit_Tarif_Stock!#REF!&lt;&gt;0,Produit_Tarif_Stock!#REF!,"")</f>
        <v>#REF!</v>
      </c>
      <c r="Q2056" s="518" t="e">
        <f>IF(Produit_Tarif_Stock!#REF!&lt;&gt;0,(E2056-(E2056*H2056)-Produit_Tarif_Stock!#REF!)/Produit_Tarif_Stock!#REF!*100,(E2056-(E2056*H2056)-Produit_Tarif_Stock!#REF!)/Produit_Tarif_Stock!#REF!*100)</f>
        <v>#REF!</v>
      </c>
      <c r="R2056" s="523">
        <f t="shared" si="65"/>
        <v>0</v>
      </c>
      <c r="S2056" s="524" t="e">
        <f>Produit_Tarif_Stock!#REF!</f>
        <v>#REF!</v>
      </c>
    </row>
    <row r="2057" spans="1:19" ht="24.75" customHeight="1">
      <c r="A2057" s="228" t="e">
        <f>Produit_Tarif_Stock!#REF!</f>
        <v>#REF!</v>
      </c>
      <c r="B2057" s="118" t="e">
        <f>IF(Produit_Tarif_Stock!#REF!&lt;&gt;"",Produit_Tarif_Stock!#REF!,"")</f>
        <v>#REF!</v>
      </c>
      <c r="C2057" s="502" t="e">
        <f>IF(Produit_Tarif_Stock!#REF!&lt;&gt;"",Produit_Tarif_Stock!#REF!,"")</f>
        <v>#REF!</v>
      </c>
      <c r="D2057" s="505" t="e">
        <f>IF(Produit_Tarif_Stock!#REF!&lt;&gt;"",Produit_Tarif_Stock!#REF!,"")</f>
        <v>#REF!</v>
      </c>
      <c r="E2057" s="514" t="e">
        <f>IF(Produit_Tarif_Stock!#REF!&lt;&gt;0,Produit_Tarif_Stock!#REF!,"")</f>
        <v>#REF!</v>
      </c>
      <c r="F2057" s="2" t="e">
        <f>IF(Produit_Tarif_Stock!#REF!&lt;&gt;"",Produit_Tarif_Stock!#REF!,"")</f>
        <v>#REF!</v>
      </c>
      <c r="G2057" s="506" t="e">
        <f>IF(Produit_Tarif_Stock!#REF!&lt;&gt;0,Produit_Tarif_Stock!#REF!,"")</f>
        <v>#REF!</v>
      </c>
      <c r="I2057" s="506" t="str">
        <f t="shared" si="64"/>
        <v/>
      </c>
      <c r="J2057" s="2" t="e">
        <f>IF(Produit_Tarif_Stock!#REF!&lt;&gt;0,Produit_Tarif_Stock!#REF!,"")</f>
        <v>#REF!</v>
      </c>
      <c r="K2057" s="2" t="e">
        <f>IF(Produit_Tarif_Stock!#REF!&lt;&gt;0,Produit_Tarif_Stock!#REF!,"")</f>
        <v>#REF!</v>
      </c>
      <c r="L2057" s="114" t="e">
        <f>IF(Produit_Tarif_Stock!#REF!&lt;&gt;0,Produit_Tarif_Stock!#REF!,"")</f>
        <v>#REF!</v>
      </c>
      <c r="M2057" s="114" t="e">
        <f>IF(Produit_Tarif_Stock!#REF!&lt;&gt;0,Produit_Tarif_Stock!#REF!,"")</f>
        <v>#REF!</v>
      </c>
      <c r="N2057" s="454"/>
      <c r="P2057" s="2" t="e">
        <f>IF(Produit_Tarif_Stock!#REF!&lt;&gt;0,Produit_Tarif_Stock!#REF!,"")</f>
        <v>#REF!</v>
      </c>
      <c r="Q2057" s="518" t="e">
        <f>IF(Produit_Tarif_Stock!#REF!&lt;&gt;0,(E2057-(E2057*H2057)-Produit_Tarif_Stock!#REF!)/Produit_Tarif_Stock!#REF!*100,(E2057-(E2057*H2057)-Produit_Tarif_Stock!#REF!)/Produit_Tarif_Stock!#REF!*100)</f>
        <v>#REF!</v>
      </c>
      <c r="R2057" s="523">
        <f t="shared" si="65"/>
        <v>0</v>
      </c>
      <c r="S2057" s="524" t="e">
        <f>Produit_Tarif_Stock!#REF!</f>
        <v>#REF!</v>
      </c>
    </row>
    <row r="2058" spans="1:19" ht="24.75" customHeight="1">
      <c r="A2058" s="228" t="e">
        <f>Produit_Tarif_Stock!#REF!</f>
        <v>#REF!</v>
      </c>
      <c r="B2058" s="118" t="e">
        <f>IF(Produit_Tarif_Stock!#REF!&lt;&gt;"",Produit_Tarif_Stock!#REF!,"")</f>
        <v>#REF!</v>
      </c>
      <c r="C2058" s="502" t="e">
        <f>IF(Produit_Tarif_Stock!#REF!&lt;&gt;"",Produit_Tarif_Stock!#REF!,"")</f>
        <v>#REF!</v>
      </c>
      <c r="D2058" s="505" t="e">
        <f>IF(Produit_Tarif_Stock!#REF!&lt;&gt;"",Produit_Tarif_Stock!#REF!,"")</f>
        <v>#REF!</v>
      </c>
      <c r="E2058" s="514" t="e">
        <f>IF(Produit_Tarif_Stock!#REF!&lt;&gt;0,Produit_Tarif_Stock!#REF!,"")</f>
        <v>#REF!</v>
      </c>
      <c r="F2058" s="2" t="e">
        <f>IF(Produit_Tarif_Stock!#REF!&lt;&gt;"",Produit_Tarif_Stock!#REF!,"")</f>
        <v>#REF!</v>
      </c>
      <c r="G2058" s="506" t="e">
        <f>IF(Produit_Tarif_Stock!#REF!&lt;&gt;0,Produit_Tarif_Stock!#REF!,"")</f>
        <v>#REF!</v>
      </c>
      <c r="I2058" s="506" t="str">
        <f t="shared" si="64"/>
        <v/>
      </c>
      <c r="J2058" s="2" t="e">
        <f>IF(Produit_Tarif_Stock!#REF!&lt;&gt;0,Produit_Tarif_Stock!#REF!,"")</f>
        <v>#REF!</v>
      </c>
      <c r="K2058" s="2" t="e">
        <f>IF(Produit_Tarif_Stock!#REF!&lt;&gt;0,Produit_Tarif_Stock!#REF!,"")</f>
        <v>#REF!</v>
      </c>
      <c r="L2058" s="114" t="e">
        <f>IF(Produit_Tarif_Stock!#REF!&lt;&gt;0,Produit_Tarif_Stock!#REF!,"")</f>
        <v>#REF!</v>
      </c>
      <c r="M2058" s="114" t="e">
        <f>IF(Produit_Tarif_Stock!#REF!&lt;&gt;0,Produit_Tarif_Stock!#REF!,"")</f>
        <v>#REF!</v>
      </c>
      <c r="N2058" s="454"/>
      <c r="P2058" s="2" t="e">
        <f>IF(Produit_Tarif_Stock!#REF!&lt;&gt;0,Produit_Tarif_Stock!#REF!,"")</f>
        <v>#REF!</v>
      </c>
      <c r="Q2058" s="518" t="e">
        <f>IF(Produit_Tarif_Stock!#REF!&lt;&gt;0,(E2058-(E2058*H2058)-Produit_Tarif_Stock!#REF!)/Produit_Tarif_Stock!#REF!*100,(E2058-(E2058*H2058)-Produit_Tarif_Stock!#REF!)/Produit_Tarif_Stock!#REF!*100)</f>
        <v>#REF!</v>
      </c>
      <c r="R2058" s="523">
        <f t="shared" si="65"/>
        <v>0</v>
      </c>
      <c r="S2058" s="524" t="e">
        <f>Produit_Tarif_Stock!#REF!</f>
        <v>#REF!</v>
      </c>
    </row>
    <row r="2059" spans="1:19" ht="24.75" customHeight="1">
      <c r="A2059" s="228" t="e">
        <f>Produit_Tarif_Stock!#REF!</f>
        <v>#REF!</v>
      </c>
      <c r="B2059" s="118" t="e">
        <f>IF(Produit_Tarif_Stock!#REF!&lt;&gt;"",Produit_Tarif_Stock!#REF!,"")</f>
        <v>#REF!</v>
      </c>
      <c r="C2059" s="502" t="e">
        <f>IF(Produit_Tarif_Stock!#REF!&lt;&gt;"",Produit_Tarif_Stock!#REF!,"")</f>
        <v>#REF!</v>
      </c>
      <c r="D2059" s="505" t="e">
        <f>IF(Produit_Tarif_Stock!#REF!&lt;&gt;"",Produit_Tarif_Stock!#REF!,"")</f>
        <v>#REF!</v>
      </c>
      <c r="E2059" s="514" t="e">
        <f>IF(Produit_Tarif_Stock!#REF!&lt;&gt;0,Produit_Tarif_Stock!#REF!,"")</f>
        <v>#REF!</v>
      </c>
      <c r="F2059" s="2" t="e">
        <f>IF(Produit_Tarif_Stock!#REF!&lt;&gt;"",Produit_Tarif_Stock!#REF!,"")</f>
        <v>#REF!</v>
      </c>
      <c r="G2059" s="506" t="e">
        <f>IF(Produit_Tarif_Stock!#REF!&lt;&gt;0,Produit_Tarif_Stock!#REF!,"")</f>
        <v>#REF!</v>
      </c>
      <c r="I2059" s="506" t="str">
        <f t="shared" si="64"/>
        <v/>
      </c>
      <c r="J2059" s="2" t="e">
        <f>IF(Produit_Tarif_Stock!#REF!&lt;&gt;0,Produit_Tarif_Stock!#REF!,"")</f>
        <v>#REF!</v>
      </c>
      <c r="K2059" s="2" t="e">
        <f>IF(Produit_Tarif_Stock!#REF!&lt;&gt;0,Produit_Tarif_Stock!#REF!,"")</f>
        <v>#REF!</v>
      </c>
      <c r="L2059" s="114" t="e">
        <f>IF(Produit_Tarif_Stock!#REF!&lt;&gt;0,Produit_Tarif_Stock!#REF!,"")</f>
        <v>#REF!</v>
      </c>
      <c r="M2059" s="114" t="e">
        <f>IF(Produit_Tarif_Stock!#REF!&lt;&gt;0,Produit_Tarif_Stock!#REF!,"")</f>
        <v>#REF!</v>
      </c>
      <c r="N2059" s="454"/>
      <c r="P2059" s="2" t="e">
        <f>IF(Produit_Tarif_Stock!#REF!&lt;&gt;0,Produit_Tarif_Stock!#REF!,"")</f>
        <v>#REF!</v>
      </c>
      <c r="Q2059" s="518" t="e">
        <f>IF(Produit_Tarif_Stock!#REF!&lt;&gt;0,(E2059-(E2059*H2059)-Produit_Tarif_Stock!#REF!)/Produit_Tarif_Stock!#REF!*100,(E2059-(E2059*H2059)-Produit_Tarif_Stock!#REF!)/Produit_Tarif_Stock!#REF!*100)</f>
        <v>#REF!</v>
      </c>
      <c r="R2059" s="523">
        <f t="shared" si="65"/>
        <v>0</v>
      </c>
      <c r="S2059" s="524" t="e">
        <f>Produit_Tarif_Stock!#REF!</f>
        <v>#REF!</v>
      </c>
    </row>
    <row r="2060" spans="1:19" ht="24.75" customHeight="1">
      <c r="A2060" s="228" t="e">
        <f>Produit_Tarif_Stock!#REF!</f>
        <v>#REF!</v>
      </c>
      <c r="B2060" s="118" t="e">
        <f>IF(Produit_Tarif_Stock!#REF!&lt;&gt;"",Produit_Tarif_Stock!#REF!,"")</f>
        <v>#REF!</v>
      </c>
      <c r="C2060" s="502" t="e">
        <f>IF(Produit_Tarif_Stock!#REF!&lt;&gt;"",Produit_Tarif_Stock!#REF!,"")</f>
        <v>#REF!</v>
      </c>
      <c r="D2060" s="505" t="e">
        <f>IF(Produit_Tarif_Stock!#REF!&lt;&gt;"",Produit_Tarif_Stock!#REF!,"")</f>
        <v>#REF!</v>
      </c>
      <c r="E2060" s="514" t="e">
        <f>IF(Produit_Tarif_Stock!#REF!&lt;&gt;0,Produit_Tarif_Stock!#REF!,"")</f>
        <v>#REF!</v>
      </c>
      <c r="F2060" s="2" t="e">
        <f>IF(Produit_Tarif_Stock!#REF!&lt;&gt;"",Produit_Tarif_Stock!#REF!,"")</f>
        <v>#REF!</v>
      </c>
      <c r="G2060" s="506" t="e">
        <f>IF(Produit_Tarif_Stock!#REF!&lt;&gt;0,Produit_Tarif_Stock!#REF!,"")</f>
        <v>#REF!</v>
      </c>
      <c r="I2060" s="506" t="str">
        <f t="shared" si="64"/>
        <v/>
      </c>
      <c r="J2060" s="2" t="e">
        <f>IF(Produit_Tarif_Stock!#REF!&lt;&gt;0,Produit_Tarif_Stock!#REF!,"")</f>
        <v>#REF!</v>
      </c>
      <c r="K2060" s="2" t="e">
        <f>IF(Produit_Tarif_Stock!#REF!&lt;&gt;0,Produit_Tarif_Stock!#REF!,"")</f>
        <v>#REF!</v>
      </c>
      <c r="L2060" s="114" t="e">
        <f>IF(Produit_Tarif_Stock!#REF!&lt;&gt;0,Produit_Tarif_Stock!#REF!,"")</f>
        <v>#REF!</v>
      </c>
      <c r="M2060" s="114" t="e">
        <f>IF(Produit_Tarif_Stock!#REF!&lt;&gt;0,Produit_Tarif_Stock!#REF!,"")</f>
        <v>#REF!</v>
      </c>
      <c r="N2060" s="454"/>
      <c r="P2060" s="2" t="e">
        <f>IF(Produit_Tarif_Stock!#REF!&lt;&gt;0,Produit_Tarif_Stock!#REF!,"")</f>
        <v>#REF!</v>
      </c>
      <c r="Q2060" s="518" t="e">
        <f>IF(Produit_Tarif_Stock!#REF!&lt;&gt;0,(E2060-(E2060*H2060)-Produit_Tarif_Stock!#REF!)/Produit_Tarif_Stock!#REF!*100,(E2060-(E2060*H2060)-Produit_Tarif_Stock!#REF!)/Produit_Tarif_Stock!#REF!*100)</f>
        <v>#REF!</v>
      </c>
      <c r="R2060" s="523">
        <f t="shared" si="65"/>
        <v>0</v>
      </c>
      <c r="S2060" s="524" t="e">
        <f>Produit_Tarif_Stock!#REF!</f>
        <v>#REF!</v>
      </c>
    </row>
    <row r="2061" spans="1:19" ht="24.75" customHeight="1">
      <c r="A2061" s="228" t="e">
        <f>Produit_Tarif_Stock!#REF!</f>
        <v>#REF!</v>
      </c>
      <c r="B2061" s="118" t="e">
        <f>IF(Produit_Tarif_Stock!#REF!&lt;&gt;"",Produit_Tarif_Stock!#REF!,"")</f>
        <v>#REF!</v>
      </c>
      <c r="C2061" s="502" t="e">
        <f>IF(Produit_Tarif_Stock!#REF!&lt;&gt;"",Produit_Tarif_Stock!#REF!,"")</f>
        <v>#REF!</v>
      </c>
      <c r="D2061" s="505" t="e">
        <f>IF(Produit_Tarif_Stock!#REF!&lt;&gt;"",Produit_Tarif_Stock!#REF!,"")</f>
        <v>#REF!</v>
      </c>
      <c r="E2061" s="514" t="e">
        <f>IF(Produit_Tarif_Stock!#REF!&lt;&gt;0,Produit_Tarif_Stock!#REF!,"")</f>
        <v>#REF!</v>
      </c>
      <c r="F2061" s="2" t="e">
        <f>IF(Produit_Tarif_Stock!#REF!&lt;&gt;"",Produit_Tarif_Stock!#REF!,"")</f>
        <v>#REF!</v>
      </c>
      <c r="G2061" s="506" t="e">
        <f>IF(Produit_Tarif_Stock!#REF!&lt;&gt;0,Produit_Tarif_Stock!#REF!,"")</f>
        <v>#REF!</v>
      </c>
      <c r="I2061" s="506" t="str">
        <f t="shared" si="64"/>
        <v/>
      </c>
      <c r="J2061" s="2" t="e">
        <f>IF(Produit_Tarif_Stock!#REF!&lt;&gt;0,Produit_Tarif_Stock!#REF!,"")</f>
        <v>#REF!</v>
      </c>
      <c r="K2061" s="2" t="e">
        <f>IF(Produit_Tarif_Stock!#REF!&lt;&gt;0,Produit_Tarif_Stock!#REF!,"")</f>
        <v>#REF!</v>
      </c>
      <c r="L2061" s="114" t="e">
        <f>IF(Produit_Tarif_Stock!#REF!&lt;&gt;0,Produit_Tarif_Stock!#REF!,"")</f>
        <v>#REF!</v>
      </c>
      <c r="M2061" s="114" t="e">
        <f>IF(Produit_Tarif_Stock!#REF!&lt;&gt;0,Produit_Tarif_Stock!#REF!,"")</f>
        <v>#REF!</v>
      </c>
      <c r="N2061" s="454"/>
      <c r="P2061" s="2" t="e">
        <f>IF(Produit_Tarif_Stock!#REF!&lt;&gt;0,Produit_Tarif_Stock!#REF!,"")</f>
        <v>#REF!</v>
      </c>
      <c r="Q2061" s="518" t="e">
        <f>IF(Produit_Tarif_Stock!#REF!&lt;&gt;0,(E2061-(E2061*H2061)-Produit_Tarif_Stock!#REF!)/Produit_Tarif_Stock!#REF!*100,(E2061-(E2061*H2061)-Produit_Tarif_Stock!#REF!)/Produit_Tarif_Stock!#REF!*100)</f>
        <v>#REF!</v>
      </c>
      <c r="R2061" s="523">
        <f t="shared" si="65"/>
        <v>0</v>
      </c>
      <c r="S2061" s="524" t="e">
        <f>Produit_Tarif_Stock!#REF!</f>
        <v>#REF!</v>
      </c>
    </row>
    <row r="2062" spans="1:19" ht="24.75" customHeight="1">
      <c r="A2062" s="228" t="e">
        <f>Produit_Tarif_Stock!#REF!</f>
        <v>#REF!</v>
      </c>
      <c r="B2062" s="118" t="e">
        <f>IF(Produit_Tarif_Stock!#REF!&lt;&gt;"",Produit_Tarif_Stock!#REF!,"")</f>
        <v>#REF!</v>
      </c>
      <c r="C2062" s="502" t="e">
        <f>IF(Produit_Tarif_Stock!#REF!&lt;&gt;"",Produit_Tarif_Stock!#REF!,"")</f>
        <v>#REF!</v>
      </c>
      <c r="D2062" s="505" t="e">
        <f>IF(Produit_Tarif_Stock!#REF!&lt;&gt;"",Produit_Tarif_Stock!#REF!,"")</f>
        <v>#REF!</v>
      </c>
      <c r="E2062" s="514" t="e">
        <f>IF(Produit_Tarif_Stock!#REF!&lt;&gt;0,Produit_Tarif_Stock!#REF!,"")</f>
        <v>#REF!</v>
      </c>
      <c r="F2062" s="2" t="e">
        <f>IF(Produit_Tarif_Stock!#REF!&lt;&gt;"",Produit_Tarif_Stock!#REF!,"")</f>
        <v>#REF!</v>
      </c>
      <c r="G2062" s="506" t="e">
        <f>IF(Produit_Tarif_Stock!#REF!&lt;&gt;0,Produit_Tarif_Stock!#REF!,"")</f>
        <v>#REF!</v>
      </c>
      <c r="I2062" s="506" t="str">
        <f t="shared" si="64"/>
        <v/>
      </c>
      <c r="J2062" s="2" t="e">
        <f>IF(Produit_Tarif_Stock!#REF!&lt;&gt;0,Produit_Tarif_Stock!#REF!,"")</f>
        <v>#REF!</v>
      </c>
      <c r="K2062" s="2" t="e">
        <f>IF(Produit_Tarif_Stock!#REF!&lt;&gt;0,Produit_Tarif_Stock!#REF!,"")</f>
        <v>#REF!</v>
      </c>
      <c r="L2062" s="114" t="e">
        <f>IF(Produit_Tarif_Stock!#REF!&lt;&gt;0,Produit_Tarif_Stock!#REF!,"")</f>
        <v>#REF!</v>
      </c>
      <c r="M2062" s="114" t="e">
        <f>IF(Produit_Tarif_Stock!#REF!&lt;&gt;0,Produit_Tarif_Stock!#REF!,"")</f>
        <v>#REF!</v>
      </c>
      <c r="N2062" s="454"/>
      <c r="P2062" s="2" t="e">
        <f>IF(Produit_Tarif_Stock!#REF!&lt;&gt;0,Produit_Tarif_Stock!#REF!,"")</f>
        <v>#REF!</v>
      </c>
      <c r="Q2062" s="518" t="e">
        <f>IF(Produit_Tarif_Stock!#REF!&lt;&gt;0,(E2062-(E2062*H2062)-Produit_Tarif_Stock!#REF!)/Produit_Tarif_Stock!#REF!*100,(E2062-(E2062*H2062)-Produit_Tarif_Stock!#REF!)/Produit_Tarif_Stock!#REF!*100)</f>
        <v>#REF!</v>
      </c>
      <c r="R2062" s="523">
        <f t="shared" si="65"/>
        <v>0</v>
      </c>
      <c r="S2062" s="524" t="e">
        <f>Produit_Tarif_Stock!#REF!</f>
        <v>#REF!</v>
      </c>
    </row>
    <row r="2063" spans="1:19" ht="24.75" customHeight="1">
      <c r="A2063" s="228" t="e">
        <f>Produit_Tarif_Stock!#REF!</f>
        <v>#REF!</v>
      </c>
      <c r="B2063" s="118" t="e">
        <f>IF(Produit_Tarif_Stock!#REF!&lt;&gt;"",Produit_Tarif_Stock!#REF!,"")</f>
        <v>#REF!</v>
      </c>
      <c r="C2063" s="502" t="e">
        <f>IF(Produit_Tarif_Stock!#REF!&lt;&gt;"",Produit_Tarif_Stock!#REF!,"")</f>
        <v>#REF!</v>
      </c>
      <c r="D2063" s="505" t="e">
        <f>IF(Produit_Tarif_Stock!#REF!&lt;&gt;"",Produit_Tarif_Stock!#REF!,"")</f>
        <v>#REF!</v>
      </c>
      <c r="E2063" s="514" t="e">
        <f>IF(Produit_Tarif_Stock!#REF!&lt;&gt;0,Produit_Tarif_Stock!#REF!,"")</f>
        <v>#REF!</v>
      </c>
      <c r="F2063" s="2" t="e">
        <f>IF(Produit_Tarif_Stock!#REF!&lt;&gt;"",Produit_Tarif_Stock!#REF!,"")</f>
        <v>#REF!</v>
      </c>
      <c r="G2063" s="506" t="e">
        <f>IF(Produit_Tarif_Stock!#REF!&lt;&gt;0,Produit_Tarif_Stock!#REF!,"")</f>
        <v>#REF!</v>
      </c>
      <c r="I2063" s="506" t="str">
        <f t="shared" si="64"/>
        <v/>
      </c>
      <c r="J2063" s="2" t="e">
        <f>IF(Produit_Tarif_Stock!#REF!&lt;&gt;0,Produit_Tarif_Stock!#REF!,"")</f>
        <v>#REF!</v>
      </c>
      <c r="K2063" s="2" t="e">
        <f>IF(Produit_Tarif_Stock!#REF!&lt;&gt;0,Produit_Tarif_Stock!#REF!,"")</f>
        <v>#REF!</v>
      </c>
      <c r="L2063" s="114" t="e">
        <f>IF(Produit_Tarif_Stock!#REF!&lt;&gt;0,Produit_Tarif_Stock!#REF!,"")</f>
        <v>#REF!</v>
      </c>
      <c r="M2063" s="114" t="e">
        <f>IF(Produit_Tarif_Stock!#REF!&lt;&gt;0,Produit_Tarif_Stock!#REF!,"")</f>
        <v>#REF!</v>
      </c>
      <c r="N2063" s="454"/>
      <c r="P2063" s="2" t="e">
        <f>IF(Produit_Tarif_Stock!#REF!&lt;&gt;0,Produit_Tarif_Stock!#REF!,"")</f>
        <v>#REF!</v>
      </c>
      <c r="Q2063" s="518" t="e">
        <f>IF(Produit_Tarif_Stock!#REF!&lt;&gt;0,(E2063-(E2063*H2063)-Produit_Tarif_Stock!#REF!)/Produit_Tarif_Stock!#REF!*100,(E2063-(E2063*H2063)-Produit_Tarif_Stock!#REF!)/Produit_Tarif_Stock!#REF!*100)</f>
        <v>#REF!</v>
      </c>
      <c r="R2063" s="523">
        <f t="shared" si="65"/>
        <v>0</v>
      </c>
      <c r="S2063" s="524" t="e">
        <f>Produit_Tarif_Stock!#REF!</f>
        <v>#REF!</v>
      </c>
    </row>
    <row r="2064" spans="1:19" ht="24.75" customHeight="1">
      <c r="A2064" s="228" t="e">
        <f>Produit_Tarif_Stock!#REF!</f>
        <v>#REF!</v>
      </c>
      <c r="B2064" s="118" t="e">
        <f>IF(Produit_Tarif_Stock!#REF!&lt;&gt;"",Produit_Tarif_Stock!#REF!,"")</f>
        <v>#REF!</v>
      </c>
      <c r="C2064" s="502" t="e">
        <f>IF(Produit_Tarif_Stock!#REF!&lt;&gt;"",Produit_Tarif_Stock!#REF!,"")</f>
        <v>#REF!</v>
      </c>
      <c r="D2064" s="505" t="e">
        <f>IF(Produit_Tarif_Stock!#REF!&lt;&gt;"",Produit_Tarif_Stock!#REF!,"")</f>
        <v>#REF!</v>
      </c>
      <c r="E2064" s="514" t="e">
        <f>IF(Produit_Tarif_Stock!#REF!&lt;&gt;0,Produit_Tarif_Stock!#REF!,"")</f>
        <v>#REF!</v>
      </c>
      <c r="F2064" s="2" t="e">
        <f>IF(Produit_Tarif_Stock!#REF!&lt;&gt;"",Produit_Tarif_Stock!#REF!,"")</f>
        <v>#REF!</v>
      </c>
      <c r="G2064" s="506" t="e">
        <f>IF(Produit_Tarif_Stock!#REF!&lt;&gt;0,Produit_Tarif_Stock!#REF!,"")</f>
        <v>#REF!</v>
      </c>
      <c r="I2064" s="506" t="str">
        <f t="shared" si="64"/>
        <v/>
      </c>
      <c r="J2064" s="2" t="e">
        <f>IF(Produit_Tarif_Stock!#REF!&lt;&gt;0,Produit_Tarif_Stock!#REF!,"")</f>
        <v>#REF!</v>
      </c>
      <c r="K2064" s="2" t="e">
        <f>IF(Produit_Tarif_Stock!#REF!&lt;&gt;0,Produit_Tarif_Stock!#REF!,"")</f>
        <v>#REF!</v>
      </c>
      <c r="L2064" s="114" t="e">
        <f>IF(Produit_Tarif_Stock!#REF!&lt;&gt;0,Produit_Tarif_Stock!#REF!,"")</f>
        <v>#REF!</v>
      </c>
      <c r="M2064" s="114" t="e">
        <f>IF(Produit_Tarif_Stock!#REF!&lt;&gt;0,Produit_Tarif_Stock!#REF!,"")</f>
        <v>#REF!</v>
      </c>
      <c r="N2064" s="454"/>
      <c r="P2064" s="2" t="e">
        <f>IF(Produit_Tarif_Stock!#REF!&lt;&gt;0,Produit_Tarif_Stock!#REF!,"")</f>
        <v>#REF!</v>
      </c>
      <c r="Q2064" s="518" t="e">
        <f>IF(Produit_Tarif_Stock!#REF!&lt;&gt;0,(E2064-(E2064*H2064)-Produit_Tarif_Stock!#REF!)/Produit_Tarif_Stock!#REF!*100,(E2064-(E2064*H2064)-Produit_Tarif_Stock!#REF!)/Produit_Tarif_Stock!#REF!*100)</f>
        <v>#REF!</v>
      </c>
      <c r="R2064" s="523">
        <f t="shared" si="65"/>
        <v>0</v>
      </c>
      <c r="S2064" s="524" t="e">
        <f>Produit_Tarif_Stock!#REF!</f>
        <v>#REF!</v>
      </c>
    </row>
    <row r="2065" spans="1:19" ht="24.75" customHeight="1">
      <c r="A2065" s="228" t="e">
        <f>Produit_Tarif_Stock!#REF!</f>
        <v>#REF!</v>
      </c>
      <c r="B2065" s="118" t="e">
        <f>IF(Produit_Tarif_Stock!#REF!&lt;&gt;"",Produit_Tarif_Stock!#REF!,"")</f>
        <v>#REF!</v>
      </c>
      <c r="C2065" s="502" t="e">
        <f>IF(Produit_Tarif_Stock!#REF!&lt;&gt;"",Produit_Tarif_Stock!#REF!,"")</f>
        <v>#REF!</v>
      </c>
      <c r="D2065" s="505" t="e">
        <f>IF(Produit_Tarif_Stock!#REF!&lt;&gt;"",Produit_Tarif_Stock!#REF!,"")</f>
        <v>#REF!</v>
      </c>
      <c r="E2065" s="514" t="e">
        <f>IF(Produit_Tarif_Stock!#REF!&lt;&gt;0,Produit_Tarif_Stock!#REF!,"")</f>
        <v>#REF!</v>
      </c>
      <c r="F2065" s="2" t="e">
        <f>IF(Produit_Tarif_Stock!#REF!&lt;&gt;"",Produit_Tarif_Stock!#REF!,"")</f>
        <v>#REF!</v>
      </c>
      <c r="G2065" s="506" t="e">
        <f>IF(Produit_Tarif_Stock!#REF!&lt;&gt;0,Produit_Tarif_Stock!#REF!,"")</f>
        <v>#REF!</v>
      </c>
      <c r="I2065" s="506" t="str">
        <f t="shared" si="64"/>
        <v/>
      </c>
      <c r="J2065" s="2" t="e">
        <f>IF(Produit_Tarif_Stock!#REF!&lt;&gt;0,Produit_Tarif_Stock!#REF!,"")</f>
        <v>#REF!</v>
      </c>
      <c r="K2065" s="2" t="e">
        <f>IF(Produit_Tarif_Stock!#REF!&lt;&gt;0,Produit_Tarif_Stock!#REF!,"")</f>
        <v>#REF!</v>
      </c>
      <c r="L2065" s="114" t="e">
        <f>IF(Produit_Tarif_Stock!#REF!&lt;&gt;0,Produit_Tarif_Stock!#REF!,"")</f>
        <v>#REF!</v>
      </c>
      <c r="M2065" s="114" t="e">
        <f>IF(Produit_Tarif_Stock!#REF!&lt;&gt;0,Produit_Tarif_Stock!#REF!,"")</f>
        <v>#REF!</v>
      </c>
      <c r="N2065" s="454"/>
      <c r="P2065" s="2" t="e">
        <f>IF(Produit_Tarif_Stock!#REF!&lt;&gt;0,Produit_Tarif_Stock!#REF!,"")</f>
        <v>#REF!</v>
      </c>
      <c r="Q2065" s="518" t="e">
        <f>IF(Produit_Tarif_Stock!#REF!&lt;&gt;0,(E2065-(E2065*H2065)-Produit_Tarif_Stock!#REF!)/Produit_Tarif_Stock!#REF!*100,(E2065-(E2065*H2065)-Produit_Tarif_Stock!#REF!)/Produit_Tarif_Stock!#REF!*100)</f>
        <v>#REF!</v>
      </c>
      <c r="R2065" s="523">
        <f t="shared" si="65"/>
        <v>0</v>
      </c>
      <c r="S2065" s="524" t="e">
        <f>Produit_Tarif_Stock!#REF!</f>
        <v>#REF!</v>
      </c>
    </row>
    <row r="2066" spans="1:19" ht="24.75" customHeight="1">
      <c r="A2066" s="228" t="e">
        <f>Produit_Tarif_Stock!#REF!</f>
        <v>#REF!</v>
      </c>
      <c r="B2066" s="118" t="e">
        <f>IF(Produit_Tarif_Stock!#REF!&lt;&gt;"",Produit_Tarif_Stock!#REF!,"")</f>
        <v>#REF!</v>
      </c>
      <c r="C2066" s="502" t="e">
        <f>IF(Produit_Tarif_Stock!#REF!&lt;&gt;"",Produit_Tarif_Stock!#REF!,"")</f>
        <v>#REF!</v>
      </c>
      <c r="D2066" s="505" t="e">
        <f>IF(Produit_Tarif_Stock!#REF!&lt;&gt;"",Produit_Tarif_Stock!#REF!,"")</f>
        <v>#REF!</v>
      </c>
      <c r="E2066" s="514" t="e">
        <f>IF(Produit_Tarif_Stock!#REF!&lt;&gt;0,Produit_Tarif_Stock!#REF!,"")</f>
        <v>#REF!</v>
      </c>
      <c r="F2066" s="2" t="e">
        <f>IF(Produit_Tarif_Stock!#REF!&lt;&gt;"",Produit_Tarif_Stock!#REF!,"")</f>
        <v>#REF!</v>
      </c>
      <c r="G2066" s="506" t="e">
        <f>IF(Produit_Tarif_Stock!#REF!&lt;&gt;0,Produit_Tarif_Stock!#REF!,"")</f>
        <v>#REF!</v>
      </c>
      <c r="I2066" s="506" t="str">
        <f t="shared" si="64"/>
        <v/>
      </c>
      <c r="J2066" s="2" t="e">
        <f>IF(Produit_Tarif_Stock!#REF!&lt;&gt;0,Produit_Tarif_Stock!#REF!,"")</f>
        <v>#REF!</v>
      </c>
      <c r="K2066" s="2" t="e">
        <f>IF(Produit_Tarif_Stock!#REF!&lt;&gt;0,Produit_Tarif_Stock!#REF!,"")</f>
        <v>#REF!</v>
      </c>
      <c r="L2066" s="114" t="e">
        <f>IF(Produit_Tarif_Stock!#REF!&lt;&gt;0,Produit_Tarif_Stock!#REF!,"")</f>
        <v>#REF!</v>
      </c>
      <c r="M2066" s="114" t="e">
        <f>IF(Produit_Tarif_Stock!#REF!&lt;&gt;0,Produit_Tarif_Stock!#REF!,"")</f>
        <v>#REF!</v>
      </c>
      <c r="N2066" s="454"/>
      <c r="P2066" s="2" t="e">
        <f>IF(Produit_Tarif_Stock!#REF!&lt;&gt;0,Produit_Tarif_Stock!#REF!,"")</f>
        <v>#REF!</v>
      </c>
      <c r="Q2066" s="518" t="e">
        <f>IF(Produit_Tarif_Stock!#REF!&lt;&gt;0,(E2066-(E2066*H2066)-Produit_Tarif_Stock!#REF!)/Produit_Tarif_Stock!#REF!*100,(E2066-(E2066*H2066)-Produit_Tarif_Stock!#REF!)/Produit_Tarif_Stock!#REF!*100)</f>
        <v>#REF!</v>
      </c>
      <c r="R2066" s="523">
        <f t="shared" si="65"/>
        <v>0</v>
      </c>
      <c r="S2066" s="524" t="e">
        <f>Produit_Tarif_Stock!#REF!</f>
        <v>#REF!</v>
      </c>
    </row>
    <row r="2067" spans="1:19" ht="24.75" customHeight="1">
      <c r="A2067" s="228" t="e">
        <f>Produit_Tarif_Stock!#REF!</f>
        <v>#REF!</v>
      </c>
      <c r="B2067" s="118" t="e">
        <f>IF(Produit_Tarif_Stock!#REF!&lt;&gt;"",Produit_Tarif_Stock!#REF!,"")</f>
        <v>#REF!</v>
      </c>
      <c r="C2067" s="502" t="e">
        <f>IF(Produit_Tarif_Stock!#REF!&lt;&gt;"",Produit_Tarif_Stock!#REF!,"")</f>
        <v>#REF!</v>
      </c>
      <c r="D2067" s="505" t="e">
        <f>IF(Produit_Tarif_Stock!#REF!&lt;&gt;"",Produit_Tarif_Stock!#REF!,"")</f>
        <v>#REF!</v>
      </c>
      <c r="E2067" s="514" t="e">
        <f>IF(Produit_Tarif_Stock!#REF!&lt;&gt;0,Produit_Tarif_Stock!#REF!,"")</f>
        <v>#REF!</v>
      </c>
      <c r="F2067" s="2" t="e">
        <f>IF(Produit_Tarif_Stock!#REF!&lt;&gt;"",Produit_Tarif_Stock!#REF!,"")</f>
        <v>#REF!</v>
      </c>
      <c r="G2067" s="506" t="e">
        <f>IF(Produit_Tarif_Stock!#REF!&lt;&gt;0,Produit_Tarif_Stock!#REF!,"")</f>
        <v>#REF!</v>
      </c>
      <c r="I2067" s="506" t="str">
        <f t="shared" si="64"/>
        <v/>
      </c>
      <c r="J2067" s="2" t="e">
        <f>IF(Produit_Tarif_Stock!#REF!&lt;&gt;0,Produit_Tarif_Stock!#REF!,"")</f>
        <v>#REF!</v>
      </c>
      <c r="K2067" s="2" t="e">
        <f>IF(Produit_Tarif_Stock!#REF!&lt;&gt;0,Produit_Tarif_Stock!#REF!,"")</f>
        <v>#REF!</v>
      </c>
      <c r="L2067" s="114" t="e">
        <f>IF(Produit_Tarif_Stock!#REF!&lt;&gt;0,Produit_Tarif_Stock!#REF!,"")</f>
        <v>#REF!</v>
      </c>
      <c r="M2067" s="114" t="e">
        <f>IF(Produit_Tarif_Stock!#REF!&lt;&gt;0,Produit_Tarif_Stock!#REF!,"")</f>
        <v>#REF!</v>
      </c>
      <c r="N2067" s="454"/>
      <c r="P2067" s="2" t="e">
        <f>IF(Produit_Tarif_Stock!#REF!&lt;&gt;0,Produit_Tarif_Stock!#REF!,"")</f>
        <v>#REF!</v>
      </c>
      <c r="Q2067" s="518" t="e">
        <f>IF(Produit_Tarif_Stock!#REF!&lt;&gt;0,(E2067-(E2067*H2067)-Produit_Tarif_Stock!#REF!)/Produit_Tarif_Stock!#REF!*100,(E2067-(E2067*H2067)-Produit_Tarif_Stock!#REF!)/Produit_Tarif_Stock!#REF!*100)</f>
        <v>#REF!</v>
      </c>
      <c r="R2067" s="523">
        <f t="shared" si="65"/>
        <v>0</v>
      </c>
      <c r="S2067" s="524" t="e">
        <f>Produit_Tarif_Stock!#REF!</f>
        <v>#REF!</v>
      </c>
    </row>
    <row r="2068" spans="1:19" ht="24.75" customHeight="1">
      <c r="A2068" s="228" t="e">
        <f>Produit_Tarif_Stock!#REF!</f>
        <v>#REF!</v>
      </c>
      <c r="B2068" s="118" t="e">
        <f>IF(Produit_Tarif_Stock!#REF!&lt;&gt;"",Produit_Tarif_Stock!#REF!,"")</f>
        <v>#REF!</v>
      </c>
      <c r="C2068" s="502" t="e">
        <f>IF(Produit_Tarif_Stock!#REF!&lt;&gt;"",Produit_Tarif_Stock!#REF!,"")</f>
        <v>#REF!</v>
      </c>
      <c r="D2068" s="505" t="e">
        <f>IF(Produit_Tarif_Stock!#REF!&lt;&gt;"",Produit_Tarif_Stock!#REF!,"")</f>
        <v>#REF!</v>
      </c>
      <c r="E2068" s="514" t="e">
        <f>IF(Produit_Tarif_Stock!#REF!&lt;&gt;0,Produit_Tarif_Stock!#REF!,"")</f>
        <v>#REF!</v>
      </c>
      <c r="F2068" s="2" t="e">
        <f>IF(Produit_Tarif_Stock!#REF!&lt;&gt;"",Produit_Tarif_Stock!#REF!,"")</f>
        <v>#REF!</v>
      </c>
      <c r="G2068" s="506" t="e">
        <f>IF(Produit_Tarif_Stock!#REF!&lt;&gt;0,Produit_Tarif_Stock!#REF!,"")</f>
        <v>#REF!</v>
      </c>
      <c r="I2068" s="506" t="str">
        <f t="shared" si="64"/>
        <v/>
      </c>
      <c r="J2068" s="2" t="e">
        <f>IF(Produit_Tarif_Stock!#REF!&lt;&gt;0,Produit_Tarif_Stock!#REF!,"")</f>
        <v>#REF!</v>
      </c>
      <c r="K2068" s="2" t="e">
        <f>IF(Produit_Tarif_Stock!#REF!&lt;&gt;0,Produit_Tarif_Stock!#REF!,"")</f>
        <v>#REF!</v>
      </c>
      <c r="L2068" s="114" t="e">
        <f>IF(Produit_Tarif_Stock!#REF!&lt;&gt;0,Produit_Tarif_Stock!#REF!,"")</f>
        <v>#REF!</v>
      </c>
      <c r="M2068" s="114" t="e">
        <f>IF(Produit_Tarif_Stock!#REF!&lt;&gt;0,Produit_Tarif_Stock!#REF!,"")</f>
        <v>#REF!</v>
      </c>
      <c r="N2068" s="454"/>
      <c r="P2068" s="2" t="e">
        <f>IF(Produit_Tarif_Stock!#REF!&lt;&gt;0,Produit_Tarif_Stock!#REF!,"")</f>
        <v>#REF!</v>
      </c>
      <c r="Q2068" s="518" t="e">
        <f>IF(Produit_Tarif_Stock!#REF!&lt;&gt;0,(E2068-(E2068*H2068)-Produit_Tarif_Stock!#REF!)/Produit_Tarif_Stock!#REF!*100,(E2068-(E2068*H2068)-Produit_Tarif_Stock!#REF!)/Produit_Tarif_Stock!#REF!*100)</f>
        <v>#REF!</v>
      </c>
      <c r="R2068" s="523">
        <f t="shared" si="65"/>
        <v>0</v>
      </c>
      <c r="S2068" s="524" t="e">
        <f>Produit_Tarif_Stock!#REF!</f>
        <v>#REF!</v>
      </c>
    </row>
    <row r="2069" spans="1:19" ht="24.75" customHeight="1">
      <c r="A2069" s="228" t="e">
        <f>Produit_Tarif_Stock!#REF!</f>
        <v>#REF!</v>
      </c>
      <c r="B2069" s="118" t="e">
        <f>IF(Produit_Tarif_Stock!#REF!&lt;&gt;"",Produit_Tarif_Stock!#REF!,"")</f>
        <v>#REF!</v>
      </c>
      <c r="C2069" s="502" t="e">
        <f>IF(Produit_Tarif_Stock!#REF!&lt;&gt;"",Produit_Tarif_Stock!#REF!,"")</f>
        <v>#REF!</v>
      </c>
      <c r="D2069" s="505" t="e">
        <f>IF(Produit_Tarif_Stock!#REF!&lt;&gt;"",Produit_Tarif_Stock!#REF!,"")</f>
        <v>#REF!</v>
      </c>
      <c r="E2069" s="514" t="e">
        <f>IF(Produit_Tarif_Stock!#REF!&lt;&gt;0,Produit_Tarif_Stock!#REF!,"")</f>
        <v>#REF!</v>
      </c>
      <c r="F2069" s="2" t="e">
        <f>IF(Produit_Tarif_Stock!#REF!&lt;&gt;"",Produit_Tarif_Stock!#REF!,"")</f>
        <v>#REF!</v>
      </c>
      <c r="G2069" s="506" t="e">
        <f>IF(Produit_Tarif_Stock!#REF!&lt;&gt;0,Produit_Tarif_Stock!#REF!,"")</f>
        <v>#REF!</v>
      </c>
      <c r="I2069" s="506" t="str">
        <f t="shared" si="64"/>
        <v/>
      </c>
      <c r="J2069" s="2" t="e">
        <f>IF(Produit_Tarif_Stock!#REF!&lt;&gt;0,Produit_Tarif_Stock!#REF!,"")</f>
        <v>#REF!</v>
      </c>
      <c r="K2069" s="2" t="e">
        <f>IF(Produit_Tarif_Stock!#REF!&lt;&gt;0,Produit_Tarif_Stock!#REF!,"")</f>
        <v>#REF!</v>
      </c>
      <c r="L2069" s="114" t="e">
        <f>IF(Produit_Tarif_Stock!#REF!&lt;&gt;0,Produit_Tarif_Stock!#REF!,"")</f>
        <v>#REF!</v>
      </c>
      <c r="M2069" s="114" t="e">
        <f>IF(Produit_Tarif_Stock!#REF!&lt;&gt;0,Produit_Tarif_Stock!#REF!,"")</f>
        <v>#REF!</v>
      </c>
      <c r="N2069" s="454"/>
      <c r="P2069" s="2" t="e">
        <f>IF(Produit_Tarif_Stock!#REF!&lt;&gt;0,Produit_Tarif_Stock!#REF!,"")</f>
        <v>#REF!</v>
      </c>
      <c r="Q2069" s="518" t="e">
        <f>IF(Produit_Tarif_Stock!#REF!&lt;&gt;0,(E2069-(E2069*H2069)-Produit_Tarif_Stock!#REF!)/Produit_Tarif_Stock!#REF!*100,(E2069-(E2069*H2069)-Produit_Tarif_Stock!#REF!)/Produit_Tarif_Stock!#REF!*100)</f>
        <v>#REF!</v>
      </c>
      <c r="R2069" s="523">
        <f t="shared" si="65"/>
        <v>0</v>
      </c>
      <c r="S2069" s="524" t="e">
        <f>Produit_Tarif_Stock!#REF!</f>
        <v>#REF!</v>
      </c>
    </row>
    <row r="2070" spans="1:19" ht="24.75" customHeight="1">
      <c r="A2070" s="228" t="e">
        <f>Produit_Tarif_Stock!#REF!</f>
        <v>#REF!</v>
      </c>
      <c r="B2070" s="118" t="e">
        <f>IF(Produit_Tarif_Stock!#REF!&lt;&gt;"",Produit_Tarif_Stock!#REF!,"")</f>
        <v>#REF!</v>
      </c>
      <c r="C2070" s="502" t="e">
        <f>IF(Produit_Tarif_Stock!#REF!&lt;&gt;"",Produit_Tarif_Stock!#REF!,"")</f>
        <v>#REF!</v>
      </c>
      <c r="D2070" s="505" t="e">
        <f>IF(Produit_Tarif_Stock!#REF!&lt;&gt;"",Produit_Tarif_Stock!#REF!,"")</f>
        <v>#REF!</v>
      </c>
      <c r="E2070" s="514" t="e">
        <f>IF(Produit_Tarif_Stock!#REF!&lt;&gt;0,Produit_Tarif_Stock!#REF!,"")</f>
        <v>#REF!</v>
      </c>
      <c r="F2070" s="2" t="e">
        <f>IF(Produit_Tarif_Stock!#REF!&lt;&gt;"",Produit_Tarif_Stock!#REF!,"")</f>
        <v>#REF!</v>
      </c>
      <c r="G2070" s="506" t="e">
        <f>IF(Produit_Tarif_Stock!#REF!&lt;&gt;0,Produit_Tarif_Stock!#REF!,"")</f>
        <v>#REF!</v>
      </c>
      <c r="I2070" s="506" t="str">
        <f t="shared" si="64"/>
        <v/>
      </c>
      <c r="J2070" s="2" t="e">
        <f>IF(Produit_Tarif_Stock!#REF!&lt;&gt;0,Produit_Tarif_Stock!#REF!,"")</f>
        <v>#REF!</v>
      </c>
      <c r="K2070" s="2" t="e">
        <f>IF(Produit_Tarif_Stock!#REF!&lt;&gt;0,Produit_Tarif_Stock!#REF!,"")</f>
        <v>#REF!</v>
      </c>
      <c r="L2070" s="114" t="e">
        <f>IF(Produit_Tarif_Stock!#REF!&lt;&gt;0,Produit_Tarif_Stock!#REF!,"")</f>
        <v>#REF!</v>
      </c>
      <c r="M2070" s="114" t="e">
        <f>IF(Produit_Tarif_Stock!#REF!&lt;&gt;0,Produit_Tarif_Stock!#REF!,"")</f>
        <v>#REF!</v>
      </c>
      <c r="N2070" s="454"/>
      <c r="P2070" s="2" t="e">
        <f>IF(Produit_Tarif_Stock!#REF!&lt;&gt;0,Produit_Tarif_Stock!#REF!,"")</f>
        <v>#REF!</v>
      </c>
      <c r="Q2070" s="518" t="e">
        <f>IF(Produit_Tarif_Stock!#REF!&lt;&gt;0,(E2070-(E2070*H2070)-Produit_Tarif_Stock!#REF!)/Produit_Tarif_Stock!#REF!*100,(E2070-(E2070*H2070)-Produit_Tarif_Stock!#REF!)/Produit_Tarif_Stock!#REF!*100)</f>
        <v>#REF!</v>
      </c>
      <c r="R2070" s="523">
        <f t="shared" si="65"/>
        <v>0</v>
      </c>
      <c r="S2070" s="524" t="e">
        <f>Produit_Tarif_Stock!#REF!</f>
        <v>#REF!</v>
      </c>
    </row>
    <row r="2071" spans="1:19" ht="24.75" customHeight="1">
      <c r="A2071" s="228" t="e">
        <f>Produit_Tarif_Stock!#REF!</f>
        <v>#REF!</v>
      </c>
      <c r="B2071" s="118" t="e">
        <f>IF(Produit_Tarif_Stock!#REF!&lt;&gt;"",Produit_Tarif_Stock!#REF!,"")</f>
        <v>#REF!</v>
      </c>
      <c r="C2071" s="502" t="e">
        <f>IF(Produit_Tarif_Stock!#REF!&lt;&gt;"",Produit_Tarif_Stock!#REF!,"")</f>
        <v>#REF!</v>
      </c>
      <c r="D2071" s="505" t="e">
        <f>IF(Produit_Tarif_Stock!#REF!&lt;&gt;"",Produit_Tarif_Stock!#REF!,"")</f>
        <v>#REF!</v>
      </c>
      <c r="E2071" s="514" t="e">
        <f>IF(Produit_Tarif_Stock!#REF!&lt;&gt;0,Produit_Tarif_Stock!#REF!,"")</f>
        <v>#REF!</v>
      </c>
      <c r="F2071" s="2" t="e">
        <f>IF(Produit_Tarif_Stock!#REF!&lt;&gt;"",Produit_Tarif_Stock!#REF!,"")</f>
        <v>#REF!</v>
      </c>
      <c r="G2071" s="506" t="e">
        <f>IF(Produit_Tarif_Stock!#REF!&lt;&gt;0,Produit_Tarif_Stock!#REF!,"")</f>
        <v>#REF!</v>
      </c>
      <c r="I2071" s="506" t="str">
        <f t="shared" si="64"/>
        <v/>
      </c>
      <c r="J2071" s="2" t="e">
        <f>IF(Produit_Tarif_Stock!#REF!&lt;&gt;0,Produit_Tarif_Stock!#REF!,"")</f>
        <v>#REF!</v>
      </c>
      <c r="K2071" s="2" t="e">
        <f>IF(Produit_Tarif_Stock!#REF!&lt;&gt;0,Produit_Tarif_Stock!#REF!,"")</f>
        <v>#REF!</v>
      </c>
      <c r="L2071" s="114" t="e">
        <f>IF(Produit_Tarif_Stock!#REF!&lt;&gt;0,Produit_Tarif_Stock!#REF!,"")</f>
        <v>#REF!</v>
      </c>
      <c r="M2071" s="114" t="e">
        <f>IF(Produit_Tarif_Stock!#REF!&lt;&gt;0,Produit_Tarif_Stock!#REF!,"")</f>
        <v>#REF!</v>
      </c>
      <c r="N2071" s="454"/>
      <c r="P2071" s="2" t="e">
        <f>IF(Produit_Tarif_Stock!#REF!&lt;&gt;0,Produit_Tarif_Stock!#REF!,"")</f>
        <v>#REF!</v>
      </c>
      <c r="Q2071" s="518" t="e">
        <f>IF(Produit_Tarif_Stock!#REF!&lt;&gt;0,(E2071-(E2071*H2071)-Produit_Tarif_Stock!#REF!)/Produit_Tarif_Stock!#REF!*100,(E2071-(E2071*H2071)-Produit_Tarif_Stock!#REF!)/Produit_Tarif_Stock!#REF!*100)</f>
        <v>#REF!</v>
      </c>
      <c r="R2071" s="523">
        <f t="shared" si="65"/>
        <v>0</v>
      </c>
      <c r="S2071" s="524" t="e">
        <f>Produit_Tarif_Stock!#REF!</f>
        <v>#REF!</v>
      </c>
    </row>
    <row r="2072" spans="1:19" ht="24.75" customHeight="1">
      <c r="A2072" s="228" t="e">
        <f>Produit_Tarif_Stock!#REF!</f>
        <v>#REF!</v>
      </c>
      <c r="B2072" s="118" t="e">
        <f>IF(Produit_Tarif_Stock!#REF!&lt;&gt;"",Produit_Tarif_Stock!#REF!,"")</f>
        <v>#REF!</v>
      </c>
      <c r="C2072" s="502" t="e">
        <f>IF(Produit_Tarif_Stock!#REF!&lt;&gt;"",Produit_Tarif_Stock!#REF!,"")</f>
        <v>#REF!</v>
      </c>
      <c r="D2072" s="505" t="e">
        <f>IF(Produit_Tarif_Stock!#REF!&lt;&gt;"",Produit_Tarif_Stock!#REF!,"")</f>
        <v>#REF!</v>
      </c>
      <c r="E2072" s="514" t="e">
        <f>IF(Produit_Tarif_Stock!#REF!&lt;&gt;0,Produit_Tarif_Stock!#REF!,"")</f>
        <v>#REF!</v>
      </c>
      <c r="F2072" s="2" t="e">
        <f>IF(Produit_Tarif_Stock!#REF!&lt;&gt;"",Produit_Tarif_Stock!#REF!,"")</f>
        <v>#REF!</v>
      </c>
      <c r="G2072" s="506" t="e">
        <f>IF(Produit_Tarif_Stock!#REF!&lt;&gt;0,Produit_Tarif_Stock!#REF!,"")</f>
        <v>#REF!</v>
      </c>
      <c r="I2072" s="506" t="str">
        <f t="shared" si="64"/>
        <v/>
      </c>
      <c r="J2072" s="2" t="e">
        <f>IF(Produit_Tarif_Stock!#REF!&lt;&gt;0,Produit_Tarif_Stock!#REF!,"")</f>
        <v>#REF!</v>
      </c>
      <c r="K2072" s="2" t="e">
        <f>IF(Produit_Tarif_Stock!#REF!&lt;&gt;0,Produit_Tarif_Stock!#REF!,"")</f>
        <v>#REF!</v>
      </c>
      <c r="L2072" s="114" t="e">
        <f>IF(Produit_Tarif_Stock!#REF!&lt;&gt;0,Produit_Tarif_Stock!#REF!,"")</f>
        <v>#REF!</v>
      </c>
      <c r="M2072" s="114" t="e">
        <f>IF(Produit_Tarif_Stock!#REF!&lt;&gt;0,Produit_Tarif_Stock!#REF!,"")</f>
        <v>#REF!</v>
      </c>
      <c r="N2072" s="454"/>
      <c r="P2072" s="2" t="e">
        <f>IF(Produit_Tarif_Stock!#REF!&lt;&gt;0,Produit_Tarif_Stock!#REF!,"")</f>
        <v>#REF!</v>
      </c>
      <c r="Q2072" s="518" t="e">
        <f>IF(Produit_Tarif_Stock!#REF!&lt;&gt;0,(E2072-(E2072*H2072)-Produit_Tarif_Stock!#REF!)/Produit_Tarif_Stock!#REF!*100,(E2072-(E2072*H2072)-Produit_Tarif_Stock!#REF!)/Produit_Tarif_Stock!#REF!*100)</f>
        <v>#REF!</v>
      </c>
      <c r="R2072" s="523">
        <f t="shared" si="65"/>
        <v>0</v>
      </c>
      <c r="S2072" s="524" t="e">
        <f>Produit_Tarif_Stock!#REF!</f>
        <v>#REF!</v>
      </c>
    </row>
    <row r="2073" spans="1:19" ht="24.75" customHeight="1">
      <c r="A2073" s="228" t="e">
        <f>Produit_Tarif_Stock!#REF!</f>
        <v>#REF!</v>
      </c>
      <c r="B2073" s="118" t="e">
        <f>IF(Produit_Tarif_Stock!#REF!&lt;&gt;"",Produit_Tarif_Stock!#REF!,"")</f>
        <v>#REF!</v>
      </c>
      <c r="C2073" s="502" t="e">
        <f>IF(Produit_Tarif_Stock!#REF!&lt;&gt;"",Produit_Tarif_Stock!#REF!,"")</f>
        <v>#REF!</v>
      </c>
      <c r="D2073" s="505" t="e">
        <f>IF(Produit_Tarif_Stock!#REF!&lt;&gt;"",Produit_Tarif_Stock!#REF!,"")</f>
        <v>#REF!</v>
      </c>
      <c r="E2073" s="514" t="e">
        <f>IF(Produit_Tarif_Stock!#REF!&lt;&gt;0,Produit_Tarif_Stock!#REF!,"")</f>
        <v>#REF!</v>
      </c>
      <c r="F2073" s="2" t="e">
        <f>IF(Produit_Tarif_Stock!#REF!&lt;&gt;"",Produit_Tarif_Stock!#REF!,"")</f>
        <v>#REF!</v>
      </c>
      <c r="G2073" s="506" t="e">
        <f>IF(Produit_Tarif_Stock!#REF!&lt;&gt;0,Produit_Tarif_Stock!#REF!,"")</f>
        <v>#REF!</v>
      </c>
      <c r="I2073" s="506" t="str">
        <f t="shared" si="64"/>
        <v/>
      </c>
      <c r="J2073" s="2" t="e">
        <f>IF(Produit_Tarif_Stock!#REF!&lt;&gt;0,Produit_Tarif_Stock!#REF!,"")</f>
        <v>#REF!</v>
      </c>
      <c r="K2073" s="2" t="e">
        <f>IF(Produit_Tarif_Stock!#REF!&lt;&gt;0,Produit_Tarif_Stock!#REF!,"")</f>
        <v>#REF!</v>
      </c>
      <c r="L2073" s="114" t="e">
        <f>IF(Produit_Tarif_Stock!#REF!&lt;&gt;0,Produit_Tarif_Stock!#REF!,"")</f>
        <v>#REF!</v>
      </c>
      <c r="M2073" s="114" t="e">
        <f>IF(Produit_Tarif_Stock!#REF!&lt;&gt;0,Produit_Tarif_Stock!#REF!,"")</f>
        <v>#REF!</v>
      </c>
      <c r="N2073" s="454"/>
      <c r="P2073" s="2" t="e">
        <f>IF(Produit_Tarif_Stock!#REF!&lt;&gt;0,Produit_Tarif_Stock!#REF!,"")</f>
        <v>#REF!</v>
      </c>
      <c r="Q2073" s="518" t="e">
        <f>IF(Produit_Tarif_Stock!#REF!&lt;&gt;0,(E2073-(E2073*H2073)-Produit_Tarif_Stock!#REF!)/Produit_Tarif_Stock!#REF!*100,(E2073-(E2073*H2073)-Produit_Tarif_Stock!#REF!)/Produit_Tarif_Stock!#REF!*100)</f>
        <v>#REF!</v>
      </c>
      <c r="R2073" s="523">
        <f t="shared" si="65"/>
        <v>0</v>
      </c>
      <c r="S2073" s="524" t="e">
        <f>Produit_Tarif_Stock!#REF!</f>
        <v>#REF!</v>
      </c>
    </row>
    <row r="2074" spans="1:19" ht="24.75" customHeight="1">
      <c r="A2074" s="228" t="e">
        <f>Produit_Tarif_Stock!#REF!</f>
        <v>#REF!</v>
      </c>
      <c r="B2074" s="118" t="e">
        <f>IF(Produit_Tarif_Stock!#REF!&lt;&gt;"",Produit_Tarif_Stock!#REF!,"")</f>
        <v>#REF!</v>
      </c>
      <c r="C2074" s="502" t="e">
        <f>IF(Produit_Tarif_Stock!#REF!&lt;&gt;"",Produit_Tarif_Stock!#REF!,"")</f>
        <v>#REF!</v>
      </c>
      <c r="D2074" s="505" t="e">
        <f>IF(Produit_Tarif_Stock!#REF!&lt;&gt;"",Produit_Tarif_Stock!#REF!,"")</f>
        <v>#REF!</v>
      </c>
      <c r="E2074" s="514" t="e">
        <f>IF(Produit_Tarif_Stock!#REF!&lt;&gt;0,Produit_Tarif_Stock!#REF!,"")</f>
        <v>#REF!</v>
      </c>
      <c r="F2074" s="2" t="e">
        <f>IF(Produit_Tarif_Stock!#REF!&lt;&gt;"",Produit_Tarif_Stock!#REF!,"")</f>
        <v>#REF!</v>
      </c>
      <c r="G2074" s="506" t="e">
        <f>IF(Produit_Tarif_Stock!#REF!&lt;&gt;0,Produit_Tarif_Stock!#REF!,"")</f>
        <v>#REF!</v>
      </c>
      <c r="I2074" s="506" t="str">
        <f t="shared" si="64"/>
        <v/>
      </c>
      <c r="J2074" s="2" t="e">
        <f>IF(Produit_Tarif_Stock!#REF!&lt;&gt;0,Produit_Tarif_Stock!#REF!,"")</f>
        <v>#REF!</v>
      </c>
      <c r="K2074" s="2" t="e">
        <f>IF(Produit_Tarif_Stock!#REF!&lt;&gt;0,Produit_Tarif_Stock!#REF!,"")</f>
        <v>#REF!</v>
      </c>
      <c r="L2074" s="114" t="e">
        <f>IF(Produit_Tarif_Stock!#REF!&lt;&gt;0,Produit_Tarif_Stock!#REF!,"")</f>
        <v>#REF!</v>
      </c>
      <c r="M2074" s="114" t="e">
        <f>IF(Produit_Tarif_Stock!#REF!&lt;&gt;0,Produit_Tarif_Stock!#REF!,"")</f>
        <v>#REF!</v>
      </c>
      <c r="N2074" s="454"/>
      <c r="P2074" s="2" t="e">
        <f>IF(Produit_Tarif_Stock!#REF!&lt;&gt;0,Produit_Tarif_Stock!#REF!,"")</f>
        <v>#REF!</v>
      </c>
      <c r="Q2074" s="518" t="e">
        <f>IF(Produit_Tarif_Stock!#REF!&lt;&gt;0,(E2074-(E2074*H2074)-Produit_Tarif_Stock!#REF!)/Produit_Tarif_Stock!#REF!*100,(E2074-(E2074*H2074)-Produit_Tarif_Stock!#REF!)/Produit_Tarif_Stock!#REF!*100)</f>
        <v>#REF!</v>
      </c>
      <c r="R2074" s="523">
        <f t="shared" si="65"/>
        <v>0</v>
      </c>
      <c r="S2074" s="524" t="e">
        <f>Produit_Tarif_Stock!#REF!</f>
        <v>#REF!</v>
      </c>
    </row>
    <row r="2075" spans="1:19" ht="24.75" customHeight="1">
      <c r="A2075" s="228" t="e">
        <f>Produit_Tarif_Stock!#REF!</f>
        <v>#REF!</v>
      </c>
      <c r="B2075" s="118" t="e">
        <f>IF(Produit_Tarif_Stock!#REF!&lt;&gt;"",Produit_Tarif_Stock!#REF!,"")</f>
        <v>#REF!</v>
      </c>
      <c r="C2075" s="502" t="e">
        <f>IF(Produit_Tarif_Stock!#REF!&lt;&gt;"",Produit_Tarif_Stock!#REF!,"")</f>
        <v>#REF!</v>
      </c>
      <c r="D2075" s="505" t="e">
        <f>IF(Produit_Tarif_Stock!#REF!&lt;&gt;"",Produit_Tarif_Stock!#REF!,"")</f>
        <v>#REF!</v>
      </c>
      <c r="E2075" s="514" t="e">
        <f>IF(Produit_Tarif_Stock!#REF!&lt;&gt;0,Produit_Tarif_Stock!#REF!,"")</f>
        <v>#REF!</v>
      </c>
      <c r="F2075" s="2" t="e">
        <f>IF(Produit_Tarif_Stock!#REF!&lt;&gt;"",Produit_Tarif_Stock!#REF!,"")</f>
        <v>#REF!</v>
      </c>
      <c r="G2075" s="506" t="e">
        <f>IF(Produit_Tarif_Stock!#REF!&lt;&gt;0,Produit_Tarif_Stock!#REF!,"")</f>
        <v>#REF!</v>
      </c>
      <c r="I2075" s="506" t="str">
        <f t="shared" si="64"/>
        <v/>
      </c>
      <c r="J2075" s="2" t="e">
        <f>IF(Produit_Tarif_Stock!#REF!&lt;&gt;0,Produit_Tarif_Stock!#REF!,"")</f>
        <v>#REF!</v>
      </c>
      <c r="K2075" s="2" t="e">
        <f>IF(Produit_Tarif_Stock!#REF!&lt;&gt;0,Produit_Tarif_Stock!#REF!,"")</f>
        <v>#REF!</v>
      </c>
      <c r="L2075" s="114" t="e">
        <f>IF(Produit_Tarif_Stock!#REF!&lt;&gt;0,Produit_Tarif_Stock!#REF!,"")</f>
        <v>#REF!</v>
      </c>
      <c r="M2075" s="114" t="e">
        <f>IF(Produit_Tarif_Stock!#REF!&lt;&gt;0,Produit_Tarif_Stock!#REF!,"")</f>
        <v>#REF!</v>
      </c>
      <c r="N2075" s="454"/>
      <c r="P2075" s="2" t="e">
        <f>IF(Produit_Tarif_Stock!#REF!&lt;&gt;0,Produit_Tarif_Stock!#REF!,"")</f>
        <v>#REF!</v>
      </c>
      <c r="Q2075" s="518" t="e">
        <f>IF(Produit_Tarif_Stock!#REF!&lt;&gt;0,(E2075-(E2075*H2075)-Produit_Tarif_Stock!#REF!)/Produit_Tarif_Stock!#REF!*100,(E2075-(E2075*H2075)-Produit_Tarif_Stock!#REF!)/Produit_Tarif_Stock!#REF!*100)</f>
        <v>#REF!</v>
      </c>
      <c r="R2075" s="523">
        <f t="shared" si="65"/>
        <v>0</v>
      </c>
      <c r="S2075" s="524" t="e">
        <f>Produit_Tarif_Stock!#REF!</f>
        <v>#REF!</v>
      </c>
    </row>
    <row r="2076" spans="1:19" ht="24.75" customHeight="1">
      <c r="A2076" s="228" t="e">
        <f>Produit_Tarif_Stock!#REF!</f>
        <v>#REF!</v>
      </c>
      <c r="B2076" s="118" t="e">
        <f>IF(Produit_Tarif_Stock!#REF!&lt;&gt;"",Produit_Tarif_Stock!#REF!,"")</f>
        <v>#REF!</v>
      </c>
      <c r="C2076" s="502" t="e">
        <f>IF(Produit_Tarif_Stock!#REF!&lt;&gt;"",Produit_Tarif_Stock!#REF!,"")</f>
        <v>#REF!</v>
      </c>
      <c r="D2076" s="505" t="e">
        <f>IF(Produit_Tarif_Stock!#REF!&lt;&gt;"",Produit_Tarif_Stock!#REF!,"")</f>
        <v>#REF!</v>
      </c>
      <c r="E2076" s="514" t="e">
        <f>IF(Produit_Tarif_Stock!#REF!&lt;&gt;0,Produit_Tarif_Stock!#REF!,"")</f>
        <v>#REF!</v>
      </c>
      <c r="F2076" s="2" t="e">
        <f>IF(Produit_Tarif_Stock!#REF!&lt;&gt;"",Produit_Tarif_Stock!#REF!,"")</f>
        <v>#REF!</v>
      </c>
      <c r="G2076" s="506" t="e">
        <f>IF(Produit_Tarif_Stock!#REF!&lt;&gt;0,Produit_Tarif_Stock!#REF!,"")</f>
        <v>#REF!</v>
      </c>
      <c r="I2076" s="506" t="str">
        <f t="shared" si="64"/>
        <v/>
      </c>
      <c r="J2076" s="2" t="e">
        <f>IF(Produit_Tarif_Stock!#REF!&lt;&gt;0,Produit_Tarif_Stock!#REF!,"")</f>
        <v>#REF!</v>
      </c>
      <c r="K2076" s="2" t="e">
        <f>IF(Produit_Tarif_Stock!#REF!&lt;&gt;0,Produit_Tarif_Stock!#REF!,"")</f>
        <v>#REF!</v>
      </c>
      <c r="L2076" s="114" t="e">
        <f>IF(Produit_Tarif_Stock!#REF!&lt;&gt;0,Produit_Tarif_Stock!#REF!,"")</f>
        <v>#REF!</v>
      </c>
      <c r="M2076" s="114" t="e">
        <f>IF(Produit_Tarif_Stock!#REF!&lt;&gt;0,Produit_Tarif_Stock!#REF!,"")</f>
        <v>#REF!</v>
      </c>
      <c r="N2076" s="454"/>
      <c r="P2076" s="2" t="e">
        <f>IF(Produit_Tarif_Stock!#REF!&lt;&gt;0,Produit_Tarif_Stock!#REF!,"")</f>
        <v>#REF!</v>
      </c>
      <c r="Q2076" s="518" t="e">
        <f>IF(Produit_Tarif_Stock!#REF!&lt;&gt;0,(E2076-(E2076*H2076)-Produit_Tarif_Stock!#REF!)/Produit_Tarif_Stock!#REF!*100,(E2076-(E2076*H2076)-Produit_Tarif_Stock!#REF!)/Produit_Tarif_Stock!#REF!*100)</f>
        <v>#REF!</v>
      </c>
      <c r="R2076" s="523">
        <f t="shared" si="65"/>
        <v>0</v>
      </c>
      <c r="S2076" s="524" t="e">
        <f>Produit_Tarif_Stock!#REF!</f>
        <v>#REF!</v>
      </c>
    </row>
    <row r="2077" spans="1:19" ht="24.75" customHeight="1">
      <c r="A2077" s="228" t="e">
        <f>Produit_Tarif_Stock!#REF!</f>
        <v>#REF!</v>
      </c>
      <c r="B2077" s="118" t="e">
        <f>IF(Produit_Tarif_Stock!#REF!&lt;&gt;"",Produit_Tarif_Stock!#REF!,"")</f>
        <v>#REF!</v>
      </c>
      <c r="C2077" s="502" t="e">
        <f>IF(Produit_Tarif_Stock!#REF!&lt;&gt;"",Produit_Tarif_Stock!#REF!,"")</f>
        <v>#REF!</v>
      </c>
      <c r="D2077" s="505" t="e">
        <f>IF(Produit_Tarif_Stock!#REF!&lt;&gt;"",Produit_Tarif_Stock!#REF!,"")</f>
        <v>#REF!</v>
      </c>
      <c r="E2077" s="514" t="e">
        <f>IF(Produit_Tarif_Stock!#REF!&lt;&gt;0,Produit_Tarif_Stock!#REF!,"")</f>
        <v>#REF!</v>
      </c>
      <c r="F2077" s="2" t="e">
        <f>IF(Produit_Tarif_Stock!#REF!&lt;&gt;"",Produit_Tarif_Stock!#REF!,"")</f>
        <v>#REF!</v>
      </c>
      <c r="G2077" s="506" t="e">
        <f>IF(Produit_Tarif_Stock!#REF!&lt;&gt;0,Produit_Tarif_Stock!#REF!,"")</f>
        <v>#REF!</v>
      </c>
      <c r="I2077" s="506" t="str">
        <f t="shared" si="64"/>
        <v/>
      </c>
      <c r="J2077" s="2" t="e">
        <f>IF(Produit_Tarif_Stock!#REF!&lt;&gt;0,Produit_Tarif_Stock!#REF!,"")</f>
        <v>#REF!</v>
      </c>
      <c r="K2077" s="2" t="e">
        <f>IF(Produit_Tarif_Stock!#REF!&lt;&gt;0,Produit_Tarif_Stock!#REF!,"")</f>
        <v>#REF!</v>
      </c>
      <c r="L2077" s="114" t="e">
        <f>IF(Produit_Tarif_Stock!#REF!&lt;&gt;0,Produit_Tarif_Stock!#REF!,"")</f>
        <v>#REF!</v>
      </c>
      <c r="M2077" s="114" t="e">
        <f>IF(Produit_Tarif_Stock!#REF!&lt;&gt;0,Produit_Tarif_Stock!#REF!,"")</f>
        <v>#REF!</v>
      </c>
      <c r="N2077" s="454"/>
      <c r="P2077" s="2" t="e">
        <f>IF(Produit_Tarif_Stock!#REF!&lt;&gt;0,Produit_Tarif_Stock!#REF!,"")</f>
        <v>#REF!</v>
      </c>
      <c r="Q2077" s="518" t="e">
        <f>IF(Produit_Tarif_Stock!#REF!&lt;&gt;0,(E2077-(E2077*H2077)-Produit_Tarif_Stock!#REF!)/Produit_Tarif_Stock!#REF!*100,(E2077-(E2077*H2077)-Produit_Tarif_Stock!#REF!)/Produit_Tarif_Stock!#REF!*100)</f>
        <v>#REF!</v>
      </c>
      <c r="R2077" s="523">
        <f t="shared" si="65"/>
        <v>0</v>
      </c>
      <c r="S2077" s="524" t="e">
        <f>Produit_Tarif_Stock!#REF!</f>
        <v>#REF!</v>
      </c>
    </row>
    <row r="2078" spans="1:19" ht="24.75" customHeight="1">
      <c r="A2078" s="228" t="e">
        <f>Produit_Tarif_Stock!#REF!</f>
        <v>#REF!</v>
      </c>
      <c r="B2078" s="118" t="e">
        <f>IF(Produit_Tarif_Stock!#REF!&lt;&gt;"",Produit_Tarif_Stock!#REF!,"")</f>
        <v>#REF!</v>
      </c>
      <c r="C2078" s="502" t="e">
        <f>IF(Produit_Tarif_Stock!#REF!&lt;&gt;"",Produit_Tarif_Stock!#REF!,"")</f>
        <v>#REF!</v>
      </c>
      <c r="D2078" s="505" t="e">
        <f>IF(Produit_Tarif_Stock!#REF!&lt;&gt;"",Produit_Tarif_Stock!#REF!,"")</f>
        <v>#REF!</v>
      </c>
      <c r="E2078" s="514" t="e">
        <f>IF(Produit_Tarif_Stock!#REF!&lt;&gt;0,Produit_Tarif_Stock!#REF!,"")</f>
        <v>#REF!</v>
      </c>
      <c r="F2078" s="2" t="e">
        <f>IF(Produit_Tarif_Stock!#REF!&lt;&gt;"",Produit_Tarif_Stock!#REF!,"")</f>
        <v>#REF!</v>
      </c>
      <c r="G2078" s="506" t="e">
        <f>IF(Produit_Tarif_Stock!#REF!&lt;&gt;0,Produit_Tarif_Stock!#REF!,"")</f>
        <v>#REF!</v>
      </c>
      <c r="I2078" s="506" t="str">
        <f t="shared" si="64"/>
        <v/>
      </c>
      <c r="J2078" s="2" t="e">
        <f>IF(Produit_Tarif_Stock!#REF!&lt;&gt;0,Produit_Tarif_Stock!#REF!,"")</f>
        <v>#REF!</v>
      </c>
      <c r="K2078" s="2" t="e">
        <f>IF(Produit_Tarif_Stock!#REF!&lt;&gt;0,Produit_Tarif_Stock!#REF!,"")</f>
        <v>#REF!</v>
      </c>
      <c r="L2078" s="114" t="e">
        <f>IF(Produit_Tarif_Stock!#REF!&lt;&gt;0,Produit_Tarif_Stock!#REF!,"")</f>
        <v>#REF!</v>
      </c>
      <c r="M2078" s="114" t="e">
        <f>IF(Produit_Tarif_Stock!#REF!&lt;&gt;0,Produit_Tarif_Stock!#REF!,"")</f>
        <v>#REF!</v>
      </c>
      <c r="N2078" s="454"/>
      <c r="P2078" s="2" t="e">
        <f>IF(Produit_Tarif_Stock!#REF!&lt;&gt;0,Produit_Tarif_Stock!#REF!,"")</f>
        <v>#REF!</v>
      </c>
      <c r="Q2078" s="518" t="e">
        <f>IF(Produit_Tarif_Stock!#REF!&lt;&gt;0,(E2078-(E2078*H2078)-Produit_Tarif_Stock!#REF!)/Produit_Tarif_Stock!#REF!*100,(E2078-(E2078*H2078)-Produit_Tarif_Stock!#REF!)/Produit_Tarif_Stock!#REF!*100)</f>
        <v>#REF!</v>
      </c>
      <c r="R2078" s="523">
        <f t="shared" si="65"/>
        <v>0</v>
      </c>
      <c r="S2078" s="524" t="e">
        <f>Produit_Tarif_Stock!#REF!</f>
        <v>#REF!</v>
      </c>
    </row>
    <row r="2079" spans="1:19" ht="24.75" customHeight="1">
      <c r="A2079" s="228" t="e">
        <f>Produit_Tarif_Stock!#REF!</f>
        <v>#REF!</v>
      </c>
      <c r="B2079" s="118" t="e">
        <f>IF(Produit_Tarif_Stock!#REF!&lt;&gt;"",Produit_Tarif_Stock!#REF!,"")</f>
        <v>#REF!</v>
      </c>
      <c r="C2079" s="502" t="e">
        <f>IF(Produit_Tarif_Stock!#REF!&lt;&gt;"",Produit_Tarif_Stock!#REF!,"")</f>
        <v>#REF!</v>
      </c>
      <c r="D2079" s="505" t="e">
        <f>IF(Produit_Tarif_Stock!#REF!&lt;&gt;"",Produit_Tarif_Stock!#REF!,"")</f>
        <v>#REF!</v>
      </c>
      <c r="E2079" s="514" t="e">
        <f>IF(Produit_Tarif_Stock!#REF!&lt;&gt;0,Produit_Tarif_Stock!#REF!,"")</f>
        <v>#REF!</v>
      </c>
      <c r="F2079" s="2" t="e">
        <f>IF(Produit_Tarif_Stock!#REF!&lt;&gt;"",Produit_Tarif_Stock!#REF!,"")</f>
        <v>#REF!</v>
      </c>
      <c r="G2079" s="506" t="e">
        <f>IF(Produit_Tarif_Stock!#REF!&lt;&gt;0,Produit_Tarif_Stock!#REF!,"")</f>
        <v>#REF!</v>
      </c>
      <c r="I2079" s="506" t="str">
        <f t="shared" si="64"/>
        <v/>
      </c>
      <c r="J2079" s="2" t="e">
        <f>IF(Produit_Tarif_Stock!#REF!&lt;&gt;0,Produit_Tarif_Stock!#REF!,"")</f>
        <v>#REF!</v>
      </c>
      <c r="K2079" s="2" t="e">
        <f>IF(Produit_Tarif_Stock!#REF!&lt;&gt;0,Produit_Tarif_Stock!#REF!,"")</f>
        <v>#REF!</v>
      </c>
      <c r="L2079" s="114" t="e">
        <f>IF(Produit_Tarif_Stock!#REF!&lt;&gt;0,Produit_Tarif_Stock!#REF!,"")</f>
        <v>#REF!</v>
      </c>
      <c r="M2079" s="114" t="e">
        <f>IF(Produit_Tarif_Stock!#REF!&lt;&gt;0,Produit_Tarif_Stock!#REF!,"")</f>
        <v>#REF!</v>
      </c>
      <c r="N2079" s="454"/>
      <c r="P2079" s="2" t="e">
        <f>IF(Produit_Tarif_Stock!#REF!&lt;&gt;0,Produit_Tarif_Stock!#REF!,"")</f>
        <v>#REF!</v>
      </c>
      <c r="Q2079" s="518" t="e">
        <f>IF(Produit_Tarif_Stock!#REF!&lt;&gt;0,(E2079-(E2079*H2079)-Produit_Tarif_Stock!#REF!)/Produit_Tarif_Stock!#REF!*100,(E2079-(E2079*H2079)-Produit_Tarif_Stock!#REF!)/Produit_Tarif_Stock!#REF!*100)</f>
        <v>#REF!</v>
      </c>
      <c r="R2079" s="523">
        <f t="shared" si="65"/>
        <v>0</v>
      </c>
      <c r="S2079" s="524" t="e">
        <f>Produit_Tarif_Stock!#REF!</f>
        <v>#REF!</v>
      </c>
    </row>
    <row r="2080" spans="1:19" ht="24.75" customHeight="1">
      <c r="A2080" s="228" t="e">
        <f>Produit_Tarif_Stock!#REF!</f>
        <v>#REF!</v>
      </c>
      <c r="B2080" s="118" t="e">
        <f>IF(Produit_Tarif_Stock!#REF!&lt;&gt;"",Produit_Tarif_Stock!#REF!,"")</f>
        <v>#REF!</v>
      </c>
      <c r="C2080" s="502" t="e">
        <f>IF(Produit_Tarif_Stock!#REF!&lt;&gt;"",Produit_Tarif_Stock!#REF!,"")</f>
        <v>#REF!</v>
      </c>
      <c r="D2080" s="505" t="e">
        <f>IF(Produit_Tarif_Stock!#REF!&lt;&gt;"",Produit_Tarif_Stock!#REF!,"")</f>
        <v>#REF!</v>
      </c>
      <c r="E2080" s="514" t="e">
        <f>IF(Produit_Tarif_Stock!#REF!&lt;&gt;0,Produit_Tarif_Stock!#REF!,"")</f>
        <v>#REF!</v>
      </c>
      <c r="F2080" s="2" t="e">
        <f>IF(Produit_Tarif_Stock!#REF!&lt;&gt;"",Produit_Tarif_Stock!#REF!,"")</f>
        <v>#REF!</v>
      </c>
      <c r="G2080" s="506" t="e">
        <f>IF(Produit_Tarif_Stock!#REF!&lt;&gt;0,Produit_Tarif_Stock!#REF!,"")</f>
        <v>#REF!</v>
      </c>
      <c r="I2080" s="506" t="str">
        <f t="shared" si="64"/>
        <v/>
      </c>
      <c r="J2080" s="2" t="e">
        <f>IF(Produit_Tarif_Stock!#REF!&lt;&gt;0,Produit_Tarif_Stock!#REF!,"")</f>
        <v>#REF!</v>
      </c>
      <c r="K2080" s="2" t="e">
        <f>IF(Produit_Tarif_Stock!#REF!&lt;&gt;0,Produit_Tarif_Stock!#REF!,"")</f>
        <v>#REF!</v>
      </c>
      <c r="L2080" s="114" t="e">
        <f>IF(Produit_Tarif_Stock!#REF!&lt;&gt;0,Produit_Tarif_Stock!#REF!,"")</f>
        <v>#REF!</v>
      </c>
      <c r="M2080" s="114" t="e">
        <f>IF(Produit_Tarif_Stock!#REF!&lt;&gt;0,Produit_Tarif_Stock!#REF!,"")</f>
        <v>#REF!</v>
      </c>
      <c r="N2080" s="454"/>
      <c r="P2080" s="2" t="e">
        <f>IF(Produit_Tarif_Stock!#REF!&lt;&gt;0,Produit_Tarif_Stock!#REF!,"")</f>
        <v>#REF!</v>
      </c>
      <c r="Q2080" s="518" t="e">
        <f>IF(Produit_Tarif_Stock!#REF!&lt;&gt;0,(E2080-(E2080*H2080)-Produit_Tarif_Stock!#REF!)/Produit_Tarif_Stock!#REF!*100,(E2080-(E2080*H2080)-Produit_Tarif_Stock!#REF!)/Produit_Tarif_Stock!#REF!*100)</f>
        <v>#REF!</v>
      </c>
      <c r="R2080" s="523">
        <f t="shared" si="65"/>
        <v>0</v>
      </c>
      <c r="S2080" s="524" t="e">
        <f>Produit_Tarif_Stock!#REF!</f>
        <v>#REF!</v>
      </c>
    </row>
    <row r="2081" spans="1:19" ht="24.75" customHeight="1">
      <c r="A2081" s="228" t="e">
        <f>Produit_Tarif_Stock!#REF!</f>
        <v>#REF!</v>
      </c>
      <c r="B2081" s="118" t="e">
        <f>IF(Produit_Tarif_Stock!#REF!&lt;&gt;"",Produit_Tarif_Stock!#REF!,"")</f>
        <v>#REF!</v>
      </c>
      <c r="C2081" s="502" t="e">
        <f>IF(Produit_Tarif_Stock!#REF!&lt;&gt;"",Produit_Tarif_Stock!#REF!,"")</f>
        <v>#REF!</v>
      </c>
      <c r="D2081" s="505" t="e">
        <f>IF(Produit_Tarif_Stock!#REF!&lt;&gt;"",Produit_Tarif_Stock!#REF!,"")</f>
        <v>#REF!</v>
      </c>
      <c r="E2081" s="514" t="e">
        <f>IF(Produit_Tarif_Stock!#REF!&lt;&gt;0,Produit_Tarif_Stock!#REF!,"")</f>
        <v>#REF!</v>
      </c>
      <c r="F2081" s="2" t="e">
        <f>IF(Produit_Tarif_Stock!#REF!&lt;&gt;"",Produit_Tarif_Stock!#REF!,"")</f>
        <v>#REF!</v>
      </c>
      <c r="G2081" s="506" t="e">
        <f>IF(Produit_Tarif_Stock!#REF!&lt;&gt;0,Produit_Tarif_Stock!#REF!,"")</f>
        <v>#REF!</v>
      </c>
      <c r="I2081" s="506" t="str">
        <f t="shared" si="64"/>
        <v/>
      </c>
      <c r="J2081" s="2" t="e">
        <f>IF(Produit_Tarif_Stock!#REF!&lt;&gt;0,Produit_Tarif_Stock!#REF!,"")</f>
        <v>#REF!</v>
      </c>
      <c r="K2081" s="2" t="e">
        <f>IF(Produit_Tarif_Stock!#REF!&lt;&gt;0,Produit_Tarif_Stock!#REF!,"")</f>
        <v>#REF!</v>
      </c>
      <c r="L2081" s="114" t="e">
        <f>IF(Produit_Tarif_Stock!#REF!&lt;&gt;0,Produit_Tarif_Stock!#REF!,"")</f>
        <v>#REF!</v>
      </c>
      <c r="M2081" s="114" t="e">
        <f>IF(Produit_Tarif_Stock!#REF!&lt;&gt;0,Produit_Tarif_Stock!#REF!,"")</f>
        <v>#REF!</v>
      </c>
      <c r="N2081" s="454"/>
      <c r="P2081" s="2" t="e">
        <f>IF(Produit_Tarif_Stock!#REF!&lt;&gt;0,Produit_Tarif_Stock!#REF!,"")</f>
        <v>#REF!</v>
      </c>
      <c r="Q2081" s="518" t="e">
        <f>IF(Produit_Tarif_Stock!#REF!&lt;&gt;0,(E2081-(E2081*H2081)-Produit_Tarif_Stock!#REF!)/Produit_Tarif_Stock!#REF!*100,(E2081-(E2081*H2081)-Produit_Tarif_Stock!#REF!)/Produit_Tarif_Stock!#REF!*100)</f>
        <v>#REF!</v>
      </c>
      <c r="R2081" s="523">
        <f t="shared" si="65"/>
        <v>0</v>
      </c>
      <c r="S2081" s="524" t="e">
        <f>Produit_Tarif_Stock!#REF!</f>
        <v>#REF!</v>
      </c>
    </row>
    <row r="2082" spans="1:19" ht="24.75" customHeight="1">
      <c r="A2082" s="228" t="e">
        <f>Produit_Tarif_Stock!#REF!</f>
        <v>#REF!</v>
      </c>
      <c r="B2082" s="118" t="e">
        <f>IF(Produit_Tarif_Stock!#REF!&lt;&gt;"",Produit_Tarif_Stock!#REF!,"")</f>
        <v>#REF!</v>
      </c>
      <c r="C2082" s="502" t="e">
        <f>IF(Produit_Tarif_Stock!#REF!&lt;&gt;"",Produit_Tarif_Stock!#REF!,"")</f>
        <v>#REF!</v>
      </c>
      <c r="D2082" s="505" t="e">
        <f>IF(Produit_Tarif_Stock!#REF!&lt;&gt;"",Produit_Tarif_Stock!#REF!,"")</f>
        <v>#REF!</v>
      </c>
      <c r="E2082" s="514" t="e">
        <f>IF(Produit_Tarif_Stock!#REF!&lt;&gt;0,Produit_Tarif_Stock!#REF!,"")</f>
        <v>#REF!</v>
      </c>
      <c r="F2082" s="2" t="e">
        <f>IF(Produit_Tarif_Stock!#REF!&lt;&gt;"",Produit_Tarif_Stock!#REF!,"")</f>
        <v>#REF!</v>
      </c>
      <c r="G2082" s="506" t="e">
        <f>IF(Produit_Tarif_Stock!#REF!&lt;&gt;0,Produit_Tarif_Stock!#REF!,"")</f>
        <v>#REF!</v>
      </c>
      <c r="I2082" s="506" t="str">
        <f t="shared" si="64"/>
        <v/>
      </c>
      <c r="J2082" s="2" t="e">
        <f>IF(Produit_Tarif_Stock!#REF!&lt;&gt;0,Produit_Tarif_Stock!#REF!,"")</f>
        <v>#REF!</v>
      </c>
      <c r="K2082" s="2" t="e">
        <f>IF(Produit_Tarif_Stock!#REF!&lt;&gt;0,Produit_Tarif_Stock!#REF!,"")</f>
        <v>#REF!</v>
      </c>
      <c r="L2082" s="114" t="e">
        <f>IF(Produit_Tarif_Stock!#REF!&lt;&gt;0,Produit_Tarif_Stock!#REF!,"")</f>
        <v>#REF!</v>
      </c>
      <c r="M2082" s="114" t="e">
        <f>IF(Produit_Tarif_Stock!#REF!&lt;&gt;0,Produit_Tarif_Stock!#REF!,"")</f>
        <v>#REF!</v>
      </c>
      <c r="N2082" s="454"/>
      <c r="P2082" s="2" t="e">
        <f>IF(Produit_Tarif_Stock!#REF!&lt;&gt;0,Produit_Tarif_Stock!#REF!,"")</f>
        <v>#REF!</v>
      </c>
      <c r="Q2082" s="518" t="e">
        <f>IF(Produit_Tarif_Stock!#REF!&lt;&gt;0,(E2082-(E2082*H2082)-Produit_Tarif_Stock!#REF!)/Produit_Tarif_Stock!#REF!*100,(E2082-(E2082*H2082)-Produit_Tarif_Stock!#REF!)/Produit_Tarif_Stock!#REF!*100)</f>
        <v>#REF!</v>
      </c>
      <c r="R2082" s="523">
        <f t="shared" si="65"/>
        <v>0</v>
      </c>
      <c r="S2082" s="524" t="e">
        <f>Produit_Tarif_Stock!#REF!</f>
        <v>#REF!</v>
      </c>
    </row>
    <row r="2083" spans="1:19" ht="24.75" customHeight="1">
      <c r="A2083" s="228" t="e">
        <f>Produit_Tarif_Stock!#REF!</f>
        <v>#REF!</v>
      </c>
      <c r="B2083" s="118" t="e">
        <f>IF(Produit_Tarif_Stock!#REF!&lt;&gt;"",Produit_Tarif_Stock!#REF!,"")</f>
        <v>#REF!</v>
      </c>
      <c r="C2083" s="502" t="e">
        <f>IF(Produit_Tarif_Stock!#REF!&lt;&gt;"",Produit_Tarif_Stock!#REF!,"")</f>
        <v>#REF!</v>
      </c>
      <c r="D2083" s="505" t="e">
        <f>IF(Produit_Tarif_Stock!#REF!&lt;&gt;"",Produit_Tarif_Stock!#REF!,"")</f>
        <v>#REF!</v>
      </c>
      <c r="E2083" s="514" t="e">
        <f>IF(Produit_Tarif_Stock!#REF!&lt;&gt;0,Produit_Tarif_Stock!#REF!,"")</f>
        <v>#REF!</v>
      </c>
      <c r="F2083" s="2" t="e">
        <f>IF(Produit_Tarif_Stock!#REF!&lt;&gt;"",Produit_Tarif_Stock!#REF!,"")</f>
        <v>#REF!</v>
      </c>
      <c r="G2083" s="506" t="e">
        <f>IF(Produit_Tarif_Stock!#REF!&lt;&gt;0,Produit_Tarif_Stock!#REF!,"")</f>
        <v>#REF!</v>
      </c>
      <c r="I2083" s="506" t="str">
        <f t="shared" si="64"/>
        <v/>
      </c>
      <c r="J2083" s="2" t="e">
        <f>IF(Produit_Tarif_Stock!#REF!&lt;&gt;0,Produit_Tarif_Stock!#REF!,"")</f>
        <v>#REF!</v>
      </c>
      <c r="K2083" s="2" t="e">
        <f>IF(Produit_Tarif_Stock!#REF!&lt;&gt;0,Produit_Tarif_Stock!#REF!,"")</f>
        <v>#REF!</v>
      </c>
      <c r="L2083" s="114" t="e">
        <f>IF(Produit_Tarif_Stock!#REF!&lt;&gt;0,Produit_Tarif_Stock!#REF!,"")</f>
        <v>#REF!</v>
      </c>
      <c r="M2083" s="114" t="e">
        <f>IF(Produit_Tarif_Stock!#REF!&lt;&gt;0,Produit_Tarif_Stock!#REF!,"")</f>
        <v>#REF!</v>
      </c>
      <c r="N2083" s="454"/>
      <c r="P2083" s="2" t="e">
        <f>IF(Produit_Tarif_Stock!#REF!&lt;&gt;0,Produit_Tarif_Stock!#REF!,"")</f>
        <v>#REF!</v>
      </c>
      <c r="Q2083" s="518" t="e">
        <f>IF(Produit_Tarif_Stock!#REF!&lt;&gt;0,(E2083-(E2083*H2083)-Produit_Tarif_Stock!#REF!)/Produit_Tarif_Stock!#REF!*100,(E2083-(E2083*H2083)-Produit_Tarif_Stock!#REF!)/Produit_Tarif_Stock!#REF!*100)</f>
        <v>#REF!</v>
      </c>
      <c r="R2083" s="523">
        <f t="shared" si="65"/>
        <v>0</v>
      </c>
      <c r="S2083" s="524" t="e">
        <f>Produit_Tarif_Stock!#REF!</f>
        <v>#REF!</v>
      </c>
    </row>
    <row r="2084" spans="1:19" ht="24.75" customHeight="1">
      <c r="A2084" s="228" t="e">
        <f>Produit_Tarif_Stock!#REF!</f>
        <v>#REF!</v>
      </c>
      <c r="B2084" s="118" t="e">
        <f>IF(Produit_Tarif_Stock!#REF!&lt;&gt;"",Produit_Tarif_Stock!#REF!,"")</f>
        <v>#REF!</v>
      </c>
      <c r="C2084" s="502" t="e">
        <f>IF(Produit_Tarif_Stock!#REF!&lt;&gt;"",Produit_Tarif_Stock!#REF!,"")</f>
        <v>#REF!</v>
      </c>
      <c r="D2084" s="505" t="e">
        <f>IF(Produit_Tarif_Stock!#REF!&lt;&gt;"",Produit_Tarif_Stock!#REF!,"")</f>
        <v>#REF!</v>
      </c>
      <c r="E2084" s="514" t="e">
        <f>IF(Produit_Tarif_Stock!#REF!&lt;&gt;0,Produit_Tarif_Stock!#REF!,"")</f>
        <v>#REF!</v>
      </c>
      <c r="F2084" s="2" t="e">
        <f>IF(Produit_Tarif_Stock!#REF!&lt;&gt;"",Produit_Tarif_Stock!#REF!,"")</f>
        <v>#REF!</v>
      </c>
      <c r="G2084" s="506" t="e">
        <f>IF(Produit_Tarif_Stock!#REF!&lt;&gt;0,Produit_Tarif_Stock!#REF!,"")</f>
        <v>#REF!</v>
      </c>
      <c r="I2084" s="506" t="str">
        <f t="shared" si="64"/>
        <v/>
      </c>
      <c r="J2084" s="2" t="e">
        <f>IF(Produit_Tarif_Stock!#REF!&lt;&gt;0,Produit_Tarif_Stock!#REF!,"")</f>
        <v>#REF!</v>
      </c>
      <c r="K2084" s="2" t="e">
        <f>IF(Produit_Tarif_Stock!#REF!&lt;&gt;0,Produit_Tarif_Stock!#REF!,"")</f>
        <v>#REF!</v>
      </c>
      <c r="L2084" s="114" t="e">
        <f>IF(Produit_Tarif_Stock!#REF!&lt;&gt;0,Produit_Tarif_Stock!#REF!,"")</f>
        <v>#REF!</v>
      </c>
      <c r="M2084" s="114" t="e">
        <f>IF(Produit_Tarif_Stock!#REF!&lt;&gt;0,Produit_Tarif_Stock!#REF!,"")</f>
        <v>#REF!</v>
      </c>
      <c r="N2084" s="454"/>
      <c r="P2084" s="2" t="e">
        <f>IF(Produit_Tarif_Stock!#REF!&lt;&gt;0,Produit_Tarif_Stock!#REF!,"")</f>
        <v>#REF!</v>
      </c>
      <c r="Q2084" s="518" t="e">
        <f>IF(Produit_Tarif_Stock!#REF!&lt;&gt;0,(E2084-(E2084*H2084)-Produit_Tarif_Stock!#REF!)/Produit_Tarif_Stock!#REF!*100,(E2084-(E2084*H2084)-Produit_Tarif_Stock!#REF!)/Produit_Tarif_Stock!#REF!*100)</f>
        <v>#REF!</v>
      </c>
      <c r="R2084" s="523">
        <f t="shared" si="65"/>
        <v>0</v>
      </c>
      <c r="S2084" s="524" t="e">
        <f>Produit_Tarif_Stock!#REF!</f>
        <v>#REF!</v>
      </c>
    </row>
    <row r="2085" spans="1:19" ht="24.75" customHeight="1">
      <c r="A2085" s="228" t="e">
        <f>Produit_Tarif_Stock!#REF!</f>
        <v>#REF!</v>
      </c>
      <c r="B2085" s="118" t="e">
        <f>IF(Produit_Tarif_Stock!#REF!&lt;&gt;"",Produit_Tarif_Stock!#REF!,"")</f>
        <v>#REF!</v>
      </c>
      <c r="C2085" s="502" t="e">
        <f>IF(Produit_Tarif_Stock!#REF!&lt;&gt;"",Produit_Tarif_Stock!#REF!,"")</f>
        <v>#REF!</v>
      </c>
      <c r="D2085" s="505" t="e">
        <f>IF(Produit_Tarif_Stock!#REF!&lt;&gt;"",Produit_Tarif_Stock!#REF!,"")</f>
        <v>#REF!</v>
      </c>
      <c r="E2085" s="514" t="e">
        <f>IF(Produit_Tarif_Stock!#REF!&lt;&gt;0,Produit_Tarif_Stock!#REF!,"")</f>
        <v>#REF!</v>
      </c>
      <c r="F2085" s="2" t="e">
        <f>IF(Produit_Tarif_Stock!#REF!&lt;&gt;"",Produit_Tarif_Stock!#REF!,"")</f>
        <v>#REF!</v>
      </c>
      <c r="G2085" s="506" t="e">
        <f>IF(Produit_Tarif_Stock!#REF!&lt;&gt;0,Produit_Tarif_Stock!#REF!,"")</f>
        <v>#REF!</v>
      </c>
      <c r="I2085" s="506" t="str">
        <f t="shared" si="64"/>
        <v/>
      </c>
      <c r="J2085" s="2" t="e">
        <f>IF(Produit_Tarif_Stock!#REF!&lt;&gt;0,Produit_Tarif_Stock!#REF!,"")</f>
        <v>#REF!</v>
      </c>
      <c r="K2085" s="2" t="e">
        <f>IF(Produit_Tarif_Stock!#REF!&lt;&gt;0,Produit_Tarif_Stock!#REF!,"")</f>
        <v>#REF!</v>
      </c>
      <c r="L2085" s="114" t="e">
        <f>IF(Produit_Tarif_Stock!#REF!&lt;&gt;0,Produit_Tarif_Stock!#REF!,"")</f>
        <v>#REF!</v>
      </c>
      <c r="M2085" s="114" t="e">
        <f>IF(Produit_Tarif_Stock!#REF!&lt;&gt;0,Produit_Tarif_Stock!#REF!,"")</f>
        <v>#REF!</v>
      </c>
      <c r="N2085" s="454"/>
      <c r="P2085" s="2" t="e">
        <f>IF(Produit_Tarif_Stock!#REF!&lt;&gt;0,Produit_Tarif_Stock!#REF!,"")</f>
        <v>#REF!</v>
      </c>
      <c r="Q2085" s="518" t="e">
        <f>IF(Produit_Tarif_Stock!#REF!&lt;&gt;0,(E2085-(E2085*H2085)-Produit_Tarif_Stock!#REF!)/Produit_Tarif_Stock!#REF!*100,(E2085-(E2085*H2085)-Produit_Tarif_Stock!#REF!)/Produit_Tarif_Stock!#REF!*100)</f>
        <v>#REF!</v>
      </c>
      <c r="R2085" s="523">
        <f t="shared" si="65"/>
        <v>0</v>
      </c>
      <c r="S2085" s="524" t="e">
        <f>Produit_Tarif_Stock!#REF!</f>
        <v>#REF!</v>
      </c>
    </row>
    <row r="2086" spans="1:19" ht="24.75" customHeight="1">
      <c r="A2086" s="228" t="e">
        <f>Produit_Tarif_Stock!#REF!</f>
        <v>#REF!</v>
      </c>
      <c r="B2086" s="118" t="e">
        <f>IF(Produit_Tarif_Stock!#REF!&lt;&gt;"",Produit_Tarif_Stock!#REF!,"")</f>
        <v>#REF!</v>
      </c>
      <c r="C2086" s="502" t="e">
        <f>IF(Produit_Tarif_Stock!#REF!&lt;&gt;"",Produit_Tarif_Stock!#REF!,"")</f>
        <v>#REF!</v>
      </c>
      <c r="D2086" s="505" t="e">
        <f>IF(Produit_Tarif_Stock!#REF!&lt;&gt;"",Produit_Tarif_Stock!#REF!,"")</f>
        <v>#REF!</v>
      </c>
      <c r="E2086" s="514" t="e">
        <f>IF(Produit_Tarif_Stock!#REF!&lt;&gt;0,Produit_Tarif_Stock!#REF!,"")</f>
        <v>#REF!</v>
      </c>
      <c r="F2086" s="2" t="e">
        <f>IF(Produit_Tarif_Stock!#REF!&lt;&gt;"",Produit_Tarif_Stock!#REF!,"")</f>
        <v>#REF!</v>
      </c>
      <c r="G2086" s="506" t="e">
        <f>IF(Produit_Tarif_Stock!#REF!&lt;&gt;0,Produit_Tarif_Stock!#REF!,"")</f>
        <v>#REF!</v>
      </c>
      <c r="I2086" s="506" t="str">
        <f t="shared" si="64"/>
        <v/>
      </c>
      <c r="J2086" s="2" t="e">
        <f>IF(Produit_Tarif_Stock!#REF!&lt;&gt;0,Produit_Tarif_Stock!#REF!,"")</f>
        <v>#REF!</v>
      </c>
      <c r="K2086" s="2" t="e">
        <f>IF(Produit_Tarif_Stock!#REF!&lt;&gt;0,Produit_Tarif_Stock!#REF!,"")</f>
        <v>#REF!</v>
      </c>
      <c r="L2086" s="114" t="e">
        <f>IF(Produit_Tarif_Stock!#REF!&lt;&gt;0,Produit_Tarif_Stock!#REF!,"")</f>
        <v>#REF!</v>
      </c>
      <c r="M2086" s="114" t="e">
        <f>IF(Produit_Tarif_Stock!#REF!&lt;&gt;0,Produit_Tarif_Stock!#REF!,"")</f>
        <v>#REF!</v>
      </c>
      <c r="N2086" s="454"/>
      <c r="P2086" s="2" t="e">
        <f>IF(Produit_Tarif_Stock!#REF!&lt;&gt;0,Produit_Tarif_Stock!#REF!,"")</f>
        <v>#REF!</v>
      </c>
      <c r="Q2086" s="518" t="e">
        <f>IF(Produit_Tarif_Stock!#REF!&lt;&gt;0,(E2086-(E2086*H2086)-Produit_Tarif_Stock!#REF!)/Produit_Tarif_Stock!#REF!*100,(E2086-(E2086*H2086)-Produit_Tarif_Stock!#REF!)/Produit_Tarif_Stock!#REF!*100)</f>
        <v>#REF!</v>
      </c>
      <c r="R2086" s="523">
        <f t="shared" si="65"/>
        <v>0</v>
      </c>
      <c r="S2086" s="524" t="e">
        <f>Produit_Tarif_Stock!#REF!</f>
        <v>#REF!</v>
      </c>
    </row>
    <row r="2087" spans="1:19" ht="24.75" customHeight="1">
      <c r="A2087" s="228" t="e">
        <f>Produit_Tarif_Stock!#REF!</f>
        <v>#REF!</v>
      </c>
      <c r="B2087" s="118" t="e">
        <f>IF(Produit_Tarif_Stock!#REF!&lt;&gt;"",Produit_Tarif_Stock!#REF!,"")</f>
        <v>#REF!</v>
      </c>
      <c r="C2087" s="502" t="e">
        <f>IF(Produit_Tarif_Stock!#REF!&lt;&gt;"",Produit_Tarif_Stock!#REF!,"")</f>
        <v>#REF!</v>
      </c>
      <c r="D2087" s="505" t="e">
        <f>IF(Produit_Tarif_Stock!#REF!&lt;&gt;"",Produit_Tarif_Stock!#REF!,"")</f>
        <v>#REF!</v>
      </c>
      <c r="E2087" s="514" t="e">
        <f>IF(Produit_Tarif_Stock!#REF!&lt;&gt;0,Produit_Tarif_Stock!#REF!,"")</f>
        <v>#REF!</v>
      </c>
      <c r="F2087" s="2" t="e">
        <f>IF(Produit_Tarif_Stock!#REF!&lt;&gt;"",Produit_Tarif_Stock!#REF!,"")</f>
        <v>#REF!</v>
      </c>
      <c r="G2087" s="506" t="e">
        <f>IF(Produit_Tarif_Stock!#REF!&lt;&gt;0,Produit_Tarif_Stock!#REF!,"")</f>
        <v>#REF!</v>
      </c>
      <c r="I2087" s="506" t="str">
        <f t="shared" si="64"/>
        <v/>
      </c>
      <c r="J2087" s="2" t="e">
        <f>IF(Produit_Tarif_Stock!#REF!&lt;&gt;0,Produit_Tarif_Stock!#REF!,"")</f>
        <v>#REF!</v>
      </c>
      <c r="K2087" s="2" t="e">
        <f>IF(Produit_Tarif_Stock!#REF!&lt;&gt;0,Produit_Tarif_Stock!#REF!,"")</f>
        <v>#REF!</v>
      </c>
      <c r="L2087" s="114" t="e">
        <f>IF(Produit_Tarif_Stock!#REF!&lt;&gt;0,Produit_Tarif_Stock!#REF!,"")</f>
        <v>#REF!</v>
      </c>
      <c r="M2087" s="114" t="e">
        <f>IF(Produit_Tarif_Stock!#REF!&lt;&gt;0,Produit_Tarif_Stock!#REF!,"")</f>
        <v>#REF!</v>
      </c>
      <c r="N2087" s="454"/>
      <c r="P2087" s="2" t="e">
        <f>IF(Produit_Tarif_Stock!#REF!&lt;&gt;0,Produit_Tarif_Stock!#REF!,"")</f>
        <v>#REF!</v>
      </c>
      <c r="Q2087" s="518" t="e">
        <f>IF(Produit_Tarif_Stock!#REF!&lt;&gt;0,(E2087-(E2087*H2087)-Produit_Tarif_Stock!#REF!)/Produit_Tarif_Stock!#REF!*100,(E2087-(E2087*H2087)-Produit_Tarif_Stock!#REF!)/Produit_Tarif_Stock!#REF!*100)</f>
        <v>#REF!</v>
      </c>
      <c r="R2087" s="523">
        <f t="shared" si="65"/>
        <v>0</v>
      </c>
      <c r="S2087" s="524" t="e">
        <f>Produit_Tarif_Stock!#REF!</f>
        <v>#REF!</v>
      </c>
    </row>
    <row r="2088" spans="1:19" ht="24.75" customHeight="1">
      <c r="A2088" s="228" t="e">
        <f>Produit_Tarif_Stock!#REF!</f>
        <v>#REF!</v>
      </c>
      <c r="B2088" s="118" t="e">
        <f>IF(Produit_Tarif_Stock!#REF!&lt;&gt;"",Produit_Tarif_Stock!#REF!,"")</f>
        <v>#REF!</v>
      </c>
      <c r="C2088" s="502" t="e">
        <f>IF(Produit_Tarif_Stock!#REF!&lt;&gt;"",Produit_Tarif_Stock!#REF!,"")</f>
        <v>#REF!</v>
      </c>
      <c r="D2088" s="505" t="e">
        <f>IF(Produit_Tarif_Stock!#REF!&lt;&gt;"",Produit_Tarif_Stock!#REF!,"")</f>
        <v>#REF!</v>
      </c>
      <c r="E2088" s="514" t="e">
        <f>IF(Produit_Tarif_Stock!#REF!&lt;&gt;0,Produit_Tarif_Stock!#REF!,"")</f>
        <v>#REF!</v>
      </c>
      <c r="F2088" s="2" t="e">
        <f>IF(Produit_Tarif_Stock!#REF!&lt;&gt;"",Produit_Tarif_Stock!#REF!,"")</f>
        <v>#REF!</v>
      </c>
      <c r="G2088" s="506" t="e">
        <f>IF(Produit_Tarif_Stock!#REF!&lt;&gt;0,Produit_Tarif_Stock!#REF!,"")</f>
        <v>#REF!</v>
      </c>
      <c r="I2088" s="506" t="str">
        <f t="shared" si="64"/>
        <v/>
      </c>
      <c r="J2088" s="2" t="e">
        <f>IF(Produit_Tarif_Stock!#REF!&lt;&gt;0,Produit_Tarif_Stock!#REF!,"")</f>
        <v>#REF!</v>
      </c>
      <c r="K2088" s="2" t="e">
        <f>IF(Produit_Tarif_Stock!#REF!&lt;&gt;0,Produit_Tarif_Stock!#REF!,"")</f>
        <v>#REF!</v>
      </c>
      <c r="L2088" s="114" t="e">
        <f>IF(Produit_Tarif_Stock!#REF!&lt;&gt;0,Produit_Tarif_Stock!#REF!,"")</f>
        <v>#REF!</v>
      </c>
      <c r="M2088" s="114" t="e">
        <f>IF(Produit_Tarif_Stock!#REF!&lt;&gt;0,Produit_Tarif_Stock!#REF!,"")</f>
        <v>#REF!</v>
      </c>
      <c r="N2088" s="454"/>
      <c r="P2088" s="2" t="e">
        <f>IF(Produit_Tarif_Stock!#REF!&lt;&gt;0,Produit_Tarif_Stock!#REF!,"")</f>
        <v>#REF!</v>
      </c>
      <c r="Q2088" s="518" t="e">
        <f>IF(Produit_Tarif_Stock!#REF!&lt;&gt;0,(E2088-(E2088*H2088)-Produit_Tarif_Stock!#REF!)/Produit_Tarif_Stock!#REF!*100,(E2088-(E2088*H2088)-Produit_Tarif_Stock!#REF!)/Produit_Tarif_Stock!#REF!*100)</f>
        <v>#REF!</v>
      </c>
      <c r="R2088" s="523">
        <f t="shared" si="65"/>
        <v>0</v>
      </c>
      <c r="S2088" s="524" t="e">
        <f>Produit_Tarif_Stock!#REF!</f>
        <v>#REF!</v>
      </c>
    </row>
    <row r="2089" spans="1:19" ht="24.75" customHeight="1">
      <c r="A2089" s="228" t="e">
        <f>Produit_Tarif_Stock!#REF!</f>
        <v>#REF!</v>
      </c>
      <c r="B2089" s="118" t="e">
        <f>IF(Produit_Tarif_Stock!#REF!&lt;&gt;"",Produit_Tarif_Stock!#REF!,"")</f>
        <v>#REF!</v>
      </c>
      <c r="C2089" s="502" t="e">
        <f>IF(Produit_Tarif_Stock!#REF!&lt;&gt;"",Produit_Tarif_Stock!#REF!,"")</f>
        <v>#REF!</v>
      </c>
      <c r="D2089" s="505" t="e">
        <f>IF(Produit_Tarif_Stock!#REF!&lt;&gt;"",Produit_Tarif_Stock!#REF!,"")</f>
        <v>#REF!</v>
      </c>
      <c r="E2089" s="514" t="e">
        <f>IF(Produit_Tarif_Stock!#REF!&lt;&gt;0,Produit_Tarif_Stock!#REF!,"")</f>
        <v>#REF!</v>
      </c>
      <c r="F2089" s="2" t="e">
        <f>IF(Produit_Tarif_Stock!#REF!&lt;&gt;"",Produit_Tarif_Stock!#REF!,"")</f>
        <v>#REF!</v>
      </c>
      <c r="G2089" s="506" t="e">
        <f>IF(Produit_Tarif_Stock!#REF!&lt;&gt;0,Produit_Tarif_Stock!#REF!,"")</f>
        <v>#REF!</v>
      </c>
      <c r="I2089" s="506" t="str">
        <f t="shared" si="64"/>
        <v/>
      </c>
      <c r="J2089" s="2" t="e">
        <f>IF(Produit_Tarif_Stock!#REF!&lt;&gt;0,Produit_Tarif_Stock!#REF!,"")</f>
        <v>#REF!</v>
      </c>
      <c r="K2089" s="2" t="e">
        <f>IF(Produit_Tarif_Stock!#REF!&lt;&gt;0,Produit_Tarif_Stock!#REF!,"")</f>
        <v>#REF!</v>
      </c>
      <c r="L2089" s="114" t="e">
        <f>IF(Produit_Tarif_Stock!#REF!&lt;&gt;0,Produit_Tarif_Stock!#REF!,"")</f>
        <v>#REF!</v>
      </c>
      <c r="M2089" s="114" t="e">
        <f>IF(Produit_Tarif_Stock!#REF!&lt;&gt;0,Produit_Tarif_Stock!#REF!,"")</f>
        <v>#REF!</v>
      </c>
      <c r="N2089" s="454"/>
      <c r="P2089" s="2" t="e">
        <f>IF(Produit_Tarif_Stock!#REF!&lt;&gt;0,Produit_Tarif_Stock!#REF!,"")</f>
        <v>#REF!</v>
      </c>
      <c r="Q2089" s="518" t="e">
        <f>IF(Produit_Tarif_Stock!#REF!&lt;&gt;0,(E2089-(E2089*H2089)-Produit_Tarif_Stock!#REF!)/Produit_Tarif_Stock!#REF!*100,(E2089-(E2089*H2089)-Produit_Tarif_Stock!#REF!)/Produit_Tarif_Stock!#REF!*100)</f>
        <v>#REF!</v>
      </c>
      <c r="R2089" s="523">
        <f t="shared" si="65"/>
        <v>0</v>
      </c>
      <c r="S2089" s="524" t="e">
        <f>Produit_Tarif_Stock!#REF!</f>
        <v>#REF!</v>
      </c>
    </row>
    <row r="2090" spans="1:19" ht="24.75" customHeight="1">
      <c r="A2090" s="228" t="e">
        <f>Produit_Tarif_Stock!#REF!</f>
        <v>#REF!</v>
      </c>
      <c r="B2090" s="118" t="e">
        <f>IF(Produit_Tarif_Stock!#REF!&lt;&gt;"",Produit_Tarif_Stock!#REF!,"")</f>
        <v>#REF!</v>
      </c>
      <c r="C2090" s="502" t="e">
        <f>IF(Produit_Tarif_Stock!#REF!&lt;&gt;"",Produit_Tarif_Stock!#REF!,"")</f>
        <v>#REF!</v>
      </c>
      <c r="D2090" s="505" t="e">
        <f>IF(Produit_Tarif_Stock!#REF!&lt;&gt;"",Produit_Tarif_Stock!#REF!,"")</f>
        <v>#REF!</v>
      </c>
      <c r="E2090" s="514" t="e">
        <f>IF(Produit_Tarif_Stock!#REF!&lt;&gt;0,Produit_Tarif_Stock!#REF!,"")</f>
        <v>#REF!</v>
      </c>
      <c r="F2090" s="2" t="e">
        <f>IF(Produit_Tarif_Stock!#REF!&lt;&gt;"",Produit_Tarif_Stock!#REF!,"")</f>
        <v>#REF!</v>
      </c>
      <c r="G2090" s="506" t="e">
        <f>IF(Produit_Tarif_Stock!#REF!&lt;&gt;0,Produit_Tarif_Stock!#REF!,"")</f>
        <v>#REF!</v>
      </c>
      <c r="I2090" s="506" t="str">
        <f t="shared" si="64"/>
        <v/>
      </c>
      <c r="J2090" s="2" t="e">
        <f>IF(Produit_Tarif_Stock!#REF!&lt;&gt;0,Produit_Tarif_Stock!#REF!,"")</f>
        <v>#REF!</v>
      </c>
      <c r="K2090" s="2" t="e">
        <f>IF(Produit_Tarif_Stock!#REF!&lt;&gt;0,Produit_Tarif_Stock!#REF!,"")</f>
        <v>#REF!</v>
      </c>
      <c r="L2090" s="114" t="e">
        <f>IF(Produit_Tarif_Stock!#REF!&lt;&gt;0,Produit_Tarif_Stock!#REF!,"")</f>
        <v>#REF!</v>
      </c>
      <c r="M2090" s="114" t="e">
        <f>IF(Produit_Tarif_Stock!#REF!&lt;&gt;0,Produit_Tarif_Stock!#REF!,"")</f>
        <v>#REF!</v>
      </c>
      <c r="N2090" s="454"/>
      <c r="P2090" s="2" t="e">
        <f>IF(Produit_Tarif_Stock!#REF!&lt;&gt;0,Produit_Tarif_Stock!#REF!,"")</f>
        <v>#REF!</v>
      </c>
      <c r="Q2090" s="518" t="e">
        <f>IF(Produit_Tarif_Stock!#REF!&lt;&gt;0,(E2090-(E2090*H2090)-Produit_Tarif_Stock!#REF!)/Produit_Tarif_Stock!#REF!*100,(E2090-(E2090*H2090)-Produit_Tarif_Stock!#REF!)/Produit_Tarif_Stock!#REF!*100)</f>
        <v>#REF!</v>
      </c>
      <c r="R2090" s="523">
        <f t="shared" si="65"/>
        <v>0</v>
      </c>
      <c r="S2090" s="524" t="e">
        <f>Produit_Tarif_Stock!#REF!</f>
        <v>#REF!</v>
      </c>
    </row>
    <row r="2091" spans="1:19" ht="24.75" customHeight="1">
      <c r="A2091" s="228" t="e">
        <f>Produit_Tarif_Stock!#REF!</f>
        <v>#REF!</v>
      </c>
      <c r="B2091" s="118" t="e">
        <f>IF(Produit_Tarif_Stock!#REF!&lt;&gt;"",Produit_Tarif_Stock!#REF!,"")</f>
        <v>#REF!</v>
      </c>
      <c r="C2091" s="502" t="e">
        <f>IF(Produit_Tarif_Stock!#REF!&lt;&gt;"",Produit_Tarif_Stock!#REF!,"")</f>
        <v>#REF!</v>
      </c>
      <c r="D2091" s="505" t="e">
        <f>IF(Produit_Tarif_Stock!#REF!&lt;&gt;"",Produit_Tarif_Stock!#REF!,"")</f>
        <v>#REF!</v>
      </c>
      <c r="E2091" s="514" t="e">
        <f>IF(Produit_Tarif_Stock!#REF!&lt;&gt;0,Produit_Tarif_Stock!#REF!,"")</f>
        <v>#REF!</v>
      </c>
      <c r="F2091" s="2" t="e">
        <f>IF(Produit_Tarif_Stock!#REF!&lt;&gt;"",Produit_Tarif_Stock!#REF!,"")</f>
        <v>#REF!</v>
      </c>
      <c r="G2091" s="506" t="e">
        <f>IF(Produit_Tarif_Stock!#REF!&lt;&gt;0,Produit_Tarif_Stock!#REF!,"")</f>
        <v>#REF!</v>
      </c>
      <c r="I2091" s="506" t="str">
        <f t="shared" si="64"/>
        <v/>
      </c>
      <c r="J2091" s="2" t="e">
        <f>IF(Produit_Tarif_Stock!#REF!&lt;&gt;0,Produit_Tarif_Stock!#REF!,"")</f>
        <v>#REF!</v>
      </c>
      <c r="K2091" s="2" t="e">
        <f>IF(Produit_Tarif_Stock!#REF!&lt;&gt;0,Produit_Tarif_Stock!#REF!,"")</f>
        <v>#REF!</v>
      </c>
      <c r="L2091" s="114" t="e">
        <f>IF(Produit_Tarif_Stock!#REF!&lt;&gt;0,Produit_Tarif_Stock!#REF!,"")</f>
        <v>#REF!</v>
      </c>
      <c r="M2091" s="114" t="e">
        <f>IF(Produit_Tarif_Stock!#REF!&lt;&gt;0,Produit_Tarif_Stock!#REF!,"")</f>
        <v>#REF!</v>
      </c>
      <c r="N2091" s="454"/>
      <c r="P2091" s="2" t="e">
        <f>IF(Produit_Tarif_Stock!#REF!&lt;&gt;0,Produit_Tarif_Stock!#REF!,"")</f>
        <v>#REF!</v>
      </c>
      <c r="Q2091" s="518" t="e">
        <f>IF(Produit_Tarif_Stock!#REF!&lt;&gt;0,(E2091-(E2091*H2091)-Produit_Tarif_Stock!#REF!)/Produit_Tarif_Stock!#REF!*100,(E2091-(E2091*H2091)-Produit_Tarif_Stock!#REF!)/Produit_Tarif_Stock!#REF!*100)</f>
        <v>#REF!</v>
      </c>
      <c r="R2091" s="523">
        <f t="shared" si="65"/>
        <v>0</v>
      </c>
      <c r="S2091" s="524" t="e">
        <f>Produit_Tarif_Stock!#REF!</f>
        <v>#REF!</v>
      </c>
    </row>
    <row r="2092" spans="1:19" ht="24.75" customHeight="1">
      <c r="A2092" s="228" t="e">
        <f>Produit_Tarif_Stock!#REF!</f>
        <v>#REF!</v>
      </c>
      <c r="B2092" s="118" t="e">
        <f>IF(Produit_Tarif_Stock!#REF!&lt;&gt;"",Produit_Tarif_Stock!#REF!,"")</f>
        <v>#REF!</v>
      </c>
      <c r="C2092" s="502" t="e">
        <f>IF(Produit_Tarif_Stock!#REF!&lt;&gt;"",Produit_Tarif_Stock!#REF!,"")</f>
        <v>#REF!</v>
      </c>
      <c r="D2092" s="505" t="e">
        <f>IF(Produit_Tarif_Stock!#REF!&lt;&gt;"",Produit_Tarif_Stock!#REF!,"")</f>
        <v>#REF!</v>
      </c>
      <c r="E2092" s="514" t="e">
        <f>IF(Produit_Tarif_Stock!#REF!&lt;&gt;0,Produit_Tarif_Stock!#REF!,"")</f>
        <v>#REF!</v>
      </c>
      <c r="F2092" s="2" t="e">
        <f>IF(Produit_Tarif_Stock!#REF!&lt;&gt;"",Produit_Tarif_Stock!#REF!,"")</f>
        <v>#REF!</v>
      </c>
      <c r="G2092" s="506" t="e">
        <f>IF(Produit_Tarif_Stock!#REF!&lt;&gt;0,Produit_Tarif_Stock!#REF!,"")</f>
        <v>#REF!</v>
      </c>
      <c r="I2092" s="506" t="str">
        <f t="shared" si="64"/>
        <v/>
      </c>
      <c r="J2092" s="2" t="e">
        <f>IF(Produit_Tarif_Stock!#REF!&lt;&gt;0,Produit_Tarif_Stock!#REF!,"")</f>
        <v>#REF!</v>
      </c>
      <c r="K2092" s="2" t="e">
        <f>IF(Produit_Tarif_Stock!#REF!&lt;&gt;0,Produit_Tarif_Stock!#REF!,"")</f>
        <v>#REF!</v>
      </c>
      <c r="L2092" s="114" t="e">
        <f>IF(Produit_Tarif_Stock!#REF!&lt;&gt;0,Produit_Tarif_Stock!#REF!,"")</f>
        <v>#REF!</v>
      </c>
      <c r="M2092" s="114" t="e">
        <f>IF(Produit_Tarif_Stock!#REF!&lt;&gt;0,Produit_Tarif_Stock!#REF!,"")</f>
        <v>#REF!</v>
      </c>
      <c r="N2092" s="454"/>
      <c r="P2092" s="2" t="e">
        <f>IF(Produit_Tarif_Stock!#REF!&lt;&gt;0,Produit_Tarif_Stock!#REF!,"")</f>
        <v>#REF!</v>
      </c>
      <c r="Q2092" s="518" t="e">
        <f>IF(Produit_Tarif_Stock!#REF!&lt;&gt;0,(E2092-(E2092*H2092)-Produit_Tarif_Stock!#REF!)/Produit_Tarif_Stock!#REF!*100,(E2092-(E2092*H2092)-Produit_Tarif_Stock!#REF!)/Produit_Tarif_Stock!#REF!*100)</f>
        <v>#REF!</v>
      </c>
      <c r="R2092" s="523">
        <f t="shared" si="65"/>
        <v>0</v>
      </c>
      <c r="S2092" s="524" t="e">
        <f>Produit_Tarif_Stock!#REF!</f>
        <v>#REF!</v>
      </c>
    </row>
    <row r="2093" spans="1:19" ht="24.75" customHeight="1">
      <c r="A2093" s="228" t="e">
        <f>Produit_Tarif_Stock!#REF!</f>
        <v>#REF!</v>
      </c>
      <c r="B2093" s="118" t="e">
        <f>IF(Produit_Tarif_Stock!#REF!&lt;&gt;"",Produit_Tarif_Stock!#REF!,"")</f>
        <v>#REF!</v>
      </c>
      <c r="C2093" s="502" t="e">
        <f>IF(Produit_Tarif_Stock!#REF!&lt;&gt;"",Produit_Tarif_Stock!#REF!,"")</f>
        <v>#REF!</v>
      </c>
      <c r="D2093" s="505" t="e">
        <f>IF(Produit_Tarif_Stock!#REF!&lt;&gt;"",Produit_Tarif_Stock!#REF!,"")</f>
        <v>#REF!</v>
      </c>
      <c r="E2093" s="514" t="e">
        <f>IF(Produit_Tarif_Stock!#REF!&lt;&gt;0,Produit_Tarif_Stock!#REF!,"")</f>
        <v>#REF!</v>
      </c>
      <c r="F2093" s="2" t="e">
        <f>IF(Produit_Tarif_Stock!#REF!&lt;&gt;"",Produit_Tarif_Stock!#REF!,"")</f>
        <v>#REF!</v>
      </c>
      <c r="G2093" s="506" t="e">
        <f>IF(Produit_Tarif_Stock!#REF!&lt;&gt;0,Produit_Tarif_Stock!#REF!,"")</f>
        <v>#REF!</v>
      </c>
      <c r="I2093" s="506" t="str">
        <f t="shared" si="64"/>
        <v/>
      </c>
      <c r="J2093" s="2" t="e">
        <f>IF(Produit_Tarif_Stock!#REF!&lt;&gt;0,Produit_Tarif_Stock!#REF!,"")</f>
        <v>#REF!</v>
      </c>
      <c r="K2093" s="2" t="e">
        <f>IF(Produit_Tarif_Stock!#REF!&lt;&gt;0,Produit_Tarif_Stock!#REF!,"")</f>
        <v>#REF!</v>
      </c>
      <c r="L2093" s="114" t="e">
        <f>IF(Produit_Tarif_Stock!#REF!&lt;&gt;0,Produit_Tarif_Stock!#REF!,"")</f>
        <v>#REF!</v>
      </c>
      <c r="M2093" s="114" t="e">
        <f>IF(Produit_Tarif_Stock!#REF!&lt;&gt;0,Produit_Tarif_Stock!#REF!,"")</f>
        <v>#REF!</v>
      </c>
      <c r="N2093" s="454"/>
      <c r="P2093" s="2" t="e">
        <f>IF(Produit_Tarif_Stock!#REF!&lt;&gt;0,Produit_Tarif_Stock!#REF!,"")</f>
        <v>#REF!</v>
      </c>
      <c r="Q2093" s="518" t="e">
        <f>IF(Produit_Tarif_Stock!#REF!&lt;&gt;0,(E2093-(E2093*H2093)-Produit_Tarif_Stock!#REF!)/Produit_Tarif_Stock!#REF!*100,(E2093-(E2093*H2093)-Produit_Tarif_Stock!#REF!)/Produit_Tarif_Stock!#REF!*100)</f>
        <v>#REF!</v>
      </c>
      <c r="R2093" s="523">
        <f t="shared" si="65"/>
        <v>0</v>
      </c>
      <c r="S2093" s="524" t="e">
        <f>Produit_Tarif_Stock!#REF!</f>
        <v>#REF!</v>
      </c>
    </row>
    <row r="2094" spans="1:19" ht="24.75" customHeight="1">
      <c r="A2094" s="228" t="e">
        <f>Produit_Tarif_Stock!#REF!</f>
        <v>#REF!</v>
      </c>
      <c r="B2094" s="118" t="e">
        <f>IF(Produit_Tarif_Stock!#REF!&lt;&gt;"",Produit_Tarif_Stock!#REF!,"")</f>
        <v>#REF!</v>
      </c>
      <c r="C2094" s="502" t="e">
        <f>IF(Produit_Tarif_Stock!#REF!&lt;&gt;"",Produit_Tarif_Stock!#REF!,"")</f>
        <v>#REF!</v>
      </c>
      <c r="D2094" s="505" t="e">
        <f>IF(Produit_Tarif_Stock!#REF!&lt;&gt;"",Produit_Tarif_Stock!#REF!,"")</f>
        <v>#REF!</v>
      </c>
      <c r="E2094" s="514" t="e">
        <f>IF(Produit_Tarif_Stock!#REF!&lt;&gt;0,Produit_Tarif_Stock!#REF!,"")</f>
        <v>#REF!</v>
      </c>
      <c r="F2094" s="2" t="e">
        <f>IF(Produit_Tarif_Stock!#REF!&lt;&gt;"",Produit_Tarif_Stock!#REF!,"")</f>
        <v>#REF!</v>
      </c>
      <c r="G2094" s="506" t="e">
        <f>IF(Produit_Tarif_Stock!#REF!&lt;&gt;0,Produit_Tarif_Stock!#REF!,"")</f>
        <v>#REF!</v>
      </c>
      <c r="I2094" s="506" t="str">
        <f t="shared" si="64"/>
        <v/>
      </c>
      <c r="J2094" s="2" t="e">
        <f>IF(Produit_Tarif_Stock!#REF!&lt;&gt;0,Produit_Tarif_Stock!#REF!,"")</f>
        <v>#REF!</v>
      </c>
      <c r="K2094" s="2" t="e">
        <f>IF(Produit_Tarif_Stock!#REF!&lt;&gt;0,Produit_Tarif_Stock!#REF!,"")</f>
        <v>#REF!</v>
      </c>
      <c r="L2094" s="114" t="e">
        <f>IF(Produit_Tarif_Stock!#REF!&lt;&gt;0,Produit_Tarif_Stock!#REF!,"")</f>
        <v>#REF!</v>
      </c>
      <c r="M2094" s="114" t="e">
        <f>IF(Produit_Tarif_Stock!#REF!&lt;&gt;0,Produit_Tarif_Stock!#REF!,"")</f>
        <v>#REF!</v>
      </c>
      <c r="N2094" s="454"/>
      <c r="P2094" s="2" t="e">
        <f>IF(Produit_Tarif_Stock!#REF!&lt;&gt;0,Produit_Tarif_Stock!#REF!,"")</f>
        <v>#REF!</v>
      </c>
      <c r="Q2094" s="518" t="e">
        <f>IF(Produit_Tarif_Stock!#REF!&lt;&gt;0,(E2094-(E2094*H2094)-Produit_Tarif_Stock!#REF!)/Produit_Tarif_Stock!#REF!*100,(E2094-(E2094*H2094)-Produit_Tarif_Stock!#REF!)/Produit_Tarif_Stock!#REF!*100)</f>
        <v>#REF!</v>
      </c>
      <c r="R2094" s="523">
        <f t="shared" si="65"/>
        <v>0</v>
      </c>
      <c r="S2094" s="524" t="e">
        <f>Produit_Tarif_Stock!#REF!</f>
        <v>#REF!</v>
      </c>
    </row>
    <row r="2095" spans="1:19" ht="24.75" customHeight="1">
      <c r="A2095" s="228" t="e">
        <f>Produit_Tarif_Stock!#REF!</f>
        <v>#REF!</v>
      </c>
      <c r="B2095" s="118" t="e">
        <f>IF(Produit_Tarif_Stock!#REF!&lt;&gt;"",Produit_Tarif_Stock!#REF!,"")</f>
        <v>#REF!</v>
      </c>
      <c r="C2095" s="502" t="e">
        <f>IF(Produit_Tarif_Stock!#REF!&lt;&gt;"",Produit_Tarif_Stock!#REF!,"")</f>
        <v>#REF!</v>
      </c>
      <c r="D2095" s="505" t="e">
        <f>IF(Produit_Tarif_Stock!#REF!&lt;&gt;"",Produit_Tarif_Stock!#REF!,"")</f>
        <v>#REF!</v>
      </c>
      <c r="E2095" s="514" t="e">
        <f>IF(Produit_Tarif_Stock!#REF!&lt;&gt;0,Produit_Tarif_Stock!#REF!,"")</f>
        <v>#REF!</v>
      </c>
      <c r="F2095" s="2" t="e">
        <f>IF(Produit_Tarif_Stock!#REF!&lt;&gt;"",Produit_Tarif_Stock!#REF!,"")</f>
        <v>#REF!</v>
      </c>
      <c r="G2095" s="506" t="e">
        <f>IF(Produit_Tarif_Stock!#REF!&lt;&gt;0,Produit_Tarif_Stock!#REF!,"")</f>
        <v>#REF!</v>
      </c>
      <c r="I2095" s="506" t="str">
        <f t="shared" si="64"/>
        <v/>
      </c>
      <c r="J2095" s="2" t="e">
        <f>IF(Produit_Tarif_Stock!#REF!&lt;&gt;0,Produit_Tarif_Stock!#REF!,"")</f>
        <v>#REF!</v>
      </c>
      <c r="K2095" s="2" t="e">
        <f>IF(Produit_Tarif_Stock!#REF!&lt;&gt;0,Produit_Tarif_Stock!#REF!,"")</f>
        <v>#REF!</v>
      </c>
      <c r="L2095" s="114" t="e">
        <f>IF(Produit_Tarif_Stock!#REF!&lt;&gt;0,Produit_Tarif_Stock!#REF!,"")</f>
        <v>#REF!</v>
      </c>
      <c r="M2095" s="114" t="e">
        <f>IF(Produit_Tarif_Stock!#REF!&lt;&gt;0,Produit_Tarif_Stock!#REF!,"")</f>
        <v>#REF!</v>
      </c>
      <c r="N2095" s="454"/>
      <c r="P2095" s="2" t="e">
        <f>IF(Produit_Tarif_Stock!#REF!&lt;&gt;0,Produit_Tarif_Stock!#REF!,"")</f>
        <v>#REF!</v>
      </c>
      <c r="Q2095" s="518" t="e">
        <f>IF(Produit_Tarif_Stock!#REF!&lt;&gt;0,(E2095-(E2095*H2095)-Produit_Tarif_Stock!#REF!)/Produit_Tarif_Stock!#REF!*100,(E2095-(E2095*H2095)-Produit_Tarif_Stock!#REF!)/Produit_Tarif_Stock!#REF!*100)</f>
        <v>#REF!</v>
      </c>
      <c r="R2095" s="523">
        <f t="shared" si="65"/>
        <v>0</v>
      </c>
      <c r="S2095" s="524" t="e">
        <f>Produit_Tarif_Stock!#REF!</f>
        <v>#REF!</v>
      </c>
    </row>
    <row r="2096" spans="1:19" ht="24.75" customHeight="1">
      <c r="A2096" s="228" t="e">
        <f>Produit_Tarif_Stock!#REF!</f>
        <v>#REF!</v>
      </c>
      <c r="B2096" s="118" t="e">
        <f>IF(Produit_Tarif_Stock!#REF!&lt;&gt;"",Produit_Tarif_Stock!#REF!,"")</f>
        <v>#REF!</v>
      </c>
      <c r="C2096" s="502" t="e">
        <f>IF(Produit_Tarif_Stock!#REF!&lt;&gt;"",Produit_Tarif_Stock!#REF!,"")</f>
        <v>#REF!</v>
      </c>
      <c r="D2096" s="505" t="e">
        <f>IF(Produit_Tarif_Stock!#REF!&lt;&gt;"",Produit_Tarif_Stock!#REF!,"")</f>
        <v>#REF!</v>
      </c>
      <c r="E2096" s="514" t="e">
        <f>IF(Produit_Tarif_Stock!#REF!&lt;&gt;0,Produit_Tarif_Stock!#REF!,"")</f>
        <v>#REF!</v>
      </c>
      <c r="F2096" s="2" t="e">
        <f>IF(Produit_Tarif_Stock!#REF!&lt;&gt;"",Produit_Tarif_Stock!#REF!,"")</f>
        <v>#REF!</v>
      </c>
      <c r="G2096" s="506" t="e">
        <f>IF(Produit_Tarif_Stock!#REF!&lt;&gt;0,Produit_Tarif_Stock!#REF!,"")</f>
        <v>#REF!</v>
      </c>
      <c r="I2096" s="506" t="str">
        <f t="shared" si="64"/>
        <v/>
      </c>
      <c r="J2096" s="2" t="e">
        <f>IF(Produit_Tarif_Stock!#REF!&lt;&gt;0,Produit_Tarif_Stock!#REF!,"")</f>
        <v>#REF!</v>
      </c>
      <c r="K2096" s="2" t="e">
        <f>IF(Produit_Tarif_Stock!#REF!&lt;&gt;0,Produit_Tarif_Stock!#REF!,"")</f>
        <v>#REF!</v>
      </c>
      <c r="L2096" s="114" t="e">
        <f>IF(Produit_Tarif_Stock!#REF!&lt;&gt;0,Produit_Tarif_Stock!#REF!,"")</f>
        <v>#REF!</v>
      </c>
      <c r="M2096" s="114" t="e">
        <f>IF(Produit_Tarif_Stock!#REF!&lt;&gt;0,Produit_Tarif_Stock!#REF!,"")</f>
        <v>#REF!</v>
      </c>
      <c r="N2096" s="454"/>
      <c r="P2096" s="2" t="e">
        <f>IF(Produit_Tarif_Stock!#REF!&lt;&gt;0,Produit_Tarif_Stock!#REF!,"")</f>
        <v>#REF!</v>
      </c>
      <c r="Q2096" s="518" t="e">
        <f>IF(Produit_Tarif_Stock!#REF!&lt;&gt;0,(E2096-(E2096*H2096)-Produit_Tarif_Stock!#REF!)/Produit_Tarif_Stock!#REF!*100,(E2096-(E2096*H2096)-Produit_Tarif_Stock!#REF!)/Produit_Tarif_Stock!#REF!*100)</f>
        <v>#REF!</v>
      </c>
      <c r="R2096" s="523">
        <f t="shared" si="65"/>
        <v>0</v>
      </c>
      <c r="S2096" s="524" t="e">
        <f>Produit_Tarif_Stock!#REF!</f>
        <v>#REF!</v>
      </c>
    </row>
    <row r="2097" spans="1:19" ht="24.75" customHeight="1">
      <c r="A2097" s="228" t="e">
        <f>Produit_Tarif_Stock!#REF!</f>
        <v>#REF!</v>
      </c>
      <c r="B2097" s="118" t="e">
        <f>IF(Produit_Tarif_Stock!#REF!&lt;&gt;"",Produit_Tarif_Stock!#REF!,"")</f>
        <v>#REF!</v>
      </c>
      <c r="C2097" s="502" t="e">
        <f>IF(Produit_Tarif_Stock!#REF!&lt;&gt;"",Produit_Tarif_Stock!#REF!,"")</f>
        <v>#REF!</v>
      </c>
      <c r="D2097" s="505" t="e">
        <f>IF(Produit_Tarif_Stock!#REF!&lt;&gt;"",Produit_Tarif_Stock!#REF!,"")</f>
        <v>#REF!</v>
      </c>
      <c r="E2097" s="514" t="e">
        <f>IF(Produit_Tarif_Stock!#REF!&lt;&gt;0,Produit_Tarif_Stock!#REF!,"")</f>
        <v>#REF!</v>
      </c>
      <c r="F2097" s="2" t="e">
        <f>IF(Produit_Tarif_Stock!#REF!&lt;&gt;"",Produit_Tarif_Stock!#REF!,"")</f>
        <v>#REF!</v>
      </c>
      <c r="G2097" s="506" t="e">
        <f>IF(Produit_Tarif_Stock!#REF!&lt;&gt;0,Produit_Tarif_Stock!#REF!,"")</f>
        <v>#REF!</v>
      </c>
      <c r="I2097" s="506" t="str">
        <f t="shared" si="64"/>
        <v/>
      </c>
      <c r="J2097" s="2" t="e">
        <f>IF(Produit_Tarif_Stock!#REF!&lt;&gt;0,Produit_Tarif_Stock!#REF!,"")</f>
        <v>#REF!</v>
      </c>
      <c r="K2097" s="2" t="e">
        <f>IF(Produit_Tarif_Stock!#REF!&lt;&gt;0,Produit_Tarif_Stock!#REF!,"")</f>
        <v>#REF!</v>
      </c>
      <c r="L2097" s="114" t="e">
        <f>IF(Produit_Tarif_Stock!#REF!&lt;&gt;0,Produit_Tarif_Stock!#REF!,"")</f>
        <v>#REF!</v>
      </c>
      <c r="M2097" s="114" t="e">
        <f>IF(Produit_Tarif_Stock!#REF!&lt;&gt;0,Produit_Tarif_Stock!#REF!,"")</f>
        <v>#REF!</v>
      </c>
      <c r="N2097" s="454"/>
      <c r="P2097" s="2" t="e">
        <f>IF(Produit_Tarif_Stock!#REF!&lt;&gt;0,Produit_Tarif_Stock!#REF!,"")</f>
        <v>#REF!</v>
      </c>
      <c r="Q2097" s="518" t="e">
        <f>IF(Produit_Tarif_Stock!#REF!&lt;&gt;0,(E2097-(E2097*H2097)-Produit_Tarif_Stock!#REF!)/Produit_Tarif_Stock!#REF!*100,(E2097-(E2097*H2097)-Produit_Tarif_Stock!#REF!)/Produit_Tarif_Stock!#REF!*100)</f>
        <v>#REF!</v>
      </c>
      <c r="R2097" s="523">
        <f t="shared" si="65"/>
        <v>0</v>
      </c>
      <c r="S2097" s="524" t="e">
        <f>Produit_Tarif_Stock!#REF!</f>
        <v>#REF!</v>
      </c>
    </row>
    <row r="2098" spans="1:19" ht="24.75" customHeight="1">
      <c r="A2098" s="228" t="e">
        <f>Produit_Tarif_Stock!#REF!</f>
        <v>#REF!</v>
      </c>
      <c r="B2098" s="118" t="e">
        <f>IF(Produit_Tarif_Stock!#REF!&lt;&gt;"",Produit_Tarif_Stock!#REF!,"")</f>
        <v>#REF!</v>
      </c>
      <c r="C2098" s="502" t="e">
        <f>IF(Produit_Tarif_Stock!#REF!&lt;&gt;"",Produit_Tarif_Stock!#REF!,"")</f>
        <v>#REF!</v>
      </c>
      <c r="D2098" s="505" t="e">
        <f>IF(Produit_Tarif_Stock!#REF!&lt;&gt;"",Produit_Tarif_Stock!#REF!,"")</f>
        <v>#REF!</v>
      </c>
      <c r="E2098" s="514" t="e">
        <f>IF(Produit_Tarif_Stock!#REF!&lt;&gt;0,Produit_Tarif_Stock!#REF!,"")</f>
        <v>#REF!</v>
      </c>
      <c r="F2098" s="2" t="e">
        <f>IF(Produit_Tarif_Stock!#REF!&lt;&gt;"",Produit_Tarif_Stock!#REF!,"")</f>
        <v>#REF!</v>
      </c>
      <c r="G2098" s="506" t="e">
        <f>IF(Produit_Tarif_Stock!#REF!&lt;&gt;0,Produit_Tarif_Stock!#REF!,"")</f>
        <v>#REF!</v>
      </c>
      <c r="I2098" s="506" t="str">
        <f t="shared" si="64"/>
        <v/>
      </c>
      <c r="J2098" s="2" t="e">
        <f>IF(Produit_Tarif_Stock!#REF!&lt;&gt;0,Produit_Tarif_Stock!#REF!,"")</f>
        <v>#REF!</v>
      </c>
      <c r="K2098" s="2" t="e">
        <f>IF(Produit_Tarif_Stock!#REF!&lt;&gt;0,Produit_Tarif_Stock!#REF!,"")</f>
        <v>#REF!</v>
      </c>
      <c r="L2098" s="114" t="e">
        <f>IF(Produit_Tarif_Stock!#REF!&lt;&gt;0,Produit_Tarif_Stock!#REF!,"")</f>
        <v>#REF!</v>
      </c>
      <c r="M2098" s="114" t="e">
        <f>IF(Produit_Tarif_Stock!#REF!&lt;&gt;0,Produit_Tarif_Stock!#REF!,"")</f>
        <v>#REF!</v>
      </c>
      <c r="N2098" s="454"/>
      <c r="P2098" s="2" t="e">
        <f>IF(Produit_Tarif_Stock!#REF!&lt;&gt;0,Produit_Tarif_Stock!#REF!,"")</f>
        <v>#REF!</v>
      </c>
      <c r="Q2098" s="518" t="e">
        <f>IF(Produit_Tarif_Stock!#REF!&lt;&gt;0,(E2098-(E2098*H2098)-Produit_Tarif_Stock!#REF!)/Produit_Tarif_Stock!#REF!*100,(E2098-(E2098*H2098)-Produit_Tarif_Stock!#REF!)/Produit_Tarif_Stock!#REF!*100)</f>
        <v>#REF!</v>
      </c>
      <c r="R2098" s="523">
        <f t="shared" si="65"/>
        <v>0</v>
      </c>
      <c r="S2098" s="524" t="e">
        <f>Produit_Tarif_Stock!#REF!</f>
        <v>#REF!</v>
      </c>
    </row>
    <row r="2099" spans="1:19" ht="24.75" customHeight="1">
      <c r="A2099" s="228" t="e">
        <f>Produit_Tarif_Stock!#REF!</f>
        <v>#REF!</v>
      </c>
      <c r="B2099" s="118" t="e">
        <f>IF(Produit_Tarif_Stock!#REF!&lt;&gt;"",Produit_Tarif_Stock!#REF!,"")</f>
        <v>#REF!</v>
      </c>
      <c r="C2099" s="502" t="e">
        <f>IF(Produit_Tarif_Stock!#REF!&lt;&gt;"",Produit_Tarif_Stock!#REF!,"")</f>
        <v>#REF!</v>
      </c>
      <c r="D2099" s="505" t="e">
        <f>IF(Produit_Tarif_Stock!#REF!&lt;&gt;"",Produit_Tarif_Stock!#REF!,"")</f>
        <v>#REF!</v>
      </c>
      <c r="E2099" s="514" t="e">
        <f>IF(Produit_Tarif_Stock!#REF!&lt;&gt;0,Produit_Tarif_Stock!#REF!,"")</f>
        <v>#REF!</v>
      </c>
      <c r="F2099" s="2" t="e">
        <f>IF(Produit_Tarif_Stock!#REF!&lt;&gt;"",Produit_Tarif_Stock!#REF!,"")</f>
        <v>#REF!</v>
      </c>
      <c r="G2099" s="506" t="e">
        <f>IF(Produit_Tarif_Stock!#REF!&lt;&gt;0,Produit_Tarif_Stock!#REF!,"")</f>
        <v>#REF!</v>
      </c>
      <c r="I2099" s="506" t="str">
        <f t="shared" si="64"/>
        <v/>
      </c>
      <c r="J2099" s="2" t="e">
        <f>IF(Produit_Tarif_Stock!#REF!&lt;&gt;0,Produit_Tarif_Stock!#REF!,"")</f>
        <v>#REF!</v>
      </c>
      <c r="K2099" s="2" t="e">
        <f>IF(Produit_Tarif_Stock!#REF!&lt;&gt;0,Produit_Tarif_Stock!#REF!,"")</f>
        <v>#REF!</v>
      </c>
      <c r="L2099" s="114" t="e">
        <f>IF(Produit_Tarif_Stock!#REF!&lt;&gt;0,Produit_Tarif_Stock!#REF!,"")</f>
        <v>#REF!</v>
      </c>
      <c r="M2099" s="114" t="e">
        <f>IF(Produit_Tarif_Stock!#REF!&lt;&gt;0,Produit_Tarif_Stock!#REF!,"")</f>
        <v>#REF!</v>
      </c>
      <c r="N2099" s="454"/>
      <c r="P2099" s="2" t="e">
        <f>IF(Produit_Tarif_Stock!#REF!&lt;&gt;0,Produit_Tarif_Stock!#REF!,"")</f>
        <v>#REF!</v>
      </c>
      <c r="Q2099" s="518" t="e">
        <f>IF(Produit_Tarif_Stock!#REF!&lt;&gt;0,(E2099-(E2099*H2099)-Produit_Tarif_Stock!#REF!)/Produit_Tarif_Stock!#REF!*100,(E2099-(E2099*H2099)-Produit_Tarif_Stock!#REF!)/Produit_Tarif_Stock!#REF!*100)</f>
        <v>#REF!</v>
      </c>
      <c r="R2099" s="523">
        <f t="shared" si="65"/>
        <v>0</v>
      </c>
      <c r="S2099" s="524" t="e">
        <f>Produit_Tarif_Stock!#REF!</f>
        <v>#REF!</v>
      </c>
    </row>
    <row r="2100" spans="1:19" ht="24.75" customHeight="1">
      <c r="A2100" s="228" t="e">
        <f>Produit_Tarif_Stock!#REF!</f>
        <v>#REF!</v>
      </c>
      <c r="B2100" s="118" t="e">
        <f>IF(Produit_Tarif_Stock!#REF!&lt;&gt;"",Produit_Tarif_Stock!#REF!,"")</f>
        <v>#REF!</v>
      </c>
      <c r="C2100" s="502" t="e">
        <f>IF(Produit_Tarif_Stock!#REF!&lt;&gt;"",Produit_Tarif_Stock!#REF!,"")</f>
        <v>#REF!</v>
      </c>
      <c r="D2100" s="505" t="e">
        <f>IF(Produit_Tarif_Stock!#REF!&lt;&gt;"",Produit_Tarif_Stock!#REF!,"")</f>
        <v>#REF!</v>
      </c>
      <c r="E2100" s="514" t="e">
        <f>IF(Produit_Tarif_Stock!#REF!&lt;&gt;0,Produit_Tarif_Stock!#REF!,"")</f>
        <v>#REF!</v>
      </c>
      <c r="F2100" s="2" t="e">
        <f>IF(Produit_Tarif_Stock!#REF!&lt;&gt;"",Produit_Tarif_Stock!#REF!,"")</f>
        <v>#REF!</v>
      </c>
      <c r="G2100" s="506" t="e">
        <f>IF(Produit_Tarif_Stock!#REF!&lt;&gt;0,Produit_Tarif_Stock!#REF!,"")</f>
        <v>#REF!</v>
      </c>
      <c r="I2100" s="506" t="str">
        <f t="shared" si="64"/>
        <v/>
      </c>
      <c r="J2100" s="2" t="e">
        <f>IF(Produit_Tarif_Stock!#REF!&lt;&gt;0,Produit_Tarif_Stock!#REF!,"")</f>
        <v>#REF!</v>
      </c>
      <c r="K2100" s="2" t="e">
        <f>IF(Produit_Tarif_Stock!#REF!&lt;&gt;0,Produit_Tarif_Stock!#REF!,"")</f>
        <v>#REF!</v>
      </c>
      <c r="L2100" s="114" t="e">
        <f>IF(Produit_Tarif_Stock!#REF!&lt;&gt;0,Produit_Tarif_Stock!#REF!,"")</f>
        <v>#REF!</v>
      </c>
      <c r="M2100" s="114" t="e">
        <f>IF(Produit_Tarif_Stock!#REF!&lt;&gt;0,Produit_Tarif_Stock!#REF!,"")</f>
        <v>#REF!</v>
      </c>
      <c r="N2100" s="454"/>
      <c r="P2100" s="2" t="e">
        <f>IF(Produit_Tarif_Stock!#REF!&lt;&gt;0,Produit_Tarif_Stock!#REF!,"")</f>
        <v>#REF!</v>
      </c>
      <c r="Q2100" s="518" t="e">
        <f>IF(Produit_Tarif_Stock!#REF!&lt;&gt;0,(E2100-(E2100*H2100)-Produit_Tarif_Stock!#REF!)/Produit_Tarif_Stock!#REF!*100,(E2100-(E2100*H2100)-Produit_Tarif_Stock!#REF!)/Produit_Tarif_Stock!#REF!*100)</f>
        <v>#REF!</v>
      </c>
      <c r="R2100" s="523">
        <f t="shared" si="65"/>
        <v>0</v>
      </c>
      <c r="S2100" s="524" t="e">
        <f>Produit_Tarif_Stock!#REF!</f>
        <v>#REF!</v>
      </c>
    </row>
    <row r="2101" spans="1:19" ht="24.75" customHeight="1">
      <c r="A2101" s="228" t="e">
        <f>Produit_Tarif_Stock!#REF!</f>
        <v>#REF!</v>
      </c>
      <c r="B2101" s="118" t="e">
        <f>IF(Produit_Tarif_Stock!#REF!&lt;&gt;"",Produit_Tarif_Stock!#REF!,"")</f>
        <v>#REF!</v>
      </c>
      <c r="C2101" s="502" t="e">
        <f>IF(Produit_Tarif_Stock!#REF!&lt;&gt;"",Produit_Tarif_Stock!#REF!,"")</f>
        <v>#REF!</v>
      </c>
      <c r="D2101" s="505" t="e">
        <f>IF(Produit_Tarif_Stock!#REF!&lt;&gt;"",Produit_Tarif_Stock!#REF!,"")</f>
        <v>#REF!</v>
      </c>
      <c r="E2101" s="514" t="e">
        <f>IF(Produit_Tarif_Stock!#REF!&lt;&gt;0,Produit_Tarif_Stock!#REF!,"")</f>
        <v>#REF!</v>
      </c>
      <c r="F2101" s="2" t="e">
        <f>IF(Produit_Tarif_Stock!#REF!&lt;&gt;"",Produit_Tarif_Stock!#REF!,"")</f>
        <v>#REF!</v>
      </c>
      <c r="G2101" s="506" t="e">
        <f>IF(Produit_Tarif_Stock!#REF!&lt;&gt;0,Produit_Tarif_Stock!#REF!,"")</f>
        <v>#REF!</v>
      </c>
      <c r="I2101" s="506" t="str">
        <f t="shared" si="64"/>
        <v/>
      </c>
      <c r="J2101" s="2" t="e">
        <f>IF(Produit_Tarif_Stock!#REF!&lt;&gt;0,Produit_Tarif_Stock!#REF!,"")</f>
        <v>#REF!</v>
      </c>
      <c r="K2101" s="2" t="e">
        <f>IF(Produit_Tarif_Stock!#REF!&lt;&gt;0,Produit_Tarif_Stock!#REF!,"")</f>
        <v>#REF!</v>
      </c>
      <c r="L2101" s="114" t="e">
        <f>IF(Produit_Tarif_Stock!#REF!&lt;&gt;0,Produit_Tarif_Stock!#REF!,"")</f>
        <v>#REF!</v>
      </c>
      <c r="M2101" s="114" t="e">
        <f>IF(Produit_Tarif_Stock!#REF!&lt;&gt;0,Produit_Tarif_Stock!#REF!,"")</f>
        <v>#REF!</v>
      </c>
      <c r="N2101" s="454"/>
      <c r="P2101" s="2" t="e">
        <f>IF(Produit_Tarif_Stock!#REF!&lt;&gt;0,Produit_Tarif_Stock!#REF!,"")</f>
        <v>#REF!</v>
      </c>
      <c r="Q2101" s="518" t="e">
        <f>IF(Produit_Tarif_Stock!#REF!&lt;&gt;0,(E2101-(E2101*H2101)-Produit_Tarif_Stock!#REF!)/Produit_Tarif_Stock!#REF!*100,(E2101-(E2101*H2101)-Produit_Tarif_Stock!#REF!)/Produit_Tarif_Stock!#REF!*100)</f>
        <v>#REF!</v>
      </c>
      <c r="R2101" s="523">
        <f t="shared" si="65"/>
        <v>0</v>
      </c>
      <c r="S2101" s="524" t="e">
        <f>Produit_Tarif_Stock!#REF!</f>
        <v>#REF!</v>
      </c>
    </row>
    <row r="2102" spans="1:19" ht="24.75" customHeight="1">
      <c r="A2102" s="228" t="e">
        <f>Produit_Tarif_Stock!#REF!</f>
        <v>#REF!</v>
      </c>
      <c r="B2102" s="118" t="e">
        <f>IF(Produit_Tarif_Stock!#REF!&lt;&gt;"",Produit_Tarif_Stock!#REF!,"")</f>
        <v>#REF!</v>
      </c>
      <c r="C2102" s="502" t="e">
        <f>IF(Produit_Tarif_Stock!#REF!&lt;&gt;"",Produit_Tarif_Stock!#REF!,"")</f>
        <v>#REF!</v>
      </c>
      <c r="D2102" s="505" t="e">
        <f>IF(Produit_Tarif_Stock!#REF!&lt;&gt;"",Produit_Tarif_Stock!#REF!,"")</f>
        <v>#REF!</v>
      </c>
      <c r="E2102" s="514" t="e">
        <f>IF(Produit_Tarif_Stock!#REF!&lt;&gt;0,Produit_Tarif_Stock!#REF!,"")</f>
        <v>#REF!</v>
      </c>
      <c r="F2102" s="2" t="e">
        <f>IF(Produit_Tarif_Stock!#REF!&lt;&gt;"",Produit_Tarif_Stock!#REF!,"")</f>
        <v>#REF!</v>
      </c>
      <c r="G2102" s="506" t="e">
        <f>IF(Produit_Tarif_Stock!#REF!&lt;&gt;0,Produit_Tarif_Stock!#REF!,"")</f>
        <v>#REF!</v>
      </c>
      <c r="I2102" s="506" t="str">
        <f t="shared" si="64"/>
        <v/>
      </c>
      <c r="J2102" s="2" t="e">
        <f>IF(Produit_Tarif_Stock!#REF!&lt;&gt;0,Produit_Tarif_Stock!#REF!,"")</f>
        <v>#REF!</v>
      </c>
      <c r="K2102" s="2" t="e">
        <f>IF(Produit_Tarif_Stock!#REF!&lt;&gt;0,Produit_Tarif_Stock!#REF!,"")</f>
        <v>#REF!</v>
      </c>
      <c r="L2102" s="114" t="e">
        <f>IF(Produit_Tarif_Stock!#REF!&lt;&gt;0,Produit_Tarif_Stock!#REF!,"")</f>
        <v>#REF!</v>
      </c>
      <c r="M2102" s="114" t="e">
        <f>IF(Produit_Tarif_Stock!#REF!&lt;&gt;0,Produit_Tarif_Stock!#REF!,"")</f>
        <v>#REF!</v>
      </c>
      <c r="N2102" s="454"/>
      <c r="P2102" s="2" t="e">
        <f>IF(Produit_Tarif_Stock!#REF!&lt;&gt;0,Produit_Tarif_Stock!#REF!,"")</f>
        <v>#REF!</v>
      </c>
      <c r="Q2102" s="518" t="e">
        <f>IF(Produit_Tarif_Stock!#REF!&lt;&gt;0,(E2102-(E2102*H2102)-Produit_Tarif_Stock!#REF!)/Produit_Tarif_Stock!#REF!*100,(E2102-(E2102*H2102)-Produit_Tarif_Stock!#REF!)/Produit_Tarif_Stock!#REF!*100)</f>
        <v>#REF!</v>
      </c>
      <c r="R2102" s="523">
        <f t="shared" si="65"/>
        <v>0</v>
      </c>
      <c r="S2102" s="524" t="e">
        <f>Produit_Tarif_Stock!#REF!</f>
        <v>#REF!</v>
      </c>
    </row>
    <row r="2103" spans="1:19" ht="24.75" customHeight="1">
      <c r="A2103" s="228" t="e">
        <f>Produit_Tarif_Stock!#REF!</f>
        <v>#REF!</v>
      </c>
      <c r="B2103" s="118" t="e">
        <f>IF(Produit_Tarif_Stock!#REF!&lt;&gt;"",Produit_Tarif_Stock!#REF!,"")</f>
        <v>#REF!</v>
      </c>
      <c r="C2103" s="502" t="e">
        <f>IF(Produit_Tarif_Stock!#REF!&lt;&gt;"",Produit_Tarif_Stock!#REF!,"")</f>
        <v>#REF!</v>
      </c>
      <c r="D2103" s="505" t="e">
        <f>IF(Produit_Tarif_Stock!#REF!&lt;&gt;"",Produit_Tarif_Stock!#REF!,"")</f>
        <v>#REF!</v>
      </c>
      <c r="E2103" s="514" t="e">
        <f>IF(Produit_Tarif_Stock!#REF!&lt;&gt;0,Produit_Tarif_Stock!#REF!,"")</f>
        <v>#REF!</v>
      </c>
      <c r="F2103" s="2" t="e">
        <f>IF(Produit_Tarif_Stock!#REF!&lt;&gt;"",Produit_Tarif_Stock!#REF!,"")</f>
        <v>#REF!</v>
      </c>
      <c r="G2103" s="506" t="e">
        <f>IF(Produit_Tarif_Stock!#REF!&lt;&gt;0,Produit_Tarif_Stock!#REF!,"")</f>
        <v>#REF!</v>
      </c>
      <c r="I2103" s="506" t="str">
        <f t="shared" si="64"/>
        <v/>
      </c>
      <c r="J2103" s="2" t="e">
        <f>IF(Produit_Tarif_Stock!#REF!&lt;&gt;0,Produit_Tarif_Stock!#REF!,"")</f>
        <v>#REF!</v>
      </c>
      <c r="K2103" s="2" t="e">
        <f>IF(Produit_Tarif_Stock!#REF!&lt;&gt;0,Produit_Tarif_Stock!#REF!,"")</f>
        <v>#REF!</v>
      </c>
      <c r="L2103" s="114" t="e">
        <f>IF(Produit_Tarif_Stock!#REF!&lt;&gt;0,Produit_Tarif_Stock!#REF!,"")</f>
        <v>#REF!</v>
      </c>
      <c r="M2103" s="114" t="e">
        <f>IF(Produit_Tarif_Stock!#REF!&lt;&gt;0,Produit_Tarif_Stock!#REF!,"")</f>
        <v>#REF!</v>
      </c>
      <c r="N2103" s="454"/>
      <c r="P2103" s="2" t="e">
        <f>IF(Produit_Tarif_Stock!#REF!&lt;&gt;0,Produit_Tarif_Stock!#REF!,"")</f>
        <v>#REF!</v>
      </c>
      <c r="Q2103" s="518" t="e">
        <f>IF(Produit_Tarif_Stock!#REF!&lt;&gt;0,(E2103-(E2103*H2103)-Produit_Tarif_Stock!#REF!)/Produit_Tarif_Stock!#REF!*100,(E2103-(E2103*H2103)-Produit_Tarif_Stock!#REF!)/Produit_Tarif_Stock!#REF!*100)</f>
        <v>#REF!</v>
      </c>
      <c r="R2103" s="523">
        <f t="shared" si="65"/>
        <v>0</v>
      </c>
      <c r="S2103" s="524" t="e">
        <f>Produit_Tarif_Stock!#REF!</f>
        <v>#REF!</v>
      </c>
    </row>
    <row r="2104" spans="1:19" ht="24.75" customHeight="1">
      <c r="A2104" s="228" t="e">
        <f>Produit_Tarif_Stock!#REF!</f>
        <v>#REF!</v>
      </c>
      <c r="B2104" s="118" t="e">
        <f>IF(Produit_Tarif_Stock!#REF!&lt;&gt;"",Produit_Tarif_Stock!#REF!,"")</f>
        <v>#REF!</v>
      </c>
      <c r="C2104" s="502" t="e">
        <f>IF(Produit_Tarif_Stock!#REF!&lt;&gt;"",Produit_Tarif_Stock!#REF!,"")</f>
        <v>#REF!</v>
      </c>
      <c r="D2104" s="505" t="e">
        <f>IF(Produit_Tarif_Stock!#REF!&lt;&gt;"",Produit_Tarif_Stock!#REF!,"")</f>
        <v>#REF!</v>
      </c>
      <c r="E2104" s="514" t="e">
        <f>IF(Produit_Tarif_Stock!#REF!&lt;&gt;0,Produit_Tarif_Stock!#REF!,"")</f>
        <v>#REF!</v>
      </c>
      <c r="F2104" s="2" t="e">
        <f>IF(Produit_Tarif_Stock!#REF!&lt;&gt;"",Produit_Tarif_Stock!#REF!,"")</f>
        <v>#REF!</v>
      </c>
      <c r="G2104" s="506" t="e">
        <f>IF(Produit_Tarif_Stock!#REF!&lt;&gt;0,Produit_Tarif_Stock!#REF!,"")</f>
        <v>#REF!</v>
      </c>
      <c r="I2104" s="506" t="str">
        <f t="shared" si="64"/>
        <v/>
      </c>
      <c r="J2104" s="2" t="e">
        <f>IF(Produit_Tarif_Stock!#REF!&lt;&gt;0,Produit_Tarif_Stock!#REF!,"")</f>
        <v>#REF!</v>
      </c>
      <c r="K2104" s="2" t="e">
        <f>IF(Produit_Tarif_Stock!#REF!&lt;&gt;0,Produit_Tarif_Stock!#REF!,"")</f>
        <v>#REF!</v>
      </c>
      <c r="L2104" s="114" t="e">
        <f>IF(Produit_Tarif_Stock!#REF!&lt;&gt;0,Produit_Tarif_Stock!#REF!,"")</f>
        <v>#REF!</v>
      </c>
      <c r="M2104" s="114" t="e">
        <f>IF(Produit_Tarif_Stock!#REF!&lt;&gt;0,Produit_Tarif_Stock!#REF!,"")</f>
        <v>#REF!</v>
      </c>
      <c r="N2104" s="454"/>
      <c r="P2104" s="2" t="e">
        <f>IF(Produit_Tarif_Stock!#REF!&lt;&gt;0,Produit_Tarif_Stock!#REF!,"")</f>
        <v>#REF!</v>
      </c>
      <c r="Q2104" s="518" t="e">
        <f>IF(Produit_Tarif_Stock!#REF!&lt;&gt;0,(E2104-(E2104*H2104)-Produit_Tarif_Stock!#REF!)/Produit_Tarif_Stock!#REF!*100,(E2104-(E2104*H2104)-Produit_Tarif_Stock!#REF!)/Produit_Tarif_Stock!#REF!*100)</f>
        <v>#REF!</v>
      </c>
      <c r="R2104" s="523">
        <f t="shared" si="65"/>
        <v>0</v>
      </c>
      <c r="S2104" s="524" t="e">
        <f>Produit_Tarif_Stock!#REF!</f>
        <v>#REF!</v>
      </c>
    </row>
    <row r="2105" spans="1:19" ht="24.75" customHeight="1">
      <c r="A2105" s="228" t="e">
        <f>Produit_Tarif_Stock!#REF!</f>
        <v>#REF!</v>
      </c>
      <c r="B2105" s="118" t="e">
        <f>IF(Produit_Tarif_Stock!#REF!&lt;&gt;"",Produit_Tarif_Stock!#REF!,"")</f>
        <v>#REF!</v>
      </c>
      <c r="C2105" s="502" t="e">
        <f>IF(Produit_Tarif_Stock!#REF!&lt;&gt;"",Produit_Tarif_Stock!#REF!,"")</f>
        <v>#REF!</v>
      </c>
      <c r="D2105" s="505" t="e">
        <f>IF(Produit_Tarif_Stock!#REF!&lt;&gt;"",Produit_Tarif_Stock!#REF!,"")</f>
        <v>#REF!</v>
      </c>
      <c r="E2105" s="514" t="e">
        <f>IF(Produit_Tarif_Stock!#REF!&lt;&gt;0,Produit_Tarif_Stock!#REF!,"")</f>
        <v>#REF!</v>
      </c>
      <c r="F2105" s="2" t="e">
        <f>IF(Produit_Tarif_Stock!#REF!&lt;&gt;"",Produit_Tarif_Stock!#REF!,"")</f>
        <v>#REF!</v>
      </c>
      <c r="G2105" s="506" t="e">
        <f>IF(Produit_Tarif_Stock!#REF!&lt;&gt;0,Produit_Tarif_Stock!#REF!,"")</f>
        <v>#REF!</v>
      </c>
      <c r="I2105" s="506" t="str">
        <f t="shared" si="64"/>
        <v/>
      </c>
      <c r="J2105" s="2" t="e">
        <f>IF(Produit_Tarif_Stock!#REF!&lt;&gt;0,Produit_Tarif_Stock!#REF!,"")</f>
        <v>#REF!</v>
      </c>
      <c r="K2105" s="2" t="e">
        <f>IF(Produit_Tarif_Stock!#REF!&lt;&gt;0,Produit_Tarif_Stock!#REF!,"")</f>
        <v>#REF!</v>
      </c>
      <c r="L2105" s="114" t="e">
        <f>IF(Produit_Tarif_Stock!#REF!&lt;&gt;0,Produit_Tarif_Stock!#REF!,"")</f>
        <v>#REF!</v>
      </c>
      <c r="M2105" s="114" t="e">
        <f>IF(Produit_Tarif_Stock!#REF!&lt;&gt;0,Produit_Tarif_Stock!#REF!,"")</f>
        <v>#REF!</v>
      </c>
      <c r="N2105" s="454"/>
      <c r="P2105" s="2" t="e">
        <f>IF(Produit_Tarif_Stock!#REF!&lt;&gt;0,Produit_Tarif_Stock!#REF!,"")</f>
        <v>#REF!</v>
      </c>
      <c r="Q2105" s="518" t="e">
        <f>IF(Produit_Tarif_Stock!#REF!&lt;&gt;0,(E2105-(E2105*H2105)-Produit_Tarif_Stock!#REF!)/Produit_Tarif_Stock!#REF!*100,(E2105-(E2105*H2105)-Produit_Tarif_Stock!#REF!)/Produit_Tarif_Stock!#REF!*100)</f>
        <v>#REF!</v>
      </c>
      <c r="R2105" s="523">
        <f t="shared" si="65"/>
        <v>0</v>
      </c>
      <c r="S2105" s="524" t="e">
        <f>Produit_Tarif_Stock!#REF!</f>
        <v>#REF!</v>
      </c>
    </row>
    <row r="2106" spans="1:19" ht="24.75" customHeight="1">
      <c r="A2106" s="228" t="e">
        <f>Produit_Tarif_Stock!#REF!</f>
        <v>#REF!</v>
      </c>
      <c r="B2106" s="118" t="e">
        <f>IF(Produit_Tarif_Stock!#REF!&lt;&gt;"",Produit_Tarif_Stock!#REF!,"")</f>
        <v>#REF!</v>
      </c>
      <c r="C2106" s="502" t="e">
        <f>IF(Produit_Tarif_Stock!#REF!&lt;&gt;"",Produit_Tarif_Stock!#REF!,"")</f>
        <v>#REF!</v>
      </c>
      <c r="D2106" s="505" t="e">
        <f>IF(Produit_Tarif_Stock!#REF!&lt;&gt;"",Produit_Tarif_Stock!#REF!,"")</f>
        <v>#REF!</v>
      </c>
      <c r="E2106" s="514" t="e">
        <f>IF(Produit_Tarif_Stock!#REF!&lt;&gt;0,Produit_Tarif_Stock!#REF!,"")</f>
        <v>#REF!</v>
      </c>
      <c r="F2106" s="2" t="e">
        <f>IF(Produit_Tarif_Stock!#REF!&lt;&gt;"",Produit_Tarif_Stock!#REF!,"")</f>
        <v>#REF!</v>
      </c>
      <c r="G2106" s="506" t="e">
        <f>IF(Produit_Tarif_Stock!#REF!&lt;&gt;0,Produit_Tarif_Stock!#REF!,"")</f>
        <v>#REF!</v>
      </c>
      <c r="I2106" s="506" t="str">
        <f t="shared" si="64"/>
        <v/>
      </c>
      <c r="J2106" s="2" t="e">
        <f>IF(Produit_Tarif_Stock!#REF!&lt;&gt;0,Produit_Tarif_Stock!#REF!,"")</f>
        <v>#REF!</v>
      </c>
      <c r="K2106" s="2" t="e">
        <f>IF(Produit_Tarif_Stock!#REF!&lt;&gt;0,Produit_Tarif_Stock!#REF!,"")</f>
        <v>#REF!</v>
      </c>
      <c r="L2106" s="114" t="e">
        <f>IF(Produit_Tarif_Stock!#REF!&lt;&gt;0,Produit_Tarif_Stock!#REF!,"")</f>
        <v>#REF!</v>
      </c>
      <c r="M2106" s="114" t="e">
        <f>IF(Produit_Tarif_Stock!#REF!&lt;&gt;0,Produit_Tarif_Stock!#REF!,"")</f>
        <v>#REF!</v>
      </c>
      <c r="N2106" s="454"/>
      <c r="P2106" s="2" t="e">
        <f>IF(Produit_Tarif_Stock!#REF!&lt;&gt;0,Produit_Tarif_Stock!#REF!,"")</f>
        <v>#REF!</v>
      </c>
      <c r="Q2106" s="518" t="e">
        <f>IF(Produit_Tarif_Stock!#REF!&lt;&gt;0,(E2106-(E2106*H2106)-Produit_Tarif_Stock!#REF!)/Produit_Tarif_Stock!#REF!*100,(E2106-(E2106*H2106)-Produit_Tarif_Stock!#REF!)/Produit_Tarif_Stock!#REF!*100)</f>
        <v>#REF!</v>
      </c>
      <c r="R2106" s="523">
        <f t="shared" si="65"/>
        <v>0</v>
      </c>
      <c r="S2106" s="524" t="e">
        <f>Produit_Tarif_Stock!#REF!</f>
        <v>#REF!</v>
      </c>
    </row>
    <row r="2107" spans="1:19" ht="24.75" customHeight="1">
      <c r="A2107" s="228" t="e">
        <f>Produit_Tarif_Stock!#REF!</f>
        <v>#REF!</v>
      </c>
      <c r="B2107" s="118" t="e">
        <f>IF(Produit_Tarif_Stock!#REF!&lt;&gt;"",Produit_Tarif_Stock!#REF!,"")</f>
        <v>#REF!</v>
      </c>
      <c r="C2107" s="502" t="e">
        <f>IF(Produit_Tarif_Stock!#REF!&lt;&gt;"",Produit_Tarif_Stock!#REF!,"")</f>
        <v>#REF!</v>
      </c>
      <c r="D2107" s="505" t="e">
        <f>IF(Produit_Tarif_Stock!#REF!&lt;&gt;"",Produit_Tarif_Stock!#REF!,"")</f>
        <v>#REF!</v>
      </c>
      <c r="E2107" s="514" t="e">
        <f>IF(Produit_Tarif_Stock!#REF!&lt;&gt;0,Produit_Tarif_Stock!#REF!,"")</f>
        <v>#REF!</v>
      </c>
      <c r="F2107" s="2" t="e">
        <f>IF(Produit_Tarif_Stock!#REF!&lt;&gt;"",Produit_Tarif_Stock!#REF!,"")</f>
        <v>#REF!</v>
      </c>
      <c r="G2107" s="506" t="e">
        <f>IF(Produit_Tarif_Stock!#REF!&lt;&gt;0,Produit_Tarif_Stock!#REF!,"")</f>
        <v>#REF!</v>
      </c>
      <c r="I2107" s="506" t="str">
        <f t="shared" si="64"/>
        <v/>
      </c>
      <c r="J2107" s="2" t="e">
        <f>IF(Produit_Tarif_Stock!#REF!&lt;&gt;0,Produit_Tarif_Stock!#REF!,"")</f>
        <v>#REF!</v>
      </c>
      <c r="K2107" s="2" t="e">
        <f>IF(Produit_Tarif_Stock!#REF!&lt;&gt;0,Produit_Tarif_Stock!#REF!,"")</f>
        <v>#REF!</v>
      </c>
      <c r="L2107" s="114" t="e">
        <f>IF(Produit_Tarif_Stock!#REF!&lt;&gt;0,Produit_Tarif_Stock!#REF!,"")</f>
        <v>#REF!</v>
      </c>
      <c r="M2107" s="114" t="e">
        <f>IF(Produit_Tarif_Stock!#REF!&lt;&gt;0,Produit_Tarif_Stock!#REF!,"")</f>
        <v>#REF!</v>
      </c>
      <c r="N2107" s="454"/>
      <c r="P2107" s="2" t="e">
        <f>IF(Produit_Tarif_Stock!#REF!&lt;&gt;0,Produit_Tarif_Stock!#REF!,"")</f>
        <v>#REF!</v>
      </c>
      <c r="Q2107" s="518" t="e">
        <f>IF(Produit_Tarif_Stock!#REF!&lt;&gt;0,(E2107-(E2107*H2107)-Produit_Tarif_Stock!#REF!)/Produit_Tarif_Stock!#REF!*100,(E2107-(E2107*H2107)-Produit_Tarif_Stock!#REF!)/Produit_Tarif_Stock!#REF!*100)</f>
        <v>#REF!</v>
      </c>
      <c r="R2107" s="523">
        <f t="shared" si="65"/>
        <v>0</v>
      </c>
      <c r="S2107" s="524" t="e">
        <f>Produit_Tarif_Stock!#REF!</f>
        <v>#REF!</v>
      </c>
    </row>
    <row r="2108" spans="1:19" ht="24.75" customHeight="1">
      <c r="A2108" s="228" t="e">
        <f>Produit_Tarif_Stock!#REF!</f>
        <v>#REF!</v>
      </c>
      <c r="B2108" s="118" t="e">
        <f>IF(Produit_Tarif_Stock!#REF!&lt;&gt;"",Produit_Tarif_Stock!#REF!,"")</f>
        <v>#REF!</v>
      </c>
      <c r="C2108" s="502" t="e">
        <f>IF(Produit_Tarif_Stock!#REF!&lt;&gt;"",Produit_Tarif_Stock!#REF!,"")</f>
        <v>#REF!</v>
      </c>
      <c r="D2108" s="505" t="e">
        <f>IF(Produit_Tarif_Stock!#REF!&lt;&gt;"",Produit_Tarif_Stock!#REF!,"")</f>
        <v>#REF!</v>
      </c>
      <c r="E2108" s="514" t="e">
        <f>IF(Produit_Tarif_Stock!#REF!&lt;&gt;0,Produit_Tarif_Stock!#REF!,"")</f>
        <v>#REF!</v>
      </c>
      <c r="F2108" s="2" t="e">
        <f>IF(Produit_Tarif_Stock!#REF!&lt;&gt;"",Produit_Tarif_Stock!#REF!,"")</f>
        <v>#REF!</v>
      </c>
      <c r="G2108" s="506" t="e">
        <f>IF(Produit_Tarif_Stock!#REF!&lt;&gt;0,Produit_Tarif_Stock!#REF!,"")</f>
        <v>#REF!</v>
      </c>
      <c r="I2108" s="506" t="str">
        <f t="shared" si="64"/>
        <v/>
      </c>
      <c r="J2108" s="2" t="e">
        <f>IF(Produit_Tarif_Stock!#REF!&lt;&gt;0,Produit_Tarif_Stock!#REF!,"")</f>
        <v>#REF!</v>
      </c>
      <c r="K2108" s="2" t="e">
        <f>IF(Produit_Tarif_Stock!#REF!&lt;&gt;0,Produit_Tarif_Stock!#REF!,"")</f>
        <v>#REF!</v>
      </c>
      <c r="L2108" s="114" t="e">
        <f>IF(Produit_Tarif_Stock!#REF!&lt;&gt;0,Produit_Tarif_Stock!#REF!,"")</f>
        <v>#REF!</v>
      </c>
      <c r="M2108" s="114" t="e">
        <f>IF(Produit_Tarif_Stock!#REF!&lt;&gt;0,Produit_Tarif_Stock!#REF!,"")</f>
        <v>#REF!</v>
      </c>
      <c r="N2108" s="454"/>
      <c r="P2108" s="2" t="e">
        <f>IF(Produit_Tarif_Stock!#REF!&lt;&gt;0,Produit_Tarif_Stock!#REF!,"")</f>
        <v>#REF!</v>
      </c>
      <c r="Q2108" s="518" t="e">
        <f>IF(Produit_Tarif_Stock!#REF!&lt;&gt;0,(E2108-(E2108*H2108)-Produit_Tarif_Stock!#REF!)/Produit_Tarif_Stock!#REF!*100,(E2108-(E2108*H2108)-Produit_Tarif_Stock!#REF!)/Produit_Tarif_Stock!#REF!*100)</f>
        <v>#REF!</v>
      </c>
      <c r="R2108" s="523">
        <f t="shared" si="65"/>
        <v>0</v>
      </c>
      <c r="S2108" s="524" t="e">
        <f>Produit_Tarif_Stock!#REF!</f>
        <v>#REF!</v>
      </c>
    </row>
    <row r="2109" spans="1:19" ht="24.75" customHeight="1">
      <c r="A2109" s="228" t="e">
        <f>Produit_Tarif_Stock!#REF!</f>
        <v>#REF!</v>
      </c>
      <c r="B2109" s="118" t="e">
        <f>IF(Produit_Tarif_Stock!#REF!&lt;&gt;"",Produit_Tarif_Stock!#REF!,"")</f>
        <v>#REF!</v>
      </c>
      <c r="C2109" s="502" t="e">
        <f>IF(Produit_Tarif_Stock!#REF!&lt;&gt;"",Produit_Tarif_Stock!#REF!,"")</f>
        <v>#REF!</v>
      </c>
      <c r="D2109" s="505" t="e">
        <f>IF(Produit_Tarif_Stock!#REF!&lt;&gt;"",Produit_Tarif_Stock!#REF!,"")</f>
        <v>#REF!</v>
      </c>
      <c r="E2109" s="514" t="e">
        <f>IF(Produit_Tarif_Stock!#REF!&lt;&gt;0,Produit_Tarif_Stock!#REF!,"")</f>
        <v>#REF!</v>
      </c>
      <c r="F2109" s="2" t="e">
        <f>IF(Produit_Tarif_Stock!#REF!&lt;&gt;"",Produit_Tarif_Stock!#REF!,"")</f>
        <v>#REF!</v>
      </c>
      <c r="G2109" s="506" t="e">
        <f>IF(Produit_Tarif_Stock!#REF!&lt;&gt;0,Produit_Tarif_Stock!#REF!,"")</f>
        <v>#REF!</v>
      </c>
      <c r="I2109" s="506" t="str">
        <f t="shared" si="64"/>
        <v/>
      </c>
      <c r="J2109" s="2" t="e">
        <f>IF(Produit_Tarif_Stock!#REF!&lt;&gt;0,Produit_Tarif_Stock!#REF!,"")</f>
        <v>#REF!</v>
      </c>
      <c r="K2109" s="2" t="e">
        <f>IF(Produit_Tarif_Stock!#REF!&lt;&gt;0,Produit_Tarif_Stock!#REF!,"")</f>
        <v>#REF!</v>
      </c>
      <c r="L2109" s="114" t="e">
        <f>IF(Produit_Tarif_Stock!#REF!&lt;&gt;0,Produit_Tarif_Stock!#REF!,"")</f>
        <v>#REF!</v>
      </c>
      <c r="M2109" s="114" t="e">
        <f>IF(Produit_Tarif_Stock!#REF!&lt;&gt;0,Produit_Tarif_Stock!#REF!,"")</f>
        <v>#REF!</v>
      </c>
      <c r="N2109" s="454"/>
      <c r="P2109" s="2" t="e">
        <f>IF(Produit_Tarif_Stock!#REF!&lt;&gt;0,Produit_Tarif_Stock!#REF!,"")</f>
        <v>#REF!</v>
      </c>
      <c r="Q2109" s="518" t="e">
        <f>IF(Produit_Tarif_Stock!#REF!&lt;&gt;0,(E2109-(E2109*H2109)-Produit_Tarif_Stock!#REF!)/Produit_Tarif_Stock!#REF!*100,(E2109-(E2109*H2109)-Produit_Tarif_Stock!#REF!)/Produit_Tarif_Stock!#REF!*100)</f>
        <v>#REF!</v>
      </c>
      <c r="R2109" s="523">
        <f t="shared" si="65"/>
        <v>0</v>
      </c>
      <c r="S2109" s="524" t="e">
        <f>Produit_Tarif_Stock!#REF!</f>
        <v>#REF!</v>
      </c>
    </row>
    <row r="2110" spans="1:19" ht="24.75" customHeight="1">
      <c r="A2110" s="228" t="e">
        <f>Produit_Tarif_Stock!#REF!</f>
        <v>#REF!</v>
      </c>
      <c r="B2110" s="118" t="e">
        <f>IF(Produit_Tarif_Stock!#REF!&lt;&gt;"",Produit_Tarif_Stock!#REF!,"")</f>
        <v>#REF!</v>
      </c>
      <c r="C2110" s="502" t="e">
        <f>IF(Produit_Tarif_Stock!#REF!&lt;&gt;"",Produit_Tarif_Stock!#REF!,"")</f>
        <v>#REF!</v>
      </c>
      <c r="D2110" s="505" t="e">
        <f>IF(Produit_Tarif_Stock!#REF!&lt;&gt;"",Produit_Tarif_Stock!#REF!,"")</f>
        <v>#REF!</v>
      </c>
      <c r="E2110" s="514" t="e">
        <f>IF(Produit_Tarif_Stock!#REF!&lt;&gt;0,Produit_Tarif_Stock!#REF!,"")</f>
        <v>#REF!</v>
      </c>
      <c r="F2110" s="2" t="e">
        <f>IF(Produit_Tarif_Stock!#REF!&lt;&gt;"",Produit_Tarif_Stock!#REF!,"")</f>
        <v>#REF!</v>
      </c>
      <c r="G2110" s="506" t="e">
        <f>IF(Produit_Tarif_Stock!#REF!&lt;&gt;0,Produit_Tarif_Stock!#REF!,"")</f>
        <v>#REF!</v>
      </c>
      <c r="I2110" s="506" t="str">
        <f t="shared" si="64"/>
        <v/>
      </c>
      <c r="J2110" s="2" t="e">
        <f>IF(Produit_Tarif_Stock!#REF!&lt;&gt;0,Produit_Tarif_Stock!#REF!,"")</f>
        <v>#REF!</v>
      </c>
      <c r="K2110" s="2" t="e">
        <f>IF(Produit_Tarif_Stock!#REF!&lt;&gt;0,Produit_Tarif_Stock!#REF!,"")</f>
        <v>#REF!</v>
      </c>
      <c r="L2110" s="114" t="e">
        <f>IF(Produit_Tarif_Stock!#REF!&lt;&gt;0,Produit_Tarif_Stock!#REF!,"")</f>
        <v>#REF!</v>
      </c>
      <c r="M2110" s="114" t="e">
        <f>IF(Produit_Tarif_Stock!#REF!&lt;&gt;0,Produit_Tarif_Stock!#REF!,"")</f>
        <v>#REF!</v>
      </c>
      <c r="N2110" s="454"/>
      <c r="P2110" s="2" t="e">
        <f>IF(Produit_Tarif_Stock!#REF!&lt;&gt;0,Produit_Tarif_Stock!#REF!,"")</f>
        <v>#REF!</v>
      </c>
      <c r="Q2110" s="518" t="e">
        <f>IF(Produit_Tarif_Stock!#REF!&lt;&gt;0,(E2110-(E2110*H2110)-Produit_Tarif_Stock!#REF!)/Produit_Tarif_Stock!#REF!*100,(E2110-(E2110*H2110)-Produit_Tarif_Stock!#REF!)/Produit_Tarif_Stock!#REF!*100)</f>
        <v>#REF!</v>
      </c>
      <c r="R2110" s="523">
        <f t="shared" si="65"/>
        <v>0</v>
      </c>
      <c r="S2110" s="524" t="e">
        <f>Produit_Tarif_Stock!#REF!</f>
        <v>#REF!</v>
      </c>
    </row>
    <row r="2111" spans="1:19" ht="24.75" customHeight="1">
      <c r="A2111" s="228" t="e">
        <f>Produit_Tarif_Stock!#REF!</f>
        <v>#REF!</v>
      </c>
      <c r="B2111" s="118" t="e">
        <f>IF(Produit_Tarif_Stock!#REF!&lt;&gt;"",Produit_Tarif_Stock!#REF!,"")</f>
        <v>#REF!</v>
      </c>
      <c r="C2111" s="502" t="e">
        <f>IF(Produit_Tarif_Stock!#REF!&lt;&gt;"",Produit_Tarif_Stock!#REF!,"")</f>
        <v>#REF!</v>
      </c>
      <c r="D2111" s="505" t="e">
        <f>IF(Produit_Tarif_Stock!#REF!&lt;&gt;"",Produit_Tarif_Stock!#REF!,"")</f>
        <v>#REF!</v>
      </c>
      <c r="E2111" s="514" t="e">
        <f>IF(Produit_Tarif_Stock!#REF!&lt;&gt;0,Produit_Tarif_Stock!#REF!,"")</f>
        <v>#REF!</v>
      </c>
      <c r="F2111" s="2" t="e">
        <f>IF(Produit_Tarif_Stock!#REF!&lt;&gt;"",Produit_Tarif_Stock!#REF!,"")</f>
        <v>#REF!</v>
      </c>
      <c r="G2111" s="506" t="e">
        <f>IF(Produit_Tarif_Stock!#REF!&lt;&gt;0,Produit_Tarif_Stock!#REF!,"")</f>
        <v>#REF!</v>
      </c>
      <c r="I2111" s="506" t="str">
        <f t="shared" si="64"/>
        <v/>
      </c>
      <c r="J2111" s="2" t="e">
        <f>IF(Produit_Tarif_Stock!#REF!&lt;&gt;0,Produit_Tarif_Stock!#REF!,"")</f>
        <v>#REF!</v>
      </c>
      <c r="K2111" s="2" t="e">
        <f>IF(Produit_Tarif_Stock!#REF!&lt;&gt;0,Produit_Tarif_Stock!#REF!,"")</f>
        <v>#REF!</v>
      </c>
      <c r="L2111" s="114" t="e">
        <f>IF(Produit_Tarif_Stock!#REF!&lt;&gt;0,Produit_Tarif_Stock!#REF!,"")</f>
        <v>#REF!</v>
      </c>
      <c r="M2111" s="114" t="e">
        <f>IF(Produit_Tarif_Stock!#REF!&lt;&gt;0,Produit_Tarif_Stock!#REF!,"")</f>
        <v>#REF!</v>
      </c>
      <c r="N2111" s="454"/>
      <c r="P2111" s="2" t="e">
        <f>IF(Produit_Tarif_Stock!#REF!&lt;&gt;0,Produit_Tarif_Stock!#REF!,"")</f>
        <v>#REF!</v>
      </c>
      <c r="Q2111" s="518" t="e">
        <f>IF(Produit_Tarif_Stock!#REF!&lt;&gt;0,(E2111-(E2111*H2111)-Produit_Tarif_Stock!#REF!)/Produit_Tarif_Stock!#REF!*100,(E2111-(E2111*H2111)-Produit_Tarif_Stock!#REF!)/Produit_Tarif_Stock!#REF!*100)</f>
        <v>#REF!</v>
      </c>
      <c r="R2111" s="523">
        <f t="shared" si="65"/>
        <v>0</v>
      </c>
      <c r="S2111" s="524" t="e">
        <f>Produit_Tarif_Stock!#REF!</f>
        <v>#REF!</v>
      </c>
    </row>
    <row r="2112" spans="1:19" ht="24.75" customHeight="1">
      <c r="A2112" s="228" t="e">
        <f>Produit_Tarif_Stock!#REF!</f>
        <v>#REF!</v>
      </c>
      <c r="B2112" s="118" t="e">
        <f>IF(Produit_Tarif_Stock!#REF!&lt;&gt;"",Produit_Tarif_Stock!#REF!,"")</f>
        <v>#REF!</v>
      </c>
      <c r="C2112" s="502" t="e">
        <f>IF(Produit_Tarif_Stock!#REF!&lt;&gt;"",Produit_Tarif_Stock!#REF!,"")</f>
        <v>#REF!</v>
      </c>
      <c r="D2112" s="505" t="e">
        <f>IF(Produit_Tarif_Stock!#REF!&lt;&gt;"",Produit_Tarif_Stock!#REF!,"")</f>
        <v>#REF!</v>
      </c>
      <c r="E2112" s="514" t="e">
        <f>IF(Produit_Tarif_Stock!#REF!&lt;&gt;0,Produit_Tarif_Stock!#REF!,"")</f>
        <v>#REF!</v>
      </c>
      <c r="F2112" s="2" t="e">
        <f>IF(Produit_Tarif_Stock!#REF!&lt;&gt;"",Produit_Tarif_Stock!#REF!,"")</f>
        <v>#REF!</v>
      </c>
      <c r="G2112" s="506" t="e">
        <f>IF(Produit_Tarif_Stock!#REF!&lt;&gt;0,Produit_Tarif_Stock!#REF!,"")</f>
        <v>#REF!</v>
      </c>
      <c r="I2112" s="506" t="str">
        <f t="shared" si="64"/>
        <v/>
      </c>
      <c r="J2112" s="2" t="e">
        <f>IF(Produit_Tarif_Stock!#REF!&lt;&gt;0,Produit_Tarif_Stock!#REF!,"")</f>
        <v>#REF!</v>
      </c>
      <c r="K2112" s="2" t="e">
        <f>IF(Produit_Tarif_Stock!#REF!&lt;&gt;0,Produit_Tarif_Stock!#REF!,"")</f>
        <v>#REF!</v>
      </c>
      <c r="L2112" s="114" t="e">
        <f>IF(Produit_Tarif_Stock!#REF!&lt;&gt;0,Produit_Tarif_Stock!#REF!,"")</f>
        <v>#REF!</v>
      </c>
      <c r="M2112" s="114" t="e">
        <f>IF(Produit_Tarif_Stock!#REF!&lt;&gt;0,Produit_Tarif_Stock!#REF!,"")</f>
        <v>#REF!</v>
      </c>
      <c r="N2112" s="454"/>
      <c r="P2112" s="2" t="e">
        <f>IF(Produit_Tarif_Stock!#REF!&lt;&gt;0,Produit_Tarif_Stock!#REF!,"")</f>
        <v>#REF!</v>
      </c>
      <c r="Q2112" s="518" t="e">
        <f>IF(Produit_Tarif_Stock!#REF!&lt;&gt;0,(E2112-(E2112*H2112)-Produit_Tarif_Stock!#REF!)/Produit_Tarif_Stock!#REF!*100,(E2112-(E2112*H2112)-Produit_Tarif_Stock!#REF!)/Produit_Tarif_Stock!#REF!*100)</f>
        <v>#REF!</v>
      </c>
      <c r="R2112" s="523">
        <f t="shared" si="65"/>
        <v>0</v>
      </c>
      <c r="S2112" s="524" t="e">
        <f>Produit_Tarif_Stock!#REF!</f>
        <v>#REF!</v>
      </c>
    </row>
    <row r="2113" spans="1:19" ht="24.75" customHeight="1">
      <c r="A2113" s="228" t="e">
        <f>Produit_Tarif_Stock!#REF!</f>
        <v>#REF!</v>
      </c>
      <c r="B2113" s="118" t="e">
        <f>IF(Produit_Tarif_Stock!#REF!&lt;&gt;"",Produit_Tarif_Stock!#REF!,"")</f>
        <v>#REF!</v>
      </c>
      <c r="C2113" s="502" t="e">
        <f>IF(Produit_Tarif_Stock!#REF!&lt;&gt;"",Produit_Tarif_Stock!#REF!,"")</f>
        <v>#REF!</v>
      </c>
      <c r="D2113" s="505" t="e">
        <f>IF(Produit_Tarif_Stock!#REF!&lt;&gt;"",Produit_Tarif_Stock!#REF!,"")</f>
        <v>#REF!</v>
      </c>
      <c r="E2113" s="514" t="e">
        <f>IF(Produit_Tarif_Stock!#REF!&lt;&gt;0,Produit_Tarif_Stock!#REF!,"")</f>
        <v>#REF!</v>
      </c>
      <c r="F2113" s="2" t="e">
        <f>IF(Produit_Tarif_Stock!#REF!&lt;&gt;"",Produit_Tarif_Stock!#REF!,"")</f>
        <v>#REF!</v>
      </c>
      <c r="G2113" s="506" t="e">
        <f>IF(Produit_Tarif_Stock!#REF!&lt;&gt;0,Produit_Tarif_Stock!#REF!,"")</f>
        <v>#REF!</v>
      </c>
      <c r="I2113" s="506" t="str">
        <f t="shared" si="64"/>
        <v/>
      </c>
      <c r="J2113" s="2" t="e">
        <f>IF(Produit_Tarif_Stock!#REF!&lt;&gt;0,Produit_Tarif_Stock!#REF!,"")</f>
        <v>#REF!</v>
      </c>
      <c r="K2113" s="2" t="e">
        <f>IF(Produit_Tarif_Stock!#REF!&lt;&gt;0,Produit_Tarif_Stock!#REF!,"")</f>
        <v>#REF!</v>
      </c>
      <c r="L2113" s="114" t="e">
        <f>IF(Produit_Tarif_Stock!#REF!&lt;&gt;0,Produit_Tarif_Stock!#REF!,"")</f>
        <v>#REF!</v>
      </c>
      <c r="M2113" s="114" t="e">
        <f>IF(Produit_Tarif_Stock!#REF!&lt;&gt;0,Produit_Tarif_Stock!#REF!,"")</f>
        <v>#REF!</v>
      </c>
      <c r="N2113" s="454"/>
      <c r="P2113" s="2" t="e">
        <f>IF(Produit_Tarif_Stock!#REF!&lt;&gt;0,Produit_Tarif_Stock!#REF!,"")</f>
        <v>#REF!</v>
      </c>
      <c r="Q2113" s="518" t="e">
        <f>IF(Produit_Tarif_Stock!#REF!&lt;&gt;0,(E2113-(E2113*H2113)-Produit_Tarif_Stock!#REF!)/Produit_Tarif_Stock!#REF!*100,(E2113-(E2113*H2113)-Produit_Tarif_Stock!#REF!)/Produit_Tarif_Stock!#REF!*100)</f>
        <v>#REF!</v>
      </c>
      <c r="R2113" s="523">
        <f t="shared" si="65"/>
        <v>0</v>
      </c>
      <c r="S2113" s="524" t="e">
        <f>Produit_Tarif_Stock!#REF!</f>
        <v>#REF!</v>
      </c>
    </row>
    <row r="2114" spans="1:19" ht="24.75" customHeight="1">
      <c r="A2114" s="228" t="e">
        <f>Produit_Tarif_Stock!#REF!</f>
        <v>#REF!</v>
      </c>
      <c r="B2114" s="118" t="e">
        <f>IF(Produit_Tarif_Stock!#REF!&lt;&gt;"",Produit_Tarif_Stock!#REF!,"")</f>
        <v>#REF!</v>
      </c>
      <c r="C2114" s="502" t="e">
        <f>IF(Produit_Tarif_Stock!#REF!&lt;&gt;"",Produit_Tarif_Stock!#REF!,"")</f>
        <v>#REF!</v>
      </c>
      <c r="D2114" s="505" t="e">
        <f>IF(Produit_Tarif_Stock!#REF!&lt;&gt;"",Produit_Tarif_Stock!#REF!,"")</f>
        <v>#REF!</v>
      </c>
      <c r="E2114" s="514" t="e">
        <f>IF(Produit_Tarif_Stock!#REF!&lt;&gt;0,Produit_Tarif_Stock!#REF!,"")</f>
        <v>#REF!</v>
      </c>
      <c r="F2114" s="2" t="e">
        <f>IF(Produit_Tarif_Stock!#REF!&lt;&gt;"",Produit_Tarif_Stock!#REF!,"")</f>
        <v>#REF!</v>
      </c>
      <c r="G2114" s="506" t="e">
        <f>IF(Produit_Tarif_Stock!#REF!&lt;&gt;0,Produit_Tarif_Stock!#REF!,"")</f>
        <v>#REF!</v>
      </c>
      <c r="I2114" s="506" t="str">
        <f t="shared" si="64"/>
        <v/>
      </c>
      <c r="J2114" s="2" t="e">
        <f>IF(Produit_Tarif_Stock!#REF!&lt;&gt;0,Produit_Tarif_Stock!#REF!,"")</f>
        <v>#REF!</v>
      </c>
      <c r="K2114" s="2" t="e">
        <f>IF(Produit_Tarif_Stock!#REF!&lt;&gt;0,Produit_Tarif_Stock!#REF!,"")</f>
        <v>#REF!</v>
      </c>
      <c r="L2114" s="114" t="e">
        <f>IF(Produit_Tarif_Stock!#REF!&lt;&gt;0,Produit_Tarif_Stock!#REF!,"")</f>
        <v>#REF!</v>
      </c>
      <c r="M2114" s="114" t="e">
        <f>IF(Produit_Tarif_Stock!#REF!&lt;&gt;0,Produit_Tarif_Stock!#REF!,"")</f>
        <v>#REF!</v>
      </c>
      <c r="N2114" s="454"/>
      <c r="P2114" s="2" t="e">
        <f>IF(Produit_Tarif_Stock!#REF!&lt;&gt;0,Produit_Tarif_Stock!#REF!,"")</f>
        <v>#REF!</v>
      </c>
      <c r="Q2114" s="518" t="e">
        <f>IF(Produit_Tarif_Stock!#REF!&lt;&gt;0,(E2114-(E2114*H2114)-Produit_Tarif_Stock!#REF!)/Produit_Tarif_Stock!#REF!*100,(E2114-(E2114*H2114)-Produit_Tarif_Stock!#REF!)/Produit_Tarif_Stock!#REF!*100)</f>
        <v>#REF!</v>
      </c>
      <c r="R2114" s="523">
        <f t="shared" si="65"/>
        <v>0</v>
      </c>
      <c r="S2114" s="524" t="e">
        <f>Produit_Tarif_Stock!#REF!</f>
        <v>#REF!</v>
      </c>
    </row>
    <row r="2115" spans="1:19" ht="24.75" customHeight="1">
      <c r="A2115" s="228" t="e">
        <f>Produit_Tarif_Stock!#REF!</f>
        <v>#REF!</v>
      </c>
      <c r="B2115" s="118" t="e">
        <f>IF(Produit_Tarif_Stock!#REF!&lt;&gt;"",Produit_Tarif_Stock!#REF!,"")</f>
        <v>#REF!</v>
      </c>
      <c r="C2115" s="502" t="e">
        <f>IF(Produit_Tarif_Stock!#REF!&lt;&gt;"",Produit_Tarif_Stock!#REF!,"")</f>
        <v>#REF!</v>
      </c>
      <c r="D2115" s="505" t="e">
        <f>IF(Produit_Tarif_Stock!#REF!&lt;&gt;"",Produit_Tarif_Stock!#REF!,"")</f>
        <v>#REF!</v>
      </c>
      <c r="E2115" s="514" t="e">
        <f>IF(Produit_Tarif_Stock!#REF!&lt;&gt;0,Produit_Tarif_Stock!#REF!,"")</f>
        <v>#REF!</v>
      </c>
      <c r="F2115" s="2" t="e">
        <f>IF(Produit_Tarif_Stock!#REF!&lt;&gt;"",Produit_Tarif_Stock!#REF!,"")</f>
        <v>#REF!</v>
      </c>
      <c r="G2115" s="506" t="e">
        <f>IF(Produit_Tarif_Stock!#REF!&lt;&gt;0,Produit_Tarif_Stock!#REF!,"")</f>
        <v>#REF!</v>
      </c>
      <c r="I2115" s="506" t="str">
        <f t="shared" si="64"/>
        <v/>
      </c>
      <c r="J2115" s="2" t="e">
        <f>IF(Produit_Tarif_Stock!#REF!&lt;&gt;0,Produit_Tarif_Stock!#REF!,"")</f>
        <v>#REF!</v>
      </c>
      <c r="K2115" s="2" t="e">
        <f>IF(Produit_Tarif_Stock!#REF!&lt;&gt;0,Produit_Tarif_Stock!#REF!,"")</f>
        <v>#REF!</v>
      </c>
      <c r="L2115" s="114" t="e">
        <f>IF(Produit_Tarif_Stock!#REF!&lt;&gt;0,Produit_Tarif_Stock!#REF!,"")</f>
        <v>#REF!</v>
      </c>
      <c r="M2115" s="114" t="e">
        <f>IF(Produit_Tarif_Stock!#REF!&lt;&gt;0,Produit_Tarif_Stock!#REF!,"")</f>
        <v>#REF!</v>
      </c>
      <c r="N2115" s="454"/>
      <c r="P2115" s="2" t="e">
        <f>IF(Produit_Tarif_Stock!#REF!&lt;&gt;0,Produit_Tarif_Stock!#REF!,"")</f>
        <v>#REF!</v>
      </c>
      <c r="Q2115" s="518" t="e">
        <f>IF(Produit_Tarif_Stock!#REF!&lt;&gt;0,(E2115-(E2115*H2115)-Produit_Tarif_Stock!#REF!)/Produit_Tarif_Stock!#REF!*100,(E2115-(E2115*H2115)-Produit_Tarif_Stock!#REF!)/Produit_Tarif_Stock!#REF!*100)</f>
        <v>#REF!</v>
      </c>
      <c r="R2115" s="523">
        <f t="shared" si="65"/>
        <v>0</v>
      </c>
      <c r="S2115" s="524" t="e">
        <f>Produit_Tarif_Stock!#REF!</f>
        <v>#REF!</v>
      </c>
    </row>
    <row r="2116" spans="1:19" ht="24.75" customHeight="1">
      <c r="A2116" s="228" t="e">
        <f>Produit_Tarif_Stock!#REF!</f>
        <v>#REF!</v>
      </c>
      <c r="B2116" s="118" t="e">
        <f>IF(Produit_Tarif_Stock!#REF!&lt;&gt;"",Produit_Tarif_Stock!#REF!,"")</f>
        <v>#REF!</v>
      </c>
      <c r="C2116" s="502" t="e">
        <f>IF(Produit_Tarif_Stock!#REF!&lt;&gt;"",Produit_Tarif_Stock!#REF!,"")</f>
        <v>#REF!</v>
      </c>
      <c r="D2116" s="505" t="e">
        <f>IF(Produit_Tarif_Stock!#REF!&lt;&gt;"",Produit_Tarif_Stock!#REF!,"")</f>
        <v>#REF!</v>
      </c>
      <c r="E2116" s="514" t="e">
        <f>IF(Produit_Tarif_Stock!#REF!&lt;&gt;0,Produit_Tarif_Stock!#REF!,"")</f>
        <v>#REF!</v>
      </c>
      <c r="F2116" s="2" t="e">
        <f>IF(Produit_Tarif_Stock!#REF!&lt;&gt;"",Produit_Tarif_Stock!#REF!,"")</f>
        <v>#REF!</v>
      </c>
      <c r="G2116" s="506" t="e">
        <f>IF(Produit_Tarif_Stock!#REF!&lt;&gt;0,Produit_Tarif_Stock!#REF!,"")</f>
        <v>#REF!</v>
      </c>
      <c r="I2116" s="506" t="str">
        <f t="shared" si="64"/>
        <v/>
      </c>
      <c r="J2116" s="2" t="e">
        <f>IF(Produit_Tarif_Stock!#REF!&lt;&gt;0,Produit_Tarif_Stock!#REF!,"")</f>
        <v>#REF!</v>
      </c>
      <c r="K2116" s="2" t="e">
        <f>IF(Produit_Tarif_Stock!#REF!&lt;&gt;0,Produit_Tarif_Stock!#REF!,"")</f>
        <v>#REF!</v>
      </c>
      <c r="L2116" s="114" t="e">
        <f>IF(Produit_Tarif_Stock!#REF!&lt;&gt;0,Produit_Tarif_Stock!#REF!,"")</f>
        <v>#REF!</v>
      </c>
      <c r="M2116" s="114" t="e">
        <f>IF(Produit_Tarif_Stock!#REF!&lt;&gt;0,Produit_Tarif_Stock!#REF!,"")</f>
        <v>#REF!</v>
      </c>
      <c r="N2116" s="454"/>
      <c r="P2116" s="2" t="e">
        <f>IF(Produit_Tarif_Stock!#REF!&lt;&gt;0,Produit_Tarif_Stock!#REF!,"")</f>
        <v>#REF!</v>
      </c>
      <c r="Q2116" s="518" t="e">
        <f>IF(Produit_Tarif_Stock!#REF!&lt;&gt;0,(E2116-(E2116*H2116)-Produit_Tarif_Stock!#REF!)/Produit_Tarif_Stock!#REF!*100,(E2116-(E2116*H2116)-Produit_Tarif_Stock!#REF!)/Produit_Tarif_Stock!#REF!*100)</f>
        <v>#REF!</v>
      </c>
      <c r="R2116" s="523">
        <f t="shared" si="65"/>
        <v>0</v>
      </c>
      <c r="S2116" s="524" t="e">
        <f>Produit_Tarif_Stock!#REF!</f>
        <v>#REF!</v>
      </c>
    </row>
    <row r="2117" spans="1:19" ht="24.75" customHeight="1">
      <c r="A2117" s="228" t="e">
        <f>Produit_Tarif_Stock!#REF!</f>
        <v>#REF!</v>
      </c>
      <c r="B2117" s="118" t="e">
        <f>IF(Produit_Tarif_Stock!#REF!&lt;&gt;"",Produit_Tarif_Stock!#REF!,"")</f>
        <v>#REF!</v>
      </c>
      <c r="C2117" s="502" t="e">
        <f>IF(Produit_Tarif_Stock!#REF!&lt;&gt;"",Produit_Tarif_Stock!#REF!,"")</f>
        <v>#REF!</v>
      </c>
      <c r="D2117" s="505" t="e">
        <f>IF(Produit_Tarif_Stock!#REF!&lt;&gt;"",Produit_Tarif_Stock!#REF!,"")</f>
        <v>#REF!</v>
      </c>
      <c r="E2117" s="514" t="e">
        <f>IF(Produit_Tarif_Stock!#REF!&lt;&gt;0,Produit_Tarif_Stock!#REF!,"")</f>
        <v>#REF!</v>
      </c>
      <c r="F2117" s="2" t="e">
        <f>IF(Produit_Tarif_Stock!#REF!&lt;&gt;"",Produit_Tarif_Stock!#REF!,"")</f>
        <v>#REF!</v>
      </c>
      <c r="G2117" s="506" t="e">
        <f>IF(Produit_Tarif_Stock!#REF!&lt;&gt;0,Produit_Tarif_Stock!#REF!,"")</f>
        <v>#REF!</v>
      </c>
      <c r="I2117" s="506" t="str">
        <f t="shared" si="64"/>
        <v/>
      </c>
      <c r="J2117" s="2" t="e">
        <f>IF(Produit_Tarif_Stock!#REF!&lt;&gt;0,Produit_Tarif_Stock!#REF!,"")</f>
        <v>#REF!</v>
      </c>
      <c r="K2117" s="2" t="e">
        <f>IF(Produit_Tarif_Stock!#REF!&lt;&gt;0,Produit_Tarif_Stock!#REF!,"")</f>
        <v>#REF!</v>
      </c>
      <c r="L2117" s="114" t="e">
        <f>IF(Produit_Tarif_Stock!#REF!&lt;&gt;0,Produit_Tarif_Stock!#REF!,"")</f>
        <v>#REF!</v>
      </c>
      <c r="M2117" s="114" t="e">
        <f>IF(Produit_Tarif_Stock!#REF!&lt;&gt;0,Produit_Tarif_Stock!#REF!,"")</f>
        <v>#REF!</v>
      </c>
      <c r="N2117" s="454"/>
      <c r="P2117" s="2" t="e">
        <f>IF(Produit_Tarif_Stock!#REF!&lt;&gt;0,Produit_Tarif_Stock!#REF!,"")</f>
        <v>#REF!</v>
      </c>
      <c r="Q2117" s="518" t="e">
        <f>IF(Produit_Tarif_Stock!#REF!&lt;&gt;0,(E2117-(E2117*H2117)-Produit_Tarif_Stock!#REF!)/Produit_Tarif_Stock!#REF!*100,(E2117-(E2117*H2117)-Produit_Tarif_Stock!#REF!)/Produit_Tarif_Stock!#REF!*100)</f>
        <v>#REF!</v>
      </c>
      <c r="R2117" s="523">
        <f t="shared" si="65"/>
        <v>0</v>
      </c>
      <c r="S2117" s="524" t="e">
        <f>Produit_Tarif_Stock!#REF!</f>
        <v>#REF!</v>
      </c>
    </row>
    <row r="2118" spans="1:19" ht="24.75" customHeight="1">
      <c r="A2118" s="228" t="e">
        <f>Produit_Tarif_Stock!#REF!</f>
        <v>#REF!</v>
      </c>
      <c r="B2118" s="118" t="e">
        <f>IF(Produit_Tarif_Stock!#REF!&lt;&gt;"",Produit_Tarif_Stock!#REF!,"")</f>
        <v>#REF!</v>
      </c>
      <c r="C2118" s="502" t="e">
        <f>IF(Produit_Tarif_Stock!#REF!&lt;&gt;"",Produit_Tarif_Stock!#REF!,"")</f>
        <v>#REF!</v>
      </c>
      <c r="D2118" s="505" t="e">
        <f>IF(Produit_Tarif_Stock!#REF!&lt;&gt;"",Produit_Tarif_Stock!#REF!,"")</f>
        <v>#REF!</v>
      </c>
      <c r="E2118" s="514" t="e">
        <f>IF(Produit_Tarif_Stock!#REF!&lt;&gt;0,Produit_Tarif_Stock!#REF!,"")</f>
        <v>#REF!</v>
      </c>
      <c r="F2118" s="2" t="e">
        <f>IF(Produit_Tarif_Stock!#REF!&lt;&gt;"",Produit_Tarif_Stock!#REF!,"")</f>
        <v>#REF!</v>
      </c>
      <c r="G2118" s="506" t="e">
        <f>IF(Produit_Tarif_Stock!#REF!&lt;&gt;0,Produit_Tarif_Stock!#REF!,"")</f>
        <v>#REF!</v>
      </c>
      <c r="I2118" s="506" t="str">
        <f t="shared" si="64"/>
        <v/>
      </c>
      <c r="J2118" s="2" t="e">
        <f>IF(Produit_Tarif_Stock!#REF!&lt;&gt;0,Produit_Tarif_Stock!#REF!,"")</f>
        <v>#REF!</v>
      </c>
      <c r="K2118" s="2" t="e">
        <f>IF(Produit_Tarif_Stock!#REF!&lt;&gt;0,Produit_Tarif_Stock!#REF!,"")</f>
        <v>#REF!</v>
      </c>
      <c r="L2118" s="114" t="e">
        <f>IF(Produit_Tarif_Stock!#REF!&lt;&gt;0,Produit_Tarif_Stock!#REF!,"")</f>
        <v>#REF!</v>
      </c>
      <c r="M2118" s="114" t="e">
        <f>IF(Produit_Tarif_Stock!#REF!&lt;&gt;0,Produit_Tarif_Stock!#REF!,"")</f>
        <v>#REF!</v>
      </c>
      <c r="N2118" s="454"/>
      <c r="P2118" s="2" t="e">
        <f>IF(Produit_Tarif_Stock!#REF!&lt;&gt;0,Produit_Tarif_Stock!#REF!,"")</f>
        <v>#REF!</v>
      </c>
      <c r="Q2118" s="518" t="e">
        <f>IF(Produit_Tarif_Stock!#REF!&lt;&gt;0,(E2118-(E2118*H2118)-Produit_Tarif_Stock!#REF!)/Produit_Tarif_Stock!#REF!*100,(E2118-(E2118*H2118)-Produit_Tarif_Stock!#REF!)/Produit_Tarif_Stock!#REF!*100)</f>
        <v>#REF!</v>
      </c>
      <c r="R2118" s="523">
        <f t="shared" si="65"/>
        <v>0</v>
      </c>
      <c r="S2118" s="524" t="e">
        <f>Produit_Tarif_Stock!#REF!</f>
        <v>#REF!</v>
      </c>
    </row>
    <row r="2119" spans="1:19" ht="24.75" customHeight="1">
      <c r="A2119" s="228" t="e">
        <f>Produit_Tarif_Stock!#REF!</f>
        <v>#REF!</v>
      </c>
      <c r="B2119" s="118" t="e">
        <f>IF(Produit_Tarif_Stock!#REF!&lt;&gt;"",Produit_Tarif_Stock!#REF!,"")</f>
        <v>#REF!</v>
      </c>
      <c r="C2119" s="502" t="e">
        <f>IF(Produit_Tarif_Stock!#REF!&lt;&gt;"",Produit_Tarif_Stock!#REF!,"")</f>
        <v>#REF!</v>
      </c>
      <c r="D2119" s="505" t="e">
        <f>IF(Produit_Tarif_Stock!#REF!&lt;&gt;"",Produit_Tarif_Stock!#REF!,"")</f>
        <v>#REF!</v>
      </c>
      <c r="E2119" s="514" t="e">
        <f>IF(Produit_Tarif_Stock!#REF!&lt;&gt;0,Produit_Tarif_Stock!#REF!,"")</f>
        <v>#REF!</v>
      </c>
      <c r="F2119" s="2" t="e">
        <f>IF(Produit_Tarif_Stock!#REF!&lt;&gt;"",Produit_Tarif_Stock!#REF!,"")</f>
        <v>#REF!</v>
      </c>
      <c r="G2119" s="506" t="e">
        <f>IF(Produit_Tarif_Stock!#REF!&lt;&gt;0,Produit_Tarif_Stock!#REF!,"")</f>
        <v>#REF!</v>
      </c>
      <c r="I2119" s="506" t="str">
        <f t="shared" ref="I2119:I2182" si="66">IF(H2119&gt;0,E2119-(E2119*H2119),"")</f>
        <v/>
      </c>
      <c r="J2119" s="2" t="e">
        <f>IF(Produit_Tarif_Stock!#REF!&lt;&gt;0,Produit_Tarif_Stock!#REF!,"")</f>
        <v>#REF!</v>
      </c>
      <c r="K2119" s="2" t="e">
        <f>IF(Produit_Tarif_Stock!#REF!&lt;&gt;0,Produit_Tarif_Stock!#REF!,"")</f>
        <v>#REF!</v>
      </c>
      <c r="L2119" s="114" t="e">
        <f>IF(Produit_Tarif_Stock!#REF!&lt;&gt;0,Produit_Tarif_Stock!#REF!,"")</f>
        <v>#REF!</v>
      </c>
      <c r="M2119" s="114" t="e">
        <f>IF(Produit_Tarif_Stock!#REF!&lt;&gt;0,Produit_Tarif_Stock!#REF!,"")</f>
        <v>#REF!</v>
      </c>
      <c r="N2119" s="454"/>
      <c r="P2119" s="2" t="e">
        <f>IF(Produit_Tarif_Stock!#REF!&lt;&gt;0,Produit_Tarif_Stock!#REF!,"")</f>
        <v>#REF!</v>
      </c>
      <c r="Q2119" s="518" t="e">
        <f>IF(Produit_Tarif_Stock!#REF!&lt;&gt;0,(E2119-(E2119*H2119)-Produit_Tarif_Stock!#REF!)/Produit_Tarif_Stock!#REF!*100,(E2119-(E2119*H2119)-Produit_Tarif_Stock!#REF!)/Produit_Tarif_Stock!#REF!*100)</f>
        <v>#REF!</v>
      </c>
      <c r="R2119" s="523">
        <f t="shared" ref="R2119:R2182" si="67">SUM(H2119:H4112)</f>
        <v>0</v>
      </c>
      <c r="S2119" s="524" t="e">
        <f>Produit_Tarif_Stock!#REF!</f>
        <v>#REF!</v>
      </c>
    </row>
    <row r="2120" spans="1:19" ht="24.75" customHeight="1">
      <c r="A2120" s="228" t="e">
        <f>Produit_Tarif_Stock!#REF!</f>
        <v>#REF!</v>
      </c>
      <c r="B2120" s="118" t="e">
        <f>IF(Produit_Tarif_Stock!#REF!&lt;&gt;"",Produit_Tarif_Stock!#REF!,"")</f>
        <v>#REF!</v>
      </c>
      <c r="C2120" s="502" t="e">
        <f>IF(Produit_Tarif_Stock!#REF!&lt;&gt;"",Produit_Tarif_Stock!#REF!,"")</f>
        <v>#REF!</v>
      </c>
      <c r="D2120" s="505" t="e">
        <f>IF(Produit_Tarif_Stock!#REF!&lt;&gt;"",Produit_Tarif_Stock!#REF!,"")</f>
        <v>#REF!</v>
      </c>
      <c r="E2120" s="514" t="e">
        <f>IF(Produit_Tarif_Stock!#REF!&lt;&gt;0,Produit_Tarif_Stock!#REF!,"")</f>
        <v>#REF!</v>
      </c>
      <c r="F2120" s="2" t="e">
        <f>IF(Produit_Tarif_Stock!#REF!&lt;&gt;"",Produit_Tarif_Stock!#REF!,"")</f>
        <v>#REF!</v>
      </c>
      <c r="G2120" s="506" t="e">
        <f>IF(Produit_Tarif_Stock!#REF!&lt;&gt;0,Produit_Tarif_Stock!#REF!,"")</f>
        <v>#REF!</v>
      </c>
      <c r="I2120" s="506" t="str">
        <f t="shared" si="66"/>
        <v/>
      </c>
      <c r="J2120" s="2" t="e">
        <f>IF(Produit_Tarif_Stock!#REF!&lt;&gt;0,Produit_Tarif_Stock!#REF!,"")</f>
        <v>#REF!</v>
      </c>
      <c r="K2120" s="2" t="e">
        <f>IF(Produit_Tarif_Stock!#REF!&lt;&gt;0,Produit_Tarif_Stock!#REF!,"")</f>
        <v>#REF!</v>
      </c>
      <c r="L2120" s="114" t="e">
        <f>IF(Produit_Tarif_Stock!#REF!&lt;&gt;0,Produit_Tarif_Stock!#REF!,"")</f>
        <v>#REF!</v>
      </c>
      <c r="M2120" s="114" t="e">
        <f>IF(Produit_Tarif_Stock!#REF!&lt;&gt;0,Produit_Tarif_Stock!#REF!,"")</f>
        <v>#REF!</v>
      </c>
      <c r="N2120" s="454"/>
      <c r="P2120" s="2" t="e">
        <f>IF(Produit_Tarif_Stock!#REF!&lt;&gt;0,Produit_Tarif_Stock!#REF!,"")</f>
        <v>#REF!</v>
      </c>
      <c r="Q2120" s="518" t="e">
        <f>IF(Produit_Tarif_Stock!#REF!&lt;&gt;0,(E2120-(E2120*H2120)-Produit_Tarif_Stock!#REF!)/Produit_Tarif_Stock!#REF!*100,(E2120-(E2120*H2120)-Produit_Tarif_Stock!#REF!)/Produit_Tarif_Stock!#REF!*100)</f>
        <v>#REF!</v>
      </c>
      <c r="R2120" s="523">
        <f t="shared" si="67"/>
        <v>0</v>
      </c>
      <c r="S2120" s="524" t="e">
        <f>Produit_Tarif_Stock!#REF!</f>
        <v>#REF!</v>
      </c>
    </row>
    <row r="2121" spans="1:19" ht="24.75" customHeight="1">
      <c r="A2121" s="228" t="e">
        <f>Produit_Tarif_Stock!#REF!</f>
        <v>#REF!</v>
      </c>
      <c r="B2121" s="118" t="e">
        <f>IF(Produit_Tarif_Stock!#REF!&lt;&gt;"",Produit_Tarif_Stock!#REF!,"")</f>
        <v>#REF!</v>
      </c>
      <c r="C2121" s="502" t="e">
        <f>IF(Produit_Tarif_Stock!#REF!&lt;&gt;"",Produit_Tarif_Stock!#REF!,"")</f>
        <v>#REF!</v>
      </c>
      <c r="D2121" s="505" t="e">
        <f>IF(Produit_Tarif_Stock!#REF!&lt;&gt;"",Produit_Tarif_Stock!#REF!,"")</f>
        <v>#REF!</v>
      </c>
      <c r="E2121" s="514" t="e">
        <f>IF(Produit_Tarif_Stock!#REF!&lt;&gt;0,Produit_Tarif_Stock!#REF!,"")</f>
        <v>#REF!</v>
      </c>
      <c r="F2121" s="2" t="e">
        <f>IF(Produit_Tarif_Stock!#REF!&lt;&gt;"",Produit_Tarif_Stock!#REF!,"")</f>
        <v>#REF!</v>
      </c>
      <c r="G2121" s="506" t="e">
        <f>IF(Produit_Tarif_Stock!#REF!&lt;&gt;0,Produit_Tarif_Stock!#REF!,"")</f>
        <v>#REF!</v>
      </c>
      <c r="I2121" s="506" t="str">
        <f t="shared" si="66"/>
        <v/>
      </c>
      <c r="J2121" s="2" t="e">
        <f>IF(Produit_Tarif_Stock!#REF!&lt;&gt;0,Produit_Tarif_Stock!#REF!,"")</f>
        <v>#REF!</v>
      </c>
      <c r="K2121" s="2" t="e">
        <f>IF(Produit_Tarif_Stock!#REF!&lt;&gt;0,Produit_Tarif_Stock!#REF!,"")</f>
        <v>#REF!</v>
      </c>
      <c r="L2121" s="114" t="e">
        <f>IF(Produit_Tarif_Stock!#REF!&lt;&gt;0,Produit_Tarif_Stock!#REF!,"")</f>
        <v>#REF!</v>
      </c>
      <c r="M2121" s="114" t="e">
        <f>IF(Produit_Tarif_Stock!#REF!&lt;&gt;0,Produit_Tarif_Stock!#REF!,"")</f>
        <v>#REF!</v>
      </c>
      <c r="N2121" s="454"/>
      <c r="P2121" s="2" t="e">
        <f>IF(Produit_Tarif_Stock!#REF!&lt;&gt;0,Produit_Tarif_Stock!#REF!,"")</f>
        <v>#REF!</v>
      </c>
      <c r="Q2121" s="518" t="e">
        <f>IF(Produit_Tarif_Stock!#REF!&lt;&gt;0,(E2121-(E2121*H2121)-Produit_Tarif_Stock!#REF!)/Produit_Tarif_Stock!#REF!*100,(E2121-(E2121*H2121)-Produit_Tarif_Stock!#REF!)/Produit_Tarif_Stock!#REF!*100)</f>
        <v>#REF!</v>
      </c>
      <c r="R2121" s="523">
        <f t="shared" si="67"/>
        <v>0</v>
      </c>
      <c r="S2121" s="524" t="e">
        <f>Produit_Tarif_Stock!#REF!</f>
        <v>#REF!</v>
      </c>
    </row>
    <row r="2122" spans="1:19" ht="24.75" customHeight="1">
      <c r="A2122" s="228" t="e">
        <f>Produit_Tarif_Stock!#REF!</f>
        <v>#REF!</v>
      </c>
      <c r="B2122" s="118" t="e">
        <f>IF(Produit_Tarif_Stock!#REF!&lt;&gt;"",Produit_Tarif_Stock!#REF!,"")</f>
        <v>#REF!</v>
      </c>
      <c r="C2122" s="502" t="e">
        <f>IF(Produit_Tarif_Stock!#REF!&lt;&gt;"",Produit_Tarif_Stock!#REF!,"")</f>
        <v>#REF!</v>
      </c>
      <c r="D2122" s="505" t="e">
        <f>IF(Produit_Tarif_Stock!#REF!&lt;&gt;"",Produit_Tarif_Stock!#REF!,"")</f>
        <v>#REF!</v>
      </c>
      <c r="E2122" s="514" t="e">
        <f>IF(Produit_Tarif_Stock!#REF!&lt;&gt;0,Produit_Tarif_Stock!#REF!,"")</f>
        <v>#REF!</v>
      </c>
      <c r="F2122" s="2" t="e">
        <f>IF(Produit_Tarif_Stock!#REF!&lt;&gt;"",Produit_Tarif_Stock!#REF!,"")</f>
        <v>#REF!</v>
      </c>
      <c r="G2122" s="506" t="e">
        <f>IF(Produit_Tarif_Stock!#REF!&lt;&gt;0,Produit_Tarif_Stock!#REF!,"")</f>
        <v>#REF!</v>
      </c>
      <c r="I2122" s="506" t="str">
        <f t="shared" si="66"/>
        <v/>
      </c>
      <c r="J2122" s="2" t="e">
        <f>IF(Produit_Tarif_Stock!#REF!&lt;&gt;0,Produit_Tarif_Stock!#REF!,"")</f>
        <v>#REF!</v>
      </c>
      <c r="K2122" s="2" t="e">
        <f>IF(Produit_Tarif_Stock!#REF!&lt;&gt;0,Produit_Tarif_Stock!#REF!,"")</f>
        <v>#REF!</v>
      </c>
      <c r="L2122" s="114" t="e">
        <f>IF(Produit_Tarif_Stock!#REF!&lt;&gt;0,Produit_Tarif_Stock!#REF!,"")</f>
        <v>#REF!</v>
      </c>
      <c r="M2122" s="114" t="e">
        <f>IF(Produit_Tarif_Stock!#REF!&lt;&gt;0,Produit_Tarif_Stock!#REF!,"")</f>
        <v>#REF!</v>
      </c>
      <c r="N2122" s="454"/>
      <c r="P2122" s="2" t="e">
        <f>IF(Produit_Tarif_Stock!#REF!&lt;&gt;0,Produit_Tarif_Stock!#REF!,"")</f>
        <v>#REF!</v>
      </c>
      <c r="Q2122" s="518" t="e">
        <f>IF(Produit_Tarif_Stock!#REF!&lt;&gt;0,(E2122-(E2122*H2122)-Produit_Tarif_Stock!#REF!)/Produit_Tarif_Stock!#REF!*100,(E2122-(E2122*H2122)-Produit_Tarif_Stock!#REF!)/Produit_Tarif_Stock!#REF!*100)</f>
        <v>#REF!</v>
      </c>
      <c r="R2122" s="523">
        <f t="shared" si="67"/>
        <v>0</v>
      </c>
      <c r="S2122" s="524" t="e">
        <f>Produit_Tarif_Stock!#REF!</f>
        <v>#REF!</v>
      </c>
    </row>
    <row r="2123" spans="1:19" ht="24.75" customHeight="1">
      <c r="A2123" s="228" t="e">
        <f>Produit_Tarif_Stock!#REF!</f>
        <v>#REF!</v>
      </c>
      <c r="B2123" s="118" t="e">
        <f>IF(Produit_Tarif_Stock!#REF!&lt;&gt;"",Produit_Tarif_Stock!#REF!,"")</f>
        <v>#REF!</v>
      </c>
      <c r="C2123" s="502" t="e">
        <f>IF(Produit_Tarif_Stock!#REF!&lt;&gt;"",Produit_Tarif_Stock!#REF!,"")</f>
        <v>#REF!</v>
      </c>
      <c r="D2123" s="505" t="e">
        <f>IF(Produit_Tarif_Stock!#REF!&lt;&gt;"",Produit_Tarif_Stock!#REF!,"")</f>
        <v>#REF!</v>
      </c>
      <c r="E2123" s="514" t="e">
        <f>IF(Produit_Tarif_Stock!#REF!&lt;&gt;0,Produit_Tarif_Stock!#REF!,"")</f>
        <v>#REF!</v>
      </c>
      <c r="F2123" s="2" t="e">
        <f>IF(Produit_Tarif_Stock!#REF!&lt;&gt;"",Produit_Tarif_Stock!#REF!,"")</f>
        <v>#REF!</v>
      </c>
      <c r="G2123" s="506" t="e">
        <f>IF(Produit_Tarif_Stock!#REF!&lt;&gt;0,Produit_Tarif_Stock!#REF!,"")</f>
        <v>#REF!</v>
      </c>
      <c r="I2123" s="506" t="str">
        <f t="shared" si="66"/>
        <v/>
      </c>
      <c r="J2123" s="2" t="e">
        <f>IF(Produit_Tarif_Stock!#REF!&lt;&gt;0,Produit_Tarif_Stock!#REF!,"")</f>
        <v>#REF!</v>
      </c>
      <c r="K2123" s="2" t="e">
        <f>IF(Produit_Tarif_Stock!#REF!&lt;&gt;0,Produit_Tarif_Stock!#REF!,"")</f>
        <v>#REF!</v>
      </c>
      <c r="L2123" s="114" t="e">
        <f>IF(Produit_Tarif_Stock!#REF!&lt;&gt;0,Produit_Tarif_Stock!#REF!,"")</f>
        <v>#REF!</v>
      </c>
      <c r="M2123" s="114" t="e">
        <f>IF(Produit_Tarif_Stock!#REF!&lt;&gt;0,Produit_Tarif_Stock!#REF!,"")</f>
        <v>#REF!</v>
      </c>
      <c r="N2123" s="454"/>
      <c r="P2123" s="2" t="e">
        <f>IF(Produit_Tarif_Stock!#REF!&lt;&gt;0,Produit_Tarif_Stock!#REF!,"")</f>
        <v>#REF!</v>
      </c>
      <c r="Q2123" s="518" t="e">
        <f>IF(Produit_Tarif_Stock!#REF!&lt;&gt;0,(E2123-(E2123*H2123)-Produit_Tarif_Stock!#REF!)/Produit_Tarif_Stock!#REF!*100,(E2123-(E2123*H2123)-Produit_Tarif_Stock!#REF!)/Produit_Tarif_Stock!#REF!*100)</f>
        <v>#REF!</v>
      </c>
      <c r="R2123" s="523">
        <f t="shared" si="67"/>
        <v>0</v>
      </c>
      <c r="S2123" s="524" t="e">
        <f>Produit_Tarif_Stock!#REF!</f>
        <v>#REF!</v>
      </c>
    </row>
    <row r="2124" spans="1:19" ht="24.75" customHeight="1">
      <c r="A2124" s="228" t="e">
        <f>Produit_Tarif_Stock!#REF!</f>
        <v>#REF!</v>
      </c>
      <c r="B2124" s="118" t="e">
        <f>IF(Produit_Tarif_Stock!#REF!&lt;&gt;"",Produit_Tarif_Stock!#REF!,"")</f>
        <v>#REF!</v>
      </c>
      <c r="C2124" s="502" t="e">
        <f>IF(Produit_Tarif_Stock!#REF!&lt;&gt;"",Produit_Tarif_Stock!#REF!,"")</f>
        <v>#REF!</v>
      </c>
      <c r="D2124" s="505" t="e">
        <f>IF(Produit_Tarif_Stock!#REF!&lt;&gt;"",Produit_Tarif_Stock!#REF!,"")</f>
        <v>#REF!</v>
      </c>
      <c r="E2124" s="514" t="e">
        <f>IF(Produit_Tarif_Stock!#REF!&lt;&gt;0,Produit_Tarif_Stock!#REF!,"")</f>
        <v>#REF!</v>
      </c>
      <c r="F2124" s="2" t="e">
        <f>IF(Produit_Tarif_Stock!#REF!&lt;&gt;"",Produit_Tarif_Stock!#REF!,"")</f>
        <v>#REF!</v>
      </c>
      <c r="G2124" s="506" t="e">
        <f>IF(Produit_Tarif_Stock!#REF!&lt;&gt;0,Produit_Tarif_Stock!#REF!,"")</f>
        <v>#REF!</v>
      </c>
      <c r="I2124" s="506" t="str">
        <f t="shared" si="66"/>
        <v/>
      </c>
      <c r="J2124" s="2" t="e">
        <f>IF(Produit_Tarif_Stock!#REF!&lt;&gt;0,Produit_Tarif_Stock!#REF!,"")</f>
        <v>#REF!</v>
      </c>
      <c r="K2124" s="2" t="e">
        <f>IF(Produit_Tarif_Stock!#REF!&lt;&gt;0,Produit_Tarif_Stock!#REF!,"")</f>
        <v>#REF!</v>
      </c>
      <c r="L2124" s="114" t="e">
        <f>IF(Produit_Tarif_Stock!#REF!&lt;&gt;0,Produit_Tarif_Stock!#REF!,"")</f>
        <v>#REF!</v>
      </c>
      <c r="M2124" s="114" t="e">
        <f>IF(Produit_Tarif_Stock!#REF!&lt;&gt;0,Produit_Tarif_Stock!#REF!,"")</f>
        <v>#REF!</v>
      </c>
      <c r="N2124" s="454"/>
      <c r="P2124" s="2" t="e">
        <f>IF(Produit_Tarif_Stock!#REF!&lt;&gt;0,Produit_Tarif_Stock!#REF!,"")</f>
        <v>#REF!</v>
      </c>
      <c r="Q2124" s="518" t="e">
        <f>IF(Produit_Tarif_Stock!#REF!&lt;&gt;0,(E2124-(E2124*H2124)-Produit_Tarif_Stock!#REF!)/Produit_Tarif_Stock!#REF!*100,(E2124-(E2124*H2124)-Produit_Tarif_Stock!#REF!)/Produit_Tarif_Stock!#REF!*100)</f>
        <v>#REF!</v>
      </c>
      <c r="R2124" s="523">
        <f t="shared" si="67"/>
        <v>0</v>
      </c>
      <c r="S2124" s="524" t="e">
        <f>Produit_Tarif_Stock!#REF!</f>
        <v>#REF!</v>
      </c>
    </row>
    <row r="2125" spans="1:19" ht="24.75" customHeight="1">
      <c r="A2125" s="228" t="e">
        <f>Produit_Tarif_Stock!#REF!</f>
        <v>#REF!</v>
      </c>
      <c r="B2125" s="118" t="e">
        <f>IF(Produit_Tarif_Stock!#REF!&lt;&gt;"",Produit_Tarif_Stock!#REF!,"")</f>
        <v>#REF!</v>
      </c>
      <c r="C2125" s="502" t="e">
        <f>IF(Produit_Tarif_Stock!#REF!&lt;&gt;"",Produit_Tarif_Stock!#REF!,"")</f>
        <v>#REF!</v>
      </c>
      <c r="D2125" s="505" t="e">
        <f>IF(Produit_Tarif_Stock!#REF!&lt;&gt;"",Produit_Tarif_Stock!#REF!,"")</f>
        <v>#REF!</v>
      </c>
      <c r="E2125" s="514" t="e">
        <f>IF(Produit_Tarif_Stock!#REF!&lt;&gt;0,Produit_Tarif_Stock!#REF!,"")</f>
        <v>#REF!</v>
      </c>
      <c r="F2125" s="2" t="e">
        <f>IF(Produit_Tarif_Stock!#REF!&lt;&gt;"",Produit_Tarif_Stock!#REF!,"")</f>
        <v>#REF!</v>
      </c>
      <c r="G2125" s="506" t="e">
        <f>IF(Produit_Tarif_Stock!#REF!&lt;&gt;0,Produit_Tarif_Stock!#REF!,"")</f>
        <v>#REF!</v>
      </c>
      <c r="I2125" s="506" t="str">
        <f t="shared" si="66"/>
        <v/>
      </c>
      <c r="J2125" s="2" t="e">
        <f>IF(Produit_Tarif_Stock!#REF!&lt;&gt;0,Produit_Tarif_Stock!#REF!,"")</f>
        <v>#REF!</v>
      </c>
      <c r="K2125" s="2" t="e">
        <f>IF(Produit_Tarif_Stock!#REF!&lt;&gt;0,Produit_Tarif_Stock!#REF!,"")</f>
        <v>#REF!</v>
      </c>
      <c r="L2125" s="114" t="e">
        <f>IF(Produit_Tarif_Stock!#REF!&lt;&gt;0,Produit_Tarif_Stock!#REF!,"")</f>
        <v>#REF!</v>
      </c>
      <c r="M2125" s="114" t="e">
        <f>IF(Produit_Tarif_Stock!#REF!&lt;&gt;0,Produit_Tarif_Stock!#REF!,"")</f>
        <v>#REF!</v>
      </c>
      <c r="N2125" s="454"/>
      <c r="P2125" s="2" t="e">
        <f>IF(Produit_Tarif_Stock!#REF!&lt;&gt;0,Produit_Tarif_Stock!#REF!,"")</f>
        <v>#REF!</v>
      </c>
      <c r="Q2125" s="518" t="e">
        <f>IF(Produit_Tarif_Stock!#REF!&lt;&gt;0,(E2125-(E2125*H2125)-Produit_Tarif_Stock!#REF!)/Produit_Tarif_Stock!#REF!*100,(E2125-(E2125*H2125)-Produit_Tarif_Stock!#REF!)/Produit_Tarif_Stock!#REF!*100)</f>
        <v>#REF!</v>
      </c>
      <c r="R2125" s="523">
        <f t="shared" si="67"/>
        <v>0</v>
      </c>
      <c r="S2125" s="524" t="e">
        <f>Produit_Tarif_Stock!#REF!</f>
        <v>#REF!</v>
      </c>
    </row>
    <row r="2126" spans="1:19" ht="24.75" customHeight="1">
      <c r="A2126" s="228" t="e">
        <f>Produit_Tarif_Stock!#REF!</f>
        <v>#REF!</v>
      </c>
      <c r="B2126" s="118" t="e">
        <f>IF(Produit_Tarif_Stock!#REF!&lt;&gt;"",Produit_Tarif_Stock!#REF!,"")</f>
        <v>#REF!</v>
      </c>
      <c r="C2126" s="502" t="e">
        <f>IF(Produit_Tarif_Stock!#REF!&lt;&gt;"",Produit_Tarif_Stock!#REF!,"")</f>
        <v>#REF!</v>
      </c>
      <c r="D2126" s="505" t="e">
        <f>IF(Produit_Tarif_Stock!#REF!&lt;&gt;"",Produit_Tarif_Stock!#REF!,"")</f>
        <v>#REF!</v>
      </c>
      <c r="E2126" s="514" t="e">
        <f>IF(Produit_Tarif_Stock!#REF!&lt;&gt;0,Produit_Tarif_Stock!#REF!,"")</f>
        <v>#REF!</v>
      </c>
      <c r="F2126" s="2" t="e">
        <f>IF(Produit_Tarif_Stock!#REF!&lt;&gt;"",Produit_Tarif_Stock!#REF!,"")</f>
        <v>#REF!</v>
      </c>
      <c r="G2126" s="506" t="e">
        <f>IF(Produit_Tarif_Stock!#REF!&lt;&gt;0,Produit_Tarif_Stock!#REF!,"")</f>
        <v>#REF!</v>
      </c>
      <c r="I2126" s="506" t="str">
        <f t="shared" si="66"/>
        <v/>
      </c>
      <c r="J2126" s="2" t="e">
        <f>IF(Produit_Tarif_Stock!#REF!&lt;&gt;0,Produit_Tarif_Stock!#REF!,"")</f>
        <v>#REF!</v>
      </c>
      <c r="K2126" s="2" t="e">
        <f>IF(Produit_Tarif_Stock!#REF!&lt;&gt;0,Produit_Tarif_Stock!#REF!,"")</f>
        <v>#REF!</v>
      </c>
      <c r="L2126" s="114" t="e">
        <f>IF(Produit_Tarif_Stock!#REF!&lt;&gt;0,Produit_Tarif_Stock!#REF!,"")</f>
        <v>#REF!</v>
      </c>
      <c r="M2126" s="114" t="e">
        <f>IF(Produit_Tarif_Stock!#REF!&lt;&gt;0,Produit_Tarif_Stock!#REF!,"")</f>
        <v>#REF!</v>
      </c>
      <c r="N2126" s="454"/>
      <c r="P2126" s="2" t="e">
        <f>IF(Produit_Tarif_Stock!#REF!&lt;&gt;0,Produit_Tarif_Stock!#REF!,"")</f>
        <v>#REF!</v>
      </c>
      <c r="Q2126" s="518" t="e">
        <f>IF(Produit_Tarif_Stock!#REF!&lt;&gt;0,(E2126-(E2126*H2126)-Produit_Tarif_Stock!#REF!)/Produit_Tarif_Stock!#REF!*100,(E2126-(E2126*H2126)-Produit_Tarif_Stock!#REF!)/Produit_Tarif_Stock!#REF!*100)</f>
        <v>#REF!</v>
      </c>
      <c r="R2126" s="523">
        <f t="shared" si="67"/>
        <v>0</v>
      </c>
      <c r="S2126" s="524" t="e">
        <f>Produit_Tarif_Stock!#REF!</f>
        <v>#REF!</v>
      </c>
    </row>
    <row r="2127" spans="1:19" ht="24.75" customHeight="1">
      <c r="A2127" s="228" t="e">
        <f>Produit_Tarif_Stock!#REF!</f>
        <v>#REF!</v>
      </c>
      <c r="B2127" s="118" t="e">
        <f>IF(Produit_Tarif_Stock!#REF!&lt;&gt;"",Produit_Tarif_Stock!#REF!,"")</f>
        <v>#REF!</v>
      </c>
      <c r="C2127" s="502" t="e">
        <f>IF(Produit_Tarif_Stock!#REF!&lt;&gt;"",Produit_Tarif_Stock!#REF!,"")</f>
        <v>#REF!</v>
      </c>
      <c r="D2127" s="505" t="e">
        <f>IF(Produit_Tarif_Stock!#REF!&lt;&gt;"",Produit_Tarif_Stock!#REF!,"")</f>
        <v>#REF!</v>
      </c>
      <c r="E2127" s="514" t="e">
        <f>IF(Produit_Tarif_Stock!#REF!&lt;&gt;0,Produit_Tarif_Stock!#REF!,"")</f>
        <v>#REF!</v>
      </c>
      <c r="F2127" s="2" t="e">
        <f>IF(Produit_Tarif_Stock!#REF!&lt;&gt;"",Produit_Tarif_Stock!#REF!,"")</f>
        <v>#REF!</v>
      </c>
      <c r="G2127" s="506" t="e">
        <f>IF(Produit_Tarif_Stock!#REF!&lt;&gt;0,Produit_Tarif_Stock!#REF!,"")</f>
        <v>#REF!</v>
      </c>
      <c r="I2127" s="506" t="str">
        <f t="shared" si="66"/>
        <v/>
      </c>
      <c r="J2127" s="2" t="e">
        <f>IF(Produit_Tarif_Stock!#REF!&lt;&gt;0,Produit_Tarif_Stock!#REF!,"")</f>
        <v>#REF!</v>
      </c>
      <c r="K2127" s="2" t="e">
        <f>IF(Produit_Tarif_Stock!#REF!&lt;&gt;0,Produit_Tarif_Stock!#REF!,"")</f>
        <v>#REF!</v>
      </c>
      <c r="L2127" s="114" t="e">
        <f>IF(Produit_Tarif_Stock!#REF!&lt;&gt;0,Produit_Tarif_Stock!#REF!,"")</f>
        <v>#REF!</v>
      </c>
      <c r="M2127" s="114" t="e">
        <f>IF(Produit_Tarif_Stock!#REF!&lt;&gt;0,Produit_Tarif_Stock!#REF!,"")</f>
        <v>#REF!</v>
      </c>
      <c r="N2127" s="454"/>
      <c r="P2127" s="2" t="e">
        <f>IF(Produit_Tarif_Stock!#REF!&lt;&gt;0,Produit_Tarif_Stock!#REF!,"")</f>
        <v>#REF!</v>
      </c>
      <c r="Q2127" s="518" t="e">
        <f>IF(Produit_Tarif_Stock!#REF!&lt;&gt;0,(E2127-(E2127*H2127)-Produit_Tarif_Stock!#REF!)/Produit_Tarif_Stock!#REF!*100,(E2127-(E2127*H2127)-Produit_Tarif_Stock!#REF!)/Produit_Tarif_Stock!#REF!*100)</f>
        <v>#REF!</v>
      </c>
      <c r="R2127" s="523">
        <f t="shared" si="67"/>
        <v>0</v>
      </c>
      <c r="S2127" s="524" t="e">
        <f>Produit_Tarif_Stock!#REF!</f>
        <v>#REF!</v>
      </c>
    </row>
    <row r="2128" spans="1:19" ht="24.75" customHeight="1">
      <c r="A2128" s="228" t="e">
        <f>Produit_Tarif_Stock!#REF!</f>
        <v>#REF!</v>
      </c>
      <c r="B2128" s="118" t="e">
        <f>IF(Produit_Tarif_Stock!#REF!&lt;&gt;"",Produit_Tarif_Stock!#REF!,"")</f>
        <v>#REF!</v>
      </c>
      <c r="C2128" s="502" t="e">
        <f>IF(Produit_Tarif_Stock!#REF!&lt;&gt;"",Produit_Tarif_Stock!#REF!,"")</f>
        <v>#REF!</v>
      </c>
      <c r="D2128" s="505" t="e">
        <f>IF(Produit_Tarif_Stock!#REF!&lt;&gt;"",Produit_Tarif_Stock!#REF!,"")</f>
        <v>#REF!</v>
      </c>
      <c r="E2128" s="514" t="e">
        <f>IF(Produit_Tarif_Stock!#REF!&lt;&gt;0,Produit_Tarif_Stock!#REF!,"")</f>
        <v>#REF!</v>
      </c>
      <c r="F2128" s="2" t="e">
        <f>IF(Produit_Tarif_Stock!#REF!&lt;&gt;"",Produit_Tarif_Stock!#REF!,"")</f>
        <v>#REF!</v>
      </c>
      <c r="G2128" s="506" t="e">
        <f>IF(Produit_Tarif_Stock!#REF!&lt;&gt;0,Produit_Tarif_Stock!#REF!,"")</f>
        <v>#REF!</v>
      </c>
      <c r="I2128" s="506" t="str">
        <f t="shared" si="66"/>
        <v/>
      </c>
      <c r="J2128" s="2" t="e">
        <f>IF(Produit_Tarif_Stock!#REF!&lt;&gt;0,Produit_Tarif_Stock!#REF!,"")</f>
        <v>#REF!</v>
      </c>
      <c r="K2128" s="2" t="e">
        <f>IF(Produit_Tarif_Stock!#REF!&lt;&gt;0,Produit_Tarif_Stock!#REF!,"")</f>
        <v>#REF!</v>
      </c>
      <c r="L2128" s="114" t="e">
        <f>IF(Produit_Tarif_Stock!#REF!&lt;&gt;0,Produit_Tarif_Stock!#REF!,"")</f>
        <v>#REF!</v>
      </c>
      <c r="M2128" s="114" t="e">
        <f>IF(Produit_Tarif_Stock!#REF!&lt;&gt;0,Produit_Tarif_Stock!#REF!,"")</f>
        <v>#REF!</v>
      </c>
      <c r="N2128" s="454"/>
      <c r="P2128" s="2" t="e">
        <f>IF(Produit_Tarif_Stock!#REF!&lt;&gt;0,Produit_Tarif_Stock!#REF!,"")</f>
        <v>#REF!</v>
      </c>
      <c r="Q2128" s="518" t="e">
        <f>IF(Produit_Tarif_Stock!#REF!&lt;&gt;0,(E2128-(E2128*H2128)-Produit_Tarif_Stock!#REF!)/Produit_Tarif_Stock!#REF!*100,(E2128-(E2128*H2128)-Produit_Tarif_Stock!#REF!)/Produit_Tarif_Stock!#REF!*100)</f>
        <v>#REF!</v>
      </c>
      <c r="R2128" s="523">
        <f t="shared" si="67"/>
        <v>0</v>
      </c>
      <c r="S2128" s="524" t="e">
        <f>Produit_Tarif_Stock!#REF!</f>
        <v>#REF!</v>
      </c>
    </row>
    <row r="2129" spans="1:19" ht="24.75" customHeight="1">
      <c r="A2129" s="228" t="e">
        <f>Produit_Tarif_Stock!#REF!</f>
        <v>#REF!</v>
      </c>
      <c r="B2129" s="118" t="e">
        <f>IF(Produit_Tarif_Stock!#REF!&lt;&gt;"",Produit_Tarif_Stock!#REF!,"")</f>
        <v>#REF!</v>
      </c>
      <c r="C2129" s="502" t="e">
        <f>IF(Produit_Tarif_Stock!#REF!&lt;&gt;"",Produit_Tarif_Stock!#REF!,"")</f>
        <v>#REF!</v>
      </c>
      <c r="D2129" s="505" t="e">
        <f>IF(Produit_Tarif_Stock!#REF!&lt;&gt;"",Produit_Tarif_Stock!#REF!,"")</f>
        <v>#REF!</v>
      </c>
      <c r="E2129" s="514" t="e">
        <f>IF(Produit_Tarif_Stock!#REF!&lt;&gt;0,Produit_Tarif_Stock!#REF!,"")</f>
        <v>#REF!</v>
      </c>
      <c r="F2129" s="2" t="e">
        <f>IF(Produit_Tarif_Stock!#REF!&lt;&gt;"",Produit_Tarif_Stock!#REF!,"")</f>
        <v>#REF!</v>
      </c>
      <c r="G2129" s="506" t="e">
        <f>IF(Produit_Tarif_Stock!#REF!&lt;&gt;0,Produit_Tarif_Stock!#REF!,"")</f>
        <v>#REF!</v>
      </c>
      <c r="I2129" s="506" t="str">
        <f t="shared" si="66"/>
        <v/>
      </c>
      <c r="J2129" s="2" t="e">
        <f>IF(Produit_Tarif_Stock!#REF!&lt;&gt;0,Produit_Tarif_Stock!#REF!,"")</f>
        <v>#REF!</v>
      </c>
      <c r="K2129" s="2" t="e">
        <f>IF(Produit_Tarif_Stock!#REF!&lt;&gt;0,Produit_Tarif_Stock!#REF!,"")</f>
        <v>#REF!</v>
      </c>
      <c r="L2129" s="114" t="e">
        <f>IF(Produit_Tarif_Stock!#REF!&lt;&gt;0,Produit_Tarif_Stock!#REF!,"")</f>
        <v>#REF!</v>
      </c>
      <c r="M2129" s="114" t="e">
        <f>IF(Produit_Tarif_Stock!#REF!&lt;&gt;0,Produit_Tarif_Stock!#REF!,"")</f>
        <v>#REF!</v>
      </c>
      <c r="N2129" s="454"/>
      <c r="P2129" s="2" t="e">
        <f>IF(Produit_Tarif_Stock!#REF!&lt;&gt;0,Produit_Tarif_Stock!#REF!,"")</f>
        <v>#REF!</v>
      </c>
      <c r="Q2129" s="518" t="e">
        <f>IF(Produit_Tarif_Stock!#REF!&lt;&gt;0,(E2129-(E2129*H2129)-Produit_Tarif_Stock!#REF!)/Produit_Tarif_Stock!#REF!*100,(E2129-(E2129*H2129)-Produit_Tarif_Stock!#REF!)/Produit_Tarif_Stock!#REF!*100)</f>
        <v>#REF!</v>
      </c>
      <c r="R2129" s="523">
        <f t="shared" si="67"/>
        <v>0</v>
      </c>
      <c r="S2129" s="524" t="e">
        <f>Produit_Tarif_Stock!#REF!</f>
        <v>#REF!</v>
      </c>
    </row>
    <row r="2130" spans="1:19" ht="24.75" customHeight="1">
      <c r="A2130" s="228" t="e">
        <f>Produit_Tarif_Stock!#REF!</f>
        <v>#REF!</v>
      </c>
      <c r="B2130" s="118" t="e">
        <f>IF(Produit_Tarif_Stock!#REF!&lt;&gt;"",Produit_Tarif_Stock!#REF!,"")</f>
        <v>#REF!</v>
      </c>
      <c r="C2130" s="502" t="e">
        <f>IF(Produit_Tarif_Stock!#REF!&lt;&gt;"",Produit_Tarif_Stock!#REF!,"")</f>
        <v>#REF!</v>
      </c>
      <c r="D2130" s="505" t="e">
        <f>IF(Produit_Tarif_Stock!#REF!&lt;&gt;"",Produit_Tarif_Stock!#REF!,"")</f>
        <v>#REF!</v>
      </c>
      <c r="E2130" s="514" t="e">
        <f>IF(Produit_Tarif_Stock!#REF!&lt;&gt;0,Produit_Tarif_Stock!#REF!,"")</f>
        <v>#REF!</v>
      </c>
      <c r="F2130" s="2" t="e">
        <f>IF(Produit_Tarif_Stock!#REF!&lt;&gt;"",Produit_Tarif_Stock!#REF!,"")</f>
        <v>#REF!</v>
      </c>
      <c r="G2130" s="506" t="e">
        <f>IF(Produit_Tarif_Stock!#REF!&lt;&gt;0,Produit_Tarif_Stock!#REF!,"")</f>
        <v>#REF!</v>
      </c>
      <c r="I2130" s="506" t="str">
        <f t="shared" si="66"/>
        <v/>
      </c>
      <c r="J2130" s="2" t="e">
        <f>IF(Produit_Tarif_Stock!#REF!&lt;&gt;0,Produit_Tarif_Stock!#REF!,"")</f>
        <v>#REF!</v>
      </c>
      <c r="K2130" s="2" t="e">
        <f>IF(Produit_Tarif_Stock!#REF!&lt;&gt;0,Produit_Tarif_Stock!#REF!,"")</f>
        <v>#REF!</v>
      </c>
      <c r="L2130" s="114" t="e">
        <f>IF(Produit_Tarif_Stock!#REF!&lt;&gt;0,Produit_Tarif_Stock!#REF!,"")</f>
        <v>#REF!</v>
      </c>
      <c r="M2130" s="114" t="e">
        <f>IF(Produit_Tarif_Stock!#REF!&lt;&gt;0,Produit_Tarif_Stock!#REF!,"")</f>
        <v>#REF!</v>
      </c>
      <c r="N2130" s="454"/>
      <c r="P2130" s="2" t="e">
        <f>IF(Produit_Tarif_Stock!#REF!&lt;&gt;0,Produit_Tarif_Stock!#REF!,"")</f>
        <v>#REF!</v>
      </c>
      <c r="Q2130" s="518" t="e">
        <f>IF(Produit_Tarif_Stock!#REF!&lt;&gt;0,(E2130-(E2130*H2130)-Produit_Tarif_Stock!#REF!)/Produit_Tarif_Stock!#REF!*100,(E2130-(E2130*H2130)-Produit_Tarif_Stock!#REF!)/Produit_Tarif_Stock!#REF!*100)</f>
        <v>#REF!</v>
      </c>
      <c r="R2130" s="523">
        <f t="shared" si="67"/>
        <v>0</v>
      </c>
      <c r="S2130" s="524" t="e">
        <f>Produit_Tarif_Stock!#REF!</f>
        <v>#REF!</v>
      </c>
    </row>
    <row r="2131" spans="1:19" ht="24.75" customHeight="1">
      <c r="A2131" s="228" t="e">
        <f>Produit_Tarif_Stock!#REF!</f>
        <v>#REF!</v>
      </c>
      <c r="B2131" s="118" t="e">
        <f>IF(Produit_Tarif_Stock!#REF!&lt;&gt;"",Produit_Tarif_Stock!#REF!,"")</f>
        <v>#REF!</v>
      </c>
      <c r="C2131" s="502" t="e">
        <f>IF(Produit_Tarif_Stock!#REF!&lt;&gt;"",Produit_Tarif_Stock!#REF!,"")</f>
        <v>#REF!</v>
      </c>
      <c r="D2131" s="505" t="e">
        <f>IF(Produit_Tarif_Stock!#REF!&lt;&gt;"",Produit_Tarif_Stock!#REF!,"")</f>
        <v>#REF!</v>
      </c>
      <c r="E2131" s="514" t="e">
        <f>IF(Produit_Tarif_Stock!#REF!&lt;&gt;0,Produit_Tarif_Stock!#REF!,"")</f>
        <v>#REF!</v>
      </c>
      <c r="F2131" s="2" t="e">
        <f>IF(Produit_Tarif_Stock!#REF!&lt;&gt;"",Produit_Tarif_Stock!#REF!,"")</f>
        <v>#REF!</v>
      </c>
      <c r="G2131" s="506" t="e">
        <f>IF(Produit_Tarif_Stock!#REF!&lt;&gt;0,Produit_Tarif_Stock!#REF!,"")</f>
        <v>#REF!</v>
      </c>
      <c r="I2131" s="506" t="str">
        <f t="shared" si="66"/>
        <v/>
      </c>
      <c r="J2131" s="2" t="e">
        <f>IF(Produit_Tarif_Stock!#REF!&lt;&gt;0,Produit_Tarif_Stock!#REF!,"")</f>
        <v>#REF!</v>
      </c>
      <c r="K2131" s="2" t="e">
        <f>IF(Produit_Tarif_Stock!#REF!&lt;&gt;0,Produit_Tarif_Stock!#REF!,"")</f>
        <v>#REF!</v>
      </c>
      <c r="L2131" s="114" t="e">
        <f>IF(Produit_Tarif_Stock!#REF!&lt;&gt;0,Produit_Tarif_Stock!#REF!,"")</f>
        <v>#REF!</v>
      </c>
      <c r="M2131" s="114" t="e">
        <f>IF(Produit_Tarif_Stock!#REF!&lt;&gt;0,Produit_Tarif_Stock!#REF!,"")</f>
        <v>#REF!</v>
      </c>
      <c r="N2131" s="454"/>
      <c r="P2131" s="2" t="e">
        <f>IF(Produit_Tarif_Stock!#REF!&lt;&gt;0,Produit_Tarif_Stock!#REF!,"")</f>
        <v>#REF!</v>
      </c>
      <c r="Q2131" s="518" t="e">
        <f>IF(Produit_Tarif_Stock!#REF!&lt;&gt;0,(E2131-(E2131*H2131)-Produit_Tarif_Stock!#REF!)/Produit_Tarif_Stock!#REF!*100,(E2131-(E2131*H2131)-Produit_Tarif_Stock!#REF!)/Produit_Tarif_Stock!#REF!*100)</f>
        <v>#REF!</v>
      </c>
      <c r="R2131" s="523">
        <f t="shared" si="67"/>
        <v>0</v>
      </c>
      <c r="S2131" s="524" t="e">
        <f>Produit_Tarif_Stock!#REF!</f>
        <v>#REF!</v>
      </c>
    </row>
    <row r="2132" spans="1:19" ht="24.75" customHeight="1">
      <c r="A2132" s="228" t="e">
        <f>Produit_Tarif_Stock!#REF!</f>
        <v>#REF!</v>
      </c>
      <c r="B2132" s="118" t="e">
        <f>IF(Produit_Tarif_Stock!#REF!&lt;&gt;"",Produit_Tarif_Stock!#REF!,"")</f>
        <v>#REF!</v>
      </c>
      <c r="C2132" s="502" t="e">
        <f>IF(Produit_Tarif_Stock!#REF!&lt;&gt;"",Produit_Tarif_Stock!#REF!,"")</f>
        <v>#REF!</v>
      </c>
      <c r="D2132" s="505" t="e">
        <f>IF(Produit_Tarif_Stock!#REF!&lt;&gt;"",Produit_Tarif_Stock!#REF!,"")</f>
        <v>#REF!</v>
      </c>
      <c r="E2132" s="514" t="e">
        <f>IF(Produit_Tarif_Stock!#REF!&lt;&gt;0,Produit_Tarif_Stock!#REF!,"")</f>
        <v>#REF!</v>
      </c>
      <c r="F2132" s="2" t="e">
        <f>IF(Produit_Tarif_Stock!#REF!&lt;&gt;"",Produit_Tarif_Stock!#REF!,"")</f>
        <v>#REF!</v>
      </c>
      <c r="G2132" s="506" t="e">
        <f>IF(Produit_Tarif_Stock!#REF!&lt;&gt;0,Produit_Tarif_Stock!#REF!,"")</f>
        <v>#REF!</v>
      </c>
      <c r="I2132" s="506" t="str">
        <f t="shared" si="66"/>
        <v/>
      </c>
      <c r="J2132" s="2" t="e">
        <f>IF(Produit_Tarif_Stock!#REF!&lt;&gt;0,Produit_Tarif_Stock!#REF!,"")</f>
        <v>#REF!</v>
      </c>
      <c r="K2132" s="2" t="e">
        <f>IF(Produit_Tarif_Stock!#REF!&lt;&gt;0,Produit_Tarif_Stock!#REF!,"")</f>
        <v>#REF!</v>
      </c>
      <c r="L2132" s="114" t="e">
        <f>IF(Produit_Tarif_Stock!#REF!&lt;&gt;0,Produit_Tarif_Stock!#REF!,"")</f>
        <v>#REF!</v>
      </c>
      <c r="M2132" s="114" t="e">
        <f>IF(Produit_Tarif_Stock!#REF!&lt;&gt;0,Produit_Tarif_Stock!#REF!,"")</f>
        <v>#REF!</v>
      </c>
      <c r="N2132" s="454"/>
      <c r="P2132" s="2" t="e">
        <f>IF(Produit_Tarif_Stock!#REF!&lt;&gt;0,Produit_Tarif_Stock!#REF!,"")</f>
        <v>#REF!</v>
      </c>
      <c r="Q2132" s="518" t="e">
        <f>IF(Produit_Tarif_Stock!#REF!&lt;&gt;0,(E2132-(E2132*H2132)-Produit_Tarif_Stock!#REF!)/Produit_Tarif_Stock!#REF!*100,(E2132-(E2132*H2132)-Produit_Tarif_Stock!#REF!)/Produit_Tarif_Stock!#REF!*100)</f>
        <v>#REF!</v>
      </c>
      <c r="R2132" s="523">
        <f t="shared" si="67"/>
        <v>0</v>
      </c>
      <c r="S2132" s="524" t="e">
        <f>Produit_Tarif_Stock!#REF!</f>
        <v>#REF!</v>
      </c>
    </row>
    <row r="2133" spans="1:19" ht="24.75" customHeight="1">
      <c r="A2133" s="228" t="e">
        <f>Produit_Tarif_Stock!#REF!</f>
        <v>#REF!</v>
      </c>
      <c r="B2133" s="118" t="e">
        <f>IF(Produit_Tarif_Stock!#REF!&lt;&gt;"",Produit_Tarif_Stock!#REF!,"")</f>
        <v>#REF!</v>
      </c>
      <c r="C2133" s="502" t="e">
        <f>IF(Produit_Tarif_Stock!#REF!&lt;&gt;"",Produit_Tarif_Stock!#REF!,"")</f>
        <v>#REF!</v>
      </c>
      <c r="D2133" s="505" t="e">
        <f>IF(Produit_Tarif_Stock!#REF!&lt;&gt;"",Produit_Tarif_Stock!#REF!,"")</f>
        <v>#REF!</v>
      </c>
      <c r="E2133" s="514" t="e">
        <f>IF(Produit_Tarif_Stock!#REF!&lt;&gt;0,Produit_Tarif_Stock!#REF!,"")</f>
        <v>#REF!</v>
      </c>
      <c r="F2133" s="2" t="e">
        <f>IF(Produit_Tarif_Stock!#REF!&lt;&gt;"",Produit_Tarif_Stock!#REF!,"")</f>
        <v>#REF!</v>
      </c>
      <c r="G2133" s="506" t="e">
        <f>IF(Produit_Tarif_Stock!#REF!&lt;&gt;0,Produit_Tarif_Stock!#REF!,"")</f>
        <v>#REF!</v>
      </c>
      <c r="I2133" s="506" t="str">
        <f t="shared" si="66"/>
        <v/>
      </c>
      <c r="J2133" s="2" t="e">
        <f>IF(Produit_Tarif_Stock!#REF!&lt;&gt;0,Produit_Tarif_Stock!#REF!,"")</f>
        <v>#REF!</v>
      </c>
      <c r="K2133" s="2" t="e">
        <f>IF(Produit_Tarif_Stock!#REF!&lt;&gt;0,Produit_Tarif_Stock!#REF!,"")</f>
        <v>#REF!</v>
      </c>
      <c r="L2133" s="114" t="e">
        <f>IF(Produit_Tarif_Stock!#REF!&lt;&gt;0,Produit_Tarif_Stock!#REF!,"")</f>
        <v>#REF!</v>
      </c>
      <c r="M2133" s="114" t="e">
        <f>IF(Produit_Tarif_Stock!#REF!&lt;&gt;0,Produit_Tarif_Stock!#REF!,"")</f>
        <v>#REF!</v>
      </c>
      <c r="N2133" s="454"/>
      <c r="P2133" s="2" t="e">
        <f>IF(Produit_Tarif_Stock!#REF!&lt;&gt;0,Produit_Tarif_Stock!#REF!,"")</f>
        <v>#REF!</v>
      </c>
      <c r="Q2133" s="518" t="e">
        <f>IF(Produit_Tarif_Stock!#REF!&lt;&gt;0,(E2133-(E2133*H2133)-Produit_Tarif_Stock!#REF!)/Produit_Tarif_Stock!#REF!*100,(E2133-(E2133*H2133)-Produit_Tarif_Stock!#REF!)/Produit_Tarif_Stock!#REF!*100)</f>
        <v>#REF!</v>
      </c>
      <c r="R2133" s="523">
        <f t="shared" si="67"/>
        <v>0</v>
      </c>
      <c r="S2133" s="524" t="e">
        <f>Produit_Tarif_Stock!#REF!</f>
        <v>#REF!</v>
      </c>
    </row>
    <row r="2134" spans="1:19" ht="24.75" customHeight="1">
      <c r="A2134" s="228" t="e">
        <f>Produit_Tarif_Stock!#REF!</f>
        <v>#REF!</v>
      </c>
      <c r="B2134" s="118" t="e">
        <f>IF(Produit_Tarif_Stock!#REF!&lt;&gt;"",Produit_Tarif_Stock!#REF!,"")</f>
        <v>#REF!</v>
      </c>
      <c r="C2134" s="502" t="e">
        <f>IF(Produit_Tarif_Stock!#REF!&lt;&gt;"",Produit_Tarif_Stock!#REF!,"")</f>
        <v>#REF!</v>
      </c>
      <c r="D2134" s="505" t="e">
        <f>IF(Produit_Tarif_Stock!#REF!&lt;&gt;"",Produit_Tarif_Stock!#REF!,"")</f>
        <v>#REF!</v>
      </c>
      <c r="E2134" s="514" t="e">
        <f>IF(Produit_Tarif_Stock!#REF!&lt;&gt;0,Produit_Tarif_Stock!#REF!,"")</f>
        <v>#REF!</v>
      </c>
      <c r="F2134" s="2" t="e">
        <f>IF(Produit_Tarif_Stock!#REF!&lt;&gt;"",Produit_Tarif_Stock!#REF!,"")</f>
        <v>#REF!</v>
      </c>
      <c r="G2134" s="506" t="e">
        <f>IF(Produit_Tarif_Stock!#REF!&lt;&gt;0,Produit_Tarif_Stock!#REF!,"")</f>
        <v>#REF!</v>
      </c>
      <c r="I2134" s="506" t="str">
        <f t="shared" si="66"/>
        <v/>
      </c>
      <c r="J2134" s="2" t="e">
        <f>IF(Produit_Tarif_Stock!#REF!&lt;&gt;0,Produit_Tarif_Stock!#REF!,"")</f>
        <v>#REF!</v>
      </c>
      <c r="K2134" s="2" t="e">
        <f>IF(Produit_Tarif_Stock!#REF!&lt;&gt;0,Produit_Tarif_Stock!#REF!,"")</f>
        <v>#REF!</v>
      </c>
      <c r="L2134" s="114" t="e">
        <f>IF(Produit_Tarif_Stock!#REF!&lt;&gt;0,Produit_Tarif_Stock!#REF!,"")</f>
        <v>#REF!</v>
      </c>
      <c r="M2134" s="114" t="e">
        <f>IF(Produit_Tarif_Stock!#REF!&lt;&gt;0,Produit_Tarif_Stock!#REF!,"")</f>
        <v>#REF!</v>
      </c>
      <c r="N2134" s="454"/>
      <c r="P2134" s="2" t="e">
        <f>IF(Produit_Tarif_Stock!#REF!&lt;&gt;0,Produit_Tarif_Stock!#REF!,"")</f>
        <v>#REF!</v>
      </c>
      <c r="Q2134" s="518" t="e">
        <f>IF(Produit_Tarif_Stock!#REF!&lt;&gt;0,(E2134-(E2134*H2134)-Produit_Tarif_Stock!#REF!)/Produit_Tarif_Stock!#REF!*100,(E2134-(E2134*H2134)-Produit_Tarif_Stock!#REF!)/Produit_Tarif_Stock!#REF!*100)</f>
        <v>#REF!</v>
      </c>
      <c r="R2134" s="523">
        <f t="shared" si="67"/>
        <v>0</v>
      </c>
      <c r="S2134" s="524" t="e">
        <f>Produit_Tarif_Stock!#REF!</f>
        <v>#REF!</v>
      </c>
    </row>
    <row r="2135" spans="1:19" ht="24.75" customHeight="1">
      <c r="A2135" s="228" t="e">
        <f>Produit_Tarif_Stock!#REF!</f>
        <v>#REF!</v>
      </c>
      <c r="B2135" s="118" t="e">
        <f>IF(Produit_Tarif_Stock!#REF!&lt;&gt;"",Produit_Tarif_Stock!#REF!,"")</f>
        <v>#REF!</v>
      </c>
      <c r="C2135" s="502" t="e">
        <f>IF(Produit_Tarif_Stock!#REF!&lt;&gt;"",Produit_Tarif_Stock!#REF!,"")</f>
        <v>#REF!</v>
      </c>
      <c r="D2135" s="505" t="e">
        <f>IF(Produit_Tarif_Stock!#REF!&lt;&gt;"",Produit_Tarif_Stock!#REF!,"")</f>
        <v>#REF!</v>
      </c>
      <c r="E2135" s="514" t="e">
        <f>IF(Produit_Tarif_Stock!#REF!&lt;&gt;0,Produit_Tarif_Stock!#REF!,"")</f>
        <v>#REF!</v>
      </c>
      <c r="F2135" s="2" t="e">
        <f>IF(Produit_Tarif_Stock!#REF!&lt;&gt;"",Produit_Tarif_Stock!#REF!,"")</f>
        <v>#REF!</v>
      </c>
      <c r="G2135" s="506" t="e">
        <f>IF(Produit_Tarif_Stock!#REF!&lt;&gt;0,Produit_Tarif_Stock!#REF!,"")</f>
        <v>#REF!</v>
      </c>
      <c r="I2135" s="506" t="str">
        <f t="shared" si="66"/>
        <v/>
      </c>
      <c r="J2135" s="2" t="e">
        <f>IF(Produit_Tarif_Stock!#REF!&lt;&gt;0,Produit_Tarif_Stock!#REF!,"")</f>
        <v>#REF!</v>
      </c>
      <c r="K2135" s="2" t="e">
        <f>IF(Produit_Tarif_Stock!#REF!&lt;&gt;0,Produit_Tarif_Stock!#REF!,"")</f>
        <v>#REF!</v>
      </c>
      <c r="L2135" s="114" t="e">
        <f>IF(Produit_Tarif_Stock!#REF!&lt;&gt;0,Produit_Tarif_Stock!#REF!,"")</f>
        <v>#REF!</v>
      </c>
      <c r="M2135" s="114" t="e">
        <f>IF(Produit_Tarif_Stock!#REF!&lt;&gt;0,Produit_Tarif_Stock!#REF!,"")</f>
        <v>#REF!</v>
      </c>
      <c r="N2135" s="454"/>
      <c r="P2135" s="2" t="e">
        <f>IF(Produit_Tarif_Stock!#REF!&lt;&gt;0,Produit_Tarif_Stock!#REF!,"")</f>
        <v>#REF!</v>
      </c>
      <c r="Q2135" s="518" t="e">
        <f>IF(Produit_Tarif_Stock!#REF!&lt;&gt;0,(E2135-(E2135*H2135)-Produit_Tarif_Stock!#REF!)/Produit_Tarif_Stock!#REF!*100,(E2135-(E2135*H2135)-Produit_Tarif_Stock!#REF!)/Produit_Tarif_Stock!#REF!*100)</f>
        <v>#REF!</v>
      </c>
      <c r="R2135" s="523">
        <f t="shared" si="67"/>
        <v>0</v>
      </c>
      <c r="S2135" s="524" t="e">
        <f>Produit_Tarif_Stock!#REF!</f>
        <v>#REF!</v>
      </c>
    </row>
    <row r="2136" spans="1:19" ht="24.75" customHeight="1">
      <c r="A2136" s="228" t="e">
        <f>Produit_Tarif_Stock!#REF!</f>
        <v>#REF!</v>
      </c>
      <c r="B2136" s="118" t="e">
        <f>IF(Produit_Tarif_Stock!#REF!&lt;&gt;"",Produit_Tarif_Stock!#REF!,"")</f>
        <v>#REF!</v>
      </c>
      <c r="C2136" s="502" t="e">
        <f>IF(Produit_Tarif_Stock!#REF!&lt;&gt;"",Produit_Tarif_Stock!#REF!,"")</f>
        <v>#REF!</v>
      </c>
      <c r="D2136" s="505" t="e">
        <f>IF(Produit_Tarif_Stock!#REF!&lt;&gt;"",Produit_Tarif_Stock!#REF!,"")</f>
        <v>#REF!</v>
      </c>
      <c r="E2136" s="514" t="e">
        <f>IF(Produit_Tarif_Stock!#REF!&lt;&gt;0,Produit_Tarif_Stock!#REF!,"")</f>
        <v>#REF!</v>
      </c>
      <c r="F2136" s="2" t="e">
        <f>IF(Produit_Tarif_Stock!#REF!&lt;&gt;"",Produit_Tarif_Stock!#REF!,"")</f>
        <v>#REF!</v>
      </c>
      <c r="G2136" s="506" t="e">
        <f>IF(Produit_Tarif_Stock!#REF!&lt;&gt;0,Produit_Tarif_Stock!#REF!,"")</f>
        <v>#REF!</v>
      </c>
      <c r="I2136" s="506" t="str">
        <f t="shared" si="66"/>
        <v/>
      </c>
      <c r="J2136" s="2" t="e">
        <f>IF(Produit_Tarif_Stock!#REF!&lt;&gt;0,Produit_Tarif_Stock!#REF!,"")</f>
        <v>#REF!</v>
      </c>
      <c r="K2136" s="2" t="e">
        <f>IF(Produit_Tarif_Stock!#REF!&lt;&gt;0,Produit_Tarif_Stock!#REF!,"")</f>
        <v>#REF!</v>
      </c>
      <c r="L2136" s="114" t="e">
        <f>IF(Produit_Tarif_Stock!#REF!&lt;&gt;0,Produit_Tarif_Stock!#REF!,"")</f>
        <v>#REF!</v>
      </c>
      <c r="M2136" s="114" t="e">
        <f>IF(Produit_Tarif_Stock!#REF!&lt;&gt;0,Produit_Tarif_Stock!#REF!,"")</f>
        <v>#REF!</v>
      </c>
      <c r="N2136" s="454"/>
      <c r="P2136" s="2" t="e">
        <f>IF(Produit_Tarif_Stock!#REF!&lt;&gt;0,Produit_Tarif_Stock!#REF!,"")</f>
        <v>#REF!</v>
      </c>
      <c r="Q2136" s="518" t="e">
        <f>IF(Produit_Tarif_Stock!#REF!&lt;&gt;0,(E2136-(E2136*H2136)-Produit_Tarif_Stock!#REF!)/Produit_Tarif_Stock!#REF!*100,(E2136-(E2136*H2136)-Produit_Tarif_Stock!#REF!)/Produit_Tarif_Stock!#REF!*100)</f>
        <v>#REF!</v>
      </c>
      <c r="R2136" s="523">
        <f t="shared" si="67"/>
        <v>0</v>
      </c>
      <c r="S2136" s="524" t="e">
        <f>Produit_Tarif_Stock!#REF!</f>
        <v>#REF!</v>
      </c>
    </row>
    <row r="2137" spans="1:19" ht="24.75" customHeight="1">
      <c r="A2137" s="228" t="e">
        <f>Produit_Tarif_Stock!#REF!</f>
        <v>#REF!</v>
      </c>
      <c r="B2137" s="118" t="e">
        <f>IF(Produit_Tarif_Stock!#REF!&lt;&gt;"",Produit_Tarif_Stock!#REF!,"")</f>
        <v>#REF!</v>
      </c>
      <c r="C2137" s="502" t="e">
        <f>IF(Produit_Tarif_Stock!#REF!&lt;&gt;"",Produit_Tarif_Stock!#REF!,"")</f>
        <v>#REF!</v>
      </c>
      <c r="D2137" s="505" t="e">
        <f>IF(Produit_Tarif_Stock!#REF!&lt;&gt;"",Produit_Tarif_Stock!#REF!,"")</f>
        <v>#REF!</v>
      </c>
      <c r="E2137" s="514" t="e">
        <f>IF(Produit_Tarif_Stock!#REF!&lt;&gt;0,Produit_Tarif_Stock!#REF!,"")</f>
        <v>#REF!</v>
      </c>
      <c r="F2137" s="2" t="e">
        <f>IF(Produit_Tarif_Stock!#REF!&lt;&gt;"",Produit_Tarif_Stock!#REF!,"")</f>
        <v>#REF!</v>
      </c>
      <c r="G2137" s="506" t="e">
        <f>IF(Produit_Tarif_Stock!#REF!&lt;&gt;0,Produit_Tarif_Stock!#REF!,"")</f>
        <v>#REF!</v>
      </c>
      <c r="I2137" s="506" t="str">
        <f t="shared" si="66"/>
        <v/>
      </c>
      <c r="J2137" s="2" t="e">
        <f>IF(Produit_Tarif_Stock!#REF!&lt;&gt;0,Produit_Tarif_Stock!#REF!,"")</f>
        <v>#REF!</v>
      </c>
      <c r="K2137" s="2" t="e">
        <f>IF(Produit_Tarif_Stock!#REF!&lt;&gt;0,Produit_Tarif_Stock!#REF!,"")</f>
        <v>#REF!</v>
      </c>
      <c r="L2137" s="114" t="e">
        <f>IF(Produit_Tarif_Stock!#REF!&lt;&gt;0,Produit_Tarif_Stock!#REF!,"")</f>
        <v>#REF!</v>
      </c>
      <c r="M2137" s="114" t="e">
        <f>IF(Produit_Tarif_Stock!#REF!&lt;&gt;0,Produit_Tarif_Stock!#REF!,"")</f>
        <v>#REF!</v>
      </c>
      <c r="N2137" s="454"/>
      <c r="P2137" s="2" t="e">
        <f>IF(Produit_Tarif_Stock!#REF!&lt;&gt;0,Produit_Tarif_Stock!#REF!,"")</f>
        <v>#REF!</v>
      </c>
      <c r="Q2137" s="518" t="e">
        <f>IF(Produit_Tarif_Stock!#REF!&lt;&gt;0,(E2137-(E2137*H2137)-Produit_Tarif_Stock!#REF!)/Produit_Tarif_Stock!#REF!*100,(E2137-(E2137*H2137)-Produit_Tarif_Stock!#REF!)/Produit_Tarif_Stock!#REF!*100)</f>
        <v>#REF!</v>
      </c>
      <c r="R2137" s="523">
        <f t="shared" si="67"/>
        <v>0</v>
      </c>
      <c r="S2137" s="524" t="e">
        <f>Produit_Tarif_Stock!#REF!</f>
        <v>#REF!</v>
      </c>
    </row>
    <row r="2138" spans="1:19" ht="24.75" customHeight="1">
      <c r="A2138" s="228" t="e">
        <f>Produit_Tarif_Stock!#REF!</f>
        <v>#REF!</v>
      </c>
      <c r="B2138" s="118" t="e">
        <f>IF(Produit_Tarif_Stock!#REF!&lt;&gt;"",Produit_Tarif_Stock!#REF!,"")</f>
        <v>#REF!</v>
      </c>
      <c r="C2138" s="502" t="e">
        <f>IF(Produit_Tarif_Stock!#REF!&lt;&gt;"",Produit_Tarif_Stock!#REF!,"")</f>
        <v>#REF!</v>
      </c>
      <c r="D2138" s="505" t="e">
        <f>IF(Produit_Tarif_Stock!#REF!&lt;&gt;"",Produit_Tarif_Stock!#REF!,"")</f>
        <v>#REF!</v>
      </c>
      <c r="E2138" s="514" t="e">
        <f>IF(Produit_Tarif_Stock!#REF!&lt;&gt;0,Produit_Tarif_Stock!#REF!,"")</f>
        <v>#REF!</v>
      </c>
      <c r="F2138" s="2" t="e">
        <f>IF(Produit_Tarif_Stock!#REF!&lt;&gt;"",Produit_Tarif_Stock!#REF!,"")</f>
        <v>#REF!</v>
      </c>
      <c r="G2138" s="506" t="e">
        <f>IF(Produit_Tarif_Stock!#REF!&lt;&gt;0,Produit_Tarif_Stock!#REF!,"")</f>
        <v>#REF!</v>
      </c>
      <c r="I2138" s="506" t="str">
        <f t="shared" si="66"/>
        <v/>
      </c>
      <c r="J2138" s="2" t="e">
        <f>IF(Produit_Tarif_Stock!#REF!&lt;&gt;0,Produit_Tarif_Stock!#REF!,"")</f>
        <v>#REF!</v>
      </c>
      <c r="K2138" s="2" t="e">
        <f>IF(Produit_Tarif_Stock!#REF!&lt;&gt;0,Produit_Tarif_Stock!#REF!,"")</f>
        <v>#REF!</v>
      </c>
      <c r="L2138" s="114" t="e">
        <f>IF(Produit_Tarif_Stock!#REF!&lt;&gt;0,Produit_Tarif_Stock!#REF!,"")</f>
        <v>#REF!</v>
      </c>
      <c r="M2138" s="114" t="e">
        <f>IF(Produit_Tarif_Stock!#REF!&lt;&gt;0,Produit_Tarif_Stock!#REF!,"")</f>
        <v>#REF!</v>
      </c>
      <c r="N2138" s="454"/>
      <c r="P2138" s="2" t="e">
        <f>IF(Produit_Tarif_Stock!#REF!&lt;&gt;0,Produit_Tarif_Stock!#REF!,"")</f>
        <v>#REF!</v>
      </c>
      <c r="Q2138" s="518" t="e">
        <f>IF(Produit_Tarif_Stock!#REF!&lt;&gt;0,(E2138-(E2138*H2138)-Produit_Tarif_Stock!#REF!)/Produit_Tarif_Stock!#REF!*100,(E2138-(E2138*H2138)-Produit_Tarif_Stock!#REF!)/Produit_Tarif_Stock!#REF!*100)</f>
        <v>#REF!</v>
      </c>
      <c r="R2138" s="523">
        <f t="shared" si="67"/>
        <v>0</v>
      </c>
      <c r="S2138" s="524" t="e">
        <f>Produit_Tarif_Stock!#REF!</f>
        <v>#REF!</v>
      </c>
    </row>
    <row r="2139" spans="1:19" ht="24.75" customHeight="1">
      <c r="A2139" s="228" t="e">
        <f>Produit_Tarif_Stock!#REF!</f>
        <v>#REF!</v>
      </c>
      <c r="B2139" s="118" t="e">
        <f>IF(Produit_Tarif_Stock!#REF!&lt;&gt;"",Produit_Tarif_Stock!#REF!,"")</f>
        <v>#REF!</v>
      </c>
      <c r="C2139" s="502" t="e">
        <f>IF(Produit_Tarif_Stock!#REF!&lt;&gt;"",Produit_Tarif_Stock!#REF!,"")</f>
        <v>#REF!</v>
      </c>
      <c r="D2139" s="505" t="e">
        <f>IF(Produit_Tarif_Stock!#REF!&lt;&gt;"",Produit_Tarif_Stock!#REF!,"")</f>
        <v>#REF!</v>
      </c>
      <c r="E2139" s="514" t="e">
        <f>IF(Produit_Tarif_Stock!#REF!&lt;&gt;0,Produit_Tarif_Stock!#REF!,"")</f>
        <v>#REF!</v>
      </c>
      <c r="F2139" s="2" t="e">
        <f>IF(Produit_Tarif_Stock!#REF!&lt;&gt;"",Produit_Tarif_Stock!#REF!,"")</f>
        <v>#REF!</v>
      </c>
      <c r="G2139" s="506" t="e">
        <f>IF(Produit_Tarif_Stock!#REF!&lt;&gt;0,Produit_Tarif_Stock!#REF!,"")</f>
        <v>#REF!</v>
      </c>
      <c r="I2139" s="506" t="str">
        <f t="shared" si="66"/>
        <v/>
      </c>
      <c r="J2139" s="2" t="e">
        <f>IF(Produit_Tarif_Stock!#REF!&lt;&gt;0,Produit_Tarif_Stock!#REF!,"")</f>
        <v>#REF!</v>
      </c>
      <c r="K2139" s="2" t="e">
        <f>IF(Produit_Tarif_Stock!#REF!&lt;&gt;0,Produit_Tarif_Stock!#REF!,"")</f>
        <v>#REF!</v>
      </c>
      <c r="L2139" s="114" t="e">
        <f>IF(Produit_Tarif_Stock!#REF!&lt;&gt;0,Produit_Tarif_Stock!#REF!,"")</f>
        <v>#REF!</v>
      </c>
      <c r="M2139" s="114" t="e">
        <f>IF(Produit_Tarif_Stock!#REF!&lt;&gt;0,Produit_Tarif_Stock!#REF!,"")</f>
        <v>#REF!</v>
      </c>
      <c r="N2139" s="454"/>
      <c r="P2139" s="2" t="e">
        <f>IF(Produit_Tarif_Stock!#REF!&lt;&gt;0,Produit_Tarif_Stock!#REF!,"")</f>
        <v>#REF!</v>
      </c>
      <c r="Q2139" s="518" t="e">
        <f>IF(Produit_Tarif_Stock!#REF!&lt;&gt;0,(E2139-(E2139*H2139)-Produit_Tarif_Stock!#REF!)/Produit_Tarif_Stock!#REF!*100,(E2139-(E2139*H2139)-Produit_Tarif_Stock!#REF!)/Produit_Tarif_Stock!#REF!*100)</f>
        <v>#REF!</v>
      </c>
      <c r="R2139" s="523">
        <f t="shared" si="67"/>
        <v>0</v>
      </c>
      <c r="S2139" s="524" t="e">
        <f>Produit_Tarif_Stock!#REF!</f>
        <v>#REF!</v>
      </c>
    </row>
    <row r="2140" spans="1:19" ht="24.75" customHeight="1">
      <c r="A2140" s="228" t="e">
        <f>Produit_Tarif_Stock!#REF!</f>
        <v>#REF!</v>
      </c>
      <c r="B2140" s="118" t="e">
        <f>IF(Produit_Tarif_Stock!#REF!&lt;&gt;"",Produit_Tarif_Stock!#REF!,"")</f>
        <v>#REF!</v>
      </c>
      <c r="C2140" s="502" t="e">
        <f>IF(Produit_Tarif_Stock!#REF!&lt;&gt;"",Produit_Tarif_Stock!#REF!,"")</f>
        <v>#REF!</v>
      </c>
      <c r="D2140" s="505" t="e">
        <f>IF(Produit_Tarif_Stock!#REF!&lt;&gt;"",Produit_Tarif_Stock!#REF!,"")</f>
        <v>#REF!</v>
      </c>
      <c r="E2140" s="514" t="e">
        <f>IF(Produit_Tarif_Stock!#REF!&lt;&gt;0,Produit_Tarif_Stock!#REF!,"")</f>
        <v>#REF!</v>
      </c>
      <c r="F2140" s="2" t="e">
        <f>IF(Produit_Tarif_Stock!#REF!&lt;&gt;"",Produit_Tarif_Stock!#REF!,"")</f>
        <v>#REF!</v>
      </c>
      <c r="G2140" s="506" t="e">
        <f>IF(Produit_Tarif_Stock!#REF!&lt;&gt;0,Produit_Tarif_Stock!#REF!,"")</f>
        <v>#REF!</v>
      </c>
      <c r="I2140" s="506" t="str">
        <f t="shared" si="66"/>
        <v/>
      </c>
      <c r="J2140" s="2" t="e">
        <f>IF(Produit_Tarif_Stock!#REF!&lt;&gt;0,Produit_Tarif_Stock!#REF!,"")</f>
        <v>#REF!</v>
      </c>
      <c r="K2140" s="2" t="e">
        <f>IF(Produit_Tarif_Stock!#REF!&lt;&gt;0,Produit_Tarif_Stock!#REF!,"")</f>
        <v>#REF!</v>
      </c>
      <c r="L2140" s="114" t="e">
        <f>IF(Produit_Tarif_Stock!#REF!&lt;&gt;0,Produit_Tarif_Stock!#REF!,"")</f>
        <v>#REF!</v>
      </c>
      <c r="M2140" s="114" t="e">
        <f>IF(Produit_Tarif_Stock!#REF!&lt;&gt;0,Produit_Tarif_Stock!#REF!,"")</f>
        <v>#REF!</v>
      </c>
      <c r="N2140" s="454"/>
      <c r="P2140" s="2" t="e">
        <f>IF(Produit_Tarif_Stock!#REF!&lt;&gt;0,Produit_Tarif_Stock!#REF!,"")</f>
        <v>#REF!</v>
      </c>
      <c r="Q2140" s="518" t="e">
        <f>IF(Produit_Tarif_Stock!#REF!&lt;&gt;0,(E2140-(E2140*H2140)-Produit_Tarif_Stock!#REF!)/Produit_Tarif_Stock!#REF!*100,(E2140-(E2140*H2140)-Produit_Tarif_Stock!#REF!)/Produit_Tarif_Stock!#REF!*100)</f>
        <v>#REF!</v>
      </c>
      <c r="R2140" s="523">
        <f t="shared" si="67"/>
        <v>0</v>
      </c>
      <c r="S2140" s="524" t="e">
        <f>Produit_Tarif_Stock!#REF!</f>
        <v>#REF!</v>
      </c>
    </row>
    <row r="2141" spans="1:19" ht="24.75" customHeight="1">
      <c r="A2141" s="228" t="e">
        <f>Produit_Tarif_Stock!#REF!</f>
        <v>#REF!</v>
      </c>
      <c r="B2141" s="118" t="e">
        <f>IF(Produit_Tarif_Stock!#REF!&lt;&gt;"",Produit_Tarif_Stock!#REF!,"")</f>
        <v>#REF!</v>
      </c>
      <c r="C2141" s="502" t="e">
        <f>IF(Produit_Tarif_Stock!#REF!&lt;&gt;"",Produit_Tarif_Stock!#REF!,"")</f>
        <v>#REF!</v>
      </c>
      <c r="D2141" s="505" t="e">
        <f>IF(Produit_Tarif_Stock!#REF!&lt;&gt;"",Produit_Tarif_Stock!#REF!,"")</f>
        <v>#REF!</v>
      </c>
      <c r="E2141" s="514" t="e">
        <f>IF(Produit_Tarif_Stock!#REF!&lt;&gt;0,Produit_Tarif_Stock!#REF!,"")</f>
        <v>#REF!</v>
      </c>
      <c r="F2141" s="2" t="e">
        <f>IF(Produit_Tarif_Stock!#REF!&lt;&gt;"",Produit_Tarif_Stock!#REF!,"")</f>
        <v>#REF!</v>
      </c>
      <c r="G2141" s="506" t="e">
        <f>IF(Produit_Tarif_Stock!#REF!&lt;&gt;0,Produit_Tarif_Stock!#REF!,"")</f>
        <v>#REF!</v>
      </c>
      <c r="I2141" s="506" t="str">
        <f t="shared" si="66"/>
        <v/>
      </c>
      <c r="J2141" s="2" t="e">
        <f>IF(Produit_Tarif_Stock!#REF!&lt;&gt;0,Produit_Tarif_Stock!#REF!,"")</f>
        <v>#REF!</v>
      </c>
      <c r="K2141" s="2" t="e">
        <f>IF(Produit_Tarif_Stock!#REF!&lt;&gt;0,Produit_Tarif_Stock!#REF!,"")</f>
        <v>#REF!</v>
      </c>
      <c r="L2141" s="114" t="e">
        <f>IF(Produit_Tarif_Stock!#REF!&lt;&gt;0,Produit_Tarif_Stock!#REF!,"")</f>
        <v>#REF!</v>
      </c>
      <c r="M2141" s="114" t="e">
        <f>IF(Produit_Tarif_Stock!#REF!&lt;&gt;0,Produit_Tarif_Stock!#REF!,"")</f>
        <v>#REF!</v>
      </c>
      <c r="N2141" s="454"/>
      <c r="P2141" s="2" t="e">
        <f>IF(Produit_Tarif_Stock!#REF!&lt;&gt;0,Produit_Tarif_Stock!#REF!,"")</f>
        <v>#REF!</v>
      </c>
      <c r="Q2141" s="518" t="e">
        <f>IF(Produit_Tarif_Stock!#REF!&lt;&gt;0,(E2141-(E2141*H2141)-Produit_Tarif_Stock!#REF!)/Produit_Tarif_Stock!#REF!*100,(E2141-(E2141*H2141)-Produit_Tarif_Stock!#REF!)/Produit_Tarif_Stock!#REF!*100)</f>
        <v>#REF!</v>
      </c>
      <c r="R2141" s="523">
        <f t="shared" si="67"/>
        <v>0</v>
      </c>
      <c r="S2141" s="524" t="e">
        <f>Produit_Tarif_Stock!#REF!</f>
        <v>#REF!</v>
      </c>
    </row>
    <row r="2142" spans="1:19" ht="24.75" customHeight="1">
      <c r="A2142" s="228" t="e">
        <f>Produit_Tarif_Stock!#REF!</f>
        <v>#REF!</v>
      </c>
      <c r="B2142" s="118" t="e">
        <f>IF(Produit_Tarif_Stock!#REF!&lt;&gt;"",Produit_Tarif_Stock!#REF!,"")</f>
        <v>#REF!</v>
      </c>
      <c r="C2142" s="502" t="e">
        <f>IF(Produit_Tarif_Stock!#REF!&lt;&gt;"",Produit_Tarif_Stock!#REF!,"")</f>
        <v>#REF!</v>
      </c>
      <c r="D2142" s="505" t="e">
        <f>IF(Produit_Tarif_Stock!#REF!&lt;&gt;"",Produit_Tarif_Stock!#REF!,"")</f>
        <v>#REF!</v>
      </c>
      <c r="E2142" s="514" t="e">
        <f>IF(Produit_Tarif_Stock!#REF!&lt;&gt;0,Produit_Tarif_Stock!#REF!,"")</f>
        <v>#REF!</v>
      </c>
      <c r="F2142" s="2" t="e">
        <f>IF(Produit_Tarif_Stock!#REF!&lt;&gt;"",Produit_Tarif_Stock!#REF!,"")</f>
        <v>#REF!</v>
      </c>
      <c r="G2142" s="506" t="e">
        <f>IF(Produit_Tarif_Stock!#REF!&lt;&gt;0,Produit_Tarif_Stock!#REF!,"")</f>
        <v>#REF!</v>
      </c>
      <c r="I2142" s="506" t="str">
        <f t="shared" si="66"/>
        <v/>
      </c>
      <c r="J2142" s="2" t="e">
        <f>IF(Produit_Tarif_Stock!#REF!&lt;&gt;0,Produit_Tarif_Stock!#REF!,"")</f>
        <v>#REF!</v>
      </c>
      <c r="K2142" s="2" t="e">
        <f>IF(Produit_Tarif_Stock!#REF!&lt;&gt;0,Produit_Tarif_Stock!#REF!,"")</f>
        <v>#REF!</v>
      </c>
      <c r="L2142" s="114" t="e">
        <f>IF(Produit_Tarif_Stock!#REF!&lt;&gt;0,Produit_Tarif_Stock!#REF!,"")</f>
        <v>#REF!</v>
      </c>
      <c r="M2142" s="114" t="e">
        <f>IF(Produit_Tarif_Stock!#REF!&lt;&gt;0,Produit_Tarif_Stock!#REF!,"")</f>
        <v>#REF!</v>
      </c>
      <c r="N2142" s="454"/>
      <c r="P2142" s="2" t="e">
        <f>IF(Produit_Tarif_Stock!#REF!&lt;&gt;0,Produit_Tarif_Stock!#REF!,"")</f>
        <v>#REF!</v>
      </c>
      <c r="Q2142" s="518" t="e">
        <f>IF(Produit_Tarif_Stock!#REF!&lt;&gt;0,(E2142-(E2142*H2142)-Produit_Tarif_Stock!#REF!)/Produit_Tarif_Stock!#REF!*100,(E2142-(E2142*H2142)-Produit_Tarif_Stock!#REF!)/Produit_Tarif_Stock!#REF!*100)</f>
        <v>#REF!</v>
      </c>
      <c r="R2142" s="523">
        <f t="shared" si="67"/>
        <v>0</v>
      </c>
      <c r="S2142" s="524" t="e">
        <f>Produit_Tarif_Stock!#REF!</f>
        <v>#REF!</v>
      </c>
    </row>
    <row r="2143" spans="1:19" ht="24.75" customHeight="1">
      <c r="A2143" s="228" t="e">
        <f>Produit_Tarif_Stock!#REF!</f>
        <v>#REF!</v>
      </c>
      <c r="B2143" s="118" t="e">
        <f>IF(Produit_Tarif_Stock!#REF!&lt;&gt;"",Produit_Tarif_Stock!#REF!,"")</f>
        <v>#REF!</v>
      </c>
      <c r="C2143" s="502" t="e">
        <f>IF(Produit_Tarif_Stock!#REF!&lt;&gt;"",Produit_Tarif_Stock!#REF!,"")</f>
        <v>#REF!</v>
      </c>
      <c r="D2143" s="505" t="e">
        <f>IF(Produit_Tarif_Stock!#REF!&lt;&gt;"",Produit_Tarif_Stock!#REF!,"")</f>
        <v>#REF!</v>
      </c>
      <c r="E2143" s="514" t="e">
        <f>IF(Produit_Tarif_Stock!#REF!&lt;&gt;0,Produit_Tarif_Stock!#REF!,"")</f>
        <v>#REF!</v>
      </c>
      <c r="F2143" s="2" t="e">
        <f>IF(Produit_Tarif_Stock!#REF!&lt;&gt;"",Produit_Tarif_Stock!#REF!,"")</f>
        <v>#REF!</v>
      </c>
      <c r="G2143" s="506" t="e">
        <f>IF(Produit_Tarif_Stock!#REF!&lt;&gt;0,Produit_Tarif_Stock!#REF!,"")</f>
        <v>#REF!</v>
      </c>
      <c r="I2143" s="506" t="str">
        <f t="shared" si="66"/>
        <v/>
      </c>
      <c r="J2143" s="2" t="e">
        <f>IF(Produit_Tarif_Stock!#REF!&lt;&gt;0,Produit_Tarif_Stock!#REF!,"")</f>
        <v>#REF!</v>
      </c>
      <c r="K2143" s="2" t="e">
        <f>IF(Produit_Tarif_Stock!#REF!&lt;&gt;0,Produit_Tarif_Stock!#REF!,"")</f>
        <v>#REF!</v>
      </c>
      <c r="L2143" s="114" t="e">
        <f>IF(Produit_Tarif_Stock!#REF!&lt;&gt;0,Produit_Tarif_Stock!#REF!,"")</f>
        <v>#REF!</v>
      </c>
      <c r="M2143" s="114" t="e">
        <f>IF(Produit_Tarif_Stock!#REF!&lt;&gt;0,Produit_Tarif_Stock!#REF!,"")</f>
        <v>#REF!</v>
      </c>
      <c r="N2143" s="454"/>
      <c r="P2143" s="2" t="e">
        <f>IF(Produit_Tarif_Stock!#REF!&lt;&gt;0,Produit_Tarif_Stock!#REF!,"")</f>
        <v>#REF!</v>
      </c>
      <c r="Q2143" s="518" t="e">
        <f>IF(Produit_Tarif_Stock!#REF!&lt;&gt;0,(E2143-(E2143*H2143)-Produit_Tarif_Stock!#REF!)/Produit_Tarif_Stock!#REF!*100,(E2143-(E2143*H2143)-Produit_Tarif_Stock!#REF!)/Produit_Tarif_Stock!#REF!*100)</f>
        <v>#REF!</v>
      </c>
      <c r="R2143" s="523">
        <f t="shared" si="67"/>
        <v>0</v>
      </c>
      <c r="S2143" s="524" t="e">
        <f>Produit_Tarif_Stock!#REF!</f>
        <v>#REF!</v>
      </c>
    </row>
    <row r="2144" spans="1:19" ht="24.75" customHeight="1">
      <c r="A2144" s="228" t="e">
        <f>Produit_Tarif_Stock!#REF!</f>
        <v>#REF!</v>
      </c>
      <c r="B2144" s="118" t="e">
        <f>IF(Produit_Tarif_Stock!#REF!&lt;&gt;"",Produit_Tarif_Stock!#REF!,"")</f>
        <v>#REF!</v>
      </c>
      <c r="C2144" s="502" t="e">
        <f>IF(Produit_Tarif_Stock!#REF!&lt;&gt;"",Produit_Tarif_Stock!#REF!,"")</f>
        <v>#REF!</v>
      </c>
      <c r="D2144" s="505" t="e">
        <f>IF(Produit_Tarif_Stock!#REF!&lt;&gt;"",Produit_Tarif_Stock!#REF!,"")</f>
        <v>#REF!</v>
      </c>
      <c r="E2144" s="514" t="e">
        <f>IF(Produit_Tarif_Stock!#REF!&lt;&gt;0,Produit_Tarif_Stock!#REF!,"")</f>
        <v>#REF!</v>
      </c>
      <c r="F2144" s="2" t="e">
        <f>IF(Produit_Tarif_Stock!#REF!&lt;&gt;"",Produit_Tarif_Stock!#REF!,"")</f>
        <v>#REF!</v>
      </c>
      <c r="G2144" s="506" t="e">
        <f>IF(Produit_Tarif_Stock!#REF!&lt;&gt;0,Produit_Tarif_Stock!#REF!,"")</f>
        <v>#REF!</v>
      </c>
      <c r="I2144" s="506" t="str">
        <f t="shared" si="66"/>
        <v/>
      </c>
      <c r="J2144" s="2" t="e">
        <f>IF(Produit_Tarif_Stock!#REF!&lt;&gt;0,Produit_Tarif_Stock!#REF!,"")</f>
        <v>#REF!</v>
      </c>
      <c r="K2144" s="2" t="e">
        <f>IF(Produit_Tarif_Stock!#REF!&lt;&gt;0,Produit_Tarif_Stock!#REF!,"")</f>
        <v>#REF!</v>
      </c>
      <c r="L2144" s="114" t="e">
        <f>IF(Produit_Tarif_Stock!#REF!&lt;&gt;0,Produit_Tarif_Stock!#REF!,"")</f>
        <v>#REF!</v>
      </c>
      <c r="M2144" s="114" t="e">
        <f>IF(Produit_Tarif_Stock!#REF!&lt;&gt;0,Produit_Tarif_Stock!#REF!,"")</f>
        <v>#REF!</v>
      </c>
      <c r="N2144" s="454"/>
      <c r="P2144" s="2" t="e">
        <f>IF(Produit_Tarif_Stock!#REF!&lt;&gt;0,Produit_Tarif_Stock!#REF!,"")</f>
        <v>#REF!</v>
      </c>
      <c r="Q2144" s="518" t="e">
        <f>IF(Produit_Tarif_Stock!#REF!&lt;&gt;0,(E2144-(E2144*H2144)-Produit_Tarif_Stock!#REF!)/Produit_Tarif_Stock!#REF!*100,(E2144-(E2144*H2144)-Produit_Tarif_Stock!#REF!)/Produit_Tarif_Stock!#REF!*100)</f>
        <v>#REF!</v>
      </c>
      <c r="R2144" s="523">
        <f t="shared" si="67"/>
        <v>0</v>
      </c>
      <c r="S2144" s="524" t="e">
        <f>Produit_Tarif_Stock!#REF!</f>
        <v>#REF!</v>
      </c>
    </row>
    <row r="2145" spans="1:19" ht="24.75" customHeight="1">
      <c r="A2145" s="228" t="e">
        <f>Produit_Tarif_Stock!#REF!</f>
        <v>#REF!</v>
      </c>
      <c r="B2145" s="118" t="e">
        <f>IF(Produit_Tarif_Stock!#REF!&lt;&gt;"",Produit_Tarif_Stock!#REF!,"")</f>
        <v>#REF!</v>
      </c>
      <c r="C2145" s="502" t="e">
        <f>IF(Produit_Tarif_Stock!#REF!&lt;&gt;"",Produit_Tarif_Stock!#REF!,"")</f>
        <v>#REF!</v>
      </c>
      <c r="D2145" s="505" t="e">
        <f>IF(Produit_Tarif_Stock!#REF!&lt;&gt;"",Produit_Tarif_Stock!#REF!,"")</f>
        <v>#REF!</v>
      </c>
      <c r="E2145" s="514" t="e">
        <f>IF(Produit_Tarif_Stock!#REF!&lt;&gt;0,Produit_Tarif_Stock!#REF!,"")</f>
        <v>#REF!</v>
      </c>
      <c r="F2145" s="2" t="e">
        <f>IF(Produit_Tarif_Stock!#REF!&lt;&gt;"",Produit_Tarif_Stock!#REF!,"")</f>
        <v>#REF!</v>
      </c>
      <c r="G2145" s="506" t="e">
        <f>IF(Produit_Tarif_Stock!#REF!&lt;&gt;0,Produit_Tarif_Stock!#REF!,"")</f>
        <v>#REF!</v>
      </c>
      <c r="I2145" s="506" t="str">
        <f t="shared" si="66"/>
        <v/>
      </c>
      <c r="J2145" s="2" t="e">
        <f>IF(Produit_Tarif_Stock!#REF!&lt;&gt;0,Produit_Tarif_Stock!#REF!,"")</f>
        <v>#REF!</v>
      </c>
      <c r="K2145" s="2" t="e">
        <f>IF(Produit_Tarif_Stock!#REF!&lt;&gt;0,Produit_Tarif_Stock!#REF!,"")</f>
        <v>#REF!</v>
      </c>
      <c r="L2145" s="114" t="e">
        <f>IF(Produit_Tarif_Stock!#REF!&lt;&gt;0,Produit_Tarif_Stock!#REF!,"")</f>
        <v>#REF!</v>
      </c>
      <c r="M2145" s="114" t="e">
        <f>IF(Produit_Tarif_Stock!#REF!&lt;&gt;0,Produit_Tarif_Stock!#REF!,"")</f>
        <v>#REF!</v>
      </c>
      <c r="N2145" s="454"/>
      <c r="P2145" s="2" t="e">
        <f>IF(Produit_Tarif_Stock!#REF!&lt;&gt;0,Produit_Tarif_Stock!#REF!,"")</f>
        <v>#REF!</v>
      </c>
      <c r="Q2145" s="518" t="e">
        <f>IF(Produit_Tarif_Stock!#REF!&lt;&gt;0,(E2145-(E2145*H2145)-Produit_Tarif_Stock!#REF!)/Produit_Tarif_Stock!#REF!*100,(E2145-(E2145*H2145)-Produit_Tarif_Stock!#REF!)/Produit_Tarif_Stock!#REF!*100)</f>
        <v>#REF!</v>
      </c>
      <c r="R2145" s="523">
        <f t="shared" si="67"/>
        <v>0</v>
      </c>
      <c r="S2145" s="524" t="e">
        <f>Produit_Tarif_Stock!#REF!</f>
        <v>#REF!</v>
      </c>
    </row>
    <row r="2146" spans="1:19" ht="24.75" customHeight="1">
      <c r="A2146" s="228" t="e">
        <f>Produit_Tarif_Stock!#REF!</f>
        <v>#REF!</v>
      </c>
      <c r="B2146" s="118" t="e">
        <f>IF(Produit_Tarif_Stock!#REF!&lt;&gt;"",Produit_Tarif_Stock!#REF!,"")</f>
        <v>#REF!</v>
      </c>
      <c r="C2146" s="502" t="e">
        <f>IF(Produit_Tarif_Stock!#REF!&lt;&gt;"",Produit_Tarif_Stock!#REF!,"")</f>
        <v>#REF!</v>
      </c>
      <c r="D2146" s="505" t="e">
        <f>IF(Produit_Tarif_Stock!#REF!&lt;&gt;"",Produit_Tarif_Stock!#REF!,"")</f>
        <v>#REF!</v>
      </c>
      <c r="E2146" s="514" t="e">
        <f>IF(Produit_Tarif_Stock!#REF!&lt;&gt;0,Produit_Tarif_Stock!#REF!,"")</f>
        <v>#REF!</v>
      </c>
      <c r="F2146" s="2" t="e">
        <f>IF(Produit_Tarif_Stock!#REF!&lt;&gt;"",Produit_Tarif_Stock!#REF!,"")</f>
        <v>#REF!</v>
      </c>
      <c r="G2146" s="506" t="e">
        <f>IF(Produit_Tarif_Stock!#REF!&lt;&gt;0,Produit_Tarif_Stock!#REF!,"")</f>
        <v>#REF!</v>
      </c>
      <c r="I2146" s="506" t="str">
        <f t="shared" si="66"/>
        <v/>
      </c>
      <c r="J2146" s="2" t="e">
        <f>IF(Produit_Tarif_Stock!#REF!&lt;&gt;0,Produit_Tarif_Stock!#REF!,"")</f>
        <v>#REF!</v>
      </c>
      <c r="K2146" s="2" t="e">
        <f>IF(Produit_Tarif_Stock!#REF!&lt;&gt;0,Produit_Tarif_Stock!#REF!,"")</f>
        <v>#REF!</v>
      </c>
      <c r="L2146" s="114" t="e">
        <f>IF(Produit_Tarif_Stock!#REF!&lt;&gt;0,Produit_Tarif_Stock!#REF!,"")</f>
        <v>#REF!</v>
      </c>
      <c r="M2146" s="114" t="e">
        <f>IF(Produit_Tarif_Stock!#REF!&lt;&gt;0,Produit_Tarif_Stock!#REF!,"")</f>
        <v>#REF!</v>
      </c>
      <c r="N2146" s="454"/>
      <c r="P2146" s="2" t="e">
        <f>IF(Produit_Tarif_Stock!#REF!&lt;&gt;0,Produit_Tarif_Stock!#REF!,"")</f>
        <v>#REF!</v>
      </c>
      <c r="Q2146" s="518" t="e">
        <f>IF(Produit_Tarif_Stock!#REF!&lt;&gt;0,(E2146-(E2146*H2146)-Produit_Tarif_Stock!#REF!)/Produit_Tarif_Stock!#REF!*100,(E2146-(E2146*H2146)-Produit_Tarif_Stock!#REF!)/Produit_Tarif_Stock!#REF!*100)</f>
        <v>#REF!</v>
      </c>
      <c r="R2146" s="523">
        <f t="shared" si="67"/>
        <v>0</v>
      </c>
      <c r="S2146" s="524" t="e">
        <f>Produit_Tarif_Stock!#REF!</f>
        <v>#REF!</v>
      </c>
    </row>
    <row r="2147" spans="1:19" ht="24.75" customHeight="1">
      <c r="A2147" s="228" t="e">
        <f>Produit_Tarif_Stock!#REF!</f>
        <v>#REF!</v>
      </c>
      <c r="B2147" s="118" t="e">
        <f>IF(Produit_Tarif_Stock!#REF!&lt;&gt;"",Produit_Tarif_Stock!#REF!,"")</f>
        <v>#REF!</v>
      </c>
      <c r="C2147" s="502" t="e">
        <f>IF(Produit_Tarif_Stock!#REF!&lt;&gt;"",Produit_Tarif_Stock!#REF!,"")</f>
        <v>#REF!</v>
      </c>
      <c r="D2147" s="505" t="e">
        <f>IF(Produit_Tarif_Stock!#REF!&lt;&gt;"",Produit_Tarif_Stock!#REF!,"")</f>
        <v>#REF!</v>
      </c>
      <c r="E2147" s="514" t="e">
        <f>IF(Produit_Tarif_Stock!#REF!&lt;&gt;0,Produit_Tarif_Stock!#REF!,"")</f>
        <v>#REF!</v>
      </c>
      <c r="F2147" s="2" t="e">
        <f>IF(Produit_Tarif_Stock!#REF!&lt;&gt;"",Produit_Tarif_Stock!#REF!,"")</f>
        <v>#REF!</v>
      </c>
      <c r="G2147" s="506" t="e">
        <f>IF(Produit_Tarif_Stock!#REF!&lt;&gt;0,Produit_Tarif_Stock!#REF!,"")</f>
        <v>#REF!</v>
      </c>
      <c r="I2147" s="506" t="str">
        <f t="shared" si="66"/>
        <v/>
      </c>
      <c r="J2147" s="2" t="e">
        <f>IF(Produit_Tarif_Stock!#REF!&lt;&gt;0,Produit_Tarif_Stock!#REF!,"")</f>
        <v>#REF!</v>
      </c>
      <c r="K2147" s="2" t="e">
        <f>IF(Produit_Tarif_Stock!#REF!&lt;&gt;0,Produit_Tarif_Stock!#REF!,"")</f>
        <v>#REF!</v>
      </c>
      <c r="L2147" s="114" t="e">
        <f>IF(Produit_Tarif_Stock!#REF!&lt;&gt;0,Produit_Tarif_Stock!#REF!,"")</f>
        <v>#REF!</v>
      </c>
      <c r="M2147" s="114" t="e">
        <f>IF(Produit_Tarif_Stock!#REF!&lt;&gt;0,Produit_Tarif_Stock!#REF!,"")</f>
        <v>#REF!</v>
      </c>
      <c r="N2147" s="454"/>
      <c r="P2147" s="2" t="e">
        <f>IF(Produit_Tarif_Stock!#REF!&lt;&gt;0,Produit_Tarif_Stock!#REF!,"")</f>
        <v>#REF!</v>
      </c>
      <c r="Q2147" s="518" t="e">
        <f>IF(Produit_Tarif_Stock!#REF!&lt;&gt;0,(E2147-(E2147*H2147)-Produit_Tarif_Stock!#REF!)/Produit_Tarif_Stock!#REF!*100,(E2147-(E2147*H2147)-Produit_Tarif_Stock!#REF!)/Produit_Tarif_Stock!#REF!*100)</f>
        <v>#REF!</v>
      </c>
      <c r="R2147" s="523">
        <f t="shared" si="67"/>
        <v>0</v>
      </c>
      <c r="S2147" s="524" t="e">
        <f>Produit_Tarif_Stock!#REF!</f>
        <v>#REF!</v>
      </c>
    </row>
    <row r="2148" spans="1:19" ht="24.75" customHeight="1">
      <c r="A2148" s="228" t="e">
        <f>Produit_Tarif_Stock!#REF!</f>
        <v>#REF!</v>
      </c>
      <c r="B2148" s="118" t="e">
        <f>IF(Produit_Tarif_Stock!#REF!&lt;&gt;"",Produit_Tarif_Stock!#REF!,"")</f>
        <v>#REF!</v>
      </c>
      <c r="C2148" s="502" t="e">
        <f>IF(Produit_Tarif_Stock!#REF!&lt;&gt;"",Produit_Tarif_Stock!#REF!,"")</f>
        <v>#REF!</v>
      </c>
      <c r="D2148" s="505" t="e">
        <f>IF(Produit_Tarif_Stock!#REF!&lt;&gt;"",Produit_Tarif_Stock!#REF!,"")</f>
        <v>#REF!</v>
      </c>
      <c r="E2148" s="514" t="e">
        <f>IF(Produit_Tarif_Stock!#REF!&lt;&gt;0,Produit_Tarif_Stock!#REF!,"")</f>
        <v>#REF!</v>
      </c>
      <c r="F2148" s="2" t="e">
        <f>IF(Produit_Tarif_Stock!#REF!&lt;&gt;"",Produit_Tarif_Stock!#REF!,"")</f>
        <v>#REF!</v>
      </c>
      <c r="G2148" s="506" t="e">
        <f>IF(Produit_Tarif_Stock!#REF!&lt;&gt;0,Produit_Tarif_Stock!#REF!,"")</f>
        <v>#REF!</v>
      </c>
      <c r="I2148" s="506" t="str">
        <f t="shared" si="66"/>
        <v/>
      </c>
      <c r="J2148" s="2" t="e">
        <f>IF(Produit_Tarif_Stock!#REF!&lt;&gt;0,Produit_Tarif_Stock!#REF!,"")</f>
        <v>#REF!</v>
      </c>
      <c r="K2148" s="2" t="e">
        <f>IF(Produit_Tarif_Stock!#REF!&lt;&gt;0,Produit_Tarif_Stock!#REF!,"")</f>
        <v>#REF!</v>
      </c>
      <c r="L2148" s="114" t="e">
        <f>IF(Produit_Tarif_Stock!#REF!&lt;&gt;0,Produit_Tarif_Stock!#REF!,"")</f>
        <v>#REF!</v>
      </c>
      <c r="M2148" s="114" t="e">
        <f>IF(Produit_Tarif_Stock!#REF!&lt;&gt;0,Produit_Tarif_Stock!#REF!,"")</f>
        <v>#REF!</v>
      </c>
      <c r="N2148" s="454"/>
      <c r="P2148" s="2" t="e">
        <f>IF(Produit_Tarif_Stock!#REF!&lt;&gt;0,Produit_Tarif_Stock!#REF!,"")</f>
        <v>#REF!</v>
      </c>
      <c r="Q2148" s="518" t="e">
        <f>IF(Produit_Tarif_Stock!#REF!&lt;&gt;0,(E2148-(E2148*H2148)-Produit_Tarif_Stock!#REF!)/Produit_Tarif_Stock!#REF!*100,(E2148-(E2148*H2148)-Produit_Tarif_Stock!#REF!)/Produit_Tarif_Stock!#REF!*100)</f>
        <v>#REF!</v>
      </c>
      <c r="R2148" s="523">
        <f t="shared" si="67"/>
        <v>0</v>
      </c>
      <c r="S2148" s="524" t="e">
        <f>Produit_Tarif_Stock!#REF!</f>
        <v>#REF!</v>
      </c>
    </row>
    <row r="2149" spans="1:19" ht="24.75" customHeight="1">
      <c r="A2149" s="228" t="e">
        <f>Produit_Tarif_Stock!#REF!</f>
        <v>#REF!</v>
      </c>
      <c r="B2149" s="118" t="e">
        <f>IF(Produit_Tarif_Stock!#REF!&lt;&gt;"",Produit_Tarif_Stock!#REF!,"")</f>
        <v>#REF!</v>
      </c>
      <c r="C2149" s="502" t="e">
        <f>IF(Produit_Tarif_Stock!#REF!&lt;&gt;"",Produit_Tarif_Stock!#REF!,"")</f>
        <v>#REF!</v>
      </c>
      <c r="D2149" s="505" t="e">
        <f>IF(Produit_Tarif_Stock!#REF!&lt;&gt;"",Produit_Tarif_Stock!#REF!,"")</f>
        <v>#REF!</v>
      </c>
      <c r="E2149" s="514" t="e">
        <f>IF(Produit_Tarif_Stock!#REF!&lt;&gt;0,Produit_Tarif_Stock!#REF!,"")</f>
        <v>#REF!</v>
      </c>
      <c r="F2149" s="2" t="e">
        <f>IF(Produit_Tarif_Stock!#REF!&lt;&gt;"",Produit_Tarif_Stock!#REF!,"")</f>
        <v>#REF!</v>
      </c>
      <c r="G2149" s="506" t="e">
        <f>IF(Produit_Tarif_Stock!#REF!&lt;&gt;0,Produit_Tarif_Stock!#REF!,"")</f>
        <v>#REF!</v>
      </c>
      <c r="I2149" s="506" t="str">
        <f t="shared" si="66"/>
        <v/>
      </c>
      <c r="J2149" s="2" t="e">
        <f>IF(Produit_Tarif_Stock!#REF!&lt;&gt;0,Produit_Tarif_Stock!#REF!,"")</f>
        <v>#REF!</v>
      </c>
      <c r="K2149" s="2" t="e">
        <f>IF(Produit_Tarif_Stock!#REF!&lt;&gt;0,Produit_Tarif_Stock!#REF!,"")</f>
        <v>#REF!</v>
      </c>
      <c r="L2149" s="114" t="e">
        <f>IF(Produit_Tarif_Stock!#REF!&lt;&gt;0,Produit_Tarif_Stock!#REF!,"")</f>
        <v>#REF!</v>
      </c>
      <c r="M2149" s="114" t="e">
        <f>IF(Produit_Tarif_Stock!#REF!&lt;&gt;0,Produit_Tarif_Stock!#REF!,"")</f>
        <v>#REF!</v>
      </c>
      <c r="N2149" s="454"/>
      <c r="P2149" s="2" t="e">
        <f>IF(Produit_Tarif_Stock!#REF!&lt;&gt;0,Produit_Tarif_Stock!#REF!,"")</f>
        <v>#REF!</v>
      </c>
      <c r="Q2149" s="518" t="e">
        <f>IF(Produit_Tarif_Stock!#REF!&lt;&gt;0,(E2149-(E2149*H2149)-Produit_Tarif_Stock!#REF!)/Produit_Tarif_Stock!#REF!*100,(E2149-(E2149*H2149)-Produit_Tarif_Stock!#REF!)/Produit_Tarif_Stock!#REF!*100)</f>
        <v>#REF!</v>
      </c>
      <c r="R2149" s="523">
        <f t="shared" si="67"/>
        <v>0</v>
      </c>
      <c r="S2149" s="524" t="e">
        <f>Produit_Tarif_Stock!#REF!</f>
        <v>#REF!</v>
      </c>
    </row>
    <row r="2150" spans="1:19" ht="24.75" customHeight="1">
      <c r="A2150" s="228" t="e">
        <f>Produit_Tarif_Stock!#REF!</f>
        <v>#REF!</v>
      </c>
      <c r="B2150" s="118" t="e">
        <f>IF(Produit_Tarif_Stock!#REF!&lt;&gt;"",Produit_Tarif_Stock!#REF!,"")</f>
        <v>#REF!</v>
      </c>
      <c r="C2150" s="502" t="e">
        <f>IF(Produit_Tarif_Stock!#REF!&lt;&gt;"",Produit_Tarif_Stock!#REF!,"")</f>
        <v>#REF!</v>
      </c>
      <c r="D2150" s="505" t="e">
        <f>IF(Produit_Tarif_Stock!#REF!&lt;&gt;"",Produit_Tarif_Stock!#REF!,"")</f>
        <v>#REF!</v>
      </c>
      <c r="E2150" s="514" t="e">
        <f>IF(Produit_Tarif_Stock!#REF!&lt;&gt;0,Produit_Tarif_Stock!#REF!,"")</f>
        <v>#REF!</v>
      </c>
      <c r="F2150" s="2" t="e">
        <f>IF(Produit_Tarif_Stock!#REF!&lt;&gt;"",Produit_Tarif_Stock!#REF!,"")</f>
        <v>#REF!</v>
      </c>
      <c r="G2150" s="506" t="e">
        <f>IF(Produit_Tarif_Stock!#REF!&lt;&gt;0,Produit_Tarif_Stock!#REF!,"")</f>
        <v>#REF!</v>
      </c>
      <c r="I2150" s="506" t="str">
        <f t="shared" si="66"/>
        <v/>
      </c>
      <c r="J2150" s="2" t="e">
        <f>IF(Produit_Tarif_Stock!#REF!&lt;&gt;0,Produit_Tarif_Stock!#REF!,"")</f>
        <v>#REF!</v>
      </c>
      <c r="K2150" s="2" t="e">
        <f>IF(Produit_Tarif_Stock!#REF!&lt;&gt;0,Produit_Tarif_Stock!#REF!,"")</f>
        <v>#REF!</v>
      </c>
      <c r="L2150" s="114" t="e">
        <f>IF(Produit_Tarif_Stock!#REF!&lt;&gt;0,Produit_Tarif_Stock!#REF!,"")</f>
        <v>#REF!</v>
      </c>
      <c r="M2150" s="114" t="e">
        <f>IF(Produit_Tarif_Stock!#REF!&lt;&gt;0,Produit_Tarif_Stock!#REF!,"")</f>
        <v>#REF!</v>
      </c>
      <c r="N2150" s="454"/>
      <c r="P2150" s="2" t="e">
        <f>IF(Produit_Tarif_Stock!#REF!&lt;&gt;0,Produit_Tarif_Stock!#REF!,"")</f>
        <v>#REF!</v>
      </c>
      <c r="Q2150" s="518" t="e">
        <f>IF(Produit_Tarif_Stock!#REF!&lt;&gt;0,(E2150-(E2150*H2150)-Produit_Tarif_Stock!#REF!)/Produit_Tarif_Stock!#REF!*100,(E2150-(E2150*H2150)-Produit_Tarif_Stock!#REF!)/Produit_Tarif_Stock!#REF!*100)</f>
        <v>#REF!</v>
      </c>
      <c r="R2150" s="523">
        <f t="shared" si="67"/>
        <v>0</v>
      </c>
      <c r="S2150" s="524" t="e">
        <f>Produit_Tarif_Stock!#REF!</f>
        <v>#REF!</v>
      </c>
    </row>
    <row r="2151" spans="1:19" ht="24.75" customHeight="1">
      <c r="A2151" s="228" t="e">
        <f>Produit_Tarif_Stock!#REF!</f>
        <v>#REF!</v>
      </c>
      <c r="B2151" s="118" t="e">
        <f>IF(Produit_Tarif_Stock!#REF!&lt;&gt;"",Produit_Tarif_Stock!#REF!,"")</f>
        <v>#REF!</v>
      </c>
      <c r="C2151" s="502" t="e">
        <f>IF(Produit_Tarif_Stock!#REF!&lt;&gt;"",Produit_Tarif_Stock!#REF!,"")</f>
        <v>#REF!</v>
      </c>
      <c r="D2151" s="505" t="e">
        <f>IF(Produit_Tarif_Stock!#REF!&lt;&gt;"",Produit_Tarif_Stock!#REF!,"")</f>
        <v>#REF!</v>
      </c>
      <c r="E2151" s="514" t="e">
        <f>IF(Produit_Tarif_Stock!#REF!&lt;&gt;0,Produit_Tarif_Stock!#REF!,"")</f>
        <v>#REF!</v>
      </c>
      <c r="F2151" s="2" t="e">
        <f>IF(Produit_Tarif_Stock!#REF!&lt;&gt;"",Produit_Tarif_Stock!#REF!,"")</f>
        <v>#REF!</v>
      </c>
      <c r="G2151" s="506" t="e">
        <f>IF(Produit_Tarif_Stock!#REF!&lt;&gt;0,Produit_Tarif_Stock!#REF!,"")</f>
        <v>#REF!</v>
      </c>
      <c r="I2151" s="506" t="str">
        <f t="shared" si="66"/>
        <v/>
      </c>
      <c r="J2151" s="2" t="e">
        <f>IF(Produit_Tarif_Stock!#REF!&lt;&gt;0,Produit_Tarif_Stock!#REF!,"")</f>
        <v>#REF!</v>
      </c>
      <c r="K2151" s="2" t="e">
        <f>IF(Produit_Tarif_Stock!#REF!&lt;&gt;0,Produit_Tarif_Stock!#REF!,"")</f>
        <v>#REF!</v>
      </c>
      <c r="L2151" s="114" t="e">
        <f>IF(Produit_Tarif_Stock!#REF!&lt;&gt;0,Produit_Tarif_Stock!#REF!,"")</f>
        <v>#REF!</v>
      </c>
      <c r="M2151" s="114" t="e">
        <f>IF(Produit_Tarif_Stock!#REF!&lt;&gt;0,Produit_Tarif_Stock!#REF!,"")</f>
        <v>#REF!</v>
      </c>
      <c r="N2151" s="454"/>
      <c r="P2151" s="2" t="e">
        <f>IF(Produit_Tarif_Stock!#REF!&lt;&gt;0,Produit_Tarif_Stock!#REF!,"")</f>
        <v>#REF!</v>
      </c>
      <c r="Q2151" s="518" t="e">
        <f>IF(Produit_Tarif_Stock!#REF!&lt;&gt;0,(E2151-(E2151*H2151)-Produit_Tarif_Stock!#REF!)/Produit_Tarif_Stock!#REF!*100,(E2151-(E2151*H2151)-Produit_Tarif_Stock!#REF!)/Produit_Tarif_Stock!#REF!*100)</f>
        <v>#REF!</v>
      </c>
      <c r="R2151" s="523">
        <f t="shared" si="67"/>
        <v>0</v>
      </c>
      <c r="S2151" s="524" t="e">
        <f>Produit_Tarif_Stock!#REF!</f>
        <v>#REF!</v>
      </c>
    </row>
    <row r="2152" spans="1:19" ht="24.75" customHeight="1">
      <c r="A2152" s="228" t="e">
        <f>Produit_Tarif_Stock!#REF!</f>
        <v>#REF!</v>
      </c>
      <c r="B2152" s="118" t="e">
        <f>IF(Produit_Tarif_Stock!#REF!&lt;&gt;"",Produit_Tarif_Stock!#REF!,"")</f>
        <v>#REF!</v>
      </c>
      <c r="C2152" s="502" t="e">
        <f>IF(Produit_Tarif_Stock!#REF!&lt;&gt;"",Produit_Tarif_Stock!#REF!,"")</f>
        <v>#REF!</v>
      </c>
      <c r="D2152" s="505" t="e">
        <f>IF(Produit_Tarif_Stock!#REF!&lt;&gt;"",Produit_Tarif_Stock!#REF!,"")</f>
        <v>#REF!</v>
      </c>
      <c r="E2152" s="514" t="e">
        <f>IF(Produit_Tarif_Stock!#REF!&lt;&gt;0,Produit_Tarif_Stock!#REF!,"")</f>
        <v>#REF!</v>
      </c>
      <c r="F2152" s="2" t="e">
        <f>IF(Produit_Tarif_Stock!#REF!&lt;&gt;"",Produit_Tarif_Stock!#REF!,"")</f>
        <v>#REF!</v>
      </c>
      <c r="G2152" s="506" t="e">
        <f>IF(Produit_Tarif_Stock!#REF!&lt;&gt;0,Produit_Tarif_Stock!#REF!,"")</f>
        <v>#REF!</v>
      </c>
      <c r="I2152" s="506" t="str">
        <f t="shared" si="66"/>
        <v/>
      </c>
      <c r="J2152" s="2" t="e">
        <f>IF(Produit_Tarif_Stock!#REF!&lt;&gt;0,Produit_Tarif_Stock!#REF!,"")</f>
        <v>#REF!</v>
      </c>
      <c r="K2152" s="2" t="e">
        <f>IF(Produit_Tarif_Stock!#REF!&lt;&gt;0,Produit_Tarif_Stock!#REF!,"")</f>
        <v>#REF!</v>
      </c>
      <c r="L2152" s="114" t="e">
        <f>IF(Produit_Tarif_Stock!#REF!&lt;&gt;0,Produit_Tarif_Stock!#REF!,"")</f>
        <v>#REF!</v>
      </c>
      <c r="M2152" s="114" t="e">
        <f>IF(Produit_Tarif_Stock!#REF!&lt;&gt;0,Produit_Tarif_Stock!#REF!,"")</f>
        <v>#REF!</v>
      </c>
      <c r="N2152" s="454"/>
      <c r="P2152" s="2" t="e">
        <f>IF(Produit_Tarif_Stock!#REF!&lt;&gt;0,Produit_Tarif_Stock!#REF!,"")</f>
        <v>#REF!</v>
      </c>
      <c r="Q2152" s="518" t="e">
        <f>IF(Produit_Tarif_Stock!#REF!&lt;&gt;0,(E2152-(E2152*H2152)-Produit_Tarif_Stock!#REF!)/Produit_Tarif_Stock!#REF!*100,(E2152-(E2152*H2152)-Produit_Tarif_Stock!#REF!)/Produit_Tarif_Stock!#REF!*100)</f>
        <v>#REF!</v>
      </c>
      <c r="R2152" s="523">
        <f t="shared" si="67"/>
        <v>0</v>
      </c>
      <c r="S2152" s="524" t="e">
        <f>Produit_Tarif_Stock!#REF!</f>
        <v>#REF!</v>
      </c>
    </row>
    <row r="2153" spans="1:19" ht="24.75" customHeight="1">
      <c r="A2153" s="228" t="e">
        <f>Produit_Tarif_Stock!#REF!</f>
        <v>#REF!</v>
      </c>
      <c r="B2153" s="118" t="e">
        <f>IF(Produit_Tarif_Stock!#REF!&lt;&gt;"",Produit_Tarif_Stock!#REF!,"")</f>
        <v>#REF!</v>
      </c>
      <c r="C2153" s="502" t="e">
        <f>IF(Produit_Tarif_Stock!#REF!&lt;&gt;"",Produit_Tarif_Stock!#REF!,"")</f>
        <v>#REF!</v>
      </c>
      <c r="D2153" s="505" t="e">
        <f>IF(Produit_Tarif_Stock!#REF!&lt;&gt;"",Produit_Tarif_Stock!#REF!,"")</f>
        <v>#REF!</v>
      </c>
      <c r="E2153" s="514" t="e">
        <f>IF(Produit_Tarif_Stock!#REF!&lt;&gt;0,Produit_Tarif_Stock!#REF!,"")</f>
        <v>#REF!</v>
      </c>
      <c r="F2153" s="2" t="e">
        <f>IF(Produit_Tarif_Stock!#REF!&lt;&gt;"",Produit_Tarif_Stock!#REF!,"")</f>
        <v>#REF!</v>
      </c>
      <c r="G2153" s="506" t="e">
        <f>IF(Produit_Tarif_Stock!#REF!&lt;&gt;0,Produit_Tarif_Stock!#REF!,"")</f>
        <v>#REF!</v>
      </c>
      <c r="I2153" s="506" t="str">
        <f t="shared" si="66"/>
        <v/>
      </c>
      <c r="J2153" s="2" t="e">
        <f>IF(Produit_Tarif_Stock!#REF!&lt;&gt;0,Produit_Tarif_Stock!#REF!,"")</f>
        <v>#REF!</v>
      </c>
      <c r="K2153" s="2" t="e">
        <f>IF(Produit_Tarif_Stock!#REF!&lt;&gt;0,Produit_Tarif_Stock!#REF!,"")</f>
        <v>#REF!</v>
      </c>
      <c r="L2153" s="114" t="e">
        <f>IF(Produit_Tarif_Stock!#REF!&lt;&gt;0,Produit_Tarif_Stock!#REF!,"")</f>
        <v>#REF!</v>
      </c>
      <c r="M2153" s="114" t="e">
        <f>IF(Produit_Tarif_Stock!#REF!&lt;&gt;0,Produit_Tarif_Stock!#REF!,"")</f>
        <v>#REF!</v>
      </c>
      <c r="N2153" s="454"/>
      <c r="P2153" s="2" t="e">
        <f>IF(Produit_Tarif_Stock!#REF!&lt;&gt;0,Produit_Tarif_Stock!#REF!,"")</f>
        <v>#REF!</v>
      </c>
      <c r="Q2153" s="518" t="e">
        <f>IF(Produit_Tarif_Stock!#REF!&lt;&gt;0,(E2153-(E2153*H2153)-Produit_Tarif_Stock!#REF!)/Produit_Tarif_Stock!#REF!*100,(E2153-(E2153*H2153)-Produit_Tarif_Stock!#REF!)/Produit_Tarif_Stock!#REF!*100)</f>
        <v>#REF!</v>
      </c>
      <c r="R2153" s="523">
        <f t="shared" si="67"/>
        <v>0</v>
      </c>
      <c r="S2153" s="524" t="e">
        <f>Produit_Tarif_Stock!#REF!</f>
        <v>#REF!</v>
      </c>
    </row>
    <row r="2154" spans="1:19" ht="24.75" customHeight="1">
      <c r="A2154" s="228" t="e">
        <f>Produit_Tarif_Stock!#REF!</f>
        <v>#REF!</v>
      </c>
      <c r="B2154" s="118" t="e">
        <f>IF(Produit_Tarif_Stock!#REF!&lt;&gt;"",Produit_Tarif_Stock!#REF!,"")</f>
        <v>#REF!</v>
      </c>
      <c r="C2154" s="502" t="e">
        <f>IF(Produit_Tarif_Stock!#REF!&lt;&gt;"",Produit_Tarif_Stock!#REF!,"")</f>
        <v>#REF!</v>
      </c>
      <c r="D2154" s="505" t="e">
        <f>IF(Produit_Tarif_Stock!#REF!&lt;&gt;"",Produit_Tarif_Stock!#REF!,"")</f>
        <v>#REF!</v>
      </c>
      <c r="E2154" s="514" t="e">
        <f>IF(Produit_Tarif_Stock!#REF!&lt;&gt;0,Produit_Tarif_Stock!#REF!,"")</f>
        <v>#REF!</v>
      </c>
      <c r="F2154" s="2" t="e">
        <f>IF(Produit_Tarif_Stock!#REF!&lt;&gt;"",Produit_Tarif_Stock!#REF!,"")</f>
        <v>#REF!</v>
      </c>
      <c r="G2154" s="506" t="e">
        <f>IF(Produit_Tarif_Stock!#REF!&lt;&gt;0,Produit_Tarif_Stock!#REF!,"")</f>
        <v>#REF!</v>
      </c>
      <c r="I2154" s="506" t="str">
        <f t="shared" si="66"/>
        <v/>
      </c>
      <c r="J2154" s="2" t="e">
        <f>IF(Produit_Tarif_Stock!#REF!&lt;&gt;0,Produit_Tarif_Stock!#REF!,"")</f>
        <v>#REF!</v>
      </c>
      <c r="K2154" s="2" t="e">
        <f>IF(Produit_Tarif_Stock!#REF!&lt;&gt;0,Produit_Tarif_Stock!#REF!,"")</f>
        <v>#REF!</v>
      </c>
      <c r="L2154" s="114" t="e">
        <f>IF(Produit_Tarif_Stock!#REF!&lt;&gt;0,Produit_Tarif_Stock!#REF!,"")</f>
        <v>#REF!</v>
      </c>
      <c r="M2154" s="114" t="e">
        <f>IF(Produit_Tarif_Stock!#REF!&lt;&gt;0,Produit_Tarif_Stock!#REF!,"")</f>
        <v>#REF!</v>
      </c>
      <c r="N2154" s="454"/>
      <c r="P2154" s="2" t="e">
        <f>IF(Produit_Tarif_Stock!#REF!&lt;&gt;0,Produit_Tarif_Stock!#REF!,"")</f>
        <v>#REF!</v>
      </c>
      <c r="Q2154" s="518" t="e">
        <f>IF(Produit_Tarif_Stock!#REF!&lt;&gt;0,(E2154-(E2154*H2154)-Produit_Tarif_Stock!#REF!)/Produit_Tarif_Stock!#REF!*100,(E2154-(E2154*H2154)-Produit_Tarif_Stock!#REF!)/Produit_Tarif_Stock!#REF!*100)</f>
        <v>#REF!</v>
      </c>
      <c r="R2154" s="523">
        <f t="shared" si="67"/>
        <v>0</v>
      </c>
      <c r="S2154" s="524" t="e">
        <f>Produit_Tarif_Stock!#REF!</f>
        <v>#REF!</v>
      </c>
    </row>
    <row r="2155" spans="1:19" ht="24.75" customHeight="1">
      <c r="A2155" s="228" t="e">
        <f>Produit_Tarif_Stock!#REF!</f>
        <v>#REF!</v>
      </c>
      <c r="B2155" s="118" t="e">
        <f>IF(Produit_Tarif_Stock!#REF!&lt;&gt;"",Produit_Tarif_Stock!#REF!,"")</f>
        <v>#REF!</v>
      </c>
      <c r="C2155" s="502" t="e">
        <f>IF(Produit_Tarif_Stock!#REF!&lt;&gt;"",Produit_Tarif_Stock!#REF!,"")</f>
        <v>#REF!</v>
      </c>
      <c r="D2155" s="505" t="e">
        <f>IF(Produit_Tarif_Stock!#REF!&lt;&gt;"",Produit_Tarif_Stock!#REF!,"")</f>
        <v>#REF!</v>
      </c>
      <c r="E2155" s="514" t="e">
        <f>IF(Produit_Tarif_Stock!#REF!&lt;&gt;0,Produit_Tarif_Stock!#REF!,"")</f>
        <v>#REF!</v>
      </c>
      <c r="F2155" s="2" t="e">
        <f>IF(Produit_Tarif_Stock!#REF!&lt;&gt;"",Produit_Tarif_Stock!#REF!,"")</f>
        <v>#REF!</v>
      </c>
      <c r="G2155" s="506" t="e">
        <f>IF(Produit_Tarif_Stock!#REF!&lt;&gt;0,Produit_Tarif_Stock!#REF!,"")</f>
        <v>#REF!</v>
      </c>
      <c r="I2155" s="506" t="str">
        <f t="shared" si="66"/>
        <v/>
      </c>
      <c r="J2155" s="2" t="e">
        <f>IF(Produit_Tarif_Stock!#REF!&lt;&gt;0,Produit_Tarif_Stock!#REF!,"")</f>
        <v>#REF!</v>
      </c>
      <c r="K2155" s="2" t="e">
        <f>IF(Produit_Tarif_Stock!#REF!&lt;&gt;0,Produit_Tarif_Stock!#REF!,"")</f>
        <v>#REF!</v>
      </c>
      <c r="L2155" s="114" t="e">
        <f>IF(Produit_Tarif_Stock!#REF!&lt;&gt;0,Produit_Tarif_Stock!#REF!,"")</f>
        <v>#REF!</v>
      </c>
      <c r="M2155" s="114" t="e">
        <f>IF(Produit_Tarif_Stock!#REF!&lt;&gt;0,Produit_Tarif_Stock!#REF!,"")</f>
        <v>#REF!</v>
      </c>
      <c r="N2155" s="454"/>
      <c r="P2155" s="2" t="e">
        <f>IF(Produit_Tarif_Stock!#REF!&lt;&gt;0,Produit_Tarif_Stock!#REF!,"")</f>
        <v>#REF!</v>
      </c>
      <c r="Q2155" s="518" t="e">
        <f>IF(Produit_Tarif_Stock!#REF!&lt;&gt;0,(E2155-(E2155*H2155)-Produit_Tarif_Stock!#REF!)/Produit_Tarif_Stock!#REF!*100,(E2155-(E2155*H2155)-Produit_Tarif_Stock!#REF!)/Produit_Tarif_Stock!#REF!*100)</f>
        <v>#REF!</v>
      </c>
      <c r="R2155" s="523">
        <f t="shared" si="67"/>
        <v>0</v>
      </c>
      <c r="S2155" s="524" t="e">
        <f>Produit_Tarif_Stock!#REF!</f>
        <v>#REF!</v>
      </c>
    </row>
    <row r="2156" spans="1:19" ht="24.75" customHeight="1">
      <c r="A2156" s="228" t="e">
        <f>Produit_Tarif_Stock!#REF!</f>
        <v>#REF!</v>
      </c>
      <c r="B2156" s="118" t="e">
        <f>IF(Produit_Tarif_Stock!#REF!&lt;&gt;"",Produit_Tarif_Stock!#REF!,"")</f>
        <v>#REF!</v>
      </c>
      <c r="C2156" s="502" t="e">
        <f>IF(Produit_Tarif_Stock!#REF!&lt;&gt;"",Produit_Tarif_Stock!#REF!,"")</f>
        <v>#REF!</v>
      </c>
      <c r="D2156" s="505" t="e">
        <f>IF(Produit_Tarif_Stock!#REF!&lt;&gt;"",Produit_Tarif_Stock!#REF!,"")</f>
        <v>#REF!</v>
      </c>
      <c r="E2156" s="514" t="e">
        <f>IF(Produit_Tarif_Stock!#REF!&lt;&gt;0,Produit_Tarif_Stock!#REF!,"")</f>
        <v>#REF!</v>
      </c>
      <c r="F2156" s="2" t="e">
        <f>IF(Produit_Tarif_Stock!#REF!&lt;&gt;"",Produit_Tarif_Stock!#REF!,"")</f>
        <v>#REF!</v>
      </c>
      <c r="G2156" s="506" t="e">
        <f>IF(Produit_Tarif_Stock!#REF!&lt;&gt;0,Produit_Tarif_Stock!#REF!,"")</f>
        <v>#REF!</v>
      </c>
      <c r="I2156" s="506" t="str">
        <f t="shared" si="66"/>
        <v/>
      </c>
      <c r="J2156" s="2" t="e">
        <f>IF(Produit_Tarif_Stock!#REF!&lt;&gt;0,Produit_Tarif_Stock!#REF!,"")</f>
        <v>#REF!</v>
      </c>
      <c r="K2156" s="2" t="e">
        <f>IF(Produit_Tarif_Stock!#REF!&lt;&gt;0,Produit_Tarif_Stock!#REF!,"")</f>
        <v>#REF!</v>
      </c>
      <c r="L2156" s="114" t="e">
        <f>IF(Produit_Tarif_Stock!#REF!&lt;&gt;0,Produit_Tarif_Stock!#REF!,"")</f>
        <v>#REF!</v>
      </c>
      <c r="M2156" s="114" t="e">
        <f>IF(Produit_Tarif_Stock!#REF!&lt;&gt;0,Produit_Tarif_Stock!#REF!,"")</f>
        <v>#REF!</v>
      </c>
      <c r="N2156" s="454"/>
      <c r="P2156" s="2" t="e">
        <f>IF(Produit_Tarif_Stock!#REF!&lt;&gt;0,Produit_Tarif_Stock!#REF!,"")</f>
        <v>#REF!</v>
      </c>
      <c r="Q2156" s="518" t="e">
        <f>IF(Produit_Tarif_Stock!#REF!&lt;&gt;0,(E2156-(E2156*H2156)-Produit_Tarif_Stock!#REF!)/Produit_Tarif_Stock!#REF!*100,(E2156-(E2156*H2156)-Produit_Tarif_Stock!#REF!)/Produit_Tarif_Stock!#REF!*100)</f>
        <v>#REF!</v>
      </c>
      <c r="R2156" s="523">
        <f t="shared" si="67"/>
        <v>0</v>
      </c>
      <c r="S2156" s="524" t="e">
        <f>Produit_Tarif_Stock!#REF!</f>
        <v>#REF!</v>
      </c>
    </row>
    <row r="2157" spans="1:19" ht="24.75" customHeight="1">
      <c r="A2157" s="228" t="e">
        <f>Produit_Tarif_Stock!#REF!</f>
        <v>#REF!</v>
      </c>
      <c r="B2157" s="118" t="e">
        <f>IF(Produit_Tarif_Stock!#REF!&lt;&gt;"",Produit_Tarif_Stock!#REF!,"")</f>
        <v>#REF!</v>
      </c>
      <c r="C2157" s="502" t="e">
        <f>IF(Produit_Tarif_Stock!#REF!&lt;&gt;"",Produit_Tarif_Stock!#REF!,"")</f>
        <v>#REF!</v>
      </c>
      <c r="D2157" s="505" t="e">
        <f>IF(Produit_Tarif_Stock!#REF!&lt;&gt;"",Produit_Tarif_Stock!#REF!,"")</f>
        <v>#REF!</v>
      </c>
      <c r="E2157" s="514" t="e">
        <f>IF(Produit_Tarif_Stock!#REF!&lt;&gt;0,Produit_Tarif_Stock!#REF!,"")</f>
        <v>#REF!</v>
      </c>
      <c r="F2157" s="2" t="e">
        <f>IF(Produit_Tarif_Stock!#REF!&lt;&gt;"",Produit_Tarif_Stock!#REF!,"")</f>
        <v>#REF!</v>
      </c>
      <c r="G2157" s="506" t="e">
        <f>IF(Produit_Tarif_Stock!#REF!&lt;&gt;0,Produit_Tarif_Stock!#REF!,"")</f>
        <v>#REF!</v>
      </c>
      <c r="I2157" s="506" t="str">
        <f t="shared" si="66"/>
        <v/>
      </c>
      <c r="J2157" s="2" t="e">
        <f>IF(Produit_Tarif_Stock!#REF!&lt;&gt;0,Produit_Tarif_Stock!#REF!,"")</f>
        <v>#REF!</v>
      </c>
      <c r="K2157" s="2" t="e">
        <f>IF(Produit_Tarif_Stock!#REF!&lt;&gt;0,Produit_Tarif_Stock!#REF!,"")</f>
        <v>#REF!</v>
      </c>
      <c r="L2157" s="114" t="e">
        <f>IF(Produit_Tarif_Stock!#REF!&lt;&gt;0,Produit_Tarif_Stock!#REF!,"")</f>
        <v>#REF!</v>
      </c>
      <c r="M2157" s="114" t="e">
        <f>IF(Produit_Tarif_Stock!#REF!&lt;&gt;0,Produit_Tarif_Stock!#REF!,"")</f>
        <v>#REF!</v>
      </c>
      <c r="N2157" s="454"/>
      <c r="P2157" s="2" t="e">
        <f>IF(Produit_Tarif_Stock!#REF!&lt;&gt;0,Produit_Tarif_Stock!#REF!,"")</f>
        <v>#REF!</v>
      </c>
      <c r="Q2157" s="518" t="e">
        <f>IF(Produit_Tarif_Stock!#REF!&lt;&gt;0,(E2157-(E2157*H2157)-Produit_Tarif_Stock!#REF!)/Produit_Tarif_Stock!#REF!*100,(E2157-(E2157*H2157)-Produit_Tarif_Stock!#REF!)/Produit_Tarif_Stock!#REF!*100)</f>
        <v>#REF!</v>
      </c>
      <c r="R2157" s="523">
        <f t="shared" si="67"/>
        <v>0</v>
      </c>
      <c r="S2157" s="524" t="e">
        <f>Produit_Tarif_Stock!#REF!</f>
        <v>#REF!</v>
      </c>
    </row>
    <row r="2158" spans="1:19" ht="24.75" customHeight="1">
      <c r="A2158" s="228" t="e">
        <f>Produit_Tarif_Stock!#REF!</f>
        <v>#REF!</v>
      </c>
      <c r="B2158" s="118" t="e">
        <f>IF(Produit_Tarif_Stock!#REF!&lt;&gt;"",Produit_Tarif_Stock!#REF!,"")</f>
        <v>#REF!</v>
      </c>
      <c r="C2158" s="502" t="e">
        <f>IF(Produit_Tarif_Stock!#REF!&lt;&gt;"",Produit_Tarif_Stock!#REF!,"")</f>
        <v>#REF!</v>
      </c>
      <c r="D2158" s="505" t="e">
        <f>IF(Produit_Tarif_Stock!#REF!&lt;&gt;"",Produit_Tarif_Stock!#REF!,"")</f>
        <v>#REF!</v>
      </c>
      <c r="E2158" s="514" t="e">
        <f>IF(Produit_Tarif_Stock!#REF!&lt;&gt;0,Produit_Tarif_Stock!#REF!,"")</f>
        <v>#REF!</v>
      </c>
      <c r="F2158" s="2" t="e">
        <f>IF(Produit_Tarif_Stock!#REF!&lt;&gt;"",Produit_Tarif_Stock!#REF!,"")</f>
        <v>#REF!</v>
      </c>
      <c r="G2158" s="506" t="e">
        <f>IF(Produit_Tarif_Stock!#REF!&lt;&gt;0,Produit_Tarif_Stock!#REF!,"")</f>
        <v>#REF!</v>
      </c>
      <c r="I2158" s="506" t="str">
        <f t="shared" si="66"/>
        <v/>
      </c>
      <c r="J2158" s="2" t="e">
        <f>IF(Produit_Tarif_Stock!#REF!&lt;&gt;0,Produit_Tarif_Stock!#REF!,"")</f>
        <v>#REF!</v>
      </c>
      <c r="K2158" s="2" t="e">
        <f>IF(Produit_Tarif_Stock!#REF!&lt;&gt;0,Produit_Tarif_Stock!#REF!,"")</f>
        <v>#REF!</v>
      </c>
      <c r="L2158" s="114" t="e">
        <f>IF(Produit_Tarif_Stock!#REF!&lt;&gt;0,Produit_Tarif_Stock!#REF!,"")</f>
        <v>#REF!</v>
      </c>
      <c r="M2158" s="114" t="e">
        <f>IF(Produit_Tarif_Stock!#REF!&lt;&gt;0,Produit_Tarif_Stock!#REF!,"")</f>
        <v>#REF!</v>
      </c>
      <c r="N2158" s="454"/>
      <c r="P2158" s="2" t="e">
        <f>IF(Produit_Tarif_Stock!#REF!&lt;&gt;0,Produit_Tarif_Stock!#REF!,"")</f>
        <v>#REF!</v>
      </c>
      <c r="Q2158" s="518" t="e">
        <f>IF(Produit_Tarif_Stock!#REF!&lt;&gt;0,(E2158-(E2158*H2158)-Produit_Tarif_Stock!#REF!)/Produit_Tarif_Stock!#REF!*100,(E2158-(E2158*H2158)-Produit_Tarif_Stock!#REF!)/Produit_Tarif_Stock!#REF!*100)</f>
        <v>#REF!</v>
      </c>
      <c r="R2158" s="523">
        <f t="shared" si="67"/>
        <v>0</v>
      </c>
      <c r="S2158" s="524" t="e">
        <f>Produit_Tarif_Stock!#REF!</f>
        <v>#REF!</v>
      </c>
    </row>
    <row r="2159" spans="1:19" ht="24.75" customHeight="1">
      <c r="A2159" s="228" t="e">
        <f>Produit_Tarif_Stock!#REF!</f>
        <v>#REF!</v>
      </c>
      <c r="B2159" s="118" t="e">
        <f>IF(Produit_Tarif_Stock!#REF!&lt;&gt;"",Produit_Tarif_Stock!#REF!,"")</f>
        <v>#REF!</v>
      </c>
      <c r="C2159" s="502" t="e">
        <f>IF(Produit_Tarif_Stock!#REF!&lt;&gt;"",Produit_Tarif_Stock!#REF!,"")</f>
        <v>#REF!</v>
      </c>
      <c r="D2159" s="505" t="e">
        <f>IF(Produit_Tarif_Stock!#REF!&lt;&gt;"",Produit_Tarif_Stock!#REF!,"")</f>
        <v>#REF!</v>
      </c>
      <c r="E2159" s="514" t="e">
        <f>IF(Produit_Tarif_Stock!#REF!&lt;&gt;0,Produit_Tarif_Stock!#REF!,"")</f>
        <v>#REF!</v>
      </c>
      <c r="F2159" s="2" t="e">
        <f>IF(Produit_Tarif_Stock!#REF!&lt;&gt;"",Produit_Tarif_Stock!#REF!,"")</f>
        <v>#REF!</v>
      </c>
      <c r="G2159" s="506" t="e">
        <f>IF(Produit_Tarif_Stock!#REF!&lt;&gt;0,Produit_Tarif_Stock!#REF!,"")</f>
        <v>#REF!</v>
      </c>
      <c r="I2159" s="506" t="str">
        <f t="shared" si="66"/>
        <v/>
      </c>
      <c r="J2159" s="2" t="e">
        <f>IF(Produit_Tarif_Stock!#REF!&lt;&gt;0,Produit_Tarif_Stock!#REF!,"")</f>
        <v>#REF!</v>
      </c>
      <c r="K2159" s="2" t="e">
        <f>IF(Produit_Tarif_Stock!#REF!&lt;&gt;0,Produit_Tarif_Stock!#REF!,"")</f>
        <v>#REF!</v>
      </c>
      <c r="L2159" s="114" t="e">
        <f>IF(Produit_Tarif_Stock!#REF!&lt;&gt;0,Produit_Tarif_Stock!#REF!,"")</f>
        <v>#REF!</v>
      </c>
      <c r="M2159" s="114" t="e">
        <f>IF(Produit_Tarif_Stock!#REF!&lt;&gt;0,Produit_Tarif_Stock!#REF!,"")</f>
        <v>#REF!</v>
      </c>
      <c r="N2159" s="454"/>
      <c r="P2159" s="2" t="e">
        <f>IF(Produit_Tarif_Stock!#REF!&lt;&gt;0,Produit_Tarif_Stock!#REF!,"")</f>
        <v>#REF!</v>
      </c>
      <c r="Q2159" s="518" t="e">
        <f>IF(Produit_Tarif_Stock!#REF!&lt;&gt;0,(E2159-(E2159*H2159)-Produit_Tarif_Stock!#REF!)/Produit_Tarif_Stock!#REF!*100,(E2159-(E2159*H2159)-Produit_Tarif_Stock!#REF!)/Produit_Tarif_Stock!#REF!*100)</f>
        <v>#REF!</v>
      </c>
      <c r="R2159" s="523">
        <f t="shared" si="67"/>
        <v>0</v>
      </c>
      <c r="S2159" s="524" t="e">
        <f>Produit_Tarif_Stock!#REF!</f>
        <v>#REF!</v>
      </c>
    </row>
    <row r="2160" spans="1:19" ht="24.75" customHeight="1">
      <c r="A2160" s="228" t="e">
        <f>Produit_Tarif_Stock!#REF!</f>
        <v>#REF!</v>
      </c>
      <c r="B2160" s="118" t="e">
        <f>IF(Produit_Tarif_Stock!#REF!&lt;&gt;"",Produit_Tarif_Stock!#REF!,"")</f>
        <v>#REF!</v>
      </c>
      <c r="C2160" s="502" t="e">
        <f>IF(Produit_Tarif_Stock!#REF!&lt;&gt;"",Produit_Tarif_Stock!#REF!,"")</f>
        <v>#REF!</v>
      </c>
      <c r="D2160" s="505" t="e">
        <f>IF(Produit_Tarif_Stock!#REF!&lt;&gt;"",Produit_Tarif_Stock!#REF!,"")</f>
        <v>#REF!</v>
      </c>
      <c r="E2160" s="514" t="e">
        <f>IF(Produit_Tarif_Stock!#REF!&lt;&gt;0,Produit_Tarif_Stock!#REF!,"")</f>
        <v>#REF!</v>
      </c>
      <c r="F2160" s="2" t="e">
        <f>IF(Produit_Tarif_Stock!#REF!&lt;&gt;"",Produit_Tarif_Stock!#REF!,"")</f>
        <v>#REF!</v>
      </c>
      <c r="G2160" s="506" t="e">
        <f>IF(Produit_Tarif_Stock!#REF!&lt;&gt;0,Produit_Tarif_Stock!#REF!,"")</f>
        <v>#REF!</v>
      </c>
      <c r="I2160" s="506" t="str">
        <f t="shared" si="66"/>
        <v/>
      </c>
      <c r="J2160" s="2" t="e">
        <f>IF(Produit_Tarif_Stock!#REF!&lt;&gt;0,Produit_Tarif_Stock!#REF!,"")</f>
        <v>#REF!</v>
      </c>
      <c r="K2160" s="2" t="e">
        <f>IF(Produit_Tarif_Stock!#REF!&lt;&gt;0,Produit_Tarif_Stock!#REF!,"")</f>
        <v>#REF!</v>
      </c>
      <c r="L2160" s="114" t="e">
        <f>IF(Produit_Tarif_Stock!#REF!&lt;&gt;0,Produit_Tarif_Stock!#REF!,"")</f>
        <v>#REF!</v>
      </c>
      <c r="M2160" s="114" t="e">
        <f>IF(Produit_Tarif_Stock!#REF!&lt;&gt;0,Produit_Tarif_Stock!#REF!,"")</f>
        <v>#REF!</v>
      </c>
      <c r="N2160" s="454"/>
      <c r="P2160" s="2" t="e">
        <f>IF(Produit_Tarif_Stock!#REF!&lt;&gt;0,Produit_Tarif_Stock!#REF!,"")</f>
        <v>#REF!</v>
      </c>
      <c r="Q2160" s="518" t="e">
        <f>IF(Produit_Tarif_Stock!#REF!&lt;&gt;0,(E2160-(E2160*H2160)-Produit_Tarif_Stock!#REF!)/Produit_Tarif_Stock!#REF!*100,(E2160-(E2160*H2160)-Produit_Tarif_Stock!#REF!)/Produit_Tarif_Stock!#REF!*100)</f>
        <v>#REF!</v>
      </c>
      <c r="R2160" s="523">
        <f t="shared" si="67"/>
        <v>0</v>
      </c>
      <c r="S2160" s="524" t="e">
        <f>Produit_Tarif_Stock!#REF!</f>
        <v>#REF!</v>
      </c>
    </row>
    <row r="2161" spans="1:19" ht="24.75" customHeight="1">
      <c r="A2161" s="228" t="e">
        <f>Produit_Tarif_Stock!#REF!</f>
        <v>#REF!</v>
      </c>
      <c r="B2161" s="118" t="e">
        <f>IF(Produit_Tarif_Stock!#REF!&lt;&gt;"",Produit_Tarif_Stock!#REF!,"")</f>
        <v>#REF!</v>
      </c>
      <c r="C2161" s="502" t="e">
        <f>IF(Produit_Tarif_Stock!#REF!&lt;&gt;"",Produit_Tarif_Stock!#REF!,"")</f>
        <v>#REF!</v>
      </c>
      <c r="D2161" s="505" t="e">
        <f>IF(Produit_Tarif_Stock!#REF!&lt;&gt;"",Produit_Tarif_Stock!#REF!,"")</f>
        <v>#REF!</v>
      </c>
      <c r="E2161" s="514" t="e">
        <f>IF(Produit_Tarif_Stock!#REF!&lt;&gt;0,Produit_Tarif_Stock!#REF!,"")</f>
        <v>#REF!</v>
      </c>
      <c r="F2161" s="2" t="e">
        <f>IF(Produit_Tarif_Stock!#REF!&lt;&gt;"",Produit_Tarif_Stock!#REF!,"")</f>
        <v>#REF!</v>
      </c>
      <c r="G2161" s="506" t="e">
        <f>IF(Produit_Tarif_Stock!#REF!&lt;&gt;0,Produit_Tarif_Stock!#REF!,"")</f>
        <v>#REF!</v>
      </c>
      <c r="I2161" s="506" t="str">
        <f t="shared" si="66"/>
        <v/>
      </c>
      <c r="J2161" s="2" t="e">
        <f>IF(Produit_Tarif_Stock!#REF!&lt;&gt;0,Produit_Tarif_Stock!#REF!,"")</f>
        <v>#REF!</v>
      </c>
      <c r="K2161" s="2" t="e">
        <f>IF(Produit_Tarif_Stock!#REF!&lt;&gt;0,Produit_Tarif_Stock!#REF!,"")</f>
        <v>#REF!</v>
      </c>
      <c r="L2161" s="114" t="e">
        <f>IF(Produit_Tarif_Stock!#REF!&lt;&gt;0,Produit_Tarif_Stock!#REF!,"")</f>
        <v>#REF!</v>
      </c>
      <c r="M2161" s="114" t="e">
        <f>IF(Produit_Tarif_Stock!#REF!&lt;&gt;0,Produit_Tarif_Stock!#REF!,"")</f>
        <v>#REF!</v>
      </c>
      <c r="N2161" s="454"/>
      <c r="P2161" s="2" t="e">
        <f>IF(Produit_Tarif_Stock!#REF!&lt;&gt;0,Produit_Tarif_Stock!#REF!,"")</f>
        <v>#REF!</v>
      </c>
      <c r="Q2161" s="518" t="e">
        <f>IF(Produit_Tarif_Stock!#REF!&lt;&gt;0,(E2161-(E2161*H2161)-Produit_Tarif_Stock!#REF!)/Produit_Tarif_Stock!#REF!*100,(E2161-(E2161*H2161)-Produit_Tarif_Stock!#REF!)/Produit_Tarif_Stock!#REF!*100)</f>
        <v>#REF!</v>
      </c>
      <c r="R2161" s="523">
        <f t="shared" si="67"/>
        <v>0</v>
      </c>
      <c r="S2161" s="524" t="e">
        <f>Produit_Tarif_Stock!#REF!</f>
        <v>#REF!</v>
      </c>
    </row>
    <row r="2162" spans="1:19" ht="24.75" customHeight="1">
      <c r="A2162" s="228" t="e">
        <f>Produit_Tarif_Stock!#REF!</f>
        <v>#REF!</v>
      </c>
      <c r="B2162" s="118" t="e">
        <f>IF(Produit_Tarif_Stock!#REF!&lt;&gt;"",Produit_Tarif_Stock!#REF!,"")</f>
        <v>#REF!</v>
      </c>
      <c r="C2162" s="502" t="e">
        <f>IF(Produit_Tarif_Stock!#REF!&lt;&gt;"",Produit_Tarif_Stock!#REF!,"")</f>
        <v>#REF!</v>
      </c>
      <c r="D2162" s="505" t="e">
        <f>IF(Produit_Tarif_Stock!#REF!&lt;&gt;"",Produit_Tarif_Stock!#REF!,"")</f>
        <v>#REF!</v>
      </c>
      <c r="E2162" s="514" t="e">
        <f>IF(Produit_Tarif_Stock!#REF!&lt;&gt;0,Produit_Tarif_Stock!#REF!,"")</f>
        <v>#REF!</v>
      </c>
      <c r="F2162" s="2" t="e">
        <f>IF(Produit_Tarif_Stock!#REF!&lt;&gt;"",Produit_Tarif_Stock!#REF!,"")</f>
        <v>#REF!</v>
      </c>
      <c r="G2162" s="506" t="e">
        <f>IF(Produit_Tarif_Stock!#REF!&lt;&gt;0,Produit_Tarif_Stock!#REF!,"")</f>
        <v>#REF!</v>
      </c>
      <c r="I2162" s="506" t="str">
        <f t="shared" si="66"/>
        <v/>
      </c>
      <c r="J2162" s="2" t="e">
        <f>IF(Produit_Tarif_Stock!#REF!&lt;&gt;0,Produit_Tarif_Stock!#REF!,"")</f>
        <v>#REF!</v>
      </c>
      <c r="K2162" s="2" t="e">
        <f>IF(Produit_Tarif_Stock!#REF!&lt;&gt;0,Produit_Tarif_Stock!#REF!,"")</f>
        <v>#REF!</v>
      </c>
      <c r="L2162" s="114" t="e">
        <f>IF(Produit_Tarif_Stock!#REF!&lt;&gt;0,Produit_Tarif_Stock!#REF!,"")</f>
        <v>#REF!</v>
      </c>
      <c r="M2162" s="114" t="e">
        <f>IF(Produit_Tarif_Stock!#REF!&lt;&gt;0,Produit_Tarif_Stock!#REF!,"")</f>
        <v>#REF!</v>
      </c>
      <c r="N2162" s="454"/>
      <c r="P2162" s="2" t="e">
        <f>IF(Produit_Tarif_Stock!#REF!&lt;&gt;0,Produit_Tarif_Stock!#REF!,"")</f>
        <v>#REF!</v>
      </c>
      <c r="Q2162" s="518" t="e">
        <f>IF(Produit_Tarif_Stock!#REF!&lt;&gt;0,(E2162-(E2162*H2162)-Produit_Tarif_Stock!#REF!)/Produit_Tarif_Stock!#REF!*100,(E2162-(E2162*H2162)-Produit_Tarif_Stock!#REF!)/Produit_Tarif_Stock!#REF!*100)</f>
        <v>#REF!</v>
      </c>
      <c r="R2162" s="523">
        <f t="shared" si="67"/>
        <v>0</v>
      </c>
      <c r="S2162" s="524" t="e">
        <f>Produit_Tarif_Stock!#REF!</f>
        <v>#REF!</v>
      </c>
    </row>
    <row r="2163" spans="1:19" ht="24.75" customHeight="1">
      <c r="A2163" s="228" t="e">
        <f>Produit_Tarif_Stock!#REF!</f>
        <v>#REF!</v>
      </c>
      <c r="B2163" s="118" t="e">
        <f>IF(Produit_Tarif_Stock!#REF!&lt;&gt;"",Produit_Tarif_Stock!#REF!,"")</f>
        <v>#REF!</v>
      </c>
      <c r="C2163" s="502" t="e">
        <f>IF(Produit_Tarif_Stock!#REF!&lt;&gt;"",Produit_Tarif_Stock!#REF!,"")</f>
        <v>#REF!</v>
      </c>
      <c r="D2163" s="505" t="e">
        <f>IF(Produit_Tarif_Stock!#REF!&lt;&gt;"",Produit_Tarif_Stock!#REF!,"")</f>
        <v>#REF!</v>
      </c>
      <c r="E2163" s="514" t="e">
        <f>IF(Produit_Tarif_Stock!#REF!&lt;&gt;0,Produit_Tarif_Stock!#REF!,"")</f>
        <v>#REF!</v>
      </c>
      <c r="F2163" s="2" t="e">
        <f>IF(Produit_Tarif_Stock!#REF!&lt;&gt;"",Produit_Tarif_Stock!#REF!,"")</f>
        <v>#REF!</v>
      </c>
      <c r="G2163" s="506" t="e">
        <f>IF(Produit_Tarif_Stock!#REF!&lt;&gt;0,Produit_Tarif_Stock!#REF!,"")</f>
        <v>#REF!</v>
      </c>
      <c r="I2163" s="506" t="str">
        <f t="shared" si="66"/>
        <v/>
      </c>
      <c r="J2163" s="2" t="e">
        <f>IF(Produit_Tarif_Stock!#REF!&lt;&gt;0,Produit_Tarif_Stock!#REF!,"")</f>
        <v>#REF!</v>
      </c>
      <c r="K2163" s="2" t="e">
        <f>IF(Produit_Tarif_Stock!#REF!&lt;&gt;0,Produit_Tarif_Stock!#REF!,"")</f>
        <v>#REF!</v>
      </c>
      <c r="L2163" s="114" t="e">
        <f>IF(Produit_Tarif_Stock!#REF!&lt;&gt;0,Produit_Tarif_Stock!#REF!,"")</f>
        <v>#REF!</v>
      </c>
      <c r="M2163" s="114" t="e">
        <f>IF(Produit_Tarif_Stock!#REF!&lt;&gt;0,Produit_Tarif_Stock!#REF!,"")</f>
        <v>#REF!</v>
      </c>
      <c r="N2163" s="454"/>
      <c r="P2163" s="2" t="e">
        <f>IF(Produit_Tarif_Stock!#REF!&lt;&gt;0,Produit_Tarif_Stock!#REF!,"")</f>
        <v>#REF!</v>
      </c>
      <c r="Q2163" s="518" t="e">
        <f>IF(Produit_Tarif_Stock!#REF!&lt;&gt;0,(E2163-(E2163*H2163)-Produit_Tarif_Stock!#REF!)/Produit_Tarif_Stock!#REF!*100,(E2163-(E2163*H2163)-Produit_Tarif_Stock!#REF!)/Produit_Tarif_Stock!#REF!*100)</f>
        <v>#REF!</v>
      </c>
      <c r="R2163" s="523">
        <f t="shared" si="67"/>
        <v>0</v>
      </c>
      <c r="S2163" s="524" t="e">
        <f>Produit_Tarif_Stock!#REF!</f>
        <v>#REF!</v>
      </c>
    </row>
    <row r="2164" spans="1:19" ht="24.75" customHeight="1">
      <c r="A2164" s="228" t="e">
        <f>Produit_Tarif_Stock!#REF!</f>
        <v>#REF!</v>
      </c>
      <c r="B2164" s="118" t="e">
        <f>IF(Produit_Tarif_Stock!#REF!&lt;&gt;"",Produit_Tarif_Stock!#REF!,"")</f>
        <v>#REF!</v>
      </c>
      <c r="C2164" s="502" t="e">
        <f>IF(Produit_Tarif_Stock!#REF!&lt;&gt;"",Produit_Tarif_Stock!#REF!,"")</f>
        <v>#REF!</v>
      </c>
      <c r="D2164" s="505" t="e">
        <f>IF(Produit_Tarif_Stock!#REF!&lt;&gt;"",Produit_Tarif_Stock!#REF!,"")</f>
        <v>#REF!</v>
      </c>
      <c r="E2164" s="514" t="e">
        <f>IF(Produit_Tarif_Stock!#REF!&lt;&gt;0,Produit_Tarif_Stock!#REF!,"")</f>
        <v>#REF!</v>
      </c>
      <c r="F2164" s="2" t="e">
        <f>IF(Produit_Tarif_Stock!#REF!&lt;&gt;"",Produit_Tarif_Stock!#REF!,"")</f>
        <v>#REF!</v>
      </c>
      <c r="G2164" s="506" t="e">
        <f>IF(Produit_Tarif_Stock!#REF!&lt;&gt;0,Produit_Tarif_Stock!#REF!,"")</f>
        <v>#REF!</v>
      </c>
      <c r="I2164" s="506" t="str">
        <f t="shared" si="66"/>
        <v/>
      </c>
      <c r="J2164" s="2" t="e">
        <f>IF(Produit_Tarif_Stock!#REF!&lt;&gt;0,Produit_Tarif_Stock!#REF!,"")</f>
        <v>#REF!</v>
      </c>
      <c r="K2164" s="2" t="e">
        <f>IF(Produit_Tarif_Stock!#REF!&lt;&gt;0,Produit_Tarif_Stock!#REF!,"")</f>
        <v>#REF!</v>
      </c>
      <c r="L2164" s="114" t="e">
        <f>IF(Produit_Tarif_Stock!#REF!&lt;&gt;0,Produit_Tarif_Stock!#REF!,"")</f>
        <v>#REF!</v>
      </c>
      <c r="M2164" s="114" t="e">
        <f>IF(Produit_Tarif_Stock!#REF!&lt;&gt;0,Produit_Tarif_Stock!#REF!,"")</f>
        <v>#REF!</v>
      </c>
      <c r="N2164" s="454"/>
      <c r="P2164" s="2" t="e">
        <f>IF(Produit_Tarif_Stock!#REF!&lt;&gt;0,Produit_Tarif_Stock!#REF!,"")</f>
        <v>#REF!</v>
      </c>
      <c r="Q2164" s="518" t="e">
        <f>IF(Produit_Tarif_Stock!#REF!&lt;&gt;0,(E2164-(E2164*H2164)-Produit_Tarif_Stock!#REF!)/Produit_Tarif_Stock!#REF!*100,(E2164-(E2164*H2164)-Produit_Tarif_Stock!#REF!)/Produit_Tarif_Stock!#REF!*100)</f>
        <v>#REF!</v>
      </c>
      <c r="R2164" s="523">
        <f t="shared" si="67"/>
        <v>0</v>
      </c>
      <c r="S2164" s="524" t="e">
        <f>Produit_Tarif_Stock!#REF!</f>
        <v>#REF!</v>
      </c>
    </row>
    <row r="2165" spans="1:19" ht="24.75" customHeight="1">
      <c r="A2165" s="228" t="e">
        <f>Produit_Tarif_Stock!#REF!</f>
        <v>#REF!</v>
      </c>
      <c r="B2165" s="118" t="e">
        <f>IF(Produit_Tarif_Stock!#REF!&lt;&gt;"",Produit_Tarif_Stock!#REF!,"")</f>
        <v>#REF!</v>
      </c>
      <c r="C2165" s="502" t="e">
        <f>IF(Produit_Tarif_Stock!#REF!&lt;&gt;"",Produit_Tarif_Stock!#REF!,"")</f>
        <v>#REF!</v>
      </c>
      <c r="D2165" s="505" t="e">
        <f>IF(Produit_Tarif_Stock!#REF!&lt;&gt;"",Produit_Tarif_Stock!#REF!,"")</f>
        <v>#REF!</v>
      </c>
      <c r="E2165" s="514" t="e">
        <f>IF(Produit_Tarif_Stock!#REF!&lt;&gt;0,Produit_Tarif_Stock!#REF!,"")</f>
        <v>#REF!</v>
      </c>
      <c r="F2165" s="2" t="e">
        <f>IF(Produit_Tarif_Stock!#REF!&lt;&gt;"",Produit_Tarif_Stock!#REF!,"")</f>
        <v>#REF!</v>
      </c>
      <c r="G2165" s="506" t="e">
        <f>IF(Produit_Tarif_Stock!#REF!&lt;&gt;0,Produit_Tarif_Stock!#REF!,"")</f>
        <v>#REF!</v>
      </c>
      <c r="I2165" s="506" t="str">
        <f t="shared" si="66"/>
        <v/>
      </c>
      <c r="J2165" s="2" t="e">
        <f>IF(Produit_Tarif_Stock!#REF!&lt;&gt;0,Produit_Tarif_Stock!#REF!,"")</f>
        <v>#REF!</v>
      </c>
      <c r="K2165" s="2" t="e">
        <f>IF(Produit_Tarif_Stock!#REF!&lt;&gt;0,Produit_Tarif_Stock!#REF!,"")</f>
        <v>#REF!</v>
      </c>
      <c r="L2165" s="114" t="e">
        <f>IF(Produit_Tarif_Stock!#REF!&lt;&gt;0,Produit_Tarif_Stock!#REF!,"")</f>
        <v>#REF!</v>
      </c>
      <c r="M2165" s="114" t="e">
        <f>IF(Produit_Tarif_Stock!#REF!&lt;&gt;0,Produit_Tarif_Stock!#REF!,"")</f>
        <v>#REF!</v>
      </c>
      <c r="N2165" s="454"/>
      <c r="P2165" s="2" t="e">
        <f>IF(Produit_Tarif_Stock!#REF!&lt;&gt;0,Produit_Tarif_Stock!#REF!,"")</f>
        <v>#REF!</v>
      </c>
      <c r="Q2165" s="518" t="e">
        <f>IF(Produit_Tarif_Stock!#REF!&lt;&gt;0,(E2165-(E2165*H2165)-Produit_Tarif_Stock!#REF!)/Produit_Tarif_Stock!#REF!*100,(E2165-(E2165*H2165)-Produit_Tarif_Stock!#REF!)/Produit_Tarif_Stock!#REF!*100)</f>
        <v>#REF!</v>
      </c>
      <c r="R2165" s="523">
        <f t="shared" si="67"/>
        <v>0</v>
      </c>
      <c r="S2165" s="524" t="e">
        <f>Produit_Tarif_Stock!#REF!</f>
        <v>#REF!</v>
      </c>
    </row>
    <row r="2166" spans="1:19" ht="24.75" customHeight="1">
      <c r="A2166" s="228" t="e">
        <f>Produit_Tarif_Stock!#REF!</f>
        <v>#REF!</v>
      </c>
      <c r="B2166" s="118" t="e">
        <f>IF(Produit_Tarif_Stock!#REF!&lt;&gt;"",Produit_Tarif_Stock!#REF!,"")</f>
        <v>#REF!</v>
      </c>
      <c r="C2166" s="502" t="e">
        <f>IF(Produit_Tarif_Stock!#REF!&lt;&gt;"",Produit_Tarif_Stock!#REF!,"")</f>
        <v>#REF!</v>
      </c>
      <c r="D2166" s="505" t="e">
        <f>IF(Produit_Tarif_Stock!#REF!&lt;&gt;"",Produit_Tarif_Stock!#REF!,"")</f>
        <v>#REF!</v>
      </c>
      <c r="E2166" s="514" t="e">
        <f>IF(Produit_Tarif_Stock!#REF!&lt;&gt;0,Produit_Tarif_Stock!#REF!,"")</f>
        <v>#REF!</v>
      </c>
      <c r="F2166" s="2" t="e">
        <f>IF(Produit_Tarif_Stock!#REF!&lt;&gt;"",Produit_Tarif_Stock!#REF!,"")</f>
        <v>#REF!</v>
      </c>
      <c r="G2166" s="506" t="e">
        <f>IF(Produit_Tarif_Stock!#REF!&lt;&gt;0,Produit_Tarif_Stock!#REF!,"")</f>
        <v>#REF!</v>
      </c>
      <c r="I2166" s="506" t="str">
        <f t="shared" si="66"/>
        <v/>
      </c>
      <c r="J2166" s="2" t="e">
        <f>IF(Produit_Tarif_Stock!#REF!&lt;&gt;0,Produit_Tarif_Stock!#REF!,"")</f>
        <v>#REF!</v>
      </c>
      <c r="K2166" s="2" t="e">
        <f>IF(Produit_Tarif_Stock!#REF!&lt;&gt;0,Produit_Tarif_Stock!#REF!,"")</f>
        <v>#REF!</v>
      </c>
      <c r="L2166" s="114" t="e">
        <f>IF(Produit_Tarif_Stock!#REF!&lt;&gt;0,Produit_Tarif_Stock!#REF!,"")</f>
        <v>#REF!</v>
      </c>
      <c r="M2166" s="114" t="e">
        <f>IF(Produit_Tarif_Stock!#REF!&lt;&gt;0,Produit_Tarif_Stock!#REF!,"")</f>
        <v>#REF!</v>
      </c>
      <c r="N2166" s="454"/>
      <c r="P2166" s="2" t="e">
        <f>IF(Produit_Tarif_Stock!#REF!&lt;&gt;0,Produit_Tarif_Stock!#REF!,"")</f>
        <v>#REF!</v>
      </c>
      <c r="Q2166" s="518" t="e">
        <f>IF(Produit_Tarif_Stock!#REF!&lt;&gt;0,(E2166-(E2166*H2166)-Produit_Tarif_Stock!#REF!)/Produit_Tarif_Stock!#REF!*100,(E2166-(E2166*H2166)-Produit_Tarif_Stock!#REF!)/Produit_Tarif_Stock!#REF!*100)</f>
        <v>#REF!</v>
      </c>
      <c r="R2166" s="523">
        <f t="shared" si="67"/>
        <v>0</v>
      </c>
      <c r="S2166" s="524" t="e">
        <f>Produit_Tarif_Stock!#REF!</f>
        <v>#REF!</v>
      </c>
    </row>
    <row r="2167" spans="1:19" ht="24.75" customHeight="1">
      <c r="A2167" s="228" t="e">
        <f>Produit_Tarif_Stock!#REF!</f>
        <v>#REF!</v>
      </c>
      <c r="B2167" s="118" t="e">
        <f>IF(Produit_Tarif_Stock!#REF!&lt;&gt;"",Produit_Tarif_Stock!#REF!,"")</f>
        <v>#REF!</v>
      </c>
      <c r="C2167" s="502" t="e">
        <f>IF(Produit_Tarif_Stock!#REF!&lt;&gt;"",Produit_Tarif_Stock!#REF!,"")</f>
        <v>#REF!</v>
      </c>
      <c r="D2167" s="505" t="e">
        <f>IF(Produit_Tarif_Stock!#REF!&lt;&gt;"",Produit_Tarif_Stock!#REF!,"")</f>
        <v>#REF!</v>
      </c>
      <c r="E2167" s="514" t="e">
        <f>IF(Produit_Tarif_Stock!#REF!&lt;&gt;0,Produit_Tarif_Stock!#REF!,"")</f>
        <v>#REF!</v>
      </c>
      <c r="F2167" s="2" t="e">
        <f>IF(Produit_Tarif_Stock!#REF!&lt;&gt;"",Produit_Tarif_Stock!#REF!,"")</f>
        <v>#REF!</v>
      </c>
      <c r="G2167" s="506" t="e">
        <f>IF(Produit_Tarif_Stock!#REF!&lt;&gt;0,Produit_Tarif_Stock!#REF!,"")</f>
        <v>#REF!</v>
      </c>
      <c r="I2167" s="506" t="str">
        <f t="shared" si="66"/>
        <v/>
      </c>
      <c r="J2167" s="2" t="e">
        <f>IF(Produit_Tarif_Stock!#REF!&lt;&gt;0,Produit_Tarif_Stock!#REF!,"")</f>
        <v>#REF!</v>
      </c>
      <c r="K2167" s="2" t="e">
        <f>IF(Produit_Tarif_Stock!#REF!&lt;&gt;0,Produit_Tarif_Stock!#REF!,"")</f>
        <v>#REF!</v>
      </c>
      <c r="L2167" s="114" t="e">
        <f>IF(Produit_Tarif_Stock!#REF!&lt;&gt;0,Produit_Tarif_Stock!#REF!,"")</f>
        <v>#REF!</v>
      </c>
      <c r="M2167" s="114" t="e">
        <f>IF(Produit_Tarif_Stock!#REF!&lt;&gt;0,Produit_Tarif_Stock!#REF!,"")</f>
        <v>#REF!</v>
      </c>
      <c r="N2167" s="454"/>
      <c r="P2167" s="2" t="e">
        <f>IF(Produit_Tarif_Stock!#REF!&lt;&gt;0,Produit_Tarif_Stock!#REF!,"")</f>
        <v>#REF!</v>
      </c>
      <c r="Q2167" s="518" t="e">
        <f>IF(Produit_Tarif_Stock!#REF!&lt;&gt;0,(E2167-(E2167*H2167)-Produit_Tarif_Stock!#REF!)/Produit_Tarif_Stock!#REF!*100,(E2167-(E2167*H2167)-Produit_Tarif_Stock!#REF!)/Produit_Tarif_Stock!#REF!*100)</f>
        <v>#REF!</v>
      </c>
      <c r="R2167" s="523">
        <f t="shared" si="67"/>
        <v>0</v>
      </c>
      <c r="S2167" s="524" t="e">
        <f>Produit_Tarif_Stock!#REF!</f>
        <v>#REF!</v>
      </c>
    </row>
    <row r="2168" spans="1:19" ht="24.75" customHeight="1">
      <c r="A2168" s="228" t="e">
        <f>Produit_Tarif_Stock!#REF!</f>
        <v>#REF!</v>
      </c>
      <c r="B2168" s="118" t="e">
        <f>IF(Produit_Tarif_Stock!#REF!&lt;&gt;"",Produit_Tarif_Stock!#REF!,"")</f>
        <v>#REF!</v>
      </c>
      <c r="C2168" s="502" t="e">
        <f>IF(Produit_Tarif_Stock!#REF!&lt;&gt;"",Produit_Tarif_Stock!#REF!,"")</f>
        <v>#REF!</v>
      </c>
      <c r="D2168" s="505" t="e">
        <f>IF(Produit_Tarif_Stock!#REF!&lt;&gt;"",Produit_Tarif_Stock!#REF!,"")</f>
        <v>#REF!</v>
      </c>
      <c r="E2168" s="514" t="e">
        <f>IF(Produit_Tarif_Stock!#REF!&lt;&gt;0,Produit_Tarif_Stock!#REF!,"")</f>
        <v>#REF!</v>
      </c>
      <c r="F2168" s="2" t="e">
        <f>IF(Produit_Tarif_Stock!#REF!&lt;&gt;"",Produit_Tarif_Stock!#REF!,"")</f>
        <v>#REF!</v>
      </c>
      <c r="G2168" s="506" t="e">
        <f>IF(Produit_Tarif_Stock!#REF!&lt;&gt;0,Produit_Tarif_Stock!#REF!,"")</f>
        <v>#REF!</v>
      </c>
      <c r="I2168" s="506" t="str">
        <f t="shared" si="66"/>
        <v/>
      </c>
      <c r="J2168" s="2" t="e">
        <f>IF(Produit_Tarif_Stock!#REF!&lt;&gt;0,Produit_Tarif_Stock!#REF!,"")</f>
        <v>#REF!</v>
      </c>
      <c r="K2168" s="2" t="e">
        <f>IF(Produit_Tarif_Stock!#REF!&lt;&gt;0,Produit_Tarif_Stock!#REF!,"")</f>
        <v>#REF!</v>
      </c>
      <c r="L2168" s="114" t="e">
        <f>IF(Produit_Tarif_Stock!#REF!&lt;&gt;0,Produit_Tarif_Stock!#REF!,"")</f>
        <v>#REF!</v>
      </c>
      <c r="M2168" s="114" t="e">
        <f>IF(Produit_Tarif_Stock!#REF!&lt;&gt;0,Produit_Tarif_Stock!#REF!,"")</f>
        <v>#REF!</v>
      </c>
      <c r="N2168" s="454"/>
      <c r="P2168" s="2" t="e">
        <f>IF(Produit_Tarif_Stock!#REF!&lt;&gt;0,Produit_Tarif_Stock!#REF!,"")</f>
        <v>#REF!</v>
      </c>
      <c r="Q2168" s="518" t="e">
        <f>IF(Produit_Tarif_Stock!#REF!&lt;&gt;0,(E2168-(E2168*H2168)-Produit_Tarif_Stock!#REF!)/Produit_Tarif_Stock!#REF!*100,(E2168-(E2168*H2168)-Produit_Tarif_Stock!#REF!)/Produit_Tarif_Stock!#REF!*100)</f>
        <v>#REF!</v>
      </c>
      <c r="R2168" s="523">
        <f t="shared" si="67"/>
        <v>0</v>
      </c>
      <c r="S2168" s="524" t="e">
        <f>Produit_Tarif_Stock!#REF!</f>
        <v>#REF!</v>
      </c>
    </row>
    <row r="2169" spans="1:19" ht="24.75" customHeight="1">
      <c r="A2169" s="228" t="e">
        <f>Produit_Tarif_Stock!#REF!</f>
        <v>#REF!</v>
      </c>
      <c r="B2169" s="118" t="e">
        <f>IF(Produit_Tarif_Stock!#REF!&lt;&gt;"",Produit_Tarif_Stock!#REF!,"")</f>
        <v>#REF!</v>
      </c>
      <c r="C2169" s="502" t="e">
        <f>IF(Produit_Tarif_Stock!#REF!&lt;&gt;"",Produit_Tarif_Stock!#REF!,"")</f>
        <v>#REF!</v>
      </c>
      <c r="D2169" s="505" t="e">
        <f>IF(Produit_Tarif_Stock!#REF!&lt;&gt;"",Produit_Tarif_Stock!#REF!,"")</f>
        <v>#REF!</v>
      </c>
      <c r="E2169" s="514" t="e">
        <f>IF(Produit_Tarif_Stock!#REF!&lt;&gt;0,Produit_Tarif_Stock!#REF!,"")</f>
        <v>#REF!</v>
      </c>
      <c r="F2169" s="2" t="e">
        <f>IF(Produit_Tarif_Stock!#REF!&lt;&gt;"",Produit_Tarif_Stock!#REF!,"")</f>
        <v>#REF!</v>
      </c>
      <c r="G2169" s="506" t="e">
        <f>IF(Produit_Tarif_Stock!#REF!&lt;&gt;0,Produit_Tarif_Stock!#REF!,"")</f>
        <v>#REF!</v>
      </c>
      <c r="I2169" s="506" t="str">
        <f t="shared" si="66"/>
        <v/>
      </c>
      <c r="J2169" s="2" t="e">
        <f>IF(Produit_Tarif_Stock!#REF!&lt;&gt;0,Produit_Tarif_Stock!#REF!,"")</f>
        <v>#REF!</v>
      </c>
      <c r="K2169" s="2" t="e">
        <f>IF(Produit_Tarif_Stock!#REF!&lt;&gt;0,Produit_Tarif_Stock!#REF!,"")</f>
        <v>#REF!</v>
      </c>
      <c r="L2169" s="114" t="e">
        <f>IF(Produit_Tarif_Stock!#REF!&lt;&gt;0,Produit_Tarif_Stock!#REF!,"")</f>
        <v>#REF!</v>
      </c>
      <c r="M2169" s="114" t="e">
        <f>IF(Produit_Tarif_Stock!#REF!&lt;&gt;0,Produit_Tarif_Stock!#REF!,"")</f>
        <v>#REF!</v>
      </c>
      <c r="N2169" s="454"/>
      <c r="P2169" s="2" t="e">
        <f>IF(Produit_Tarif_Stock!#REF!&lt;&gt;0,Produit_Tarif_Stock!#REF!,"")</f>
        <v>#REF!</v>
      </c>
      <c r="Q2169" s="518" t="e">
        <f>IF(Produit_Tarif_Stock!#REF!&lt;&gt;0,(E2169-(E2169*H2169)-Produit_Tarif_Stock!#REF!)/Produit_Tarif_Stock!#REF!*100,(E2169-(E2169*H2169)-Produit_Tarif_Stock!#REF!)/Produit_Tarif_Stock!#REF!*100)</f>
        <v>#REF!</v>
      </c>
      <c r="R2169" s="523">
        <f t="shared" si="67"/>
        <v>0</v>
      </c>
      <c r="S2169" s="524" t="e">
        <f>Produit_Tarif_Stock!#REF!</f>
        <v>#REF!</v>
      </c>
    </row>
    <row r="2170" spans="1:19" ht="24.75" customHeight="1">
      <c r="A2170" s="228" t="e">
        <f>Produit_Tarif_Stock!#REF!</f>
        <v>#REF!</v>
      </c>
      <c r="B2170" s="118" t="e">
        <f>IF(Produit_Tarif_Stock!#REF!&lt;&gt;"",Produit_Tarif_Stock!#REF!,"")</f>
        <v>#REF!</v>
      </c>
      <c r="C2170" s="502" t="e">
        <f>IF(Produit_Tarif_Stock!#REF!&lt;&gt;"",Produit_Tarif_Stock!#REF!,"")</f>
        <v>#REF!</v>
      </c>
      <c r="D2170" s="505" t="e">
        <f>IF(Produit_Tarif_Stock!#REF!&lt;&gt;"",Produit_Tarif_Stock!#REF!,"")</f>
        <v>#REF!</v>
      </c>
      <c r="E2170" s="514" t="e">
        <f>IF(Produit_Tarif_Stock!#REF!&lt;&gt;0,Produit_Tarif_Stock!#REF!,"")</f>
        <v>#REF!</v>
      </c>
      <c r="F2170" s="2" t="e">
        <f>IF(Produit_Tarif_Stock!#REF!&lt;&gt;"",Produit_Tarif_Stock!#REF!,"")</f>
        <v>#REF!</v>
      </c>
      <c r="G2170" s="506" t="e">
        <f>IF(Produit_Tarif_Stock!#REF!&lt;&gt;0,Produit_Tarif_Stock!#REF!,"")</f>
        <v>#REF!</v>
      </c>
      <c r="I2170" s="506" t="str">
        <f t="shared" si="66"/>
        <v/>
      </c>
      <c r="J2170" s="2" t="e">
        <f>IF(Produit_Tarif_Stock!#REF!&lt;&gt;0,Produit_Tarif_Stock!#REF!,"")</f>
        <v>#REF!</v>
      </c>
      <c r="K2170" s="2" t="e">
        <f>IF(Produit_Tarif_Stock!#REF!&lt;&gt;0,Produit_Tarif_Stock!#REF!,"")</f>
        <v>#REF!</v>
      </c>
      <c r="L2170" s="114" t="e">
        <f>IF(Produit_Tarif_Stock!#REF!&lt;&gt;0,Produit_Tarif_Stock!#REF!,"")</f>
        <v>#REF!</v>
      </c>
      <c r="M2170" s="114" t="e">
        <f>IF(Produit_Tarif_Stock!#REF!&lt;&gt;0,Produit_Tarif_Stock!#REF!,"")</f>
        <v>#REF!</v>
      </c>
      <c r="N2170" s="454"/>
      <c r="P2170" s="2" t="e">
        <f>IF(Produit_Tarif_Stock!#REF!&lt;&gt;0,Produit_Tarif_Stock!#REF!,"")</f>
        <v>#REF!</v>
      </c>
      <c r="Q2170" s="518" t="e">
        <f>IF(Produit_Tarif_Stock!#REF!&lt;&gt;0,(E2170-(E2170*H2170)-Produit_Tarif_Stock!#REF!)/Produit_Tarif_Stock!#REF!*100,(E2170-(E2170*H2170)-Produit_Tarif_Stock!#REF!)/Produit_Tarif_Stock!#REF!*100)</f>
        <v>#REF!</v>
      </c>
      <c r="R2170" s="523">
        <f t="shared" si="67"/>
        <v>0</v>
      </c>
      <c r="S2170" s="524" t="e">
        <f>Produit_Tarif_Stock!#REF!</f>
        <v>#REF!</v>
      </c>
    </row>
    <row r="2171" spans="1:19" ht="24.75" customHeight="1">
      <c r="A2171" s="228" t="e">
        <f>Produit_Tarif_Stock!#REF!</f>
        <v>#REF!</v>
      </c>
      <c r="B2171" s="118" t="e">
        <f>IF(Produit_Tarif_Stock!#REF!&lt;&gt;"",Produit_Tarif_Stock!#REF!,"")</f>
        <v>#REF!</v>
      </c>
      <c r="C2171" s="502" t="e">
        <f>IF(Produit_Tarif_Stock!#REF!&lt;&gt;"",Produit_Tarif_Stock!#REF!,"")</f>
        <v>#REF!</v>
      </c>
      <c r="D2171" s="505" t="e">
        <f>IF(Produit_Tarif_Stock!#REF!&lt;&gt;"",Produit_Tarif_Stock!#REF!,"")</f>
        <v>#REF!</v>
      </c>
      <c r="E2171" s="514" t="e">
        <f>IF(Produit_Tarif_Stock!#REF!&lt;&gt;0,Produit_Tarif_Stock!#REF!,"")</f>
        <v>#REF!</v>
      </c>
      <c r="F2171" s="2" t="e">
        <f>IF(Produit_Tarif_Stock!#REF!&lt;&gt;"",Produit_Tarif_Stock!#REF!,"")</f>
        <v>#REF!</v>
      </c>
      <c r="G2171" s="506" t="e">
        <f>IF(Produit_Tarif_Stock!#REF!&lt;&gt;0,Produit_Tarif_Stock!#REF!,"")</f>
        <v>#REF!</v>
      </c>
      <c r="I2171" s="506" t="str">
        <f t="shared" si="66"/>
        <v/>
      </c>
      <c r="J2171" s="2" t="e">
        <f>IF(Produit_Tarif_Stock!#REF!&lt;&gt;0,Produit_Tarif_Stock!#REF!,"")</f>
        <v>#REF!</v>
      </c>
      <c r="K2171" s="2" t="e">
        <f>IF(Produit_Tarif_Stock!#REF!&lt;&gt;0,Produit_Tarif_Stock!#REF!,"")</f>
        <v>#REF!</v>
      </c>
      <c r="L2171" s="114" t="e">
        <f>IF(Produit_Tarif_Stock!#REF!&lt;&gt;0,Produit_Tarif_Stock!#REF!,"")</f>
        <v>#REF!</v>
      </c>
      <c r="M2171" s="114" t="e">
        <f>IF(Produit_Tarif_Stock!#REF!&lt;&gt;0,Produit_Tarif_Stock!#REF!,"")</f>
        <v>#REF!</v>
      </c>
      <c r="N2171" s="454"/>
      <c r="P2171" s="2" t="e">
        <f>IF(Produit_Tarif_Stock!#REF!&lt;&gt;0,Produit_Tarif_Stock!#REF!,"")</f>
        <v>#REF!</v>
      </c>
      <c r="Q2171" s="518" t="e">
        <f>IF(Produit_Tarif_Stock!#REF!&lt;&gt;0,(E2171-(E2171*H2171)-Produit_Tarif_Stock!#REF!)/Produit_Tarif_Stock!#REF!*100,(E2171-(E2171*H2171)-Produit_Tarif_Stock!#REF!)/Produit_Tarif_Stock!#REF!*100)</f>
        <v>#REF!</v>
      </c>
      <c r="R2171" s="523">
        <f t="shared" si="67"/>
        <v>0</v>
      </c>
      <c r="S2171" s="524" t="e">
        <f>Produit_Tarif_Stock!#REF!</f>
        <v>#REF!</v>
      </c>
    </row>
    <row r="2172" spans="1:19" ht="24.75" customHeight="1">
      <c r="A2172" s="228" t="e">
        <f>Produit_Tarif_Stock!#REF!</f>
        <v>#REF!</v>
      </c>
      <c r="B2172" s="118" t="e">
        <f>IF(Produit_Tarif_Stock!#REF!&lt;&gt;"",Produit_Tarif_Stock!#REF!,"")</f>
        <v>#REF!</v>
      </c>
      <c r="C2172" s="502" t="e">
        <f>IF(Produit_Tarif_Stock!#REF!&lt;&gt;"",Produit_Tarif_Stock!#REF!,"")</f>
        <v>#REF!</v>
      </c>
      <c r="D2172" s="505" t="e">
        <f>IF(Produit_Tarif_Stock!#REF!&lt;&gt;"",Produit_Tarif_Stock!#REF!,"")</f>
        <v>#REF!</v>
      </c>
      <c r="E2172" s="514" t="e">
        <f>IF(Produit_Tarif_Stock!#REF!&lt;&gt;0,Produit_Tarif_Stock!#REF!,"")</f>
        <v>#REF!</v>
      </c>
      <c r="F2172" s="2" t="e">
        <f>IF(Produit_Tarif_Stock!#REF!&lt;&gt;"",Produit_Tarif_Stock!#REF!,"")</f>
        <v>#REF!</v>
      </c>
      <c r="G2172" s="506" t="e">
        <f>IF(Produit_Tarif_Stock!#REF!&lt;&gt;0,Produit_Tarif_Stock!#REF!,"")</f>
        <v>#REF!</v>
      </c>
      <c r="I2172" s="506" t="str">
        <f t="shared" si="66"/>
        <v/>
      </c>
      <c r="J2172" s="2" t="e">
        <f>IF(Produit_Tarif_Stock!#REF!&lt;&gt;0,Produit_Tarif_Stock!#REF!,"")</f>
        <v>#REF!</v>
      </c>
      <c r="K2172" s="2" t="e">
        <f>IF(Produit_Tarif_Stock!#REF!&lt;&gt;0,Produit_Tarif_Stock!#REF!,"")</f>
        <v>#REF!</v>
      </c>
      <c r="L2172" s="114" t="e">
        <f>IF(Produit_Tarif_Stock!#REF!&lt;&gt;0,Produit_Tarif_Stock!#REF!,"")</f>
        <v>#REF!</v>
      </c>
      <c r="M2172" s="114" t="e">
        <f>IF(Produit_Tarif_Stock!#REF!&lt;&gt;0,Produit_Tarif_Stock!#REF!,"")</f>
        <v>#REF!</v>
      </c>
      <c r="N2172" s="454"/>
      <c r="P2172" s="2" t="e">
        <f>IF(Produit_Tarif_Stock!#REF!&lt;&gt;0,Produit_Tarif_Stock!#REF!,"")</f>
        <v>#REF!</v>
      </c>
      <c r="Q2172" s="518" t="e">
        <f>IF(Produit_Tarif_Stock!#REF!&lt;&gt;0,(E2172-(E2172*H2172)-Produit_Tarif_Stock!#REF!)/Produit_Tarif_Stock!#REF!*100,(E2172-(E2172*H2172)-Produit_Tarif_Stock!#REF!)/Produit_Tarif_Stock!#REF!*100)</f>
        <v>#REF!</v>
      </c>
      <c r="R2172" s="523">
        <f t="shared" si="67"/>
        <v>0</v>
      </c>
      <c r="S2172" s="524" t="e">
        <f>Produit_Tarif_Stock!#REF!</f>
        <v>#REF!</v>
      </c>
    </row>
    <row r="2173" spans="1:19" ht="24.75" customHeight="1">
      <c r="A2173" s="228" t="e">
        <f>Produit_Tarif_Stock!#REF!</f>
        <v>#REF!</v>
      </c>
      <c r="B2173" s="118" t="e">
        <f>IF(Produit_Tarif_Stock!#REF!&lt;&gt;"",Produit_Tarif_Stock!#REF!,"")</f>
        <v>#REF!</v>
      </c>
      <c r="C2173" s="502" t="e">
        <f>IF(Produit_Tarif_Stock!#REF!&lt;&gt;"",Produit_Tarif_Stock!#REF!,"")</f>
        <v>#REF!</v>
      </c>
      <c r="D2173" s="505" t="e">
        <f>IF(Produit_Tarif_Stock!#REF!&lt;&gt;"",Produit_Tarif_Stock!#REF!,"")</f>
        <v>#REF!</v>
      </c>
      <c r="E2173" s="514" t="e">
        <f>IF(Produit_Tarif_Stock!#REF!&lt;&gt;0,Produit_Tarif_Stock!#REF!,"")</f>
        <v>#REF!</v>
      </c>
      <c r="F2173" s="2" t="e">
        <f>IF(Produit_Tarif_Stock!#REF!&lt;&gt;"",Produit_Tarif_Stock!#REF!,"")</f>
        <v>#REF!</v>
      </c>
      <c r="G2173" s="506" t="e">
        <f>IF(Produit_Tarif_Stock!#REF!&lt;&gt;0,Produit_Tarif_Stock!#REF!,"")</f>
        <v>#REF!</v>
      </c>
      <c r="I2173" s="506" t="str">
        <f t="shared" si="66"/>
        <v/>
      </c>
      <c r="J2173" s="2" t="e">
        <f>IF(Produit_Tarif_Stock!#REF!&lt;&gt;0,Produit_Tarif_Stock!#REF!,"")</f>
        <v>#REF!</v>
      </c>
      <c r="K2173" s="2" t="e">
        <f>IF(Produit_Tarif_Stock!#REF!&lt;&gt;0,Produit_Tarif_Stock!#REF!,"")</f>
        <v>#REF!</v>
      </c>
      <c r="L2173" s="114" t="e">
        <f>IF(Produit_Tarif_Stock!#REF!&lt;&gt;0,Produit_Tarif_Stock!#REF!,"")</f>
        <v>#REF!</v>
      </c>
      <c r="M2173" s="114" t="e">
        <f>IF(Produit_Tarif_Stock!#REF!&lt;&gt;0,Produit_Tarif_Stock!#REF!,"")</f>
        <v>#REF!</v>
      </c>
      <c r="N2173" s="454"/>
      <c r="P2173" s="2" t="e">
        <f>IF(Produit_Tarif_Stock!#REF!&lt;&gt;0,Produit_Tarif_Stock!#REF!,"")</f>
        <v>#REF!</v>
      </c>
      <c r="Q2173" s="518" t="e">
        <f>IF(Produit_Tarif_Stock!#REF!&lt;&gt;0,(E2173-(E2173*H2173)-Produit_Tarif_Stock!#REF!)/Produit_Tarif_Stock!#REF!*100,(E2173-(E2173*H2173)-Produit_Tarif_Stock!#REF!)/Produit_Tarif_Stock!#REF!*100)</f>
        <v>#REF!</v>
      </c>
      <c r="R2173" s="523">
        <f t="shared" si="67"/>
        <v>0</v>
      </c>
      <c r="S2173" s="524" t="e">
        <f>Produit_Tarif_Stock!#REF!</f>
        <v>#REF!</v>
      </c>
    </row>
    <row r="2174" spans="1:19" ht="24.75" customHeight="1">
      <c r="A2174" s="228" t="e">
        <f>Produit_Tarif_Stock!#REF!</f>
        <v>#REF!</v>
      </c>
      <c r="B2174" s="118" t="e">
        <f>IF(Produit_Tarif_Stock!#REF!&lt;&gt;"",Produit_Tarif_Stock!#REF!,"")</f>
        <v>#REF!</v>
      </c>
      <c r="C2174" s="502" t="e">
        <f>IF(Produit_Tarif_Stock!#REF!&lt;&gt;"",Produit_Tarif_Stock!#REF!,"")</f>
        <v>#REF!</v>
      </c>
      <c r="D2174" s="505" t="e">
        <f>IF(Produit_Tarif_Stock!#REF!&lt;&gt;"",Produit_Tarif_Stock!#REF!,"")</f>
        <v>#REF!</v>
      </c>
      <c r="E2174" s="514" t="e">
        <f>IF(Produit_Tarif_Stock!#REF!&lt;&gt;0,Produit_Tarif_Stock!#REF!,"")</f>
        <v>#REF!</v>
      </c>
      <c r="F2174" s="2" t="e">
        <f>IF(Produit_Tarif_Stock!#REF!&lt;&gt;"",Produit_Tarif_Stock!#REF!,"")</f>
        <v>#REF!</v>
      </c>
      <c r="G2174" s="506" t="e">
        <f>IF(Produit_Tarif_Stock!#REF!&lt;&gt;0,Produit_Tarif_Stock!#REF!,"")</f>
        <v>#REF!</v>
      </c>
      <c r="I2174" s="506" t="str">
        <f t="shared" si="66"/>
        <v/>
      </c>
      <c r="J2174" s="2" t="e">
        <f>IF(Produit_Tarif_Stock!#REF!&lt;&gt;0,Produit_Tarif_Stock!#REF!,"")</f>
        <v>#REF!</v>
      </c>
      <c r="K2174" s="2" t="e">
        <f>IF(Produit_Tarif_Stock!#REF!&lt;&gt;0,Produit_Tarif_Stock!#REF!,"")</f>
        <v>#REF!</v>
      </c>
      <c r="L2174" s="114" t="e">
        <f>IF(Produit_Tarif_Stock!#REF!&lt;&gt;0,Produit_Tarif_Stock!#REF!,"")</f>
        <v>#REF!</v>
      </c>
      <c r="M2174" s="114" t="e">
        <f>IF(Produit_Tarif_Stock!#REF!&lt;&gt;0,Produit_Tarif_Stock!#REF!,"")</f>
        <v>#REF!</v>
      </c>
      <c r="N2174" s="454"/>
      <c r="P2174" s="2" t="e">
        <f>IF(Produit_Tarif_Stock!#REF!&lt;&gt;0,Produit_Tarif_Stock!#REF!,"")</f>
        <v>#REF!</v>
      </c>
      <c r="Q2174" s="518" t="e">
        <f>IF(Produit_Tarif_Stock!#REF!&lt;&gt;0,(E2174-(E2174*H2174)-Produit_Tarif_Stock!#REF!)/Produit_Tarif_Stock!#REF!*100,(E2174-(E2174*H2174)-Produit_Tarif_Stock!#REF!)/Produit_Tarif_Stock!#REF!*100)</f>
        <v>#REF!</v>
      </c>
      <c r="R2174" s="523">
        <f t="shared" si="67"/>
        <v>0</v>
      </c>
      <c r="S2174" s="524" t="e">
        <f>Produit_Tarif_Stock!#REF!</f>
        <v>#REF!</v>
      </c>
    </row>
    <row r="2175" spans="1:19" ht="24.75" customHeight="1">
      <c r="A2175" s="228" t="e">
        <f>Produit_Tarif_Stock!#REF!</f>
        <v>#REF!</v>
      </c>
      <c r="B2175" s="118" t="e">
        <f>IF(Produit_Tarif_Stock!#REF!&lt;&gt;"",Produit_Tarif_Stock!#REF!,"")</f>
        <v>#REF!</v>
      </c>
      <c r="C2175" s="502" t="e">
        <f>IF(Produit_Tarif_Stock!#REF!&lt;&gt;"",Produit_Tarif_Stock!#REF!,"")</f>
        <v>#REF!</v>
      </c>
      <c r="D2175" s="505" t="e">
        <f>IF(Produit_Tarif_Stock!#REF!&lt;&gt;"",Produit_Tarif_Stock!#REF!,"")</f>
        <v>#REF!</v>
      </c>
      <c r="E2175" s="514" t="e">
        <f>IF(Produit_Tarif_Stock!#REF!&lt;&gt;0,Produit_Tarif_Stock!#REF!,"")</f>
        <v>#REF!</v>
      </c>
      <c r="F2175" s="2" t="e">
        <f>IF(Produit_Tarif_Stock!#REF!&lt;&gt;"",Produit_Tarif_Stock!#REF!,"")</f>
        <v>#REF!</v>
      </c>
      <c r="G2175" s="506" t="e">
        <f>IF(Produit_Tarif_Stock!#REF!&lt;&gt;0,Produit_Tarif_Stock!#REF!,"")</f>
        <v>#REF!</v>
      </c>
      <c r="I2175" s="506" t="str">
        <f t="shared" si="66"/>
        <v/>
      </c>
      <c r="J2175" s="2" t="e">
        <f>IF(Produit_Tarif_Stock!#REF!&lt;&gt;0,Produit_Tarif_Stock!#REF!,"")</f>
        <v>#REF!</v>
      </c>
      <c r="K2175" s="2" t="e">
        <f>IF(Produit_Tarif_Stock!#REF!&lt;&gt;0,Produit_Tarif_Stock!#REF!,"")</f>
        <v>#REF!</v>
      </c>
      <c r="L2175" s="114" t="e">
        <f>IF(Produit_Tarif_Stock!#REF!&lt;&gt;0,Produit_Tarif_Stock!#REF!,"")</f>
        <v>#REF!</v>
      </c>
      <c r="M2175" s="114" t="e">
        <f>IF(Produit_Tarif_Stock!#REF!&lt;&gt;0,Produit_Tarif_Stock!#REF!,"")</f>
        <v>#REF!</v>
      </c>
      <c r="N2175" s="454"/>
      <c r="P2175" s="2" t="e">
        <f>IF(Produit_Tarif_Stock!#REF!&lt;&gt;0,Produit_Tarif_Stock!#REF!,"")</f>
        <v>#REF!</v>
      </c>
      <c r="Q2175" s="518" t="e">
        <f>IF(Produit_Tarif_Stock!#REF!&lt;&gt;0,(E2175-(E2175*H2175)-Produit_Tarif_Stock!#REF!)/Produit_Tarif_Stock!#REF!*100,(E2175-(E2175*H2175)-Produit_Tarif_Stock!#REF!)/Produit_Tarif_Stock!#REF!*100)</f>
        <v>#REF!</v>
      </c>
      <c r="R2175" s="523">
        <f t="shared" si="67"/>
        <v>0</v>
      </c>
      <c r="S2175" s="524" t="e">
        <f>Produit_Tarif_Stock!#REF!</f>
        <v>#REF!</v>
      </c>
    </row>
    <row r="2176" spans="1:19" ht="24.75" customHeight="1">
      <c r="A2176" s="228" t="e">
        <f>Produit_Tarif_Stock!#REF!</f>
        <v>#REF!</v>
      </c>
      <c r="B2176" s="118" t="e">
        <f>IF(Produit_Tarif_Stock!#REF!&lt;&gt;"",Produit_Tarif_Stock!#REF!,"")</f>
        <v>#REF!</v>
      </c>
      <c r="C2176" s="502" t="e">
        <f>IF(Produit_Tarif_Stock!#REF!&lt;&gt;"",Produit_Tarif_Stock!#REF!,"")</f>
        <v>#REF!</v>
      </c>
      <c r="D2176" s="505" t="e">
        <f>IF(Produit_Tarif_Stock!#REF!&lt;&gt;"",Produit_Tarif_Stock!#REF!,"")</f>
        <v>#REF!</v>
      </c>
      <c r="E2176" s="514" t="e">
        <f>IF(Produit_Tarif_Stock!#REF!&lt;&gt;0,Produit_Tarif_Stock!#REF!,"")</f>
        <v>#REF!</v>
      </c>
      <c r="F2176" s="2" t="e">
        <f>IF(Produit_Tarif_Stock!#REF!&lt;&gt;"",Produit_Tarif_Stock!#REF!,"")</f>
        <v>#REF!</v>
      </c>
      <c r="G2176" s="506" t="e">
        <f>IF(Produit_Tarif_Stock!#REF!&lt;&gt;0,Produit_Tarif_Stock!#REF!,"")</f>
        <v>#REF!</v>
      </c>
      <c r="I2176" s="506" t="str">
        <f t="shared" si="66"/>
        <v/>
      </c>
      <c r="J2176" s="2" t="e">
        <f>IF(Produit_Tarif_Stock!#REF!&lt;&gt;0,Produit_Tarif_Stock!#REF!,"")</f>
        <v>#REF!</v>
      </c>
      <c r="K2176" s="2" t="e">
        <f>IF(Produit_Tarif_Stock!#REF!&lt;&gt;0,Produit_Tarif_Stock!#REF!,"")</f>
        <v>#REF!</v>
      </c>
      <c r="L2176" s="114" t="e">
        <f>IF(Produit_Tarif_Stock!#REF!&lt;&gt;0,Produit_Tarif_Stock!#REF!,"")</f>
        <v>#REF!</v>
      </c>
      <c r="M2176" s="114" t="e">
        <f>IF(Produit_Tarif_Stock!#REF!&lt;&gt;0,Produit_Tarif_Stock!#REF!,"")</f>
        <v>#REF!</v>
      </c>
      <c r="N2176" s="454"/>
      <c r="P2176" s="2" t="e">
        <f>IF(Produit_Tarif_Stock!#REF!&lt;&gt;0,Produit_Tarif_Stock!#REF!,"")</f>
        <v>#REF!</v>
      </c>
      <c r="Q2176" s="518" t="e">
        <f>IF(Produit_Tarif_Stock!#REF!&lt;&gt;0,(E2176-(E2176*H2176)-Produit_Tarif_Stock!#REF!)/Produit_Tarif_Stock!#REF!*100,(E2176-(E2176*H2176)-Produit_Tarif_Stock!#REF!)/Produit_Tarif_Stock!#REF!*100)</f>
        <v>#REF!</v>
      </c>
      <c r="R2176" s="523">
        <f t="shared" si="67"/>
        <v>0</v>
      </c>
      <c r="S2176" s="524" t="e">
        <f>Produit_Tarif_Stock!#REF!</f>
        <v>#REF!</v>
      </c>
    </row>
    <row r="2177" spans="1:19" ht="24.75" customHeight="1">
      <c r="A2177" s="228" t="e">
        <f>Produit_Tarif_Stock!#REF!</f>
        <v>#REF!</v>
      </c>
      <c r="B2177" s="118" t="e">
        <f>IF(Produit_Tarif_Stock!#REF!&lt;&gt;"",Produit_Tarif_Stock!#REF!,"")</f>
        <v>#REF!</v>
      </c>
      <c r="C2177" s="502" t="e">
        <f>IF(Produit_Tarif_Stock!#REF!&lt;&gt;"",Produit_Tarif_Stock!#REF!,"")</f>
        <v>#REF!</v>
      </c>
      <c r="D2177" s="505" t="e">
        <f>IF(Produit_Tarif_Stock!#REF!&lt;&gt;"",Produit_Tarif_Stock!#REF!,"")</f>
        <v>#REF!</v>
      </c>
      <c r="E2177" s="514" t="e">
        <f>IF(Produit_Tarif_Stock!#REF!&lt;&gt;0,Produit_Tarif_Stock!#REF!,"")</f>
        <v>#REF!</v>
      </c>
      <c r="F2177" s="2" t="e">
        <f>IF(Produit_Tarif_Stock!#REF!&lt;&gt;"",Produit_Tarif_Stock!#REF!,"")</f>
        <v>#REF!</v>
      </c>
      <c r="G2177" s="506" t="e">
        <f>IF(Produit_Tarif_Stock!#REF!&lt;&gt;0,Produit_Tarif_Stock!#REF!,"")</f>
        <v>#REF!</v>
      </c>
      <c r="I2177" s="506" t="str">
        <f t="shared" si="66"/>
        <v/>
      </c>
      <c r="J2177" s="2" t="e">
        <f>IF(Produit_Tarif_Stock!#REF!&lt;&gt;0,Produit_Tarif_Stock!#REF!,"")</f>
        <v>#REF!</v>
      </c>
      <c r="K2177" s="2" t="e">
        <f>IF(Produit_Tarif_Stock!#REF!&lt;&gt;0,Produit_Tarif_Stock!#REF!,"")</f>
        <v>#REF!</v>
      </c>
      <c r="L2177" s="114" t="e">
        <f>IF(Produit_Tarif_Stock!#REF!&lt;&gt;0,Produit_Tarif_Stock!#REF!,"")</f>
        <v>#REF!</v>
      </c>
      <c r="M2177" s="114" t="e">
        <f>IF(Produit_Tarif_Stock!#REF!&lt;&gt;0,Produit_Tarif_Stock!#REF!,"")</f>
        <v>#REF!</v>
      </c>
      <c r="N2177" s="454"/>
      <c r="P2177" s="2" t="e">
        <f>IF(Produit_Tarif_Stock!#REF!&lt;&gt;0,Produit_Tarif_Stock!#REF!,"")</f>
        <v>#REF!</v>
      </c>
      <c r="Q2177" s="518" t="e">
        <f>IF(Produit_Tarif_Stock!#REF!&lt;&gt;0,(E2177-(E2177*H2177)-Produit_Tarif_Stock!#REF!)/Produit_Tarif_Stock!#REF!*100,(E2177-(E2177*H2177)-Produit_Tarif_Stock!#REF!)/Produit_Tarif_Stock!#REF!*100)</f>
        <v>#REF!</v>
      </c>
      <c r="R2177" s="523">
        <f t="shared" si="67"/>
        <v>0</v>
      </c>
      <c r="S2177" s="524" t="e">
        <f>Produit_Tarif_Stock!#REF!</f>
        <v>#REF!</v>
      </c>
    </row>
    <row r="2178" spans="1:19" ht="24.75" customHeight="1">
      <c r="A2178" s="228" t="e">
        <f>Produit_Tarif_Stock!#REF!</f>
        <v>#REF!</v>
      </c>
      <c r="B2178" s="118" t="e">
        <f>IF(Produit_Tarif_Stock!#REF!&lt;&gt;"",Produit_Tarif_Stock!#REF!,"")</f>
        <v>#REF!</v>
      </c>
      <c r="C2178" s="502" t="e">
        <f>IF(Produit_Tarif_Stock!#REF!&lt;&gt;"",Produit_Tarif_Stock!#REF!,"")</f>
        <v>#REF!</v>
      </c>
      <c r="D2178" s="505" t="e">
        <f>IF(Produit_Tarif_Stock!#REF!&lt;&gt;"",Produit_Tarif_Stock!#REF!,"")</f>
        <v>#REF!</v>
      </c>
      <c r="E2178" s="514" t="e">
        <f>IF(Produit_Tarif_Stock!#REF!&lt;&gt;0,Produit_Tarif_Stock!#REF!,"")</f>
        <v>#REF!</v>
      </c>
      <c r="F2178" s="2" t="e">
        <f>IF(Produit_Tarif_Stock!#REF!&lt;&gt;"",Produit_Tarif_Stock!#REF!,"")</f>
        <v>#REF!</v>
      </c>
      <c r="G2178" s="506" t="e">
        <f>IF(Produit_Tarif_Stock!#REF!&lt;&gt;0,Produit_Tarif_Stock!#REF!,"")</f>
        <v>#REF!</v>
      </c>
      <c r="I2178" s="506" t="str">
        <f t="shared" si="66"/>
        <v/>
      </c>
      <c r="J2178" s="2" t="e">
        <f>IF(Produit_Tarif_Stock!#REF!&lt;&gt;0,Produit_Tarif_Stock!#REF!,"")</f>
        <v>#REF!</v>
      </c>
      <c r="K2178" s="2" t="e">
        <f>IF(Produit_Tarif_Stock!#REF!&lt;&gt;0,Produit_Tarif_Stock!#REF!,"")</f>
        <v>#REF!</v>
      </c>
      <c r="L2178" s="114" t="e">
        <f>IF(Produit_Tarif_Stock!#REF!&lt;&gt;0,Produit_Tarif_Stock!#REF!,"")</f>
        <v>#REF!</v>
      </c>
      <c r="M2178" s="114" t="e">
        <f>IF(Produit_Tarif_Stock!#REF!&lt;&gt;0,Produit_Tarif_Stock!#REF!,"")</f>
        <v>#REF!</v>
      </c>
      <c r="N2178" s="454"/>
      <c r="P2178" s="2" t="e">
        <f>IF(Produit_Tarif_Stock!#REF!&lt;&gt;0,Produit_Tarif_Stock!#REF!,"")</f>
        <v>#REF!</v>
      </c>
      <c r="Q2178" s="518" t="e">
        <f>IF(Produit_Tarif_Stock!#REF!&lt;&gt;0,(E2178-(E2178*H2178)-Produit_Tarif_Stock!#REF!)/Produit_Tarif_Stock!#REF!*100,(E2178-(E2178*H2178)-Produit_Tarif_Stock!#REF!)/Produit_Tarif_Stock!#REF!*100)</f>
        <v>#REF!</v>
      </c>
      <c r="R2178" s="523">
        <f t="shared" si="67"/>
        <v>0</v>
      </c>
      <c r="S2178" s="524" t="e">
        <f>Produit_Tarif_Stock!#REF!</f>
        <v>#REF!</v>
      </c>
    </row>
    <row r="2179" spans="1:19" ht="24.75" customHeight="1">
      <c r="A2179" s="228" t="e">
        <f>Produit_Tarif_Stock!#REF!</f>
        <v>#REF!</v>
      </c>
      <c r="B2179" s="118" t="e">
        <f>IF(Produit_Tarif_Stock!#REF!&lt;&gt;"",Produit_Tarif_Stock!#REF!,"")</f>
        <v>#REF!</v>
      </c>
      <c r="C2179" s="502" t="e">
        <f>IF(Produit_Tarif_Stock!#REF!&lt;&gt;"",Produit_Tarif_Stock!#REF!,"")</f>
        <v>#REF!</v>
      </c>
      <c r="D2179" s="505" t="e">
        <f>IF(Produit_Tarif_Stock!#REF!&lt;&gt;"",Produit_Tarif_Stock!#REF!,"")</f>
        <v>#REF!</v>
      </c>
      <c r="E2179" s="514" t="e">
        <f>IF(Produit_Tarif_Stock!#REF!&lt;&gt;0,Produit_Tarif_Stock!#REF!,"")</f>
        <v>#REF!</v>
      </c>
      <c r="F2179" s="2" t="e">
        <f>IF(Produit_Tarif_Stock!#REF!&lt;&gt;"",Produit_Tarif_Stock!#REF!,"")</f>
        <v>#REF!</v>
      </c>
      <c r="G2179" s="506" t="e">
        <f>IF(Produit_Tarif_Stock!#REF!&lt;&gt;0,Produit_Tarif_Stock!#REF!,"")</f>
        <v>#REF!</v>
      </c>
      <c r="I2179" s="506" t="str">
        <f t="shared" si="66"/>
        <v/>
      </c>
      <c r="J2179" s="2" t="e">
        <f>IF(Produit_Tarif_Stock!#REF!&lt;&gt;0,Produit_Tarif_Stock!#REF!,"")</f>
        <v>#REF!</v>
      </c>
      <c r="K2179" s="2" t="e">
        <f>IF(Produit_Tarif_Stock!#REF!&lt;&gt;0,Produit_Tarif_Stock!#REF!,"")</f>
        <v>#REF!</v>
      </c>
      <c r="L2179" s="114" t="e">
        <f>IF(Produit_Tarif_Stock!#REF!&lt;&gt;0,Produit_Tarif_Stock!#REF!,"")</f>
        <v>#REF!</v>
      </c>
      <c r="M2179" s="114" t="e">
        <f>IF(Produit_Tarif_Stock!#REF!&lt;&gt;0,Produit_Tarif_Stock!#REF!,"")</f>
        <v>#REF!</v>
      </c>
      <c r="N2179" s="454"/>
      <c r="P2179" s="2" t="e">
        <f>IF(Produit_Tarif_Stock!#REF!&lt;&gt;0,Produit_Tarif_Stock!#REF!,"")</f>
        <v>#REF!</v>
      </c>
      <c r="Q2179" s="518" t="e">
        <f>IF(Produit_Tarif_Stock!#REF!&lt;&gt;0,(E2179-(E2179*H2179)-Produit_Tarif_Stock!#REF!)/Produit_Tarif_Stock!#REF!*100,(E2179-(E2179*H2179)-Produit_Tarif_Stock!#REF!)/Produit_Tarif_Stock!#REF!*100)</f>
        <v>#REF!</v>
      </c>
      <c r="R2179" s="523">
        <f t="shared" si="67"/>
        <v>0</v>
      </c>
      <c r="S2179" s="524" t="e">
        <f>Produit_Tarif_Stock!#REF!</f>
        <v>#REF!</v>
      </c>
    </row>
    <row r="2180" spans="1:19" ht="24.75" customHeight="1">
      <c r="A2180" s="228" t="e">
        <f>Produit_Tarif_Stock!#REF!</f>
        <v>#REF!</v>
      </c>
      <c r="B2180" s="118" t="e">
        <f>IF(Produit_Tarif_Stock!#REF!&lt;&gt;"",Produit_Tarif_Stock!#REF!,"")</f>
        <v>#REF!</v>
      </c>
      <c r="C2180" s="502" t="e">
        <f>IF(Produit_Tarif_Stock!#REF!&lt;&gt;"",Produit_Tarif_Stock!#REF!,"")</f>
        <v>#REF!</v>
      </c>
      <c r="D2180" s="505" t="e">
        <f>IF(Produit_Tarif_Stock!#REF!&lt;&gt;"",Produit_Tarif_Stock!#REF!,"")</f>
        <v>#REF!</v>
      </c>
      <c r="E2180" s="514" t="e">
        <f>IF(Produit_Tarif_Stock!#REF!&lt;&gt;0,Produit_Tarif_Stock!#REF!,"")</f>
        <v>#REF!</v>
      </c>
      <c r="F2180" s="2" t="e">
        <f>IF(Produit_Tarif_Stock!#REF!&lt;&gt;"",Produit_Tarif_Stock!#REF!,"")</f>
        <v>#REF!</v>
      </c>
      <c r="G2180" s="506" t="e">
        <f>IF(Produit_Tarif_Stock!#REF!&lt;&gt;0,Produit_Tarif_Stock!#REF!,"")</f>
        <v>#REF!</v>
      </c>
      <c r="I2180" s="506" t="str">
        <f t="shared" si="66"/>
        <v/>
      </c>
      <c r="J2180" s="2" t="e">
        <f>IF(Produit_Tarif_Stock!#REF!&lt;&gt;0,Produit_Tarif_Stock!#REF!,"")</f>
        <v>#REF!</v>
      </c>
      <c r="K2180" s="2" t="e">
        <f>IF(Produit_Tarif_Stock!#REF!&lt;&gt;0,Produit_Tarif_Stock!#REF!,"")</f>
        <v>#REF!</v>
      </c>
      <c r="L2180" s="114" t="e">
        <f>IF(Produit_Tarif_Stock!#REF!&lt;&gt;0,Produit_Tarif_Stock!#REF!,"")</f>
        <v>#REF!</v>
      </c>
      <c r="M2180" s="114" t="e">
        <f>IF(Produit_Tarif_Stock!#REF!&lt;&gt;0,Produit_Tarif_Stock!#REF!,"")</f>
        <v>#REF!</v>
      </c>
      <c r="N2180" s="454"/>
      <c r="P2180" s="2" t="e">
        <f>IF(Produit_Tarif_Stock!#REF!&lt;&gt;0,Produit_Tarif_Stock!#REF!,"")</f>
        <v>#REF!</v>
      </c>
      <c r="Q2180" s="518" t="e">
        <f>IF(Produit_Tarif_Stock!#REF!&lt;&gt;0,(E2180-(E2180*H2180)-Produit_Tarif_Stock!#REF!)/Produit_Tarif_Stock!#REF!*100,(E2180-(E2180*H2180)-Produit_Tarif_Stock!#REF!)/Produit_Tarif_Stock!#REF!*100)</f>
        <v>#REF!</v>
      </c>
      <c r="R2180" s="523">
        <f t="shared" si="67"/>
        <v>0</v>
      </c>
      <c r="S2180" s="524" t="e">
        <f>Produit_Tarif_Stock!#REF!</f>
        <v>#REF!</v>
      </c>
    </row>
    <row r="2181" spans="1:19" ht="24.75" customHeight="1">
      <c r="A2181" s="228" t="e">
        <f>Produit_Tarif_Stock!#REF!</f>
        <v>#REF!</v>
      </c>
      <c r="B2181" s="118" t="e">
        <f>IF(Produit_Tarif_Stock!#REF!&lt;&gt;"",Produit_Tarif_Stock!#REF!,"")</f>
        <v>#REF!</v>
      </c>
      <c r="C2181" s="502" t="e">
        <f>IF(Produit_Tarif_Stock!#REF!&lt;&gt;"",Produit_Tarif_Stock!#REF!,"")</f>
        <v>#REF!</v>
      </c>
      <c r="D2181" s="505" t="e">
        <f>IF(Produit_Tarif_Stock!#REF!&lt;&gt;"",Produit_Tarif_Stock!#REF!,"")</f>
        <v>#REF!</v>
      </c>
      <c r="E2181" s="514" t="e">
        <f>IF(Produit_Tarif_Stock!#REF!&lt;&gt;0,Produit_Tarif_Stock!#REF!,"")</f>
        <v>#REF!</v>
      </c>
      <c r="F2181" s="2" t="e">
        <f>IF(Produit_Tarif_Stock!#REF!&lt;&gt;"",Produit_Tarif_Stock!#REF!,"")</f>
        <v>#REF!</v>
      </c>
      <c r="G2181" s="506" t="e">
        <f>IF(Produit_Tarif_Stock!#REF!&lt;&gt;0,Produit_Tarif_Stock!#REF!,"")</f>
        <v>#REF!</v>
      </c>
      <c r="I2181" s="506" t="str">
        <f t="shared" si="66"/>
        <v/>
      </c>
      <c r="J2181" s="2" t="e">
        <f>IF(Produit_Tarif_Stock!#REF!&lt;&gt;0,Produit_Tarif_Stock!#REF!,"")</f>
        <v>#REF!</v>
      </c>
      <c r="K2181" s="2" t="e">
        <f>IF(Produit_Tarif_Stock!#REF!&lt;&gt;0,Produit_Tarif_Stock!#REF!,"")</f>
        <v>#REF!</v>
      </c>
      <c r="L2181" s="114" t="e">
        <f>IF(Produit_Tarif_Stock!#REF!&lt;&gt;0,Produit_Tarif_Stock!#REF!,"")</f>
        <v>#REF!</v>
      </c>
      <c r="M2181" s="114" t="e">
        <f>IF(Produit_Tarif_Stock!#REF!&lt;&gt;0,Produit_Tarif_Stock!#REF!,"")</f>
        <v>#REF!</v>
      </c>
      <c r="N2181" s="454"/>
      <c r="P2181" s="2" t="e">
        <f>IF(Produit_Tarif_Stock!#REF!&lt;&gt;0,Produit_Tarif_Stock!#REF!,"")</f>
        <v>#REF!</v>
      </c>
      <c r="Q2181" s="518" t="e">
        <f>IF(Produit_Tarif_Stock!#REF!&lt;&gt;0,(E2181-(E2181*H2181)-Produit_Tarif_Stock!#REF!)/Produit_Tarif_Stock!#REF!*100,(E2181-(E2181*H2181)-Produit_Tarif_Stock!#REF!)/Produit_Tarif_Stock!#REF!*100)</f>
        <v>#REF!</v>
      </c>
      <c r="R2181" s="523">
        <f t="shared" si="67"/>
        <v>0</v>
      </c>
      <c r="S2181" s="524" t="e">
        <f>Produit_Tarif_Stock!#REF!</f>
        <v>#REF!</v>
      </c>
    </row>
    <row r="2182" spans="1:19" ht="24.75" customHeight="1">
      <c r="A2182" s="228" t="e">
        <f>Produit_Tarif_Stock!#REF!</f>
        <v>#REF!</v>
      </c>
      <c r="B2182" s="118" t="e">
        <f>IF(Produit_Tarif_Stock!#REF!&lt;&gt;"",Produit_Tarif_Stock!#REF!,"")</f>
        <v>#REF!</v>
      </c>
      <c r="C2182" s="502" t="e">
        <f>IF(Produit_Tarif_Stock!#REF!&lt;&gt;"",Produit_Tarif_Stock!#REF!,"")</f>
        <v>#REF!</v>
      </c>
      <c r="D2182" s="505" t="e">
        <f>IF(Produit_Tarif_Stock!#REF!&lt;&gt;"",Produit_Tarif_Stock!#REF!,"")</f>
        <v>#REF!</v>
      </c>
      <c r="E2182" s="514" t="e">
        <f>IF(Produit_Tarif_Stock!#REF!&lt;&gt;0,Produit_Tarif_Stock!#REF!,"")</f>
        <v>#REF!</v>
      </c>
      <c r="F2182" s="2" t="e">
        <f>IF(Produit_Tarif_Stock!#REF!&lt;&gt;"",Produit_Tarif_Stock!#REF!,"")</f>
        <v>#REF!</v>
      </c>
      <c r="G2182" s="506" t="e">
        <f>IF(Produit_Tarif_Stock!#REF!&lt;&gt;0,Produit_Tarif_Stock!#REF!,"")</f>
        <v>#REF!</v>
      </c>
      <c r="I2182" s="506" t="str">
        <f t="shared" si="66"/>
        <v/>
      </c>
      <c r="J2182" s="2" t="e">
        <f>IF(Produit_Tarif_Stock!#REF!&lt;&gt;0,Produit_Tarif_Stock!#REF!,"")</f>
        <v>#REF!</v>
      </c>
      <c r="K2182" s="2" t="e">
        <f>IF(Produit_Tarif_Stock!#REF!&lt;&gt;0,Produit_Tarif_Stock!#REF!,"")</f>
        <v>#REF!</v>
      </c>
      <c r="L2182" s="114" t="e">
        <f>IF(Produit_Tarif_Stock!#REF!&lt;&gt;0,Produit_Tarif_Stock!#REF!,"")</f>
        <v>#REF!</v>
      </c>
      <c r="M2182" s="114" t="e">
        <f>IF(Produit_Tarif_Stock!#REF!&lt;&gt;0,Produit_Tarif_Stock!#REF!,"")</f>
        <v>#REF!</v>
      </c>
      <c r="N2182" s="454"/>
      <c r="P2182" s="2" t="e">
        <f>IF(Produit_Tarif_Stock!#REF!&lt;&gt;0,Produit_Tarif_Stock!#REF!,"")</f>
        <v>#REF!</v>
      </c>
      <c r="Q2182" s="518" t="e">
        <f>IF(Produit_Tarif_Stock!#REF!&lt;&gt;0,(E2182-(E2182*H2182)-Produit_Tarif_Stock!#REF!)/Produit_Tarif_Stock!#REF!*100,(E2182-(E2182*H2182)-Produit_Tarif_Stock!#REF!)/Produit_Tarif_Stock!#REF!*100)</f>
        <v>#REF!</v>
      </c>
      <c r="R2182" s="523">
        <f t="shared" si="67"/>
        <v>0</v>
      </c>
      <c r="S2182" s="524" t="e">
        <f>Produit_Tarif_Stock!#REF!</f>
        <v>#REF!</v>
      </c>
    </row>
    <row r="2183" spans="1:19" ht="24.75" customHeight="1">
      <c r="A2183" s="228" t="e">
        <f>Produit_Tarif_Stock!#REF!</f>
        <v>#REF!</v>
      </c>
      <c r="B2183" s="118" t="e">
        <f>IF(Produit_Tarif_Stock!#REF!&lt;&gt;"",Produit_Tarif_Stock!#REF!,"")</f>
        <v>#REF!</v>
      </c>
      <c r="C2183" s="502" t="e">
        <f>IF(Produit_Tarif_Stock!#REF!&lt;&gt;"",Produit_Tarif_Stock!#REF!,"")</f>
        <v>#REF!</v>
      </c>
      <c r="D2183" s="505" t="e">
        <f>IF(Produit_Tarif_Stock!#REF!&lt;&gt;"",Produit_Tarif_Stock!#REF!,"")</f>
        <v>#REF!</v>
      </c>
      <c r="E2183" s="514" t="e">
        <f>IF(Produit_Tarif_Stock!#REF!&lt;&gt;0,Produit_Tarif_Stock!#REF!,"")</f>
        <v>#REF!</v>
      </c>
      <c r="F2183" s="2" t="e">
        <f>IF(Produit_Tarif_Stock!#REF!&lt;&gt;"",Produit_Tarif_Stock!#REF!,"")</f>
        <v>#REF!</v>
      </c>
      <c r="G2183" s="506" t="e">
        <f>IF(Produit_Tarif_Stock!#REF!&lt;&gt;0,Produit_Tarif_Stock!#REF!,"")</f>
        <v>#REF!</v>
      </c>
      <c r="I2183" s="506" t="str">
        <f t="shared" ref="I2183:I2246" si="68">IF(H2183&gt;0,E2183-(E2183*H2183),"")</f>
        <v/>
      </c>
      <c r="J2183" s="2" t="e">
        <f>IF(Produit_Tarif_Stock!#REF!&lt;&gt;0,Produit_Tarif_Stock!#REF!,"")</f>
        <v>#REF!</v>
      </c>
      <c r="K2183" s="2" t="e">
        <f>IF(Produit_Tarif_Stock!#REF!&lt;&gt;0,Produit_Tarif_Stock!#REF!,"")</f>
        <v>#REF!</v>
      </c>
      <c r="L2183" s="114" t="e">
        <f>IF(Produit_Tarif_Stock!#REF!&lt;&gt;0,Produit_Tarif_Stock!#REF!,"")</f>
        <v>#REF!</v>
      </c>
      <c r="M2183" s="114" t="e">
        <f>IF(Produit_Tarif_Stock!#REF!&lt;&gt;0,Produit_Tarif_Stock!#REF!,"")</f>
        <v>#REF!</v>
      </c>
      <c r="N2183" s="454"/>
      <c r="P2183" s="2" t="e">
        <f>IF(Produit_Tarif_Stock!#REF!&lt;&gt;0,Produit_Tarif_Stock!#REF!,"")</f>
        <v>#REF!</v>
      </c>
      <c r="Q2183" s="518" t="e">
        <f>IF(Produit_Tarif_Stock!#REF!&lt;&gt;0,(E2183-(E2183*H2183)-Produit_Tarif_Stock!#REF!)/Produit_Tarif_Stock!#REF!*100,(E2183-(E2183*H2183)-Produit_Tarif_Stock!#REF!)/Produit_Tarif_Stock!#REF!*100)</f>
        <v>#REF!</v>
      </c>
      <c r="R2183" s="523">
        <f t="shared" ref="R2183:R2246" si="69">SUM(H2183:H4176)</f>
        <v>0</v>
      </c>
      <c r="S2183" s="524" t="e">
        <f>Produit_Tarif_Stock!#REF!</f>
        <v>#REF!</v>
      </c>
    </row>
    <row r="2184" spans="1:19" ht="24.75" customHeight="1">
      <c r="A2184" s="228" t="e">
        <f>Produit_Tarif_Stock!#REF!</f>
        <v>#REF!</v>
      </c>
      <c r="B2184" s="118" t="e">
        <f>IF(Produit_Tarif_Stock!#REF!&lt;&gt;"",Produit_Tarif_Stock!#REF!,"")</f>
        <v>#REF!</v>
      </c>
      <c r="C2184" s="502" t="e">
        <f>IF(Produit_Tarif_Stock!#REF!&lt;&gt;"",Produit_Tarif_Stock!#REF!,"")</f>
        <v>#REF!</v>
      </c>
      <c r="D2184" s="505" t="e">
        <f>IF(Produit_Tarif_Stock!#REF!&lt;&gt;"",Produit_Tarif_Stock!#REF!,"")</f>
        <v>#REF!</v>
      </c>
      <c r="E2184" s="514" t="e">
        <f>IF(Produit_Tarif_Stock!#REF!&lt;&gt;0,Produit_Tarif_Stock!#REF!,"")</f>
        <v>#REF!</v>
      </c>
      <c r="F2184" s="2" t="e">
        <f>IF(Produit_Tarif_Stock!#REF!&lt;&gt;"",Produit_Tarif_Stock!#REF!,"")</f>
        <v>#REF!</v>
      </c>
      <c r="G2184" s="506" t="e">
        <f>IF(Produit_Tarif_Stock!#REF!&lt;&gt;0,Produit_Tarif_Stock!#REF!,"")</f>
        <v>#REF!</v>
      </c>
      <c r="I2184" s="506" t="str">
        <f t="shared" si="68"/>
        <v/>
      </c>
      <c r="J2184" s="2" t="e">
        <f>IF(Produit_Tarif_Stock!#REF!&lt;&gt;0,Produit_Tarif_Stock!#REF!,"")</f>
        <v>#REF!</v>
      </c>
      <c r="K2184" s="2" t="e">
        <f>IF(Produit_Tarif_Stock!#REF!&lt;&gt;0,Produit_Tarif_Stock!#REF!,"")</f>
        <v>#REF!</v>
      </c>
      <c r="L2184" s="114" t="e">
        <f>IF(Produit_Tarif_Stock!#REF!&lt;&gt;0,Produit_Tarif_Stock!#REF!,"")</f>
        <v>#REF!</v>
      </c>
      <c r="M2184" s="114" t="e">
        <f>IF(Produit_Tarif_Stock!#REF!&lt;&gt;0,Produit_Tarif_Stock!#REF!,"")</f>
        <v>#REF!</v>
      </c>
      <c r="N2184" s="454"/>
      <c r="P2184" s="2" t="e">
        <f>IF(Produit_Tarif_Stock!#REF!&lt;&gt;0,Produit_Tarif_Stock!#REF!,"")</f>
        <v>#REF!</v>
      </c>
      <c r="Q2184" s="518" t="e">
        <f>IF(Produit_Tarif_Stock!#REF!&lt;&gt;0,(E2184-(E2184*H2184)-Produit_Tarif_Stock!#REF!)/Produit_Tarif_Stock!#REF!*100,(E2184-(E2184*H2184)-Produit_Tarif_Stock!#REF!)/Produit_Tarif_Stock!#REF!*100)</f>
        <v>#REF!</v>
      </c>
      <c r="R2184" s="523">
        <f t="shared" si="69"/>
        <v>0</v>
      </c>
      <c r="S2184" s="524" t="e">
        <f>Produit_Tarif_Stock!#REF!</f>
        <v>#REF!</v>
      </c>
    </row>
    <row r="2185" spans="1:19" ht="24.75" customHeight="1">
      <c r="A2185" s="228" t="e">
        <f>Produit_Tarif_Stock!#REF!</f>
        <v>#REF!</v>
      </c>
      <c r="B2185" s="118" t="e">
        <f>IF(Produit_Tarif_Stock!#REF!&lt;&gt;"",Produit_Tarif_Stock!#REF!,"")</f>
        <v>#REF!</v>
      </c>
      <c r="C2185" s="502" t="e">
        <f>IF(Produit_Tarif_Stock!#REF!&lt;&gt;"",Produit_Tarif_Stock!#REF!,"")</f>
        <v>#REF!</v>
      </c>
      <c r="D2185" s="505" t="e">
        <f>IF(Produit_Tarif_Stock!#REF!&lt;&gt;"",Produit_Tarif_Stock!#REF!,"")</f>
        <v>#REF!</v>
      </c>
      <c r="E2185" s="514" t="e">
        <f>IF(Produit_Tarif_Stock!#REF!&lt;&gt;0,Produit_Tarif_Stock!#REF!,"")</f>
        <v>#REF!</v>
      </c>
      <c r="F2185" s="2" t="e">
        <f>IF(Produit_Tarif_Stock!#REF!&lt;&gt;"",Produit_Tarif_Stock!#REF!,"")</f>
        <v>#REF!</v>
      </c>
      <c r="G2185" s="506" t="e">
        <f>IF(Produit_Tarif_Stock!#REF!&lt;&gt;0,Produit_Tarif_Stock!#REF!,"")</f>
        <v>#REF!</v>
      </c>
      <c r="I2185" s="506" t="str">
        <f t="shared" si="68"/>
        <v/>
      </c>
      <c r="J2185" s="2" t="e">
        <f>IF(Produit_Tarif_Stock!#REF!&lt;&gt;0,Produit_Tarif_Stock!#REF!,"")</f>
        <v>#REF!</v>
      </c>
      <c r="K2185" s="2" t="e">
        <f>IF(Produit_Tarif_Stock!#REF!&lt;&gt;0,Produit_Tarif_Stock!#REF!,"")</f>
        <v>#REF!</v>
      </c>
      <c r="L2185" s="114" t="e">
        <f>IF(Produit_Tarif_Stock!#REF!&lt;&gt;0,Produit_Tarif_Stock!#REF!,"")</f>
        <v>#REF!</v>
      </c>
      <c r="M2185" s="114" t="e">
        <f>IF(Produit_Tarif_Stock!#REF!&lt;&gt;0,Produit_Tarif_Stock!#REF!,"")</f>
        <v>#REF!</v>
      </c>
      <c r="N2185" s="454"/>
      <c r="P2185" s="2" t="e">
        <f>IF(Produit_Tarif_Stock!#REF!&lt;&gt;0,Produit_Tarif_Stock!#REF!,"")</f>
        <v>#REF!</v>
      </c>
      <c r="Q2185" s="518" t="e">
        <f>IF(Produit_Tarif_Stock!#REF!&lt;&gt;0,(E2185-(E2185*H2185)-Produit_Tarif_Stock!#REF!)/Produit_Tarif_Stock!#REF!*100,(E2185-(E2185*H2185)-Produit_Tarif_Stock!#REF!)/Produit_Tarif_Stock!#REF!*100)</f>
        <v>#REF!</v>
      </c>
      <c r="R2185" s="523">
        <f t="shared" si="69"/>
        <v>0</v>
      </c>
      <c r="S2185" s="524" t="e">
        <f>Produit_Tarif_Stock!#REF!</f>
        <v>#REF!</v>
      </c>
    </row>
    <row r="2186" spans="1:19" ht="24.75" customHeight="1">
      <c r="A2186" s="228" t="e">
        <f>Produit_Tarif_Stock!#REF!</f>
        <v>#REF!</v>
      </c>
      <c r="B2186" s="118" t="e">
        <f>IF(Produit_Tarif_Stock!#REF!&lt;&gt;"",Produit_Tarif_Stock!#REF!,"")</f>
        <v>#REF!</v>
      </c>
      <c r="C2186" s="502" t="e">
        <f>IF(Produit_Tarif_Stock!#REF!&lt;&gt;"",Produit_Tarif_Stock!#REF!,"")</f>
        <v>#REF!</v>
      </c>
      <c r="D2186" s="505" t="e">
        <f>IF(Produit_Tarif_Stock!#REF!&lt;&gt;"",Produit_Tarif_Stock!#REF!,"")</f>
        <v>#REF!</v>
      </c>
      <c r="E2186" s="514" t="e">
        <f>IF(Produit_Tarif_Stock!#REF!&lt;&gt;0,Produit_Tarif_Stock!#REF!,"")</f>
        <v>#REF!</v>
      </c>
      <c r="F2186" s="2" t="e">
        <f>IF(Produit_Tarif_Stock!#REF!&lt;&gt;"",Produit_Tarif_Stock!#REF!,"")</f>
        <v>#REF!</v>
      </c>
      <c r="G2186" s="506" t="e">
        <f>IF(Produit_Tarif_Stock!#REF!&lt;&gt;0,Produit_Tarif_Stock!#REF!,"")</f>
        <v>#REF!</v>
      </c>
      <c r="I2186" s="506" t="str">
        <f t="shared" si="68"/>
        <v/>
      </c>
      <c r="J2186" s="2" t="e">
        <f>IF(Produit_Tarif_Stock!#REF!&lt;&gt;0,Produit_Tarif_Stock!#REF!,"")</f>
        <v>#REF!</v>
      </c>
      <c r="K2186" s="2" t="e">
        <f>IF(Produit_Tarif_Stock!#REF!&lt;&gt;0,Produit_Tarif_Stock!#REF!,"")</f>
        <v>#REF!</v>
      </c>
      <c r="L2186" s="114" t="e">
        <f>IF(Produit_Tarif_Stock!#REF!&lt;&gt;0,Produit_Tarif_Stock!#REF!,"")</f>
        <v>#REF!</v>
      </c>
      <c r="M2186" s="114" t="e">
        <f>IF(Produit_Tarif_Stock!#REF!&lt;&gt;0,Produit_Tarif_Stock!#REF!,"")</f>
        <v>#REF!</v>
      </c>
      <c r="N2186" s="454"/>
      <c r="P2186" s="2" t="e">
        <f>IF(Produit_Tarif_Stock!#REF!&lt;&gt;0,Produit_Tarif_Stock!#REF!,"")</f>
        <v>#REF!</v>
      </c>
      <c r="Q2186" s="518" t="e">
        <f>IF(Produit_Tarif_Stock!#REF!&lt;&gt;0,(E2186-(E2186*H2186)-Produit_Tarif_Stock!#REF!)/Produit_Tarif_Stock!#REF!*100,(E2186-(E2186*H2186)-Produit_Tarif_Stock!#REF!)/Produit_Tarif_Stock!#REF!*100)</f>
        <v>#REF!</v>
      </c>
      <c r="R2186" s="523">
        <f t="shared" si="69"/>
        <v>0</v>
      </c>
      <c r="S2186" s="524" t="e">
        <f>Produit_Tarif_Stock!#REF!</f>
        <v>#REF!</v>
      </c>
    </row>
    <row r="2187" spans="1:19" ht="24.75" customHeight="1">
      <c r="A2187" s="228" t="e">
        <f>Produit_Tarif_Stock!#REF!</f>
        <v>#REF!</v>
      </c>
      <c r="B2187" s="118" t="e">
        <f>IF(Produit_Tarif_Stock!#REF!&lt;&gt;"",Produit_Tarif_Stock!#REF!,"")</f>
        <v>#REF!</v>
      </c>
      <c r="C2187" s="502" t="e">
        <f>IF(Produit_Tarif_Stock!#REF!&lt;&gt;"",Produit_Tarif_Stock!#REF!,"")</f>
        <v>#REF!</v>
      </c>
      <c r="D2187" s="505" t="e">
        <f>IF(Produit_Tarif_Stock!#REF!&lt;&gt;"",Produit_Tarif_Stock!#REF!,"")</f>
        <v>#REF!</v>
      </c>
      <c r="E2187" s="514" t="e">
        <f>IF(Produit_Tarif_Stock!#REF!&lt;&gt;0,Produit_Tarif_Stock!#REF!,"")</f>
        <v>#REF!</v>
      </c>
      <c r="F2187" s="2" t="e">
        <f>IF(Produit_Tarif_Stock!#REF!&lt;&gt;"",Produit_Tarif_Stock!#REF!,"")</f>
        <v>#REF!</v>
      </c>
      <c r="G2187" s="506" t="e">
        <f>IF(Produit_Tarif_Stock!#REF!&lt;&gt;0,Produit_Tarif_Stock!#REF!,"")</f>
        <v>#REF!</v>
      </c>
      <c r="I2187" s="506" t="str">
        <f t="shared" si="68"/>
        <v/>
      </c>
      <c r="J2187" s="2" t="e">
        <f>IF(Produit_Tarif_Stock!#REF!&lt;&gt;0,Produit_Tarif_Stock!#REF!,"")</f>
        <v>#REF!</v>
      </c>
      <c r="K2187" s="2" t="e">
        <f>IF(Produit_Tarif_Stock!#REF!&lt;&gt;0,Produit_Tarif_Stock!#REF!,"")</f>
        <v>#REF!</v>
      </c>
      <c r="L2187" s="114" t="e">
        <f>IF(Produit_Tarif_Stock!#REF!&lt;&gt;0,Produit_Tarif_Stock!#REF!,"")</f>
        <v>#REF!</v>
      </c>
      <c r="M2187" s="114" t="e">
        <f>IF(Produit_Tarif_Stock!#REF!&lt;&gt;0,Produit_Tarif_Stock!#REF!,"")</f>
        <v>#REF!</v>
      </c>
      <c r="N2187" s="454"/>
      <c r="P2187" s="2" t="e">
        <f>IF(Produit_Tarif_Stock!#REF!&lt;&gt;0,Produit_Tarif_Stock!#REF!,"")</f>
        <v>#REF!</v>
      </c>
      <c r="Q2187" s="518" t="e">
        <f>IF(Produit_Tarif_Stock!#REF!&lt;&gt;0,(E2187-(E2187*H2187)-Produit_Tarif_Stock!#REF!)/Produit_Tarif_Stock!#REF!*100,(E2187-(E2187*H2187)-Produit_Tarif_Stock!#REF!)/Produit_Tarif_Stock!#REF!*100)</f>
        <v>#REF!</v>
      </c>
      <c r="R2187" s="523">
        <f t="shared" si="69"/>
        <v>0</v>
      </c>
      <c r="S2187" s="524" t="e">
        <f>Produit_Tarif_Stock!#REF!</f>
        <v>#REF!</v>
      </c>
    </row>
    <row r="2188" spans="1:19" ht="24.75" customHeight="1">
      <c r="A2188" s="228" t="e">
        <f>Produit_Tarif_Stock!#REF!</f>
        <v>#REF!</v>
      </c>
      <c r="B2188" s="118" t="e">
        <f>IF(Produit_Tarif_Stock!#REF!&lt;&gt;"",Produit_Tarif_Stock!#REF!,"")</f>
        <v>#REF!</v>
      </c>
      <c r="C2188" s="502" t="e">
        <f>IF(Produit_Tarif_Stock!#REF!&lt;&gt;"",Produit_Tarif_Stock!#REF!,"")</f>
        <v>#REF!</v>
      </c>
      <c r="D2188" s="505" t="e">
        <f>IF(Produit_Tarif_Stock!#REF!&lt;&gt;"",Produit_Tarif_Stock!#REF!,"")</f>
        <v>#REF!</v>
      </c>
      <c r="E2188" s="514" t="e">
        <f>IF(Produit_Tarif_Stock!#REF!&lt;&gt;0,Produit_Tarif_Stock!#REF!,"")</f>
        <v>#REF!</v>
      </c>
      <c r="F2188" s="2" t="e">
        <f>IF(Produit_Tarif_Stock!#REF!&lt;&gt;"",Produit_Tarif_Stock!#REF!,"")</f>
        <v>#REF!</v>
      </c>
      <c r="G2188" s="506" t="e">
        <f>IF(Produit_Tarif_Stock!#REF!&lt;&gt;0,Produit_Tarif_Stock!#REF!,"")</f>
        <v>#REF!</v>
      </c>
      <c r="I2188" s="506" t="str">
        <f t="shared" si="68"/>
        <v/>
      </c>
      <c r="J2188" s="2" t="e">
        <f>IF(Produit_Tarif_Stock!#REF!&lt;&gt;0,Produit_Tarif_Stock!#REF!,"")</f>
        <v>#REF!</v>
      </c>
      <c r="K2188" s="2" t="e">
        <f>IF(Produit_Tarif_Stock!#REF!&lt;&gt;0,Produit_Tarif_Stock!#REF!,"")</f>
        <v>#REF!</v>
      </c>
      <c r="L2188" s="114" t="e">
        <f>IF(Produit_Tarif_Stock!#REF!&lt;&gt;0,Produit_Tarif_Stock!#REF!,"")</f>
        <v>#REF!</v>
      </c>
      <c r="M2188" s="114" t="e">
        <f>IF(Produit_Tarif_Stock!#REF!&lt;&gt;0,Produit_Tarif_Stock!#REF!,"")</f>
        <v>#REF!</v>
      </c>
      <c r="N2188" s="454"/>
      <c r="P2188" s="2" t="e">
        <f>IF(Produit_Tarif_Stock!#REF!&lt;&gt;0,Produit_Tarif_Stock!#REF!,"")</f>
        <v>#REF!</v>
      </c>
      <c r="Q2188" s="518" t="e">
        <f>IF(Produit_Tarif_Stock!#REF!&lt;&gt;0,(E2188-(E2188*H2188)-Produit_Tarif_Stock!#REF!)/Produit_Tarif_Stock!#REF!*100,(E2188-(E2188*H2188)-Produit_Tarif_Stock!#REF!)/Produit_Tarif_Stock!#REF!*100)</f>
        <v>#REF!</v>
      </c>
      <c r="R2188" s="523">
        <f t="shared" si="69"/>
        <v>0</v>
      </c>
      <c r="S2188" s="524" t="e">
        <f>Produit_Tarif_Stock!#REF!</f>
        <v>#REF!</v>
      </c>
    </row>
    <row r="2189" spans="1:19" ht="24.75" customHeight="1">
      <c r="A2189" s="228" t="e">
        <f>Produit_Tarif_Stock!#REF!</f>
        <v>#REF!</v>
      </c>
      <c r="B2189" s="118" t="e">
        <f>IF(Produit_Tarif_Stock!#REF!&lt;&gt;"",Produit_Tarif_Stock!#REF!,"")</f>
        <v>#REF!</v>
      </c>
      <c r="C2189" s="502" t="e">
        <f>IF(Produit_Tarif_Stock!#REF!&lt;&gt;"",Produit_Tarif_Stock!#REF!,"")</f>
        <v>#REF!</v>
      </c>
      <c r="D2189" s="505" t="e">
        <f>IF(Produit_Tarif_Stock!#REF!&lt;&gt;"",Produit_Tarif_Stock!#REF!,"")</f>
        <v>#REF!</v>
      </c>
      <c r="E2189" s="514" t="e">
        <f>IF(Produit_Tarif_Stock!#REF!&lt;&gt;0,Produit_Tarif_Stock!#REF!,"")</f>
        <v>#REF!</v>
      </c>
      <c r="F2189" s="2" t="e">
        <f>IF(Produit_Tarif_Stock!#REF!&lt;&gt;"",Produit_Tarif_Stock!#REF!,"")</f>
        <v>#REF!</v>
      </c>
      <c r="G2189" s="506" t="e">
        <f>IF(Produit_Tarif_Stock!#REF!&lt;&gt;0,Produit_Tarif_Stock!#REF!,"")</f>
        <v>#REF!</v>
      </c>
      <c r="I2189" s="506" t="str">
        <f t="shared" si="68"/>
        <v/>
      </c>
      <c r="J2189" s="2" t="e">
        <f>IF(Produit_Tarif_Stock!#REF!&lt;&gt;0,Produit_Tarif_Stock!#REF!,"")</f>
        <v>#REF!</v>
      </c>
      <c r="K2189" s="2" t="e">
        <f>IF(Produit_Tarif_Stock!#REF!&lt;&gt;0,Produit_Tarif_Stock!#REF!,"")</f>
        <v>#REF!</v>
      </c>
      <c r="L2189" s="114" t="e">
        <f>IF(Produit_Tarif_Stock!#REF!&lt;&gt;0,Produit_Tarif_Stock!#REF!,"")</f>
        <v>#REF!</v>
      </c>
      <c r="M2189" s="114" t="e">
        <f>IF(Produit_Tarif_Stock!#REF!&lt;&gt;0,Produit_Tarif_Stock!#REF!,"")</f>
        <v>#REF!</v>
      </c>
      <c r="N2189" s="454"/>
      <c r="P2189" s="2" t="e">
        <f>IF(Produit_Tarif_Stock!#REF!&lt;&gt;0,Produit_Tarif_Stock!#REF!,"")</f>
        <v>#REF!</v>
      </c>
      <c r="Q2189" s="518" t="e">
        <f>IF(Produit_Tarif_Stock!#REF!&lt;&gt;0,(E2189-(E2189*H2189)-Produit_Tarif_Stock!#REF!)/Produit_Tarif_Stock!#REF!*100,(E2189-(E2189*H2189)-Produit_Tarif_Stock!#REF!)/Produit_Tarif_Stock!#REF!*100)</f>
        <v>#REF!</v>
      </c>
      <c r="R2189" s="523">
        <f t="shared" si="69"/>
        <v>0</v>
      </c>
      <c r="S2189" s="524" t="e">
        <f>Produit_Tarif_Stock!#REF!</f>
        <v>#REF!</v>
      </c>
    </row>
    <row r="2190" spans="1:19" ht="24.75" customHeight="1">
      <c r="A2190" s="228" t="e">
        <f>Produit_Tarif_Stock!#REF!</f>
        <v>#REF!</v>
      </c>
      <c r="B2190" s="118" t="e">
        <f>IF(Produit_Tarif_Stock!#REF!&lt;&gt;"",Produit_Tarif_Stock!#REF!,"")</f>
        <v>#REF!</v>
      </c>
      <c r="C2190" s="502" t="e">
        <f>IF(Produit_Tarif_Stock!#REF!&lt;&gt;"",Produit_Tarif_Stock!#REF!,"")</f>
        <v>#REF!</v>
      </c>
      <c r="D2190" s="505" t="e">
        <f>IF(Produit_Tarif_Stock!#REF!&lt;&gt;"",Produit_Tarif_Stock!#REF!,"")</f>
        <v>#REF!</v>
      </c>
      <c r="E2190" s="514" t="e">
        <f>IF(Produit_Tarif_Stock!#REF!&lt;&gt;0,Produit_Tarif_Stock!#REF!,"")</f>
        <v>#REF!</v>
      </c>
      <c r="F2190" s="2" t="e">
        <f>IF(Produit_Tarif_Stock!#REF!&lt;&gt;"",Produit_Tarif_Stock!#REF!,"")</f>
        <v>#REF!</v>
      </c>
      <c r="G2190" s="506" t="e">
        <f>IF(Produit_Tarif_Stock!#REF!&lt;&gt;0,Produit_Tarif_Stock!#REF!,"")</f>
        <v>#REF!</v>
      </c>
      <c r="I2190" s="506" t="str">
        <f t="shared" si="68"/>
        <v/>
      </c>
      <c r="J2190" s="2" t="e">
        <f>IF(Produit_Tarif_Stock!#REF!&lt;&gt;0,Produit_Tarif_Stock!#REF!,"")</f>
        <v>#REF!</v>
      </c>
      <c r="K2190" s="2" t="e">
        <f>IF(Produit_Tarif_Stock!#REF!&lt;&gt;0,Produit_Tarif_Stock!#REF!,"")</f>
        <v>#REF!</v>
      </c>
      <c r="L2190" s="114" t="e">
        <f>IF(Produit_Tarif_Stock!#REF!&lt;&gt;0,Produit_Tarif_Stock!#REF!,"")</f>
        <v>#REF!</v>
      </c>
      <c r="M2190" s="114" t="e">
        <f>IF(Produit_Tarif_Stock!#REF!&lt;&gt;0,Produit_Tarif_Stock!#REF!,"")</f>
        <v>#REF!</v>
      </c>
      <c r="N2190" s="454"/>
      <c r="P2190" s="2" t="e">
        <f>IF(Produit_Tarif_Stock!#REF!&lt;&gt;0,Produit_Tarif_Stock!#REF!,"")</f>
        <v>#REF!</v>
      </c>
      <c r="Q2190" s="518" t="e">
        <f>IF(Produit_Tarif_Stock!#REF!&lt;&gt;0,(E2190-(E2190*H2190)-Produit_Tarif_Stock!#REF!)/Produit_Tarif_Stock!#REF!*100,(E2190-(E2190*H2190)-Produit_Tarif_Stock!#REF!)/Produit_Tarif_Stock!#REF!*100)</f>
        <v>#REF!</v>
      </c>
      <c r="R2190" s="523">
        <f t="shared" si="69"/>
        <v>0</v>
      </c>
      <c r="S2190" s="524" t="e">
        <f>Produit_Tarif_Stock!#REF!</f>
        <v>#REF!</v>
      </c>
    </row>
    <row r="2191" spans="1:19" ht="24.75" customHeight="1">
      <c r="A2191" s="228" t="e">
        <f>Produit_Tarif_Stock!#REF!</f>
        <v>#REF!</v>
      </c>
      <c r="B2191" s="118" t="e">
        <f>IF(Produit_Tarif_Stock!#REF!&lt;&gt;"",Produit_Tarif_Stock!#REF!,"")</f>
        <v>#REF!</v>
      </c>
      <c r="C2191" s="502" t="e">
        <f>IF(Produit_Tarif_Stock!#REF!&lt;&gt;"",Produit_Tarif_Stock!#REF!,"")</f>
        <v>#REF!</v>
      </c>
      <c r="D2191" s="505" t="e">
        <f>IF(Produit_Tarif_Stock!#REF!&lt;&gt;"",Produit_Tarif_Stock!#REF!,"")</f>
        <v>#REF!</v>
      </c>
      <c r="E2191" s="514" t="e">
        <f>IF(Produit_Tarif_Stock!#REF!&lt;&gt;0,Produit_Tarif_Stock!#REF!,"")</f>
        <v>#REF!</v>
      </c>
      <c r="F2191" s="2" t="e">
        <f>IF(Produit_Tarif_Stock!#REF!&lt;&gt;"",Produit_Tarif_Stock!#REF!,"")</f>
        <v>#REF!</v>
      </c>
      <c r="G2191" s="506" t="e">
        <f>IF(Produit_Tarif_Stock!#REF!&lt;&gt;0,Produit_Tarif_Stock!#REF!,"")</f>
        <v>#REF!</v>
      </c>
      <c r="I2191" s="506" t="str">
        <f t="shared" si="68"/>
        <v/>
      </c>
      <c r="J2191" s="2" t="e">
        <f>IF(Produit_Tarif_Stock!#REF!&lt;&gt;0,Produit_Tarif_Stock!#REF!,"")</f>
        <v>#REF!</v>
      </c>
      <c r="K2191" s="2" t="e">
        <f>IF(Produit_Tarif_Stock!#REF!&lt;&gt;0,Produit_Tarif_Stock!#REF!,"")</f>
        <v>#REF!</v>
      </c>
      <c r="L2191" s="114" t="e">
        <f>IF(Produit_Tarif_Stock!#REF!&lt;&gt;0,Produit_Tarif_Stock!#REF!,"")</f>
        <v>#REF!</v>
      </c>
      <c r="M2191" s="114" t="e">
        <f>IF(Produit_Tarif_Stock!#REF!&lt;&gt;0,Produit_Tarif_Stock!#REF!,"")</f>
        <v>#REF!</v>
      </c>
      <c r="N2191" s="454"/>
      <c r="P2191" s="2" t="e">
        <f>IF(Produit_Tarif_Stock!#REF!&lt;&gt;0,Produit_Tarif_Stock!#REF!,"")</f>
        <v>#REF!</v>
      </c>
      <c r="Q2191" s="518" t="e">
        <f>IF(Produit_Tarif_Stock!#REF!&lt;&gt;0,(E2191-(E2191*H2191)-Produit_Tarif_Stock!#REF!)/Produit_Tarif_Stock!#REF!*100,(E2191-(E2191*H2191)-Produit_Tarif_Stock!#REF!)/Produit_Tarif_Stock!#REF!*100)</f>
        <v>#REF!</v>
      </c>
      <c r="R2191" s="523">
        <f t="shared" si="69"/>
        <v>0</v>
      </c>
      <c r="S2191" s="524" t="e">
        <f>Produit_Tarif_Stock!#REF!</f>
        <v>#REF!</v>
      </c>
    </row>
    <row r="2192" spans="1:19" ht="24.75" customHeight="1">
      <c r="A2192" s="228" t="e">
        <f>Produit_Tarif_Stock!#REF!</f>
        <v>#REF!</v>
      </c>
      <c r="B2192" s="118" t="e">
        <f>IF(Produit_Tarif_Stock!#REF!&lt;&gt;"",Produit_Tarif_Stock!#REF!,"")</f>
        <v>#REF!</v>
      </c>
      <c r="C2192" s="502" t="e">
        <f>IF(Produit_Tarif_Stock!#REF!&lt;&gt;"",Produit_Tarif_Stock!#REF!,"")</f>
        <v>#REF!</v>
      </c>
      <c r="D2192" s="505" t="e">
        <f>IF(Produit_Tarif_Stock!#REF!&lt;&gt;"",Produit_Tarif_Stock!#REF!,"")</f>
        <v>#REF!</v>
      </c>
      <c r="E2192" s="514" t="e">
        <f>IF(Produit_Tarif_Stock!#REF!&lt;&gt;0,Produit_Tarif_Stock!#REF!,"")</f>
        <v>#REF!</v>
      </c>
      <c r="F2192" s="2" t="e">
        <f>IF(Produit_Tarif_Stock!#REF!&lt;&gt;"",Produit_Tarif_Stock!#REF!,"")</f>
        <v>#REF!</v>
      </c>
      <c r="G2192" s="506" t="e">
        <f>IF(Produit_Tarif_Stock!#REF!&lt;&gt;0,Produit_Tarif_Stock!#REF!,"")</f>
        <v>#REF!</v>
      </c>
      <c r="I2192" s="506" t="str">
        <f t="shared" si="68"/>
        <v/>
      </c>
      <c r="J2192" s="2" t="e">
        <f>IF(Produit_Tarif_Stock!#REF!&lt;&gt;0,Produit_Tarif_Stock!#REF!,"")</f>
        <v>#REF!</v>
      </c>
      <c r="K2192" s="2" t="e">
        <f>IF(Produit_Tarif_Stock!#REF!&lt;&gt;0,Produit_Tarif_Stock!#REF!,"")</f>
        <v>#REF!</v>
      </c>
      <c r="L2192" s="114" t="e">
        <f>IF(Produit_Tarif_Stock!#REF!&lt;&gt;0,Produit_Tarif_Stock!#REF!,"")</f>
        <v>#REF!</v>
      </c>
      <c r="M2192" s="114" t="e">
        <f>IF(Produit_Tarif_Stock!#REF!&lt;&gt;0,Produit_Tarif_Stock!#REF!,"")</f>
        <v>#REF!</v>
      </c>
      <c r="N2192" s="454"/>
      <c r="P2192" s="2" t="e">
        <f>IF(Produit_Tarif_Stock!#REF!&lt;&gt;0,Produit_Tarif_Stock!#REF!,"")</f>
        <v>#REF!</v>
      </c>
      <c r="Q2192" s="518" t="e">
        <f>IF(Produit_Tarif_Stock!#REF!&lt;&gt;0,(E2192-(E2192*H2192)-Produit_Tarif_Stock!#REF!)/Produit_Tarif_Stock!#REF!*100,(E2192-(E2192*H2192)-Produit_Tarif_Stock!#REF!)/Produit_Tarif_Stock!#REF!*100)</f>
        <v>#REF!</v>
      </c>
      <c r="R2192" s="523">
        <f t="shared" si="69"/>
        <v>0</v>
      </c>
      <c r="S2192" s="524" t="e">
        <f>Produit_Tarif_Stock!#REF!</f>
        <v>#REF!</v>
      </c>
    </row>
    <row r="2193" spans="1:19" ht="24.75" customHeight="1">
      <c r="A2193" s="228" t="e">
        <f>Produit_Tarif_Stock!#REF!</f>
        <v>#REF!</v>
      </c>
      <c r="B2193" s="118" t="e">
        <f>IF(Produit_Tarif_Stock!#REF!&lt;&gt;"",Produit_Tarif_Stock!#REF!,"")</f>
        <v>#REF!</v>
      </c>
      <c r="C2193" s="502" t="e">
        <f>IF(Produit_Tarif_Stock!#REF!&lt;&gt;"",Produit_Tarif_Stock!#REF!,"")</f>
        <v>#REF!</v>
      </c>
      <c r="D2193" s="505" t="e">
        <f>IF(Produit_Tarif_Stock!#REF!&lt;&gt;"",Produit_Tarif_Stock!#REF!,"")</f>
        <v>#REF!</v>
      </c>
      <c r="E2193" s="514" t="e">
        <f>IF(Produit_Tarif_Stock!#REF!&lt;&gt;0,Produit_Tarif_Stock!#REF!,"")</f>
        <v>#REF!</v>
      </c>
      <c r="F2193" s="2" t="e">
        <f>IF(Produit_Tarif_Stock!#REF!&lt;&gt;"",Produit_Tarif_Stock!#REF!,"")</f>
        <v>#REF!</v>
      </c>
      <c r="G2193" s="506" t="e">
        <f>IF(Produit_Tarif_Stock!#REF!&lt;&gt;0,Produit_Tarif_Stock!#REF!,"")</f>
        <v>#REF!</v>
      </c>
      <c r="I2193" s="506" t="str">
        <f t="shared" si="68"/>
        <v/>
      </c>
      <c r="J2193" s="2" t="e">
        <f>IF(Produit_Tarif_Stock!#REF!&lt;&gt;0,Produit_Tarif_Stock!#REF!,"")</f>
        <v>#REF!</v>
      </c>
      <c r="K2193" s="2" t="e">
        <f>IF(Produit_Tarif_Stock!#REF!&lt;&gt;0,Produit_Tarif_Stock!#REF!,"")</f>
        <v>#REF!</v>
      </c>
      <c r="L2193" s="114" t="e">
        <f>IF(Produit_Tarif_Stock!#REF!&lt;&gt;0,Produit_Tarif_Stock!#REF!,"")</f>
        <v>#REF!</v>
      </c>
      <c r="M2193" s="114" t="e">
        <f>IF(Produit_Tarif_Stock!#REF!&lt;&gt;0,Produit_Tarif_Stock!#REF!,"")</f>
        <v>#REF!</v>
      </c>
      <c r="N2193" s="454"/>
      <c r="P2193" s="2" t="e">
        <f>IF(Produit_Tarif_Stock!#REF!&lt;&gt;0,Produit_Tarif_Stock!#REF!,"")</f>
        <v>#REF!</v>
      </c>
      <c r="Q2193" s="518" t="e">
        <f>IF(Produit_Tarif_Stock!#REF!&lt;&gt;0,(E2193-(E2193*H2193)-Produit_Tarif_Stock!#REF!)/Produit_Tarif_Stock!#REF!*100,(E2193-(E2193*H2193)-Produit_Tarif_Stock!#REF!)/Produit_Tarif_Stock!#REF!*100)</f>
        <v>#REF!</v>
      </c>
      <c r="R2193" s="523">
        <f t="shared" si="69"/>
        <v>0</v>
      </c>
      <c r="S2193" s="524" t="e">
        <f>Produit_Tarif_Stock!#REF!</f>
        <v>#REF!</v>
      </c>
    </row>
    <row r="2194" spans="1:19" ht="24.75" customHeight="1">
      <c r="A2194" s="228" t="e">
        <f>Produit_Tarif_Stock!#REF!</f>
        <v>#REF!</v>
      </c>
      <c r="B2194" s="118" t="e">
        <f>IF(Produit_Tarif_Stock!#REF!&lt;&gt;"",Produit_Tarif_Stock!#REF!,"")</f>
        <v>#REF!</v>
      </c>
      <c r="C2194" s="502" t="e">
        <f>IF(Produit_Tarif_Stock!#REF!&lt;&gt;"",Produit_Tarif_Stock!#REF!,"")</f>
        <v>#REF!</v>
      </c>
      <c r="D2194" s="505" t="e">
        <f>IF(Produit_Tarif_Stock!#REF!&lt;&gt;"",Produit_Tarif_Stock!#REF!,"")</f>
        <v>#REF!</v>
      </c>
      <c r="E2194" s="514" t="e">
        <f>IF(Produit_Tarif_Stock!#REF!&lt;&gt;0,Produit_Tarif_Stock!#REF!,"")</f>
        <v>#REF!</v>
      </c>
      <c r="F2194" s="2" t="e">
        <f>IF(Produit_Tarif_Stock!#REF!&lt;&gt;"",Produit_Tarif_Stock!#REF!,"")</f>
        <v>#REF!</v>
      </c>
      <c r="G2194" s="506" t="e">
        <f>IF(Produit_Tarif_Stock!#REF!&lt;&gt;0,Produit_Tarif_Stock!#REF!,"")</f>
        <v>#REF!</v>
      </c>
      <c r="I2194" s="506" t="str">
        <f t="shared" si="68"/>
        <v/>
      </c>
      <c r="J2194" s="2" t="e">
        <f>IF(Produit_Tarif_Stock!#REF!&lt;&gt;0,Produit_Tarif_Stock!#REF!,"")</f>
        <v>#REF!</v>
      </c>
      <c r="K2194" s="2" t="e">
        <f>IF(Produit_Tarif_Stock!#REF!&lt;&gt;0,Produit_Tarif_Stock!#REF!,"")</f>
        <v>#REF!</v>
      </c>
      <c r="L2194" s="114" t="e">
        <f>IF(Produit_Tarif_Stock!#REF!&lt;&gt;0,Produit_Tarif_Stock!#REF!,"")</f>
        <v>#REF!</v>
      </c>
      <c r="M2194" s="114" t="e">
        <f>IF(Produit_Tarif_Stock!#REF!&lt;&gt;0,Produit_Tarif_Stock!#REF!,"")</f>
        <v>#REF!</v>
      </c>
      <c r="N2194" s="454"/>
      <c r="P2194" s="2" t="e">
        <f>IF(Produit_Tarif_Stock!#REF!&lt;&gt;0,Produit_Tarif_Stock!#REF!,"")</f>
        <v>#REF!</v>
      </c>
      <c r="Q2194" s="518" t="e">
        <f>IF(Produit_Tarif_Stock!#REF!&lt;&gt;0,(E2194-(E2194*H2194)-Produit_Tarif_Stock!#REF!)/Produit_Tarif_Stock!#REF!*100,(E2194-(E2194*H2194)-Produit_Tarif_Stock!#REF!)/Produit_Tarif_Stock!#REF!*100)</f>
        <v>#REF!</v>
      </c>
      <c r="R2194" s="523">
        <f t="shared" si="69"/>
        <v>0</v>
      </c>
      <c r="S2194" s="524" t="e">
        <f>Produit_Tarif_Stock!#REF!</f>
        <v>#REF!</v>
      </c>
    </row>
    <row r="2195" spans="1:19" ht="24.75" customHeight="1">
      <c r="A2195" s="228" t="e">
        <f>Produit_Tarif_Stock!#REF!</f>
        <v>#REF!</v>
      </c>
      <c r="B2195" s="118" t="e">
        <f>IF(Produit_Tarif_Stock!#REF!&lt;&gt;"",Produit_Tarif_Stock!#REF!,"")</f>
        <v>#REF!</v>
      </c>
      <c r="C2195" s="502" t="e">
        <f>IF(Produit_Tarif_Stock!#REF!&lt;&gt;"",Produit_Tarif_Stock!#REF!,"")</f>
        <v>#REF!</v>
      </c>
      <c r="D2195" s="505" t="e">
        <f>IF(Produit_Tarif_Stock!#REF!&lt;&gt;"",Produit_Tarif_Stock!#REF!,"")</f>
        <v>#REF!</v>
      </c>
      <c r="E2195" s="514" t="e">
        <f>IF(Produit_Tarif_Stock!#REF!&lt;&gt;0,Produit_Tarif_Stock!#REF!,"")</f>
        <v>#REF!</v>
      </c>
      <c r="F2195" s="2" t="e">
        <f>IF(Produit_Tarif_Stock!#REF!&lt;&gt;"",Produit_Tarif_Stock!#REF!,"")</f>
        <v>#REF!</v>
      </c>
      <c r="G2195" s="506" t="e">
        <f>IF(Produit_Tarif_Stock!#REF!&lt;&gt;0,Produit_Tarif_Stock!#REF!,"")</f>
        <v>#REF!</v>
      </c>
      <c r="I2195" s="506" t="str">
        <f t="shared" si="68"/>
        <v/>
      </c>
      <c r="J2195" s="2" t="e">
        <f>IF(Produit_Tarif_Stock!#REF!&lt;&gt;0,Produit_Tarif_Stock!#REF!,"")</f>
        <v>#REF!</v>
      </c>
      <c r="K2195" s="2" t="e">
        <f>IF(Produit_Tarif_Stock!#REF!&lt;&gt;0,Produit_Tarif_Stock!#REF!,"")</f>
        <v>#REF!</v>
      </c>
      <c r="L2195" s="114" t="e">
        <f>IF(Produit_Tarif_Stock!#REF!&lt;&gt;0,Produit_Tarif_Stock!#REF!,"")</f>
        <v>#REF!</v>
      </c>
      <c r="M2195" s="114" t="e">
        <f>IF(Produit_Tarif_Stock!#REF!&lt;&gt;0,Produit_Tarif_Stock!#REF!,"")</f>
        <v>#REF!</v>
      </c>
      <c r="N2195" s="454"/>
      <c r="P2195" s="2" t="e">
        <f>IF(Produit_Tarif_Stock!#REF!&lt;&gt;0,Produit_Tarif_Stock!#REF!,"")</f>
        <v>#REF!</v>
      </c>
      <c r="Q2195" s="518" t="e">
        <f>IF(Produit_Tarif_Stock!#REF!&lt;&gt;0,(E2195-(E2195*H2195)-Produit_Tarif_Stock!#REF!)/Produit_Tarif_Stock!#REF!*100,(E2195-(E2195*H2195)-Produit_Tarif_Stock!#REF!)/Produit_Tarif_Stock!#REF!*100)</f>
        <v>#REF!</v>
      </c>
      <c r="R2195" s="523">
        <f t="shared" si="69"/>
        <v>0</v>
      </c>
      <c r="S2195" s="524" t="e">
        <f>Produit_Tarif_Stock!#REF!</f>
        <v>#REF!</v>
      </c>
    </row>
    <row r="2196" spans="1:19" ht="24.75" customHeight="1">
      <c r="A2196" s="228" t="e">
        <f>Produit_Tarif_Stock!#REF!</f>
        <v>#REF!</v>
      </c>
      <c r="B2196" s="118" t="e">
        <f>IF(Produit_Tarif_Stock!#REF!&lt;&gt;"",Produit_Tarif_Stock!#REF!,"")</f>
        <v>#REF!</v>
      </c>
      <c r="C2196" s="502" t="e">
        <f>IF(Produit_Tarif_Stock!#REF!&lt;&gt;"",Produit_Tarif_Stock!#REF!,"")</f>
        <v>#REF!</v>
      </c>
      <c r="D2196" s="505" t="e">
        <f>IF(Produit_Tarif_Stock!#REF!&lt;&gt;"",Produit_Tarif_Stock!#REF!,"")</f>
        <v>#REF!</v>
      </c>
      <c r="E2196" s="514" t="e">
        <f>IF(Produit_Tarif_Stock!#REF!&lt;&gt;0,Produit_Tarif_Stock!#REF!,"")</f>
        <v>#REF!</v>
      </c>
      <c r="F2196" s="2" t="e">
        <f>IF(Produit_Tarif_Stock!#REF!&lt;&gt;"",Produit_Tarif_Stock!#REF!,"")</f>
        <v>#REF!</v>
      </c>
      <c r="G2196" s="506" t="e">
        <f>IF(Produit_Tarif_Stock!#REF!&lt;&gt;0,Produit_Tarif_Stock!#REF!,"")</f>
        <v>#REF!</v>
      </c>
      <c r="I2196" s="506" t="str">
        <f t="shared" si="68"/>
        <v/>
      </c>
      <c r="J2196" s="2" t="e">
        <f>IF(Produit_Tarif_Stock!#REF!&lt;&gt;0,Produit_Tarif_Stock!#REF!,"")</f>
        <v>#REF!</v>
      </c>
      <c r="K2196" s="2" t="e">
        <f>IF(Produit_Tarif_Stock!#REF!&lt;&gt;0,Produit_Tarif_Stock!#REF!,"")</f>
        <v>#REF!</v>
      </c>
      <c r="L2196" s="114" t="e">
        <f>IF(Produit_Tarif_Stock!#REF!&lt;&gt;0,Produit_Tarif_Stock!#REF!,"")</f>
        <v>#REF!</v>
      </c>
      <c r="M2196" s="114" t="e">
        <f>IF(Produit_Tarif_Stock!#REF!&lt;&gt;0,Produit_Tarif_Stock!#REF!,"")</f>
        <v>#REF!</v>
      </c>
      <c r="N2196" s="454"/>
      <c r="P2196" s="2" t="e">
        <f>IF(Produit_Tarif_Stock!#REF!&lt;&gt;0,Produit_Tarif_Stock!#REF!,"")</f>
        <v>#REF!</v>
      </c>
      <c r="Q2196" s="518" t="e">
        <f>IF(Produit_Tarif_Stock!#REF!&lt;&gt;0,(E2196-(E2196*H2196)-Produit_Tarif_Stock!#REF!)/Produit_Tarif_Stock!#REF!*100,(E2196-(E2196*H2196)-Produit_Tarif_Stock!#REF!)/Produit_Tarif_Stock!#REF!*100)</f>
        <v>#REF!</v>
      </c>
      <c r="R2196" s="523">
        <f t="shared" si="69"/>
        <v>0</v>
      </c>
      <c r="S2196" s="524" t="e">
        <f>Produit_Tarif_Stock!#REF!</f>
        <v>#REF!</v>
      </c>
    </row>
    <row r="2197" spans="1:19" ht="24.75" customHeight="1">
      <c r="A2197" s="228" t="e">
        <f>Produit_Tarif_Stock!#REF!</f>
        <v>#REF!</v>
      </c>
      <c r="B2197" s="118" t="e">
        <f>IF(Produit_Tarif_Stock!#REF!&lt;&gt;"",Produit_Tarif_Stock!#REF!,"")</f>
        <v>#REF!</v>
      </c>
      <c r="C2197" s="502" t="e">
        <f>IF(Produit_Tarif_Stock!#REF!&lt;&gt;"",Produit_Tarif_Stock!#REF!,"")</f>
        <v>#REF!</v>
      </c>
      <c r="D2197" s="505" t="e">
        <f>IF(Produit_Tarif_Stock!#REF!&lt;&gt;"",Produit_Tarif_Stock!#REF!,"")</f>
        <v>#REF!</v>
      </c>
      <c r="E2197" s="514" t="e">
        <f>IF(Produit_Tarif_Stock!#REF!&lt;&gt;0,Produit_Tarif_Stock!#REF!,"")</f>
        <v>#REF!</v>
      </c>
      <c r="F2197" s="2" t="e">
        <f>IF(Produit_Tarif_Stock!#REF!&lt;&gt;"",Produit_Tarif_Stock!#REF!,"")</f>
        <v>#REF!</v>
      </c>
      <c r="G2197" s="506" t="e">
        <f>IF(Produit_Tarif_Stock!#REF!&lt;&gt;0,Produit_Tarif_Stock!#REF!,"")</f>
        <v>#REF!</v>
      </c>
      <c r="I2197" s="506" t="str">
        <f t="shared" si="68"/>
        <v/>
      </c>
      <c r="J2197" s="2" t="e">
        <f>IF(Produit_Tarif_Stock!#REF!&lt;&gt;0,Produit_Tarif_Stock!#REF!,"")</f>
        <v>#REF!</v>
      </c>
      <c r="K2197" s="2" t="e">
        <f>IF(Produit_Tarif_Stock!#REF!&lt;&gt;0,Produit_Tarif_Stock!#REF!,"")</f>
        <v>#REF!</v>
      </c>
      <c r="L2197" s="114" t="e">
        <f>IF(Produit_Tarif_Stock!#REF!&lt;&gt;0,Produit_Tarif_Stock!#REF!,"")</f>
        <v>#REF!</v>
      </c>
      <c r="M2197" s="114" t="e">
        <f>IF(Produit_Tarif_Stock!#REF!&lt;&gt;0,Produit_Tarif_Stock!#REF!,"")</f>
        <v>#REF!</v>
      </c>
      <c r="N2197" s="454"/>
      <c r="P2197" s="2" t="e">
        <f>IF(Produit_Tarif_Stock!#REF!&lt;&gt;0,Produit_Tarif_Stock!#REF!,"")</f>
        <v>#REF!</v>
      </c>
      <c r="Q2197" s="518" t="e">
        <f>IF(Produit_Tarif_Stock!#REF!&lt;&gt;0,(E2197-(E2197*H2197)-Produit_Tarif_Stock!#REF!)/Produit_Tarif_Stock!#REF!*100,(E2197-(E2197*H2197)-Produit_Tarif_Stock!#REF!)/Produit_Tarif_Stock!#REF!*100)</f>
        <v>#REF!</v>
      </c>
      <c r="R2197" s="523">
        <f t="shared" si="69"/>
        <v>0</v>
      </c>
      <c r="S2197" s="524" t="e">
        <f>Produit_Tarif_Stock!#REF!</f>
        <v>#REF!</v>
      </c>
    </row>
    <row r="2198" spans="1:19" ht="24.75" customHeight="1">
      <c r="A2198" s="228" t="e">
        <f>Produit_Tarif_Stock!#REF!</f>
        <v>#REF!</v>
      </c>
      <c r="B2198" s="118" t="e">
        <f>IF(Produit_Tarif_Stock!#REF!&lt;&gt;"",Produit_Tarif_Stock!#REF!,"")</f>
        <v>#REF!</v>
      </c>
      <c r="C2198" s="502" t="e">
        <f>IF(Produit_Tarif_Stock!#REF!&lt;&gt;"",Produit_Tarif_Stock!#REF!,"")</f>
        <v>#REF!</v>
      </c>
      <c r="D2198" s="505" t="e">
        <f>IF(Produit_Tarif_Stock!#REF!&lt;&gt;"",Produit_Tarif_Stock!#REF!,"")</f>
        <v>#REF!</v>
      </c>
      <c r="E2198" s="514" t="e">
        <f>IF(Produit_Tarif_Stock!#REF!&lt;&gt;0,Produit_Tarif_Stock!#REF!,"")</f>
        <v>#REF!</v>
      </c>
      <c r="F2198" s="2" t="e">
        <f>IF(Produit_Tarif_Stock!#REF!&lt;&gt;"",Produit_Tarif_Stock!#REF!,"")</f>
        <v>#REF!</v>
      </c>
      <c r="G2198" s="506" t="e">
        <f>IF(Produit_Tarif_Stock!#REF!&lt;&gt;0,Produit_Tarif_Stock!#REF!,"")</f>
        <v>#REF!</v>
      </c>
      <c r="I2198" s="506" t="str">
        <f t="shared" si="68"/>
        <v/>
      </c>
      <c r="J2198" s="2" t="e">
        <f>IF(Produit_Tarif_Stock!#REF!&lt;&gt;0,Produit_Tarif_Stock!#REF!,"")</f>
        <v>#REF!</v>
      </c>
      <c r="K2198" s="2" t="e">
        <f>IF(Produit_Tarif_Stock!#REF!&lt;&gt;0,Produit_Tarif_Stock!#REF!,"")</f>
        <v>#REF!</v>
      </c>
      <c r="L2198" s="114" t="e">
        <f>IF(Produit_Tarif_Stock!#REF!&lt;&gt;0,Produit_Tarif_Stock!#REF!,"")</f>
        <v>#REF!</v>
      </c>
      <c r="M2198" s="114" t="e">
        <f>IF(Produit_Tarif_Stock!#REF!&lt;&gt;0,Produit_Tarif_Stock!#REF!,"")</f>
        <v>#REF!</v>
      </c>
      <c r="N2198" s="454"/>
      <c r="P2198" s="2" t="e">
        <f>IF(Produit_Tarif_Stock!#REF!&lt;&gt;0,Produit_Tarif_Stock!#REF!,"")</f>
        <v>#REF!</v>
      </c>
      <c r="Q2198" s="518" t="e">
        <f>IF(Produit_Tarif_Stock!#REF!&lt;&gt;0,(E2198-(E2198*H2198)-Produit_Tarif_Stock!#REF!)/Produit_Tarif_Stock!#REF!*100,(E2198-(E2198*H2198)-Produit_Tarif_Stock!#REF!)/Produit_Tarif_Stock!#REF!*100)</f>
        <v>#REF!</v>
      </c>
      <c r="R2198" s="523">
        <f t="shared" si="69"/>
        <v>0</v>
      </c>
      <c r="S2198" s="524" t="e">
        <f>Produit_Tarif_Stock!#REF!</f>
        <v>#REF!</v>
      </c>
    </row>
    <row r="2199" spans="1:19" ht="24.75" customHeight="1">
      <c r="A2199" s="228" t="e">
        <f>Produit_Tarif_Stock!#REF!</f>
        <v>#REF!</v>
      </c>
      <c r="B2199" s="118" t="e">
        <f>IF(Produit_Tarif_Stock!#REF!&lt;&gt;"",Produit_Tarif_Stock!#REF!,"")</f>
        <v>#REF!</v>
      </c>
      <c r="C2199" s="502" t="e">
        <f>IF(Produit_Tarif_Stock!#REF!&lt;&gt;"",Produit_Tarif_Stock!#REF!,"")</f>
        <v>#REF!</v>
      </c>
      <c r="D2199" s="505" t="e">
        <f>IF(Produit_Tarif_Stock!#REF!&lt;&gt;"",Produit_Tarif_Stock!#REF!,"")</f>
        <v>#REF!</v>
      </c>
      <c r="E2199" s="514" t="e">
        <f>IF(Produit_Tarif_Stock!#REF!&lt;&gt;0,Produit_Tarif_Stock!#REF!,"")</f>
        <v>#REF!</v>
      </c>
      <c r="F2199" s="2" t="e">
        <f>IF(Produit_Tarif_Stock!#REF!&lt;&gt;"",Produit_Tarif_Stock!#REF!,"")</f>
        <v>#REF!</v>
      </c>
      <c r="G2199" s="506" t="e">
        <f>IF(Produit_Tarif_Stock!#REF!&lt;&gt;0,Produit_Tarif_Stock!#REF!,"")</f>
        <v>#REF!</v>
      </c>
      <c r="I2199" s="506" t="str">
        <f t="shared" si="68"/>
        <v/>
      </c>
      <c r="J2199" s="2" t="e">
        <f>IF(Produit_Tarif_Stock!#REF!&lt;&gt;0,Produit_Tarif_Stock!#REF!,"")</f>
        <v>#REF!</v>
      </c>
      <c r="K2199" s="2" t="e">
        <f>IF(Produit_Tarif_Stock!#REF!&lt;&gt;0,Produit_Tarif_Stock!#REF!,"")</f>
        <v>#REF!</v>
      </c>
      <c r="L2199" s="114" t="e">
        <f>IF(Produit_Tarif_Stock!#REF!&lt;&gt;0,Produit_Tarif_Stock!#REF!,"")</f>
        <v>#REF!</v>
      </c>
      <c r="M2199" s="114" t="e">
        <f>IF(Produit_Tarif_Stock!#REF!&lt;&gt;0,Produit_Tarif_Stock!#REF!,"")</f>
        <v>#REF!</v>
      </c>
      <c r="N2199" s="454"/>
      <c r="P2199" s="2" t="e">
        <f>IF(Produit_Tarif_Stock!#REF!&lt;&gt;0,Produit_Tarif_Stock!#REF!,"")</f>
        <v>#REF!</v>
      </c>
      <c r="Q2199" s="518" t="e">
        <f>IF(Produit_Tarif_Stock!#REF!&lt;&gt;0,(E2199-(E2199*H2199)-Produit_Tarif_Stock!#REF!)/Produit_Tarif_Stock!#REF!*100,(E2199-(E2199*H2199)-Produit_Tarif_Stock!#REF!)/Produit_Tarif_Stock!#REF!*100)</f>
        <v>#REF!</v>
      </c>
      <c r="R2199" s="523">
        <f t="shared" si="69"/>
        <v>0</v>
      </c>
      <c r="S2199" s="524" t="e">
        <f>Produit_Tarif_Stock!#REF!</f>
        <v>#REF!</v>
      </c>
    </row>
    <row r="2200" spans="1:19" ht="24.75" customHeight="1">
      <c r="A2200" s="228" t="e">
        <f>Produit_Tarif_Stock!#REF!</f>
        <v>#REF!</v>
      </c>
      <c r="B2200" s="118" t="e">
        <f>IF(Produit_Tarif_Stock!#REF!&lt;&gt;"",Produit_Tarif_Stock!#REF!,"")</f>
        <v>#REF!</v>
      </c>
      <c r="C2200" s="502" t="e">
        <f>IF(Produit_Tarif_Stock!#REF!&lt;&gt;"",Produit_Tarif_Stock!#REF!,"")</f>
        <v>#REF!</v>
      </c>
      <c r="D2200" s="505" t="e">
        <f>IF(Produit_Tarif_Stock!#REF!&lt;&gt;"",Produit_Tarif_Stock!#REF!,"")</f>
        <v>#REF!</v>
      </c>
      <c r="E2200" s="514" t="e">
        <f>IF(Produit_Tarif_Stock!#REF!&lt;&gt;0,Produit_Tarif_Stock!#REF!,"")</f>
        <v>#REF!</v>
      </c>
      <c r="F2200" s="2" t="e">
        <f>IF(Produit_Tarif_Stock!#REF!&lt;&gt;"",Produit_Tarif_Stock!#REF!,"")</f>
        <v>#REF!</v>
      </c>
      <c r="G2200" s="506" t="e">
        <f>IF(Produit_Tarif_Stock!#REF!&lt;&gt;0,Produit_Tarif_Stock!#REF!,"")</f>
        <v>#REF!</v>
      </c>
      <c r="I2200" s="506" t="str">
        <f t="shared" si="68"/>
        <v/>
      </c>
      <c r="J2200" s="2" t="e">
        <f>IF(Produit_Tarif_Stock!#REF!&lt;&gt;0,Produit_Tarif_Stock!#REF!,"")</f>
        <v>#REF!</v>
      </c>
      <c r="K2200" s="2" t="e">
        <f>IF(Produit_Tarif_Stock!#REF!&lt;&gt;0,Produit_Tarif_Stock!#REF!,"")</f>
        <v>#REF!</v>
      </c>
      <c r="L2200" s="114" t="e">
        <f>IF(Produit_Tarif_Stock!#REF!&lt;&gt;0,Produit_Tarif_Stock!#REF!,"")</f>
        <v>#REF!</v>
      </c>
      <c r="M2200" s="114" t="e">
        <f>IF(Produit_Tarif_Stock!#REF!&lt;&gt;0,Produit_Tarif_Stock!#REF!,"")</f>
        <v>#REF!</v>
      </c>
      <c r="N2200" s="454"/>
      <c r="P2200" s="2" t="e">
        <f>IF(Produit_Tarif_Stock!#REF!&lt;&gt;0,Produit_Tarif_Stock!#REF!,"")</f>
        <v>#REF!</v>
      </c>
      <c r="Q2200" s="518" t="e">
        <f>IF(Produit_Tarif_Stock!#REF!&lt;&gt;0,(E2200-(E2200*H2200)-Produit_Tarif_Stock!#REF!)/Produit_Tarif_Stock!#REF!*100,(E2200-(E2200*H2200)-Produit_Tarif_Stock!#REF!)/Produit_Tarif_Stock!#REF!*100)</f>
        <v>#REF!</v>
      </c>
      <c r="R2200" s="523">
        <f t="shared" si="69"/>
        <v>0</v>
      </c>
      <c r="S2200" s="524" t="e">
        <f>Produit_Tarif_Stock!#REF!</f>
        <v>#REF!</v>
      </c>
    </row>
    <row r="2201" spans="1:19" ht="24.75" customHeight="1">
      <c r="A2201" s="228" t="e">
        <f>Produit_Tarif_Stock!#REF!</f>
        <v>#REF!</v>
      </c>
      <c r="B2201" s="118" t="e">
        <f>IF(Produit_Tarif_Stock!#REF!&lt;&gt;"",Produit_Tarif_Stock!#REF!,"")</f>
        <v>#REF!</v>
      </c>
      <c r="C2201" s="502" t="e">
        <f>IF(Produit_Tarif_Stock!#REF!&lt;&gt;"",Produit_Tarif_Stock!#REF!,"")</f>
        <v>#REF!</v>
      </c>
      <c r="D2201" s="505" t="e">
        <f>IF(Produit_Tarif_Stock!#REF!&lt;&gt;"",Produit_Tarif_Stock!#REF!,"")</f>
        <v>#REF!</v>
      </c>
      <c r="E2201" s="514" t="e">
        <f>IF(Produit_Tarif_Stock!#REF!&lt;&gt;0,Produit_Tarif_Stock!#REF!,"")</f>
        <v>#REF!</v>
      </c>
      <c r="F2201" s="2" t="e">
        <f>IF(Produit_Tarif_Stock!#REF!&lt;&gt;"",Produit_Tarif_Stock!#REF!,"")</f>
        <v>#REF!</v>
      </c>
      <c r="G2201" s="506" t="e">
        <f>IF(Produit_Tarif_Stock!#REF!&lt;&gt;0,Produit_Tarif_Stock!#REF!,"")</f>
        <v>#REF!</v>
      </c>
      <c r="I2201" s="506" t="str">
        <f t="shared" si="68"/>
        <v/>
      </c>
      <c r="J2201" s="2" t="e">
        <f>IF(Produit_Tarif_Stock!#REF!&lt;&gt;0,Produit_Tarif_Stock!#REF!,"")</f>
        <v>#REF!</v>
      </c>
      <c r="K2201" s="2" t="e">
        <f>IF(Produit_Tarif_Stock!#REF!&lt;&gt;0,Produit_Tarif_Stock!#REF!,"")</f>
        <v>#REF!</v>
      </c>
      <c r="L2201" s="114" t="e">
        <f>IF(Produit_Tarif_Stock!#REF!&lt;&gt;0,Produit_Tarif_Stock!#REF!,"")</f>
        <v>#REF!</v>
      </c>
      <c r="M2201" s="114" t="e">
        <f>IF(Produit_Tarif_Stock!#REF!&lt;&gt;0,Produit_Tarif_Stock!#REF!,"")</f>
        <v>#REF!</v>
      </c>
      <c r="N2201" s="454"/>
      <c r="P2201" s="2" t="e">
        <f>IF(Produit_Tarif_Stock!#REF!&lt;&gt;0,Produit_Tarif_Stock!#REF!,"")</f>
        <v>#REF!</v>
      </c>
      <c r="Q2201" s="518" t="e">
        <f>IF(Produit_Tarif_Stock!#REF!&lt;&gt;0,(E2201-(E2201*H2201)-Produit_Tarif_Stock!#REF!)/Produit_Tarif_Stock!#REF!*100,(E2201-(E2201*H2201)-Produit_Tarif_Stock!#REF!)/Produit_Tarif_Stock!#REF!*100)</f>
        <v>#REF!</v>
      </c>
      <c r="R2201" s="523">
        <f t="shared" si="69"/>
        <v>0</v>
      </c>
      <c r="S2201" s="524" t="e">
        <f>Produit_Tarif_Stock!#REF!</f>
        <v>#REF!</v>
      </c>
    </row>
    <row r="2202" spans="1:19" ht="24.75" customHeight="1">
      <c r="A2202" s="228" t="e">
        <f>Produit_Tarif_Stock!#REF!</f>
        <v>#REF!</v>
      </c>
      <c r="B2202" s="118" t="e">
        <f>IF(Produit_Tarif_Stock!#REF!&lt;&gt;"",Produit_Tarif_Stock!#REF!,"")</f>
        <v>#REF!</v>
      </c>
      <c r="C2202" s="502" t="e">
        <f>IF(Produit_Tarif_Stock!#REF!&lt;&gt;"",Produit_Tarif_Stock!#REF!,"")</f>
        <v>#REF!</v>
      </c>
      <c r="D2202" s="505" t="e">
        <f>IF(Produit_Tarif_Stock!#REF!&lt;&gt;"",Produit_Tarif_Stock!#REF!,"")</f>
        <v>#REF!</v>
      </c>
      <c r="E2202" s="514" t="e">
        <f>IF(Produit_Tarif_Stock!#REF!&lt;&gt;0,Produit_Tarif_Stock!#REF!,"")</f>
        <v>#REF!</v>
      </c>
      <c r="F2202" s="2" t="e">
        <f>IF(Produit_Tarif_Stock!#REF!&lt;&gt;"",Produit_Tarif_Stock!#REF!,"")</f>
        <v>#REF!</v>
      </c>
      <c r="G2202" s="506" t="e">
        <f>IF(Produit_Tarif_Stock!#REF!&lt;&gt;0,Produit_Tarif_Stock!#REF!,"")</f>
        <v>#REF!</v>
      </c>
      <c r="I2202" s="506" t="str">
        <f t="shared" si="68"/>
        <v/>
      </c>
      <c r="J2202" s="2" t="e">
        <f>IF(Produit_Tarif_Stock!#REF!&lt;&gt;0,Produit_Tarif_Stock!#REF!,"")</f>
        <v>#REF!</v>
      </c>
      <c r="K2202" s="2" t="e">
        <f>IF(Produit_Tarif_Stock!#REF!&lt;&gt;0,Produit_Tarif_Stock!#REF!,"")</f>
        <v>#REF!</v>
      </c>
      <c r="L2202" s="114" t="e">
        <f>IF(Produit_Tarif_Stock!#REF!&lt;&gt;0,Produit_Tarif_Stock!#REF!,"")</f>
        <v>#REF!</v>
      </c>
      <c r="M2202" s="114" t="e">
        <f>IF(Produit_Tarif_Stock!#REF!&lt;&gt;0,Produit_Tarif_Stock!#REF!,"")</f>
        <v>#REF!</v>
      </c>
      <c r="N2202" s="454"/>
      <c r="P2202" s="2" t="e">
        <f>IF(Produit_Tarif_Stock!#REF!&lt;&gt;0,Produit_Tarif_Stock!#REF!,"")</f>
        <v>#REF!</v>
      </c>
      <c r="Q2202" s="518" t="e">
        <f>IF(Produit_Tarif_Stock!#REF!&lt;&gt;0,(E2202-(E2202*H2202)-Produit_Tarif_Stock!#REF!)/Produit_Tarif_Stock!#REF!*100,(E2202-(E2202*H2202)-Produit_Tarif_Stock!#REF!)/Produit_Tarif_Stock!#REF!*100)</f>
        <v>#REF!</v>
      </c>
      <c r="R2202" s="523">
        <f t="shared" si="69"/>
        <v>0</v>
      </c>
      <c r="S2202" s="524" t="e">
        <f>Produit_Tarif_Stock!#REF!</f>
        <v>#REF!</v>
      </c>
    </row>
    <row r="2203" spans="1:19" ht="24.75" customHeight="1">
      <c r="A2203" s="228" t="e">
        <f>Produit_Tarif_Stock!#REF!</f>
        <v>#REF!</v>
      </c>
      <c r="B2203" s="118" t="e">
        <f>IF(Produit_Tarif_Stock!#REF!&lt;&gt;"",Produit_Tarif_Stock!#REF!,"")</f>
        <v>#REF!</v>
      </c>
      <c r="C2203" s="502" t="e">
        <f>IF(Produit_Tarif_Stock!#REF!&lt;&gt;"",Produit_Tarif_Stock!#REF!,"")</f>
        <v>#REF!</v>
      </c>
      <c r="D2203" s="505" t="e">
        <f>IF(Produit_Tarif_Stock!#REF!&lt;&gt;"",Produit_Tarif_Stock!#REF!,"")</f>
        <v>#REF!</v>
      </c>
      <c r="E2203" s="514" t="e">
        <f>IF(Produit_Tarif_Stock!#REF!&lt;&gt;0,Produit_Tarif_Stock!#REF!,"")</f>
        <v>#REF!</v>
      </c>
      <c r="F2203" s="2" t="e">
        <f>IF(Produit_Tarif_Stock!#REF!&lt;&gt;"",Produit_Tarif_Stock!#REF!,"")</f>
        <v>#REF!</v>
      </c>
      <c r="G2203" s="506" t="e">
        <f>IF(Produit_Tarif_Stock!#REF!&lt;&gt;0,Produit_Tarif_Stock!#REF!,"")</f>
        <v>#REF!</v>
      </c>
      <c r="I2203" s="506" t="str">
        <f t="shared" si="68"/>
        <v/>
      </c>
      <c r="J2203" s="2" t="e">
        <f>IF(Produit_Tarif_Stock!#REF!&lt;&gt;0,Produit_Tarif_Stock!#REF!,"")</f>
        <v>#REF!</v>
      </c>
      <c r="K2203" s="2" t="e">
        <f>IF(Produit_Tarif_Stock!#REF!&lt;&gt;0,Produit_Tarif_Stock!#REF!,"")</f>
        <v>#REF!</v>
      </c>
      <c r="L2203" s="114" t="e">
        <f>IF(Produit_Tarif_Stock!#REF!&lt;&gt;0,Produit_Tarif_Stock!#REF!,"")</f>
        <v>#REF!</v>
      </c>
      <c r="M2203" s="114" t="e">
        <f>IF(Produit_Tarif_Stock!#REF!&lt;&gt;0,Produit_Tarif_Stock!#REF!,"")</f>
        <v>#REF!</v>
      </c>
      <c r="N2203" s="454"/>
      <c r="P2203" s="2" t="e">
        <f>IF(Produit_Tarif_Stock!#REF!&lt;&gt;0,Produit_Tarif_Stock!#REF!,"")</f>
        <v>#REF!</v>
      </c>
      <c r="Q2203" s="518" t="e">
        <f>IF(Produit_Tarif_Stock!#REF!&lt;&gt;0,(E2203-(E2203*H2203)-Produit_Tarif_Stock!#REF!)/Produit_Tarif_Stock!#REF!*100,(E2203-(E2203*H2203)-Produit_Tarif_Stock!#REF!)/Produit_Tarif_Stock!#REF!*100)</f>
        <v>#REF!</v>
      </c>
      <c r="R2203" s="523">
        <f t="shared" si="69"/>
        <v>0</v>
      </c>
      <c r="S2203" s="524" t="e">
        <f>Produit_Tarif_Stock!#REF!</f>
        <v>#REF!</v>
      </c>
    </row>
    <row r="2204" spans="1:19" ht="24.75" customHeight="1">
      <c r="A2204" s="228" t="e">
        <f>Produit_Tarif_Stock!#REF!</f>
        <v>#REF!</v>
      </c>
      <c r="B2204" s="118" t="e">
        <f>IF(Produit_Tarif_Stock!#REF!&lt;&gt;"",Produit_Tarif_Stock!#REF!,"")</f>
        <v>#REF!</v>
      </c>
      <c r="C2204" s="502" t="e">
        <f>IF(Produit_Tarif_Stock!#REF!&lt;&gt;"",Produit_Tarif_Stock!#REF!,"")</f>
        <v>#REF!</v>
      </c>
      <c r="D2204" s="505" t="e">
        <f>IF(Produit_Tarif_Stock!#REF!&lt;&gt;"",Produit_Tarif_Stock!#REF!,"")</f>
        <v>#REF!</v>
      </c>
      <c r="E2204" s="514" t="e">
        <f>IF(Produit_Tarif_Stock!#REF!&lt;&gt;0,Produit_Tarif_Stock!#REF!,"")</f>
        <v>#REF!</v>
      </c>
      <c r="F2204" s="2" t="e">
        <f>IF(Produit_Tarif_Stock!#REF!&lt;&gt;"",Produit_Tarif_Stock!#REF!,"")</f>
        <v>#REF!</v>
      </c>
      <c r="G2204" s="506" t="e">
        <f>IF(Produit_Tarif_Stock!#REF!&lt;&gt;0,Produit_Tarif_Stock!#REF!,"")</f>
        <v>#REF!</v>
      </c>
      <c r="I2204" s="506" t="str">
        <f t="shared" si="68"/>
        <v/>
      </c>
      <c r="J2204" s="2" t="e">
        <f>IF(Produit_Tarif_Stock!#REF!&lt;&gt;0,Produit_Tarif_Stock!#REF!,"")</f>
        <v>#REF!</v>
      </c>
      <c r="K2204" s="2" t="e">
        <f>IF(Produit_Tarif_Stock!#REF!&lt;&gt;0,Produit_Tarif_Stock!#REF!,"")</f>
        <v>#REF!</v>
      </c>
      <c r="L2204" s="114" t="e">
        <f>IF(Produit_Tarif_Stock!#REF!&lt;&gt;0,Produit_Tarif_Stock!#REF!,"")</f>
        <v>#REF!</v>
      </c>
      <c r="M2204" s="114" t="e">
        <f>IF(Produit_Tarif_Stock!#REF!&lt;&gt;0,Produit_Tarif_Stock!#REF!,"")</f>
        <v>#REF!</v>
      </c>
      <c r="N2204" s="454"/>
      <c r="P2204" s="2" t="e">
        <f>IF(Produit_Tarif_Stock!#REF!&lt;&gt;0,Produit_Tarif_Stock!#REF!,"")</f>
        <v>#REF!</v>
      </c>
      <c r="Q2204" s="518" t="e">
        <f>IF(Produit_Tarif_Stock!#REF!&lt;&gt;0,(E2204-(E2204*H2204)-Produit_Tarif_Stock!#REF!)/Produit_Tarif_Stock!#REF!*100,(E2204-(E2204*H2204)-Produit_Tarif_Stock!#REF!)/Produit_Tarif_Stock!#REF!*100)</f>
        <v>#REF!</v>
      </c>
      <c r="R2204" s="523">
        <f t="shared" si="69"/>
        <v>0</v>
      </c>
      <c r="S2204" s="524" t="e">
        <f>Produit_Tarif_Stock!#REF!</f>
        <v>#REF!</v>
      </c>
    </row>
    <row r="2205" spans="1:19" ht="24.75" customHeight="1">
      <c r="A2205" s="228" t="e">
        <f>Produit_Tarif_Stock!#REF!</f>
        <v>#REF!</v>
      </c>
      <c r="B2205" s="118" t="e">
        <f>IF(Produit_Tarif_Stock!#REF!&lt;&gt;"",Produit_Tarif_Stock!#REF!,"")</f>
        <v>#REF!</v>
      </c>
      <c r="C2205" s="502" t="e">
        <f>IF(Produit_Tarif_Stock!#REF!&lt;&gt;"",Produit_Tarif_Stock!#REF!,"")</f>
        <v>#REF!</v>
      </c>
      <c r="D2205" s="505" t="e">
        <f>IF(Produit_Tarif_Stock!#REF!&lt;&gt;"",Produit_Tarif_Stock!#REF!,"")</f>
        <v>#REF!</v>
      </c>
      <c r="E2205" s="514" t="e">
        <f>IF(Produit_Tarif_Stock!#REF!&lt;&gt;0,Produit_Tarif_Stock!#REF!,"")</f>
        <v>#REF!</v>
      </c>
      <c r="F2205" s="2" t="e">
        <f>IF(Produit_Tarif_Stock!#REF!&lt;&gt;"",Produit_Tarif_Stock!#REF!,"")</f>
        <v>#REF!</v>
      </c>
      <c r="G2205" s="506" t="e">
        <f>IF(Produit_Tarif_Stock!#REF!&lt;&gt;0,Produit_Tarif_Stock!#REF!,"")</f>
        <v>#REF!</v>
      </c>
      <c r="I2205" s="506" t="str">
        <f t="shared" si="68"/>
        <v/>
      </c>
      <c r="J2205" s="2" t="e">
        <f>IF(Produit_Tarif_Stock!#REF!&lt;&gt;0,Produit_Tarif_Stock!#REF!,"")</f>
        <v>#REF!</v>
      </c>
      <c r="K2205" s="2" t="e">
        <f>IF(Produit_Tarif_Stock!#REF!&lt;&gt;0,Produit_Tarif_Stock!#REF!,"")</f>
        <v>#REF!</v>
      </c>
      <c r="L2205" s="114" t="e">
        <f>IF(Produit_Tarif_Stock!#REF!&lt;&gt;0,Produit_Tarif_Stock!#REF!,"")</f>
        <v>#REF!</v>
      </c>
      <c r="M2205" s="114" t="e">
        <f>IF(Produit_Tarif_Stock!#REF!&lt;&gt;0,Produit_Tarif_Stock!#REF!,"")</f>
        <v>#REF!</v>
      </c>
      <c r="N2205" s="454"/>
      <c r="P2205" s="2" t="e">
        <f>IF(Produit_Tarif_Stock!#REF!&lt;&gt;0,Produit_Tarif_Stock!#REF!,"")</f>
        <v>#REF!</v>
      </c>
      <c r="Q2205" s="518" t="e">
        <f>IF(Produit_Tarif_Stock!#REF!&lt;&gt;0,(E2205-(E2205*H2205)-Produit_Tarif_Stock!#REF!)/Produit_Tarif_Stock!#REF!*100,(E2205-(E2205*H2205)-Produit_Tarif_Stock!#REF!)/Produit_Tarif_Stock!#REF!*100)</f>
        <v>#REF!</v>
      </c>
      <c r="R2205" s="523">
        <f t="shared" si="69"/>
        <v>0</v>
      </c>
      <c r="S2205" s="524" t="e">
        <f>Produit_Tarif_Stock!#REF!</f>
        <v>#REF!</v>
      </c>
    </row>
    <row r="2206" spans="1:19" ht="24.75" customHeight="1">
      <c r="A2206" s="228" t="e">
        <f>Produit_Tarif_Stock!#REF!</f>
        <v>#REF!</v>
      </c>
      <c r="B2206" s="118" t="e">
        <f>IF(Produit_Tarif_Stock!#REF!&lt;&gt;"",Produit_Tarif_Stock!#REF!,"")</f>
        <v>#REF!</v>
      </c>
      <c r="C2206" s="502" t="e">
        <f>IF(Produit_Tarif_Stock!#REF!&lt;&gt;"",Produit_Tarif_Stock!#REF!,"")</f>
        <v>#REF!</v>
      </c>
      <c r="D2206" s="505" t="e">
        <f>IF(Produit_Tarif_Stock!#REF!&lt;&gt;"",Produit_Tarif_Stock!#REF!,"")</f>
        <v>#REF!</v>
      </c>
      <c r="E2206" s="514" t="e">
        <f>IF(Produit_Tarif_Stock!#REF!&lt;&gt;0,Produit_Tarif_Stock!#REF!,"")</f>
        <v>#REF!</v>
      </c>
      <c r="F2206" s="2" t="e">
        <f>IF(Produit_Tarif_Stock!#REF!&lt;&gt;"",Produit_Tarif_Stock!#REF!,"")</f>
        <v>#REF!</v>
      </c>
      <c r="G2206" s="506" t="e">
        <f>IF(Produit_Tarif_Stock!#REF!&lt;&gt;0,Produit_Tarif_Stock!#REF!,"")</f>
        <v>#REF!</v>
      </c>
      <c r="I2206" s="506" t="str">
        <f t="shared" si="68"/>
        <v/>
      </c>
      <c r="J2206" s="2" t="e">
        <f>IF(Produit_Tarif_Stock!#REF!&lt;&gt;0,Produit_Tarif_Stock!#REF!,"")</f>
        <v>#REF!</v>
      </c>
      <c r="K2206" s="2" t="e">
        <f>IF(Produit_Tarif_Stock!#REF!&lt;&gt;0,Produit_Tarif_Stock!#REF!,"")</f>
        <v>#REF!</v>
      </c>
      <c r="L2206" s="114" t="e">
        <f>IF(Produit_Tarif_Stock!#REF!&lt;&gt;0,Produit_Tarif_Stock!#REF!,"")</f>
        <v>#REF!</v>
      </c>
      <c r="M2206" s="114" t="e">
        <f>IF(Produit_Tarif_Stock!#REF!&lt;&gt;0,Produit_Tarif_Stock!#REF!,"")</f>
        <v>#REF!</v>
      </c>
      <c r="N2206" s="454"/>
      <c r="P2206" s="2" t="e">
        <f>IF(Produit_Tarif_Stock!#REF!&lt;&gt;0,Produit_Tarif_Stock!#REF!,"")</f>
        <v>#REF!</v>
      </c>
      <c r="Q2206" s="518" t="e">
        <f>IF(Produit_Tarif_Stock!#REF!&lt;&gt;0,(E2206-(E2206*H2206)-Produit_Tarif_Stock!#REF!)/Produit_Tarif_Stock!#REF!*100,(E2206-(E2206*H2206)-Produit_Tarif_Stock!#REF!)/Produit_Tarif_Stock!#REF!*100)</f>
        <v>#REF!</v>
      </c>
      <c r="R2206" s="523">
        <f t="shared" si="69"/>
        <v>0</v>
      </c>
      <c r="S2206" s="524" t="e">
        <f>Produit_Tarif_Stock!#REF!</f>
        <v>#REF!</v>
      </c>
    </row>
    <row r="2207" spans="1:19" ht="24.75" customHeight="1">
      <c r="A2207" s="228" t="e">
        <f>Produit_Tarif_Stock!#REF!</f>
        <v>#REF!</v>
      </c>
      <c r="B2207" s="118" t="e">
        <f>IF(Produit_Tarif_Stock!#REF!&lt;&gt;"",Produit_Tarif_Stock!#REF!,"")</f>
        <v>#REF!</v>
      </c>
      <c r="C2207" s="502" t="e">
        <f>IF(Produit_Tarif_Stock!#REF!&lt;&gt;"",Produit_Tarif_Stock!#REF!,"")</f>
        <v>#REF!</v>
      </c>
      <c r="D2207" s="505" t="e">
        <f>IF(Produit_Tarif_Stock!#REF!&lt;&gt;"",Produit_Tarif_Stock!#REF!,"")</f>
        <v>#REF!</v>
      </c>
      <c r="E2207" s="514" t="e">
        <f>IF(Produit_Tarif_Stock!#REF!&lt;&gt;0,Produit_Tarif_Stock!#REF!,"")</f>
        <v>#REF!</v>
      </c>
      <c r="F2207" s="2" t="e">
        <f>IF(Produit_Tarif_Stock!#REF!&lt;&gt;"",Produit_Tarif_Stock!#REF!,"")</f>
        <v>#REF!</v>
      </c>
      <c r="G2207" s="506" t="e">
        <f>IF(Produit_Tarif_Stock!#REF!&lt;&gt;0,Produit_Tarif_Stock!#REF!,"")</f>
        <v>#REF!</v>
      </c>
      <c r="I2207" s="506" t="str">
        <f t="shared" si="68"/>
        <v/>
      </c>
      <c r="J2207" s="2" t="e">
        <f>IF(Produit_Tarif_Stock!#REF!&lt;&gt;0,Produit_Tarif_Stock!#REF!,"")</f>
        <v>#REF!</v>
      </c>
      <c r="K2207" s="2" t="e">
        <f>IF(Produit_Tarif_Stock!#REF!&lt;&gt;0,Produit_Tarif_Stock!#REF!,"")</f>
        <v>#REF!</v>
      </c>
      <c r="L2207" s="114" t="e">
        <f>IF(Produit_Tarif_Stock!#REF!&lt;&gt;0,Produit_Tarif_Stock!#REF!,"")</f>
        <v>#REF!</v>
      </c>
      <c r="M2207" s="114" t="e">
        <f>IF(Produit_Tarif_Stock!#REF!&lt;&gt;0,Produit_Tarif_Stock!#REF!,"")</f>
        <v>#REF!</v>
      </c>
      <c r="N2207" s="454"/>
      <c r="P2207" s="2" t="e">
        <f>IF(Produit_Tarif_Stock!#REF!&lt;&gt;0,Produit_Tarif_Stock!#REF!,"")</f>
        <v>#REF!</v>
      </c>
      <c r="Q2207" s="518" t="e">
        <f>IF(Produit_Tarif_Stock!#REF!&lt;&gt;0,(E2207-(E2207*H2207)-Produit_Tarif_Stock!#REF!)/Produit_Tarif_Stock!#REF!*100,(E2207-(E2207*H2207)-Produit_Tarif_Stock!#REF!)/Produit_Tarif_Stock!#REF!*100)</f>
        <v>#REF!</v>
      </c>
      <c r="R2207" s="523">
        <f t="shared" si="69"/>
        <v>0</v>
      </c>
      <c r="S2207" s="524" t="e">
        <f>Produit_Tarif_Stock!#REF!</f>
        <v>#REF!</v>
      </c>
    </row>
    <row r="2208" spans="1:19" ht="24.75" customHeight="1">
      <c r="A2208" s="228" t="e">
        <f>Produit_Tarif_Stock!#REF!</f>
        <v>#REF!</v>
      </c>
      <c r="B2208" s="118" t="e">
        <f>IF(Produit_Tarif_Stock!#REF!&lt;&gt;"",Produit_Tarif_Stock!#REF!,"")</f>
        <v>#REF!</v>
      </c>
      <c r="C2208" s="502" t="e">
        <f>IF(Produit_Tarif_Stock!#REF!&lt;&gt;"",Produit_Tarif_Stock!#REF!,"")</f>
        <v>#REF!</v>
      </c>
      <c r="D2208" s="505" t="e">
        <f>IF(Produit_Tarif_Stock!#REF!&lt;&gt;"",Produit_Tarif_Stock!#REF!,"")</f>
        <v>#REF!</v>
      </c>
      <c r="E2208" s="514" t="e">
        <f>IF(Produit_Tarif_Stock!#REF!&lt;&gt;0,Produit_Tarif_Stock!#REF!,"")</f>
        <v>#REF!</v>
      </c>
      <c r="F2208" s="2" t="e">
        <f>IF(Produit_Tarif_Stock!#REF!&lt;&gt;"",Produit_Tarif_Stock!#REF!,"")</f>
        <v>#REF!</v>
      </c>
      <c r="G2208" s="506" t="e">
        <f>IF(Produit_Tarif_Stock!#REF!&lt;&gt;0,Produit_Tarif_Stock!#REF!,"")</f>
        <v>#REF!</v>
      </c>
      <c r="I2208" s="506" t="str">
        <f t="shared" si="68"/>
        <v/>
      </c>
      <c r="J2208" s="2" t="e">
        <f>IF(Produit_Tarif_Stock!#REF!&lt;&gt;0,Produit_Tarif_Stock!#REF!,"")</f>
        <v>#REF!</v>
      </c>
      <c r="K2208" s="2" t="e">
        <f>IF(Produit_Tarif_Stock!#REF!&lt;&gt;0,Produit_Tarif_Stock!#REF!,"")</f>
        <v>#REF!</v>
      </c>
      <c r="L2208" s="114" t="e">
        <f>IF(Produit_Tarif_Stock!#REF!&lt;&gt;0,Produit_Tarif_Stock!#REF!,"")</f>
        <v>#REF!</v>
      </c>
      <c r="M2208" s="114" t="e">
        <f>IF(Produit_Tarif_Stock!#REF!&lt;&gt;0,Produit_Tarif_Stock!#REF!,"")</f>
        <v>#REF!</v>
      </c>
      <c r="N2208" s="454"/>
      <c r="P2208" s="2" t="e">
        <f>IF(Produit_Tarif_Stock!#REF!&lt;&gt;0,Produit_Tarif_Stock!#REF!,"")</f>
        <v>#REF!</v>
      </c>
      <c r="Q2208" s="518" t="e">
        <f>IF(Produit_Tarif_Stock!#REF!&lt;&gt;0,(E2208-(E2208*H2208)-Produit_Tarif_Stock!#REF!)/Produit_Tarif_Stock!#REF!*100,(E2208-(E2208*H2208)-Produit_Tarif_Stock!#REF!)/Produit_Tarif_Stock!#REF!*100)</f>
        <v>#REF!</v>
      </c>
      <c r="R2208" s="523">
        <f t="shared" si="69"/>
        <v>0</v>
      </c>
      <c r="S2208" s="524" t="e">
        <f>Produit_Tarif_Stock!#REF!</f>
        <v>#REF!</v>
      </c>
    </row>
    <row r="2209" spans="1:19" ht="24.75" customHeight="1">
      <c r="A2209" s="228" t="e">
        <f>Produit_Tarif_Stock!#REF!</f>
        <v>#REF!</v>
      </c>
      <c r="B2209" s="118" t="e">
        <f>IF(Produit_Tarif_Stock!#REF!&lt;&gt;"",Produit_Tarif_Stock!#REF!,"")</f>
        <v>#REF!</v>
      </c>
      <c r="C2209" s="502" t="e">
        <f>IF(Produit_Tarif_Stock!#REF!&lt;&gt;"",Produit_Tarif_Stock!#REF!,"")</f>
        <v>#REF!</v>
      </c>
      <c r="D2209" s="505" t="e">
        <f>IF(Produit_Tarif_Stock!#REF!&lt;&gt;"",Produit_Tarif_Stock!#REF!,"")</f>
        <v>#REF!</v>
      </c>
      <c r="E2209" s="514" t="e">
        <f>IF(Produit_Tarif_Stock!#REF!&lt;&gt;0,Produit_Tarif_Stock!#REF!,"")</f>
        <v>#REF!</v>
      </c>
      <c r="F2209" s="2" t="e">
        <f>IF(Produit_Tarif_Stock!#REF!&lt;&gt;"",Produit_Tarif_Stock!#REF!,"")</f>
        <v>#REF!</v>
      </c>
      <c r="G2209" s="506" t="e">
        <f>IF(Produit_Tarif_Stock!#REF!&lt;&gt;0,Produit_Tarif_Stock!#REF!,"")</f>
        <v>#REF!</v>
      </c>
      <c r="I2209" s="506" t="str">
        <f t="shared" si="68"/>
        <v/>
      </c>
      <c r="J2209" s="2" t="e">
        <f>IF(Produit_Tarif_Stock!#REF!&lt;&gt;0,Produit_Tarif_Stock!#REF!,"")</f>
        <v>#REF!</v>
      </c>
      <c r="K2209" s="2" t="e">
        <f>IF(Produit_Tarif_Stock!#REF!&lt;&gt;0,Produit_Tarif_Stock!#REF!,"")</f>
        <v>#REF!</v>
      </c>
      <c r="L2209" s="114" t="e">
        <f>IF(Produit_Tarif_Stock!#REF!&lt;&gt;0,Produit_Tarif_Stock!#REF!,"")</f>
        <v>#REF!</v>
      </c>
      <c r="M2209" s="114" t="e">
        <f>IF(Produit_Tarif_Stock!#REF!&lt;&gt;0,Produit_Tarif_Stock!#REF!,"")</f>
        <v>#REF!</v>
      </c>
      <c r="N2209" s="454"/>
      <c r="P2209" s="2" t="e">
        <f>IF(Produit_Tarif_Stock!#REF!&lt;&gt;0,Produit_Tarif_Stock!#REF!,"")</f>
        <v>#REF!</v>
      </c>
      <c r="Q2209" s="518" t="e">
        <f>IF(Produit_Tarif_Stock!#REF!&lt;&gt;0,(E2209-(E2209*H2209)-Produit_Tarif_Stock!#REF!)/Produit_Tarif_Stock!#REF!*100,(E2209-(E2209*H2209)-Produit_Tarif_Stock!#REF!)/Produit_Tarif_Stock!#REF!*100)</f>
        <v>#REF!</v>
      </c>
      <c r="R2209" s="523">
        <f t="shared" si="69"/>
        <v>0</v>
      </c>
      <c r="S2209" s="524" t="e">
        <f>Produit_Tarif_Stock!#REF!</f>
        <v>#REF!</v>
      </c>
    </row>
    <row r="2210" spans="1:19" ht="24.75" customHeight="1">
      <c r="A2210" s="228" t="e">
        <f>Produit_Tarif_Stock!#REF!</f>
        <v>#REF!</v>
      </c>
      <c r="B2210" s="118" t="e">
        <f>IF(Produit_Tarif_Stock!#REF!&lt;&gt;"",Produit_Tarif_Stock!#REF!,"")</f>
        <v>#REF!</v>
      </c>
      <c r="C2210" s="502" t="e">
        <f>IF(Produit_Tarif_Stock!#REF!&lt;&gt;"",Produit_Tarif_Stock!#REF!,"")</f>
        <v>#REF!</v>
      </c>
      <c r="D2210" s="505" t="e">
        <f>IF(Produit_Tarif_Stock!#REF!&lt;&gt;"",Produit_Tarif_Stock!#REF!,"")</f>
        <v>#REF!</v>
      </c>
      <c r="E2210" s="514" t="e">
        <f>IF(Produit_Tarif_Stock!#REF!&lt;&gt;0,Produit_Tarif_Stock!#REF!,"")</f>
        <v>#REF!</v>
      </c>
      <c r="F2210" s="2" t="e">
        <f>IF(Produit_Tarif_Stock!#REF!&lt;&gt;"",Produit_Tarif_Stock!#REF!,"")</f>
        <v>#REF!</v>
      </c>
      <c r="G2210" s="506" t="e">
        <f>IF(Produit_Tarif_Stock!#REF!&lt;&gt;0,Produit_Tarif_Stock!#REF!,"")</f>
        <v>#REF!</v>
      </c>
      <c r="I2210" s="506" t="str">
        <f t="shared" si="68"/>
        <v/>
      </c>
      <c r="J2210" s="2" t="e">
        <f>IF(Produit_Tarif_Stock!#REF!&lt;&gt;0,Produit_Tarif_Stock!#REF!,"")</f>
        <v>#REF!</v>
      </c>
      <c r="K2210" s="2" t="e">
        <f>IF(Produit_Tarif_Stock!#REF!&lt;&gt;0,Produit_Tarif_Stock!#REF!,"")</f>
        <v>#REF!</v>
      </c>
      <c r="L2210" s="114" t="e">
        <f>IF(Produit_Tarif_Stock!#REF!&lt;&gt;0,Produit_Tarif_Stock!#REF!,"")</f>
        <v>#REF!</v>
      </c>
      <c r="M2210" s="114" t="e">
        <f>IF(Produit_Tarif_Stock!#REF!&lt;&gt;0,Produit_Tarif_Stock!#REF!,"")</f>
        <v>#REF!</v>
      </c>
      <c r="N2210" s="454"/>
      <c r="P2210" s="2" t="e">
        <f>IF(Produit_Tarif_Stock!#REF!&lt;&gt;0,Produit_Tarif_Stock!#REF!,"")</f>
        <v>#REF!</v>
      </c>
      <c r="Q2210" s="518" t="e">
        <f>IF(Produit_Tarif_Stock!#REF!&lt;&gt;0,(E2210-(E2210*H2210)-Produit_Tarif_Stock!#REF!)/Produit_Tarif_Stock!#REF!*100,(E2210-(E2210*H2210)-Produit_Tarif_Stock!#REF!)/Produit_Tarif_Stock!#REF!*100)</f>
        <v>#REF!</v>
      </c>
      <c r="R2210" s="523">
        <f t="shared" si="69"/>
        <v>0</v>
      </c>
      <c r="S2210" s="524" t="e">
        <f>Produit_Tarif_Stock!#REF!</f>
        <v>#REF!</v>
      </c>
    </row>
    <row r="2211" spans="1:19" ht="24.75" customHeight="1">
      <c r="A2211" s="228" t="e">
        <f>Produit_Tarif_Stock!#REF!</f>
        <v>#REF!</v>
      </c>
      <c r="B2211" s="118" t="e">
        <f>IF(Produit_Tarif_Stock!#REF!&lt;&gt;"",Produit_Tarif_Stock!#REF!,"")</f>
        <v>#REF!</v>
      </c>
      <c r="C2211" s="502" t="e">
        <f>IF(Produit_Tarif_Stock!#REF!&lt;&gt;"",Produit_Tarif_Stock!#REF!,"")</f>
        <v>#REF!</v>
      </c>
      <c r="D2211" s="505" t="e">
        <f>IF(Produit_Tarif_Stock!#REF!&lt;&gt;"",Produit_Tarif_Stock!#REF!,"")</f>
        <v>#REF!</v>
      </c>
      <c r="E2211" s="514" t="e">
        <f>IF(Produit_Tarif_Stock!#REF!&lt;&gt;0,Produit_Tarif_Stock!#REF!,"")</f>
        <v>#REF!</v>
      </c>
      <c r="F2211" s="2" t="e">
        <f>IF(Produit_Tarif_Stock!#REF!&lt;&gt;"",Produit_Tarif_Stock!#REF!,"")</f>
        <v>#REF!</v>
      </c>
      <c r="G2211" s="506" t="e">
        <f>IF(Produit_Tarif_Stock!#REF!&lt;&gt;0,Produit_Tarif_Stock!#REF!,"")</f>
        <v>#REF!</v>
      </c>
      <c r="I2211" s="506" t="str">
        <f t="shared" si="68"/>
        <v/>
      </c>
      <c r="J2211" s="2" t="e">
        <f>IF(Produit_Tarif_Stock!#REF!&lt;&gt;0,Produit_Tarif_Stock!#REF!,"")</f>
        <v>#REF!</v>
      </c>
      <c r="K2211" s="2" t="e">
        <f>IF(Produit_Tarif_Stock!#REF!&lt;&gt;0,Produit_Tarif_Stock!#REF!,"")</f>
        <v>#REF!</v>
      </c>
      <c r="L2211" s="114" t="e">
        <f>IF(Produit_Tarif_Stock!#REF!&lt;&gt;0,Produit_Tarif_Stock!#REF!,"")</f>
        <v>#REF!</v>
      </c>
      <c r="M2211" s="114" t="e">
        <f>IF(Produit_Tarif_Stock!#REF!&lt;&gt;0,Produit_Tarif_Stock!#REF!,"")</f>
        <v>#REF!</v>
      </c>
      <c r="N2211" s="454"/>
      <c r="P2211" s="2" t="e">
        <f>IF(Produit_Tarif_Stock!#REF!&lt;&gt;0,Produit_Tarif_Stock!#REF!,"")</f>
        <v>#REF!</v>
      </c>
      <c r="Q2211" s="518" t="e">
        <f>IF(Produit_Tarif_Stock!#REF!&lt;&gt;0,(E2211-(E2211*H2211)-Produit_Tarif_Stock!#REF!)/Produit_Tarif_Stock!#REF!*100,(E2211-(E2211*H2211)-Produit_Tarif_Stock!#REF!)/Produit_Tarif_Stock!#REF!*100)</f>
        <v>#REF!</v>
      </c>
      <c r="R2211" s="523">
        <f t="shared" si="69"/>
        <v>0</v>
      </c>
      <c r="S2211" s="524" t="e">
        <f>Produit_Tarif_Stock!#REF!</f>
        <v>#REF!</v>
      </c>
    </row>
    <row r="2212" spans="1:19" ht="24.75" customHeight="1">
      <c r="A2212" s="228" t="e">
        <f>Produit_Tarif_Stock!#REF!</f>
        <v>#REF!</v>
      </c>
      <c r="B2212" s="118" t="e">
        <f>IF(Produit_Tarif_Stock!#REF!&lt;&gt;"",Produit_Tarif_Stock!#REF!,"")</f>
        <v>#REF!</v>
      </c>
      <c r="C2212" s="502" t="e">
        <f>IF(Produit_Tarif_Stock!#REF!&lt;&gt;"",Produit_Tarif_Stock!#REF!,"")</f>
        <v>#REF!</v>
      </c>
      <c r="D2212" s="505" t="e">
        <f>IF(Produit_Tarif_Stock!#REF!&lt;&gt;"",Produit_Tarif_Stock!#REF!,"")</f>
        <v>#REF!</v>
      </c>
      <c r="E2212" s="514" t="e">
        <f>IF(Produit_Tarif_Stock!#REF!&lt;&gt;0,Produit_Tarif_Stock!#REF!,"")</f>
        <v>#REF!</v>
      </c>
      <c r="F2212" s="2" t="e">
        <f>IF(Produit_Tarif_Stock!#REF!&lt;&gt;"",Produit_Tarif_Stock!#REF!,"")</f>
        <v>#REF!</v>
      </c>
      <c r="G2212" s="506" t="e">
        <f>IF(Produit_Tarif_Stock!#REF!&lt;&gt;0,Produit_Tarif_Stock!#REF!,"")</f>
        <v>#REF!</v>
      </c>
      <c r="I2212" s="506" t="str">
        <f t="shared" si="68"/>
        <v/>
      </c>
      <c r="J2212" s="2" t="e">
        <f>IF(Produit_Tarif_Stock!#REF!&lt;&gt;0,Produit_Tarif_Stock!#REF!,"")</f>
        <v>#REF!</v>
      </c>
      <c r="K2212" s="2" t="e">
        <f>IF(Produit_Tarif_Stock!#REF!&lt;&gt;0,Produit_Tarif_Stock!#REF!,"")</f>
        <v>#REF!</v>
      </c>
      <c r="L2212" s="114" t="e">
        <f>IF(Produit_Tarif_Stock!#REF!&lt;&gt;0,Produit_Tarif_Stock!#REF!,"")</f>
        <v>#REF!</v>
      </c>
      <c r="M2212" s="114" t="e">
        <f>IF(Produit_Tarif_Stock!#REF!&lt;&gt;0,Produit_Tarif_Stock!#REF!,"")</f>
        <v>#REF!</v>
      </c>
      <c r="N2212" s="454"/>
      <c r="P2212" s="2" t="e">
        <f>IF(Produit_Tarif_Stock!#REF!&lt;&gt;0,Produit_Tarif_Stock!#REF!,"")</f>
        <v>#REF!</v>
      </c>
      <c r="Q2212" s="518" t="e">
        <f>IF(Produit_Tarif_Stock!#REF!&lt;&gt;0,(E2212-(E2212*H2212)-Produit_Tarif_Stock!#REF!)/Produit_Tarif_Stock!#REF!*100,(E2212-(E2212*H2212)-Produit_Tarif_Stock!#REF!)/Produit_Tarif_Stock!#REF!*100)</f>
        <v>#REF!</v>
      </c>
      <c r="R2212" s="523">
        <f t="shared" si="69"/>
        <v>0</v>
      </c>
      <c r="S2212" s="524" t="e">
        <f>Produit_Tarif_Stock!#REF!</f>
        <v>#REF!</v>
      </c>
    </row>
    <row r="2213" spans="1:19" ht="24.75" customHeight="1">
      <c r="A2213" s="228" t="e">
        <f>Produit_Tarif_Stock!#REF!</f>
        <v>#REF!</v>
      </c>
      <c r="B2213" s="118" t="e">
        <f>IF(Produit_Tarif_Stock!#REF!&lt;&gt;"",Produit_Tarif_Stock!#REF!,"")</f>
        <v>#REF!</v>
      </c>
      <c r="C2213" s="502" t="e">
        <f>IF(Produit_Tarif_Stock!#REF!&lt;&gt;"",Produit_Tarif_Stock!#REF!,"")</f>
        <v>#REF!</v>
      </c>
      <c r="D2213" s="505" t="e">
        <f>IF(Produit_Tarif_Stock!#REF!&lt;&gt;"",Produit_Tarif_Stock!#REF!,"")</f>
        <v>#REF!</v>
      </c>
      <c r="E2213" s="514" t="e">
        <f>IF(Produit_Tarif_Stock!#REF!&lt;&gt;0,Produit_Tarif_Stock!#REF!,"")</f>
        <v>#REF!</v>
      </c>
      <c r="F2213" s="2" t="e">
        <f>IF(Produit_Tarif_Stock!#REF!&lt;&gt;"",Produit_Tarif_Stock!#REF!,"")</f>
        <v>#REF!</v>
      </c>
      <c r="G2213" s="506" t="e">
        <f>IF(Produit_Tarif_Stock!#REF!&lt;&gt;0,Produit_Tarif_Stock!#REF!,"")</f>
        <v>#REF!</v>
      </c>
      <c r="I2213" s="506" t="str">
        <f t="shared" si="68"/>
        <v/>
      </c>
      <c r="J2213" s="2" t="e">
        <f>IF(Produit_Tarif_Stock!#REF!&lt;&gt;0,Produit_Tarif_Stock!#REF!,"")</f>
        <v>#REF!</v>
      </c>
      <c r="K2213" s="2" t="e">
        <f>IF(Produit_Tarif_Stock!#REF!&lt;&gt;0,Produit_Tarif_Stock!#REF!,"")</f>
        <v>#REF!</v>
      </c>
      <c r="L2213" s="114" t="e">
        <f>IF(Produit_Tarif_Stock!#REF!&lt;&gt;0,Produit_Tarif_Stock!#REF!,"")</f>
        <v>#REF!</v>
      </c>
      <c r="M2213" s="114" t="e">
        <f>IF(Produit_Tarif_Stock!#REF!&lt;&gt;0,Produit_Tarif_Stock!#REF!,"")</f>
        <v>#REF!</v>
      </c>
      <c r="N2213" s="454"/>
      <c r="P2213" s="2" t="e">
        <f>IF(Produit_Tarif_Stock!#REF!&lt;&gt;0,Produit_Tarif_Stock!#REF!,"")</f>
        <v>#REF!</v>
      </c>
      <c r="Q2213" s="518" t="e">
        <f>IF(Produit_Tarif_Stock!#REF!&lt;&gt;0,(E2213-(E2213*H2213)-Produit_Tarif_Stock!#REF!)/Produit_Tarif_Stock!#REF!*100,(E2213-(E2213*H2213)-Produit_Tarif_Stock!#REF!)/Produit_Tarif_Stock!#REF!*100)</f>
        <v>#REF!</v>
      </c>
      <c r="R2213" s="523">
        <f t="shared" si="69"/>
        <v>0</v>
      </c>
      <c r="S2213" s="524" t="e">
        <f>Produit_Tarif_Stock!#REF!</f>
        <v>#REF!</v>
      </c>
    </row>
    <row r="2214" spans="1:19" ht="24.75" customHeight="1">
      <c r="A2214" s="228" t="e">
        <f>Produit_Tarif_Stock!#REF!</f>
        <v>#REF!</v>
      </c>
      <c r="B2214" s="118" t="e">
        <f>IF(Produit_Tarif_Stock!#REF!&lt;&gt;"",Produit_Tarif_Stock!#REF!,"")</f>
        <v>#REF!</v>
      </c>
      <c r="C2214" s="502" t="e">
        <f>IF(Produit_Tarif_Stock!#REF!&lt;&gt;"",Produit_Tarif_Stock!#REF!,"")</f>
        <v>#REF!</v>
      </c>
      <c r="D2214" s="505" t="e">
        <f>IF(Produit_Tarif_Stock!#REF!&lt;&gt;"",Produit_Tarif_Stock!#REF!,"")</f>
        <v>#REF!</v>
      </c>
      <c r="E2214" s="514" t="e">
        <f>IF(Produit_Tarif_Stock!#REF!&lt;&gt;0,Produit_Tarif_Stock!#REF!,"")</f>
        <v>#REF!</v>
      </c>
      <c r="F2214" s="2" t="e">
        <f>IF(Produit_Tarif_Stock!#REF!&lt;&gt;"",Produit_Tarif_Stock!#REF!,"")</f>
        <v>#REF!</v>
      </c>
      <c r="G2214" s="506" t="e">
        <f>IF(Produit_Tarif_Stock!#REF!&lt;&gt;0,Produit_Tarif_Stock!#REF!,"")</f>
        <v>#REF!</v>
      </c>
      <c r="I2214" s="506" t="str">
        <f t="shared" si="68"/>
        <v/>
      </c>
      <c r="J2214" s="2" t="e">
        <f>IF(Produit_Tarif_Stock!#REF!&lt;&gt;0,Produit_Tarif_Stock!#REF!,"")</f>
        <v>#REF!</v>
      </c>
      <c r="K2214" s="2" t="e">
        <f>IF(Produit_Tarif_Stock!#REF!&lt;&gt;0,Produit_Tarif_Stock!#REF!,"")</f>
        <v>#REF!</v>
      </c>
      <c r="L2214" s="114" t="e">
        <f>IF(Produit_Tarif_Stock!#REF!&lt;&gt;0,Produit_Tarif_Stock!#REF!,"")</f>
        <v>#REF!</v>
      </c>
      <c r="M2214" s="114" t="e">
        <f>IF(Produit_Tarif_Stock!#REF!&lt;&gt;0,Produit_Tarif_Stock!#REF!,"")</f>
        <v>#REF!</v>
      </c>
      <c r="N2214" s="454"/>
      <c r="P2214" s="2" t="e">
        <f>IF(Produit_Tarif_Stock!#REF!&lt;&gt;0,Produit_Tarif_Stock!#REF!,"")</f>
        <v>#REF!</v>
      </c>
      <c r="Q2214" s="518" t="e">
        <f>IF(Produit_Tarif_Stock!#REF!&lt;&gt;0,(E2214-(E2214*H2214)-Produit_Tarif_Stock!#REF!)/Produit_Tarif_Stock!#REF!*100,(E2214-(E2214*H2214)-Produit_Tarif_Stock!#REF!)/Produit_Tarif_Stock!#REF!*100)</f>
        <v>#REF!</v>
      </c>
      <c r="R2214" s="523">
        <f t="shared" si="69"/>
        <v>0</v>
      </c>
      <c r="S2214" s="524" t="e">
        <f>Produit_Tarif_Stock!#REF!</f>
        <v>#REF!</v>
      </c>
    </row>
    <row r="2215" spans="1:19" ht="24.75" customHeight="1">
      <c r="A2215" s="228" t="e">
        <f>Produit_Tarif_Stock!#REF!</f>
        <v>#REF!</v>
      </c>
      <c r="B2215" s="118" t="e">
        <f>IF(Produit_Tarif_Stock!#REF!&lt;&gt;"",Produit_Tarif_Stock!#REF!,"")</f>
        <v>#REF!</v>
      </c>
      <c r="C2215" s="502" t="e">
        <f>IF(Produit_Tarif_Stock!#REF!&lt;&gt;"",Produit_Tarif_Stock!#REF!,"")</f>
        <v>#REF!</v>
      </c>
      <c r="D2215" s="505" t="e">
        <f>IF(Produit_Tarif_Stock!#REF!&lt;&gt;"",Produit_Tarif_Stock!#REF!,"")</f>
        <v>#REF!</v>
      </c>
      <c r="E2215" s="514" t="e">
        <f>IF(Produit_Tarif_Stock!#REF!&lt;&gt;0,Produit_Tarif_Stock!#REF!,"")</f>
        <v>#REF!</v>
      </c>
      <c r="F2215" s="2" t="e">
        <f>IF(Produit_Tarif_Stock!#REF!&lt;&gt;"",Produit_Tarif_Stock!#REF!,"")</f>
        <v>#REF!</v>
      </c>
      <c r="G2215" s="506" t="e">
        <f>IF(Produit_Tarif_Stock!#REF!&lt;&gt;0,Produit_Tarif_Stock!#REF!,"")</f>
        <v>#REF!</v>
      </c>
      <c r="I2215" s="506" t="str">
        <f t="shared" si="68"/>
        <v/>
      </c>
      <c r="J2215" s="2" t="e">
        <f>IF(Produit_Tarif_Stock!#REF!&lt;&gt;0,Produit_Tarif_Stock!#REF!,"")</f>
        <v>#REF!</v>
      </c>
      <c r="K2215" s="2" t="e">
        <f>IF(Produit_Tarif_Stock!#REF!&lt;&gt;0,Produit_Tarif_Stock!#REF!,"")</f>
        <v>#REF!</v>
      </c>
      <c r="L2215" s="114" t="e">
        <f>IF(Produit_Tarif_Stock!#REF!&lt;&gt;0,Produit_Tarif_Stock!#REF!,"")</f>
        <v>#REF!</v>
      </c>
      <c r="M2215" s="114" t="e">
        <f>IF(Produit_Tarif_Stock!#REF!&lt;&gt;0,Produit_Tarif_Stock!#REF!,"")</f>
        <v>#REF!</v>
      </c>
      <c r="N2215" s="454"/>
      <c r="P2215" s="2" t="e">
        <f>IF(Produit_Tarif_Stock!#REF!&lt;&gt;0,Produit_Tarif_Stock!#REF!,"")</f>
        <v>#REF!</v>
      </c>
      <c r="Q2215" s="518" t="e">
        <f>IF(Produit_Tarif_Stock!#REF!&lt;&gt;0,(E2215-(E2215*H2215)-Produit_Tarif_Stock!#REF!)/Produit_Tarif_Stock!#REF!*100,(E2215-(E2215*H2215)-Produit_Tarif_Stock!#REF!)/Produit_Tarif_Stock!#REF!*100)</f>
        <v>#REF!</v>
      </c>
      <c r="R2215" s="523">
        <f t="shared" si="69"/>
        <v>0</v>
      </c>
      <c r="S2215" s="524" t="e">
        <f>Produit_Tarif_Stock!#REF!</f>
        <v>#REF!</v>
      </c>
    </row>
    <row r="2216" spans="1:19" ht="24.75" customHeight="1">
      <c r="A2216" s="228" t="e">
        <f>Produit_Tarif_Stock!#REF!</f>
        <v>#REF!</v>
      </c>
      <c r="B2216" s="118" t="e">
        <f>IF(Produit_Tarif_Stock!#REF!&lt;&gt;"",Produit_Tarif_Stock!#REF!,"")</f>
        <v>#REF!</v>
      </c>
      <c r="C2216" s="502" t="e">
        <f>IF(Produit_Tarif_Stock!#REF!&lt;&gt;"",Produit_Tarif_Stock!#REF!,"")</f>
        <v>#REF!</v>
      </c>
      <c r="D2216" s="505" t="e">
        <f>IF(Produit_Tarif_Stock!#REF!&lt;&gt;"",Produit_Tarif_Stock!#REF!,"")</f>
        <v>#REF!</v>
      </c>
      <c r="E2216" s="514" t="e">
        <f>IF(Produit_Tarif_Stock!#REF!&lt;&gt;0,Produit_Tarif_Stock!#REF!,"")</f>
        <v>#REF!</v>
      </c>
      <c r="F2216" s="2" t="e">
        <f>IF(Produit_Tarif_Stock!#REF!&lt;&gt;"",Produit_Tarif_Stock!#REF!,"")</f>
        <v>#REF!</v>
      </c>
      <c r="G2216" s="506" t="e">
        <f>IF(Produit_Tarif_Stock!#REF!&lt;&gt;0,Produit_Tarif_Stock!#REF!,"")</f>
        <v>#REF!</v>
      </c>
      <c r="I2216" s="506" t="str">
        <f t="shared" si="68"/>
        <v/>
      </c>
      <c r="J2216" s="2" t="e">
        <f>IF(Produit_Tarif_Stock!#REF!&lt;&gt;0,Produit_Tarif_Stock!#REF!,"")</f>
        <v>#REF!</v>
      </c>
      <c r="K2216" s="2" t="e">
        <f>IF(Produit_Tarif_Stock!#REF!&lt;&gt;0,Produit_Tarif_Stock!#REF!,"")</f>
        <v>#REF!</v>
      </c>
      <c r="L2216" s="114" t="e">
        <f>IF(Produit_Tarif_Stock!#REF!&lt;&gt;0,Produit_Tarif_Stock!#REF!,"")</f>
        <v>#REF!</v>
      </c>
      <c r="M2216" s="114" t="e">
        <f>IF(Produit_Tarif_Stock!#REF!&lt;&gt;0,Produit_Tarif_Stock!#REF!,"")</f>
        <v>#REF!</v>
      </c>
      <c r="N2216" s="454"/>
      <c r="P2216" s="2" t="e">
        <f>IF(Produit_Tarif_Stock!#REF!&lt;&gt;0,Produit_Tarif_Stock!#REF!,"")</f>
        <v>#REF!</v>
      </c>
      <c r="Q2216" s="518" t="e">
        <f>IF(Produit_Tarif_Stock!#REF!&lt;&gt;0,(E2216-(E2216*H2216)-Produit_Tarif_Stock!#REF!)/Produit_Tarif_Stock!#REF!*100,(E2216-(E2216*H2216)-Produit_Tarif_Stock!#REF!)/Produit_Tarif_Stock!#REF!*100)</f>
        <v>#REF!</v>
      </c>
      <c r="R2216" s="523">
        <f t="shared" si="69"/>
        <v>0</v>
      </c>
      <c r="S2216" s="524" t="e">
        <f>Produit_Tarif_Stock!#REF!</f>
        <v>#REF!</v>
      </c>
    </row>
    <row r="2217" spans="1:19" ht="24.75" customHeight="1">
      <c r="A2217" s="228" t="e">
        <f>Produit_Tarif_Stock!#REF!</f>
        <v>#REF!</v>
      </c>
      <c r="B2217" s="118" t="e">
        <f>IF(Produit_Tarif_Stock!#REF!&lt;&gt;"",Produit_Tarif_Stock!#REF!,"")</f>
        <v>#REF!</v>
      </c>
      <c r="C2217" s="502" t="e">
        <f>IF(Produit_Tarif_Stock!#REF!&lt;&gt;"",Produit_Tarif_Stock!#REF!,"")</f>
        <v>#REF!</v>
      </c>
      <c r="D2217" s="505" t="e">
        <f>IF(Produit_Tarif_Stock!#REF!&lt;&gt;"",Produit_Tarif_Stock!#REF!,"")</f>
        <v>#REF!</v>
      </c>
      <c r="E2217" s="514" t="e">
        <f>IF(Produit_Tarif_Stock!#REF!&lt;&gt;0,Produit_Tarif_Stock!#REF!,"")</f>
        <v>#REF!</v>
      </c>
      <c r="F2217" s="2" t="e">
        <f>IF(Produit_Tarif_Stock!#REF!&lt;&gt;"",Produit_Tarif_Stock!#REF!,"")</f>
        <v>#REF!</v>
      </c>
      <c r="G2217" s="506" t="e">
        <f>IF(Produit_Tarif_Stock!#REF!&lt;&gt;0,Produit_Tarif_Stock!#REF!,"")</f>
        <v>#REF!</v>
      </c>
      <c r="I2217" s="506" t="str">
        <f t="shared" si="68"/>
        <v/>
      </c>
      <c r="J2217" s="2" t="e">
        <f>IF(Produit_Tarif_Stock!#REF!&lt;&gt;0,Produit_Tarif_Stock!#REF!,"")</f>
        <v>#REF!</v>
      </c>
      <c r="K2217" s="2" t="e">
        <f>IF(Produit_Tarif_Stock!#REF!&lt;&gt;0,Produit_Tarif_Stock!#REF!,"")</f>
        <v>#REF!</v>
      </c>
      <c r="L2217" s="114" t="e">
        <f>IF(Produit_Tarif_Stock!#REF!&lt;&gt;0,Produit_Tarif_Stock!#REF!,"")</f>
        <v>#REF!</v>
      </c>
      <c r="M2217" s="114" t="e">
        <f>IF(Produit_Tarif_Stock!#REF!&lt;&gt;0,Produit_Tarif_Stock!#REF!,"")</f>
        <v>#REF!</v>
      </c>
      <c r="N2217" s="454"/>
      <c r="P2217" s="2" t="e">
        <f>IF(Produit_Tarif_Stock!#REF!&lt;&gt;0,Produit_Tarif_Stock!#REF!,"")</f>
        <v>#REF!</v>
      </c>
      <c r="Q2217" s="518" t="e">
        <f>IF(Produit_Tarif_Stock!#REF!&lt;&gt;0,(E2217-(E2217*H2217)-Produit_Tarif_Stock!#REF!)/Produit_Tarif_Stock!#REF!*100,(E2217-(E2217*H2217)-Produit_Tarif_Stock!#REF!)/Produit_Tarif_Stock!#REF!*100)</f>
        <v>#REF!</v>
      </c>
      <c r="R2217" s="523">
        <f t="shared" si="69"/>
        <v>0</v>
      </c>
      <c r="S2217" s="524" t="e">
        <f>Produit_Tarif_Stock!#REF!</f>
        <v>#REF!</v>
      </c>
    </row>
    <row r="2218" spans="1:19" ht="24.75" customHeight="1">
      <c r="A2218" s="228" t="e">
        <f>Produit_Tarif_Stock!#REF!</f>
        <v>#REF!</v>
      </c>
      <c r="B2218" s="118" t="e">
        <f>IF(Produit_Tarif_Stock!#REF!&lt;&gt;"",Produit_Tarif_Stock!#REF!,"")</f>
        <v>#REF!</v>
      </c>
      <c r="C2218" s="502" t="e">
        <f>IF(Produit_Tarif_Stock!#REF!&lt;&gt;"",Produit_Tarif_Stock!#REF!,"")</f>
        <v>#REF!</v>
      </c>
      <c r="D2218" s="505" t="e">
        <f>IF(Produit_Tarif_Stock!#REF!&lt;&gt;"",Produit_Tarif_Stock!#REF!,"")</f>
        <v>#REF!</v>
      </c>
      <c r="E2218" s="514" t="e">
        <f>IF(Produit_Tarif_Stock!#REF!&lt;&gt;0,Produit_Tarif_Stock!#REF!,"")</f>
        <v>#REF!</v>
      </c>
      <c r="F2218" s="2" t="e">
        <f>IF(Produit_Tarif_Stock!#REF!&lt;&gt;"",Produit_Tarif_Stock!#REF!,"")</f>
        <v>#REF!</v>
      </c>
      <c r="G2218" s="506" t="e">
        <f>IF(Produit_Tarif_Stock!#REF!&lt;&gt;0,Produit_Tarif_Stock!#REF!,"")</f>
        <v>#REF!</v>
      </c>
      <c r="I2218" s="506" t="str">
        <f t="shared" si="68"/>
        <v/>
      </c>
      <c r="J2218" s="2" t="e">
        <f>IF(Produit_Tarif_Stock!#REF!&lt;&gt;0,Produit_Tarif_Stock!#REF!,"")</f>
        <v>#REF!</v>
      </c>
      <c r="K2218" s="2" t="e">
        <f>IF(Produit_Tarif_Stock!#REF!&lt;&gt;0,Produit_Tarif_Stock!#REF!,"")</f>
        <v>#REF!</v>
      </c>
      <c r="L2218" s="114" t="e">
        <f>IF(Produit_Tarif_Stock!#REF!&lt;&gt;0,Produit_Tarif_Stock!#REF!,"")</f>
        <v>#REF!</v>
      </c>
      <c r="M2218" s="114" t="e">
        <f>IF(Produit_Tarif_Stock!#REF!&lt;&gt;0,Produit_Tarif_Stock!#REF!,"")</f>
        <v>#REF!</v>
      </c>
      <c r="N2218" s="454"/>
      <c r="P2218" s="2" t="e">
        <f>IF(Produit_Tarif_Stock!#REF!&lt;&gt;0,Produit_Tarif_Stock!#REF!,"")</f>
        <v>#REF!</v>
      </c>
      <c r="Q2218" s="518" t="e">
        <f>IF(Produit_Tarif_Stock!#REF!&lt;&gt;0,(E2218-(E2218*H2218)-Produit_Tarif_Stock!#REF!)/Produit_Tarif_Stock!#REF!*100,(E2218-(E2218*H2218)-Produit_Tarif_Stock!#REF!)/Produit_Tarif_Stock!#REF!*100)</f>
        <v>#REF!</v>
      </c>
      <c r="R2218" s="523">
        <f t="shared" si="69"/>
        <v>0</v>
      </c>
      <c r="S2218" s="524" t="e">
        <f>Produit_Tarif_Stock!#REF!</f>
        <v>#REF!</v>
      </c>
    </row>
    <row r="2219" spans="1:19" ht="24.75" customHeight="1">
      <c r="A2219" s="228" t="e">
        <f>Produit_Tarif_Stock!#REF!</f>
        <v>#REF!</v>
      </c>
      <c r="B2219" s="118" t="e">
        <f>IF(Produit_Tarif_Stock!#REF!&lt;&gt;"",Produit_Tarif_Stock!#REF!,"")</f>
        <v>#REF!</v>
      </c>
      <c r="C2219" s="502" t="e">
        <f>IF(Produit_Tarif_Stock!#REF!&lt;&gt;"",Produit_Tarif_Stock!#REF!,"")</f>
        <v>#REF!</v>
      </c>
      <c r="D2219" s="505" t="e">
        <f>IF(Produit_Tarif_Stock!#REF!&lt;&gt;"",Produit_Tarif_Stock!#REF!,"")</f>
        <v>#REF!</v>
      </c>
      <c r="E2219" s="514" t="e">
        <f>IF(Produit_Tarif_Stock!#REF!&lt;&gt;0,Produit_Tarif_Stock!#REF!,"")</f>
        <v>#REF!</v>
      </c>
      <c r="F2219" s="2" t="e">
        <f>IF(Produit_Tarif_Stock!#REF!&lt;&gt;"",Produit_Tarif_Stock!#REF!,"")</f>
        <v>#REF!</v>
      </c>
      <c r="G2219" s="506" t="e">
        <f>IF(Produit_Tarif_Stock!#REF!&lt;&gt;0,Produit_Tarif_Stock!#REF!,"")</f>
        <v>#REF!</v>
      </c>
      <c r="I2219" s="506" t="str">
        <f t="shared" si="68"/>
        <v/>
      </c>
      <c r="J2219" s="2" t="e">
        <f>IF(Produit_Tarif_Stock!#REF!&lt;&gt;0,Produit_Tarif_Stock!#REF!,"")</f>
        <v>#REF!</v>
      </c>
      <c r="K2219" s="2" t="e">
        <f>IF(Produit_Tarif_Stock!#REF!&lt;&gt;0,Produit_Tarif_Stock!#REF!,"")</f>
        <v>#REF!</v>
      </c>
      <c r="L2219" s="114" t="e">
        <f>IF(Produit_Tarif_Stock!#REF!&lt;&gt;0,Produit_Tarif_Stock!#REF!,"")</f>
        <v>#REF!</v>
      </c>
      <c r="M2219" s="114" t="e">
        <f>IF(Produit_Tarif_Stock!#REF!&lt;&gt;0,Produit_Tarif_Stock!#REF!,"")</f>
        <v>#REF!</v>
      </c>
      <c r="N2219" s="454"/>
      <c r="P2219" s="2" t="e">
        <f>IF(Produit_Tarif_Stock!#REF!&lt;&gt;0,Produit_Tarif_Stock!#REF!,"")</f>
        <v>#REF!</v>
      </c>
      <c r="Q2219" s="518" t="e">
        <f>IF(Produit_Tarif_Stock!#REF!&lt;&gt;0,(E2219-(E2219*H2219)-Produit_Tarif_Stock!#REF!)/Produit_Tarif_Stock!#REF!*100,(E2219-(E2219*H2219)-Produit_Tarif_Stock!#REF!)/Produit_Tarif_Stock!#REF!*100)</f>
        <v>#REF!</v>
      </c>
      <c r="R2219" s="523">
        <f t="shared" si="69"/>
        <v>0</v>
      </c>
      <c r="S2219" s="524" t="e">
        <f>Produit_Tarif_Stock!#REF!</f>
        <v>#REF!</v>
      </c>
    </row>
    <row r="2220" spans="1:19" ht="24.75" customHeight="1">
      <c r="A2220" s="228" t="e">
        <f>Produit_Tarif_Stock!#REF!</f>
        <v>#REF!</v>
      </c>
      <c r="B2220" s="118" t="e">
        <f>IF(Produit_Tarif_Stock!#REF!&lt;&gt;"",Produit_Tarif_Stock!#REF!,"")</f>
        <v>#REF!</v>
      </c>
      <c r="C2220" s="502" t="e">
        <f>IF(Produit_Tarif_Stock!#REF!&lt;&gt;"",Produit_Tarif_Stock!#REF!,"")</f>
        <v>#REF!</v>
      </c>
      <c r="D2220" s="505" t="e">
        <f>IF(Produit_Tarif_Stock!#REF!&lt;&gt;"",Produit_Tarif_Stock!#REF!,"")</f>
        <v>#REF!</v>
      </c>
      <c r="E2220" s="514" t="e">
        <f>IF(Produit_Tarif_Stock!#REF!&lt;&gt;0,Produit_Tarif_Stock!#REF!,"")</f>
        <v>#REF!</v>
      </c>
      <c r="F2220" s="2" t="e">
        <f>IF(Produit_Tarif_Stock!#REF!&lt;&gt;"",Produit_Tarif_Stock!#REF!,"")</f>
        <v>#REF!</v>
      </c>
      <c r="G2220" s="506" t="e">
        <f>IF(Produit_Tarif_Stock!#REF!&lt;&gt;0,Produit_Tarif_Stock!#REF!,"")</f>
        <v>#REF!</v>
      </c>
      <c r="I2220" s="506" t="str">
        <f t="shared" si="68"/>
        <v/>
      </c>
      <c r="J2220" s="2" t="e">
        <f>IF(Produit_Tarif_Stock!#REF!&lt;&gt;0,Produit_Tarif_Stock!#REF!,"")</f>
        <v>#REF!</v>
      </c>
      <c r="K2220" s="2" t="e">
        <f>IF(Produit_Tarif_Stock!#REF!&lt;&gt;0,Produit_Tarif_Stock!#REF!,"")</f>
        <v>#REF!</v>
      </c>
      <c r="L2220" s="114" t="e">
        <f>IF(Produit_Tarif_Stock!#REF!&lt;&gt;0,Produit_Tarif_Stock!#REF!,"")</f>
        <v>#REF!</v>
      </c>
      <c r="M2220" s="114" t="e">
        <f>IF(Produit_Tarif_Stock!#REF!&lt;&gt;0,Produit_Tarif_Stock!#REF!,"")</f>
        <v>#REF!</v>
      </c>
      <c r="N2220" s="454"/>
      <c r="P2220" s="2" t="e">
        <f>IF(Produit_Tarif_Stock!#REF!&lt;&gt;0,Produit_Tarif_Stock!#REF!,"")</f>
        <v>#REF!</v>
      </c>
      <c r="Q2220" s="518" t="e">
        <f>IF(Produit_Tarif_Stock!#REF!&lt;&gt;0,(E2220-(E2220*H2220)-Produit_Tarif_Stock!#REF!)/Produit_Tarif_Stock!#REF!*100,(E2220-(E2220*H2220)-Produit_Tarif_Stock!#REF!)/Produit_Tarif_Stock!#REF!*100)</f>
        <v>#REF!</v>
      </c>
      <c r="R2220" s="523">
        <f t="shared" si="69"/>
        <v>0</v>
      </c>
      <c r="S2220" s="524" t="e">
        <f>Produit_Tarif_Stock!#REF!</f>
        <v>#REF!</v>
      </c>
    </row>
    <row r="2221" spans="1:19" ht="24.75" customHeight="1">
      <c r="A2221" s="228" t="e">
        <f>Produit_Tarif_Stock!#REF!</f>
        <v>#REF!</v>
      </c>
      <c r="B2221" s="118" t="e">
        <f>IF(Produit_Tarif_Stock!#REF!&lt;&gt;"",Produit_Tarif_Stock!#REF!,"")</f>
        <v>#REF!</v>
      </c>
      <c r="C2221" s="502" t="e">
        <f>IF(Produit_Tarif_Stock!#REF!&lt;&gt;"",Produit_Tarif_Stock!#REF!,"")</f>
        <v>#REF!</v>
      </c>
      <c r="D2221" s="505" t="e">
        <f>IF(Produit_Tarif_Stock!#REF!&lt;&gt;"",Produit_Tarif_Stock!#REF!,"")</f>
        <v>#REF!</v>
      </c>
      <c r="E2221" s="514" t="e">
        <f>IF(Produit_Tarif_Stock!#REF!&lt;&gt;0,Produit_Tarif_Stock!#REF!,"")</f>
        <v>#REF!</v>
      </c>
      <c r="F2221" s="2" t="e">
        <f>IF(Produit_Tarif_Stock!#REF!&lt;&gt;"",Produit_Tarif_Stock!#REF!,"")</f>
        <v>#REF!</v>
      </c>
      <c r="G2221" s="506" t="e">
        <f>IF(Produit_Tarif_Stock!#REF!&lt;&gt;0,Produit_Tarif_Stock!#REF!,"")</f>
        <v>#REF!</v>
      </c>
      <c r="I2221" s="506" t="str">
        <f t="shared" si="68"/>
        <v/>
      </c>
      <c r="J2221" s="2" t="e">
        <f>IF(Produit_Tarif_Stock!#REF!&lt;&gt;0,Produit_Tarif_Stock!#REF!,"")</f>
        <v>#REF!</v>
      </c>
      <c r="K2221" s="2" t="e">
        <f>IF(Produit_Tarif_Stock!#REF!&lt;&gt;0,Produit_Tarif_Stock!#REF!,"")</f>
        <v>#REF!</v>
      </c>
      <c r="L2221" s="114" t="e">
        <f>IF(Produit_Tarif_Stock!#REF!&lt;&gt;0,Produit_Tarif_Stock!#REF!,"")</f>
        <v>#REF!</v>
      </c>
      <c r="M2221" s="114" t="e">
        <f>IF(Produit_Tarif_Stock!#REF!&lt;&gt;0,Produit_Tarif_Stock!#REF!,"")</f>
        <v>#REF!</v>
      </c>
      <c r="N2221" s="454"/>
      <c r="P2221" s="2" t="e">
        <f>IF(Produit_Tarif_Stock!#REF!&lt;&gt;0,Produit_Tarif_Stock!#REF!,"")</f>
        <v>#REF!</v>
      </c>
      <c r="Q2221" s="518" t="e">
        <f>IF(Produit_Tarif_Stock!#REF!&lt;&gt;0,(E2221-(E2221*H2221)-Produit_Tarif_Stock!#REF!)/Produit_Tarif_Stock!#REF!*100,(E2221-(E2221*H2221)-Produit_Tarif_Stock!#REF!)/Produit_Tarif_Stock!#REF!*100)</f>
        <v>#REF!</v>
      </c>
      <c r="R2221" s="523">
        <f t="shared" si="69"/>
        <v>0</v>
      </c>
      <c r="S2221" s="524" t="e">
        <f>Produit_Tarif_Stock!#REF!</f>
        <v>#REF!</v>
      </c>
    </row>
    <row r="2222" spans="1:19" ht="24.75" customHeight="1">
      <c r="A2222" s="228" t="e">
        <f>Produit_Tarif_Stock!#REF!</f>
        <v>#REF!</v>
      </c>
      <c r="B2222" s="118" t="e">
        <f>IF(Produit_Tarif_Stock!#REF!&lt;&gt;"",Produit_Tarif_Stock!#REF!,"")</f>
        <v>#REF!</v>
      </c>
      <c r="C2222" s="502" t="e">
        <f>IF(Produit_Tarif_Stock!#REF!&lt;&gt;"",Produit_Tarif_Stock!#REF!,"")</f>
        <v>#REF!</v>
      </c>
      <c r="D2222" s="505" t="e">
        <f>IF(Produit_Tarif_Stock!#REF!&lt;&gt;"",Produit_Tarif_Stock!#REF!,"")</f>
        <v>#REF!</v>
      </c>
      <c r="E2222" s="514" t="e">
        <f>IF(Produit_Tarif_Stock!#REF!&lt;&gt;0,Produit_Tarif_Stock!#REF!,"")</f>
        <v>#REF!</v>
      </c>
      <c r="F2222" s="2" t="e">
        <f>IF(Produit_Tarif_Stock!#REF!&lt;&gt;"",Produit_Tarif_Stock!#REF!,"")</f>
        <v>#REF!</v>
      </c>
      <c r="G2222" s="506" t="e">
        <f>IF(Produit_Tarif_Stock!#REF!&lt;&gt;0,Produit_Tarif_Stock!#REF!,"")</f>
        <v>#REF!</v>
      </c>
      <c r="I2222" s="506" t="str">
        <f t="shared" si="68"/>
        <v/>
      </c>
      <c r="J2222" s="2" t="e">
        <f>IF(Produit_Tarif_Stock!#REF!&lt;&gt;0,Produit_Tarif_Stock!#REF!,"")</f>
        <v>#REF!</v>
      </c>
      <c r="K2222" s="2" t="e">
        <f>IF(Produit_Tarif_Stock!#REF!&lt;&gt;0,Produit_Tarif_Stock!#REF!,"")</f>
        <v>#REF!</v>
      </c>
      <c r="L2222" s="114" t="e">
        <f>IF(Produit_Tarif_Stock!#REF!&lt;&gt;0,Produit_Tarif_Stock!#REF!,"")</f>
        <v>#REF!</v>
      </c>
      <c r="M2222" s="114" t="e">
        <f>IF(Produit_Tarif_Stock!#REF!&lt;&gt;0,Produit_Tarif_Stock!#REF!,"")</f>
        <v>#REF!</v>
      </c>
      <c r="N2222" s="454"/>
      <c r="P2222" s="2" t="e">
        <f>IF(Produit_Tarif_Stock!#REF!&lt;&gt;0,Produit_Tarif_Stock!#REF!,"")</f>
        <v>#REF!</v>
      </c>
      <c r="Q2222" s="518" t="e">
        <f>IF(Produit_Tarif_Stock!#REF!&lt;&gt;0,(E2222-(E2222*H2222)-Produit_Tarif_Stock!#REF!)/Produit_Tarif_Stock!#REF!*100,(E2222-(E2222*H2222)-Produit_Tarif_Stock!#REF!)/Produit_Tarif_Stock!#REF!*100)</f>
        <v>#REF!</v>
      </c>
      <c r="R2222" s="523">
        <f t="shared" si="69"/>
        <v>0</v>
      </c>
      <c r="S2222" s="524" t="e">
        <f>Produit_Tarif_Stock!#REF!</f>
        <v>#REF!</v>
      </c>
    </row>
    <row r="2223" spans="1:19" ht="24.75" customHeight="1">
      <c r="A2223" s="228" t="e">
        <f>Produit_Tarif_Stock!#REF!</f>
        <v>#REF!</v>
      </c>
      <c r="B2223" s="118" t="e">
        <f>IF(Produit_Tarif_Stock!#REF!&lt;&gt;"",Produit_Tarif_Stock!#REF!,"")</f>
        <v>#REF!</v>
      </c>
      <c r="C2223" s="502" t="e">
        <f>IF(Produit_Tarif_Stock!#REF!&lt;&gt;"",Produit_Tarif_Stock!#REF!,"")</f>
        <v>#REF!</v>
      </c>
      <c r="D2223" s="505" t="e">
        <f>IF(Produit_Tarif_Stock!#REF!&lt;&gt;"",Produit_Tarif_Stock!#REF!,"")</f>
        <v>#REF!</v>
      </c>
      <c r="E2223" s="514" t="e">
        <f>IF(Produit_Tarif_Stock!#REF!&lt;&gt;0,Produit_Tarif_Stock!#REF!,"")</f>
        <v>#REF!</v>
      </c>
      <c r="F2223" s="2" t="e">
        <f>IF(Produit_Tarif_Stock!#REF!&lt;&gt;"",Produit_Tarif_Stock!#REF!,"")</f>
        <v>#REF!</v>
      </c>
      <c r="G2223" s="506" t="e">
        <f>IF(Produit_Tarif_Stock!#REF!&lt;&gt;0,Produit_Tarif_Stock!#REF!,"")</f>
        <v>#REF!</v>
      </c>
      <c r="I2223" s="506" t="str">
        <f t="shared" si="68"/>
        <v/>
      </c>
      <c r="J2223" s="2" t="e">
        <f>IF(Produit_Tarif_Stock!#REF!&lt;&gt;0,Produit_Tarif_Stock!#REF!,"")</f>
        <v>#REF!</v>
      </c>
      <c r="K2223" s="2" t="e">
        <f>IF(Produit_Tarif_Stock!#REF!&lt;&gt;0,Produit_Tarif_Stock!#REF!,"")</f>
        <v>#REF!</v>
      </c>
      <c r="L2223" s="114" t="e">
        <f>IF(Produit_Tarif_Stock!#REF!&lt;&gt;0,Produit_Tarif_Stock!#REF!,"")</f>
        <v>#REF!</v>
      </c>
      <c r="M2223" s="114" t="e">
        <f>IF(Produit_Tarif_Stock!#REF!&lt;&gt;0,Produit_Tarif_Stock!#REF!,"")</f>
        <v>#REF!</v>
      </c>
      <c r="N2223" s="454"/>
      <c r="P2223" s="2" t="e">
        <f>IF(Produit_Tarif_Stock!#REF!&lt;&gt;0,Produit_Tarif_Stock!#REF!,"")</f>
        <v>#REF!</v>
      </c>
      <c r="Q2223" s="518" t="e">
        <f>IF(Produit_Tarif_Stock!#REF!&lt;&gt;0,(E2223-(E2223*H2223)-Produit_Tarif_Stock!#REF!)/Produit_Tarif_Stock!#REF!*100,(E2223-(E2223*H2223)-Produit_Tarif_Stock!#REF!)/Produit_Tarif_Stock!#REF!*100)</f>
        <v>#REF!</v>
      </c>
      <c r="R2223" s="523">
        <f t="shared" si="69"/>
        <v>0</v>
      </c>
      <c r="S2223" s="524" t="e">
        <f>Produit_Tarif_Stock!#REF!</f>
        <v>#REF!</v>
      </c>
    </row>
    <row r="2224" spans="1:19" ht="24.75" customHeight="1">
      <c r="A2224" s="228" t="e">
        <f>Produit_Tarif_Stock!#REF!</f>
        <v>#REF!</v>
      </c>
      <c r="B2224" s="118" t="e">
        <f>IF(Produit_Tarif_Stock!#REF!&lt;&gt;"",Produit_Tarif_Stock!#REF!,"")</f>
        <v>#REF!</v>
      </c>
      <c r="C2224" s="502" t="e">
        <f>IF(Produit_Tarif_Stock!#REF!&lt;&gt;"",Produit_Tarif_Stock!#REF!,"")</f>
        <v>#REF!</v>
      </c>
      <c r="D2224" s="505" t="e">
        <f>IF(Produit_Tarif_Stock!#REF!&lt;&gt;"",Produit_Tarif_Stock!#REF!,"")</f>
        <v>#REF!</v>
      </c>
      <c r="E2224" s="514" t="e">
        <f>IF(Produit_Tarif_Stock!#REF!&lt;&gt;0,Produit_Tarif_Stock!#REF!,"")</f>
        <v>#REF!</v>
      </c>
      <c r="F2224" s="2" t="e">
        <f>IF(Produit_Tarif_Stock!#REF!&lt;&gt;"",Produit_Tarif_Stock!#REF!,"")</f>
        <v>#REF!</v>
      </c>
      <c r="G2224" s="506" t="e">
        <f>IF(Produit_Tarif_Stock!#REF!&lt;&gt;0,Produit_Tarif_Stock!#REF!,"")</f>
        <v>#REF!</v>
      </c>
      <c r="I2224" s="506" t="str">
        <f t="shared" si="68"/>
        <v/>
      </c>
      <c r="J2224" s="2" t="e">
        <f>IF(Produit_Tarif_Stock!#REF!&lt;&gt;0,Produit_Tarif_Stock!#REF!,"")</f>
        <v>#REF!</v>
      </c>
      <c r="K2224" s="2" t="e">
        <f>IF(Produit_Tarif_Stock!#REF!&lt;&gt;0,Produit_Tarif_Stock!#REF!,"")</f>
        <v>#REF!</v>
      </c>
      <c r="L2224" s="114" t="e">
        <f>IF(Produit_Tarif_Stock!#REF!&lt;&gt;0,Produit_Tarif_Stock!#REF!,"")</f>
        <v>#REF!</v>
      </c>
      <c r="M2224" s="114" t="e">
        <f>IF(Produit_Tarif_Stock!#REF!&lt;&gt;0,Produit_Tarif_Stock!#REF!,"")</f>
        <v>#REF!</v>
      </c>
      <c r="N2224" s="454"/>
      <c r="P2224" s="2" t="e">
        <f>IF(Produit_Tarif_Stock!#REF!&lt;&gt;0,Produit_Tarif_Stock!#REF!,"")</f>
        <v>#REF!</v>
      </c>
      <c r="Q2224" s="518" t="e">
        <f>IF(Produit_Tarif_Stock!#REF!&lt;&gt;0,(E2224-(E2224*H2224)-Produit_Tarif_Stock!#REF!)/Produit_Tarif_Stock!#REF!*100,(E2224-(E2224*H2224)-Produit_Tarif_Stock!#REF!)/Produit_Tarif_Stock!#REF!*100)</f>
        <v>#REF!</v>
      </c>
      <c r="R2224" s="523">
        <f t="shared" si="69"/>
        <v>0</v>
      </c>
      <c r="S2224" s="524" t="e">
        <f>Produit_Tarif_Stock!#REF!</f>
        <v>#REF!</v>
      </c>
    </row>
    <row r="2225" spans="1:19" ht="24.75" customHeight="1">
      <c r="A2225" s="228" t="e">
        <f>Produit_Tarif_Stock!#REF!</f>
        <v>#REF!</v>
      </c>
      <c r="B2225" s="118" t="e">
        <f>IF(Produit_Tarif_Stock!#REF!&lt;&gt;"",Produit_Tarif_Stock!#REF!,"")</f>
        <v>#REF!</v>
      </c>
      <c r="C2225" s="502" t="e">
        <f>IF(Produit_Tarif_Stock!#REF!&lt;&gt;"",Produit_Tarif_Stock!#REF!,"")</f>
        <v>#REF!</v>
      </c>
      <c r="D2225" s="505" t="e">
        <f>IF(Produit_Tarif_Stock!#REF!&lt;&gt;"",Produit_Tarif_Stock!#REF!,"")</f>
        <v>#REF!</v>
      </c>
      <c r="E2225" s="514" t="e">
        <f>IF(Produit_Tarif_Stock!#REF!&lt;&gt;0,Produit_Tarif_Stock!#REF!,"")</f>
        <v>#REF!</v>
      </c>
      <c r="F2225" s="2" t="e">
        <f>IF(Produit_Tarif_Stock!#REF!&lt;&gt;"",Produit_Tarif_Stock!#REF!,"")</f>
        <v>#REF!</v>
      </c>
      <c r="G2225" s="506" t="e">
        <f>IF(Produit_Tarif_Stock!#REF!&lt;&gt;0,Produit_Tarif_Stock!#REF!,"")</f>
        <v>#REF!</v>
      </c>
      <c r="I2225" s="506" t="str">
        <f t="shared" si="68"/>
        <v/>
      </c>
      <c r="J2225" s="2" t="e">
        <f>IF(Produit_Tarif_Stock!#REF!&lt;&gt;0,Produit_Tarif_Stock!#REF!,"")</f>
        <v>#REF!</v>
      </c>
      <c r="K2225" s="2" t="e">
        <f>IF(Produit_Tarif_Stock!#REF!&lt;&gt;0,Produit_Tarif_Stock!#REF!,"")</f>
        <v>#REF!</v>
      </c>
      <c r="L2225" s="114" t="e">
        <f>IF(Produit_Tarif_Stock!#REF!&lt;&gt;0,Produit_Tarif_Stock!#REF!,"")</f>
        <v>#REF!</v>
      </c>
      <c r="M2225" s="114" t="e">
        <f>IF(Produit_Tarif_Stock!#REF!&lt;&gt;0,Produit_Tarif_Stock!#REF!,"")</f>
        <v>#REF!</v>
      </c>
      <c r="N2225" s="454"/>
      <c r="P2225" s="2" t="e">
        <f>IF(Produit_Tarif_Stock!#REF!&lt;&gt;0,Produit_Tarif_Stock!#REF!,"")</f>
        <v>#REF!</v>
      </c>
      <c r="Q2225" s="518" t="e">
        <f>IF(Produit_Tarif_Stock!#REF!&lt;&gt;0,(E2225-(E2225*H2225)-Produit_Tarif_Stock!#REF!)/Produit_Tarif_Stock!#REF!*100,(E2225-(E2225*H2225)-Produit_Tarif_Stock!#REF!)/Produit_Tarif_Stock!#REF!*100)</f>
        <v>#REF!</v>
      </c>
      <c r="R2225" s="523">
        <f t="shared" si="69"/>
        <v>0</v>
      </c>
      <c r="S2225" s="524" t="e">
        <f>Produit_Tarif_Stock!#REF!</f>
        <v>#REF!</v>
      </c>
    </row>
    <row r="2226" spans="1:19" ht="24.75" customHeight="1">
      <c r="A2226" s="228" t="e">
        <f>Produit_Tarif_Stock!#REF!</f>
        <v>#REF!</v>
      </c>
      <c r="B2226" s="118" t="e">
        <f>IF(Produit_Tarif_Stock!#REF!&lt;&gt;"",Produit_Tarif_Stock!#REF!,"")</f>
        <v>#REF!</v>
      </c>
      <c r="C2226" s="502" t="e">
        <f>IF(Produit_Tarif_Stock!#REF!&lt;&gt;"",Produit_Tarif_Stock!#REF!,"")</f>
        <v>#REF!</v>
      </c>
      <c r="D2226" s="505" t="e">
        <f>IF(Produit_Tarif_Stock!#REF!&lt;&gt;"",Produit_Tarif_Stock!#REF!,"")</f>
        <v>#REF!</v>
      </c>
      <c r="E2226" s="514" t="e">
        <f>IF(Produit_Tarif_Stock!#REF!&lt;&gt;0,Produit_Tarif_Stock!#REF!,"")</f>
        <v>#REF!</v>
      </c>
      <c r="F2226" s="2" t="e">
        <f>IF(Produit_Tarif_Stock!#REF!&lt;&gt;"",Produit_Tarif_Stock!#REF!,"")</f>
        <v>#REF!</v>
      </c>
      <c r="G2226" s="506" t="e">
        <f>IF(Produit_Tarif_Stock!#REF!&lt;&gt;0,Produit_Tarif_Stock!#REF!,"")</f>
        <v>#REF!</v>
      </c>
      <c r="I2226" s="506" t="str">
        <f t="shared" si="68"/>
        <v/>
      </c>
      <c r="J2226" s="2" t="e">
        <f>IF(Produit_Tarif_Stock!#REF!&lt;&gt;0,Produit_Tarif_Stock!#REF!,"")</f>
        <v>#REF!</v>
      </c>
      <c r="K2226" s="2" t="e">
        <f>IF(Produit_Tarif_Stock!#REF!&lt;&gt;0,Produit_Tarif_Stock!#REF!,"")</f>
        <v>#REF!</v>
      </c>
      <c r="L2226" s="114" t="e">
        <f>IF(Produit_Tarif_Stock!#REF!&lt;&gt;0,Produit_Tarif_Stock!#REF!,"")</f>
        <v>#REF!</v>
      </c>
      <c r="M2226" s="114" t="e">
        <f>IF(Produit_Tarif_Stock!#REF!&lt;&gt;0,Produit_Tarif_Stock!#REF!,"")</f>
        <v>#REF!</v>
      </c>
      <c r="N2226" s="454"/>
      <c r="P2226" s="2" t="e">
        <f>IF(Produit_Tarif_Stock!#REF!&lt;&gt;0,Produit_Tarif_Stock!#REF!,"")</f>
        <v>#REF!</v>
      </c>
      <c r="Q2226" s="518" t="e">
        <f>IF(Produit_Tarif_Stock!#REF!&lt;&gt;0,(E2226-(E2226*H2226)-Produit_Tarif_Stock!#REF!)/Produit_Tarif_Stock!#REF!*100,(E2226-(E2226*H2226)-Produit_Tarif_Stock!#REF!)/Produit_Tarif_Stock!#REF!*100)</f>
        <v>#REF!</v>
      </c>
      <c r="R2226" s="523">
        <f t="shared" si="69"/>
        <v>0</v>
      </c>
      <c r="S2226" s="524" t="e">
        <f>Produit_Tarif_Stock!#REF!</f>
        <v>#REF!</v>
      </c>
    </row>
    <row r="2227" spans="1:19" ht="24.75" customHeight="1">
      <c r="A2227" s="228" t="e">
        <f>Produit_Tarif_Stock!#REF!</f>
        <v>#REF!</v>
      </c>
      <c r="B2227" s="118" t="e">
        <f>IF(Produit_Tarif_Stock!#REF!&lt;&gt;"",Produit_Tarif_Stock!#REF!,"")</f>
        <v>#REF!</v>
      </c>
      <c r="C2227" s="502" t="e">
        <f>IF(Produit_Tarif_Stock!#REF!&lt;&gt;"",Produit_Tarif_Stock!#REF!,"")</f>
        <v>#REF!</v>
      </c>
      <c r="D2227" s="505" t="e">
        <f>IF(Produit_Tarif_Stock!#REF!&lt;&gt;"",Produit_Tarif_Stock!#REF!,"")</f>
        <v>#REF!</v>
      </c>
      <c r="E2227" s="514" t="e">
        <f>IF(Produit_Tarif_Stock!#REF!&lt;&gt;0,Produit_Tarif_Stock!#REF!,"")</f>
        <v>#REF!</v>
      </c>
      <c r="F2227" s="2" t="e">
        <f>IF(Produit_Tarif_Stock!#REF!&lt;&gt;"",Produit_Tarif_Stock!#REF!,"")</f>
        <v>#REF!</v>
      </c>
      <c r="G2227" s="506" t="e">
        <f>IF(Produit_Tarif_Stock!#REF!&lt;&gt;0,Produit_Tarif_Stock!#REF!,"")</f>
        <v>#REF!</v>
      </c>
      <c r="I2227" s="506" t="str">
        <f t="shared" si="68"/>
        <v/>
      </c>
      <c r="J2227" s="2" t="e">
        <f>IF(Produit_Tarif_Stock!#REF!&lt;&gt;0,Produit_Tarif_Stock!#REF!,"")</f>
        <v>#REF!</v>
      </c>
      <c r="K2227" s="2" t="e">
        <f>IF(Produit_Tarif_Stock!#REF!&lt;&gt;0,Produit_Tarif_Stock!#REF!,"")</f>
        <v>#REF!</v>
      </c>
      <c r="L2227" s="114" t="e">
        <f>IF(Produit_Tarif_Stock!#REF!&lt;&gt;0,Produit_Tarif_Stock!#REF!,"")</f>
        <v>#REF!</v>
      </c>
      <c r="M2227" s="114" t="e">
        <f>IF(Produit_Tarif_Stock!#REF!&lt;&gt;0,Produit_Tarif_Stock!#REF!,"")</f>
        <v>#REF!</v>
      </c>
      <c r="N2227" s="454"/>
      <c r="P2227" s="2" t="e">
        <f>IF(Produit_Tarif_Stock!#REF!&lt;&gt;0,Produit_Tarif_Stock!#REF!,"")</f>
        <v>#REF!</v>
      </c>
      <c r="Q2227" s="518" t="e">
        <f>IF(Produit_Tarif_Stock!#REF!&lt;&gt;0,(E2227-(E2227*H2227)-Produit_Tarif_Stock!#REF!)/Produit_Tarif_Stock!#REF!*100,(E2227-(E2227*H2227)-Produit_Tarif_Stock!#REF!)/Produit_Tarif_Stock!#REF!*100)</f>
        <v>#REF!</v>
      </c>
      <c r="R2227" s="523">
        <f t="shared" si="69"/>
        <v>0</v>
      </c>
      <c r="S2227" s="524" t="e">
        <f>Produit_Tarif_Stock!#REF!</f>
        <v>#REF!</v>
      </c>
    </row>
    <row r="2228" spans="1:19" ht="24.75" customHeight="1">
      <c r="A2228" s="228" t="e">
        <f>Produit_Tarif_Stock!#REF!</f>
        <v>#REF!</v>
      </c>
      <c r="B2228" s="118" t="e">
        <f>IF(Produit_Tarif_Stock!#REF!&lt;&gt;"",Produit_Tarif_Stock!#REF!,"")</f>
        <v>#REF!</v>
      </c>
      <c r="C2228" s="502" t="e">
        <f>IF(Produit_Tarif_Stock!#REF!&lt;&gt;"",Produit_Tarif_Stock!#REF!,"")</f>
        <v>#REF!</v>
      </c>
      <c r="D2228" s="505" t="e">
        <f>IF(Produit_Tarif_Stock!#REF!&lt;&gt;"",Produit_Tarif_Stock!#REF!,"")</f>
        <v>#REF!</v>
      </c>
      <c r="E2228" s="514" t="e">
        <f>IF(Produit_Tarif_Stock!#REF!&lt;&gt;0,Produit_Tarif_Stock!#REF!,"")</f>
        <v>#REF!</v>
      </c>
      <c r="F2228" s="2" t="e">
        <f>IF(Produit_Tarif_Stock!#REF!&lt;&gt;"",Produit_Tarif_Stock!#REF!,"")</f>
        <v>#REF!</v>
      </c>
      <c r="G2228" s="506" t="e">
        <f>IF(Produit_Tarif_Stock!#REF!&lt;&gt;0,Produit_Tarif_Stock!#REF!,"")</f>
        <v>#REF!</v>
      </c>
      <c r="I2228" s="506" t="str">
        <f t="shared" si="68"/>
        <v/>
      </c>
      <c r="J2228" s="2" t="e">
        <f>IF(Produit_Tarif_Stock!#REF!&lt;&gt;0,Produit_Tarif_Stock!#REF!,"")</f>
        <v>#REF!</v>
      </c>
      <c r="K2228" s="2" t="e">
        <f>IF(Produit_Tarif_Stock!#REF!&lt;&gt;0,Produit_Tarif_Stock!#REF!,"")</f>
        <v>#REF!</v>
      </c>
      <c r="L2228" s="114" t="e">
        <f>IF(Produit_Tarif_Stock!#REF!&lt;&gt;0,Produit_Tarif_Stock!#REF!,"")</f>
        <v>#REF!</v>
      </c>
      <c r="M2228" s="114" t="e">
        <f>IF(Produit_Tarif_Stock!#REF!&lt;&gt;0,Produit_Tarif_Stock!#REF!,"")</f>
        <v>#REF!</v>
      </c>
      <c r="N2228" s="454"/>
      <c r="P2228" s="2" t="e">
        <f>IF(Produit_Tarif_Stock!#REF!&lt;&gt;0,Produit_Tarif_Stock!#REF!,"")</f>
        <v>#REF!</v>
      </c>
      <c r="Q2228" s="518" t="e">
        <f>IF(Produit_Tarif_Stock!#REF!&lt;&gt;0,(E2228-(E2228*H2228)-Produit_Tarif_Stock!#REF!)/Produit_Tarif_Stock!#REF!*100,(E2228-(E2228*H2228)-Produit_Tarif_Stock!#REF!)/Produit_Tarif_Stock!#REF!*100)</f>
        <v>#REF!</v>
      </c>
      <c r="R2228" s="523">
        <f t="shared" si="69"/>
        <v>0</v>
      </c>
      <c r="S2228" s="524" t="e">
        <f>Produit_Tarif_Stock!#REF!</f>
        <v>#REF!</v>
      </c>
    </row>
    <row r="2229" spans="1:19" ht="24.75" customHeight="1">
      <c r="A2229" s="228" t="e">
        <f>Produit_Tarif_Stock!#REF!</f>
        <v>#REF!</v>
      </c>
      <c r="B2229" s="118" t="e">
        <f>IF(Produit_Tarif_Stock!#REF!&lt;&gt;"",Produit_Tarif_Stock!#REF!,"")</f>
        <v>#REF!</v>
      </c>
      <c r="C2229" s="502" t="e">
        <f>IF(Produit_Tarif_Stock!#REF!&lt;&gt;"",Produit_Tarif_Stock!#REF!,"")</f>
        <v>#REF!</v>
      </c>
      <c r="D2229" s="505" t="e">
        <f>IF(Produit_Tarif_Stock!#REF!&lt;&gt;"",Produit_Tarif_Stock!#REF!,"")</f>
        <v>#REF!</v>
      </c>
      <c r="E2229" s="514" t="e">
        <f>IF(Produit_Tarif_Stock!#REF!&lt;&gt;0,Produit_Tarif_Stock!#REF!,"")</f>
        <v>#REF!</v>
      </c>
      <c r="F2229" s="2" t="e">
        <f>IF(Produit_Tarif_Stock!#REF!&lt;&gt;"",Produit_Tarif_Stock!#REF!,"")</f>
        <v>#REF!</v>
      </c>
      <c r="G2229" s="506" t="e">
        <f>IF(Produit_Tarif_Stock!#REF!&lt;&gt;0,Produit_Tarif_Stock!#REF!,"")</f>
        <v>#REF!</v>
      </c>
      <c r="I2229" s="506" t="str">
        <f t="shared" si="68"/>
        <v/>
      </c>
      <c r="J2229" s="2" t="e">
        <f>IF(Produit_Tarif_Stock!#REF!&lt;&gt;0,Produit_Tarif_Stock!#REF!,"")</f>
        <v>#REF!</v>
      </c>
      <c r="K2229" s="2" t="e">
        <f>IF(Produit_Tarif_Stock!#REF!&lt;&gt;0,Produit_Tarif_Stock!#REF!,"")</f>
        <v>#REF!</v>
      </c>
      <c r="L2229" s="114" t="e">
        <f>IF(Produit_Tarif_Stock!#REF!&lt;&gt;0,Produit_Tarif_Stock!#REF!,"")</f>
        <v>#REF!</v>
      </c>
      <c r="M2229" s="114" t="e">
        <f>IF(Produit_Tarif_Stock!#REF!&lt;&gt;0,Produit_Tarif_Stock!#REF!,"")</f>
        <v>#REF!</v>
      </c>
      <c r="N2229" s="454"/>
      <c r="P2229" s="2" t="e">
        <f>IF(Produit_Tarif_Stock!#REF!&lt;&gt;0,Produit_Tarif_Stock!#REF!,"")</f>
        <v>#REF!</v>
      </c>
      <c r="Q2229" s="518" t="e">
        <f>IF(Produit_Tarif_Stock!#REF!&lt;&gt;0,(E2229-(E2229*H2229)-Produit_Tarif_Stock!#REF!)/Produit_Tarif_Stock!#REF!*100,(E2229-(E2229*H2229)-Produit_Tarif_Stock!#REF!)/Produit_Tarif_Stock!#REF!*100)</f>
        <v>#REF!</v>
      </c>
      <c r="R2229" s="523">
        <f t="shared" si="69"/>
        <v>0</v>
      </c>
      <c r="S2229" s="524" t="e">
        <f>Produit_Tarif_Stock!#REF!</f>
        <v>#REF!</v>
      </c>
    </row>
    <row r="2230" spans="1:19" ht="24.75" customHeight="1">
      <c r="A2230" s="228" t="e">
        <f>Produit_Tarif_Stock!#REF!</f>
        <v>#REF!</v>
      </c>
      <c r="B2230" s="118" t="e">
        <f>IF(Produit_Tarif_Stock!#REF!&lt;&gt;"",Produit_Tarif_Stock!#REF!,"")</f>
        <v>#REF!</v>
      </c>
      <c r="C2230" s="502" t="e">
        <f>IF(Produit_Tarif_Stock!#REF!&lt;&gt;"",Produit_Tarif_Stock!#REF!,"")</f>
        <v>#REF!</v>
      </c>
      <c r="D2230" s="505" t="e">
        <f>IF(Produit_Tarif_Stock!#REF!&lt;&gt;"",Produit_Tarif_Stock!#REF!,"")</f>
        <v>#REF!</v>
      </c>
      <c r="E2230" s="514" t="e">
        <f>IF(Produit_Tarif_Stock!#REF!&lt;&gt;0,Produit_Tarif_Stock!#REF!,"")</f>
        <v>#REF!</v>
      </c>
      <c r="F2230" s="2" t="e">
        <f>IF(Produit_Tarif_Stock!#REF!&lt;&gt;"",Produit_Tarif_Stock!#REF!,"")</f>
        <v>#REF!</v>
      </c>
      <c r="G2230" s="506" t="e">
        <f>IF(Produit_Tarif_Stock!#REF!&lt;&gt;0,Produit_Tarif_Stock!#REF!,"")</f>
        <v>#REF!</v>
      </c>
      <c r="I2230" s="506" t="str">
        <f t="shared" si="68"/>
        <v/>
      </c>
      <c r="J2230" s="2" t="e">
        <f>IF(Produit_Tarif_Stock!#REF!&lt;&gt;0,Produit_Tarif_Stock!#REF!,"")</f>
        <v>#REF!</v>
      </c>
      <c r="K2230" s="2" t="e">
        <f>IF(Produit_Tarif_Stock!#REF!&lt;&gt;0,Produit_Tarif_Stock!#REF!,"")</f>
        <v>#REF!</v>
      </c>
      <c r="L2230" s="114" t="e">
        <f>IF(Produit_Tarif_Stock!#REF!&lt;&gt;0,Produit_Tarif_Stock!#REF!,"")</f>
        <v>#REF!</v>
      </c>
      <c r="M2230" s="114" t="e">
        <f>IF(Produit_Tarif_Stock!#REF!&lt;&gt;0,Produit_Tarif_Stock!#REF!,"")</f>
        <v>#REF!</v>
      </c>
      <c r="N2230" s="454"/>
      <c r="P2230" s="2" t="e">
        <f>IF(Produit_Tarif_Stock!#REF!&lt;&gt;0,Produit_Tarif_Stock!#REF!,"")</f>
        <v>#REF!</v>
      </c>
      <c r="Q2230" s="518" t="e">
        <f>IF(Produit_Tarif_Stock!#REF!&lt;&gt;0,(E2230-(E2230*H2230)-Produit_Tarif_Stock!#REF!)/Produit_Tarif_Stock!#REF!*100,(E2230-(E2230*H2230)-Produit_Tarif_Stock!#REF!)/Produit_Tarif_Stock!#REF!*100)</f>
        <v>#REF!</v>
      </c>
      <c r="R2230" s="523">
        <f t="shared" si="69"/>
        <v>0</v>
      </c>
      <c r="S2230" s="524" t="e">
        <f>Produit_Tarif_Stock!#REF!</f>
        <v>#REF!</v>
      </c>
    </row>
    <row r="2231" spans="1:19" ht="24.75" customHeight="1">
      <c r="A2231" s="228" t="e">
        <f>Produit_Tarif_Stock!#REF!</f>
        <v>#REF!</v>
      </c>
      <c r="B2231" s="118" t="e">
        <f>IF(Produit_Tarif_Stock!#REF!&lt;&gt;"",Produit_Tarif_Stock!#REF!,"")</f>
        <v>#REF!</v>
      </c>
      <c r="C2231" s="502" t="e">
        <f>IF(Produit_Tarif_Stock!#REF!&lt;&gt;"",Produit_Tarif_Stock!#REF!,"")</f>
        <v>#REF!</v>
      </c>
      <c r="D2231" s="505" t="e">
        <f>IF(Produit_Tarif_Stock!#REF!&lt;&gt;"",Produit_Tarif_Stock!#REF!,"")</f>
        <v>#REF!</v>
      </c>
      <c r="E2231" s="514" t="e">
        <f>IF(Produit_Tarif_Stock!#REF!&lt;&gt;0,Produit_Tarif_Stock!#REF!,"")</f>
        <v>#REF!</v>
      </c>
      <c r="F2231" s="2" t="e">
        <f>IF(Produit_Tarif_Stock!#REF!&lt;&gt;"",Produit_Tarif_Stock!#REF!,"")</f>
        <v>#REF!</v>
      </c>
      <c r="G2231" s="506" t="e">
        <f>IF(Produit_Tarif_Stock!#REF!&lt;&gt;0,Produit_Tarif_Stock!#REF!,"")</f>
        <v>#REF!</v>
      </c>
      <c r="I2231" s="506" t="str">
        <f t="shared" si="68"/>
        <v/>
      </c>
      <c r="J2231" s="2" t="e">
        <f>IF(Produit_Tarif_Stock!#REF!&lt;&gt;0,Produit_Tarif_Stock!#REF!,"")</f>
        <v>#REF!</v>
      </c>
      <c r="K2231" s="2" t="e">
        <f>IF(Produit_Tarif_Stock!#REF!&lt;&gt;0,Produit_Tarif_Stock!#REF!,"")</f>
        <v>#REF!</v>
      </c>
      <c r="L2231" s="114" t="e">
        <f>IF(Produit_Tarif_Stock!#REF!&lt;&gt;0,Produit_Tarif_Stock!#REF!,"")</f>
        <v>#REF!</v>
      </c>
      <c r="M2231" s="114" t="e">
        <f>IF(Produit_Tarif_Stock!#REF!&lt;&gt;0,Produit_Tarif_Stock!#REF!,"")</f>
        <v>#REF!</v>
      </c>
      <c r="N2231" s="454"/>
      <c r="P2231" s="2" t="e">
        <f>IF(Produit_Tarif_Stock!#REF!&lt;&gt;0,Produit_Tarif_Stock!#REF!,"")</f>
        <v>#REF!</v>
      </c>
      <c r="Q2231" s="518" t="e">
        <f>IF(Produit_Tarif_Stock!#REF!&lt;&gt;0,(E2231-(E2231*H2231)-Produit_Tarif_Stock!#REF!)/Produit_Tarif_Stock!#REF!*100,(E2231-(E2231*H2231)-Produit_Tarif_Stock!#REF!)/Produit_Tarif_Stock!#REF!*100)</f>
        <v>#REF!</v>
      </c>
      <c r="R2231" s="523">
        <f t="shared" si="69"/>
        <v>0</v>
      </c>
      <c r="S2231" s="524" t="e">
        <f>Produit_Tarif_Stock!#REF!</f>
        <v>#REF!</v>
      </c>
    </row>
    <row r="2232" spans="1:19" ht="24.75" customHeight="1">
      <c r="A2232" s="228" t="e">
        <f>Produit_Tarif_Stock!#REF!</f>
        <v>#REF!</v>
      </c>
      <c r="B2232" s="118" t="e">
        <f>IF(Produit_Tarif_Stock!#REF!&lt;&gt;"",Produit_Tarif_Stock!#REF!,"")</f>
        <v>#REF!</v>
      </c>
      <c r="C2232" s="502" t="e">
        <f>IF(Produit_Tarif_Stock!#REF!&lt;&gt;"",Produit_Tarif_Stock!#REF!,"")</f>
        <v>#REF!</v>
      </c>
      <c r="D2232" s="505" t="e">
        <f>IF(Produit_Tarif_Stock!#REF!&lt;&gt;"",Produit_Tarif_Stock!#REF!,"")</f>
        <v>#REF!</v>
      </c>
      <c r="E2232" s="514" t="e">
        <f>IF(Produit_Tarif_Stock!#REF!&lt;&gt;0,Produit_Tarif_Stock!#REF!,"")</f>
        <v>#REF!</v>
      </c>
      <c r="F2232" s="2" t="e">
        <f>IF(Produit_Tarif_Stock!#REF!&lt;&gt;"",Produit_Tarif_Stock!#REF!,"")</f>
        <v>#REF!</v>
      </c>
      <c r="G2232" s="506" t="e">
        <f>IF(Produit_Tarif_Stock!#REF!&lt;&gt;0,Produit_Tarif_Stock!#REF!,"")</f>
        <v>#REF!</v>
      </c>
      <c r="I2232" s="506" t="str">
        <f t="shared" si="68"/>
        <v/>
      </c>
      <c r="J2232" s="2" t="e">
        <f>IF(Produit_Tarif_Stock!#REF!&lt;&gt;0,Produit_Tarif_Stock!#REF!,"")</f>
        <v>#REF!</v>
      </c>
      <c r="K2232" s="2" t="e">
        <f>IF(Produit_Tarif_Stock!#REF!&lt;&gt;0,Produit_Tarif_Stock!#REF!,"")</f>
        <v>#REF!</v>
      </c>
      <c r="L2232" s="114" t="e">
        <f>IF(Produit_Tarif_Stock!#REF!&lt;&gt;0,Produit_Tarif_Stock!#REF!,"")</f>
        <v>#REF!</v>
      </c>
      <c r="M2232" s="114" t="e">
        <f>IF(Produit_Tarif_Stock!#REF!&lt;&gt;0,Produit_Tarif_Stock!#REF!,"")</f>
        <v>#REF!</v>
      </c>
      <c r="N2232" s="454"/>
      <c r="P2232" s="2" t="e">
        <f>IF(Produit_Tarif_Stock!#REF!&lt;&gt;0,Produit_Tarif_Stock!#REF!,"")</f>
        <v>#REF!</v>
      </c>
      <c r="Q2232" s="518" t="e">
        <f>IF(Produit_Tarif_Stock!#REF!&lt;&gt;0,(E2232-(E2232*H2232)-Produit_Tarif_Stock!#REF!)/Produit_Tarif_Stock!#REF!*100,(E2232-(E2232*H2232)-Produit_Tarif_Stock!#REF!)/Produit_Tarif_Stock!#REF!*100)</f>
        <v>#REF!</v>
      </c>
      <c r="R2232" s="523">
        <f t="shared" si="69"/>
        <v>0</v>
      </c>
      <c r="S2232" s="524" t="e">
        <f>Produit_Tarif_Stock!#REF!</f>
        <v>#REF!</v>
      </c>
    </row>
    <row r="2233" spans="1:19" ht="24.75" customHeight="1">
      <c r="A2233" s="228" t="e">
        <f>Produit_Tarif_Stock!#REF!</f>
        <v>#REF!</v>
      </c>
      <c r="B2233" s="118" t="e">
        <f>IF(Produit_Tarif_Stock!#REF!&lt;&gt;"",Produit_Tarif_Stock!#REF!,"")</f>
        <v>#REF!</v>
      </c>
      <c r="C2233" s="502" t="e">
        <f>IF(Produit_Tarif_Stock!#REF!&lt;&gt;"",Produit_Tarif_Stock!#REF!,"")</f>
        <v>#REF!</v>
      </c>
      <c r="D2233" s="505" t="e">
        <f>IF(Produit_Tarif_Stock!#REF!&lt;&gt;"",Produit_Tarif_Stock!#REF!,"")</f>
        <v>#REF!</v>
      </c>
      <c r="E2233" s="514" t="e">
        <f>IF(Produit_Tarif_Stock!#REF!&lt;&gt;0,Produit_Tarif_Stock!#REF!,"")</f>
        <v>#REF!</v>
      </c>
      <c r="F2233" s="2" t="e">
        <f>IF(Produit_Tarif_Stock!#REF!&lt;&gt;"",Produit_Tarif_Stock!#REF!,"")</f>
        <v>#REF!</v>
      </c>
      <c r="G2233" s="506" t="e">
        <f>IF(Produit_Tarif_Stock!#REF!&lt;&gt;0,Produit_Tarif_Stock!#REF!,"")</f>
        <v>#REF!</v>
      </c>
      <c r="I2233" s="506" t="str">
        <f t="shared" si="68"/>
        <v/>
      </c>
      <c r="J2233" s="2" t="e">
        <f>IF(Produit_Tarif_Stock!#REF!&lt;&gt;0,Produit_Tarif_Stock!#REF!,"")</f>
        <v>#REF!</v>
      </c>
      <c r="K2233" s="2" t="e">
        <f>IF(Produit_Tarif_Stock!#REF!&lt;&gt;0,Produit_Tarif_Stock!#REF!,"")</f>
        <v>#REF!</v>
      </c>
      <c r="L2233" s="114" t="e">
        <f>IF(Produit_Tarif_Stock!#REF!&lt;&gt;0,Produit_Tarif_Stock!#REF!,"")</f>
        <v>#REF!</v>
      </c>
      <c r="M2233" s="114" t="e">
        <f>IF(Produit_Tarif_Stock!#REF!&lt;&gt;0,Produit_Tarif_Stock!#REF!,"")</f>
        <v>#REF!</v>
      </c>
      <c r="N2233" s="454"/>
      <c r="P2233" s="2" t="e">
        <f>IF(Produit_Tarif_Stock!#REF!&lt;&gt;0,Produit_Tarif_Stock!#REF!,"")</f>
        <v>#REF!</v>
      </c>
      <c r="Q2233" s="518" t="e">
        <f>IF(Produit_Tarif_Stock!#REF!&lt;&gt;0,(E2233-(E2233*H2233)-Produit_Tarif_Stock!#REF!)/Produit_Tarif_Stock!#REF!*100,(E2233-(E2233*H2233)-Produit_Tarif_Stock!#REF!)/Produit_Tarif_Stock!#REF!*100)</f>
        <v>#REF!</v>
      </c>
      <c r="R2233" s="523">
        <f t="shared" si="69"/>
        <v>0</v>
      </c>
      <c r="S2233" s="524" t="e">
        <f>Produit_Tarif_Stock!#REF!</f>
        <v>#REF!</v>
      </c>
    </row>
    <row r="2234" spans="1:19" ht="24.75" customHeight="1">
      <c r="A2234" s="228" t="e">
        <f>Produit_Tarif_Stock!#REF!</f>
        <v>#REF!</v>
      </c>
      <c r="B2234" s="118" t="e">
        <f>IF(Produit_Tarif_Stock!#REF!&lt;&gt;"",Produit_Tarif_Stock!#REF!,"")</f>
        <v>#REF!</v>
      </c>
      <c r="C2234" s="502" t="e">
        <f>IF(Produit_Tarif_Stock!#REF!&lt;&gt;"",Produit_Tarif_Stock!#REF!,"")</f>
        <v>#REF!</v>
      </c>
      <c r="D2234" s="505" t="e">
        <f>IF(Produit_Tarif_Stock!#REF!&lt;&gt;"",Produit_Tarif_Stock!#REF!,"")</f>
        <v>#REF!</v>
      </c>
      <c r="E2234" s="514" t="e">
        <f>IF(Produit_Tarif_Stock!#REF!&lt;&gt;0,Produit_Tarif_Stock!#REF!,"")</f>
        <v>#REF!</v>
      </c>
      <c r="F2234" s="2" t="e">
        <f>IF(Produit_Tarif_Stock!#REF!&lt;&gt;"",Produit_Tarif_Stock!#REF!,"")</f>
        <v>#REF!</v>
      </c>
      <c r="G2234" s="506" t="e">
        <f>IF(Produit_Tarif_Stock!#REF!&lt;&gt;0,Produit_Tarif_Stock!#REF!,"")</f>
        <v>#REF!</v>
      </c>
      <c r="I2234" s="506" t="str">
        <f t="shared" si="68"/>
        <v/>
      </c>
      <c r="J2234" s="2" t="e">
        <f>IF(Produit_Tarif_Stock!#REF!&lt;&gt;0,Produit_Tarif_Stock!#REF!,"")</f>
        <v>#REF!</v>
      </c>
      <c r="K2234" s="2" t="e">
        <f>IF(Produit_Tarif_Stock!#REF!&lt;&gt;0,Produit_Tarif_Stock!#REF!,"")</f>
        <v>#REF!</v>
      </c>
      <c r="L2234" s="114" t="e">
        <f>IF(Produit_Tarif_Stock!#REF!&lt;&gt;0,Produit_Tarif_Stock!#REF!,"")</f>
        <v>#REF!</v>
      </c>
      <c r="M2234" s="114" t="e">
        <f>IF(Produit_Tarif_Stock!#REF!&lt;&gt;0,Produit_Tarif_Stock!#REF!,"")</f>
        <v>#REF!</v>
      </c>
      <c r="N2234" s="454"/>
      <c r="P2234" s="2" t="e">
        <f>IF(Produit_Tarif_Stock!#REF!&lt;&gt;0,Produit_Tarif_Stock!#REF!,"")</f>
        <v>#REF!</v>
      </c>
      <c r="Q2234" s="518" t="e">
        <f>IF(Produit_Tarif_Stock!#REF!&lt;&gt;0,(E2234-(E2234*H2234)-Produit_Tarif_Stock!#REF!)/Produit_Tarif_Stock!#REF!*100,(E2234-(E2234*H2234)-Produit_Tarif_Stock!#REF!)/Produit_Tarif_Stock!#REF!*100)</f>
        <v>#REF!</v>
      </c>
      <c r="R2234" s="523">
        <f t="shared" si="69"/>
        <v>0</v>
      </c>
      <c r="S2234" s="524" t="e">
        <f>Produit_Tarif_Stock!#REF!</f>
        <v>#REF!</v>
      </c>
    </row>
    <row r="2235" spans="1:19" ht="24.75" customHeight="1">
      <c r="A2235" s="228" t="e">
        <f>Produit_Tarif_Stock!#REF!</f>
        <v>#REF!</v>
      </c>
      <c r="B2235" s="118" t="e">
        <f>IF(Produit_Tarif_Stock!#REF!&lt;&gt;"",Produit_Tarif_Stock!#REF!,"")</f>
        <v>#REF!</v>
      </c>
      <c r="C2235" s="502" t="e">
        <f>IF(Produit_Tarif_Stock!#REF!&lt;&gt;"",Produit_Tarif_Stock!#REF!,"")</f>
        <v>#REF!</v>
      </c>
      <c r="D2235" s="505" t="e">
        <f>IF(Produit_Tarif_Stock!#REF!&lt;&gt;"",Produit_Tarif_Stock!#REF!,"")</f>
        <v>#REF!</v>
      </c>
      <c r="E2235" s="514" t="e">
        <f>IF(Produit_Tarif_Stock!#REF!&lt;&gt;0,Produit_Tarif_Stock!#REF!,"")</f>
        <v>#REF!</v>
      </c>
      <c r="F2235" s="2" t="e">
        <f>IF(Produit_Tarif_Stock!#REF!&lt;&gt;"",Produit_Tarif_Stock!#REF!,"")</f>
        <v>#REF!</v>
      </c>
      <c r="G2235" s="506" t="e">
        <f>IF(Produit_Tarif_Stock!#REF!&lt;&gt;0,Produit_Tarif_Stock!#REF!,"")</f>
        <v>#REF!</v>
      </c>
      <c r="I2235" s="506" t="str">
        <f t="shared" si="68"/>
        <v/>
      </c>
      <c r="J2235" s="2" t="e">
        <f>IF(Produit_Tarif_Stock!#REF!&lt;&gt;0,Produit_Tarif_Stock!#REF!,"")</f>
        <v>#REF!</v>
      </c>
      <c r="K2235" s="2" t="e">
        <f>IF(Produit_Tarif_Stock!#REF!&lt;&gt;0,Produit_Tarif_Stock!#REF!,"")</f>
        <v>#REF!</v>
      </c>
      <c r="L2235" s="114" t="e">
        <f>IF(Produit_Tarif_Stock!#REF!&lt;&gt;0,Produit_Tarif_Stock!#REF!,"")</f>
        <v>#REF!</v>
      </c>
      <c r="M2235" s="114" t="e">
        <f>IF(Produit_Tarif_Stock!#REF!&lt;&gt;0,Produit_Tarif_Stock!#REF!,"")</f>
        <v>#REF!</v>
      </c>
      <c r="N2235" s="454"/>
      <c r="P2235" s="2" t="e">
        <f>IF(Produit_Tarif_Stock!#REF!&lt;&gt;0,Produit_Tarif_Stock!#REF!,"")</f>
        <v>#REF!</v>
      </c>
      <c r="Q2235" s="518" t="e">
        <f>IF(Produit_Tarif_Stock!#REF!&lt;&gt;0,(E2235-(E2235*H2235)-Produit_Tarif_Stock!#REF!)/Produit_Tarif_Stock!#REF!*100,(E2235-(E2235*H2235)-Produit_Tarif_Stock!#REF!)/Produit_Tarif_Stock!#REF!*100)</f>
        <v>#REF!</v>
      </c>
      <c r="R2235" s="523">
        <f t="shared" si="69"/>
        <v>0</v>
      </c>
      <c r="S2235" s="524" t="e">
        <f>Produit_Tarif_Stock!#REF!</f>
        <v>#REF!</v>
      </c>
    </row>
    <row r="2236" spans="1:19" ht="24.75" customHeight="1">
      <c r="A2236" s="228" t="e">
        <f>Produit_Tarif_Stock!#REF!</f>
        <v>#REF!</v>
      </c>
      <c r="B2236" s="118" t="e">
        <f>IF(Produit_Tarif_Stock!#REF!&lt;&gt;"",Produit_Tarif_Stock!#REF!,"")</f>
        <v>#REF!</v>
      </c>
      <c r="C2236" s="502" t="e">
        <f>IF(Produit_Tarif_Stock!#REF!&lt;&gt;"",Produit_Tarif_Stock!#REF!,"")</f>
        <v>#REF!</v>
      </c>
      <c r="D2236" s="505" t="e">
        <f>IF(Produit_Tarif_Stock!#REF!&lt;&gt;"",Produit_Tarif_Stock!#REF!,"")</f>
        <v>#REF!</v>
      </c>
      <c r="E2236" s="514" t="e">
        <f>IF(Produit_Tarif_Stock!#REF!&lt;&gt;0,Produit_Tarif_Stock!#REF!,"")</f>
        <v>#REF!</v>
      </c>
      <c r="F2236" s="2" t="e">
        <f>IF(Produit_Tarif_Stock!#REF!&lt;&gt;"",Produit_Tarif_Stock!#REF!,"")</f>
        <v>#REF!</v>
      </c>
      <c r="G2236" s="506" t="e">
        <f>IF(Produit_Tarif_Stock!#REF!&lt;&gt;0,Produit_Tarif_Stock!#REF!,"")</f>
        <v>#REF!</v>
      </c>
      <c r="I2236" s="506" t="str">
        <f t="shared" si="68"/>
        <v/>
      </c>
      <c r="J2236" s="2" t="e">
        <f>IF(Produit_Tarif_Stock!#REF!&lt;&gt;0,Produit_Tarif_Stock!#REF!,"")</f>
        <v>#REF!</v>
      </c>
      <c r="K2236" s="2" t="e">
        <f>IF(Produit_Tarif_Stock!#REF!&lt;&gt;0,Produit_Tarif_Stock!#REF!,"")</f>
        <v>#REF!</v>
      </c>
      <c r="L2236" s="114" t="e">
        <f>IF(Produit_Tarif_Stock!#REF!&lt;&gt;0,Produit_Tarif_Stock!#REF!,"")</f>
        <v>#REF!</v>
      </c>
      <c r="M2236" s="114" t="e">
        <f>IF(Produit_Tarif_Stock!#REF!&lt;&gt;0,Produit_Tarif_Stock!#REF!,"")</f>
        <v>#REF!</v>
      </c>
      <c r="N2236" s="454"/>
      <c r="P2236" s="2" t="e">
        <f>IF(Produit_Tarif_Stock!#REF!&lt;&gt;0,Produit_Tarif_Stock!#REF!,"")</f>
        <v>#REF!</v>
      </c>
      <c r="Q2236" s="518" t="e">
        <f>IF(Produit_Tarif_Stock!#REF!&lt;&gt;0,(E2236-(E2236*H2236)-Produit_Tarif_Stock!#REF!)/Produit_Tarif_Stock!#REF!*100,(E2236-(E2236*H2236)-Produit_Tarif_Stock!#REF!)/Produit_Tarif_Stock!#REF!*100)</f>
        <v>#REF!</v>
      </c>
      <c r="R2236" s="523">
        <f t="shared" si="69"/>
        <v>0</v>
      </c>
      <c r="S2236" s="524" t="e">
        <f>Produit_Tarif_Stock!#REF!</f>
        <v>#REF!</v>
      </c>
    </row>
    <row r="2237" spans="1:19" ht="24.75" customHeight="1">
      <c r="A2237" s="228" t="e">
        <f>Produit_Tarif_Stock!#REF!</f>
        <v>#REF!</v>
      </c>
      <c r="B2237" s="118" t="e">
        <f>IF(Produit_Tarif_Stock!#REF!&lt;&gt;"",Produit_Tarif_Stock!#REF!,"")</f>
        <v>#REF!</v>
      </c>
      <c r="C2237" s="502" t="e">
        <f>IF(Produit_Tarif_Stock!#REF!&lt;&gt;"",Produit_Tarif_Stock!#REF!,"")</f>
        <v>#REF!</v>
      </c>
      <c r="D2237" s="505" t="e">
        <f>IF(Produit_Tarif_Stock!#REF!&lt;&gt;"",Produit_Tarif_Stock!#REF!,"")</f>
        <v>#REF!</v>
      </c>
      <c r="E2237" s="514" t="e">
        <f>IF(Produit_Tarif_Stock!#REF!&lt;&gt;0,Produit_Tarif_Stock!#REF!,"")</f>
        <v>#REF!</v>
      </c>
      <c r="F2237" s="2" t="e">
        <f>IF(Produit_Tarif_Stock!#REF!&lt;&gt;"",Produit_Tarif_Stock!#REF!,"")</f>
        <v>#REF!</v>
      </c>
      <c r="G2237" s="506" t="e">
        <f>IF(Produit_Tarif_Stock!#REF!&lt;&gt;0,Produit_Tarif_Stock!#REF!,"")</f>
        <v>#REF!</v>
      </c>
      <c r="I2237" s="506" t="str">
        <f t="shared" si="68"/>
        <v/>
      </c>
      <c r="J2237" s="2" t="e">
        <f>IF(Produit_Tarif_Stock!#REF!&lt;&gt;0,Produit_Tarif_Stock!#REF!,"")</f>
        <v>#REF!</v>
      </c>
      <c r="K2237" s="2" t="e">
        <f>IF(Produit_Tarif_Stock!#REF!&lt;&gt;0,Produit_Tarif_Stock!#REF!,"")</f>
        <v>#REF!</v>
      </c>
      <c r="L2237" s="114" t="e">
        <f>IF(Produit_Tarif_Stock!#REF!&lt;&gt;0,Produit_Tarif_Stock!#REF!,"")</f>
        <v>#REF!</v>
      </c>
      <c r="M2237" s="114" t="e">
        <f>IF(Produit_Tarif_Stock!#REF!&lt;&gt;0,Produit_Tarif_Stock!#REF!,"")</f>
        <v>#REF!</v>
      </c>
      <c r="N2237" s="454"/>
      <c r="P2237" s="2" t="e">
        <f>IF(Produit_Tarif_Stock!#REF!&lt;&gt;0,Produit_Tarif_Stock!#REF!,"")</f>
        <v>#REF!</v>
      </c>
      <c r="Q2237" s="518" t="e">
        <f>IF(Produit_Tarif_Stock!#REF!&lt;&gt;0,(E2237-(E2237*H2237)-Produit_Tarif_Stock!#REF!)/Produit_Tarif_Stock!#REF!*100,(E2237-(E2237*H2237)-Produit_Tarif_Stock!#REF!)/Produit_Tarif_Stock!#REF!*100)</f>
        <v>#REF!</v>
      </c>
      <c r="R2237" s="523">
        <f t="shared" si="69"/>
        <v>0</v>
      </c>
      <c r="S2237" s="524" t="e">
        <f>Produit_Tarif_Stock!#REF!</f>
        <v>#REF!</v>
      </c>
    </row>
    <row r="2238" spans="1:19" ht="24.75" customHeight="1">
      <c r="A2238" s="228" t="e">
        <f>Produit_Tarif_Stock!#REF!</f>
        <v>#REF!</v>
      </c>
      <c r="B2238" s="118" t="e">
        <f>IF(Produit_Tarif_Stock!#REF!&lt;&gt;"",Produit_Tarif_Stock!#REF!,"")</f>
        <v>#REF!</v>
      </c>
      <c r="C2238" s="502" t="e">
        <f>IF(Produit_Tarif_Stock!#REF!&lt;&gt;"",Produit_Tarif_Stock!#REF!,"")</f>
        <v>#REF!</v>
      </c>
      <c r="D2238" s="505" t="e">
        <f>IF(Produit_Tarif_Stock!#REF!&lt;&gt;"",Produit_Tarif_Stock!#REF!,"")</f>
        <v>#REF!</v>
      </c>
      <c r="E2238" s="514" t="e">
        <f>IF(Produit_Tarif_Stock!#REF!&lt;&gt;0,Produit_Tarif_Stock!#REF!,"")</f>
        <v>#REF!</v>
      </c>
      <c r="F2238" s="2" t="e">
        <f>IF(Produit_Tarif_Stock!#REF!&lt;&gt;"",Produit_Tarif_Stock!#REF!,"")</f>
        <v>#REF!</v>
      </c>
      <c r="G2238" s="506" t="e">
        <f>IF(Produit_Tarif_Stock!#REF!&lt;&gt;0,Produit_Tarif_Stock!#REF!,"")</f>
        <v>#REF!</v>
      </c>
      <c r="I2238" s="506" t="str">
        <f t="shared" si="68"/>
        <v/>
      </c>
      <c r="J2238" s="2" t="e">
        <f>IF(Produit_Tarif_Stock!#REF!&lt;&gt;0,Produit_Tarif_Stock!#REF!,"")</f>
        <v>#REF!</v>
      </c>
      <c r="K2238" s="2" t="e">
        <f>IF(Produit_Tarif_Stock!#REF!&lt;&gt;0,Produit_Tarif_Stock!#REF!,"")</f>
        <v>#REF!</v>
      </c>
      <c r="L2238" s="114" t="e">
        <f>IF(Produit_Tarif_Stock!#REF!&lt;&gt;0,Produit_Tarif_Stock!#REF!,"")</f>
        <v>#REF!</v>
      </c>
      <c r="M2238" s="114" t="e">
        <f>IF(Produit_Tarif_Stock!#REF!&lt;&gt;0,Produit_Tarif_Stock!#REF!,"")</f>
        <v>#REF!</v>
      </c>
      <c r="N2238" s="454"/>
      <c r="P2238" s="2" t="e">
        <f>IF(Produit_Tarif_Stock!#REF!&lt;&gt;0,Produit_Tarif_Stock!#REF!,"")</f>
        <v>#REF!</v>
      </c>
      <c r="Q2238" s="518" t="e">
        <f>IF(Produit_Tarif_Stock!#REF!&lt;&gt;0,(E2238-(E2238*H2238)-Produit_Tarif_Stock!#REF!)/Produit_Tarif_Stock!#REF!*100,(E2238-(E2238*H2238)-Produit_Tarif_Stock!#REF!)/Produit_Tarif_Stock!#REF!*100)</f>
        <v>#REF!</v>
      </c>
      <c r="R2238" s="523">
        <f t="shared" si="69"/>
        <v>0</v>
      </c>
      <c r="S2238" s="524" t="e">
        <f>Produit_Tarif_Stock!#REF!</f>
        <v>#REF!</v>
      </c>
    </row>
    <row r="2239" spans="1:19" ht="24.75" customHeight="1">
      <c r="A2239" s="228" t="e">
        <f>Produit_Tarif_Stock!#REF!</f>
        <v>#REF!</v>
      </c>
      <c r="B2239" s="118" t="e">
        <f>IF(Produit_Tarif_Stock!#REF!&lt;&gt;"",Produit_Tarif_Stock!#REF!,"")</f>
        <v>#REF!</v>
      </c>
      <c r="C2239" s="502" t="e">
        <f>IF(Produit_Tarif_Stock!#REF!&lt;&gt;"",Produit_Tarif_Stock!#REF!,"")</f>
        <v>#REF!</v>
      </c>
      <c r="D2239" s="505" t="e">
        <f>IF(Produit_Tarif_Stock!#REF!&lt;&gt;"",Produit_Tarif_Stock!#REF!,"")</f>
        <v>#REF!</v>
      </c>
      <c r="E2239" s="514" t="e">
        <f>IF(Produit_Tarif_Stock!#REF!&lt;&gt;0,Produit_Tarif_Stock!#REF!,"")</f>
        <v>#REF!</v>
      </c>
      <c r="F2239" s="2" t="e">
        <f>IF(Produit_Tarif_Stock!#REF!&lt;&gt;"",Produit_Tarif_Stock!#REF!,"")</f>
        <v>#REF!</v>
      </c>
      <c r="G2239" s="506" t="e">
        <f>IF(Produit_Tarif_Stock!#REF!&lt;&gt;0,Produit_Tarif_Stock!#REF!,"")</f>
        <v>#REF!</v>
      </c>
      <c r="I2239" s="506" t="str">
        <f t="shared" si="68"/>
        <v/>
      </c>
      <c r="J2239" s="2" t="e">
        <f>IF(Produit_Tarif_Stock!#REF!&lt;&gt;0,Produit_Tarif_Stock!#REF!,"")</f>
        <v>#REF!</v>
      </c>
      <c r="K2239" s="2" t="e">
        <f>IF(Produit_Tarif_Stock!#REF!&lt;&gt;0,Produit_Tarif_Stock!#REF!,"")</f>
        <v>#REF!</v>
      </c>
      <c r="L2239" s="114" t="e">
        <f>IF(Produit_Tarif_Stock!#REF!&lt;&gt;0,Produit_Tarif_Stock!#REF!,"")</f>
        <v>#REF!</v>
      </c>
      <c r="M2239" s="114" t="e">
        <f>IF(Produit_Tarif_Stock!#REF!&lt;&gt;0,Produit_Tarif_Stock!#REF!,"")</f>
        <v>#REF!</v>
      </c>
      <c r="N2239" s="454"/>
      <c r="P2239" s="2" t="e">
        <f>IF(Produit_Tarif_Stock!#REF!&lt;&gt;0,Produit_Tarif_Stock!#REF!,"")</f>
        <v>#REF!</v>
      </c>
      <c r="Q2239" s="518" t="e">
        <f>IF(Produit_Tarif_Stock!#REF!&lt;&gt;0,(E2239-(E2239*H2239)-Produit_Tarif_Stock!#REF!)/Produit_Tarif_Stock!#REF!*100,(E2239-(E2239*H2239)-Produit_Tarif_Stock!#REF!)/Produit_Tarif_Stock!#REF!*100)</f>
        <v>#REF!</v>
      </c>
      <c r="R2239" s="523">
        <f t="shared" si="69"/>
        <v>0</v>
      </c>
      <c r="S2239" s="524" t="e">
        <f>Produit_Tarif_Stock!#REF!</f>
        <v>#REF!</v>
      </c>
    </row>
    <row r="2240" spans="1:19" ht="24.75" customHeight="1">
      <c r="A2240" s="228" t="e">
        <f>Produit_Tarif_Stock!#REF!</f>
        <v>#REF!</v>
      </c>
      <c r="B2240" s="118" t="e">
        <f>IF(Produit_Tarif_Stock!#REF!&lt;&gt;"",Produit_Tarif_Stock!#REF!,"")</f>
        <v>#REF!</v>
      </c>
      <c r="C2240" s="502" t="e">
        <f>IF(Produit_Tarif_Stock!#REF!&lt;&gt;"",Produit_Tarif_Stock!#REF!,"")</f>
        <v>#REF!</v>
      </c>
      <c r="D2240" s="505" t="e">
        <f>IF(Produit_Tarif_Stock!#REF!&lt;&gt;"",Produit_Tarif_Stock!#REF!,"")</f>
        <v>#REF!</v>
      </c>
      <c r="E2240" s="514" t="e">
        <f>IF(Produit_Tarif_Stock!#REF!&lt;&gt;0,Produit_Tarif_Stock!#REF!,"")</f>
        <v>#REF!</v>
      </c>
      <c r="F2240" s="2" t="e">
        <f>IF(Produit_Tarif_Stock!#REF!&lt;&gt;"",Produit_Tarif_Stock!#REF!,"")</f>
        <v>#REF!</v>
      </c>
      <c r="G2240" s="506" t="e">
        <f>IF(Produit_Tarif_Stock!#REF!&lt;&gt;0,Produit_Tarif_Stock!#REF!,"")</f>
        <v>#REF!</v>
      </c>
      <c r="I2240" s="506" t="str">
        <f t="shared" si="68"/>
        <v/>
      </c>
      <c r="J2240" s="2" t="e">
        <f>IF(Produit_Tarif_Stock!#REF!&lt;&gt;0,Produit_Tarif_Stock!#REF!,"")</f>
        <v>#REF!</v>
      </c>
      <c r="K2240" s="2" t="e">
        <f>IF(Produit_Tarif_Stock!#REF!&lt;&gt;0,Produit_Tarif_Stock!#REF!,"")</f>
        <v>#REF!</v>
      </c>
      <c r="L2240" s="114" t="e">
        <f>IF(Produit_Tarif_Stock!#REF!&lt;&gt;0,Produit_Tarif_Stock!#REF!,"")</f>
        <v>#REF!</v>
      </c>
      <c r="M2240" s="114" t="e">
        <f>IF(Produit_Tarif_Stock!#REF!&lt;&gt;0,Produit_Tarif_Stock!#REF!,"")</f>
        <v>#REF!</v>
      </c>
      <c r="N2240" s="454"/>
      <c r="P2240" s="2" t="e">
        <f>IF(Produit_Tarif_Stock!#REF!&lt;&gt;0,Produit_Tarif_Stock!#REF!,"")</f>
        <v>#REF!</v>
      </c>
      <c r="Q2240" s="518" t="e">
        <f>IF(Produit_Tarif_Stock!#REF!&lt;&gt;0,(E2240-(E2240*H2240)-Produit_Tarif_Stock!#REF!)/Produit_Tarif_Stock!#REF!*100,(E2240-(E2240*H2240)-Produit_Tarif_Stock!#REF!)/Produit_Tarif_Stock!#REF!*100)</f>
        <v>#REF!</v>
      </c>
      <c r="R2240" s="523">
        <f t="shared" si="69"/>
        <v>0</v>
      </c>
      <c r="S2240" s="524" t="e">
        <f>Produit_Tarif_Stock!#REF!</f>
        <v>#REF!</v>
      </c>
    </row>
    <row r="2241" spans="1:19" ht="24.75" customHeight="1">
      <c r="A2241" s="228" t="e">
        <f>Produit_Tarif_Stock!#REF!</f>
        <v>#REF!</v>
      </c>
      <c r="B2241" s="118" t="e">
        <f>IF(Produit_Tarif_Stock!#REF!&lt;&gt;"",Produit_Tarif_Stock!#REF!,"")</f>
        <v>#REF!</v>
      </c>
      <c r="C2241" s="502" t="e">
        <f>IF(Produit_Tarif_Stock!#REF!&lt;&gt;"",Produit_Tarif_Stock!#REF!,"")</f>
        <v>#REF!</v>
      </c>
      <c r="D2241" s="505" t="e">
        <f>IF(Produit_Tarif_Stock!#REF!&lt;&gt;"",Produit_Tarif_Stock!#REF!,"")</f>
        <v>#REF!</v>
      </c>
      <c r="E2241" s="514" t="e">
        <f>IF(Produit_Tarif_Stock!#REF!&lt;&gt;0,Produit_Tarif_Stock!#REF!,"")</f>
        <v>#REF!</v>
      </c>
      <c r="F2241" s="2" t="e">
        <f>IF(Produit_Tarif_Stock!#REF!&lt;&gt;"",Produit_Tarif_Stock!#REF!,"")</f>
        <v>#REF!</v>
      </c>
      <c r="G2241" s="506" t="e">
        <f>IF(Produit_Tarif_Stock!#REF!&lt;&gt;0,Produit_Tarif_Stock!#REF!,"")</f>
        <v>#REF!</v>
      </c>
      <c r="I2241" s="506" t="str">
        <f t="shared" si="68"/>
        <v/>
      </c>
      <c r="J2241" s="2" t="e">
        <f>IF(Produit_Tarif_Stock!#REF!&lt;&gt;0,Produit_Tarif_Stock!#REF!,"")</f>
        <v>#REF!</v>
      </c>
      <c r="K2241" s="2" t="e">
        <f>IF(Produit_Tarif_Stock!#REF!&lt;&gt;0,Produit_Tarif_Stock!#REF!,"")</f>
        <v>#REF!</v>
      </c>
      <c r="L2241" s="114" t="e">
        <f>IF(Produit_Tarif_Stock!#REF!&lt;&gt;0,Produit_Tarif_Stock!#REF!,"")</f>
        <v>#REF!</v>
      </c>
      <c r="M2241" s="114" t="e">
        <f>IF(Produit_Tarif_Stock!#REF!&lt;&gt;0,Produit_Tarif_Stock!#REF!,"")</f>
        <v>#REF!</v>
      </c>
      <c r="N2241" s="454"/>
      <c r="P2241" s="2" t="e">
        <f>IF(Produit_Tarif_Stock!#REF!&lt;&gt;0,Produit_Tarif_Stock!#REF!,"")</f>
        <v>#REF!</v>
      </c>
      <c r="Q2241" s="518" t="e">
        <f>IF(Produit_Tarif_Stock!#REF!&lt;&gt;0,(E2241-(E2241*H2241)-Produit_Tarif_Stock!#REF!)/Produit_Tarif_Stock!#REF!*100,(E2241-(E2241*H2241)-Produit_Tarif_Stock!#REF!)/Produit_Tarif_Stock!#REF!*100)</f>
        <v>#REF!</v>
      </c>
      <c r="R2241" s="523">
        <f t="shared" si="69"/>
        <v>0</v>
      </c>
      <c r="S2241" s="524" t="e">
        <f>Produit_Tarif_Stock!#REF!</f>
        <v>#REF!</v>
      </c>
    </row>
    <row r="2242" spans="1:19" ht="24.75" customHeight="1">
      <c r="A2242" s="228" t="e">
        <f>Produit_Tarif_Stock!#REF!</f>
        <v>#REF!</v>
      </c>
      <c r="B2242" s="118" t="e">
        <f>IF(Produit_Tarif_Stock!#REF!&lt;&gt;"",Produit_Tarif_Stock!#REF!,"")</f>
        <v>#REF!</v>
      </c>
      <c r="C2242" s="502" t="e">
        <f>IF(Produit_Tarif_Stock!#REF!&lt;&gt;"",Produit_Tarif_Stock!#REF!,"")</f>
        <v>#REF!</v>
      </c>
      <c r="D2242" s="505" t="e">
        <f>IF(Produit_Tarif_Stock!#REF!&lt;&gt;"",Produit_Tarif_Stock!#REF!,"")</f>
        <v>#REF!</v>
      </c>
      <c r="E2242" s="514" t="e">
        <f>IF(Produit_Tarif_Stock!#REF!&lt;&gt;0,Produit_Tarif_Stock!#REF!,"")</f>
        <v>#REF!</v>
      </c>
      <c r="F2242" s="2" t="e">
        <f>IF(Produit_Tarif_Stock!#REF!&lt;&gt;"",Produit_Tarif_Stock!#REF!,"")</f>
        <v>#REF!</v>
      </c>
      <c r="G2242" s="506" t="e">
        <f>IF(Produit_Tarif_Stock!#REF!&lt;&gt;0,Produit_Tarif_Stock!#REF!,"")</f>
        <v>#REF!</v>
      </c>
      <c r="I2242" s="506" t="str">
        <f t="shared" si="68"/>
        <v/>
      </c>
      <c r="J2242" s="2" t="e">
        <f>IF(Produit_Tarif_Stock!#REF!&lt;&gt;0,Produit_Tarif_Stock!#REF!,"")</f>
        <v>#REF!</v>
      </c>
      <c r="K2242" s="2" t="e">
        <f>IF(Produit_Tarif_Stock!#REF!&lt;&gt;0,Produit_Tarif_Stock!#REF!,"")</f>
        <v>#REF!</v>
      </c>
      <c r="L2242" s="114" t="e">
        <f>IF(Produit_Tarif_Stock!#REF!&lt;&gt;0,Produit_Tarif_Stock!#REF!,"")</f>
        <v>#REF!</v>
      </c>
      <c r="M2242" s="114" t="e">
        <f>IF(Produit_Tarif_Stock!#REF!&lt;&gt;0,Produit_Tarif_Stock!#REF!,"")</f>
        <v>#REF!</v>
      </c>
      <c r="N2242" s="454"/>
      <c r="P2242" s="2" t="e">
        <f>IF(Produit_Tarif_Stock!#REF!&lt;&gt;0,Produit_Tarif_Stock!#REF!,"")</f>
        <v>#REF!</v>
      </c>
      <c r="Q2242" s="518" t="e">
        <f>IF(Produit_Tarif_Stock!#REF!&lt;&gt;0,(E2242-(E2242*H2242)-Produit_Tarif_Stock!#REF!)/Produit_Tarif_Stock!#REF!*100,(E2242-(E2242*H2242)-Produit_Tarif_Stock!#REF!)/Produit_Tarif_Stock!#REF!*100)</f>
        <v>#REF!</v>
      </c>
      <c r="R2242" s="523">
        <f t="shared" si="69"/>
        <v>0</v>
      </c>
      <c r="S2242" s="524" t="e">
        <f>Produit_Tarif_Stock!#REF!</f>
        <v>#REF!</v>
      </c>
    </row>
    <row r="2243" spans="1:19" ht="24.75" customHeight="1">
      <c r="A2243" s="228" t="e">
        <f>Produit_Tarif_Stock!#REF!</f>
        <v>#REF!</v>
      </c>
      <c r="B2243" s="118" t="e">
        <f>IF(Produit_Tarif_Stock!#REF!&lt;&gt;"",Produit_Tarif_Stock!#REF!,"")</f>
        <v>#REF!</v>
      </c>
      <c r="C2243" s="502" t="e">
        <f>IF(Produit_Tarif_Stock!#REF!&lt;&gt;"",Produit_Tarif_Stock!#REF!,"")</f>
        <v>#REF!</v>
      </c>
      <c r="D2243" s="505" t="e">
        <f>IF(Produit_Tarif_Stock!#REF!&lt;&gt;"",Produit_Tarif_Stock!#REF!,"")</f>
        <v>#REF!</v>
      </c>
      <c r="E2243" s="514" t="e">
        <f>IF(Produit_Tarif_Stock!#REF!&lt;&gt;0,Produit_Tarif_Stock!#REF!,"")</f>
        <v>#REF!</v>
      </c>
      <c r="F2243" s="2" t="e">
        <f>IF(Produit_Tarif_Stock!#REF!&lt;&gt;"",Produit_Tarif_Stock!#REF!,"")</f>
        <v>#REF!</v>
      </c>
      <c r="G2243" s="506" t="e">
        <f>IF(Produit_Tarif_Stock!#REF!&lt;&gt;0,Produit_Tarif_Stock!#REF!,"")</f>
        <v>#REF!</v>
      </c>
      <c r="I2243" s="506" t="str">
        <f t="shared" si="68"/>
        <v/>
      </c>
      <c r="J2243" s="2" t="e">
        <f>IF(Produit_Tarif_Stock!#REF!&lt;&gt;0,Produit_Tarif_Stock!#REF!,"")</f>
        <v>#REF!</v>
      </c>
      <c r="K2243" s="2" t="e">
        <f>IF(Produit_Tarif_Stock!#REF!&lt;&gt;0,Produit_Tarif_Stock!#REF!,"")</f>
        <v>#REF!</v>
      </c>
      <c r="L2243" s="114" t="e">
        <f>IF(Produit_Tarif_Stock!#REF!&lt;&gt;0,Produit_Tarif_Stock!#REF!,"")</f>
        <v>#REF!</v>
      </c>
      <c r="M2243" s="114" t="e">
        <f>IF(Produit_Tarif_Stock!#REF!&lt;&gt;0,Produit_Tarif_Stock!#REF!,"")</f>
        <v>#REF!</v>
      </c>
      <c r="N2243" s="454"/>
      <c r="P2243" s="2" t="e">
        <f>IF(Produit_Tarif_Stock!#REF!&lt;&gt;0,Produit_Tarif_Stock!#REF!,"")</f>
        <v>#REF!</v>
      </c>
      <c r="Q2243" s="518" t="e">
        <f>IF(Produit_Tarif_Stock!#REF!&lt;&gt;0,(E2243-(E2243*H2243)-Produit_Tarif_Stock!#REF!)/Produit_Tarif_Stock!#REF!*100,(E2243-(E2243*H2243)-Produit_Tarif_Stock!#REF!)/Produit_Tarif_Stock!#REF!*100)</f>
        <v>#REF!</v>
      </c>
      <c r="R2243" s="523">
        <f t="shared" si="69"/>
        <v>0</v>
      </c>
      <c r="S2243" s="524" t="e">
        <f>Produit_Tarif_Stock!#REF!</f>
        <v>#REF!</v>
      </c>
    </row>
    <row r="2244" spans="1:19" ht="24.75" customHeight="1">
      <c r="A2244" s="228" t="e">
        <f>Produit_Tarif_Stock!#REF!</f>
        <v>#REF!</v>
      </c>
      <c r="B2244" s="118" t="e">
        <f>IF(Produit_Tarif_Stock!#REF!&lt;&gt;"",Produit_Tarif_Stock!#REF!,"")</f>
        <v>#REF!</v>
      </c>
      <c r="C2244" s="502" t="e">
        <f>IF(Produit_Tarif_Stock!#REF!&lt;&gt;"",Produit_Tarif_Stock!#REF!,"")</f>
        <v>#REF!</v>
      </c>
      <c r="D2244" s="505" t="e">
        <f>IF(Produit_Tarif_Stock!#REF!&lt;&gt;"",Produit_Tarif_Stock!#REF!,"")</f>
        <v>#REF!</v>
      </c>
      <c r="E2244" s="514" t="e">
        <f>IF(Produit_Tarif_Stock!#REF!&lt;&gt;0,Produit_Tarif_Stock!#REF!,"")</f>
        <v>#REF!</v>
      </c>
      <c r="F2244" s="2" t="e">
        <f>IF(Produit_Tarif_Stock!#REF!&lt;&gt;"",Produit_Tarif_Stock!#REF!,"")</f>
        <v>#REF!</v>
      </c>
      <c r="G2244" s="506" t="e">
        <f>IF(Produit_Tarif_Stock!#REF!&lt;&gt;0,Produit_Tarif_Stock!#REF!,"")</f>
        <v>#REF!</v>
      </c>
      <c r="I2244" s="506" t="str">
        <f t="shared" si="68"/>
        <v/>
      </c>
      <c r="J2244" s="2" t="e">
        <f>IF(Produit_Tarif_Stock!#REF!&lt;&gt;0,Produit_Tarif_Stock!#REF!,"")</f>
        <v>#REF!</v>
      </c>
      <c r="K2244" s="2" t="e">
        <f>IF(Produit_Tarif_Stock!#REF!&lt;&gt;0,Produit_Tarif_Stock!#REF!,"")</f>
        <v>#REF!</v>
      </c>
      <c r="L2244" s="114" t="e">
        <f>IF(Produit_Tarif_Stock!#REF!&lt;&gt;0,Produit_Tarif_Stock!#REF!,"")</f>
        <v>#REF!</v>
      </c>
      <c r="M2244" s="114" t="e">
        <f>IF(Produit_Tarif_Stock!#REF!&lt;&gt;0,Produit_Tarif_Stock!#REF!,"")</f>
        <v>#REF!</v>
      </c>
      <c r="N2244" s="454"/>
      <c r="P2244" s="2" t="e">
        <f>IF(Produit_Tarif_Stock!#REF!&lt;&gt;0,Produit_Tarif_Stock!#REF!,"")</f>
        <v>#REF!</v>
      </c>
      <c r="Q2244" s="518" t="e">
        <f>IF(Produit_Tarif_Stock!#REF!&lt;&gt;0,(E2244-(E2244*H2244)-Produit_Tarif_Stock!#REF!)/Produit_Tarif_Stock!#REF!*100,(E2244-(E2244*H2244)-Produit_Tarif_Stock!#REF!)/Produit_Tarif_Stock!#REF!*100)</f>
        <v>#REF!</v>
      </c>
      <c r="R2244" s="523">
        <f t="shared" si="69"/>
        <v>0</v>
      </c>
      <c r="S2244" s="524" t="e">
        <f>Produit_Tarif_Stock!#REF!</f>
        <v>#REF!</v>
      </c>
    </row>
    <row r="2245" spans="1:19" ht="24.75" customHeight="1">
      <c r="A2245" s="228" t="e">
        <f>Produit_Tarif_Stock!#REF!</f>
        <v>#REF!</v>
      </c>
      <c r="B2245" s="118" t="e">
        <f>IF(Produit_Tarif_Stock!#REF!&lt;&gt;"",Produit_Tarif_Stock!#REF!,"")</f>
        <v>#REF!</v>
      </c>
      <c r="C2245" s="502" t="e">
        <f>IF(Produit_Tarif_Stock!#REF!&lt;&gt;"",Produit_Tarif_Stock!#REF!,"")</f>
        <v>#REF!</v>
      </c>
      <c r="D2245" s="505" t="e">
        <f>IF(Produit_Tarif_Stock!#REF!&lt;&gt;"",Produit_Tarif_Stock!#REF!,"")</f>
        <v>#REF!</v>
      </c>
      <c r="E2245" s="514" t="e">
        <f>IF(Produit_Tarif_Stock!#REF!&lt;&gt;0,Produit_Tarif_Stock!#REF!,"")</f>
        <v>#REF!</v>
      </c>
      <c r="F2245" s="2" t="e">
        <f>IF(Produit_Tarif_Stock!#REF!&lt;&gt;"",Produit_Tarif_Stock!#REF!,"")</f>
        <v>#REF!</v>
      </c>
      <c r="G2245" s="506" t="e">
        <f>IF(Produit_Tarif_Stock!#REF!&lt;&gt;0,Produit_Tarif_Stock!#REF!,"")</f>
        <v>#REF!</v>
      </c>
      <c r="I2245" s="506" t="str">
        <f t="shared" si="68"/>
        <v/>
      </c>
      <c r="J2245" s="2" t="e">
        <f>IF(Produit_Tarif_Stock!#REF!&lt;&gt;0,Produit_Tarif_Stock!#REF!,"")</f>
        <v>#REF!</v>
      </c>
      <c r="K2245" s="2" t="e">
        <f>IF(Produit_Tarif_Stock!#REF!&lt;&gt;0,Produit_Tarif_Stock!#REF!,"")</f>
        <v>#REF!</v>
      </c>
      <c r="L2245" s="114" t="e">
        <f>IF(Produit_Tarif_Stock!#REF!&lt;&gt;0,Produit_Tarif_Stock!#REF!,"")</f>
        <v>#REF!</v>
      </c>
      <c r="M2245" s="114" t="e">
        <f>IF(Produit_Tarif_Stock!#REF!&lt;&gt;0,Produit_Tarif_Stock!#REF!,"")</f>
        <v>#REF!</v>
      </c>
      <c r="N2245" s="454"/>
      <c r="P2245" s="2" t="e">
        <f>IF(Produit_Tarif_Stock!#REF!&lt;&gt;0,Produit_Tarif_Stock!#REF!,"")</f>
        <v>#REF!</v>
      </c>
      <c r="Q2245" s="518" t="e">
        <f>IF(Produit_Tarif_Stock!#REF!&lt;&gt;0,(E2245-(E2245*H2245)-Produit_Tarif_Stock!#REF!)/Produit_Tarif_Stock!#REF!*100,(E2245-(E2245*H2245)-Produit_Tarif_Stock!#REF!)/Produit_Tarif_Stock!#REF!*100)</f>
        <v>#REF!</v>
      </c>
      <c r="R2245" s="523">
        <f t="shared" si="69"/>
        <v>0</v>
      </c>
      <c r="S2245" s="524" t="e">
        <f>Produit_Tarif_Stock!#REF!</f>
        <v>#REF!</v>
      </c>
    </row>
    <row r="2246" spans="1:19" ht="24.75" customHeight="1">
      <c r="A2246" s="228" t="e">
        <f>Produit_Tarif_Stock!#REF!</f>
        <v>#REF!</v>
      </c>
      <c r="B2246" s="118" t="e">
        <f>IF(Produit_Tarif_Stock!#REF!&lt;&gt;"",Produit_Tarif_Stock!#REF!,"")</f>
        <v>#REF!</v>
      </c>
      <c r="C2246" s="502" t="e">
        <f>IF(Produit_Tarif_Stock!#REF!&lt;&gt;"",Produit_Tarif_Stock!#REF!,"")</f>
        <v>#REF!</v>
      </c>
      <c r="D2246" s="505" t="e">
        <f>IF(Produit_Tarif_Stock!#REF!&lt;&gt;"",Produit_Tarif_Stock!#REF!,"")</f>
        <v>#REF!</v>
      </c>
      <c r="E2246" s="514" t="e">
        <f>IF(Produit_Tarif_Stock!#REF!&lt;&gt;0,Produit_Tarif_Stock!#REF!,"")</f>
        <v>#REF!</v>
      </c>
      <c r="F2246" s="2" t="e">
        <f>IF(Produit_Tarif_Stock!#REF!&lt;&gt;"",Produit_Tarif_Stock!#REF!,"")</f>
        <v>#REF!</v>
      </c>
      <c r="G2246" s="506" t="e">
        <f>IF(Produit_Tarif_Stock!#REF!&lt;&gt;0,Produit_Tarif_Stock!#REF!,"")</f>
        <v>#REF!</v>
      </c>
      <c r="I2246" s="506" t="str">
        <f t="shared" si="68"/>
        <v/>
      </c>
      <c r="J2246" s="2" t="e">
        <f>IF(Produit_Tarif_Stock!#REF!&lt;&gt;0,Produit_Tarif_Stock!#REF!,"")</f>
        <v>#REF!</v>
      </c>
      <c r="K2246" s="2" t="e">
        <f>IF(Produit_Tarif_Stock!#REF!&lt;&gt;0,Produit_Tarif_Stock!#REF!,"")</f>
        <v>#REF!</v>
      </c>
      <c r="L2246" s="114" t="e">
        <f>IF(Produit_Tarif_Stock!#REF!&lt;&gt;0,Produit_Tarif_Stock!#REF!,"")</f>
        <v>#REF!</v>
      </c>
      <c r="M2246" s="114" t="e">
        <f>IF(Produit_Tarif_Stock!#REF!&lt;&gt;0,Produit_Tarif_Stock!#REF!,"")</f>
        <v>#REF!</v>
      </c>
      <c r="N2246" s="454"/>
      <c r="P2246" s="2" t="e">
        <f>IF(Produit_Tarif_Stock!#REF!&lt;&gt;0,Produit_Tarif_Stock!#REF!,"")</f>
        <v>#REF!</v>
      </c>
      <c r="Q2246" s="518" t="e">
        <f>IF(Produit_Tarif_Stock!#REF!&lt;&gt;0,(E2246-(E2246*H2246)-Produit_Tarif_Stock!#REF!)/Produit_Tarif_Stock!#REF!*100,(E2246-(E2246*H2246)-Produit_Tarif_Stock!#REF!)/Produit_Tarif_Stock!#REF!*100)</f>
        <v>#REF!</v>
      </c>
      <c r="R2246" s="523">
        <f t="shared" si="69"/>
        <v>0</v>
      </c>
      <c r="S2246" s="524" t="e">
        <f>Produit_Tarif_Stock!#REF!</f>
        <v>#REF!</v>
      </c>
    </row>
    <row r="2247" spans="1:19" ht="24.75" customHeight="1">
      <c r="A2247" s="228" t="e">
        <f>Produit_Tarif_Stock!#REF!</f>
        <v>#REF!</v>
      </c>
      <c r="B2247" s="118" t="e">
        <f>IF(Produit_Tarif_Stock!#REF!&lt;&gt;"",Produit_Tarif_Stock!#REF!,"")</f>
        <v>#REF!</v>
      </c>
      <c r="C2247" s="502" t="e">
        <f>IF(Produit_Tarif_Stock!#REF!&lt;&gt;"",Produit_Tarif_Stock!#REF!,"")</f>
        <v>#REF!</v>
      </c>
      <c r="D2247" s="505" t="e">
        <f>IF(Produit_Tarif_Stock!#REF!&lt;&gt;"",Produit_Tarif_Stock!#REF!,"")</f>
        <v>#REF!</v>
      </c>
      <c r="E2247" s="514" t="e">
        <f>IF(Produit_Tarif_Stock!#REF!&lt;&gt;0,Produit_Tarif_Stock!#REF!,"")</f>
        <v>#REF!</v>
      </c>
      <c r="F2247" s="2" t="e">
        <f>IF(Produit_Tarif_Stock!#REF!&lt;&gt;"",Produit_Tarif_Stock!#REF!,"")</f>
        <v>#REF!</v>
      </c>
      <c r="G2247" s="506" t="e">
        <f>IF(Produit_Tarif_Stock!#REF!&lt;&gt;0,Produit_Tarif_Stock!#REF!,"")</f>
        <v>#REF!</v>
      </c>
      <c r="I2247" s="506" t="str">
        <f t="shared" ref="I2247:I2310" si="70">IF(H2247&gt;0,E2247-(E2247*H2247),"")</f>
        <v/>
      </c>
      <c r="J2247" s="2" t="e">
        <f>IF(Produit_Tarif_Stock!#REF!&lt;&gt;0,Produit_Tarif_Stock!#REF!,"")</f>
        <v>#REF!</v>
      </c>
      <c r="K2247" s="2" t="e">
        <f>IF(Produit_Tarif_Stock!#REF!&lt;&gt;0,Produit_Tarif_Stock!#REF!,"")</f>
        <v>#REF!</v>
      </c>
      <c r="L2247" s="114" t="e">
        <f>IF(Produit_Tarif_Stock!#REF!&lt;&gt;0,Produit_Tarif_Stock!#REF!,"")</f>
        <v>#REF!</v>
      </c>
      <c r="M2247" s="114" t="e">
        <f>IF(Produit_Tarif_Stock!#REF!&lt;&gt;0,Produit_Tarif_Stock!#REF!,"")</f>
        <v>#REF!</v>
      </c>
      <c r="N2247" s="454"/>
      <c r="P2247" s="2" t="e">
        <f>IF(Produit_Tarif_Stock!#REF!&lt;&gt;0,Produit_Tarif_Stock!#REF!,"")</f>
        <v>#REF!</v>
      </c>
      <c r="Q2247" s="518" t="e">
        <f>IF(Produit_Tarif_Stock!#REF!&lt;&gt;0,(E2247-(E2247*H2247)-Produit_Tarif_Stock!#REF!)/Produit_Tarif_Stock!#REF!*100,(E2247-(E2247*H2247)-Produit_Tarif_Stock!#REF!)/Produit_Tarif_Stock!#REF!*100)</f>
        <v>#REF!</v>
      </c>
      <c r="R2247" s="523">
        <f t="shared" ref="R2247:R2310" si="71">SUM(H2247:H4240)</f>
        <v>0</v>
      </c>
      <c r="S2247" s="524" t="e">
        <f>Produit_Tarif_Stock!#REF!</f>
        <v>#REF!</v>
      </c>
    </row>
    <row r="2248" spans="1:19" ht="24.75" customHeight="1">
      <c r="A2248" s="228" t="e">
        <f>Produit_Tarif_Stock!#REF!</f>
        <v>#REF!</v>
      </c>
      <c r="B2248" s="118" t="e">
        <f>IF(Produit_Tarif_Stock!#REF!&lt;&gt;"",Produit_Tarif_Stock!#REF!,"")</f>
        <v>#REF!</v>
      </c>
      <c r="C2248" s="502" t="e">
        <f>IF(Produit_Tarif_Stock!#REF!&lt;&gt;"",Produit_Tarif_Stock!#REF!,"")</f>
        <v>#REF!</v>
      </c>
      <c r="D2248" s="505" t="e">
        <f>IF(Produit_Tarif_Stock!#REF!&lt;&gt;"",Produit_Tarif_Stock!#REF!,"")</f>
        <v>#REF!</v>
      </c>
      <c r="E2248" s="514" t="e">
        <f>IF(Produit_Tarif_Stock!#REF!&lt;&gt;0,Produit_Tarif_Stock!#REF!,"")</f>
        <v>#REF!</v>
      </c>
      <c r="F2248" s="2" t="e">
        <f>IF(Produit_Tarif_Stock!#REF!&lt;&gt;"",Produit_Tarif_Stock!#REF!,"")</f>
        <v>#REF!</v>
      </c>
      <c r="G2248" s="506" t="e">
        <f>IF(Produit_Tarif_Stock!#REF!&lt;&gt;0,Produit_Tarif_Stock!#REF!,"")</f>
        <v>#REF!</v>
      </c>
      <c r="I2248" s="506" t="str">
        <f t="shared" si="70"/>
        <v/>
      </c>
      <c r="J2248" s="2" t="e">
        <f>IF(Produit_Tarif_Stock!#REF!&lt;&gt;0,Produit_Tarif_Stock!#REF!,"")</f>
        <v>#REF!</v>
      </c>
      <c r="K2248" s="2" t="e">
        <f>IF(Produit_Tarif_Stock!#REF!&lt;&gt;0,Produit_Tarif_Stock!#REF!,"")</f>
        <v>#REF!</v>
      </c>
      <c r="L2248" s="114" t="e">
        <f>IF(Produit_Tarif_Stock!#REF!&lt;&gt;0,Produit_Tarif_Stock!#REF!,"")</f>
        <v>#REF!</v>
      </c>
      <c r="M2248" s="114" t="e">
        <f>IF(Produit_Tarif_Stock!#REF!&lt;&gt;0,Produit_Tarif_Stock!#REF!,"")</f>
        <v>#REF!</v>
      </c>
      <c r="N2248" s="454"/>
      <c r="P2248" s="2" t="e">
        <f>IF(Produit_Tarif_Stock!#REF!&lt;&gt;0,Produit_Tarif_Stock!#REF!,"")</f>
        <v>#REF!</v>
      </c>
      <c r="Q2248" s="518" t="e">
        <f>IF(Produit_Tarif_Stock!#REF!&lt;&gt;0,(E2248-(E2248*H2248)-Produit_Tarif_Stock!#REF!)/Produit_Tarif_Stock!#REF!*100,(E2248-(E2248*H2248)-Produit_Tarif_Stock!#REF!)/Produit_Tarif_Stock!#REF!*100)</f>
        <v>#REF!</v>
      </c>
      <c r="R2248" s="523">
        <f t="shared" si="71"/>
        <v>0</v>
      </c>
      <c r="S2248" s="524" t="e">
        <f>Produit_Tarif_Stock!#REF!</f>
        <v>#REF!</v>
      </c>
    </row>
    <row r="2249" spans="1:19" ht="24.75" customHeight="1">
      <c r="A2249" s="228" t="e">
        <f>Produit_Tarif_Stock!#REF!</f>
        <v>#REF!</v>
      </c>
      <c r="B2249" s="118" t="e">
        <f>IF(Produit_Tarif_Stock!#REF!&lt;&gt;"",Produit_Tarif_Stock!#REF!,"")</f>
        <v>#REF!</v>
      </c>
      <c r="C2249" s="502" t="e">
        <f>IF(Produit_Tarif_Stock!#REF!&lt;&gt;"",Produit_Tarif_Stock!#REF!,"")</f>
        <v>#REF!</v>
      </c>
      <c r="D2249" s="505" t="e">
        <f>IF(Produit_Tarif_Stock!#REF!&lt;&gt;"",Produit_Tarif_Stock!#REF!,"")</f>
        <v>#REF!</v>
      </c>
      <c r="E2249" s="514" t="e">
        <f>IF(Produit_Tarif_Stock!#REF!&lt;&gt;0,Produit_Tarif_Stock!#REF!,"")</f>
        <v>#REF!</v>
      </c>
      <c r="F2249" s="2" t="e">
        <f>IF(Produit_Tarif_Stock!#REF!&lt;&gt;"",Produit_Tarif_Stock!#REF!,"")</f>
        <v>#REF!</v>
      </c>
      <c r="G2249" s="506" t="e">
        <f>IF(Produit_Tarif_Stock!#REF!&lt;&gt;0,Produit_Tarif_Stock!#REF!,"")</f>
        <v>#REF!</v>
      </c>
      <c r="I2249" s="506" t="str">
        <f t="shared" si="70"/>
        <v/>
      </c>
      <c r="J2249" s="2" t="e">
        <f>IF(Produit_Tarif_Stock!#REF!&lt;&gt;0,Produit_Tarif_Stock!#REF!,"")</f>
        <v>#REF!</v>
      </c>
      <c r="K2249" s="2" t="e">
        <f>IF(Produit_Tarif_Stock!#REF!&lt;&gt;0,Produit_Tarif_Stock!#REF!,"")</f>
        <v>#REF!</v>
      </c>
      <c r="L2249" s="114" t="e">
        <f>IF(Produit_Tarif_Stock!#REF!&lt;&gt;0,Produit_Tarif_Stock!#REF!,"")</f>
        <v>#REF!</v>
      </c>
      <c r="M2249" s="114" t="e">
        <f>IF(Produit_Tarif_Stock!#REF!&lt;&gt;0,Produit_Tarif_Stock!#REF!,"")</f>
        <v>#REF!</v>
      </c>
      <c r="N2249" s="454"/>
      <c r="P2249" s="2" t="e">
        <f>IF(Produit_Tarif_Stock!#REF!&lt;&gt;0,Produit_Tarif_Stock!#REF!,"")</f>
        <v>#REF!</v>
      </c>
      <c r="Q2249" s="518" t="e">
        <f>IF(Produit_Tarif_Stock!#REF!&lt;&gt;0,(E2249-(E2249*H2249)-Produit_Tarif_Stock!#REF!)/Produit_Tarif_Stock!#REF!*100,(E2249-(E2249*H2249)-Produit_Tarif_Stock!#REF!)/Produit_Tarif_Stock!#REF!*100)</f>
        <v>#REF!</v>
      </c>
      <c r="R2249" s="523">
        <f t="shared" si="71"/>
        <v>0</v>
      </c>
      <c r="S2249" s="524" t="e">
        <f>Produit_Tarif_Stock!#REF!</f>
        <v>#REF!</v>
      </c>
    </row>
    <row r="2250" spans="1:19" ht="24.75" customHeight="1">
      <c r="A2250" s="228" t="e">
        <f>Produit_Tarif_Stock!#REF!</f>
        <v>#REF!</v>
      </c>
      <c r="B2250" s="118" t="e">
        <f>IF(Produit_Tarif_Stock!#REF!&lt;&gt;"",Produit_Tarif_Stock!#REF!,"")</f>
        <v>#REF!</v>
      </c>
      <c r="C2250" s="502" t="e">
        <f>IF(Produit_Tarif_Stock!#REF!&lt;&gt;"",Produit_Tarif_Stock!#REF!,"")</f>
        <v>#REF!</v>
      </c>
      <c r="D2250" s="505" t="e">
        <f>IF(Produit_Tarif_Stock!#REF!&lt;&gt;"",Produit_Tarif_Stock!#REF!,"")</f>
        <v>#REF!</v>
      </c>
      <c r="E2250" s="514" t="e">
        <f>IF(Produit_Tarif_Stock!#REF!&lt;&gt;0,Produit_Tarif_Stock!#REF!,"")</f>
        <v>#REF!</v>
      </c>
      <c r="F2250" s="2" t="e">
        <f>IF(Produit_Tarif_Stock!#REF!&lt;&gt;"",Produit_Tarif_Stock!#REF!,"")</f>
        <v>#REF!</v>
      </c>
      <c r="G2250" s="506" t="e">
        <f>IF(Produit_Tarif_Stock!#REF!&lt;&gt;0,Produit_Tarif_Stock!#REF!,"")</f>
        <v>#REF!</v>
      </c>
      <c r="I2250" s="506" t="str">
        <f t="shared" si="70"/>
        <v/>
      </c>
      <c r="J2250" s="2" t="e">
        <f>IF(Produit_Tarif_Stock!#REF!&lt;&gt;0,Produit_Tarif_Stock!#REF!,"")</f>
        <v>#REF!</v>
      </c>
      <c r="K2250" s="2" t="e">
        <f>IF(Produit_Tarif_Stock!#REF!&lt;&gt;0,Produit_Tarif_Stock!#REF!,"")</f>
        <v>#REF!</v>
      </c>
      <c r="L2250" s="114" t="e">
        <f>IF(Produit_Tarif_Stock!#REF!&lt;&gt;0,Produit_Tarif_Stock!#REF!,"")</f>
        <v>#REF!</v>
      </c>
      <c r="M2250" s="114" t="e">
        <f>IF(Produit_Tarif_Stock!#REF!&lt;&gt;0,Produit_Tarif_Stock!#REF!,"")</f>
        <v>#REF!</v>
      </c>
      <c r="N2250" s="454"/>
      <c r="P2250" s="2" t="e">
        <f>IF(Produit_Tarif_Stock!#REF!&lt;&gt;0,Produit_Tarif_Stock!#REF!,"")</f>
        <v>#REF!</v>
      </c>
      <c r="Q2250" s="518" t="e">
        <f>IF(Produit_Tarif_Stock!#REF!&lt;&gt;0,(E2250-(E2250*H2250)-Produit_Tarif_Stock!#REF!)/Produit_Tarif_Stock!#REF!*100,(E2250-(E2250*H2250)-Produit_Tarif_Stock!#REF!)/Produit_Tarif_Stock!#REF!*100)</f>
        <v>#REF!</v>
      </c>
      <c r="R2250" s="523">
        <f t="shared" si="71"/>
        <v>0</v>
      </c>
      <c r="S2250" s="524" t="e">
        <f>Produit_Tarif_Stock!#REF!</f>
        <v>#REF!</v>
      </c>
    </row>
    <row r="2251" spans="1:19" ht="24.75" customHeight="1">
      <c r="A2251" s="228" t="e">
        <f>Produit_Tarif_Stock!#REF!</f>
        <v>#REF!</v>
      </c>
      <c r="B2251" s="118" t="e">
        <f>IF(Produit_Tarif_Stock!#REF!&lt;&gt;"",Produit_Tarif_Stock!#REF!,"")</f>
        <v>#REF!</v>
      </c>
      <c r="C2251" s="502" t="e">
        <f>IF(Produit_Tarif_Stock!#REF!&lt;&gt;"",Produit_Tarif_Stock!#REF!,"")</f>
        <v>#REF!</v>
      </c>
      <c r="D2251" s="505" t="e">
        <f>IF(Produit_Tarif_Stock!#REF!&lt;&gt;"",Produit_Tarif_Stock!#REF!,"")</f>
        <v>#REF!</v>
      </c>
      <c r="E2251" s="514" t="e">
        <f>IF(Produit_Tarif_Stock!#REF!&lt;&gt;0,Produit_Tarif_Stock!#REF!,"")</f>
        <v>#REF!</v>
      </c>
      <c r="F2251" s="2" t="e">
        <f>IF(Produit_Tarif_Stock!#REF!&lt;&gt;"",Produit_Tarif_Stock!#REF!,"")</f>
        <v>#REF!</v>
      </c>
      <c r="G2251" s="506" t="e">
        <f>IF(Produit_Tarif_Stock!#REF!&lt;&gt;0,Produit_Tarif_Stock!#REF!,"")</f>
        <v>#REF!</v>
      </c>
      <c r="I2251" s="506" t="str">
        <f t="shared" si="70"/>
        <v/>
      </c>
      <c r="J2251" s="2" t="e">
        <f>IF(Produit_Tarif_Stock!#REF!&lt;&gt;0,Produit_Tarif_Stock!#REF!,"")</f>
        <v>#REF!</v>
      </c>
      <c r="K2251" s="2" t="e">
        <f>IF(Produit_Tarif_Stock!#REF!&lt;&gt;0,Produit_Tarif_Stock!#REF!,"")</f>
        <v>#REF!</v>
      </c>
      <c r="L2251" s="114" t="e">
        <f>IF(Produit_Tarif_Stock!#REF!&lt;&gt;0,Produit_Tarif_Stock!#REF!,"")</f>
        <v>#REF!</v>
      </c>
      <c r="M2251" s="114" t="e">
        <f>IF(Produit_Tarif_Stock!#REF!&lt;&gt;0,Produit_Tarif_Stock!#REF!,"")</f>
        <v>#REF!</v>
      </c>
      <c r="N2251" s="454"/>
      <c r="P2251" s="2" t="e">
        <f>IF(Produit_Tarif_Stock!#REF!&lt;&gt;0,Produit_Tarif_Stock!#REF!,"")</f>
        <v>#REF!</v>
      </c>
      <c r="Q2251" s="518" t="e">
        <f>IF(Produit_Tarif_Stock!#REF!&lt;&gt;0,(E2251-(E2251*H2251)-Produit_Tarif_Stock!#REF!)/Produit_Tarif_Stock!#REF!*100,(E2251-(E2251*H2251)-Produit_Tarif_Stock!#REF!)/Produit_Tarif_Stock!#REF!*100)</f>
        <v>#REF!</v>
      </c>
      <c r="R2251" s="523">
        <f t="shared" si="71"/>
        <v>0</v>
      </c>
      <c r="S2251" s="524" t="e">
        <f>Produit_Tarif_Stock!#REF!</f>
        <v>#REF!</v>
      </c>
    </row>
    <row r="2252" spans="1:19" ht="24.75" customHeight="1">
      <c r="A2252" s="228" t="e">
        <f>Produit_Tarif_Stock!#REF!</f>
        <v>#REF!</v>
      </c>
      <c r="B2252" s="118" t="e">
        <f>IF(Produit_Tarif_Stock!#REF!&lt;&gt;"",Produit_Tarif_Stock!#REF!,"")</f>
        <v>#REF!</v>
      </c>
      <c r="C2252" s="502" t="e">
        <f>IF(Produit_Tarif_Stock!#REF!&lt;&gt;"",Produit_Tarif_Stock!#REF!,"")</f>
        <v>#REF!</v>
      </c>
      <c r="D2252" s="505" t="e">
        <f>IF(Produit_Tarif_Stock!#REF!&lt;&gt;"",Produit_Tarif_Stock!#REF!,"")</f>
        <v>#REF!</v>
      </c>
      <c r="E2252" s="514" t="e">
        <f>IF(Produit_Tarif_Stock!#REF!&lt;&gt;0,Produit_Tarif_Stock!#REF!,"")</f>
        <v>#REF!</v>
      </c>
      <c r="F2252" s="2" t="e">
        <f>IF(Produit_Tarif_Stock!#REF!&lt;&gt;"",Produit_Tarif_Stock!#REF!,"")</f>
        <v>#REF!</v>
      </c>
      <c r="G2252" s="506" t="e">
        <f>IF(Produit_Tarif_Stock!#REF!&lt;&gt;0,Produit_Tarif_Stock!#REF!,"")</f>
        <v>#REF!</v>
      </c>
      <c r="I2252" s="506" t="str">
        <f t="shared" si="70"/>
        <v/>
      </c>
      <c r="J2252" s="2" t="e">
        <f>IF(Produit_Tarif_Stock!#REF!&lt;&gt;0,Produit_Tarif_Stock!#REF!,"")</f>
        <v>#REF!</v>
      </c>
      <c r="K2252" s="2" t="e">
        <f>IF(Produit_Tarif_Stock!#REF!&lt;&gt;0,Produit_Tarif_Stock!#REF!,"")</f>
        <v>#REF!</v>
      </c>
      <c r="L2252" s="114" t="e">
        <f>IF(Produit_Tarif_Stock!#REF!&lt;&gt;0,Produit_Tarif_Stock!#REF!,"")</f>
        <v>#REF!</v>
      </c>
      <c r="M2252" s="114" t="e">
        <f>IF(Produit_Tarif_Stock!#REF!&lt;&gt;0,Produit_Tarif_Stock!#REF!,"")</f>
        <v>#REF!</v>
      </c>
      <c r="N2252" s="454"/>
      <c r="P2252" s="2" t="e">
        <f>IF(Produit_Tarif_Stock!#REF!&lt;&gt;0,Produit_Tarif_Stock!#REF!,"")</f>
        <v>#REF!</v>
      </c>
      <c r="Q2252" s="518" t="e">
        <f>IF(Produit_Tarif_Stock!#REF!&lt;&gt;0,(E2252-(E2252*H2252)-Produit_Tarif_Stock!#REF!)/Produit_Tarif_Stock!#REF!*100,(E2252-(E2252*H2252)-Produit_Tarif_Stock!#REF!)/Produit_Tarif_Stock!#REF!*100)</f>
        <v>#REF!</v>
      </c>
      <c r="R2252" s="523">
        <f t="shared" si="71"/>
        <v>0</v>
      </c>
      <c r="S2252" s="524" t="e">
        <f>Produit_Tarif_Stock!#REF!</f>
        <v>#REF!</v>
      </c>
    </row>
    <row r="2253" spans="1:19" ht="24.75" customHeight="1">
      <c r="A2253" s="228" t="e">
        <f>Produit_Tarif_Stock!#REF!</f>
        <v>#REF!</v>
      </c>
      <c r="B2253" s="118" t="e">
        <f>IF(Produit_Tarif_Stock!#REF!&lt;&gt;"",Produit_Tarif_Stock!#REF!,"")</f>
        <v>#REF!</v>
      </c>
      <c r="C2253" s="502" t="e">
        <f>IF(Produit_Tarif_Stock!#REF!&lt;&gt;"",Produit_Tarif_Stock!#REF!,"")</f>
        <v>#REF!</v>
      </c>
      <c r="D2253" s="505" t="e">
        <f>IF(Produit_Tarif_Stock!#REF!&lt;&gt;"",Produit_Tarif_Stock!#REF!,"")</f>
        <v>#REF!</v>
      </c>
      <c r="E2253" s="514" t="e">
        <f>IF(Produit_Tarif_Stock!#REF!&lt;&gt;0,Produit_Tarif_Stock!#REF!,"")</f>
        <v>#REF!</v>
      </c>
      <c r="F2253" s="2" t="e">
        <f>IF(Produit_Tarif_Stock!#REF!&lt;&gt;"",Produit_Tarif_Stock!#REF!,"")</f>
        <v>#REF!</v>
      </c>
      <c r="G2253" s="506" t="e">
        <f>IF(Produit_Tarif_Stock!#REF!&lt;&gt;0,Produit_Tarif_Stock!#REF!,"")</f>
        <v>#REF!</v>
      </c>
      <c r="I2253" s="506" t="str">
        <f t="shared" si="70"/>
        <v/>
      </c>
      <c r="J2253" s="2" t="e">
        <f>IF(Produit_Tarif_Stock!#REF!&lt;&gt;0,Produit_Tarif_Stock!#REF!,"")</f>
        <v>#REF!</v>
      </c>
      <c r="K2253" s="2" t="e">
        <f>IF(Produit_Tarif_Stock!#REF!&lt;&gt;0,Produit_Tarif_Stock!#REF!,"")</f>
        <v>#REF!</v>
      </c>
      <c r="L2253" s="114" t="e">
        <f>IF(Produit_Tarif_Stock!#REF!&lt;&gt;0,Produit_Tarif_Stock!#REF!,"")</f>
        <v>#REF!</v>
      </c>
      <c r="M2253" s="114" t="e">
        <f>IF(Produit_Tarif_Stock!#REF!&lt;&gt;0,Produit_Tarif_Stock!#REF!,"")</f>
        <v>#REF!</v>
      </c>
      <c r="N2253" s="454"/>
      <c r="P2253" s="2" t="e">
        <f>IF(Produit_Tarif_Stock!#REF!&lt;&gt;0,Produit_Tarif_Stock!#REF!,"")</f>
        <v>#REF!</v>
      </c>
      <c r="Q2253" s="518" t="e">
        <f>IF(Produit_Tarif_Stock!#REF!&lt;&gt;0,(E2253-(E2253*H2253)-Produit_Tarif_Stock!#REF!)/Produit_Tarif_Stock!#REF!*100,(E2253-(E2253*H2253)-Produit_Tarif_Stock!#REF!)/Produit_Tarif_Stock!#REF!*100)</f>
        <v>#REF!</v>
      </c>
      <c r="R2253" s="523">
        <f t="shared" si="71"/>
        <v>0</v>
      </c>
      <c r="S2253" s="524" t="e">
        <f>Produit_Tarif_Stock!#REF!</f>
        <v>#REF!</v>
      </c>
    </row>
    <row r="2254" spans="1:19" ht="24.75" customHeight="1">
      <c r="A2254" s="228" t="e">
        <f>Produit_Tarif_Stock!#REF!</f>
        <v>#REF!</v>
      </c>
      <c r="B2254" s="118" t="e">
        <f>IF(Produit_Tarif_Stock!#REF!&lt;&gt;"",Produit_Tarif_Stock!#REF!,"")</f>
        <v>#REF!</v>
      </c>
      <c r="C2254" s="502" t="e">
        <f>IF(Produit_Tarif_Stock!#REF!&lt;&gt;"",Produit_Tarif_Stock!#REF!,"")</f>
        <v>#REF!</v>
      </c>
      <c r="D2254" s="505" t="e">
        <f>IF(Produit_Tarif_Stock!#REF!&lt;&gt;"",Produit_Tarif_Stock!#REF!,"")</f>
        <v>#REF!</v>
      </c>
      <c r="E2254" s="514" t="e">
        <f>IF(Produit_Tarif_Stock!#REF!&lt;&gt;0,Produit_Tarif_Stock!#REF!,"")</f>
        <v>#REF!</v>
      </c>
      <c r="F2254" s="2" t="e">
        <f>IF(Produit_Tarif_Stock!#REF!&lt;&gt;"",Produit_Tarif_Stock!#REF!,"")</f>
        <v>#REF!</v>
      </c>
      <c r="G2254" s="506" t="e">
        <f>IF(Produit_Tarif_Stock!#REF!&lt;&gt;0,Produit_Tarif_Stock!#REF!,"")</f>
        <v>#REF!</v>
      </c>
      <c r="I2254" s="506" t="str">
        <f t="shared" si="70"/>
        <v/>
      </c>
      <c r="J2254" s="2" t="e">
        <f>IF(Produit_Tarif_Stock!#REF!&lt;&gt;0,Produit_Tarif_Stock!#REF!,"")</f>
        <v>#REF!</v>
      </c>
      <c r="K2254" s="2" t="e">
        <f>IF(Produit_Tarif_Stock!#REF!&lt;&gt;0,Produit_Tarif_Stock!#REF!,"")</f>
        <v>#REF!</v>
      </c>
      <c r="L2254" s="114" t="e">
        <f>IF(Produit_Tarif_Stock!#REF!&lt;&gt;0,Produit_Tarif_Stock!#REF!,"")</f>
        <v>#REF!</v>
      </c>
      <c r="M2254" s="114" t="e">
        <f>IF(Produit_Tarif_Stock!#REF!&lt;&gt;0,Produit_Tarif_Stock!#REF!,"")</f>
        <v>#REF!</v>
      </c>
      <c r="N2254" s="454"/>
      <c r="P2254" s="2" t="e">
        <f>IF(Produit_Tarif_Stock!#REF!&lt;&gt;0,Produit_Tarif_Stock!#REF!,"")</f>
        <v>#REF!</v>
      </c>
      <c r="Q2254" s="518" t="e">
        <f>IF(Produit_Tarif_Stock!#REF!&lt;&gt;0,(E2254-(E2254*H2254)-Produit_Tarif_Stock!#REF!)/Produit_Tarif_Stock!#REF!*100,(E2254-(E2254*H2254)-Produit_Tarif_Stock!#REF!)/Produit_Tarif_Stock!#REF!*100)</f>
        <v>#REF!</v>
      </c>
      <c r="R2254" s="523">
        <f t="shared" si="71"/>
        <v>0</v>
      </c>
      <c r="S2254" s="524" t="e">
        <f>Produit_Tarif_Stock!#REF!</f>
        <v>#REF!</v>
      </c>
    </row>
    <row r="2255" spans="1:19" ht="24.75" customHeight="1">
      <c r="A2255" s="228" t="e">
        <f>Produit_Tarif_Stock!#REF!</f>
        <v>#REF!</v>
      </c>
      <c r="B2255" s="118" t="e">
        <f>IF(Produit_Tarif_Stock!#REF!&lt;&gt;"",Produit_Tarif_Stock!#REF!,"")</f>
        <v>#REF!</v>
      </c>
      <c r="C2255" s="502" t="e">
        <f>IF(Produit_Tarif_Stock!#REF!&lt;&gt;"",Produit_Tarif_Stock!#REF!,"")</f>
        <v>#REF!</v>
      </c>
      <c r="D2255" s="505" t="e">
        <f>IF(Produit_Tarif_Stock!#REF!&lt;&gt;"",Produit_Tarif_Stock!#REF!,"")</f>
        <v>#REF!</v>
      </c>
      <c r="E2255" s="514" t="e">
        <f>IF(Produit_Tarif_Stock!#REF!&lt;&gt;0,Produit_Tarif_Stock!#REF!,"")</f>
        <v>#REF!</v>
      </c>
      <c r="F2255" s="2" t="e">
        <f>IF(Produit_Tarif_Stock!#REF!&lt;&gt;"",Produit_Tarif_Stock!#REF!,"")</f>
        <v>#REF!</v>
      </c>
      <c r="G2255" s="506" t="e">
        <f>IF(Produit_Tarif_Stock!#REF!&lt;&gt;0,Produit_Tarif_Stock!#REF!,"")</f>
        <v>#REF!</v>
      </c>
      <c r="I2255" s="506" t="str">
        <f t="shared" si="70"/>
        <v/>
      </c>
      <c r="J2255" s="2" t="e">
        <f>IF(Produit_Tarif_Stock!#REF!&lt;&gt;0,Produit_Tarif_Stock!#REF!,"")</f>
        <v>#REF!</v>
      </c>
      <c r="K2255" s="2" t="e">
        <f>IF(Produit_Tarif_Stock!#REF!&lt;&gt;0,Produit_Tarif_Stock!#REF!,"")</f>
        <v>#REF!</v>
      </c>
      <c r="L2255" s="114" t="e">
        <f>IF(Produit_Tarif_Stock!#REF!&lt;&gt;0,Produit_Tarif_Stock!#REF!,"")</f>
        <v>#REF!</v>
      </c>
      <c r="M2255" s="114" t="e">
        <f>IF(Produit_Tarif_Stock!#REF!&lt;&gt;0,Produit_Tarif_Stock!#REF!,"")</f>
        <v>#REF!</v>
      </c>
      <c r="N2255" s="454"/>
      <c r="P2255" s="2" t="e">
        <f>IF(Produit_Tarif_Stock!#REF!&lt;&gt;0,Produit_Tarif_Stock!#REF!,"")</f>
        <v>#REF!</v>
      </c>
      <c r="Q2255" s="518" t="e">
        <f>IF(Produit_Tarif_Stock!#REF!&lt;&gt;0,(E2255-(E2255*H2255)-Produit_Tarif_Stock!#REF!)/Produit_Tarif_Stock!#REF!*100,(E2255-(E2255*H2255)-Produit_Tarif_Stock!#REF!)/Produit_Tarif_Stock!#REF!*100)</f>
        <v>#REF!</v>
      </c>
      <c r="R2255" s="523">
        <f t="shared" si="71"/>
        <v>0</v>
      </c>
      <c r="S2255" s="524" t="e">
        <f>Produit_Tarif_Stock!#REF!</f>
        <v>#REF!</v>
      </c>
    </row>
    <row r="2256" spans="1:19" ht="24.75" customHeight="1">
      <c r="A2256" s="228" t="e">
        <f>Produit_Tarif_Stock!#REF!</f>
        <v>#REF!</v>
      </c>
      <c r="B2256" s="118" t="e">
        <f>IF(Produit_Tarif_Stock!#REF!&lt;&gt;"",Produit_Tarif_Stock!#REF!,"")</f>
        <v>#REF!</v>
      </c>
      <c r="C2256" s="502" t="e">
        <f>IF(Produit_Tarif_Stock!#REF!&lt;&gt;"",Produit_Tarif_Stock!#REF!,"")</f>
        <v>#REF!</v>
      </c>
      <c r="D2256" s="505" t="e">
        <f>IF(Produit_Tarif_Stock!#REF!&lt;&gt;"",Produit_Tarif_Stock!#REF!,"")</f>
        <v>#REF!</v>
      </c>
      <c r="E2256" s="514" t="e">
        <f>IF(Produit_Tarif_Stock!#REF!&lt;&gt;0,Produit_Tarif_Stock!#REF!,"")</f>
        <v>#REF!</v>
      </c>
      <c r="F2256" s="2" t="e">
        <f>IF(Produit_Tarif_Stock!#REF!&lt;&gt;"",Produit_Tarif_Stock!#REF!,"")</f>
        <v>#REF!</v>
      </c>
      <c r="G2256" s="506" t="e">
        <f>IF(Produit_Tarif_Stock!#REF!&lt;&gt;0,Produit_Tarif_Stock!#REF!,"")</f>
        <v>#REF!</v>
      </c>
      <c r="I2256" s="506" t="str">
        <f t="shared" si="70"/>
        <v/>
      </c>
      <c r="J2256" s="2" t="e">
        <f>IF(Produit_Tarif_Stock!#REF!&lt;&gt;0,Produit_Tarif_Stock!#REF!,"")</f>
        <v>#REF!</v>
      </c>
      <c r="K2256" s="2" t="e">
        <f>IF(Produit_Tarif_Stock!#REF!&lt;&gt;0,Produit_Tarif_Stock!#REF!,"")</f>
        <v>#REF!</v>
      </c>
      <c r="L2256" s="114" t="e">
        <f>IF(Produit_Tarif_Stock!#REF!&lt;&gt;0,Produit_Tarif_Stock!#REF!,"")</f>
        <v>#REF!</v>
      </c>
      <c r="M2256" s="114" t="e">
        <f>IF(Produit_Tarif_Stock!#REF!&lt;&gt;0,Produit_Tarif_Stock!#REF!,"")</f>
        <v>#REF!</v>
      </c>
      <c r="N2256" s="454"/>
      <c r="P2256" s="2" t="e">
        <f>IF(Produit_Tarif_Stock!#REF!&lt;&gt;0,Produit_Tarif_Stock!#REF!,"")</f>
        <v>#REF!</v>
      </c>
      <c r="Q2256" s="518" t="e">
        <f>IF(Produit_Tarif_Stock!#REF!&lt;&gt;0,(E2256-(E2256*H2256)-Produit_Tarif_Stock!#REF!)/Produit_Tarif_Stock!#REF!*100,(E2256-(E2256*H2256)-Produit_Tarif_Stock!#REF!)/Produit_Tarif_Stock!#REF!*100)</f>
        <v>#REF!</v>
      </c>
      <c r="R2256" s="523">
        <f t="shared" si="71"/>
        <v>0</v>
      </c>
      <c r="S2256" s="524" t="e">
        <f>Produit_Tarif_Stock!#REF!</f>
        <v>#REF!</v>
      </c>
    </row>
    <row r="2257" spans="1:19" ht="24.75" customHeight="1">
      <c r="A2257" s="228" t="e">
        <f>Produit_Tarif_Stock!#REF!</f>
        <v>#REF!</v>
      </c>
      <c r="B2257" s="118" t="e">
        <f>IF(Produit_Tarif_Stock!#REF!&lt;&gt;"",Produit_Tarif_Stock!#REF!,"")</f>
        <v>#REF!</v>
      </c>
      <c r="C2257" s="502" t="e">
        <f>IF(Produit_Tarif_Stock!#REF!&lt;&gt;"",Produit_Tarif_Stock!#REF!,"")</f>
        <v>#REF!</v>
      </c>
      <c r="D2257" s="505" t="e">
        <f>IF(Produit_Tarif_Stock!#REF!&lt;&gt;"",Produit_Tarif_Stock!#REF!,"")</f>
        <v>#REF!</v>
      </c>
      <c r="E2257" s="514" t="e">
        <f>IF(Produit_Tarif_Stock!#REF!&lt;&gt;0,Produit_Tarif_Stock!#REF!,"")</f>
        <v>#REF!</v>
      </c>
      <c r="F2257" s="2" t="e">
        <f>IF(Produit_Tarif_Stock!#REF!&lt;&gt;"",Produit_Tarif_Stock!#REF!,"")</f>
        <v>#REF!</v>
      </c>
      <c r="G2257" s="506" t="e">
        <f>IF(Produit_Tarif_Stock!#REF!&lt;&gt;0,Produit_Tarif_Stock!#REF!,"")</f>
        <v>#REF!</v>
      </c>
      <c r="I2257" s="506" t="str">
        <f t="shared" si="70"/>
        <v/>
      </c>
      <c r="J2257" s="2" t="e">
        <f>IF(Produit_Tarif_Stock!#REF!&lt;&gt;0,Produit_Tarif_Stock!#REF!,"")</f>
        <v>#REF!</v>
      </c>
      <c r="K2257" s="2" t="e">
        <f>IF(Produit_Tarif_Stock!#REF!&lt;&gt;0,Produit_Tarif_Stock!#REF!,"")</f>
        <v>#REF!</v>
      </c>
      <c r="L2257" s="114" t="e">
        <f>IF(Produit_Tarif_Stock!#REF!&lt;&gt;0,Produit_Tarif_Stock!#REF!,"")</f>
        <v>#REF!</v>
      </c>
      <c r="M2257" s="114" t="e">
        <f>IF(Produit_Tarif_Stock!#REF!&lt;&gt;0,Produit_Tarif_Stock!#REF!,"")</f>
        <v>#REF!</v>
      </c>
      <c r="N2257" s="454"/>
      <c r="P2257" s="2" t="e">
        <f>IF(Produit_Tarif_Stock!#REF!&lt;&gt;0,Produit_Tarif_Stock!#REF!,"")</f>
        <v>#REF!</v>
      </c>
      <c r="Q2257" s="518" t="e">
        <f>IF(Produit_Tarif_Stock!#REF!&lt;&gt;0,(E2257-(E2257*H2257)-Produit_Tarif_Stock!#REF!)/Produit_Tarif_Stock!#REF!*100,(E2257-(E2257*H2257)-Produit_Tarif_Stock!#REF!)/Produit_Tarif_Stock!#REF!*100)</f>
        <v>#REF!</v>
      </c>
      <c r="R2257" s="523">
        <f t="shared" si="71"/>
        <v>0</v>
      </c>
      <c r="S2257" s="524" t="e">
        <f>Produit_Tarif_Stock!#REF!</f>
        <v>#REF!</v>
      </c>
    </row>
    <row r="2258" spans="1:19" ht="24.75" customHeight="1">
      <c r="A2258" s="228" t="e">
        <f>Produit_Tarif_Stock!#REF!</f>
        <v>#REF!</v>
      </c>
      <c r="B2258" s="118" t="e">
        <f>IF(Produit_Tarif_Stock!#REF!&lt;&gt;"",Produit_Tarif_Stock!#REF!,"")</f>
        <v>#REF!</v>
      </c>
      <c r="C2258" s="502" t="e">
        <f>IF(Produit_Tarif_Stock!#REF!&lt;&gt;"",Produit_Tarif_Stock!#REF!,"")</f>
        <v>#REF!</v>
      </c>
      <c r="D2258" s="505" t="e">
        <f>IF(Produit_Tarif_Stock!#REF!&lt;&gt;"",Produit_Tarif_Stock!#REF!,"")</f>
        <v>#REF!</v>
      </c>
      <c r="E2258" s="514" t="e">
        <f>IF(Produit_Tarif_Stock!#REF!&lt;&gt;0,Produit_Tarif_Stock!#REF!,"")</f>
        <v>#REF!</v>
      </c>
      <c r="F2258" s="2" t="e">
        <f>IF(Produit_Tarif_Stock!#REF!&lt;&gt;"",Produit_Tarif_Stock!#REF!,"")</f>
        <v>#REF!</v>
      </c>
      <c r="G2258" s="506" t="e">
        <f>IF(Produit_Tarif_Stock!#REF!&lt;&gt;0,Produit_Tarif_Stock!#REF!,"")</f>
        <v>#REF!</v>
      </c>
      <c r="I2258" s="506" t="str">
        <f t="shared" si="70"/>
        <v/>
      </c>
      <c r="J2258" s="2" t="e">
        <f>IF(Produit_Tarif_Stock!#REF!&lt;&gt;0,Produit_Tarif_Stock!#REF!,"")</f>
        <v>#REF!</v>
      </c>
      <c r="K2258" s="2" t="e">
        <f>IF(Produit_Tarif_Stock!#REF!&lt;&gt;0,Produit_Tarif_Stock!#REF!,"")</f>
        <v>#REF!</v>
      </c>
      <c r="L2258" s="114" t="e">
        <f>IF(Produit_Tarif_Stock!#REF!&lt;&gt;0,Produit_Tarif_Stock!#REF!,"")</f>
        <v>#REF!</v>
      </c>
      <c r="M2258" s="114" t="e">
        <f>IF(Produit_Tarif_Stock!#REF!&lt;&gt;0,Produit_Tarif_Stock!#REF!,"")</f>
        <v>#REF!</v>
      </c>
      <c r="N2258" s="454"/>
      <c r="P2258" s="2" t="e">
        <f>IF(Produit_Tarif_Stock!#REF!&lt;&gt;0,Produit_Tarif_Stock!#REF!,"")</f>
        <v>#REF!</v>
      </c>
      <c r="Q2258" s="518" t="e">
        <f>IF(Produit_Tarif_Stock!#REF!&lt;&gt;0,(E2258-(E2258*H2258)-Produit_Tarif_Stock!#REF!)/Produit_Tarif_Stock!#REF!*100,(E2258-(E2258*H2258)-Produit_Tarif_Stock!#REF!)/Produit_Tarif_Stock!#REF!*100)</f>
        <v>#REF!</v>
      </c>
      <c r="R2258" s="523">
        <f t="shared" si="71"/>
        <v>0</v>
      </c>
      <c r="S2258" s="524" t="e">
        <f>Produit_Tarif_Stock!#REF!</f>
        <v>#REF!</v>
      </c>
    </row>
    <row r="2259" spans="1:19" ht="24.75" customHeight="1">
      <c r="A2259" s="228" t="e">
        <f>Produit_Tarif_Stock!#REF!</f>
        <v>#REF!</v>
      </c>
      <c r="B2259" s="118" t="e">
        <f>IF(Produit_Tarif_Stock!#REF!&lt;&gt;"",Produit_Tarif_Stock!#REF!,"")</f>
        <v>#REF!</v>
      </c>
      <c r="C2259" s="502" t="e">
        <f>IF(Produit_Tarif_Stock!#REF!&lt;&gt;"",Produit_Tarif_Stock!#REF!,"")</f>
        <v>#REF!</v>
      </c>
      <c r="D2259" s="505" t="e">
        <f>IF(Produit_Tarif_Stock!#REF!&lt;&gt;"",Produit_Tarif_Stock!#REF!,"")</f>
        <v>#REF!</v>
      </c>
      <c r="E2259" s="514" t="e">
        <f>IF(Produit_Tarif_Stock!#REF!&lt;&gt;0,Produit_Tarif_Stock!#REF!,"")</f>
        <v>#REF!</v>
      </c>
      <c r="F2259" s="2" t="e">
        <f>IF(Produit_Tarif_Stock!#REF!&lt;&gt;"",Produit_Tarif_Stock!#REF!,"")</f>
        <v>#REF!</v>
      </c>
      <c r="G2259" s="506" t="e">
        <f>IF(Produit_Tarif_Stock!#REF!&lt;&gt;0,Produit_Tarif_Stock!#REF!,"")</f>
        <v>#REF!</v>
      </c>
      <c r="I2259" s="506" t="str">
        <f t="shared" si="70"/>
        <v/>
      </c>
      <c r="J2259" s="2" t="e">
        <f>IF(Produit_Tarif_Stock!#REF!&lt;&gt;0,Produit_Tarif_Stock!#REF!,"")</f>
        <v>#REF!</v>
      </c>
      <c r="K2259" s="2" t="e">
        <f>IF(Produit_Tarif_Stock!#REF!&lt;&gt;0,Produit_Tarif_Stock!#REF!,"")</f>
        <v>#REF!</v>
      </c>
      <c r="L2259" s="114" t="e">
        <f>IF(Produit_Tarif_Stock!#REF!&lt;&gt;0,Produit_Tarif_Stock!#REF!,"")</f>
        <v>#REF!</v>
      </c>
      <c r="M2259" s="114" t="e">
        <f>IF(Produit_Tarif_Stock!#REF!&lt;&gt;0,Produit_Tarif_Stock!#REF!,"")</f>
        <v>#REF!</v>
      </c>
      <c r="N2259" s="454"/>
      <c r="P2259" s="2" t="e">
        <f>IF(Produit_Tarif_Stock!#REF!&lt;&gt;0,Produit_Tarif_Stock!#REF!,"")</f>
        <v>#REF!</v>
      </c>
      <c r="Q2259" s="518" t="e">
        <f>IF(Produit_Tarif_Stock!#REF!&lt;&gt;0,(E2259-(E2259*H2259)-Produit_Tarif_Stock!#REF!)/Produit_Tarif_Stock!#REF!*100,(E2259-(E2259*H2259)-Produit_Tarif_Stock!#REF!)/Produit_Tarif_Stock!#REF!*100)</f>
        <v>#REF!</v>
      </c>
      <c r="R2259" s="523">
        <f t="shared" si="71"/>
        <v>0</v>
      </c>
      <c r="S2259" s="524" t="e">
        <f>Produit_Tarif_Stock!#REF!</f>
        <v>#REF!</v>
      </c>
    </row>
    <row r="2260" spans="1:19" ht="24.75" customHeight="1">
      <c r="A2260" s="228" t="e">
        <f>Produit_Tarif_Stock!#REF!</f>
        <v>#REF!</v>
      </c>
      <c r="B2260" s="118" t="e">
        <f>IF(Produit_Tarif_Stock!#REF!&lt;&gt;"",Produit_Tarif_Stock!#REF!,"")</f>
        <v>#REF!</v>
      </c>
      <c r="C2260" s="502" t="e">
        <f>IF(Produit_Tarif_Stock!#REF!&lt;&gt;"",Produit_Tarif_Stock!#REF!,"")</f>
        <v>#REF!</v>
      </c>
      <c r="D2260" s="505" t="e">
        <f>IF(Produit_Tarif_Stock!#REF!&lt;&gt;"",Produit_Tarif_Stock!#REF!,"")</f>
        <v>#REF!</v>
      </c>
      <c r="E2260" s="514" t="e">
        <f>IF(Produit_Tarif_Stock!#REF!&lt;&gt;0,Produit_Tarif_Stock!#REF!,"")</f>
        <v>#REF!</v>
      </c>
      <c r="F2260" s="2" t="e">
        <f>IF(Produit_Tarif_Stock!#REF!&lt;&gt;"",Produit_Tarif_Stock!#REF!,"")</f>
        <v>#REF!</v>
      </c>
      <c r="G2260" s="506" t="e">
        <f>IF(Produit_Tarif_Stock!#REF!&lt;&gt;0,Produit_Tarif_Stock!#REF!,"")</f>
        <v>#REF!</v>
      </c>
      <c r="I2260" s="506" t="str">
        <f t="shared" si="70"/>
        <v/>
      </c>
      <c r="J2260" s="2" t="e">
        <f>IF(Produit_Tarif_Stock!#REF!&lt;&gt;0,Produit_Tarif_Stock!#REF!,"")</f>
        <v>#REF!</v>
      </c>
      <c r="K2260" s="2" t="e">
        <f>IF(Produit_Tarif_Stock!#REF!&lt;&gt;0,Produit_Tarif_Stock!#REF!,"")</f>
        <v>#REF!</v>
      </c>
      <c r="L2260" s="114" t="e">
        <f>IF(Produit_Tarif_Stock!#REF!&lt;&gt;0,Produit_Tarif_Stock!#REF!,"")</f>
        <v>#REF!</v>
      </c>
      <c r="M2260" s="114" t="e">
        <f>IF(Produit_Tarif_Stock!#REF!&lt;&gt;0,Produit_Tarif_Stock!#REF!,"")</f>
        <v>#REF!</v>
      </c>
      <c r="N2260" s="454"/>
      <c r="P2260" s="2" t="e">
        <f>IF(Produit_Tarif_Stock!#REF!&lt;&gt;0,Produit_Tarif_Stock!#REF!,"")</f>
        <v>#REF!</v>
      </c>
      <c r="Q2260" s="518" t="e">
        <f>IF(Produit_Tarif_Stock!#REF!&lt;&gt;0,(E2260-(E2260*H2260)-Produit_Tarif_Stock!#REF!)/Produit_Tarif_Stock!#REF!*100,(E2260-(E2260*H2260)-Produit_Tarif_Stock!#REF!)/Produit_Tarif_Stock!#REF!*100)</f>
        <v>#REF!</v>
      </c>
      <c r="R2260" s="523">
        <f t="shared" si="71"/>
        <v>0</v>
      </c>
      <c r="S2260" s="524" t="e">
        <f>Produit_Tarif_Stock!#REF!</f>
        <v>#REF!</v>
      </c>
    </row>
    <row r="2261" spans="1:19" ht="24.75" customHeight="1">
      <c r="A2261" s="228" t="e">
        <f>Produit_Tarif_Stock!#REF!</f>
        <v>#REF!</v>
      </c>
      <c r="B2261" s="118" t="e">
        <f>IF(Produit_Tarif_Stock!#REF!&lt;&gt;"",Produit_Tarif_Stock!#REF!,"")</f>
        <v>#REF!</v>
      </c>
      <c r="C2261" s="502" t="e">
        <f>IF(Produit_Tarif_Stock!#REF!&lt;&gt;"",Produit_Tarif_Stock!#REF!,"")</f>
        <v>#REF!</v>
      </c>
      <c r="D2261" s="505" t="e">
        <f>IF(Produit_Tarif_Stock!#REF!&lt;&gt;"",Produit_Tarif_Stock!#REF!,"")</f>
        <v>#REF!</v>
      </c>
      <c r="E2261" s="514" t="e">
        <f>IF(Produit_Tarif_Stock!#REF!&lt;&gt;0,Produit_Tarif_Stock!#REF!,"")</f>
        <v>#REF!</v>
      </c>
      <c r="F2261" s="2" t="e">
        <f>IF(Produit_Tarif_Stock!#REF!&lt;&gt;"",Produit_Tarif_Stock!#REF!,"")</f>
        <v>#REF!</v>
      </c>
      <c r="G2261" s="506" t="e">
        <f>IF(Produit_Tarif_Stock!#REF!&lt;&gt;0,Produit_Tarif_Stock!#REF!,"")</f>
        <v>#REF!</v>
      </c>
      <c r="I2261" s="506" t="str">
        <f t="shared" si="70"/>
        <v/>
      </c>
      <c r="J2261" s="2" t="e">
        <f>IF(Produit_Tarif_Stock!#REF!&lt;&gt;0,Produit_Tarif_Stock!#REF!,"")</f>
        <v>#REF!</v>
      </c>
      <c r="K2261" s="2" t="e">
        <f>IF(Produit_Tarif_Stock!#REF!&lt;&gt;0,Produit_Tarif_Stock!#REF!,"")</f>
        <v>#REF!</v>
      </c>
      <c r="L2261" s="114" t="e">
        <f>IF(Produit_Tarif_Stock!#REF!&lt;&gt;0,Produit_Tarif_Stock!#REF!,"")</f>
        <v>#REF!</v>
      </c>
      <c r="M2261" s="114" t="e">
        <f>IF(Produit_Tarif_Stock!#REF!&lt;&gt;0,Produit_Tarif_Stock!#REF!,"")</f>
        <v>#REF!</v>
      </c>
      <c r="N2261" s="454"/>
      <c r="P2261" s="2" t="e">
        <f>IF(Produit_Tarif_Stock!#REF!&lt;&gt;0,Produit_Tarif_Stock!#REF!,"")</f>
        <v>#REF!</v>
      </c>
      <c r="Q2261" s="518" t="e">
        <f>IF(Produit_Tarif_Stock!#REF!&lt;&gt;0,(E2261-(E2261*H2261)-Produit_Tarif_Stock!#REF!)/Produit_Tarif_Stock!#REF!*100,(E2261-(E2261*H2261)-Produit_Tarif_Stock!#REF!)/Produit_Tarif_Stock!#REF!*100)</f>
        <v>#REF!</v>
      </c>
      <c r="R2261" s="523">
        <f t="shared" si="71"/>
        <v>0</v>
      </c>
      <c r="S2261" s="524" t="e">
        <f>Produit_Tarif_Stock!#REF!</f>
        <v>#REF!</v>
      </c>
    </row>
    <row r="2262" spans="1:19" ht="24.75" customHeight="1">
      <c r="A2262" s="228" t="e">
        <f>Produit_Tarif_Stock!#REF!</f>
        <v>#REF!</v>
      </c>
      <c r="B2262" s="118" t="e">
        <f>IF(Produit_Tarif_Stock!#REF!&lt;&gt;"",Produit_Tarif_Stock!#REF!,"")</f>
        <v>#REF!</v>
      </c>
      <c r="C2262" s="502" t="e">
        <f>IF(Produit_Tarif_Stock!#REF!&lt;&gt;"",Produit_Tarif_Stock!#REF!,"")</f>
        <v>#REF!</v>
      </c>
      <c r="D2262" s="505" t="e">
        <f>IF(Produit_Tarif_Stock!#REF!&lt;&gt;"",Produit_Tarif_Stock!#REF!,"")</f>
        <v>#REF!</v>
      </c>
      <c r="E2262" s="514" t="e">
        <f>IF(Produit_Tarif_Stock!#REF!&lt;&gt;0,Produit_Tarif_Stock!#REF!,"")</f>
        <v>#REF!</v>
      </c>
      <c r="F2262" s="2" t="e">
        <f>IF(Produit_Tarif_Stock!#REF!&lt;&gt;"",Produit_Tarif_Stock!#REF!,"")</f>
        <v>#REF!</v>
      </c>
      <c r="G2262" s="506" t="e">
        <f>IF(Produit_Tarif_Stock!#REF!&lt;&gt;0,Produit_Tarif_Stock!#REF!,"")</f>
        <v>#REF!</v>
      </c>
      <c r="I2262" s="506" t="str">
        <f t="shared" si="70"/>
        <v/>
      </c>
      <c r="J2262" s="2" t="e">
        <f>IF(Produit_Tarif_Stock!#REF!&lt;&gt;0,Produit_Tarif_Stock!#REF!,"")</f>
        <v>#REF!</v>
      </c>
      <c r="K2262" s="2" t="e">
        <f>IF(Produit_Tarif_Stock!#REF!&lt;&gt;0,Produit_Tarif_Stock!#REF!,"")</f>
        <v>#REF!</v>
      </c>
      <c r="L2262" s="114" t="e">
        <f>IF(Produit_Tarif_Stock!#REF!&lt;&gt;0,Produit_Tarif_Stock!#REF!,"")</f>
        <v>#REF!</v>
      </c>
      <c r="M2262" s="114" t="e">
        <f>IF(Produit_Tarif_Stock!#REF!&lt;&gt;0,Produit_Tarif_Stock!#REF!,"")</f>
        <v>#REF!</v>
      </c>
      <c r="N2262" s="454"/>
      <c r="P2262" s="2" t="e">
        <f>IF(Produit_Tarif_Stock!#REF!&lt;&gt;0,Produit_Tarif_Stock!#REF!,"")</f>
        <v>#REF!</v>
      </c>
      <c r="Q2262" s="518" t="e">
        <f>IF(Produit_Tarif_Stock!#REF!&lt;&gt;0,(E2262-(E2262*H2262)-Produit_Tarif_Stock!#REF!)/Produit_Tarif_Stock!#REF!*100,(E2262-(E2262*H2262)-Produit_Tarif_Stock!#REF!)/Produit_Tarif_Stock!#REF!*100)</f>
        <v>#REF!</v>
      </c>
      <c r="R2262" s="523">
        <f t="shared" si="71"/>
        <v>0</v>
      </c>
      <c r="S2262" s="524" t="e">
        <f>Produit_Tarif_Stock!#REF!</f>
        <v>#REF!</v>
      </c>
    </row>
    <row r="2263" spans="1:19" ht="24.75" customHeight="1">
      <c r="A2263" s="228" t="e">
        <f>Produit_Tarif_Stock!#REF!</f>
        <v>#REF!</v>
      </c>
      <c r="B2263" s="118" t="e">
        <f>IF(Produit_Tarif_Stock!#REF!&lt;&gt;"",Produit_Tarif_Stock!#REF!,"")</f>
        <v>#REF!</v>
      </c>
      <c r="C2263" s="502" t="e">
        <f>IF(Produit_Tarif_Stock!#REF!&lt;&gt;"",Produit_Tarif_Stock!#REF!,"")</f>
        <v>#REF!</v>
      </c>
      <c r="D2263" s="505" t="e">
        <f>IF(Produit_Tarif_Stock!#REF!&lt;&gt;"",Produit_Tarif_Stock!#REF!,"")</f>
        <v>#REF!</v>
      </c>
      <c r="E2263" s="514" t="e">
        <f>IF(Produit_Tarif_Stock!#REF!&lt;&gt;0,Produit_Tarif_Stock!#REF!,"")</f>
        <v>#REF!</v>
      </c>
      <c r="F2263" s="2" t="e">
        <f>IF(Produit_Tarif_Stock!#REF!&lt;&gt;"",Produit_Tarif_Stock!#REF!,"")</f>
        <v>#REF!</v>
      </c>
      <c r="G2263" s="506" t="e">
        <f>IF(Produit_Tarif_Stock!#REF!&lt;&gt;0,Produit_Tarif_Stock!#REF!,"")</f>
        <v>#REF!</v>
      </c>
      <c r="I2263" s="506" t="str">
        <f t="shared" si="70"/>
        <v/>
      </c>
      <c r="J2263" s="2" t="e">
        <f>IF(Produit_Tarif_Stock!#REF!&lt;&gt;0,Produit_Tarif_Stock!#REF!,"")</f>
        <v>#REF!</v>
      </c>
      <c r="K2263" s="2" t="e">
        <f>IF(Produit_Tarif_Stock!#REF!&lt;&gt;0,Produit_Tarif_Stock!#REF!,"")</f>
        <v>#REF!</v>
      </c>
      <c r="L2263" s="114" t="e">
        <f>IF(Produit_Tarif_Stock!#REF!&lt;&gt;0,Produit_Tarif_Stock!#REF!,"")</f>
        <v>#REF!</v>
      </c>
      <c r="M2263" s="114" t="e">
        <f>IF(Produit_Tarif_Stock!#REF!&lt;&gt;0,Produit_Tarif_Stock!#REF!,"")</f>
        <v>#REF!</v>
      </c>
      <c r="N2263" s="454"/>
      <c r="P2263" s="2" t="e">
        <f>IF(Produit_Tarif_Stock!#REF!&lt;&gt;0,Produit_Tarif_Stock!#REF!,"")</f>
        <v>#REF!</v>
      </c>
      <c r="Q2263" s="518" t="e">
        <f>IF(Produit_Tarif_Stock!#REF!&lt;&gt;0,(E2263-(E2263*H2263)-Produit_Tarif_Stock!#REF!)/Produit_Tarif_Stock!#REF!*100,(E2263-(E2263*H2263)-Produit_Tarif_Stock!#REF!)/Produit_Tarif_Stock!#REF!*100)</f>
        <v>#REF!</v>
      </c>
      <c r="R2263" s="523">
        <f t="shared" si="71"/>
        <v>0</v>
      </c>
      <c r="S2263" s="524" t="e">
        <f>Produit_Tarif_Stock!#REF!</f>
        <v>#REF!</v>
      </c>
    </row>
    <row r="2264" spans="1:19" ht="24.75" customHeight="1">
      <c r="A2264" s="228" t="e">
        <f>Produit_Tarif_Stock!#REF!</f>
        <v>#REF!</v>
      </c>
      <c r="B2264" s="118" t="e">
        <f>IF(Produit_Tarif_Stock!#REF!&lt;&gt;"",Produit_Tarif_Stock!#REF!,"")</f>
        <v>#REF!</v>
      </c>
      <c r="C2264" s="502" t="e">
        <f>IF(Produit_Tarif_Stock!#REF!&lt;&gt;"",Produit_Tarif_Stock!#REF!,"")</f>
        <v>#REF!</v>
      </c>
      <c r="D2264" s="505" t="e">
        <f>IF(Produit_Tarif_Stock!#REF!&lt;&gt;"",Produit_Tarif_Stock!#REF!,"")</f>
        <v>#REF!</v>
      </c>
      <c r="E2264" s="514" t="e">
        <f>IF(Produit_Tarif_Stock!#REF!&lt;&gt;0,Produit_Tarif_Stock!#REF!,"")</f>
        <v>#REF!</v>
      </c>
      <c r="F2264" s="2" t="e">
        <f>IF(Produit_Tarif_Stock!#REF!&lt;&gt;"",Produit_Tarif_Stock!#REF!,"")</f>
        <v>#REF!</v>
      </c>
      <c r="G2264" s="506" t="e">
        <f>IF(Produit_Tarif_Stock!#REF!&lt;&gt;0,Produit_Tarif_Stock!#REF!,"")</f>
        <v>#REF!</v>
      </c>
      <c r="I2264" s="506" t="str">
        <f t="shared" si="70"/>
        <v/>
      </c>
      <c r="J2264" s="2" t="e">
        <f>IF(Produit_Tarif_Stock!#REF!&lt;&gt;0,Produit_Tarif_Stock!#REF!,"")</f>
        <v>#REF!</v>
      </c>
      <c r="K2264" s="2" t="e">
        <f>IF(Produit_Tarif_Stock!#REF!&lt;&gt;0,Produit_Tarif_Stock!#REF!,"")</f>
        <v>#REF!</v>
      </c>
      <c r="L2264" s="114" t="e">
        <f>IF(Produit_Tarif_Stock!#REF!&lt;&gt;0,Produit_Tarif_Stock!#REF!,"")</f>
        <v>#REF!</v>
      </c>
      <c r="M2264" s="114" t="e">
        <f>IF(Produit_Tarif_Stock!#REF!&lt;&gt;0,Produit_Tarif_Stock!#REF!,"")</f>
        <v>#REF!</v>
      </c>
      <c r="N2264" s="454"/>
      <c r="P2264" s="2" t="e">
        <f>IF(Produit_Tarif_Stock!#REF!&lt;&gt;0,Produit_Tarif_Stock!#REF!,"")</f>
        <v>#REF!</v>
      </c>
      <c r="Q2264" s="518" t="e">
        <f>IF(Produit_Tarif_Stock!#REF!&lt;&gt;0,(E2264-(E2264*H2264)-Produit_Tarif_Stock!#REF!)/Produit_Tarif_Stock!#REF!*100,(E2264-(E2264*H2264)-Produit_Tarif_Stock!#REF!)/Produit_Tarif_Stock!#REF!*100)</f>
        <v>#REF!</v>
      </c>
      <c r="R2264" s="523">
        <f t="shared" si="71"/>
        <v>0</v>
      </c>
      <c r="S2264" s="524" t="e">
        <f>Produit_Tarif_Stock!#REF!</f>
        <v>#REF!</v>
      </c>
    </row>
    <row r="2265" spans="1:19" ht="24.75" customHeight="1">
      <c r="A2265" s="228" t="e">
        <f>Produit_Tarif_Stock!#REF!</f>
        <v>#REF!</v>
      </c>
      <c r="B2265" s="118" t="e">
        <f>IF(Produit_Tarif_Stock!#REF!&lt;&gt;"",Produit_Tarif_Stock!#REF!,"")</f>
        <v>#REF!</v>
      </c>
      <c r="C2265" s="502" t="e">
        <f>IF(Produit_Tarif_Stock!#REF!&lt;&gt;"",Produit_Tarif_Stock!#REF!,"")</f>
        <v>#REF!</v>
      </c>
      <c r="D2265" s="505" t="e">
        <f>IF(Produit_Tarif_Stock!#REF!&lt;&gt;"",Produit_Tarif_Stock!#REF!,"")</f>
        <v>#REF!</v>
      </c>
      <c r="E2265" s="514" t="e">
        <f>IF(Produit_Tarif_Stock!#REF!&lt;&gt;0,Produit_Tarif_Stock!#REF!,"")</f>
        <v>#REF!</v>
      </c>
      <c r="F2265" s="2" t="e">
        <f>IF(Produit_Tarif_Stock!#REF!&lt;&gt;"",Produit_Tarif_Stock!#REF!,"")</f>
        <v>#REF!</v>
      </c>
      <c r="G2265" s="506" t="e">
        <f>IF(Produit_Tarif_Stock!#REF!&lt;&gt;0,Produit_Tarif_Stock!#REF!,"")</f>
        <v>#REF!</v>
      </c>
      <c r="I2265" s="506" t="str">
        <f t="shared" si="70"/>
        <v/>
      </c>
      <c r="J2265" s="2" t="e">
        <f>IF(Produit_Tarif_Stock!#REF!&lt;&gt;0,Produit_Tarif_Stock!#REF!,"")</f>
        <v>#REF!</v>
      </c>
      <c r="K2265" s="2" t="e">
        <f>IF(Produit_Tarif_Stock!#REF!&lt;&gt;0,Produit_Tarif_Stock!#REF!,"")</f>
        <v>#REF!</v>
      </c>
      <c r="L2265" s="114" t="e">
        <f>IF(Produit_Tarif_Stock!#REF!&lt;&gt;0,Produit_Tarif_Stock!#REF!,"")</f>
        <v>#REF!</v>
      </c>
      <c r="M2265" s="114" t="e">
        <f>IF(Produit_Tarif_Stock!#REF!&lt;&gt;0,Produit_Tarif_Stock!#REF!,"")</f>
        <v>#REF!</v>
      </c>
      <c r="N2265" s="454"/>
      <c r="P2265" s="2" t="e">
        <f>IF(Produit_Tarif_Stock!#REF!&lt;&gt;0,Produit_Tarif_Stock!#REF!,"")</f>
        <v>#REF!</v>
      </c>
      <c r="Q2265" s="518" t="e">
        <f>IF(Produit_Tarif_Stock!#REF!&lt;&gt;0,(E2265-(E2265*H2265)-Produit_Tarif_Stock!#REF!)/Produit_Tarif_Stock!#REF!*100,(E2265-(E2265*H2265)-Produit_Tarif_Stock!#REF!)/Produit_Tarif_Stock!#REF!*100)</f>
        <v>#REF!</v>
      </c>
      <c r="R2265" s="523">
        <f t="shared" si="71"/>
        <v>0</v>
      </c>
      <c r="S2265" s="524" t="e">
        <f>Produit_Tarif_Stock!#REF!</f>
        <v>#REF!</v>
      </c>
    </row>
    <row r="2266" spans="1:19" ht="24.75" customHeight="1">
      <c r="A2266" s="228" t="e">
        <f>Produit_Tarif_Stock!#REF!</f>
        <v>#REF!</v>
      </c>
      <c r="B2266" s="118" t="e">
        <f>IF(Produit_Tarif_Stock!#REF!&lt;&gt;"",Produit_Tarif_Stock!#REF!,"")</f>
        <v>#REF!</v>
      </c>
      <c r="C2266" s="502" t="e">
        <f>IF(Produit_Tarif_Stock!#REF!&lt;&gt;"",Produit_Tarif_Stock!#REF!,"")</f>
        <v>#REF!</v>
      </c>
      <c r="D2266" s="505" t="e">
        <f>IF(Produit_Tarif_Stock!#REF!&lt;&gt;"",Produit_Tarif_Stock!#REF!,"")</f>
        <v>#REF!</v>
      </c>
      <c r="E2266" s="514" t="e">
        <f>IF(Produit_Tarif_Stock!#REF!&lt;&gt;0,Produit_Tarif_Stock!#REF!,"")</f>
        <v>#REF!</v>
      </c>
      <c r="F2266" s="2" t="e">
        <f>IF(Produit_Tarif_Stock!#REF!&lt;&gt;"",Produit_Tarif_Stock!#REF!,"")</f>
        <v>#REF!</v>
      </c>
      <c r="G2266" s="506" t="e">
        <f>IF(Produit_Tarif_Stock!#REF!&lt;&gt;0,Produit_Tarif_Stock!#REF!,"")</f>
        <v>#REF!</v>
      </c>
      <c r="I2266" s="506" t="str">
        <f t="shared" si="70"/>
        <v/>
      </c>
      <c r="J2266" s="2" t="e">
        <f>IF(Produit_Tarif_Stock!#REF!&lt;&gt;0,Produit_Tarif_Stock!#REF!,"")</f>
        <v>#REF!</v>
      </c>
      <c r="K2266" s="2" t="e">
        <f>IF(Produit_Tarif_Stock!#REF!&lt;&gt;0,Produit_Tarif_Stock!#REF!,"")</f>
        <v>#REF!</v>
      </c>
      <c r="L2266" s="114" t="e">
        <f>IF(Produit_Tarif_Stock!#REF!&lt;&gt;0,Produit_Tarif_Stock!#REF!,"")</f>
        <v>#REF!</v>
      </c>
      <c r="M2266" s="114" t="e">
        <f>IF(Produit_Tarif_Stock!#REF!&lt;&gt;0,Produit_Tarif_Stock!#REF!,"")</f>
        <v>#REF!</v>
      </c>
      <c r="N2266" s="454"/>
      <c r="P2266" s="2" t="e">
        <f>IF(Produit_Tarif_Stock!#REF!&lt;&gt;0,Produit_Tarif_Stock!#REF!,"")</f>
        <v>#REF!</v>
      </c>
      <c r="Q2266" s="518" t="e">
        <f>IF(Produit_Tarif_Stock!#REF!&lt;&gt;0,(E2266-(E2266*H2266)-Produit_Tarif_Stock!#REF!)/Produit_Tarif_Stock!#REF!*100,(E2266-(E2266*H2266)-Produit_Tarif_Stock!#REF!)/Produit_Tarif_Stock!#REF!*100)</f>
        <v>#REF!</v>
      </c>
      <c r="R2266" s="523">
        <f t="shared" si="71"/>
        <v>0</v>
      </c>
      <c r="S2266" s="524" t="e">
        <f>Produit_Tarif_Stock!#REF!</f>
        <v>#REF!</v>
      </c>
    </row>
    <row r="2267" spans="1:19" ht="24.75" customHeight="1">
      <c r="A2267" s="228" t="e">
        <f>Produit_Tarif_Stock!#REF!</f>
        <v>#REF!</v>
      </c>
      <c r="B2267" s="118" t="e">
        <f>IF(Produit_Tarif_Stock!#REF!&lt;&gt;"",Produit_Tarif_Stock!#REF!,"")</f>
        <v>#REF!</v>
      </c>
      <c r="C2267" s="502" t="e">
        <f>IF(Produit_Tarif_Stock!#REF!&lt;&gt;"",Produit_Tarif_Stock!#REF!,"")</f>
        <v>#REF!</v>
      </c>
      <c r="D2267" s="505" t="e">
        <f>IF(Produit_Tarif_Stock!#REF!&lt;&gt;"",Produit_Tarif_Stock!#REF!,"")</f>
        <v>#REF!</v>
      </c>
      <c r="E2267" s="514" t="e">
        <f>IF(Produit_Tarif_Stock!#REF!&lt;&gt;0,Produit_Tarif_Stock!#REF!,"")</f>
        <v>#REF!</v>
      </c>
      <c r="F2267" s="2" t="e">
        <f>IF(Produit_Tarif_Stock!#REF!&lt;&gt;"",Produit_Tarif_Stock!#REF!,"")</f>
        <v>#REF!</v>
      </c>
      <c r="G2267" s="506" t="e">
        <f>IF(Produit_Tarif_Stock!#REF!&lt;&gt;0,Produit_Tarif_Stock!#REF!,"")</f>
        <v>#REF!</v>
      </c>
      <c r="I2267" s="506" t="str">
        <f t="shared" si="70"/>
        <v/>
      </c>
      <c r="J2267" s="2" t="e">
        <f>IF(Produit_Tarif_Stock!#REF!&lt;&gt;0,Produit_Tarif_Stock!#REF!,"")</f>
        <v>#REF!</v>
      </c>
      <c r="K2267" s="2" t="e">
        <f>IF(Produit_Tarif_Stock!#REF!&lt;&gt;0,Produit_Tarif_Stock!#REF!,"")</f>
        <v>#REF!</v>
      </c>
      <c r="L2267" s="114" t="e">
        <f>IF(Produit_Tarif_Stock!#REF!&lt;&gt;0,Produit_Tarif_Stock!#REF!,"")</f>
        <v>#REF!</v>
      </c>
      <c r="M2267" s="114" t="e">
        <f>IF(Produit_Tarif_Stock!#REF!&lt;&gt;0,Produit_Tarif_Stock!#REF!,"")</f>
        <v>#REF!</v>
      </c>
      <c r="N2267" s="454"/>
      <c r="P2267" s="2" t="e">
        <f>IF(Produit_Tarif_Stock!#REF!&lt;&gt;0,Produit_Tarif_Stock!#REF!,"")</f>
        <v>#REF!</v>
      </c>
      <c r="Q2267" s="518" t="e">
        <f>IF(Produit_Tarif_Stock!#REF!&lt;&gt;0,(E2267-(E2267*H2267)-Produit_Tarif_Stock!#REF!)/Produit_Tarif_Stock!#REF!*100,(E2267-(E2267*H2267)-Produit_Tarif_Stock!#REF!)/Produit_Tarif_Stock!#REF!*100)</f>
        <v>#REF!</v>
      </c>
      <c r="R2267" s="523">
        <f t="shared" si="71"/>
        <v>0</v>
      </c>
      <c r="S2267" s="524" t="e">
        <f>Produit_Tarif_Stock!#REF!</f>
        <v>#REF!</v>
      </c>
    </row>
    <row r="2268" spans="1:19" ht="24.75" customHeight="1">
      <c r="A2268" s="228" t="e">
        <f>Produit_Tarif_Stock!#REF!</f>
        <v>#REF!</v>
      </c>
      <c r="B2268" s="118" t="e">
        <f>IF(Produit_Tarif_Stock!#REF!&lt;&gt;"",Produit_Tarif_Stock!#REF!,"")</f>
        <v>#REF!</v>
      </c>
      <c r="C2268" s="502" t="e">
        <f>IF(Produit_Tarif_Stock!#REF!&lt;&gt;"",Produit_Tarif_Stock!#REF!,"")</f>
        <v>#REF!</v>
      </c>
      <c r="D2268" s="505" t="e">
        <f>IF(Produit_Tarif_Stock!#REF!&lt;&gt;"",Produit_Tarif_Stock!#REF!,"")</f>
        <v>#REF!</v>
      </c>
      <c r="E2268" s="514" t="e">
        <f>IF(Produit_Tarif_Stock!#REF!&lt;&gt;0,Produit_Tarif_Stock!#REF!,"")</f>
        <v>#REF!</v>
      </c>
      <c r="F2268" s="2" t="e">
        <f>IF(Produit_Tarif_Stock!#REF!&lt;&gt;"",Produit_Tarif_Stock!#REF!,"")</f>
        <v>#REF!</v>
      </c>
      <c r="G2268" s="506" t="e">
        <f>IF(Produit_Tarif_Stock!#REF!&lt;&gt;0,Produit_Tarif_Stock!#REF!,"")</f>
        <v>#REF!</v>
      </c>
      <c r="I2268" s="506" t="str">
        <f t="shared" si="70"/>
        <v/>
      </c>
      <c r="J2268" s="2" t="e">
        <f>IF(Produit_Tarif_Stock!#REF!&lt;&gt;0,Produit_Tarif_Stock!#REF!,"")</f>
        <v>#REF!</v>
      </c>
      <c r="K2268" s="2" t="e">
        <f>IF(Produit_Tarif_Stock!#REF!&lt;&gt;0,Produit_Tarif_Stock!#REF!,"")</f>
        <v>#REF!</v>
      </c>
      <c r="L2268" s="114" t="e">
        <f>IF(Produit_Tarif_Stock!#REF!&lt;&gt;0,Produit_Tarif_Stock!#REF!,"")</f>
        <v>#REF!</v>
      </c>
      <c r="M2268" s="114" t="e">
        <f>IF(Produit_Tarif_Stock!#REF!&lt;&gt;0,Produit_Tarif_Stock!#REF!,"")</f>
        <v>#REF!</v>
      </c>
      <c r="N2268" s="454"/>
      <c r="P2268" s="2" t="e">
        <f>IF(Produit_Tarif_Stock!#REF!&lt;&gt;0,Produit_Tarif_Stock!#REF!,"")</f>
        <v>#REF!</v>
      </c>
      <c r="Q2268" s="518" t="e">
        <f>IF(Produit_Tarif_Stock!#REF!&lt;&gt;0,(E2268-(E2268*H2268)-Produit_Tarif_Stock!#REF!)/Produit_Tarif_Stock!#REF!*100,(E2268-(E2268*H2268)-Produit_Tarif_Stock!#REF!)/Produit_Tarif_Stock!#REF!*100)</f>
        <v>#REF!</v>
      </c>
      <c r="R2268" s="523">
        <f t="shared" si="71"/>
        <v>0</v>
      </c>
      <c r="S2268" s="524" t="e">
        <f>Produit_Tarif_Stock!#REF!</f>
        <v>#REF!</v>
      </c>
    </row>
    <row r="2269" spans="1:19" ht="24.75" customHeight="1">
      <c r="A2269" s="228" t="e">
        <f>Produit_Tarif_Stock!#REF!</f>
        <v>#REF!</v>
      </c>
      <c r="B2269" s="118" t="e">
        <f>IF(Produit_Tarif_Stock!#REF!&lt;&gt;"",Produit_Tarif_Stock!#REF!,"")</f>
        <v>#REF!</v>
      </c>
      <c r="C2269" s="502" t="e">
        <f>IF(Produit_Tarif_Stock!#REF!&lt;&gt;"",Produit_Tarif_Stock!#REF!,"")</f>
        <v>#REF!</v>
      </c>
      <c r="D2269" s="505" t="e">
        <f>IF(Produit_Tarif_Stock!#REF!&lt;&gt;"",Produit_Tarif_Stock!#REF!,"")</f>
        <v>#REF!</v>
      </c>
      <c r="E2269" s="514" t="e">
        <f>IF(Produit_Tarif_Stock!#REF!&lt;&gt;0,Produit_Tarif_Stock!#REF!,"")</f>
        <v>#REF!</v>
      </c>
      <c r="F2269" s="2" t="e">
        <f>IF(Produit_Tarif_Stock!#REF!&lt;&gt;"",Produit_Tarif_Stock!#REF!,"")</f>
        <v>#REF!</v>
      </c>
      <c r="G2269" s="506" t="e">
        <f>IF(Produit_Tarif_Stock!#REF!&lt;&gt;0,Produit_Tarif_Stock!#REF!,"")</f>
        <v>#REF!</v>
      </c>
      <c r="I2269" s="506" t="str">
        <f t="shared" si="70"/>
        <v/>
      </c>
      <c r="J2269" s="2" t="e">
        <f>IF(Produit_Tarif_Stock!#REF!&lt;&gt;0,Produit_Tarif_Stock!#REF!,"")</f>
        <v>#REF!</v>
      </c>
      <c r="K2269" s="2" t="e">
        <f>IF(Produit_Tarif_Stock!#REF!&lt;&gt;0,Produit_Tarif_Stock!#REF!,"")</f>
        <v>#REF!</v>
      </c>
      <c r="L2269" s="114" t="e">
        <f>IF(Produit_Tarif_Stock!#REF!&lt;&gt;0,Produit_Tarif_Stock!#REF!,"")</f>
        <v>#REF!</v>
      </c>
      <c r="M2269" s="114" t="e">
        <f>IF(Produit_Tarif_Stock!#REF!&lt;&gt;0,Produit_Tarif_Stock!#REF!,"")</f>
        <v>#REF!</v>
      </c>
      <c r="N2269" s="454"/>
      <c r="P2269" s="2" t="e">
        <f>IF(Produit_Tarif_Stock!#REF!&lt;&gt;0,Produit_Tarif_Stock!#REF!,"")</f>
        <v>#REF!</v>
      </c>
      <c r="Q2269" s="518" t="e">
        <f>IF(Produit_Tarif_Stock!#REF!&lt;&gt;0,(E2269-(E2269*H2269)-Produit_Tarif_Stock!#REF!)/Produit_Tarif_Stock!#REF!*100,(E2269-(E2269*H2269)-Produit_Tarif_Stock!#REF!)/Produit_Tarif_Stock!#REF!*100)</f>
        <v>#REF!</v>
      </c>
      <c r="R2269" s="523">
        <f t="shared" si="71"/>
        <v>0</v>
      </c>
      <c r="S2269" s="524" t="e">
        <f>Produit_Tarif_Stock!#REF!</f>
        <v>#REF!</v>
      </c>
    </row>
    <row r="2270" spans="1:19" ht="24.75" customHeight="1">
      <c r="A2270" s="228" t="e">
        <f>Produit_Tarif_Stock!#REF!</f>
        <v>#REF!</v>
      </c>
      <c r="B2270" s="118" t="e">
        <f>IF(Produit_Tarif_Stock!#REF!&lt;&gt;"",Produit_Tarif_Stock!#REF!,"")</f>
        <v>#REF!</v>
      </c>
      <c r="C2270" s="502" t="e">
        <f>IF(Produit_Tarif_Stock!#REF!&lt;&gt;"",Produit_Tarif_Stock!#REF!,"")</f>
        <v>#REF!</v>
      </c>
      <c r="D2270" s="505" t="e">
        <f>IF(Produit_Tarif_Stock!#REF!&lt;&gt;"",Produit_Tarif_Stock!#REF!,"")</f>
        <v>#REF!</v>
      </c>
      <c r="E2270" s="514" t="e">
        <f>IF(Produit_Tarif_Stock!#REF!&lt;&gt;0,Produit_Tarif_Stock!#REF!,"")</f>
        <v>#REF!</v>
      </c>
      <c r="F2270" s="2" t="e">
        <f>IF(Produit_Tarif_Stock!#REF!&lt;&gt;"",Produit_Tarif_Stock!#REF!,"")</f>
        <v>#REF!</v>
      </c>
      <c r="G2270" s="506" t="e">
        <f>IF(Produit_Tarif_Stock!#REF!&lt;&gt;0,Produit_Tarif_Stock!#REF!,"")</f>
        <v>#REF!</v>
      </c>
      <c r="I2270" s="506" t="str">
        <f t="shared" si="70"/>
        <v/>
      </c>
      <c r="J2270" s="2" t="e">
        <f>IF(Produit_Tarif_Stock!#REF!&lt;&gt;0,Produit_Tarif_Stock!#REF!,"")</f>
        <v>#REF!</v>
      </c>
      <c r="K2270" s="2" t="e">
        <f>IF(Produit_Tarif_Stock!#REF!&lt;&gt;0,Produit_Tarif_Stock!#REF!,"")</f>
        <v>#REF!</v>
      </c>
      <c r="L2270" s="114" t="e">
        <f>IF(Produit_Tarif_Stock!#REF!&lt;&gt;0,Produit_Tarif_Stock!#REF!,"")</f>
        <v>#REF!</v>
      </c>
      <c r="M2270" s="114" t="e">
        <f>IF(Produit_Tarif_Stock!#REF!&lt;&gt;0,Produit_Tarif_Stock!#REF!,"")</f>
        <v>#REF!</v>
      </c>
      <c r="N2270" s="454"/>
      <c r="P2270" s="2" t="e">
        <f>IF(Produit_Tarif_Stock!#REF!&lt;&gt;0,Produit_Tarif_Stock!#REF!,"")</f>
        <v>#REF!</v>
      </c>
      <c r="Q2270" s="518" t="e">
        <f>IF(Produit_Tarif_Stock!#REF!&lt;&gt;0,(E2270-(E2270*H2270)-Produit_Tarif_Stock!#REF!)/Produit_Tarif_Stock!#REF!*100,(E2270-(E2270*H2270)-Produit_Tarif_Stock!#REF!)/Produit_Tarif_Stock!#REF!*100)</f>
        <v>#REF!</v>
      </c>
      <c r="R2270" s="523">
        <f t="shared" si="71"/>
        <v>0</v>
      </c>
      <c r="S2270" s="524" t="e">
        <f>Produit_Tarif_Stock!#REF!</f>
        <v>#REF!</v>
      </c>
    </row>
    <row r="2271" spans="1:19" ht="24.75" customHeight="1">
      <c r="A2271" s="228" t="e">
        <f>Produit_Tarif_Stock!#REF!</f>
        <v>#REF!</v>
      </c>
      <c r="B2271" s="118" t="e">
        <f>IF(Produit_Tarif_Stock!#REF!&lt;&gt;"",Produit_Tarif_Stock!#REF!,"")</f>
        <v>#REF!</v>
      </c>
      <c r="C2271" s="502" t="e">
        <f>IF(Produit_Tarif_Stock!#REF!&lt;&gt;"",Produit_Tarif_Stock!#REF!,"")</f>
        <v>#REF!</v>
      </c>
      <c r="D2271" s="505" t="e">
        <f>IF(Produit_Tarif_Stock!#REF!&lt;&gt;"",Produit_Tarif_Stock!#REF!,"")</f>
        <v>#REF!</v>
      </c>
      <c r="E2271" s="514" t="e">
        <f>IF(Produit_Tarif_Stock!#REF!&lt;&gt;0,Produit_Tarif_Stock!#REF!,"")</f>
        <v>#REF!</v>
      </c>
      <c r="F2271" s="2" t="e">
        <f>IF(Produit_Tarif_Stock!#REF!&lt;&gt;"",Produit_Tarif_Stock!#REF!,"")</f>
        <v>#REF!</v>
      </c>
      <c r="G2271" s="506" t="e">
        <f>IF(Produit_Tarif_Stock!#REF!&lt;&gt;0,Produit_Tarif_Stock!#REF!,"")</f>
        <v>#REF!</v>
      </c>
      <c r="I2271" s="506" t="str">
        <f t="shared" si="70"/>
        <v/>
      </c>
      <c r="J2271" s="2" t="e">
        <f>IF(Produit_Tarif_Stock!#REF!&lt;&gt;0,Produit_Tarif_Stock!#REF!,"")</f>
        <v>#REF!</v>
      </c>
      <c r="K2271" s="2" t="e">
        <f>IF(Produit_Tarif_Stock!#REF!&lt;&gt;0,Produit_Tarif_Stock!#REF!,"")</f>
        <v>#REF!</v>
      </c>
      <c r="L2271" s="114" t="e">
        <f>IF(Produit_Tarif_Stock!#REF!&lt;&gt;0,Produit_Tarif_Stock!#REF!,"")</f>
        <v>#REF!</v>
      </c>
      <c r="M2271" s="114" t="e">
        <f>IF(Produit_Tarif_Stock!#REF!&lt;&gt;0,Produit_Tarif_Stock!#REF!,"")</f>
        <v>#REF!</v>
      </c>
      <c r="N2271" s="454"/>
      <c r="P2271" s="2" t="e">
        <f>IF(Produit_Tarif_Stock!#REF!&lt;&gt;0,Produit_Tarif_Stock!#REF!,"")</f>
        <v>#REF!</v>
      </c>
      <c r="Q2271" s="518" t="e">
        <f>IF(Produit_Tarif_Stock!#REF!&lt;&gt;0,(E2271-(E2271*H2271)-Produit_Tarif_Stock!#REF!)/Produit_Tarif_Stock!#REF!*100,(E2271-(E2271*H2271)-Produit_Tarif_Stock!#REF!)/Produit_Tarif_Stock!#REF!*100)</f>
        <v>#REF!</v>
      </c>
      <c r="R2271" s="523">
        <f t="shared" si="71"/>
        <v>0</v>
      </c>
      <c r="S2271" s="524" t="e">
        <f>Produit_Tarif_Stock!#REF!</f>
        <v>#REF!</v>
      </c>
    </row>
    <row r="2272" spans="1:19" ht="24.75" customHeight="1">
      <c r="A2272" s="228" t="e">
        <f>Produit_Tarif_Stock!#REF!</f>
        <v>#REF!</v>
      </c>
      <c r="B2272" s="118" t="e">
        <f>IF(Produit_Tarif_Stock!#REF!&lt;&gt;"",Produit_Tarif_Stock!#REF!,"")</f>
        <v>#REF!</v>
      </c>
      <c r="C2272" s="502" t="e">
        <f>IF(Produit_Tarif_Stock!#REF!&lt;&gt;"",Produit_Tarif_Stock!#REF!,"")</f>
        <v>#REF!</v>
      </c>
      <c r="D2272" s="505" t="e">
        <f>IF(Produit_Tarif_Stock!#REF!&lt;&gt;"",Produit_Tarif_Stock!#REF!,"")</f>
        <v>#REF!</v>
      </c>
      <c r="E2272" s="514" t="e">
        <f>IF(Produit_Tarif_Stock!#REF!&lt;&gt;0,Produit_Tarif_Stock!#REF!,"")</f>
        <v>#REF!</v>
      </c>
      <c r="F2272" s="2" t="e">
        <f>IF(Produit_Tarif_Stock!#REF!&lt;&gt;"",Produit_Tarif_Stock!#REF!,"")</f>
        <v>#REF!</v>
      </c>
      <c r="G2272" s="506" t="e">
        <f>IF(Produit_Tarif_Stock!#REF!&lt;&gt;0,Produit_Tarif_Stock!#REF!,"")</f>
        <v>#REF!</v>
      </c>
      <c r="I2272" s="506" t="str">
        <f t="shared" si="70"/>
        <v/>
      </c>
      <c r="J2272" s="2" t="e">
        <f>IF(Produit_Tarif_Stock!#REF!&lt;&gt;0,Produit_Tarif_Stock!#REF!,"")</f>
        <v>#REF!</v>
      </c>
      <c r="K2272" s="2" t="e">
        <f>IF(Produit_Tarif_Stock!#REF!&lt;&gt;0,Produit_Tarif_Stock!#REF!,"")</f>
        <v>#REF!</v>
      </c>
      <c r="L2272" s="114" t="e">
        <f>IF(Produit_Tarif_Stock!#REF!&lt;&gt;0,Produit_Tarif_Stock!#REF!,"")</f>
        <v>#REF!</v>
      </c>
      <c r="M2272" s="114" t="e">
        <f>IF(Produit_Tarif_Stock!#REF!&lt;&gt;0,Produit_Tarif_Stock!#REF!,"")</f>
        <v>#REF!</v>
      </c>
      <c r="N2272" s="454"/>
      <c r="P2272" s="2" t="e">
        <f>IF(Produit_Tarif_Stock!#REF!&lt;&gt;0,Produit_Tarif_Stock!#REF!,"")</f>
        <v>#REF!</v>
      </c>
      <c r="Q2272" s="518" t="e">
        <f>IF(Produit_Tarif_Stock!#REF!&lt;&gt;0,(E2272-(E2272*H2272)-Produit_Tarif_Stock!#REF!)/Produit_Tarif_Stock!#REF!*100,(E2272-(E2272*H2272)-Produit_Tarif_Stock!#REF!)/Produit_Tarif_Stock!#REF!*100)</f>
        <v>#REF!</v>
      </c>
      <c r="R2272" s="523">
        <f t="shared" si="71"/>
        <v>0</v>
      </c>
      <c r="S2272" s="524" t="e">
        <f>Produit_Tarif_Stock!#REF!</f>
        <v>#REF!</v>
      </c>
    </row>
    <row r="2273" spans="1:19" ht="24.75" customHeight="1">
      <c r="A2273" s="228" t="e">
        <f>Produit_Tarif_Stock!#REF!</f>
        <v>#REF!</v>
      </c>
      <c r="B2273" s="118" t="e">
        <f>IF(Produit_Tarif_Stock!#REF!&lt;&gt;"",Produit_Tarif_Stock!#REF!,"")</f>
        <v>#REF!</v>
      </c>
      <c r="C2273" s="502" t="e">
        <f>IF(Produit_Tarif_Stock!#REF!&lt;&gt;"",Produit_Tarif_Stock!#REF!,"")</f>
        <v>#REF!</v>
      </c>
      <c r="D2273" s="505" t="e">
        <f>IF(Produit_Tarif_Stock!#REF!&lt;&gt;"",Produit_Tarif_Stock!#REF!,"")</f>
        <v>#REF!</v>
      </c>
      <c r="E2273" s="514" t="e">
        <f>IF(Produit_Tarif_Stock!#REF!&lt;&gt;0,Produit_Tarif_Stock!#REF!,"")</f>
        <v>#REF!</v>
      </c>
      <c r="F2273" s="2" t="e">
        <f>IF(Produit_Tarif_Stock!#REF!&lt;&gt;"",Produit_Tarif_Stock!#REF!,"")</f>
        <v>#REF!</v>
      </c>
      <c r="G2273" s="506" t="e">
        <f>IF(Produit_Tarif_Stock!#REF!&lt;&gt;0,Produit_Tarif_Stock!#REF!,"")</f>
        <v>#REF!</v>
      </c>
      <c r="I2273" s="506" t="str">
        <f t="shared" si="70"/>
        <v/>
      </c>
      <c r="J2273" s="2" t="e">
        <f>IF(Produit_Tarif_Stock!#REF!&lt;&gt;0,Produit_Tarif_Stock!#REF!,"")</f>
        <v>#REF!</v>
      </c>
      <c r="K2273" s="2" t="e">
        <f>IF(Produit_Tarif_Stock!#REF!&lt;&gt;0,Produit_Tarif_Stock!#REF!,"")</f>
        <v>#REF!</v>
      </c>
      <c r="L2273" s="114" t="e">
        <f>IF(Produit_Tarif_Stock!#REF!&lt;&gt;0,Produit_Tarif_Stock!#REF!,"")</f>
        <v>#REF!</v>
      </c>
      <c r="M2273" s="114" t="e">
        <f>IF(Produit_Tarif_Stock!#REF!&lt;&gt;0,Produit_Tarif_Stock!#REF!,"")</f>
        <v>#REF!</v>
      </c>
      <c r="N2273" s="454"/>
      <c r="P2273" s="2" t="e">
        <f>IF(Produit_Tarif_Stock!#REF!&lt;&gt;0,Produit_Tarif_Stock!#REF!,"")</f>
        <v>#REF!</v>
      </c>
      <c r="Q2273" s="518" t="e">
        <f>IF(Produit_Tarif_Stock!#REF!&lt;&gt;0,(E2273-(E2273*H2273)-Produit_Tarif_Stock!#REF!)/Produit_Tarif_Stock!#REF!*100,(E2273-(E2273*H2273)-Produit_Tarif_Stock!#REF!)/Produit_Tarif_Stock!#REF!*100)</f>
        <v>#REF!</v>
      </c>
      <c r="R2273" s="523">
        <f t="shared" si="71"/>
        <v>0</v>
      </c>
      <c r="S2273" s="524" t="e">
        <f>Produit_Tarif_Stock!#REF!</f>
        <v>#REF!</v>
      </c>
    </row>
    <row r="2274" spans="1:19" ht="24.75" customHeight="1">
      <c r="A2274" s="228" t="e">
        <f>Produit_Tarif_Stock!#REF!</f>
        <v>#REF!</v>
      </c>
      <c r="B2274" s="118" t="e">
        <f>IF(Produit_Tarif_Stock!#REF!&lt;&gt;"",Produit_Tarif_Stock!#REF!,"")</f>
        <v>#REF!</v>
      </c>
      <c r="C2274" s="502" t="e">
        <f>IF(Produit_Tarif_Stock!#REF!&lt;&gt;"",Produit_Tarif_Stock!#REF!,"")</f>
        <v>#REF!</v>
      </c>
      <c r="D2274" s="505" t="e">
        <f>IF(Produit_Tarif_Stock!#REF!&lt;&gt;"",Produit_Tarif_Stock!#REF!,"")</f>
        <v>#REF!</v>
      </c>
      <c r="E2274" s="514" t="e">
        <f>IF(Produit_Tarif_Stock!#REF!&lt;&gt;0,Produit_Tarif_Stock!#REF!,"")</f>
        <v>#REF!</v>
      </c>
      <c r="F2274" s="2" t="e">
        <f>IF(Produit_Tarif_Stock!#REF!&lt;&gt;"",Produit_Tarif_Stock!#REF!,"")</f>
        <v>#REF!</v>
      </c>
      <c r="G2274" s="506" t="e">
        <f>IF(Produit_Tarif_Stock!#REF!&lt;&gt;0,Produit_Tarif_Stock!#REF!,"")</f>
        <v>#REF!</v>
      </c>
      <c r="I2274" s="506" t="str">
        <f t="shared" si="70"/>
        <v/>
      </c>
      <c r="J2274" s="2" t="e">
        <f>IF(Produit_Tarif_Stock!#REF!&lt;&gt;0,Produit_Tarif_Stock!#REF!,"")</f>
        <v>#REF!</v>
      </c>
      <c r="K2274" s="2" t="e">
        <f>IF(Produit_Tarif_Stock!#REF!&lt;&gt;0,Produit_Tarif_Stock!#REF!,"")</f>
        <v>#REF!</v>
      </c>
      <c r="L2274" s="114" t="e">
        <f>IF(Produit_Tarif_Stock!#REF!&lt;&gt;0,Produit_Tarif_Stock!#REF!,"")</f>
        <v>#REF!</v>
      </c>
      <c r="M2274" s="114" t="e">
        <f>IF(Produit_Tarif_Stock!#REF!&lt;&gt;0,Produit_Tarif_Stock!#REF!,"")</f>
        <v>#REF!</v>
      </c>
      <c r="N2274" s="454"/>
      <c r="P2274" s="2" t="e">
        <f>IF(Produit_Tarif_Stock!#REF!&lt;&gt;0,Produit_Tarif_Stock!#REF!,"")</f>
        <v>#REF!</v>
      </c>
      <c r="Q2274" s="518" t="e">
        <f>IF(Produit_Tarif_Stock!#REF!&lt;&gt;0,(E2274-(E2274*H2274)-Produit_Tarif_Stock!#REF!)/Produit_Tarif_Stock!#REF!*100,(E2274-(E2274*H2274)-Produit_Tarif_Stock!#REF!)/Produit_Tarif_Stock!#REF!*100)</f>
        <v>#REF!</v>
      </c>
      <c r="R2274" s="523">
        <f t="shared" si="71"/>
        <v>0</v>
      </c>
      <c r="S2274" s="524" t="e">
        <f>Produit_Tarif_Stock!#REF!</f>
        <v>#REF!</v>
      </c>
    </row>
    <row r="2275" spans="1:19" ht="24.75" customHeight="1">
      <c r="A2275" s="228" t="e">
        <f>Produit_Tarif_Stock!#REF!</f>
        <v>#REF!</v>
      </c>
      <c r="B2275" s="118" t="e">
        <f>IF(Produit_Tarif_Stock!#REF!&lt;&gt;"",Produit_Tarif_Stock!#REF!,"")</f>
        <v>#REF!</v>
      </c>
      <c r="C2275" s="502" t="e">
        <f>IF(Produit_Tarif_Stock!#REF!&lt;&gt;"",Produit_Tarif_Stock!#REF!,"")</f>
        <v>#REF!</v>
      </c>
      <c r="D2275" s="505" t="e">
        <f>IF(Produit_Tarif_Stock!#REF!&lt;&gt;"",Produit_Tarif_Stock!#REF!,"")</f>
        <v>#REF!</v>
      </c>
      <c r="E2275" s="514" t="e">
        <f>IF(Produit_Tarif_Stock!#REF!&lt;&gt;0,Produit_Tarif_Stock!#REF!,"")</f>
        <v>#REF!</v>
      </c>
      <c r="F2275" s="2" t="e">
        <f>IF(Produit_Tarif_Stock!#REF!&lt;&gt;"",Produit_Tarif_Stock!#REF!,"")</f>
        <v>#REF!</v>
      </c>
      <c r="G2275" s="506" t="e">
        <f>IF(Produit_Tarif_Stock!#REF!&lt;&gt;0,Produit_Tarif_Stock!#REF!,"")</f>
        <v>#REF!</v>
      </c>
      <c r="I2275" s="506" t="str">
        <f t="shared" si="70"/>
        <v/>
      </c>
      <c r="J2275" s="2" t="e">
        <f>IF(Produit_Tarif_Stock!#REF!&lt;&gt;0,Produit_Tarif_Stock!#REF!,"")</f>
        <v>#REF!</v>
      </c>
      <c r="K2275" s="2" t="e">
        <f>IF(Produit_Tarif_Stock!#REF!&lt;&gt;0,Produit_Tarif_Stock!#REF!,"")</f>
        <v>#REF!</v>
      </c>
      <c r="L2275" s="114" t="e">
        <f>IF(Produit_Tarif_Stock!#REF!&lt;&gt;0,Produit_Tarif_Stock!#REF!,"")</f>
        <v>#REF!</v>
      </c>
      <c r="M2275" s="114" t="e">
        <f>IF(Produit_Tarif_Stock!#REF!&lt;&gt;0,Produit_Tarif_Stock!#REF!,"")</f>
        <v>#REF!</v>
      </c>
      <c r="N2275" s="454"/>
      <c r="P2275" s="2" t="e">
        <f>IF(Produit_Tarif_Stock!#REF!&lt;&gt;0,Produit_Tarif_Stock!#REF!,"")</f>
        <v>#REF!</v>
      </c>
      <c r="Q2275" s="518" t="e">
        <f>IF(Produit_Tarif_Stock!#REF!&lt;&gt;0,(E2275-(E2275*H2275)-Produit_Tarif_Stock!#REF!)/Produit_Tarif_Stock!#REF!*100,(E2275-(E2275*H2275)-Produit_Tarif_Stock!#REF!)/Produit_Tarif_Stock!#REF!*100)</f>
        <v>#REF!</v>
      </c>
      <c r="R2275" s="523">
        <f t="shared" si="71"/>
        <v>0</v>
      </c>
      <c r="S2275" s="524" t="e">
        <f>Produit_Tarif_Stock!#REF!</f>
        <v>#REF!</v>
      </c>
    </row>
    <row r="2276" spans="1:19" ht="24.75" customHeight="1">
      <c r="A2276" s="228" t="e">
        <f>Produit_Tarif_Stock!#REF!</f>
        <v>#REF!</v>
      </c>
      <c r="B2276" s="118" t="e">
        <f>IF(Produit_Tarif_Stock!#REF!&lt;&gt;"",Produit_Tarif_Stock!#REF!,"")</f>
        <v>#REF!</v>
      </c>
      <c r="C2276" s="502" t="e">
        <f>IF(Produit_Tarif_Stock!#REF!&lt;&gt;"",Produit_Tarif_Stock!#REF!,"")</f>
        <v>#REF!</v>
      </c>
      <c r="D2276" s="505" t="e">
        <f>IF(Produit_Tarif_Stock!#REF!&lt;&gt;"",Produit_Tarif_Stock!#REF!,"")</f>
        <v>#REF!</v>
      </c>
      <c r="E2276" s="514" t="e">
        <f>IF(Produit_Tarif_Stock!#REF!&lt;&gt;0,Produit_Tarif_Stock!#REF!,"")</f>
        <v>#REF!</v>
      </c>
      <c r="F2276" s="2" t="e">
        <f>IF(Produit_Tarif_Stock!#REF!&lt;&gt;"",Produit_Tarif_Stock!#REF!,"")</f>
        <v>#REF!</v>
      </c>
      <c r="G2276" s="506" t="e">
        <f>IF(Produit_Tarif_Stock!#REF!&lt;&gt;0,Produit_Tarif_Stock!#REF!,"")</f>
        <v>#REF!</v>
      </c>
      <c r="I2276" s="506" t="str">
        <f t="shared" si="70"/>
        <v/>
      </c>
      <c r="J2276" s="2" t="e">
        <f>IF(Produit_Tarif_Stock!#REF!&lt;&gt;0,Produit_Tarif_Stock!#REF!,"")</f>
        <v>#REF!</v>
      </c>
      <c r="K2276" s="2" t="e">
        <f>IF(Produit_Tarif_Stock!#REF!&lt;&gt;0,Produit_Tarif_Stock!#REF!,"")</f>
        <v>#REF!</v>
      </c>
      <c r="L2276" s="114" t="e">
        <f>IF(Produit_Tarif_Stock!#REF!&lt;&gt;0,Produit_Tarif_Stock!#REF!,"")</f>
        <v>#REF!</v>
      </c>
      <c r="M2276" s="114" t="e">
        <f>IF(Produit_Tarif_Stock!#REF!&lt;&gt;0,Produit_Tarif_Stock!#REF!,"")</f>
        <v>#REF!</v>
      </c>
      <c r="N2276" s="454"/>
      <c r="P2276" s="2" t="e">
        <f>IF(Produit_Tarif_Stock!#REF!&lt;&gt;0,Produit_Tarif_Stock!#REF!,"")</f>
        <v>#REF!</v>
      </c>
      <c r="Q2276" s="518" t="e">
        <f>IF(Produit_Tarif_Stock!#REF!&lt;&gt;0,(E2276-(E2276*H2276)-Produit_Tarif_Stock!#REF!)/Produit_Tarif_Stock!#REF!*100,(E2276-(E2276*H2276)-Produit_Tarif_Stock!#REF!)/Produit_Tarif_Stock!#REF!*100)</f>
        <v>#REF!</v>
      </c>
      <c r="R2276" s="523">
        <f t="shared" si="71"/>
        <v>0</v>
      </c>
      <c r="S2276" s="524" t="e">
        <f>Produit_Tarif_Stock!#REF!</f>
        <v>#REF!</v>
      </c>
    </row>
    <row r="2277" spans="1:19" ht="24.75" customHeight="1">
      <c r="A2277" s="228" t="e">
        <f>Produit_Tarif_Stock!#REF!</f>
        <v>#REF!</v>
      </c>
      <c r="B2277" s="118" t="e">
        <f>IF(Produit_Tarif_Stock!#REF!&lt;&gt;"",Produit_Tarif_Stock!#REF!,"")</f>
        <v>#REF!</v>
      </c>
      <c r="C2277" s="502" t="e">
        <f>IF(Produit_Tarif_Stock!#REF!&lt;&gt;"",Produit_Tarif_Stock!#REF!,"")</f>
        <v>#REF!</v>
      </c>
      <c r="D2277" s="505" t="e">
        <f>IF(Produit_Tarif_Stock!#REF!&lt;&gt;"",Produit_Tarif_Stock!#REF!,"")</f>
        <v>#REF!</v>
      </c>
      <c r="E2277" s="514" t="e">
        <f>IF(Produit_Tarif_Stock!#REF!&lt;&gt;0,Produit_Tarif_Stock!#REF!,"")</f>
        <v>#REF!</v>
      </c>
      <c r="F2277" s="2" t="e">
        <f>IF(Produit_Tarif_Stock!#REF!&lt;&gt;"",Produit_Tarif_Stock!#REF!,"")</f>
        <v>#REF!</v>
      </c>
      <c r="G2277" s="506" t="e">
        <f>IF(Produit_Tarif_Stock!#REF!&lt;&gt;0,Produit_Tarif_Stock!#REF!,"")</f>
        <v>#REF!</v>
      </c>
      <c r="I2277" s="506" t="str">
        <f t="shared" si="70"/>
        <v/>
      </c>
      <c r="J2277" s="2" t="e">
        <f>IF(Produit_Tarif_Stock!#REF!&lt;&gt;0,Produit_Tarif_Stock!#REF!,"")</f>
        <v>#REF!</v>
      </c>
      <c r="K2277" s="2" t="e">
        <f>IF(Produit_Tarif_Stock!#REF!&lt;&gt;0,Produit_Tarif_Stock!#REF!,"")</f>
        <v>#REF!</v>
      </c>
      <c r="L2277" s="114" t="e">
        <f>IF(Produit_Tarif_Stock!#REF!&lt;&gt;0,Produit_Tarif_Stock!#REF!,"")</f>
        <v>#REF!</v>
      </c>
      <c r="M2277" s="114" t="e">
        <f>IF(Produit_Tarif_Stock!#REF!&lt;&gt;0,Produit_Tarif_Stock!#REF!,"")</f>
        <v>#REF!</v>
      </c>
      <c r="N2277" s="454"/>
      <c r="P2277" s="2" t="e">
        <f>IF(Produit_Tarif_Stock!#REF!&lt;&gt;0,Produit_Tarif_Stock!#REF!,"")</f>
        <v>#REF!</v>
      </c>
      <c r="Q2277" s="518" t="e">
        <f>IF(Produit_Tarif_Stock!#REF!&lt;&gt;0,(E2277-(E2277*H2277)-Produit_Tarif_Stock!#REF!)/Produit_Tarif_Stock!#REF!*100,(E2277-(E2277*H2277)-Produit_Tarif_Stock!#REF!)/Produit_Tarif_Stock!#REF!*100)</f>
        <v>#REF!</v>
      </c>
      <c r="R2277" s="523">
        <f t="shared" si="71"/>
        <v>0</v>
      </c>
      <c r="S2277" s="524" t="e">
        <f>Produit_Tarif_Stock!#REF!</f>
        <v>#REF!</v>
      </c>
    </row>
    <row r="2278" spans="1:19" ht="24.75" customHeight="1">
      <c r="A2278" s="228" t="e">
        <f>Produit_Tarif_Stock!#REF!</f>
        <v>#REF!</v>
      </c>
      <c r="B2278" s="118" t="e">
        <f>IF(Produit_Tarif_Stock!#REF!&lt;&gt;"",Produit_Tarif_Stock!#REF!,"")</f>
        <v>#REF!</v>
      </c>
      <c r="C2278" s="502" t="e">
        <f>IF(Produit_Tarif_Stock!#REF!&lt;&gt;"",Produit_Tarif_Stock!#REF!,"")</f>
        <v>#REF!</v>
      </c>
      <c r="D2278" s="505" t="e">
        <f>IF(Produit_Tarif_Stock!#REF!&lt;&gt;"",Produit_Tarif_Stock!#REF!,"")</f>
        <v>#REF!</v>
      </c>
      <c r="E2278" s="514" t="e">
        <f>IF(Produit_Tarif_Stock!#REF!&lt;&gt;0,Produit_Tarif_Stock!#REF!,"")</f>
        <v>#REF!</v>
      </c>
      <c r="F2278" s="2" t="e">
        <f>IF(Produit_Tarif_Stock!#REF!&lt;&gt;"",Produit_Tarif_Stock!#REF!,"")</f>
        <v>#REF!</v>
      </c>
      <c r="G2278" s="506" t="e">
        <f>IF(Produit_Tarif_Stock!#REF!&lt;&gt;0,Produit_Tarif_Stock!#REF!,"")</f>
        <v>#REF!</v>
      </c>
      <c r="I2278" s="506" t="str">
        <f t="shared" si="70"/>
        <v/>
      </c>
      <c r="J2278" s="2" t="e">
        <f>IF(Produit_Tarif_Stock!#REF!&lt;&gt;0,Produit_Tarif_Stock!#REF!,"")</f>
        <v>#REF!</v>
      </c>
      <c r="K2278" s="2" t="e">
        <f>IF(Produit_Tarif_Stock!#REF!&lt;&gt;0,Produit_Tarif_Stock!#REF!,"")</f>
        <v>#REF!</v>
      </c>
      <c r="L2278" s="114" t="e">
        <f>IF(Produit_Tarif_Stock!#REF!&lt;&gt;0,Produit_Tarif_Stock!#REF!,"")</f>
        <v>#REF!</v>
      </c>
      <c r="M2278" s="114" t="e">
        <f>IF(Produit_Tarif_Stock!#REF!&lt;&gt;0,Produit_Tarif_Stock!#REF!,"")</f>
        <v>#REF!</v>
      </c>
      <c r="N2278" s="454"/>
      <c r="P2278" s="2" t="e">
        <f>IF(Produit_Tarif_Stock!#REF!&lt;&gt;0,Produit_Tarif_Stock!#REF!,"")</f>
        <v>#REF!</v>
      </c>
      <c r="Q2278" s="518" t="e">
        <f>IF(Produit_Tarif_Stock!#REF!&lt;&gt;0,(E2278-(E2278*H2278)-Produit_Tarif_Stock!#REF!)/Produit_Tarif_Stock!#REF!*100,(E2278-(E2278*H2278)-Produit_Tarif_Stock!#REF!)/Produit_Tarif_Stock!#REF!*100)</f>
        <v>#REF!</v>
      </c>
      <c r="R2278" s="523">
        <f t="shared" si="71"/>
        <v>0</v>
      </c>
      <c r="S2278" s="524" t="e">
        <f>Produit_Tarif_Stock!#REF!</f>
        <v>#REF!</v>
      </c>
    </row>
    <row r="2279" spans="1:19" ht="24.75" customHeight="1">
      <c r="A2279" s="228" t="e">
        <f>Produit_Tarif_Stock!#REF!</f>
        <v>#REF!</v>
      </c>
      <c r="B2279" s="118" t="e">
        <f>IF(Produit_Tarif_Stock!#REF!&lt;&gt;"",Produit_Tarif_Stock!#REF!,"")</f>
        <v>#REF!</v>
      </c>
      <c r="C2279" s="502" t="e">
        <f>IF(Produit_Tarif_Stock!#REF!&lt;&gt;"",Produit_Tarif_Stock!#REF!,"")</f>
        <v>#REF!</v>
      </c>
      <c r="D2279" s="505" t="e">
        <f>IF(Produit_Tarif_Stock!#REF!&lt;&gt;"",Produit_Tarif_Stock!#REF!,"")</f>
        <v>#REF!</v>
      </c>
      <c r="E2279" s="514" t="e">
        <f>IF(Produit_Tarif_Stock!#REF!&lt;&gt;0,Produit_Tarif_Stock!#REF!,"")</f>
        <v>#REF!</v>
      </c>
      <c r="F2279" s="2" t="e">
        <f>IF(Produit_Tarif_Stock!#REF!&lt;&gt;"",Produit_Tarif_Stock!#REF!,"")</f>
        <v>#REF!</v>
      </c>
      <c r="G2279" s="506" t="e">
        <f>IF(Produit_Tarif_Stock!#REF!&lt;&gt;0,Produit_Tarif_Stock!#REF!,"")</f>
        <v>#REF!</v>
      </c>
      <c r="I2279" s="506" t="str">
        <f t="shared" si="70"/>
        <v/>
      </c>
      <c r="J2279" s="2" t="e">
        <f>IF(Produit_Tarif_Stock!#REF!&lt;&gt;0,Produit_Tarif_Stock!#REF!,"")</f>
        <v>#REF!</v>
      </c>
      <c r="K2279" s="2" t="e">
        <f>IF(Produit_Tarif_Stock!#REF!&lt;&gt;0,Produit_Tarif_Stock!#REF!,"")</f>
        <v>#REF!</v>
      </c>
      <c r="L2279" s="114" t="e">
        <f>IF(Produit_Tarif_Stock!#REF!&lt;&gt;0,Produit_Tarif_Stock!#REF!,"")</f>
        <v>#REF!</v>
      </c>
      <c r="M2279" s="114" t="e">
        <f>IF(Produit_Tarif_Stock!#REF!&lt;&gt;0,Produit_Tarif_Stock!#REF!,"")</f>
        <v>#REF!</v>
      </c>
      <c r="N2279" s="454"/>
      <c r="P2279" s="2" t="e">
        <f>IF(Produit_Tarif_Stock!#REF!&lt;&gt;0,Produit_Tarif_Stock!#REF!,"")</f>
        <v>#REF!</v>
      </c>
      <c r="Q2279" s="518" t="e">
        <f>IF(Produit_Tarif_Stock!#REF!&lt;&gt;0,(E2279-(E2279*H2279)-Produit_Tarif_Stock!#REF!)/Produit_Tarif_Stock!#REF!*100,(E2279-(E2279*H2279)-Produit_Tarif_Stock!#REF!)/Produit_Tarif_Stock!#REF!*100)</f>
        <v>#REF!</v>
      </c>
      <c r="R2279" s="523">
        <f t="shared" si="71"/>
        <v>0</v>
      </c>
      <c r="S2279" s="524" t="e">
        <f>Produit_Tarif_Stock!#REF!</f>
        <v>#REF!</v>
      </c>
    </row>
    <row r="2280" spans="1:19" ht="24.75" customHeight="1">
      <c r="A2280" s="228" t="e">
        <f>Produit_Tarif_Stock!#REF!</f>
        <v>#REF!</v>
      </c>
      <c r="B2280" s="118" t="e">
        <f>IF(Produit_Tarif_Stock!#REF!&lt;&gt;"",Produit_Tarif_Stock!#REF!,"")</f>
        <v>#REF!</v>
      </c>
      <c r="C2280" s="502" t="e">
        <f>IF(Produit_Tarif_Stock!#REF!&lt;&gt;"",Produit_Tarif_Stock!#REF!,"")</f>
        <v>#REF!</v>
      </c>
      <c r="D2280" s="505" t="e">
        <f>IF(Produit_Tarif_Stock!#REF!&lt;&gt;"",Produit_Tarif_Stock!#REF!,"")</f>
        <v>#REF!</v>
      </c>
      <c r="E2280" s="514" t="e">
        <f>IF(Produit_Tarif_Stock!#REF!&lt;&gt;0,Produit_Tarif_Stock!#REF!,"")</f>
        <v>#REF!</v>
      </c>
      <c r="F2280" s="2" t="e">
        <f>IF(Produit_Tarif_Stock!#REF!&lt;&gt;"",Produit_Tarif_Stock!#REF!,"")</f>
        <v>#REF!</v>
      </c>
      <c r="G2280" s="506" t="e">
        <f>IF(Produit_Tarif_Stock!#REF!&lt;&gt;0,Produit_Tarif_Stock!#REF!,"")</f>
        <v>#REF!</v>
      </c>
      <c r="I2280" s="506" t="str">
        <f t="shared" si="70"/>
        <v/>
      </c>
      <c r="J2280" s="2" t="e">
        <f>IF(Produit_Tarif_Stock!#REF!&lt;&gt;0,Produit_Tarif_Stock!#REF!,"")</f>
        <v>#REF!</v>
      </c>
      <c r="K2280" s="2" t="e">
        <f>IF(Produit_Tarif_Stock!#REF!&lt;&gt;0,Produit_Tarif_Stock!#REF!,"")</f>
        <v>#REF!</v>
      </c>
      <c r="L2280" s="114" t="e">
        <f>IF(Produit_Tarif_Stock!#REF!&lt;&gt;0,Produit_Tarif_Stock!#REF!,"")</f>
        <v>#REF!</v>
      </c>
      <c r="M2280" s="114" t="e">
        <f>IF(Produit_Tarif_Stock!#REF!&lt;&gt;0,Produit_Tarif_Stock!#REF!,"")</f>
        <v>#REF!</v>
      </c>
      <c r="N2280" s="454"/>
      <c r="P2280" s="2" t="e">
        <f>IF(Produit_Tarif_Stock!#REF!&lt;&gt;0,Produit_Tarif_Stock!#REF!,"")</f>
        <v>#REF!</v>
      </c>
      <c r="Q2280" s="518" t="e">
        <f>IF(Produit_Tarif_Stock!#REF!&lt;&gt;0,(E2280-(E2280*H2280)-Produit_Tarif_Stock!#REF!)/Produit_Tarif_Stock!#REF!*100,(E2280-(E2280*H2280)-Produit_Tarif_Stock!#REF!)/Produit_Tarif_Stock!#REF!*100)</f>
        <v>#REF!</v>
      </c>
      <c r="R2280" s="523">
        <f t="shared" si="71"/>
        <v>0</v>
      </c>
      <c r="S2280" s="524" t="e">
        <f>Produit_Tarif_Stock!#REF!</f>
        <v>#REF!</v>
      </c>
    </row>
    <row r="2281" spans="1:19" ht="24.75" customHeight="1">
      <c r="A2281" s="228" t="e">
        <f>Produit_Tarif_Stock!#REF!</f>
        <v>#REF!</v>
      </c>
      <c r="B2281" s="118" t="e">
        <f>IF(Produit_Tarif_Stock!#REF!&lt;&gt;"",Produit_Tarif_Stock!#REF!,"")</f>
        <v>#REF!</v>
      </c>
      <c r="C2281" s="502" t="e">
        <f>IF(Produit_Tarif_Stock!#REF!&lt;&gt;"",Produit_Tarif_Stock!#REF!,"")</f>
        <v>#REF!</v>
      </c>
      <c r="D2281" s="505" t="e">
        <f>IF(Produit_Tarif_Stock!#REF!&lt;&gt;"",Produit_Tarif_Stock!#REF!,"")</f>
        <v>#REF!</v>
      </c>
      <c r="E2281" s="514" t="e">
        <f>IF(Produit_Tarif_Stock!#REF!&lt;&gt;0,Produit_Tarif_Stock!#REF!,"")</f>
        <v>#REF!</v>
      </c>
      <c r="F2281" s="2" t="e">
        <f>IF(Produit_Tarif_Stock!#REF!&lt;&gt;"",Produit_Tarif_Stock!#REF!,"")</f>
        <v>#REF!</v>
      </c>
      <c r="G2281" s="506" t="e">
        <f>IF(Produit_Tarif_Stock!#REF!&lt;&gt;0,Produit_Tarif_Stock!#REF!,"")</f>
        <v>#REF!</v>
      </c>
      <c r="I2281" s="506" t="str">
        <f t="shared" si="70"/>
        <v/>
      </c>
      <c r="J2281" s="2" t="e">
        <f>IF(Produit_Tarif_Stock!#REF!&lt;&gt;0,Produit_Tarif_Stock!#REF!,"")</f>
        <v>#REF!</v>
      </c>
      <c r="K2281" s="2" t="e">
        <f>IF(Produit_Tarif_Stock!#REF!&lt;&gt;0,Produit_Tarif_Stock!#REF!,"")</f>
        <v>#REF!</v>
      </c>
      <c r="L2281" s="114" t="e">
        <f>IF(Produit_Tarif_Stock!#REF!&lt;&gt;0,Produit_Tarif_Stock!#REF!,"")</f>
        <v>#REF!</v>
      </c>
      <c r="M2281" s="114" t="e">
        <f>IF(Produit_Tarif_Stock!#REF!&lt;&gt;0,Produit_Tarif_Stock!#REF!,"")</f>
        <v>#REF!</v>
      </c>
      <c r="N2281" s="454"/>
      <c r="P2281" s="2" t="e">
        <f>IF(Produit_Tarif_Stock!#REF!&lt;&gt;0,Produit_Tarif_Stock!#REF!,"")</f>
        <v>#REF!</v>
      </c>
      <c r="Q2281" s="518" t="e">
        <f>IF(Produit_Tarif_Stock!#REF!&lt;&gt;0,(E2281-(E2281*H2281)-Produit_Tarif_Stock!#REF!)/Produit_Tarif_Stock!#REF!*100,(E2281-(E2281*H2281)-Produit_Tarif_Stock!#REF!)/Produit_Tarif_Stock!#REF!*100)</f>
        <v>#REF!</v>
      </c>
      <c r="R2281" s="523">
        <f t="shared" si="71"/>
        <v>0</v>
      </c>
      <c r="S2281" s="524" t="e">
        <f>Produit_Tarif_Stock!#REF!</f>
        <v>#REF!</v>
      </c>
    </row>
    <row r="2282" spans="1:19" ht="24.75" customHeight="1">
      <c r="A2282" s="228" t="e">
        <f>Produit_Tarif_Stock!#REF!</f>
        <v>#REF!</v>
      </c>
      <c r="B2282" s="118" t="e">
        <f>IF(Produit_Tarif_Stock!#REF!&lt;&gt;"",Produit_Tarif_Stock!#REF!,"")</f>
        <v>#REF!</v>
      </c>
      <c r="C2282" s="502" t="e">
        <f>IF(Produit_Tarif_Stock!#REF!&lt;&gt;"",Produit_Tarif_Stock!#REF!,"")</f>
        <v>#REF!</v>
      </c>
      <c r="D2282" s="505" t="e">
        <f>IF(Produit_Tarif_Stock!#REF!&lt;&gt;"",Produit_Tarif_Stock!#REF!,"")</f>
        <v>#REF!</v>
      </c>
      <c r="E2282" s="514" t="e">
        <f>IF(Produit_Tarif_Stock!#REF!&lt;&gt;0,Produit_Tarif_Stock!#REF!,"")</f>
        <v>#REF!</v>
      </c>
      <c r="F2282" s="2" t="e">
        <f>IF(Produit_Tarif_Stock!#REF!&lt;&gt;"",Produit_Tarif_Stock!#REF!,"")</f>
        <v>#REF!</v>
      </c>
      <c r="G2282" s="506" t="e">
        <f>IF(Produit_Tarif_Stock!#REF!&lt;&gt;0,Produit_Tarif_Stock!#REF!,"")</f>
        <v>#REF!</v>
      </c>
      <c r="I2282" s="506" t="str">
        <f t="shared" si="70"/>
        <v/>
      </c>
      <c r="J2282" s="2" t="e">
        <f>IF(Produit_Tarif_Stock!#REF!&lt;&gt;0,Produit_Tarif_Stock!#REF!,"")</f>
        <v>#REF!</v>
      </c>
      <c r="K2282" s="2" t="e">
        <f>IF(Produit_Tarif_Stock!#REF!&lt;&gt;0,Produit_Tarif_Stock!#REF!,"")</f>
        <v>#REF!</v>
      </c>
      <c r="L2282" s="114" t="e">
        <f>IF(Produit_Tarif_Stock!#REF!&lt;&gt;0,Produit_Tarif_Stock!#REF!,"")</f>
        <v>#REF!</v>
      </c>
      <c r="M2282" s="114" t="e">
        <f>IF(Produit_Tarif_Stock!#REF!&lt;&gt;0,Produit_Tarif_Stock!#REF!,"")</f>
        <v>#REF!</v>
      </c>
      <c r="N2282" s="454"/>
      <c r="P2282" s="2" t="e">
        <f>IF(Produit_Tarif_Stock!#REF!&lt;&gt;0,Produit_Tarif_Stock!#REF!,"")</f>
        <v>#REF!</v>
      </c>
      <c r="Q2282" s="518" t="e">
        <f>IF(Produit_Tarif_Stock!#REF!&lt;&gt;0,(E2282-(E2282*H2282)-Produit_Tarif_Stock!#REF!)/Produit_Tarif_Stock!#REF!*100,(E2282-(E2282*H2282)-Produit_Tarif_Stock!#REF!)/Produit_Tarif_Stock!#REF!*100)</f>
        <v>#REF!</v>
      </c>
      <c r="R2282" s="523">
        <f t="shared" si="71"/>
        <v>0</v>
      </c>
      <c r="S2282" s="524" t="e">
        <f>Produit_Tarif_Stock!#REF!</f>
        <v>#REF!</v>
      </c>
    </row>
    <row r="2283" spans="1:19" ht="24.75" customHeight="1">
      <c r="A2283" s="228" t="e">
        <f>Produit_Tarif_Stock!#REF!</f>
        <v>#REF!</v>
      </c>
      <c r="B2283" s="118" t="e">
        <f>IF(Produit_Tarif_Stock!#REF!&lt;&gt;"",Produit_Tarif_Stock!#REF!,"")</f>
        <v>#REF!</v>
      </c>
      <c r="C2283" s="502" t="e">
        <f>IF(Produit_Tarif_Stock!#REF!&lt;&gt;"",Produit_Tarif_Stock!#REF!,"")</f>
        <v>#REF!</v>
      </c>
      <c r="D2283" s="505" t="e">
        <f>IF(Produit_Tarif_Stock!#REF!&lt;&gt;"",Produit_Tarif_Stock!#REF!,"")</f>
        <v>#REF!</v>
      </c>
      <c r="E2283" s="514" t="e">
        <f>IF(Produit_Tarif_Stock!#REF!&lt;&gt;0,Produit_Tarif_Stock!#REF!,"")</f>
        <v>#REF!</v>
      </c>
      <c r="F2283" s="2" t="e">
        <f>IF(Produit_Tarif_Stock!#REF!&lt;&gt;"",Produit_Tarif_Stock!#REF!,"")</f>
        <v>#REF!</v>
      </c>
      <c r="G2283" s="506" t="e">
        <f>IF(Produit_Tarif_Stock!#REF!&lt;&gt;0,Produit_Tarif_Stock!#REF!,"")</f>
        <v>#REF!</v>
      </c>
      <c r="I2283" s="506" t="str">
        <f t="shared" si="70"/>
        <v/>
      </c>
      <c r="J2283" s="2" t="e">
        <f>IF(Produit_Tarif_Stock!#REF!&lt;&gt;0,Produit_Tarif_Stock!#REF!,"")</f>
        <v>#REF!</v>
      </c>
      <c r="K2283" s="2" t="e">
        <f>IF(Produit_Tarif_Stock!#REF!&lt;&gt;0,Produit_Tarif_Stock!#REF!,"")</f>
        <v>#REF!</v>
      </c>
      <c r="L2283" s="114" t="e">
        <f>IF(Produit_Tarif_Stock!#REF!&lt;&gt;0,Produit_Tarif_Stock!#REF!,"")</f>
        <v>#REF!</v>
      </c>
      <c r="M2283" s="114" t="e">
        <f>IF(Produit_Tarif_Stock!#REF!&lt;&gt;0,Produit_Tarif_Stock!#REF!,"")</f>
        <v>#REF!</v>
      </c>
      <c r="N2283" s="454"/>
      <c r="P2283" s="2" t="e">
        <f>IF(Produit_Tarif_Stock!#REF!&lt;&gt;0,Produit_Tarif_Stock!#REF!,"")</f>
        <v>#REF!</v>
      </c>
      <c r="Q2283" s="518" t="e">
        <f>IF(Produit_Tarif_Stock!#REF!&lt;&gt;0,(E2283-(E2283*H2283)-Produit_Tarif_Stock!#REF!)/Produit_Tarif_Stock!#REF!*100,(E2283-(E2283*H2283)-Produit_Tarif_Stock!#REF!)/Produit_Tarif_Stock!#REF!*100)</f>
        <v>#REF!</v>
      </c>
      <c r="R2283" s="523">
        <f t="shared" si="71"/>
        <v>0</v>
      </c>
      <c r="S2283" s="524" t="e">
        <f>Produit_Tarif_Stock!#REF!</f>
        <v>#REF!</v>
      </c>
    </row>
    <row r="2284" spans="1:19" ht="24.75" customHeight="1">
      <c r="A2284" s="228" t="e">
        <f>Produit_Tarif_Stock!#REF!</f>
        <v>#REF!</v>
      </c>
      <c r="B2284" s="118" t="e">
        <f>IF(Produit_Tarif_Stock!#REF!&lt;&gt;"",Produit_Tarif_Stock!#REF!,"")</f>
        <v>#REF!</v>
      </c>
      <c r="C2284" s="502" t="e">
        <f>IF(Produit_Tarif_Stock!#REF!&lt;&gt;"",Produit_Tarif_Stock!#REF!,"")</f>
        <v>#REF!</v>
      </c>
      <c r="D2284" s="505" t="e">
        <f>IF(Produit_Tarif_Stock!#REF!&lt;&gt;"",Produit_Tarif_Stock!#REF!,"")</f>
        <v>#REF!</v>
      </c>
      <c r="E2284" s="514" t="e">
        <f>IF(Produit_Tarif_Stock!#REF!&lt;&gt;0,Produit_Tarif_Stock!#REF!,"")</f>
        <v>#REF!</v>
      </c>
      <c r="F2284" s="2" t="e">
        <f>IF(Produit_Tarif_Stock!#REF!&lt;&gt;"",Produit_Tarif_Stock!#REF!,"")</f>
        <v>#REF!</v>
      </c>
      <c r="G2284" s="506" t="e">
        <f>IF(Produit_Tarif_Stock!#REF!&lt;&gt;0,Produit_Tarif_Stock!#REF!,"")</f>
        <v>#REF!</v>
      </c>
      <c r="I2284" s="506" t="str">
        <f t="shared" si="70"/>
        <v/>
      </c>
      <c r="J2284" s="2" t="e">
        <f>IF(Produit_Tarif_Stock!#REF!&lt;&gt;0,Produit_Tarif_Stock!#REF!,"")</f>
        <v>#REF!</v>
      </c>
      <c r="K2284" s="2" t="e">
        <f>IF(Produit_Tarif_Stock!#REF!&lt;&gt;0,Produit_Tarif_Stock!#REF!,"")</f>
        <v>#REF!</v>
      </c>
      <c r="L2284" s="114" t="e">
        <f>IF(Produit_Tarif_Stock!#REF!&lt;&gt;0,Produit_Tarif_Stock!#REF!,"")</f>
        <v>#REF!</v>
      </c>
      <c r="M2284" s="114" t="e">
        <f>IF(Produit_Tarif_Stock!#REF!&lt;&gt;0,Produit_Tarif_Stock!#REF!,"")</f>
        <v>#REF!</v>
      </c>
      <c r="N2284" s="454"/>
      <c r="P2284" s="2" t="e">
        <f>IF(Produit_Tarif_Stock!#REF!&lt;&gt;0,Produit_Tarif_Stock!#REF!,"")</f>
        <v>#REF!</v>
      </c>
      <c r="Q2284" s="518" t="e">
        <f>IF(Produit_Tarif_Stock!#REF!&lt;&gt;0,(E2284-(E2284*H2284)-Produit_Tarif_Stock!#REF!)/Produit_Tarif_Stock!#REF!*100,(E2284-(E2284*H2284)-Produit_Tarif_Stock!#REF!)/Produit_Tarif_Stock!#REF!*100)</f>
        <v>#REF!</v>
      </c>
      <c r="R2284" s="523">
        <f t="shared" si="71"/>
        <v>0</v>
      </c>
      <c r="S2284" s="524" t="e">
        <f>Produit_Tarif_Stock!#REF!</f>
        <v>#REF!</v>
      </c>
    </row>
    <row r="2285" spans="1:19" ht="24.75" customHeight="1">
      <c r="A2285" s="228" t="e">
        <f>Produit_Tarif_Stock!#REF!</f>
        <v>#REF!</v>
      </c>
      <c r="B2285" s="118" t="e">
        <f>IF(Produit_Tarif_Stock!#REF!&lt;&gt;"",Produit_Tarif_Stock!#REF!,"")</f>
        <v>#REF!</v>
      </c>
      <c r="C2285" s="502" t="e">
        <f>IF(Produit_Tarif_Stock!#REF!&lt;&gt;"",Produit_Tarif_Stock!#REF!,"")</f>
        <v>#REF!</v>
      </c>
      <c r="D2285" s="505" t="e">
        <f>IF(Produit_Tarif_Stock!#REF!&lt;&gt;"",Produit_Tarif_Stock!#REF!,"")</f>
        <v>#REF!</v>
      </c>
      <c r="E2285" s="514" t="e">
        <f>IF(Produit_Tarif_Stock!#REF!&lt;&gt;0,Produit_Tarif_Stock!#REF!,"")</f>
        <v>#REF!</v>
      </c>
      <c r="F2285" s="2" t="e">
        <f>IF(Produit_Tarif_Stock!#REF!&lt;&gt;"",Produit_Tarif_Stock!#REF!,"")</f>
        <v>#REF!</v>
      </c>
      <c r="G2285" s="506" t="e">
        <f>IF(Produit_Tarif_Stock!#REF!&lt;&gt;0,Produit_Tarif_Stock!#REF!,"")</f>
        <v>#REF!</v>
      </c>
      <c r="I2285" s="506" t="str">
        <f t="shared" si="70"/>
        <v/>
      </c>
      <c r="J2285" s="2" t="e">
        <f>IF(Produit_Tarif_Stock!#REF!&lt;&gt;0,Produit_Tarif_Stock!#REF!,"")</f>
        <v>#REF!</v>
      </c>
      <c r="K2285" s="2" t="e">
        <f>IF(Produit_Tarif_Stock!#REF!&lt;&gt;0,Produit_Tarif_Stock!#REF!,"")</f>
        <v>#REF!</v>
      </c>
      <c r="L2285" s="114" t="e">
        <f>IF(Produit_Tarif_Stock!#REF!&lt;&gt;0,Produit_Tarif_Stock!#REF!,"")</f>
        <v>#REF!</v>
      </c>
      <c r="M2285" s="114" t="e">
        <f>IF(Produit_Tarif_Stock!#REF!&lt;&gt;0,Produit_Tarif_Stock!#REF!,"")</f>
        <v>#REF!</v>
      </c>
      <c r="N2285" s="454"/>
      <c r="P2285" s="2" t="e">
        <f>IF(Produit_Tarif_Stock!#REF!&lt;&gt;0,Produit_Tarif_Stock!#REF!,"")</f>
        <v>#REF!</v>
      </c>
      <c r="Q2285" s="518" t="e">
        <f>IF(Produit_Tarif_Stock!#REF!&lt;&gt;0,(E2285-(E2285*H2285)-Produit_Tarif_Stock!#REF!)/Produit_Tarif_Stock!#REF!*100,(E2285-(E2285*H2285)-Produit_Tarif_Stock!#REF!)/Produit_Tarif_Stock!#REF!*100)</f>
        <v>#REF!</v>
      </c>
      <c r="R2285" s="523">
        <f t="shared" si="71"/>
        <v>0</v>
      </c>
      <c r="S2285" s="524" t="e">
        <f>Produit_Tarif_Stock!#REF!</f>
        <v>#REF!</v>
      </c>
    </row>
    <row r="2286" spans="1:19" ht="24.75" customHeight="1">
      <c r="A2286" s="228" t="e">
        <f>Produit_Tarif_Stock!#REF!</f>
        <v>#REF!</v>
      </c>
      <c r="B2286" s="118" t="e">
        <f>IF(Produit_Tarif_Stock!#REF!&lt;&gt;"",Produit_Tarif_Stock!#REF!,"")</f>
        <v>#REF!</v>
      </c>
      <c r="C2286" s="502" t="e">
        <f>IF(Produit_Tarif_Stock!#REF!&lt;&gt;"",Produit_Tarif_Stock!#REF!,"")</f>
        <v>#REF!</v>
      </c>
      <c r="D2286" s="505" t="e">
        <f>IF(Produit_Tarif_Stock!#REF!&lt;&gt;"",Produit_Tarif_Stock!#REF!,"")</f>
        <v>#REF!</v>
      </c>
      <c r="E2286" s="514" t="e">
        <f>IF(Produit_Tarif_Stock!#REF!&lt;&gt;0,Produit_Tarif_Stock!#REF!,"")</f>
        <v>#REF!</v>
      </c>
      <c r="F2286" s="2" t="e">
        <f>IF(Produit_Tarif_Stock!#REF!&lt;&gt;"",Produit_Tarif_Stock!#REF!,"")</f>
        <v>#REF!</v>
      </c>
      <c r="G2286" s="506" t="e">
        <f>IF(Produit_Tarif_Stock!#REF!&lt;&gt;0,Produit_Tarif_Stock!#REF!,"")</f>
        <v>#REF!</v>
      </c>
      <c r="I2286" s="506" t="str">
        <f t="shared" si="70"/>
        <v/>
      </c>
      <c r="J2286" s="2" t="e">
        <f>IF(Produit_Tarif_Stock!#REF!&lt;&gt;0,Produit_Tarif_Stock!#REF!,"")</f>
        <v>#REF!</v>
      </c>
      <c r="K2286" s="2" t="e">
        <f>IF(Produit_Tarif_Stock!#REF!&lt;&gt;0,Produit_Tarif_Stock!#REF!,"")</f>
        <v>#REF!</v>
      </c>
      <c r="L2286" s="114" t="e">
        <f>IF(Produit_Tarif_Stock!#REF!&lt;&gt;0,Produit_Tarif_Stock!#REF!,"")</f>
        <v>#REF!</v>
      </c>
      <c r="M2286" s="114" t="e">
        <f>IF(Produit_Tarif_Stock!#REF!&lt;&gt;0,Produit_Tarif_Stock!#REF!,"")</f>
        <v>#REF!</v>
      </c>
      <c r="N2286" s="454"/>
      <c r="P2286" s="2" t="e">
        <f>IF(Produit_Tarif_Stock!#REF!&lt;&gt;0,Produit_Tarif_Stock!#REF!,"")</f>
        <v>#REF!</v>
      </c>
      <c r="Q2286" s="518" t="e">
        <f>IF(Produit_Tarif_Stock!#REF!&lt;&gt;0,(E2286-(E2286*H2286)-Produit_Tarif_Stock!#REF!)/Produit_Tarif_Stock!#REF!*100,(E2286-(E2286*H2286)-Produit_Tarif_Stock!#REF!)/Produit_Tarif_Stock!#REF!*100)</f>
        <v>#REF!</v>
      </c>
      <c r="R2286" s="523">
        <f t="shared" si="71"/>
        <v>0</v>
      </c>
      <c r="S2286" s="524" t="e">
        <f>Produit_Tarif_Stock!#REF!</f>
        <v>#REF!</v>
      </c>
    </row>
    <row r="2287" spans="1:19" ht="24.75" customHeight="1">
      <c r="A2287" s="228" t="e">
        <f>Produit_Tarif_Stock!#REF!</f>
        <v>#REF!</v>
      </c>
      <c r="B2287" s="118" t="e">
        <f>IF(Produit_Tarif_Stock!#REF!&lt;&gt;"",Produit_Tarif_Stock!#REF!,"")</f>
        <v>#REF!</v>
      </c>
      <c r="C2287" s="502" t="e">
        <f>IF(Produit_Tarif_Stock!#REF!&lt;&gt;"",Produit_Tarif_Stock!#REF!,"")</f>
        <v>#REF!</v>
      </c>
      <c r="D2287" s="505" t="e">
        <f>IF(Produit_Tarif_Stock!#REF!&lt;&gt;"",Produit_Tarif_Stock!#REF!,"")</f>
        <v>#REF!</v>
      </c>
      <c r="E2287" s="514" t="e">
        <f>IF(Produit_Tarif_Stock!#REF!&lt;&gt;0,Produit_Tarif_Stock!#REF!,"")</f>
        <v>#REF!</v>
      </c>
      <c r="F2287" s="2" t="e">
        <f>IF(Produit_Tarif_Stock!#REF!&lt;&gt;"",Produit_Tarif_Stock!#REF!,"")</f>
        <v>#REF!</v>
      </c>
      <c r="G2287" s="506" t="e">
        <f>IF(Produit_Tarif_Stock!#REF!&lt;&gt;0,Produit_Tarif_Stock!#REF!,"")</f>
        <v>#REF!</v>
      </c>
      <c r="I2287" s="506" t="str">
        <f t="shared" si="70"/>
        <v/>
      </c>
      <c r="J2287" s="2" t="e">
        <f>IF(Produit_Tarif_Stock!#REF!&lt;&gt;0,Produit_Tarif_Stock!#REF!,"")</f>
        <v>#REF!</v>
      </c>
      <c r="K2287" s="2" t="e">
        <f>IF(Produit_Tarif_Stock!#REF!&lt;&gt;0,Produit_Tarif_Stock!#REF!,"")</f>
        <v>#REF!</v>
      </c>
      <c r="L2287" s="114" t="e">
        <f>IF(Produit_Tarif_Stock!#REF!&lt;&gt;0,Produit_Tarif_Stock!#REF!,"")</f>
        <v>#REF!</v>
      </c>
      <c r="M2287" s="114" t="e">
        <f>IF(Produit_Tarif_Stock!#REF!&lt;&gt;0,Produit_Tarif_Stock!#REF!,"")</f>
        <v>#REF!</v>
      </c>
      <c r="N2287" s="454"/>
      <c r="P2287" s="2" t="e">
        <f>IF(Produit_Tarif_Stock!#REF!&lt;&gt;0,Produit_Tarif_Stock!#REF!,"")</f>
        <v>#REF!</v>
      </c>
      <c r="Q2287" s="518" t="e">
        <f>IF(Produit_Tarif_Stock!#REF!&lt;&gt;0,(E2287-(E2287*H2287)-Produit_Tarif_Stock!#REF!)/Produit_Tarif_Stock!#REF!*100,(E2287-(E2287*H2287)-Produit_Tarif_Stock!#REF!)/Produit_Tarif_Stock!#REF!*100)</f>
        <v>#REF!</v>
      </c>
      <c r="R2287" s="523">
        <f t="shared" si="71"/>
        <v>0</v>
      </c>
      <c r="S2287" s="524" t="e">
        <f>Produit_Tarif_Stock!#REF!</f>
        <v>#REF!</v>
      </c>
    </row>
    <row r="2288" spans="1:19" ht="24.75" customHeight="1">
      <c r="A2288" s="228" t="e">
        <f>Produit_Tarif_Stock!#REF!</f>
        <v>#REF!</v>
      </c>
      <c r="B2288" s="118" t="e">
        <f>IF(Produit_Tarif_Stock!#REF!&lt;&gt;"",Produit_Tarif_Stock!#REF!,"")</f>
        <v>#REF!</v>
      </c>
      <c r="C2288" s="502" t="e">
        <f>IF(Produit_Tarif_Stock!#REF!&lt;&gt;"",Produit_Tarif_Stock!#REF!,"")</f>
        <v>#REF!</v>
      </c>
      <c r="D2288" s="505" t="e">
        <f>IF(Produit_Tarif_Stock!#REF!&lt;&gt;"",Produit_Tarif_Stock!#REF!,"")</f>
        <v>#REF!</v>
      </c>
      <c r="E2288" s="514" t="e">
        <f>IF(Produit_Tarif_Stock!#REF!&lt;&gt;0,Produit_Tarif_Stock!#REF!,"")</f>
        <v>#REF!</v>
      </c>
      <c r="F2288" s="2" t="e">
        <f>IF(Produit_Tarif_Stock!#REF!&lt;&gt;"",Produit_Tarif_Stock!#REF!,"")</f>
        <v>#REF!</v>
      </c>
      <c r="G2288" s="506" t="e">
        <f>IF(Produit_Tarif_Stock!#REF!&lt;&gt;0,Produit_Tarif_Stock!#REF!,"")</f>
        <v>#REF!</v>
      </c>
      <c r="I2288" s="506" t="str">
        <f t="shared" si="70"/>
        <v/>
      </c>
      <c r="J2288" s="2" t="e">
        <f>IF(Produit_Tarif_Stock!#REF!&lt;&gt;0,Produit_Tarif_Stock!#REF!,"")</f>
        <v>#REF!</v>
      </c>
      <c r="K2288" s="2" t="e">
        <f>IF(Produit_Tarif_Stock!#REF!&lt;&gt;0,Produit_Tarif_Stock!#REF!,"")</f>
        <v>#REF!</v>
      </c>
      <c r="L2288" s="114" t="e">
        <f>IF(Produit_Tarif_Stock!#REF!&lt;&gt;0,Produit_Tarif_Stock!#REF!,"")</f>
        <v>#REF!</v>
      </c>
      <c r="M2288" s="114" t="e">
        <f>IF(Produit_Tarif_Stock!#REF!&lt;&gt;0,Produit_Tarif_Stock!#REF!,"")</f>
        <v>#REF!</v>
      </c>
      <c r="N2288" s="454"/>
      <c r="P2288" s="2" t="e">
        <f>IF(Produit_Tarif_Stock!#REF!&lt;&gt;0,Produit_Tarif_Stock!#REF!,"")</f>
        <v>#REF!</v>
      </c>
      <c r="Q2288" s="518" t="e">
        <f>IF(Produit_Tarif_Stock!#REF!&lt;&gt;0,(E2288-(E2288*H2288)-Produit_Tarif_Stock!#REF!)/Produit_Tarif_Stock!#REF!*100,(E2288-(E2288*H2288)-Produit_Tarif_Stock!#REF!)/Produit_Tarif_Stock!#REF!*100)</f>
        <v>#REF!</v>
      </c>
      <c r="R2288" s="523">
        <f t="shared" si="71"/>
        <v>0</v>
      </c>
      <c r="S2288" s="524" t="e">
        <f>Produit_Tarif_Stock!#REF!</f>
        <v>#REF!</v>
      </c>
    </row>
    <row r="2289" spans="1:19" ht="24.75" customHeight="1">
      <c r="A2289" s="228" t="e">
        <f>Produit_Tarif_Stock!#REF!</f>
        <v>#REF!</v>
      </c>
      <c r="B2289" s="118" t="e">
        <f>IF(Produit_Tarif_Stock!#REF!&lt;&gt;"",Produit_Tarif_Stock!#REF!,"")</f>
        <v>#REF!</v>
      </c>
      <c r="C2289" s="502" t="e">
        <f>IF(Produit_Tarif_Stock!#REF!&lt;&gt;"",Produit_Tarif_Stock!#REF!,"")</f>
        <v>#REF!</v>
      </c>
      <c r="D2289" s="505" t="e">
        <f>IF(Produit_Tarif_Stock!#REF!&lt;&gt;"",Produit_Tarif_Stock!#REF!,"")</f>
        <v>#REF!</v>
      </c>
      <c r="E2289" s="514" t="e">
        <f>IF(Produit_Tarif_Stock!#REF!&lt;&gt;0,Produit_Tarif_Stock!#REF!,"")</f>
        <v>#REF!</v>
      </c>
      <c r="F2289" s="2" t="e">
        <f>IF(Produit_Tarif_Stock!#REF!&lt;&gt;"",Produit_Tarif_Stock!#REF!,"")</f>
        <v>#REF!</v>
      </c>
      <c r="G2289" s="506" t="e">
        <f>IF(Produit_Tarif_Stock!#REF!&lt;&gt;0,Produit_Tarif_Stock!#REF!,"")</f>
        <v>#REF!</v>
      </c>
      <c r="I2289" s="506" t="str">
        <f t="shared" si="70"/>
        <v/>
      </c>
      <c r="J2289" s="2" t="e">
        <f>IF(Produit_Tarif_Stock!#REF!&lt;&gt;0,Produit_Tarif_Stock!#REF!,"")</f>
        <v>#REF!</v>
      </c>
      <c r="K2289" s="2" t="e">
        <f>IF(Produit_Tarif_Stock!#REF!&lt;&gt;0,Produit_Tarif_Stock!#REF!,"")</f>
        <v>#REF!</v>
      </c>
      <c r="L2289" s="114" t="e">
        <f>IF(Produit_Tarif_Stock!#REF!&lt;&gt;0,Produit_Tarif_Stock!#REF!,"")</f>
        <v>#REF!</v>
      </c>
      <c r="M2289" s="114" t="e">
        <f>IF(Produit_Tarif_Stock!#REF!&lt;&gt;0,Produit_Tarif_Stock!#REF!,"")</f>
        <v>#REF!</v>
      </c>
      <c r="N2289" s="454"/>
      <c r="P2289" s="2" t="e">
        <f>IF(Produit_Tarif_Stock!#REF!&lt;&gt;0,Produit_Tarif_Stock!#REF!,"")</f>
        <v>#REF!</v>
      </c>
      <c r="Q2289" s="518" t="e">
        <f>IF(Produit_Tarif_Stock!#REF!&lt;&gt;0,(E2289-(E2289*H2289)-Produit_Tarif_Stock!#REF!)/Produit_Tarif_Stock!#REF!*100,(E2289-(E2289*H2289)-Produit_Tarif_Stock!#REF!)/Produit_Tarif_Stock!#REF!*100)</f>
        <v>#REF!</v>
      </c>
      <c r="R2289" s="523">
        <f t="shared" si="71"/>
        <v>0</v>
      </c>
      <c r="S2289" s="524" t="e">
        <f>Produit_Tarif_Stock!#REF!</f>
        <v>#REF!</v>
      </c>
    </row>
    <row r="2290" spans="1:19" ht="24.75" customHeight="1">
      <c r="A2290" s="228" t="e">
        <f>Produit_Tarif_Stock!#REF!</f>
        <v>#REF!</v>
      </c>
      <c r="B2290" s="118" t="e">
        <f>IF(Produit_Tarif_Stock!#REF!&lt;&gt;"",Produit_Tarif_Stock!#REF!,"")</f>
        <v>#REF!</v>
      </c>
      <c r="C2290" s="502" t="e">
        <f>IF(Produit_Tarif_Stock!#REF!&lt;&gt;"",Produit_Tarif_Stock!#REF!,"")</f>
        <v>#REF!</v>
      </c>
      <c r="D2290" s="505" t="e">
        <f>IF(Produit_Tarif_Stock!#REF!&lt;&gt;"",Produit_Tarif_Stock!#REF!,"")</f>
        <v>#REF!</v>
      </c>
      <c r="E2290" s="514" t="e">
        <f>IF(Produit_Tarif_Stock!#REF!&lt;&gt;0,Produit_Tarif_Stock!#REF!,"")</f>
        <v>#REF!</v>
      </c>
      <c r="F2290" s="2" t="e">
        <f>IF(Produit_Tarif_Stock!#REF!&lt;&gt;"",Produit_Tarif_Stock!#REF!,"")</f>
        <v>#REF!</v>
      </c>
      <c r="G2290" s="506" t="e">
        <f>IF(Produit_Tarif_Stock!#REF!&lt;&gt;0,Produit_Tarif_Stock!#REF!,"")</f>
        <v>#REF!</v>
      </c>
      <c r="I2290" s="506" t="str">
        <f t="shared" si="70"/>
        <v/>
      </c>
      <c r="J2290" s="2" t="e">
        <f>IF(Produit_Tarif_Stock!#REF!&lt;&gt;0,Produit_Tarif_Stock!#REF!,"")</f>
        <v>#REF!</v>
      </c>
      <c r="K2290" s="2" t="e">
        <f>IF(Produit_Tarif_Stock!#REF!&lt;&gt;0,Produit_Tarif_Stock!#REF!,"")</f>
        <v>#REF!</v>
      </c>
      <c r="L2290" s="114" t="e">
        <f>IF(Produit_Tarif_Stock!#REF!&lt;&gt;0,Produit_Tarif_Stock!#REF!,"")</f>
        <v>#REF!</v>
      </c>
      <c r="M2290" s="114" t="e">
        <f>IF(Produit_Tarif_Stock!#REF!&lt;&gt;0,Produit_Tarif_Stock!#REF!,"")</f>
        <v>#REF!</v>
      </c>
      <c r="N2290" s="454"/>
      <c r="P2290" s="2" t="e">
        <f>IF(Produit_Tarif_Stock!#REF!&lt;&gt;0,Produit_Tarif_Stock!#REF!,"")</f>
        <v>#REF!</v>
      </c>
      <c r="Q2290" s="518" t="e">
        <f>IF(Produit_Tarif_Stock!#REF!&lt;&gt;0,(E2290-(E2290*H2290)-Produit_Tarif_Stock!#REF!)/Produit_Tarif_Stock!#REF!*100,(E2290-(E2290*H2290)-Produit_Tarif_Stock!#REF!)/Produit_Tarif_Stock!#REF!*100)</f>
        <v>#REF!</v>
      </c>
      <c r="R2290" s="523">
        <f t="shared" si="71"/>
        <v>0</v>
      </c>
      <c r="S2290" s="524" t="e">
        <f>Produit_Tarif_Stock!#REF!</f>
        <v>#REF!</v>
      </c>
    </row>
    <row r="2291" spans="1:19" ht="24.75" customHeight="1">
      <c r="A2291" s="228" t="e">
        <f>Produit_Tarif_Stock!#REF!</f>
        <v>#REF!</v>
      </c>
      <c r="B2291" s="118" t="e">
        <f>IF(Produit_Tarif_Stock!#REF!&lt;&gt;"",Produit_Tarif_Stock!#REF!,"")</f>
        <v>#REF!</v>
      </c>
      <c r="C2291" s="502" t="e">
        <f>IF(Produit_Tarif_Stock!#REF!&lt;&gt;"",Produit_Tarif_Stock!#REF!,"")</f>
        <v>#REF!</v>
      </c>
      <c r="D2291" s="505" t="e">
        <f>IF(Produit_Tarif_Stock!#REF!&lt;&gt;"",Produit_Tarif_Stock!#REF!,"")</f>
        <v>#REF!</v>
      </c>
      <c r="E2291" s="514" t="e">
        <f>IF(Produit_Tarif_Stock!#REF!&lt;&gt;0,Produit_Tarif_Stock!#REF!,"")</f>
        <v>#REF!</v>
      </c>
      <c r="F2291" s="2" t="e">
        <f>IF(Produit_Tarif_Stock!#REF!&lt;&gt;"",Produit_Tarif_Stock!#REF!,"")</f>
        <v>#REF!</v>
      </c>
      <c r="G2291" s="506" t="e">
        <f>IF(Produit_Tarif_Stock!#REF!&lt;&gt;0,Produit_Tarif_Stock!#REF!,"")</f>
        <v>#REF!</v>
      </c>
      <c r="I2291" s="506" t="str">
        <f t="shared" si="70"/>
        <v/>
      </c>
      <c r="J2291" s="2" t="e">
        <f>IF(Produit_Tarif_Stock!#REF!&lt;&gt;0,Produit_Tarif_Stock!#REF!,"")</f>
        <v>#REF!</v>
      </c>
      <c r="K2291" s="2" t="e">
        <f>IF(Produit_Tarif_Stock!#REF!&lt;&gt;0,Produit_Tarif_Stock!#REF!,"")</f>
        <v>#REF!</v>
      </c>
      <c r="L2291" s="114" t="e">
        <f>IF(Produit_Tarif_Stock!#REF!&lt;&gt;0,Produit_Tarif_Stock!#REF!,"")</f>
        <v>#REF!</v>
      </c>
      <c r="M2291" s="114" t="e">
        <f>IF(Produit_Tarif_Stock!#REF!&lt;&gt;0,Produit_Tarif_Stock!#REF!,"")</f>
        <v>#REF!</v>
      </c>
      <c r="N2291" s="454"/>
      <c r="P2291" s="2" t="e">
        <f>IF(Produit_Tarif_Stock!#REF!&lt;&gt;0,Produit_Tarif_Stock!#REF!,"")</f>
        <v>#REF!</v>
      </c>
      <c r="Q2291" s="518" t="e">
        <f>IF(Produit_Tarif_Stock!#REF!&lt;&gt;0,(E2291-(E2291*H2291)-Produit_Tarif_Stock!#REF!)/Produit_Tarif_Stock!#REF!*100,(E2291-(E2291*H2291)-Produit_Tarif_Stock!#REF!)/Produit_Tarif_Stock!#REF!*100)</f>
        <v>#REF!</v>
      </c>
      <c r="R2291" s="523">
        <f t="shared" si="71"/>
        <v>0</v>
      </c>
      <c r="S2291" s="524" t="e">
        <f>Produit_Tarif_Stock!#REF!</f>
        <v>#REF!</v>
      </c>
    </row>
    <row r="2292" spans="1:19" ht="24.75" customHeight="1">
      <c r="A2292" s="228" t="e">
        <f>Produit_Tarif_Stock!#REF!</f>
        <v>#REF!</v>
      </c>
      <c r="B2292" s="118" t="e">
        <f>IF(Produit_Tarif_Stock!#REF!&lt;&gt;"",Produit_Tarif_Stock!#REF!,"")</f>
        <v>#REF!</v>
      </c>
      <c r="C2292" s="502" t="e">
        <f>IF(Produit_Tarif_Stock!#REF!&lt;&gt;"",Produit_Tarif_Stock!#REF!,"")</f>
        <v>#REF!</v>
      </c>
      <c r="D2292" s="505" t="e">
        <f>IF(Produit_Tarif_Stock!#REF!&lt;&gt;"",Produit_Tarif_Stock!#REF!,"")</f>
        <v>#REF!</v>
      </c>
      <c r="E2292" s="514" t="e">
        <f>IF(Produit_Tarif_Stock!#REF!&lt;&gt;0,Produit_Tarif_Stock!#REF!,"")</f>
        <v>#REF!</v>
      </c>
      <c r="F2292" s="2" t="e">
        <f>IF(Produit_Tarif_Stock!#REF!&lt;&gt;"",Produit_Tarif_Stock!#REF!,"")</f>
        <v>#REF!</v>
      </c>
      <c r="G2292" s="506" t="e">
        <f>IF(Produit_Tarif_Stock!#REF!&lt;&gt;0,Produit_Tarif_Stock!#REF!,"")</f>
        <v>#REF!</v>
      </c>
      <c r="I2292" s="506" t="str">
        <f t="shared" si="70"/>
        <v/>
      </c>
      <c r="J2292" s="2" t="e">
        <f>IF(Produit_Tarif_Stock!#REF!&lt;&gt;0,Produit_Tarif_Stock!#REF!,"")</f>
        <v>#REF!</v>
      </c>
      <c r="K2292" s="2" t="e">
        <f>IF(Produit_Tarif_Stock!#REF!&lt;&gt;0,Produit_Tarif_Stock!#REF!,"")</f>
        <v>#REF!</v>
      </c>
      <c r="L2292" s="114" t="e">
        <f>IF(Produit_Tarif_Stock!#REF!&lt;&gt;0,Produit_Tarif_Stock!#REF!,"")</f>
        <v>#REF!</v>
      </c>
      <c r="M2292" s="114" t="e">
        <f>IF(Produit_Tarif_Stock!#REF!&lt;&gt;0,Produit_Tarif_Stock!#REF!,"")</f>
        <v>#REF!</v>
      </c>
      <c r="N2292" s="454"/>
      <c r="P2292" s="2" t="e">
        <f>IF(Produit_Tarif_Stock!#REF!&lt;&gt;0,Produit_Tarif_Stock!#REF!,"")</f>
        <v>#REF!</v>
      </c>
      <c r="Q2292" s="518" t="e">
        <f>IF(Produit_Tarif_Stock!#REF!&lt;&gt;0,(E2292-(E2292*H2292)-Produit_Tarif_Stock!#REF!)/Produit_Tarif_Stock!#REF!*100,(E2292-(E2292*H2292)-Produit_Tarif_Stock!#REF!)/Produit_Tarif_Stock!#REF!*100)</f>
        <v>#REF!</v>
      </c>
      <c r="R2292" s="523">
        <f t="shared" si="71"/>
        <v>0</v>
      </c>
      <c r="S2292" s="524" t="e">
        <f>Produit_Tarif_Stock!#REF!</f>
        <v>#REF!</v>
      </c>
    </row>
    <row r="2293" spans="1:19" ht="24.75" customHeight="1">
      <c r="A2293" s="228" t="e">
        <f>Produit_Tarif_Stock!#REF!</f>
        <v>#REF!</v>
      </c>
      <c r="B2293" s="118" t="e">
        <f>IF(Produit_Tarif_Stock!#REF!&lt;&gt;"",Produit_Tarif_Stock!#REF!,"")</f>
        <v>#REF!</v>
      </c>
      <c r="C2293" s="502" t="e">
        <f>IF(Produit_Tarif_Stock!#REF!&lt;&gt;"",Produit_Tarif_Stock!#REF!,"")</f>
        <v>#REF!</v>
      </c>
      <c r="D2293" s="505" t="e">
        <f>IF(Produit_Tarif_Stock!#REF!&lt;&gt;"",Produit_Tarif_Stock!#REF!,"")</f>
        <v>#REF!</v>
      </c>
      <c r="E2293" s="514" t="e">
        <f>IF(Produit_Tarif_Stock!#REF!&lt;&gt;0,Produit_Tarif_Stock!#REF!,"")</f>
        <v>#REF!</v>
      </c>
      <c r="F2293" s="2" t="e">
        <f>IF(Produit_Tarif_Stock!#REF!&lt;&gt;"",Produit_Tarif_Stock!#REF!,"")</f>
        <v>#REF!</v>
      </c>
      <c r="G2293" s="506" t="e">
        <f>IF(Produit_Tarif_Stock!#REF!&lt;&gt;0,Produit_Tarif_Stock!#REF!,"")</f>
        <v>#REF!</v>
      </c>
      <c r="I2293" s="506" t="str">
        <f t="shared" si="70"/>
        <v/>
      </c>
      <c r="J2293" s="2" t="e">
        <f>IF(Produit_Tarif_Stock!#REF!&lt;&gt;0,Produit_Tarif_Stock!#REF!,"")</f>
        <v>#REF!</v>
      </c>
      <c r="K2293" s="2" t="e">
        <f>IF(Produit_Tarif_Stock!#REF!&lt;&gt;0,Produit_Tarif_Stock!#REF!,"")</f>
        <v>#REF!</v>
      </c>
      <c r="L2293" s="114" t="e">
        <f>IF(Produit_Tarif_Stock!#REF!&lt;&gt;0,Produit_Tarif_Stock!#REF!,"")</f>
        <v>#REF!</v>
      </c>
      <c r="M2293" s="114" t="e">
        <f>IF(Produit_Tarif_Stock!#REF!&lt;&gt;0,Produit_Tarif_Stock!#REF!,"")</f>
        <v>#REF!</v>
      </c>
      <c r="N2293" s="454"/>
      <c r="P2293" s="2" t="e">
        <f>IF(Produit_Tarif_Stock!#REF!&lt;&gt;0,Produit_Tarif_Stock!#REF!,"")</f>
        <v>#REF!</v>
      </c>
      <c r="Q2293" s="518" t="e">
        <f>IF(Produit_Tarif_Stock!#REF!&lt;&gt;0,(E2293-(E2293*H2293)-Produit_Tarif_Stock!#REF!)/Produit_Tarif_Stock!#REF!*100,(E2293-(E2293*H2293)-Produit_Tarif_Stock!#REF!)/Produit_Tarif_Stock!#REF!*100)</f>
        <v>#REF!</v>
      </c>
      <c r="R2293" s="523">
        <f t="shared" si="71"/>
        <v>0</v>
      </c>
      <c r="S2293" s="524" t="e">
        <f>Produit_Tarif_Stock!#REF!</f>
        <v>#REF!</v>
      </c>
    </row>
    <row r="2294" spans="1:19" ht="24.75" customHeight="1">
      <c r="A2294" s="228" t="e">
        <f>Produit_Tarif_Stock!#REF!</f>
        <v>#REF!</v>
      </c>
      <c r="B2294" s="118" t="e">
        <f>IF(Produit_Tarif_Stock!#REF!&lt;&gt;"",Produit_Tarif_Stock!#REF!,"")</f>
        <v>#REF!</v>
      </c>
      <c r="C2294" s="502" t="e">
        <f>IF(Produit_Tarif_Stock!#REF!&lt;&gt;"",Produit_Tarif_Stock!#REF!,"")</f>
        <v>#REF!</v>
      </c>
      <c r="D2294" s="505" t="e">
        <f>IF(Produit_Tarif_Stock!#REF!&lt;&gt;"",Produit_Tarif_Stock!#REF!,"")</f>
        <v>#REF!</v>
      </c>
      <c r="E2294" s="514" t="e">
        <f>IF(Produit_Tarif_Stock!#REF!&lt;&gt;0,Produit_Tarif_Stock!#REF!,"")</f>
        <v>#REF!</v>
      </c>
      <c r="F2294" s="2" t="e">
        <f>IF(Produit_Tarif_Stock!#REF!&lt;&gt;"",Produit_Tarif_Stock!#REF!,"")</f>
        <v>#REF!</v>
      </c>
      <c r="G2294" s="506" t="e">
        <f>IF(Produit_Tarif_Stock!#REF!&lt;&gt;0,Produit_Tarif_Stock!#REF!,"")</f>
        <v>#REF!</v>
      </c>
      <c r="I2294" s="506" t="str">
        <f t="shared" si="70"/>
        <v/>
      </c>
      <c r="J2294" s="2" t="e">
        <f>IF(Produit_Tarif_Stock!#REF!&lt;&gt;0,Produit_Tarif_Stock!#REF!,"")</f>
        <v>#REF!</v>
      </c>
      <c r="K2294" s="2" t="e">
        <f>IF(Produit_Tarif_Stock!#REF!&lt;&gt;0,Produit_Tarif_Stock!#REF!,"")</f>
        <v>#REF!</v>
      </c>
      <c r="L2294" s="114" t="e">
        <f>IF(Produit_Tarif_Stock!#REF!&lt;&gt;0,Produit_Tarif_Stock!#REF!,"")</f>
        <v>#REF!</v>
      </c>
      <c r="M2294" s="114" t="e">
        <f>IF(Produit_Tarif_Stock!#REF!&lt;&gt;0,Produit_Tarif_Stock!#REF!,"")</f>
        <v>#REF!</v>
      </c>
      <c r="N2294" s="454"/>
      <c r="P2294" s="2" t="e">
        <f>IF(Produit_Tarif_Stock!#REF!&lt;&gt;0,Produit_Tarif_Stock!#REF!,"")</f>
        <v>#REF!</v>
      </c>
      <c r="Q2294" s="518" t="e">
        <f>IF(Produit_Tarif_Stock!#REF!&lt;&gt;0,(E2294-(E2294*H2294)-Produit_Tarif_Stock!#REF!)/Produit_Tarif_Stock!#REF!*100,(E2294-(E2294*H2294)-Produit_Tarif_Stock!#REF!)/Produit_Tarif_Stock!#REF!*100)</f>
        <v>#REF!</v>
      </c>
      <c r="R2294" s="523">
        <f t="shared" si="71"/>
        <v>0</v>
      </c>
      <c r="S2294" s="524" t="e">
        <f>Produit_Tarif_Stock!#REF!</f>
        <v>#REF!</v>
      </c>
    </row>
    <row r="2295" spans="1:19" ht="24.75" customHeight="1">
      <c r="A2295" s="228" t="e">
        <f>Produit_Tarif_Stock!#REF!</f>
        <v>#REF!</v>
      </c>
      <c r="B2295" s="118" t="e">
        <f>IF(Produit_Tarif_Stock!#REF!&lt;&gt;"",Produit_Tarif_Stock!#REF!,"")</f>
        <v>#REF!</v>
      </c>
      <c r="C2295" s="502" t="e">
        <f>IF(Produit_Tarif_Stock!#REF!&lt;&gt;"",Produit_Tarif_Stock!#REF!,"")</f>
        <v>#REF!</v>
      </c>
      <c r="D2295" s="505" t="e">
        <f>IF(Produit_Tarif_Stock!#REF!&lt;&gt;"",Produit_Tarif_Stock!#REF!,"")</f>
        <v>#REF!</v>
      </c>
      <c r="E2295" s="514" t="e">
        <f>IF(Produit_Tarif_Stock!#REF!&lt;&gt;0,Produit_Tarif_Stock!#REF!,"")</f>
        <v>#REF!</v>
      </c>
      <c r="F2295" s="2" t="e">
        <f>IF(Produit_Tarif_Stock!#REF!&lt;&gt;"",Produit_Tarif_Stock!#REF!,"")</f>
        <v>#REF!</v>
      </c>
      <c r="G2295" s="506" t="e">
        <f>IF(Produit_Tarif_Stock!#REF!&lt;&gt;0,Produit_Tarif_Stock!#REF!,"")</f>
        <v>#REF!</v>
      </c>
      <c r="I2295" s="506" t="str">
        <f t="shared" si="70"/>
        <v/>
      </c>
      <c r="J2295" s="2" t="e">
        <f>IF(Produit_Tarif_Stock!#REF!&lt;&gt;0,Produit_Tarif_Stock!#REF!,"")</f>
        <v>#REF!</v>
      </c>
      <c r="K2295" s="2" t="e">
        <f>IF(Produit_Tarif_Stock!#REF!&lt;&gt;0,Produit_Tarif_Stock!#REF!,"")</f>
        <v>#REF!</v>
      </c>
      <c r="L2295" s="114" t="e">
        <f>IF(Produit_Tarif_Stock!#REF!&lt;&gt;0,Produit_Tarif_Stock!#REF!,"")</f>
        <v>#REF!</v>
      </c>
      <c r="M2295" s="114" t="e">
        <f>IF(Produit_Tarif_Stock!#REF!&lt;&gt;0,Produit_Tarif_Stock!#REF!,"")</f>
        <v>#REF!</v>
      </c>
      <c r="N2295" s="454"/>
      <c r="P2295" s="2" t="e">
        <f>IF(Produit_Tarif_Stock!#REF!&lt;&gt;0,Produit_Tarif_Stock!#REF!,"")</f>
        <v>#REF!</v>
      </c>
      <c r="Q2295" s="518" t="e">
        <f>IF(Produit_Tarif_Stock!#REF!&lt;&gt;0,(E2295-(E2295*H2295)-Produit_Tarif_Stock!#REF!)/Produit_Tarif_Stock!#REF!*100,(E2295-(E2295*H2295)-Produit_Tarif_Stock!#REF!)/Produit_Tarif_Stock!#REF!*100)</f>
        <v>#REF!</v>
      </c>
      <c r="R2295" s="523">
        <f t="shared" si="71"/>
        <v>0</v>
      </c>
      <c r="S2295" s="524" t="e">
        <f>Produit_Tarif_Stock!#REF!</f>
        <v>#REF!</v>
      </c>
    </row>
    <row r="2296" spans="1:19" ht="24.75" customHeight="1">
      <c r="A2296" s="228" t="e">
        <f>Produit_Tarif_Stock!#REF!</f>
        <v>#REF!</v>
      </c>
      <c r="B2296" s="118" t="e">
        <f>IF(Produit_Tarif_Stock!#REF!&lt;&gt;"",Produit_Tarif_Stock!#REF!,"")</f>
        <v>#REF!</v>
      </c>
      <c r="C2296" s="502" t="e">
        <f>IF(Produit_Tarif_Stock!#REF!&lt;&gt;"",Produit_Tarif_Stock!#REF!,"")</f>
        <v>#REF!</v>
      </c>
      <c r="D2296" s="505" t="e">
        <f>IF(Produit_Tarif_Stock!#REF!&lt;&gt;"",Produit_Tarif_Stock!#REF!,"")</f>
        <v>#REF!</v>
      </c>
      <c r="E2296" s="514" t="e">
        <f>IF(Produit_Tarif_Stock!#REF!&lt;&gt;0,Produit_Tarif_Stock!#REF!,"")</f>
        <v>#REF!</v>
      </c>
      <c r="F2296" s="2" t="e">
        <f>IF(Produit_Tarif_Stock!#REF!&lt;&gt;"",Produit_Tarif_Stock!#REF!,"")</f>
        <v>#REF!</v>
      </c>
      <c r="G2296" s="506" t="e">
        <f>IF(Produit_Tarif_Stock!#REF!&lt;&gt;0,Produit_Tarif_Stock!#REF!,"")</f>
        <v>#REF!</v>
      </c>
      <c r="I2296" s="506" t="str">
        <f t="shared" si="70"/>
        <v/>
      </c>
      <c r="J2296" s="2" t="e">
        <f>IF(Produit_Tarif_Stock!#REF!&lt;&gt;0,Produit_Tarif_Stock!#REF!,"")</f>
        <v>#REF!</v>
      </c>
      <c r="K2296" s="2" t="e">
        <f>IF(Produit_Tarif_Stock!#REF!&lt;&gt;0,Produit_Tarif_Stock!#REF!,"")</f>
        <v>#REF!</v>
      </c>
      <c r="L2296" s="114" t="e">
        <f>IF(Produit_Tarif_Stock!#REF!&lt;&gt;0,Produit_Tarif_Stock!#REF!,"")</f>
        <v>#REF!</v>
      </c>
      <c r="M2296" s="114" t="e">
        <f>IF(Produit_Tarif_Stock!#REF!&lt;&gt;0,Produit_Tarif_Stock!#REF!,"")</f>
        <v>#REF!</v>
      </c>
      <c r="N2296" s="454"/>
      <c r="P2296" s="2" t="e">
        <f>IF(Produit_Tarif_Stock!#REF!&lt;&gt;0,Produit_Tarif_Stock!#REF!,"")</f>
        <v>#REF!</v>
      </c>
      <c r="Q2296" s="518" t="e">
        <f>IF(Produit_Tarif_Stock!#REF!&lt;&gt;0,(E2296-(E2296*H2296)-Produit_Tarif_Stock!#REF!)/Produit_Tarif_Stock!#REF!*100,(E2296-(E2296*H2296)-Produit_Tarif_Stock!#REF!)/Produit_Tarif_Stock!#REF!*100)</f>
        <v>#REF!</v>
      </c>
      <c r="R2296" s="523">
        <f t="shared" si="71"/>
        <v>0</v>
      </c>
      <c r="S2296" s="524" t="e">
        <f>Produit_Tarif_Stock!#REF!</f>
        <v>#REF!</v>
      </c>
    </row>
    <row r="2297" spans="1:19" ht="24.75" customHeight="1">
      <c r="A2297" s="228" t="e">
        <f>Produit_Tarif_Stock!#REF!</f>
        <v>#REF!</v>
      </c>
      <c r="B2297" s="118" t="e">
        <f>IF(Produit_Tarif_Stock!#REF!&lt;&gt;"",Produit_Tarif_Stock!#REF!,"")</f>
        <v>#REF!</v>
      </c>
      <c r="C2297" s="502" t="e">
        <f>IF(Produit_Tarif_Stock!#REF!&lt;&gt;"",Produit_Tarif_Stock!#REF!,"")</f>
        <v>#REF!</v>
      </c>
      <c r="D2297" s="505" t="e">
        <f>IF(Produit_Tarif_Stock!#REF!&lt;&gt;"",Produit_Tarif_Stock!#REF!,"")</f>
        <v>#REF!</v>
      </c>
      <c r="E2297" s="514" t="e">
        <f>IF(Produit_Tarif_Stock!#REF!&lt;&gt;0,Produit_Tarif_Stock!#REF!,"")</f>
        <v>#REF!</v>
      </c>
      <c r="F2297" s="2" t="e">
        <f>IF(Produit_Tarif_Stock!#REF!&lt;&gt;"",Produit_Tarif_Stock!#REF!,"")</f>
        <v>#REF!</v>
      </c>
      <c r="G2297" s="506" t="e">
        <f>IF(Produit_Tarif_Stock!#REF!&lt;&gt;0,Produit_Tarif_Stock!#REF!,"")</f>
        <v>#REF!</v>
      </c>
      <c r="I2297" s="506" t="str">
        <f t="shared" si="70"/>
        <v/>
      </c>
      <c r="J2297" s="2" t="e">
        <f>IF(Produit_Tarif_Stock!#REF!&lt;&gt;0,Produit_Tarif_Stock!#REF!,"")</f>
        <v>#REF!</v>
      </c>
      <c r="K2297" s="2" t="e">
        <f>IF(Produit_Tarif_Stock!#REF!&lt;&gt;0,Produit_Tarif_Stock!#REF!,"")</f>
        <v>#REF!</v>
      </c>
      <c r="L2297" s="114" t="e">
        <f>IF(Produit_Tarif_Stock!#REF!&lt;&gt;0,Produit_Tarif_Stock!#REF!,"")</f>
        <v>#REF!</v>
      </c>
      <c r="M2297" s="114" t="e">
        <f>IF(Produit_Tarif_Stock!#REF!&lt;&gt;0,Produit_Tarif_Stock!#REF!,"")</f>
        <v>#REF!</v>
      </c>
      <c r="N2297" s="454"/>
      <c r="P2297" s="2" t="e">
        <f>IF(Produit_Tarif_Stock!#REF!&lt;&gt;0,Produit_Tarif_Stock!#REF!,"")</f>
        <v>#REF!</v>
      </c>
      <c r="Q2297" s="518" t="e">
        <f>IF(Produit_Tarif_Stock!#REF!&lt;&gt;0,(E2297-(E2297*H2297)-Produit_Tarif_Stock!#REF!)/Produit_Tarif_Stock!#REF!*100,(E2297-(E2297*H2297)-Produit_Tarif_Stock!#REF!)/Produit_Tarif_Stock!#REF!*100)</f>
        <v>#REF!</v>
      </c>
      <c r="R2297" s="523">
        <f t="shared" si="71"/>
        <v>0</v>
      </c>
      <c r="S2297" s="524" t="e">
        <f>Produit_Tarif_Stock!#REF!</f>
        <v>#REF!</v>
      </c>
    </row>
    <row r="2298" spans="1:19" ht="24.75" customHeight="1">
      <c r="A2298" s="228" t="e">
        <f>Produit_Tarif_Stock!#REF!</f>
        <v>#REF!</v>
      </c>
      <c r="B2298" s="118" t="e">
        <f>IF(Produit_Tarif_Stock!#REF!&lt;&gt;"",Produit_Tarif_Stock!#REF!,"")</f>
        <v>#REF!</v>
      </c>
      <c r="C2298" s="502" t="e">
        <f>IF(Produit_Tarif_Stock!#REF!&lt;&gt;"",Produit_Tarif_Stock!#REF!,"")</f>
        <v>#REF!</v>
      </c>
      <c r="D2298" s="505" t="e">
        <f>IF(Produit_Tarif_Stock!#REF!&lt;&gt;"",Produit_Tarif_Stock!#REF!,"")</f>
        <v>#REF!</v>
      </c>
      <c r="E2298" s="514" t="e">
        <f>IF(Produit_Tarif_Stock!#REF!&lt;&gt;0,Produit_Tarif_Stock!#REF!,"")</f>
        <v>#REF!</v>
      </c>
      <c r="F2298" s="2" t="e">
        <f>IF(Produit_Tarif_Stock!#REF!&lt;&gt;"",Produit_Tarif_Stock!#REF!,"")</f>
        <v>#REF!</v>
      </c>
      <c r="G2298" s="506" t="e">
        <f>IF(Produit_Tarif_Stock!#REF!&lt;&gt;0,Produit_Tarif_Stock!#REF!,"")</f>
        <v>#REF!</v>
      </c>
      <c r="I2298" s="506" t="str">
        <f t="shared" si="70"/>
        <v/>
      </c>
      <c r="J2298" s="2" t="e">
        <f>IF(Produit_Tarif_Stock!#REF!&lt;&gt;0,Produit_Tarif_Stock!#REF!,"")</f>
        <v>#REF!</v>
      </c>
      <c r="K2298" s="2" t="e">
        <f>IF(Produit_Tarif_Stock!#REF!&lt;&gt;0,Produit_Tarif_Stock!#REF!,"")</f>
        <v>#REF!</v>
      </c>
      <c r="L2298" s="114" t="e">
        <f>IF(Produit_Tarif_Stock!#REF!&lt;&gt;0,Produit_Tarif_Stock!#REF!,"")</f>
        <v>#REF!</v>
      </c>
      <c r="M2298" s="114" t="e">
        <f>IF(Produit_Tarif_Stock!#REF!&lt;&gt;0,Produit_Tarif_Stock!#REF!,"")</f>
        <v>#REF!</v>
      </c>
      <c r="N2298" s="454"/>
      <c r="P2298" s="2" t="e">
        <f>IF(Produit_Tarif_Stock!#REF!&lt;&gt;0,Produit_Tarif_Stock!#REF!,"")</f>
        <v>#REF!</v>
      </c>
      <c r="Q2298" s="518" t="e">
        <f>IF(Produit_Tarif_Stock!#REF!&lt;&gt;0,(E2298-(E2298*H2298)-Produit_Tarif_Stock!#REF!)/Produit_Tarif_Stock!#REF!*100,(E2298-(E2298*H2298)-Produit_Tarif_Stock!#REF!)/Produit_Tarif_Stock!#REF!*100)</f>
        <v>#REF!</v>
      </c>
      <c r="R2298" s="523">
        <f t="shared" si="71"/>
        <v>0</v>
      </c>
      <c r="S2298" s="524" t="e">
        <f>Produit_Tarif_Stock!#REF!</f>
        <v>#REF!</v>
      </c>
    </row>
    <row r="2299" spans="1:19" ht="24.75" customHeight="1">
      <c r="A2299" s="228" t="e">
        <f>Produit_Tarif_Stock!#REF!</f>
        <v>#REF!</v>
      </c>
      <c r="B2299" s="118" t="e">
        <f>IF(Produit_Tarif_Stock!#REF!&lt;&gt;"",Produit_Tarif_Stock!#REF!,"")</f>
        <v>#REF!</v>
      </c>
      <c r="C2299" s="502" t="e">
        <f>IF(Produit_Tarif_Stock!#REF!&lt;&gt;"",Produit_Tarif_Stock!#REF!,"")</f>
        <v>#REF!</v>
      </c>
      <c r="D2299" s="505" t="e">
        <f>IF(Produit_Tarif_Stock!#REF!&lt;&gt;"",Produit_Tarif_Stock!#REF!,"")</f>
        <v>#REF!</v>
      </c>
      <c r="E2299" s="514" t="e">
        <f>IF(Produit_Tarif_Stock!#REF!&lt;&gt;0,Produit_Tarif_Stock!#REF!,"")</f>
        <v>#REF!</v>
      </c>
      <c r="F2299" s="2" t="e">
        <f>IF(Produit_Tarif_Stock!#REF!&lt;&gt;"",Produit_Tarif_Stock!#REF!,"")</f>
        <v>#REF!</v>
      </c>
      <c r="G2299" s="506" t="e">
        <f>IF(Produit_Tarif_Stock!#REF!&lt;&gt;0,Produit_Tarif_Stock!#REF!,"")</f>
        <v>#REF!</v>
      </c>
      <c r="I2299" s="506" t="str">
        <f t="shared" si="70"/>
        <v/>
      </c>
      <c r="J2299" s="2" t="e">
        <f>IF(Produit_Tarif_Stock!#REF!&lt;&gt;0,Produit_Tarif_Stock!#REF!,"")</f>
        <v>#REF!</v>
      </c>
      <c r="K2299" s="2" t="e">
        <f>IF(Produit_Tarif_Stock!#REF!&lt;&gt;0,Produit_Tarif_Stock!#REF!,"")</f>
        <v>#REF!</v>
      </c>
      <c r="L2299" s="114" t="e">
        <f>IF(Produit_Tarif_Stock!#REF!&lt;&gt;0,Produit_Tarif_Stock!#REF!,"")</f>
        <v>#REF!</v>
      </c>
      <c r="M2299" s="114" t="e">
        <f>IF(Produit_Tarif_Stock!#REF!&lt;&gt;0,Produit_Tarif_Stock!#REF!,"")</f>
        <v>#REF!</v>
      </c>
      <c r="N2299" s="454"/>
      <c r="P2299" s="2" t="e">
        <f>IF(Produit_Tarif_Stock!#REF!&lt;&gt;0,Produit_Tarif_Stock!#REF!,"")</f>
        <v>#REF!</v>
      </c>
      <c r="Q2299" s="518" t="e">
        <f>IF(Produit_Tarif_Stock!#REF!&lt;&gt;0,(E2299-(E2299*H2299)-Produit_Tarif_Stock!#REF!)/Produit_Tarif_Stock!#REF!*100,(E2299-(E2299*H2299)-Produit_Tarif_Stock!#REF!)/Produit_Tarif_Stock!#REF!*100)</f>
        <v>#REF!</v>
      </c>
      <c r="R2299" s="523">
        <f t="shared" si="71"/>
        <v>0</v>
      </c>
      <c r="S2299" s="524" t="e">
        <f>Produit_Tarif_Stock!#REF!</f>
        <v>#REF!</v>
      </c>
    </row>
    <row r="2300" spans="1:19" ht="24.75" customHeight="1">
      <c r="A2300" s="228" t="e">
        <f>Produit_Tarif_Stock!#REF!</f>
        <v>#REF!</v>
      </c>
      <c r="B2300" s="118" t="e">
        <f>IF(Produit_Tarif_Stock!#REF!&lt;&gt;"",Produit_Tarif_Stock!#REF!,"")</f>
        <v>#REF!</v>
      </c>
      <c r="C2300" s="502" t="e">
        <f>IF(Produit_Tarif_Stock!#REF!&lt;&gt;"",Produit_Tarif_Stock!#REF!,"")</f>
        <v>#REF!</v>
      </c>
      <c r="D2300" s="505" t="e">
        <f>IF(Produit_Tarif_Stock!#REF!&lt;&gt;"",Produit_Tarif_Stock!#REF!,"")</f>
        <v>#REF!</v>
      </c>
      <c r="E2300" s="514" t="e">
        <f>IF(Produit_Tarif_Stock!#REF!&lt;&gt;0,Produit_Tarif_Stock!#REF!,"")</f>
        <v>#REF!</v>
      </c>
      <c r="F2300" s="2" t="e">
        <f>IF(Produit_Tarif_Stock!#REF!&lt;&gt;"",Produit_Tarif_Stock!#REF!,"")</f>
        <v>#REF!</v>
      </c>
      <c r="G2300" s="506" t="e">
        <f>IF(Produit_Tarif_Stock!#REF!&lt;&gt;0,Produit_Tarif_Stock!#REF!,"")</f>
        <v>#REF!</v>
      </c>
      <c r="I2300" s="506" t="str">
        <f t="shared" si="70"/>
        <v/>
      </c>
      <c r="J2300" s="2" t="e">
        <f>IF(Produit_Tarif_Stock!#REF!&lt;&gt;0,Produit_Tarif_Stock!#REF!,"")</f>
        <v>#REF!</v>
      </c>
      <c r="K2300" s="2" t="e">
        <f>IF(Produit_Tarif_Stock!#REF!&lt;&gt;0,Produit_Tarif_Stock!#REF!,"")</f>
        <v>#REF!</v>
      </c>
      <c r="L2300" s="114" t="e">
        <f>IF(Produit_Tarif_Stock!#REF!&lt;&gt;0,Produit_Tarif_Stock!#REF!,"")</f>
        <v>#REF!</v>
      </c>
      <c r="M2300" s="114" t="e">
        <f>IF(Produit_Tarif_Stock!#REF!&lt;&gt;0,Produit_Tarif_Stock!#REF!,"")</f>
        <v>#REF!</v>
      </c>
      <c r="N2300" s="454"/>
      <c r="P2300" s="2" t="e">
        <f>IF(Produit_Tarif_Stock!#REF!&lt;&gt;0,Produit_Tarif_Stock!#REF!,"")</f>
        <v>#REF!</v>
      </c>
      <c r="Q2300" s="518" t="e">
        <f>IF(Produit_Tarif_Stock!#REF!&lt;&gt;0,(E2300-(E2300*H2300)-Produit_Tarif_Stock!#REF!)/Produit_Tarif_Stock!#REF!*100,(E2300-(E2300*H2300)-Produit_Tarif_Stock!#REF!)/Produit_Tarif_Stock!#REF!*100)</f>
        <v>#REF!</v>
      </c>
      <c r="R2300" s="523">
        <f t="shared" si="71"/>
        <v>0</v>
      </c>
      <c r="S2300" s="524" t="e">
        <f>Produit_Tarif_Stock!#REF!</f>
        <v>#REF!</v>
      </c>
    </row>
    <row r="2301" spans="1:19" ht="24.75" customHeight="1">
      <c r="A2301" s="228" t="e">
        <f>Produit_Tarif_Stock!#REF!</f>
        <v>#REF!</v>
      </c>
      <c r="B2301" s="118" t="e">
        <f>IF(Produit_Tarif_Stock!#REF!&lt;&gt;"",Produit_Tarif_Stock!#REF!,"")</f>
        <v>#REF!</v>
      </c>
      <c r="C2301" s="502" t="e">
        <f>IF(Produit_Tarif_Stock!#REF!&lt;&gt;"",Produit_Tarif_Stock!#REF!,"")</f>
        <v>#REF!</v>
      </c>
      <c r="D2301" s="505" t="e">
        <f>IF(Produit_Tarif_Stock!#REF!&lt;&gt;"",Produit_Tarif_Stock!#REF!,"")</f>
        <v>#REF!</v>
      </c>
      <c r="E2301" s="514" t="e">
        <f>IF(Produit_Tarif_Stock!#REF!&lt;&gt;0,Produit_Tarif_Stock!#REF!,"")</f>
        <v>#REF!</v>
      </c>
      <c r="F2301" s="2" t="e">
        <f>IF(Produit_Tarif_Stock!#REF!&lt;&gt;"",Produit_Tarif_Stock!#REF!,"")</f>
        <v>#REF!</v>
      </c>
      <c r="G2301" s="506" t="e">
        <f>IF(Produit_Tarif_Stock!#REF!&lt;&gt;0,Produit_Tarif_Stock!#REF!,"")</f>
        <v>#REF!</v>
      </c>
      <c r="I2301" s="506" t="str">
        <f t="shared" si="70"/>
        <v/>
      </c>
      <c r="J2301" s="2" t="e">
        <f>IF(Produit_Tarif_Stock!#REF!&lt;&gt;0,Produit_Tarif_Stock!#REF!,"")</f>
        <v>#REF!</v>
      </c>
      <c r="K2301" s="2" t="e">
        <f>IF(Produit_Tarif_Stock!#REF!&lt;&gt;0,Produit_Tarif_Stock!#REF!,"")</f>
        <v>#REF!</v>
      </c>
      <c r="L2301" s="114" t="e">
        <f>IF(Produit_Tarif_Stock!#REF!&lt;&gt;0,Produit_Tarif_Stock!#REF!,"")</f>
        <v>#REF!</v>
      </c>
      <c r="M2301" s="114" t="e">
        <f>IF(Produit_Tarif_Stock!#REF!&lt;&gt;0,Produit_Tarif_Stock!#REF!,"")</f>
        <v>#REF!</v>
      </c>
      <c r="N2301" s="454"/>
      <c r="P2301" s="2" t="e">
        <f>IF(Produit_Tarif_Stock!#REF!&lt;&gt;0,Produit_Tarif_Stock!#REF!,"")</f>
        <v>#REF!</v>
      </c>
      <c r="Q2301" s="518" t="e">
        <f>IF(Produit_Tarif_Stock!#REF!&lt;&gt;0,(E2301-(E2301*H2301)-Produit_Tarif_Stock!#REF!)/Produit_Tarif_Stock!#REF!*100,(E2301-(E2301*H2301)-Produit_Tarif_Stock!#REF!)/Produit_Tarif_Stock!#REF!*100)</f>
        <v>#REF!</v>
      </c>
      <c r="R2301" s="523">
        <f t="shared" si="71"/>
        <v>0</v>
      </c>
      <c r="S2301" s="524" t="e">
        <f>Produit_Tarif_Stock!#REF!</f>
        <v>#REF!</v>
      </c>
    </row>
    <row r="2302" spans="1:19" ht="24.75" customHeight="1">
      <c r="A2302" s="228" t="e">
        <f>Produit_Tarif_Stock!#REF!</f>
        <v>#REF!</v>
      </c>
      <c r="B2302" s="118" t="e">
        <f>IF(Produit_Tarif_Stock!#REF!&lt;&gt;"",Produit_Tarif_Stock!#REF!,"")</f>
        <v>#REF!</v>
      </c>
      <c r="C2302" s="502" t="e">
        <f>IF(Produit_Tarif_Stock!#REF!&lt;&gt;"",Produit_Tarif_Stock!#REF!,"")</f>
        <v>#REF!</v>
      </c>
      <c r="D2302" s="505" t="e">
        <f>IF(Produit_Tarif_Stock!#REF!&lt;&gt;"",Produit_Tarif_Stock!#REF!,"")</f>
        <v>#REF!</v>
      </c>
      <c r="E2302" s="514" t="e">
        <f>IF(Produit_Tarif_Stock!#REF!&lt;&gt;0,Produit_Tarif_Stock!#REF!,"")</f>
        <v>#REF!</v>
      </c>
      <c r="F2302" s="2" t="e">
        <f>IF(Produit_Tarif_Stock!#REF!&lt;&gt;"",Produit_Tarif_Stock!#REF!,"")</f>
        <v>#REF!</v>
      </c>
      <c r="G2302" s="506" t="e">
        <f>IF(Produit_Tarif_Stock!#REF!&lt;&gt;0,Produit_Tarif_Stock!#REF!,"")</f>
        <v>#REF!</v>
      </c>
      <c r="I2302" s="506" t="str">
        <f t="shared" si="70"/>
        <v/>
      </c>
      <c r="J2302" s="2" t="e">
        <f>IF(Produit_Tarif_Stock!#REF!&lt;&gt;0,Produit_Tarif_Stock!#REF!,"")</f>
        <v>#REF!</v>
      </c>
      <c r="K2302" s="2" t="e">
        <f>IF(Produit_Tarif_Stock!#REF!&lt;&gt;0,Produit_Tarif_Stock!#REF!,"")</f>
        <v>#REF!</v>
      </c>
      <c r="L2302" s="114" t="e">
        <f>IF(Produit_Tarif_Stock!#REF!&lt;&gt;0,Produit_Tarif_Stock!#REF!,"")</f>
        <v>#REF!</v>
      </c>
      <c r="M2302" s="114" t="e">
        <f>IF(Produit_Tarif_Stock!#REF!&lt;&gt;0,Produit_Tarif_Stock!#REF!,"")</f>
        <v>#REF!</v>
      </c>
      <c r="N2302" s="454"/>
      <c r="P2302" s="2" t="e">
        <f>IF(Produit_Tarif_Stock!#REF!&lt;&gt;0,Produit_Tarif_Stock!#REF!,"")</f>
        <v>#REF!</v>
      </c>
      <c r="Q2302" s="518" t="e">
        <f>IF(Produit_Tarif_Stock!#REF!&lt;&gt;0,(E2302-(E2302*H2302)-Produit_Tarif_Stock!#REF!)/Produit_Tarif_Stock!#REF!*100,(E2302-(E2302*H2302)-Produit_Tarif_Stock!#REF!)/Produit_Tarif_Stock!#REF!*100)</f>
        <v>#REF!</v>
      </c>
      <c r="R2302" s="523">
        <f t="shared" si="71"/>
        <v>0</v>
      </c>
      <c r="S2302" s="524" t="e">
        <f>Produit_Tarif_Stock!#REF!</f>
        <v>#REF!</v>
      </c>
    </row>
    <row r="2303" spans="1:19" ht="24.75" customHeight="1">
      <c r="A2303" s="228" t="e">
        <f>Produit_Tarif_Stock!#REF!</f>
        <v>#REF!</v>
      </c>
      <c r="B2303" s="118" t="e">
        <f>IF(Produit_Tarif_Stock!#REF!&lt;&gt;"",Produit_Tarif_Stock!#REF!,"")</f>
        <v>#REF!</v>
      </c>
      <c r="C2303" s="502" t="e">
        <f>IF(Produit_Tarif_Stock!#REF!&lt;&gt;"",Produit_Tarif_Stock!#REF!,"")</f>
        <v>#REF!</v>
      </c>
      <c r="D2303" s="505" t="e">
        <f>IF(Produit_Tarif_Stock!#REF!&lt;&gt;"",Produit_Tarif_Stock!#REF!,"")</f>
        <v>#REF!</v>
      </c>
      <c r="E2303" s="514" t="e">
        <f>IF(Produit_Tarif_Stock!#REF!&lt;&gt;0,Produit_Tarif_Stock!#REF!,"")</f>
        <v>#REF!</v>
      </c>
      <c r="F2303" s="2" t="e">
        <f>IF(Produit_Tarif_Stock!#REF!&lt;&gt;"",Produit_Tarif_Stock!#REF!,"")</f>
        <v>#REF!</v>
      </c>
      <c r="G2303" s="506" t="e">
        <f>IF(Produit_Tarif_Stock!#REF!&lt;&gt;0,Produit_Tarif_Stock!#REF!,"")</f>
        <v>#REF!</v>
      </c>
      <c r="I2303" s="506" t="str">
        <f t="shared" si="70"/>
        <v/>
      </c>
      <c r="J2303" s="2" t="e">
        <f>IF(Produit_Tarif_Stock!#REF!&lt;&gt;0,Produit_Tarif_Stock!#REF!,"")</f>
        <v>#REF!</v>
      </c>
      <c r="K2303" s="2" t="e">
        <f>IF(Produit_Tarif_Stock!#REF!&lt;&gt;0,Produit_Tarif_Stock!#REF!,"")</f>
        <v>#REF!</v>
      </c>
      <c r="L2303" s="114" t="e">
        <f>IF(Produit_Tarif_Stock!#REF!&lt;&gt;0,Produit_Tarif_Stock!#REF!,"")</f>
        <v>#REF!</v>
      </c>
      <c r="M2303" s="114" t="e">
        <f>IF(Produit_Tarif_Stock!#REF!&lt;&gt;0,Produit_Tarif_Stock!#REF!,"")</f>
        <v>#REF!</v>
      </c>
      <c r="N2303" s="454"/>
      <c r="P2303" s="2" t="e">
        <f>IF(Produit_Tarif_Stock!#REF!&lt;&gt;0,Produit_Tarif_Stock!#REF!,"")</f>
        <v>#REF!</v>
      </c>
      <c r="Q2303" s="518" t="e">
        <f>IF(Produit_Tarif_Stock!#REF!&lt;&gt;0,(E2303-(E2303*H2303)-Produit_Tarif_Stock!#REF!)/Produit_Tarif_Stock!#REF!*100,(E2303-(E2303*H2303)-Produit_Tarif_Stock!#REF!)/Produit_Tarif_Stock!#REF!*100)</f>
        <v>#REF!</v>
      </c>
      <c r="R2303" s="523">
        <f t="shared" si="71"/>
        <v>0</v>
      </c>
      <c r="S2303" s="524" t="e">
        <f>Produit_Tarif_Stock!#REF!</f>
        <v>#REF!</v>
      </c>
    </row>
    <row r="2304" spans="1:19" ht="24.75" customHeight="1">
      <c r="A2304" s="228" t="e">
        <f>Produit_Tarif_Stock!#REF!</f>
        <v>#REF!</v>
      </c>
      <c r="B2304" s="118" t="e">
        <f>IF(Produit_Tarif_Stock!#REF!&lt;&gt;"",Produit_Tarif_Stock!#REF!,"")</f>
        <v>#REF!</v>
      </c>
      <c r="C2304" s="502" t="e">
        <f>IF(Produit_Tarif_Stock!#REF!&lt;&gt;"",Produit_Tarif_Stock!#REF!,"")</f>
        <v>#REF!</v>
      </c>
      <c r="D2304" s="505" t="e">
        <f>IF(Produit_Tarif_Stock!#REF!&lt;&gt;"",Produit_Tarif_Stock!#REF!,"")</f>
        <v>#REF!</v>
      </c>
      <c r="E2304" s="514" t="e">
        <f>IF(Produit_Tarif_Stock!#REF!&lt;&gt;0,Produit_Tarif_Stock!#REF!,"")</f>
        <v>#REF!</v>
      </c>
      <c r="F2304" s="2" t="e">
        <f>IF(Produit_Tarif_Stock!#REF!&lt;&gt;"",Produit_Tarif_Stock!#REF!,"")</f>
        <v>#REF!</v>
      </c>
      <c r="G2304" s="506" t="e">
        <f>IF(Produit_Tarif_Stock!#REF!&lt;&gt;0,Produit_Tarif_Stock!#REF!,"")</f>
        <v>#REF!</v>
      </c>
      <c r="I2304" s="506" t="str">
        <f t="shared" si="70"/>
        <v/>
      </c>
      <c r="J2304" s="2" t="e">
        <f>IF(Produit_Tarif_Stock!#REF!&lt;&gt;0,Produit_Tarif_Stock!#REF!,"")</f>
        <v>#REF!</v>
      </c>
      <c r="K2304" s="2" t="e">
        <f>IF(Produit_Tarif_Stock!#REF!&lt;&gt;0,Produit_Tarif_Stock!#REF!,"")</f>
        <v>#REF!</v>
      </c>
      <c r="L2304" s="114" t="e">
        <f>IF(Produit_Tarif_Stock!#REF!&lt;&gt;0,Produit_Tarif_Stock!#REF!,"")</f>
        <v>#REF!</v>
      </c>
      <c r="M2304" s="114" t="e">
        <f>IF(Produit_Tarif_Stock!#REF!&lt;&gt;0,Produit_Tarif_Stock!#REF!,"")</f>
        <v>#REF!</v>
      </c>
      <c r="N2304" s="454"/>
      <c r="P2304" s="2" t="e">
        <f>IF(Produit_Tarif_Stock!#REF!&lt;&gt;0,Produit_Tarif_Stock!#REF!,"")</f>
        <v>#REF!</v>
      </c>
      <c r="Q2304" s="518" t="e">
        <f>IF(Produit_Tarif_Stock!#REF!&lt;&gt;0,(E2304-(E2304*H2304)-Produit_Tarif_Stock!#REF!)/Produit_Tarif_Stock!#REF!*100,(E2304-(E2304*H2304)-Produit_Tarif_Stock!#REF!)/Produit_Tarif_Stock!#REF!*100)</f>
        <v>#REF!</v>
      </c>
      <c r="R2304" s="523">
        <f t="shared" si="71"/>
        <v>0</v>
      </c>
      <c r="S2304" s="524" t="e">
        <f>Produit_Tarif_Stock!#REF!</f>
        <v>#REF!</v>
      </c>
    </row>
    <row r="2305" spans="1:19" ht="24.75" customHeight="1">
      <c r="A2305" s="228" t="e">
        <f>Produit_Tarif_Stock!#REF!</f>
        <v>#REF!</v>
      </c>
      <c r="B2305" s="118" t="e">
        <f>IF(Produit_Tarif_Stock!#REF!&lt;&gt;"",Produit_Tarif_Stock!#REF!,"")</f>
        <v>#REF!</v>
      </c>
      <c r="C2305" s="502" t="e">
        <f>IF(Produit_Tarif_Stock!#REF!&lt;&gt;"",Produit_Tarif_Stock!#REF!,"")</f>
        <v>#REF!</v>
      </c>
      <c r="D2305" s="505" t="e">
        <f>IF(Produit_Tarif_Stock!#REF!&lt;&gt;"",Produit_Tarif_Stock!#REF!,"")</f>
        <v>#REF!</v>
      </c>
      <c r="E2305" s="514" t="e">
        <f>IF(Produit_Tarif_Stock!#REF!&lt;&gt;0,Produit_Tarif_Stock!#REF!,"")</f>
        <v>#REF!</v>
      </c>
      <c r="F2305" s="2" t="e">
        <f>IF(Produit_Tarif_Stock!#REF!&lt;&gt;"",Produit_Tarif_Stock!#REF!,"")</f>
        <v>#REF!</v>
      </c>
      <c r="G2305" s="506" t="e">
        <f>IF(Produit_Tarif_Stock!#REF!&lt;&gt;0,Produit_Tarif_Stock!#REF!,"")</f>
        <v>#REF!</v>
      </c>
      <c r="I2305" s="506" t="str">
        <f t="shared" si="70"/>
        <v/>
      </c>
      <c r="J2305" s="2" t="e">
        <f>IF(Produit_Tarif_Stock!#REF!&lt;&gt;0,Produit_Tarif_Stock!#REF!,"")</f>
        <v>#REF!</v>
      </c>
      <c r="K2305" s="2" t="e">
        <f>IF(Produit_Tarif_Stock!#REF!&lt;&gt;0,Produit_Tarif_Stock!#REF!,"")</f>
        <v>#REF!</v>
      </c>
      <c r="L2305" s="114" t="e">
        <f>IF(Produit_Tarif_Stock!#REF!&lt;&gt;0,Produit_Tarif_Stock!#REF!,"")</f>
        <v>#REF!</v>
      </c>
      <c r="M2305" s="114" t="e">
        <f>IF(Produit_Tarif_Stock!#REF!&lt;&gt;0,Produit_Tarif_Stock!#REF!,"")</f>
        <v>#REF!</v>
      </c>
      <c r="N2305" s="454"/>
      <c r="P2305" s="2" t="e">
        <f>IF(Produit_Tarif_Stock!#REF!&lt;&gt;0,Produit_Tarif_Stock!#REF!,"")</f>
        <v>#REF!</v>
      </c>
      <c r="Q2305" s="518" t="e">
        <f>IF(Produit_Tarif_Stock!#REF!&lt;&gt;0,(E2305-(E2305*H2305)-Produit_Tarif_Stock!#REF!)/Produit_Tarif_Stock!#REF!*100,(E2305-(E2305*H2305)-Produit_Tarif_Stock!#REF!)/Produit_Tarif_Stock!#REF!*100)</f>
        <v>#REF!</v>
      </c>
      <c r="R2305" s="523">
        <f t="shared" si="71"/>
        <v>0</v>
      </c>
      <c r="S2305" s="524" t="e">
        <f>Produit_Tarif_Stock!#REF!</f>
        <v>#REF!</v>
      </c>
    </row>
    <row r="2306" spans="1:19" ht="24.75" customHeight="1">
      <c r="A2306" s="228" t="e">
        <f>Produit_Tarif_Stock!#REF!</f>
        <v>#REF!</v>
      </c>
      <c r="B2306" s="118" t="e">
        <f>IF(Produit_Tarif_Stock!#REF!&lt;&gt;"",Produit_Tarif_Stock!#REF!,"")</f>
        <v>#REF!</v>
      </c>
      <c r="C2306" s="502" t="e">
        <f>IF(Produit_Tarif_Stock!#REF!&lt;&gt;"",Produit_Tarif_Stock!#REF!,"")</f>
        <v>#REF!</v>
      </c>
      <c r="D2306" s="505" t="e">
        <f>IF(Produit_Tarif_Stock!#REF!&lt;&gt;"",Produit_Tarif_Stock!#REF!,"")</f>
        <v>#REF!</v>
      </c>
      <c r="E2306" s="514" t="e">
        <f>IF(Produit_Tarif_Stock!#REF!&lt;&gt;0,Produit_Tarif_Stock!#REF!,"")</f>
        <v>#REF!</v>
      </c>
      <c r="F2306" s="2" t="e">
        <f>IF(Produit_Tarif_Stock!#REF!&lt;&gt;"",Produit_Tarif_Stock!#REF!,"")</f>
        <v>#REF!</v>
      </c>
      <c r="G2306" s="506" t="e">
        <f>IF(Produit_Tarif_Stock!#REF!&lt;&gt;0,Produit_Tarif_Stock!#REF!,"")</f>
        <v>#REF!</v>
      </c>
      <c r="I2306" s="506" t="str">
        <f t="shared" si="70"/>
        <v/>
      </c>
      <c r="J2306" s="2" t="e">
        <f>IF(Produit_Tarif_Stock!#REF!&lt;&gt;0,Produit_Tarif_Stock!#REF!,"")</f>
        <v>#REF!</v>
      </c>
      <c r="K2306" s="2" t="e">
        <f>IF(Produit_Tarif_Stock!#REF!&lt;&gt;0,Produit_Tarif_Stock!#REF!,"")</f>
        <v>#REF!</v>
      </c>
      <c r="L2306" s="114" t="e">
        <f>IF(Produit_Tarif_Stock!#REF!&lt;&gt;0,Produit_Tarif_Stock!#REF!,"")</f>
        <v>#REF!</v>
      </c>
      <c r="M2306" s="114" t="e">
        <f>IF(Produit_Tarif_Stock!#REF!&lt;&gt;0,Produit_Tarif_Stock!#REF!,"")</f>
        <v>#REF!</v>
      </c>
      <c r="N2306" s="454"/>
      <c r="P2306" s="2" t="e">
        <f>IF(Produit_Tarif_Stock!#REF!&lt;&gt;0,Produit_Tarif_Stock!#REF!,"")</f>
        <v>#REF!</v>
      </c>
      <c r="Q2306" s="518" t="e">
        <f>IF(Produit_Tarif_Stock!#REF!&lt;&gt;0,(E2306-(E2306*H2306)-Produit_Tarif_Stock!#REF!)/Produit_Tarif_Stock!#REF!*100,(E2306-(E2306*H2306)-Produit_Tarif_Stock!#REF!)/Produit_Tarif_Stock!#REF!*100)</f>
        <v>#REF!</v>
      </c>
      <c r="R2306" s="523">
        <f t="shared" si="71"/>
        <v>0</v>
      </c>
      <c r="S2306" s="524" t="e">
        <f>Produit_Tarif_Stock!#REF!</f>
        <v>#REF!</v>
      </c>
    </row>
    <row r="2307" spans="1:19" ht="24.75" customHeight="1">
      <c r="A2307" s="228" t="e">
        <f>Produit_Tarif_Stock!#REF!</f>
        <v>#REF!</v>
      </c>
      <c r="B2307" s="118" t="e">
        <f>IF(Produit_Tarif_Stock!#REF!&lt;&gt;"",Produit_Tarif_Stock!#REF!,"")</f>
        <v>#REF!</v>
      </c>
      <c r="C2307" s="502" t="e">
        <f>IF(Produit_Tarif_Stock!#REF!&lt;&gt;"",Produit_Tarif_Stock!#REF!,"")</f>
        <v>#REF!</v>
      </c>
      <c r="D2307" s="505" t="e">
        <f>IF(Produit_Tarif_Stock!#REF!&lt;&gt;"",Produit_Tarif_Stock!#REF!,"")</f>
        <v>#REF!</v>
      </c>
      <c r="E2307" s="514" t="e">
        <f>IF(Produit_Tarif_Stock!#REF!&lt;&gt;0,Produit_Tarif_Stock!#REF!,"")</f>
        <v>#REF!</v>
      </c>
      <c r="F2307" s="2" t="e">
        <f>IF(Produit_Tarif_Stock!#REF!&lt;&gt;"",Produit_Tarif_Stock!#REF!,"")</f>
        <v>#REF!</v>
      </c>
      <c r="G2307" s="506" t="e">
        <f>IF(Produit_Tarif_Stock!#REF!&lt;&gt;0,Produit_Tarif_Stock!#REF!,"")</f>
        <v>#REF!</v>
      </c>
      <c r="I2307" s="506" t="str">
        <f t="shared" si="70"/>
        <v/>
      </c>
      <c r="J2307" s="2" t="e">
        <f>IF(Produit_Tarif_Stock!#REF!&lt;&gt;0,Produit_Tarif_Stock!#REF!,"")</f>
        <v>#REF!</v>
      </c>
      <c r="K2307" s="2" t="e">
        <f>IF(Produit_Tarif_Stock!#REF!&lt;&gt;0,Produit_Tarif_Stock!#REF!,"")</f>
        <v>#REF!</v>
      </c>
      <c r="L2307" s="114" t="e">
        <f>IF(Produit_Tarif_Stock!#REF!&lt;&gt;0,Produit_Tarif_Stock!#REF!,"")</f>
        <v>#REF!</v>
      </c>
      <c r="M2307" s="114" t="e">
        <f>IF(Produit_Tarif_Stock!#REF!&lt;&gt;0,Produit_Tarif_Stock!#REF!,"")</f>
        <v>#REF!</v>
      </c>
      <c r="N2307" s="454"/>
      <c r="P2307" s="2" t="e">
        <f>IF(Produit_Tarif_Stock!#REF!&lt;&gt;0,Produit_Tarif_Stock!#REF!,"")</f>
        <v>#REF!</v>
      </c>
      <c r="Q2307" s="518" t="e">
        <f>IF(Produit_Tarif_Stock!#REF!&lt;&gt;0,(E2307-(E2307*H2307)-Produit_Tarif_Stock!#REF!)/Produit_Tarif_Stock!#REF!*100,(E2307-(E2307*H2307)-Produit_Tarif_Stock!#REF!)/Produit_Tarif_Stock!#REF!*100)</f>
        <v>#REF!</v>
      </c>
      <c r="R2307" s="523">
        <f t="shared" si="71"/>
        <v>0</v>
      </c>
      <c r="S2307" s="524" t="e">
        <f>Produit_Tarif_Stock!#REF!</f>
        <v>#REF!</v>
      </c>
    </row>
    <row r="2308" spans="1:19" ht="24.75" customHeight="1">
      <c r="A2308" s="228" t="e">
        <f>Produit_Tarif_Stock!#REF!</f>
        <v>#REF!</v>
      </c>
      <c r="B2308" s="118" t="e">
        <f>IF(Produit_Tarif_Stock!#REF!&lt;&gt;"",Produit_Tarif_Stock!#REF!,"")</f>
        <v>#REF!</v>
      </c>
      <c r="C2308" s="502" t="e">
        <f>IF(Produit_Tarif_Stock!#REF!&lt;&gt;"",Produit_Tarif_Stock!#REF!,"")</f>
        <v>#REF!</v>
      </c>
      <c r="D2308" s="505" t="e">
        <f>IF(Produit_Tarif_Stock!#REF!&lt;&gt;"",Produit_Tarif_Stock!#REF!,"")</f>
        <v>#REF!</v>
      </c>
      <c r="E2308" s="514" t="e">
        <f>IF(Produit_Tarif_Stock!#REF!&lt;&gt;0,Produit_Tarif_Stock!#REF!,"")</f>
        <v>#REF!</v>
      </c>
      <c r="F2308" s="2" t="e">
        <f>IF(Produit_Tarif_Stock!#REF!&lt;&gt;"",Produit_Tarif_Stock!#REF!,"")</f>
        <v>#REF!</v>
      </c>
      <c r="G2308" s="506" t="e">
        <f>IF(Produit_Tarif_Stock!#REF!&lt;&gt;0,Produit_Tarif_Stock!#REF!,"")</f>
        <v>#REF!</v>
      </c>
      <c r="I2308" s="506" t="str">
        <f t="shared" si="70"/>
        <v/>
      </c>
      <c r="J2308" s="2" t="e">
        <f>IF(Produit_Tarif_Stock!#REF!&lt;&gt;0,Produit_Tarif_Stock!#REF!,"")</f>
        <v>#REF!</v>
      </c>
      <c r="K2308" s="2" t="e">
        <f>IF(Produit_Tarif_Stock!#REF!&lt;&gt;0,Produit_Tarif_Stock!#REF!,"")</f>
        <v>#REF!</v>
      </c>
      <c r="L2308" s="114" t="e">
        <f>IF(Produit_Tarif_Stock!#REF!&lt;&gt;0,Produit_Tarif_Stock!#REF!,"")</f>
        <v>#REF!</v>
      </c>
      <c r="M2308" s="114" t="e">
        <f>IF(Produit_Tarif_Stock!#REF!&lt;&gt;0,Produit_Tarif_Stock!#REF!,"")</f>
        <v>#REF!</v>
      </c>
      <c r="N2308" s="454"/>
      <c r="P2308" s="2" t="e">
        <f>IF(Produit_Tarif_Stock!#REF!&lt;&gt;0,Produit_Tarif_Stock!#REF!,"")</f>
        <v>#REF!</v>
      </c>
      <c r="Q2308" s="518" t="e">
        <f>IF(Produit_Tarif_Stock!#REF!&lt;&gt;0,(E2308-(E2308*H2308)-Produit_Tarif_Stock!#REF!)/Produit_Tarif_Stock!#REF!*100,(E2308-(E2308*H2308)-Produit_Tarif_Stock!#REF!)/Produit_Tarif_Stock!#REF!*100)</f>
        <v>#REF!</v>
      </c>
      <c r="R2308" s="523">
        <f t="shared" si="71"/>
        <v>0</v>
      </c>
      <c r="S2308" s="524" t="e">
        <f>Produit_Tarif_Stock!#REF!</f>
        <v>#REF!</v>
      </c>
    </row>
    <row r="2309" spans="1:19" ht="24.75" customHeight="1">
      <c r="A2309" s="228" t="e">
        <f>Produit_Tarif_Stock!#REF!</f>
        <v>#REF!</v>
      </c>
      <c r="B2309" s="118" t="e">
        <f>IF(Produit_Tarif_Stock!#REF!&lt;&gt;"",Produit_Tarif_Stock!#REF!,"")</f>
        <v>#REF!</v>
      </c>
      <c r="C2309" s="502" t="e">
        <f>IF(Produit_Tarif_Stock!#REF!&lt;&gt;"",Produit_Tarif_Stock!#REF!,"")</f>
        <v>#REF!</v>
      </c>
      <c r="D2309" s="505" t="e">
        <f>IF(Produit_Tarif_Stock!#REF!&lt;&gt;"",Produit_Tarif_Stock!#REF!,"")</f>
        <v>#REF!</v>
      </c>
      <c r="E2309" s="514" t="e">
        <f>IF(Produit_Tarif_Stock!#REF!&lt;&gt;0,Produit_Tarif_Stock!#REF!,"")</f>
        <v>#REF!</v>
      </c>
      <c r="F2309" s="2" t="e">
        <f>IF(Produit_Tarif_Stock!#REF!&lt;&gt;"",Produit_Tarif_Stock!#REF!,"")</f>
        <v>#REF!</v>
      </c>
      <c r="G2309" s="506" t="e">
        <f>IF(Produit_Tarif_Stock!#REF!&lt;&gt;0,Produit_Tarif_Stock!#REF!,"")</f>
        <v>#REF!</v>
      </c>
      <c r="I2309" s="506" t="str">
        <f t="shared" si="70"/>
        <v/>
      </c>
      <c r="J2309" s="2" t="e">
        <f>IF(Produit_Tarif_Stock!#REF!&lt;&gt;0,Produit_Tarif_Stock!#REF!,"")</f>
        <v>#REF!</v>
      </c>
      <c r="K2309" s="2" t="e">
        <f>IF(Produit_Tarif_Stock!#REF!&lt;&gt;0,Produit_Tarif_Stock!#REF!,"")</f>
        <v>#REF!</v>
      </c>
      <c r="L2309" s="114" t="e">
        <f>IF(Produit_Tarif_Stock!#REF!&lt;&gt;0,Produit_Tarif_Stock!#REF!,"")</f>
        <v>#REF!</v>
      </c>
      <c r="M2309" s="114" t="e">
        <f>IF(Produit_Tarif_Stock!#REF!&lt;&gt;0,Produit_Tarif_Stock!#REF!,"")</f>
        <v>#REF!</v>
      </c>
      <c r="N2309" s="454"/>
      <c r="P2309" s="2" t="e">
        <f>IF(Produit_Tarif_Stock!#REF!&lt;&gt;0,Produit_Tarif_Stock!#REF!,"")</f>
        <v>#REF!</v>
      </c>
      <c r="Q2309" s="518" t="e">
        <f>IF(Produit_Tarif_Stock!#REF!&lt;&gt;0,(E2309-(E2309*H2309)-Produit_Tarif_Stock!#REF!)/Produit_Tarif_Stock!#REF!*100,(E2309-(E2309*H2309)-Produit_Tarif_Stock!#REF!)/Produit_Tarif_Stock!#REF!*100)</f>
        <v>#REF!</v>
      </c>
      <c r="R2309" s="523">
        <f t="shared" si="71"/>
        <v>0</v>
      </c>
      <c r="S2309" s="524" t="e">
        <f>Produit_Tarif_Stock!#REF!</f>
        <v>#REF!</v>
      </c>
    </row>
    <row r="2310" spans="1:19" ht="24.75" customHeight="1">
      <c r="A2310" s="228" t="e">
        <f>Produit_Tarif_Stock!#REF!</f>
        <v>#REF!</v>
      </c>
      <c r="B2310" s="118" t="e">
        <f>IF(Produit_Tarif_Stock!#REF!&lt;&gt;"",Produit_Tarif_Stock!#REF!,"")</f>
        <v>#REF!</v>
      </c>
      <c r="C2310" s="502" t="e">
        <f>IF(Produit_Tarif_Stock!#REF!&lt;&gt;"",Produit_Tarif_Stock!#REF!,"")</f>
        <v>#REF!</v>
      </c>
      <c r="D2310" s="505" t="e">
        <f>IF(Produit_Tarif_Stock!#REF!&lt;&gt;"",Produit_Tarif_Stock!#REF!,"")</f>
        <v>#REF!</v>
      </c>
      <c r="E2310" s="514" t="e">
        <f>IF(Produit_Tarif_Stock!#REF!&lt;&gt;0,Produit_Tarif_Stock!#REF!,"")</f>
        <v>#REF!</v>
      </c>
      <c r="F2310" s="2" t="e">
        <f>IF(Produit_Tarif_Stock!#REF!&lt;&gt;"",Produit_Tarif_Stock!#REF!,"")</f>
        <v>#REF!</v>
      </c>
      <c r="G2310" s="506" t="e">
        <f>IF(Produit_Tarif_Stock!#REF!&lt;&gt;0,Produit_Tarif_Stock!#REF!,"")</f>
        <v>#REF!</v>
      </c>
      <c r="I2310" s="506" t="str">
        <f t="shared" si="70"/>
        <v/>
      </c>
      <c r="J2310" s="2" t="e">
        <f>IF(Produit_Tarif_Stock!#REF!&lt;&gt;0,Produit_Tarif_Stock!#REF!,"")</f>
        <v>#REF!</v>
      </c>
      <c r="K2310" s="2" t="e">
        <f>IF(Produit_Tarif_Stock!#REF!&lt;&gt;0,Produit_Tarif_Stock!#REF!,"")</f>
        <v>#REF!</v>
      </c>
      <c r="L2310" s="114" t="e">
        <f>IF(Produit_Tarif_Stock!#REF!&lt;&gt;0,Produit_Tarif_Stock!#REF!,"")</f>
        <v>#REF!</v>
      </c>
      <c r="M2310" s="114" t="e">
        <f>IF(Produit_Tarif_Stock!#REF!&lt;&gt;0,Produit_Tarif_Stock!#REF!,"")</f>
        <v>#REF!</v>
      </c>
      <c r="N2310" s="454"/>
      <c r="P2310" s="2" t="e">
        <f>IF(Produit_Tarif_Stock!#REF!&lt;&gt;0,Produit_Tarif_Stock!#REF!,"")</f>
        <v>#REF!</v>
      </c>
      <c r="Q2310" s="518" t="e">
        <f>IF(Produit_Tarif_Stock!#REF!&lt;&gt;0,(E2310-(E2310*H2310)-Produit_Tarif_Stock!#REF!)/Produit_Tarif_Stock!#REF!*100,(E2310-(E2310*H2310)-Produit_Tarif_Stock!#REF!)/Produit_Tarif_Stock!#REF!*100)</f>
        <v>#REF!</v>
      </c>
      <c r="R2310" s="523">
        <f t="shared" si="71"/>
        <v>0</v>
      </c>
      <c r="S2310" s="524" t="e">
        <f>Produit_Tarif_Stock!#REF!</f>
        <v>#REF!</v>
      </c>
    </row>
    <row r="2311" spans="1:19" ht="24.75" customHeight="1">
      <c r="A2311" s="228" t="e">
        <f>Produit_Tarif_Stock!#REF!</f>
        <v>#REF!</v>
      </c>
      <c r="B2311" s="118" t="e">
        <f>IF(Produit_Tarif_Stock!#REF!&lt;&gt;"",Produit_Tarif_Stock!#REF!,"")</f>
        <v>#REF!</v>
      </c>
      <c r="C2311" s="502" t="e">
        <f>IF(Produit_Tarif_Stock!#REF!&lt;&gt;"",Produit_Tarif_Stock!#REF!,"")</f>
        <v>#REF!</v>
      </c>
      <c r="D2311" s="505" t="e">
        <f>IF(Produit_Tarif_Stock!#REF!&lt;&gt;"",Produit_Tarif_Stock!#REF!,"")</f>
        <v>#REF!</v>
      </c>
      <c r="E2311" s="514" t="e">
        <f>IF(Produit_Tarif_Stock!#REF!&lt;&gt;0,Produit_Tarif_Stock!#REF!,"")</f>
        <v>#REF!</v>
      </c>
      <c r="F2311" s="2" t="e">
        <f>IF(Produit_Tarif_Stock!#REF!&lt;&gt;"",Produit_Tarif_Stock!#REF!,"")</f>
        <v>#REF!</v>
      </c>
      <c r="G2311" s="506" t="e">
        <f>IF(Produit_Tarif_Stock!#REF!&lt;&gt;0,Produit_Tarif_Stock!#REF!,"")</f>
        <v>#REF!</v>
      </c>
      <c r="I2311" s="506" t="str">
        <f t="shared" ref="I2311:I2374" si="72">IF(H2311&gt;0,E2311-(E2311*H2311),"")</f>
        <v/>
      </c>
      <c r="J2311" s="2" t="e">
        <f>IF(Produit_Tarif_Stock!#REF!&lt;&gt;0,Produit_Tarif_Stock!#REF!,"")</f>
        <v>#REF!</v>
      </c>
      <c r="K2311" s="2" t="e">
        <f>IF(Produit_Tarif_Stock!#REF!&lt;&gt;0,Produit_Tarif_Stock!#REF!,"")</f>
        <v>#REF!</v>
      </c>
      <c r="L2311" s="114" t="e">
        <f>IF(Produit_Tarif_Stock!#REF!&lt;&gt;0,Produit_Tarif_Stock!#REF!,"")</f>
        <v>#REF!</v>
      </c>
      <c r="M2311" s="114" t="e">
        <f>IF(Produit_Tarif_Stock!#REF!&lt;&gt;0,Produit_Tarif_Stock!#REF!,"")</f>
        <v>#REF!</v>
      </c>
      <c r="N2311" s="454"/>
      <c r="P2311" s="2" t="e">
        <f>IF(Produit_Tarif_Stock!#REF!&lt;&gt;0,Produit_Tarif_Stock!#REF!,"")</f>
        <v>#REF!</v>
      </c>
      <c r="Q2311" s="518" t="e">
        <f>IF(Produit_Tarif_Stock!#REF!&lt;&gt;0,(E2311-(E2311*H2311)-Produit_Tarif_Stock!#REF!)/Produit_Tarif_Stock!#REF!*100,(E2311-(E2311*H2311)-Produit_Tarif_Stock!#REF!)/Produit_Tarif_Stock!#REF!*100)</f>
        <v>#REF!</v>
      </c>
      <c r="R2311" s="523">
        <f t="shared" ref="R2311:R2374" si="73">SUM(H2311:H4304)</f>
        <v>0</v>
      </c>
      <c r="S2311" s="524" t="e">
        <f>Produit_Tarif_Stock!#REF!</f>
        <v>#REF!</v>
      </c>
    </row>
    <row r="2312" spans="1:19" ht="24.75" customHeight="1">
      <c r="A2312" s="228" t="e">
        <f>Produit_Tarif_Stock!#REF!</f>
        <v>#REF!</v>
      </c>
      <c r="B2312" s="118" t="e">
        <f>IF(Produit_Tarif_Stock!#REF!&lt;&gt;"",Produit_Tarif_Stock!#REF!,"")</f>
        <v>#REF!</v>
      </c>
      <c r="C2312" s="502" t="e">
        <f>IF(Produit_Tarif_Stock!#REF!&lt;&gt;"",Produit_Tarif_Stock!#REF!,"")</f>
        <v>#REF!</v>
      </c>
      <c r="D2312" s="505" t="e">
        <f>IF(Produit_Tarif_Stock!#REF!&lt;&gt;"",Produit_Tarif_Stock!#REF!,"")</f>
        <v>#REF!</v>
      </c>
      <c r="E2312" s="514" t="e">
        <f>IF(Produit_Tarif_Stock!#REF!&lt;&gt;0,Produit_Tarif_Stock!#REF!,"")</f>
        <v>#REF!</v>
      </c>
      <c r="F2312" s="2" t="e">
        <f>IF(Produit_Tarif_Stock!#REF!&lt;&gt;"",Produit_Tarif_Stock!#REF!,"")</f>
        <v>#REF!</v>
      </c>
      <c r="G2312" s="506" t="e">
        <f>IF(Produit_Tarif_Stock!#REF!&lt;&gt;0,Produit_Tarif_Stock!#REF!,"")</f>
        <v>#REF!</v>
      </c>
      <c r="I2312" s="506" t="str">
        <f t="shared" si="72"/>
        <v/>
      </c>
      <c r="J2312" s="2" t="e">
        <f>IF(Produit_Tarif_Stock!#REF!&lt;&gt;0,Produit_Tarif_Stock!#REF!,"")</f>
        <v>#REF!</v>
      </c>
      <c r="K2312" s="2" t="e">
        <f>IF(Produit_Tarif_Stock!#REF!&lt;&gt;0,Produit_Tarif_Stock!#REF!,"")</f>
        <v>#REF!</v>
      </c>
      <c r="L2312" s="114" t="e">
        <f>IF(Produit_Tarif_Stock!#REF!&lt;&gt;0,Produit_Tarif_Stock!#REF!,"")</f>
        <v>#REF!</v>
      </c>
      <c r="M2312" s="114" t="e">
        <f>IF(Produit_Tarif_Stock!#REF!&lt;&gt;0,Produit_Tarif_Stock!#REF!,"")</f>
        <v>#REF!</v>
      </c>
      <c r="N2312" s="454"/>
      <c r="P2312" s="2" t="e">
        <f>IF(Produit_Tarif_Stock!#REF!&lt;&gt;0,Produit_Tarif_Stock!#REF!,"")</f>
        <v>#REF!</v>
      </c>
      <c r="Q2312" s="518" t="e">
        <f>IF(Produit_Tarif_Stock!#REF!&lt;&gt;0,(E2312-(E2312*H2312)-Produit_Tarif_Stock!#REF!)/Produit_Tarif_Stock!#REF!*100,(E2312-(E2312*H2312)-Produit_Tarif_Stock!#REF!)/Produit_Tarif_Stock!#REF!*100)</f>
        <v>#REF!</v>
      </c>
      <c r="R2312" s="523">
        <f t="shared" si="73"/>
        <v>0</v>
      </c>
      <c r="S2312" s="524" t="e">
        <f>Produit_Tarif_Stock!#REF!</f>
        <v>#REF!</v>
      </c>
    </row>
    <row r="2313" spans="1:19" ht="24.75" customHeight="1">
      <c r="A2313" s="228" t="e">
        <f>Produit_Tarif_Stock!#REF!</f>
        <v>#REF!</v>
      </c>
      <c r="B2313" s="118" t="e">
        <f>IF(Produit_Tarif_Stock!#REF!&lt;&gt;"",Produit_Tarif_Stock!#REF!,"")</f>
        <v>#REF!</v>
      </c>
      <c r="C2313" s="502" t="e">
        <f>IF(Produit_Tarif_Stock!#REF!&lt;&gt;"",Produit_Tarif_Stock!#REF!,"")</f>
        <v>#REF!</v>
      </c>
      <c r="D2313" s="505" t="e">
        <f>IF(Produit_Tarif_Stock!#REF!&lt;&gt;"",Produit_Tarif_Stock!#REF!,"")</f>
        <v>#REF!</v>
      </c>
      <c r="E2313" s="514" t="e">
        <f>IF(Produit_Tarif_Stock!#REF!&lt;&gt;0,Produit_Tarif_Stock!#REF!,"")</f>
        <v>#REF!</v>
      </c>
      <c r="F2313" s="2" t="e">
        <f>IF(Produit_Tarif_Stock!#REF!&lt;&gt;"",Produit_Tarif_Stock!#REF!,"")</f>
        <v>#REF!</v>
      </c>
      <c r="G2313" s="506" t="e">
        <f>IF(Produit_Tarif_Stock!#REF!&lt;&gt;0,Produit_Tarif_Stock!#REF!,"")</f>
        <v>#REF!</v>
      </c>
      <c r="I2313" s="506" t="str">
        <f t="shared" si="72"/>
        <v/>
      </c>
      <c r="J2313" s="2" t="e">
        <f>IF(Produit_Tarif_Stock!#REF!&lt;&gt;0,Produit_Tarif_Stock!#REF!,"")</f>
        <v>#REF!</v>
      </c>
      <c r="K2313" s="2" t="e">
        <f>IF(Produit_Tarif_Stock!#REF!&lt;&gt;0,Produit_Tarif_Stock!#REF!,"")</f>
        <v>#REF!</v>
      </c>
      <c r="L2313" s="114" t="e">
        <f>IF(Produit_Tarif_Stock!#REF!&lt;&gt;0,Produit_Tarif_Stock!#REF!,"")</f>
        <v>#REF!</v>
      </c>
      <c r="M2313" s="114" t="e">
        <f>IF(Produit_Tarif_Stock!#REF!&lt;&gt;0,Produit_Tarif_Stock!#REF!,"")</f>
        <v>#REF!</v>
      </c>
      <c r="N2313" s="454"/>
      <c r="P2313" s="2" t="e">
        <f>IF(Produit_Tarif_Stock!#REF!&lt;&gt;0,Produit_Tarif_Stock!#REF!,"")</f>
        <v>#REF!</v>
      </c>
      <c r="Q2313" s="518" t="e">
        <f>IF(Produit_Tarif_Stock!#REF!&lt;&gt;0,(E2313-(E2313*H2313)-Produit_Tarif_Stock!#REF!)/Produit_Tarif_Stock!#REF!*100,(E2313-(E2313*H2313)-Produit_Tarif_Stock!#REF!)/Produit_Tarif_Stock!#REF!*100)</f>
        <v>#REF!</v>
      </c>
      <c r="R2313" s="523">
        <f t="shared" si="73"/>
        <v>0</v>
      </c>
      <c r="S2313" s="524" t="e">
        <f>Produit_Tarif_Stock!#REF!</f>
        <v>#REF!</v>
      </c>
    </row>
    <row r="2314" spans="1:19" ht="24.75" customHeight="1">
      <c r="A2314" s="228" t="e">
        <f>Produit_Tarif_Stock!#REF!</f>
        <v>#REF!</v>
      </c>
      <c r="B2314" s="118" t="e">
        <f>IF(Produit_Tarif_Stock!#REF!&lt;&gt;"",Produit_Tarif_Stock!#REF!,"")</f>
        <v>#REF!</v>
      </c>
      <c r="C2314" s="502" t="e">
        <f>IF(Produit_Tarif_Stock!#REF!&lt;&gt;"",Produit_Tarif_Stock!#REF!,"")</f>
        <v>#REF!</v>
      </c>
      <c r="D2314" s="505" t="e">
        <f>IF(Produit_Tarif_Stock!#REF!&lt;&gt;"",Produit_Tarif_Stock!#REF!,"")</f>
        <v>#REF!</v>
      </c>
      <c r="E2314" s="514" t="e">
        <f>IF(Produit_Tarif_Stock!#REF!&lt;&gt;0,Produit_Tarif_Stock!#REF!,"")</f>
        <v>#REF!</v>
      </c>
      <c r="F2314" s="2" t="e">
        <f>IF(Produit_Tarif_Stock!#REF!&lt;&gt;"",Produit_Tarif_Stock!#REF!,"")</f>
        <v>#REF!</v>
      </c>
      <c r="G2314" s="506" t="e">
        <f>IF(Produit_Tarif_Stock!#REF!&lt;&gt;0,Produit_Tarif_Stock!#REF!,"")</f>
        <v>#REF!</v>
      </c>
      <c r="I2314" s="506" t="str">
        <f t="shared" si="72"/>
        <v/>
      </c>
      <c r="J2314" s="2" t="e">
        <f>IF(Produit_Tarif_Stock!#REF!&lt;&gt;0,Produit_Tarif_Stock!#REF!,"")</f>
        <v>#REF!</v>
      </c>
      <c r="K2314" s="2" t="e">
        <f>IF(Produit_Tarif_Stock!#REF!&lt;&gt;0,Produit_Tarif_Stock!#REF!,"")</f>
        <v>#REF!</v>
      </c>
      <c r="L2314" s="114" t="e">
        <f>IF(Produit_Tarif_Stock!#REF!&lt;&gt;0,Produit_Tarif_Stock!#REF!,"")</f>
        <v>#REF!</v>
      </c>
      <c r="M2314" s="114" t="e">
        <f>IF(Produit_Tarif_Stock!#REF!&lt;&gt;0,Produit_Tarif_Stock!#REF!,"")</f>
        <v>#REF!</v>
      </c>
      <c r="N2314" s="454"/>
      <c r="P2314" s="2" t="e">
        <f>IF(Produit_Tarif_Stock!#REF!&lt;&gt;0,Produit_Tarif_Stock!#REF!,"")</f>
        <v>#REF!</v>
      </c>
      <c r="Q2314" s="518" t="e">
        <f>IF(Produit_Tarif_Stock!#REF!&lt;&gt;0,(E2314-(E2314*H2314)-Produit_Tarif_Stock!#REF!)/Produit_Tarif_Stock!#REF!*100,(E2314-(E2314*H2314)-Produit_Tarif_Stock!#REF!)/Produit_Tarif_Stock!#REF!*100)</f>
        <v>#REF!</v>
      </c>
      <c r="R2314" s="523">
        <f t="shared" si="73"/>
        <v>0</v>
      </c>
      <c r="S2314" s="524" t="e">
        <f>Produit_Tarif_Stock!#REF!</f>
        <v>#REF!</v>
      </c>
    </row>
    <row r="2315" spans="1:19" ht="24.75" customHeight="1">
      <c r="A2315" s="228" t="e">
        <f>Produit_Tarif_Stock!#REF!</f>
        <v>#REF!</v>
      </c>
      <c r="B2315" s="118" t="e">
        <f>IF(Produit_Tarif_Stock!#REF!&lt;&gt;"",Produit_Tarif_Stock!#REF!,"")</f>
        <v>#REF!</v>
      </c>
      <c r="C2315" s="502" t="e">
        <f>IF(Produit_Tarif_Stock!#REF!&lt;&gt;"",Produit_Tarif_Stock!#REF!,"")</f>
        <v>#REF!</v>
      </c>
      <c r="D2315" s="505" t="e">
        <f>IF(Produit_Tarif_Stock!#REF!&lt;&gt;"",Produit_Tarif_Stock!#REF!,"")</f>
        <v>#REF!</v>
      </c>
      <c r="E2315" s="514" t="e">
        <f>IF(Produit_Tarif_Stock!#REF!&lt;&gt;0,Produit_Tarif_Stock!#REF!,"")</f>
        <v>#REF!</v>
      </c>
      <c r="F2315" s="2" t="e">
        <f>IF(Produit_Tarif_Stock!#REF!&lt;&gt;"",Produit_Tarif_Stock!#REF!,"")</f>
        <v>#REF!</v>
      </c>
      <c r="G2315" s="506" t="e">
        <f>IF(Produit_Tarif_Stock!#REF!&lt;&gt;0,Produit_Tarif_Stock!#REF!,"")</f>
        <v>#REF!</v>
      </c>
      <c r="I2315" s="506" t="str">
        <f t="shared" si="72"/>
        <v/>
      </c>
      <c r="J2315" s="2" t="e">
        <f>IF(Produit_Tarif_Stock!#REF!&lt;&gt;0,Produit_Tarif_Stock!#REF!,"")</f>
        <v>#REF!</v>
      </c>
      <c r="K2315" s="2" t="e">
        <f>IF(Produit_Tarif_Stock!#REF!&lt;&gt;0,Produit_Tarif_Stock!#REF!,"")</f>
        <v>#REF!</v>
      </c>
      <c r="L2315" s="114" t="e">
        <f>IF(Produit_Tarif_Stock!#REF!&lt;&gt;0,Produit_Tarif_Stock!#REF!,"")</f>
        <v>#REF!</v>
      </c>
      <c r="M2315" s="114" t="e">
        <f>IF(Produit_Tarif_Stock!#REF!&lt;&gt;0,Produit_Tarif_Stock!#REF!,"")</f>
        <v>#REF!</v>
      </c>
      <c r="N2315" s="454"/>
      <c r="P2315" s="2" t="e">
        <f>IF(Produit_Tarif_Stock!#REF!&lt;&gt;0,Produit_Tarif_Stock!#REF!,"")</f>
        <v>#REF!</v>
      </c>
      <c r="Q2315" s="518" t="e">
        <f>IF(Produit_Tarif_Stock!#REF!&lt;&gt;0,(E2315-(E2315*H2315)-Produit_Tarif_Stock!#REF!)/Produit_Tarif_Stock!#REF!*100,(E2315-(E2315*H2315)-Produit_Tarif_Stock!#REF!)/Produit_Tarif_Stock!#REF!*100)</f>
        <v>#REF!</v>
      </c>
      <c r="R2315" s="523">
        <f t="shared" si="73"/>
        <v>0</v>
      </c>
      <c r="S2315" s="524" t="e">
        <f>Produit_Tarif_Stock!#REF!</f>
        <v>#REF!</v>
      </c>
    </row>
    <row r="2316" spans="1:19" ht="24.75" customHeight="1">
      <c r="A2316" s="228" t="e">
        <f>Produit_Tarif_Stock!#REF!</f>
        <v>#REF!</v>
      </c>
      <c r="B2316" s="118" t="e">
        <f>IF(Produit_Tarif_Stock!#REF!&lt;&gt;"",Produit_Tarif_Stock!#REF!,"")</f>
        <v>#REF!</v>
      </c>
      <c r="C2316" s="502" t="e">
        <f>IF(Produit_Tarif_Stock!#REF!&lt;&gt;"",Produit_Tarif_Stock!#REF!,"")</f>
        <v>#REF!</v>
      </c>
      <c r="D2316" s="505" t="e">
        <f>IF(Produit_Tarif_Stock!#REF!&lt;&gt;"",Produit_Tarif_Stock!#REF!,"")</f>
        <v>#REF!</v>
      </c>
      <c r="E2316" s="514" t="e">
        <f>IF(Produit_Tarif_Stock!#REF!&lt;&gt;0,Produit_Tarif_Stock!#REF!,"")</f>
        <v>#REF!</v>
      </c>
      <c r="F2316" s="2" t="e">
        <f>IF(Produit_Tarif_Stock!#REF!&lt;&gt;"",Produit_Tarif_Stock!#REF!,"")</f>
        <v>#REF!</v>
      </c>
      <c r="G2316" s="506" t="e">
        <f>IF(Produit_Tarif_Stock!#REF!&lt;&gt;0,Produit_Tarif_Stock!#REF!,"")</f>
        <v>#REF!</v>
      </c>
      <c r="I2316" s="506" t="str">
        <f t="shared" si="72"/>
        <v/>
      </c>
      <c r="J2316" s="2" t="e">
        <f>IF(Produit_Tarif_Stock!#REF!&lt;&gt;0,Produit_Tarif_Stock!#REF!,"")</f>
        <v>#REF!</v>
      </c>
      <c r="K2316" s="2" t="e">
        <f>IF(Produit_Tarif_Stock!#REF!&lt;&gt;0,Produit_Tarif_Stock!#REF!,"")</f>
        <v>#REF!</v>
      </c>
      <c r="L2316" s="114" t="e">
        <f>IF(Produit_Tarif_Stock!#REF!&lt;&gt;0,Produit_Tarif_Stock!#REF!,"")</f>
        <v>#REF!</v>
      </c>
      <c r="M2316" s="114" t="e">
        <f>IF(Produit_Tarif_Stock!#REF!&lt;&gt;0,Produit_Tarif_Stock!#REF!,"")</f>
        <v>#REF!</v>
      </c>
      <c r="N2316" s="454"/>
      <c r="P2316" s="2" t="e">
        <f>IF(Produit_Tarif_Stock!#REF!&lt;&gt;0,Produit_Tarif_Stock!#REF!,"")</f>
        <v>#REF!</v>
      </c>
      <c r="Q2316" s="518" t="e">
        <f>IF(Produit_Tarif_Stock!#REF!&lt;&gt;0,(E2316-(E2316*H2316)-Produit_Tarif_Stock!#REF!)/Produit_Tarif_Stock!#REF!*100,(E2316-(E2316*H2316)-Produit_Tarif_Stock!#REF!)/Produit_Tarif_Stock!#REF!*100)</f>
        <v>#REF!</v>
      </c>
      <c r="R2316" s="523">
        <f t="shared" si="73"/>
        <v>0</v>
      </c>
      <c r="S2316" s="524" t="e">
        <f>Produit_Tarif_Stock!#REF!</f>
        <v>#REF!</v>
      </c>
    </row>
    <row r="2317" spans="1:19" ht="24.75" customHeight="1">
      <c r="A2317" s="228" t="e">
        <f>Produit_Tarif_Stock!#REF!</f>
        <v>#REF!</v>
      </c>
      <c r="B2317" s="118" t="e">
        <f>IF(Produit_Tarif_Stock!#REF!&lt;&gt;"",Produit_Tarif_Stock!#REF!,"")</f>
        <v>#REF!</v>
      </c>
      <c r="C2317" s="502" t="e">
        <f>IF(Produit_Tarif_Stock!#REF!&lt;&gt;"",Produit_Tarif_Stock!#REF!,"")</f>
        <v>#REF!</v>
      </c>
      <c r="D2317" s="505" t="e">
        <f>IF(Produit_Tarif_Stock!#REF!&lt;&gt;"",Produit_Tarif_Stock!#REF!,"")</f>
        <v>#REF!</v>
      </c>
      <c r="E2317" s="514" t="e">
        <f>IF(Produit_Tarif_Stock!#REF!&lt;&gt;0,Produit_Tarif_Stock!#REF!,"")</f>
        <v>#REF!</v>
      </c>
      <c r="F2317" s="2" t="e">
        <f>IF(Produit_Tarif_Stock!#REF!&lt;&gt;"",Produit_Tarif_Stock!#REF!,"")</f>
        <v>#REF!</v>
      </c>
      <c r="G2317" s="506" t="e">
        <f>IF(Produit_Tarif_Stock!#REF!&lt;&gt;0,Produit_Tarif_Stock!#REF!,"")</f>
        <v>#REF!</v>
      </c>
      <c r="I2317" s="506" t="str">
        <f t="shared" si="72"/>
        <v/>
      </c>
      <c r="J2317" s="2" t="e">
        <f>IF(Produit_Tarif_Stock!#REF!&lt;&gt;0,Produit_Tarif_Stock!#REF!,"")</f>
        <v>#REF!</v>
      </c>
      <c r="K2317" s="2" t="e">
        <f>IF(Produit_Tarif_Stock!#REF!&lt;&gt;0,Produit_Tarif_Stock!#REF!,"")</f>
        <v>#REF!</v>
      </c>
      <c r="L2317" s="114" t="e">
        <f>IF(Produit_Tarif_Stock!#REF!&lt;&gt;0,Produit_Tarif_Stock!#REF!,"")</f>
        <v>#REF!</v>
      </c>
      <c r="M2317" s="114" t="e">
        <f>IF(Produit_Tarif_Stock!#REF!&lt;&gt;0,Produit_Tarif_Stock!#REF!,"")</f>
        <v>#REF!</v>
      </c>
      <c r="N2317" s="454"/>
      <c r="P2317" s="2" t="e">
        <f>IF(Produit_Tarif_Stock!#REF!&lt;&gt;0,Produit_Tarif_Stock!#REF!,"")</f>
        <v>#REF!</v>
      </c>
      <c r="Q2317" s="518" t="e">
        <f>IF(Produit_Tarif_Stock!#REF!&lt;&gt;0,(E2317-(E2317*H2317)-Produit_Tarif_Stock!#REF!)/Produit_Tarif_Stock!#REF!*100,(E2317-(E2317*H2317)-Produit_Tarif_Stock!#REF!)/Produit_Tarif_Stock!#REF!*100)</f>
        <v>#REF!</v>
      </c>
      <c r="R2317" s="523">
        <f t="shared" si="73"/>
        <v>0</v>
      </c>
      <c r="S2317" s="524" t="e">
        <f>Produit_Tarif_Stock!#REF!</f>
        <v>#REF!</v>
      </c>
    </row>
    <row r="2318" spans="1:19" ht="24.75" customHeight="1">
      <c r="A2318" s="228" t="e">
        <f>Produit_Tarif_Stock!#REF!</f>
        <v>#REF!</v>
      </c>
      <c r="B2318" s="118" t="e">
        <f>IF(Produit_Tarif_Stock!#REF!&lt;&gt;"",Produit_Tarif_Stock!#REF!,"")</f>
        <v>#REF!</v>
      </c>
      <c r="C2318" s="502" t="e">
        <f>IF(Produit_Tarif_Stock!#REF!&lt;&gt;"",Produit_Tarif_Stock!#REF!,"")</f>
        <v>#REF!</v>
      </c>
      <c r="D2318" s="505" t="e">
        <f>IF(Produit_Tarif_Stock!#REF!&lt;&gt;"",Produit_Tarif_Stock!#REF!,"")</f>
        <v>#REF!</v>
      </c>
      <c r="E2318" s="514" t="e">
        <f>IF(Produit_Tarif_Stock!#REF!&lt;&gt;0,Produit_Tarif_Stock!#REF!,"")</f>
        <v>#REF!</v>
      </c>
      <c r="F2318" s="2" t="e">
        <f>IF(Produit_Tarif_Stock!#REF!&lt;&gt;"",Produit_Tarif_Stock!#REF!,"")</f>
        <v>#REF!</v>
      </c>
      <c r="G2318" s="506" t="e">
        <f>IF(Produit_Tarif_Stock!#REF!&lt;&gt;0,Produit_Tarif_Stock!#REF!,"")</f>
        <v>#REF!</v>
      </c>
      <c r="I2318" s="506" t="str">
        <f t="shared" si="72"/>
        <v/>
      </c>
      <c r="J2318" s="2" t="e">
        <f>IF(Produit_Tarif_Stock!#REF!&lt;&gt;0,Produit_Tarif_Stock!#REF!,"")</f>
        <v>#REF!</v>
      </c>
      <c r="K2318" s="2" t="e">
        <f>IF(Produit_Tarif_Stock!#REF!&lt;&gt;0,Produit_Tarif_Stock!#REF!,"")</f>
        <v>#REF!</v>
      </c>
      <c r="L2318" s="114" t="e">
        <f>IF(Produit_Tarif_Stock!#REF!&lt;&gt;0,Produit_Tarif_Stock!#REF!,"")</f>
        <v>#REF!</v>
      </c>
      <c r="M2318" s="114" t="e">
        <f>IF(Produit_Tarif_Stock!#REF!&lt;&gt;0,Produit_Tarif_Stock!#REF!,"")</f>
        <v>#REF!</v>
      </c>
      <c r="N2318" s="454"/>
      <c r="P2318" s="2" t="e">
        <f>IF(Produit_Tarif_Stock!#REF!&lt;&gt;0,Produit_Tarif_Stock!#REF!,"")</f>
        <v>#REF!</v>
      </c>
      <c r="Q2318" s="518" t="e">
        <f>IF(Produit_Tarif_Stock!#REF!&lt;&gt;0,(E2318-(E2318*H2318)-Produit_Tarif_Stock!#REF!)/Produit_Tarif_Stock!#REF!*100,(E2318-(E2318*H2318)-Produit_Tarif_Stock!#REF!)/Produit_Tarif_Stock!#REF!*100)</f>
        <v>#REF!</v>
      </c>
      <c r="R2318" s="523">
        <f t="shared" si="73"/>
        <v>0</v>
      </c>
      <c r="S2318" s="524" t="e">
        <f>Produit_Tarif_Stock!#REF!</f>
        <v>#REF!</v>
      </c>
    </row>
    <row r="2319" spans="1:19" ht="24.75" customHeight="1">
      <c r="A2319" s="228" t="e">
        <f>Produit_Tarif_Stock!#REF!</f>
        <v>#REF!</v>
      </c>
      <c r="B2319" s="118" t="e">
        <f>IF(Produit_Tarif_Stock!#REF!&lt;&gt;"",Produit_Tarif_Stock!#REF!,"")</f>
        <v>#REF!</v>
      </c>
      <c r="C2319" s="502" t="e">
        <f>IF(Produit_Tarif_Stock!#REF!&lt;&gt;"",Produit_Tarif_Stock!#REF!,"")</f>
        <v>#REF!</v>
      </c>
      <c r="D2319" s="505" t="e">
        <f>IF(Produit_Tarif_Stock!#REF!&lt;&gt;"",Produit_Tarif_Stock!#REF!,"")</f>
        <v>#REF!</v>
      </c>
      <c r="E2319" s="514" t="e">
        <f>IF(Produit_Tarif_Stock!#REF!&lt;&gt;0,Produit_Tarif_Stock!#REF!,"")</f>
        <v>#REF!</v>
      </c>
      <c r="F2319" s="2" t="e">
        <f>IF(Produit_Tarif_Stock!#REF!&lt;&gt;"",Produit_Tarif_Stock!#REF!,"")</f>
        <v>#REF!</v>
      </c>
      <c r="G2319" s="506" t="e">
        <f>IF(Produit_Tarif_Stock!#REF!&lt;&gt;0,Produit_Tarif_Stock!#REF!,"")</f>
        <v>#REF!</v>
      </c>
      <c r="I2319" s="506" t="str">
        <f t="shared" si="72"/>
        <v/>
      </c>
      <c r="J2319" s="2" t="e">
        <f>IF(Produit_Tarif_Stock!#REF!&lt;&gt;0,Produit_Tarif_Stock!#REF!,"")</f>
        <v>#REF!</v>
      </c>
      <c r="K2319" s="2" t="e">
        <f>IF(Produit_Tarif_Stock!#REF!&lt;&gt;0,Produit_Tarif_Stock!#REF!,"")</f>
        <v>#REF!</v>
      </c>
      <c r="L2319" s="114" t="e">
        <f>IF(Produit_Tarif_Stock!#REF!&lt;&gt;0,Produit_Tarif_Stock!#REF!,"")</f>
        <v>#REF!</v>
      </c>
      <c r="M2319" s="114" t="e">
        <f>IF(Produit_Tarif_Stock!#REF!&lt;&gt;0,Produit_Tarif_Stock!#REF!,"")</f>
        <v>#REF!</v>
      </c>
      <c r="N2319" s="454"/>
      <c r="P2319" s="2" t="e">
        <f>IF(Produit_Tarif_Stock!#REF!&lt;&gt;0,Produit_Tarif_Stock!#REF!,"")</f>
        <v>#REF!</v>
      </c>
      <c r="Q2319" s="518" t="e">
        <f>IF(Produit_Tarif_Stock!#REF!&lt;&gt;0,(E2319-(E2319*H2319)-Produit_Tarif_Stock!#REF!)/Produit_Tarif_Stock!#REF!*100,(E2319-(E2319*H2319)-Produit_Tarif_Stock!#REF!)/Produit_Tarif_Stock!#REF!*100)</f>
        <v>#REF!</v>
      </c>
      <c r="R2319" s="523">
        <f t="shared" si="73"/>
        <v>0</v>
      </c>
      <c r="S2319" s="524" t="e">
        <f>Produit_Tarif_Stock!#REF!</f>
        <v>#REF!</v>
      </c>
    </row>
    <row r="2320" spans="1:19" ht="24.75" customHeight="1">
      <c r="A2320" s="228" t="e">
        <f>Produit_Tarif_Stock!#REF!</f>
        <v>#REF!</v>
      </c>
      <c r="B2320" s="118" t="e">
        <f>IF(Produit_Tarif_Stock!#REF!&lt;&gt;"",Produit_Tarif_Stock!#REF!,"")</f>
        <v>#REF!</v>
      </c>
      <c r="C2320" s="502" t="e">
        <f>IF(Produit_Tarif_Stock!#REF!&lt;&gt;"",Produit_Tarif_Stock!#REF!,"")</f>
        <v>#REF!</v>
      </c>
      <c r="D2320" s="505" t="e">
        <f>IF(Produit_Tarif_Stock!#REF!&lt;&gt;"",Produit_Tarif_Stock!#REF!,"")</f>
        <v>#REF!</v>
      </c>
      <c r="E2320" s="514" t="e">
        <f>IF(Produit_Tarif_Stock!#REF!&lt;&gt;0,Produit_Tarif_Stock!#REF!,"")</f>
        <v>#REF!</v>
      </c>
      <c r="F2320" s="2" t="e">
        <f>IF(Produit_Tarif_Stock!#REF!&lt;&gt;"",Produit_Tarif_Stock!#REF!,"")</f>
        <v>#REF!</v>
      </c>
      <c r="G2320" s="506" t="e">
        <f>IF(Produit_Tarif_Stock!#REF!&lt;&gt;0,Produit_Tarif_Stock!#REF!,"")</f>
        <v>#REF!</v>
      </c>
      <c r="I2320" s="506" t="str">
        <f t="shared" si="72"/>
        <v/>
      </c>
      <c r="J2320" s="2" t="e">
        <f>IF(Produit_Tarif_Stock!#REF!&lt;&gt;0,Produit_Tarif_Stock!#REF!,"")</f>
        <v>#REF!</v>
      </c>
      <c r="K2320" s="2" t="e">
        <f>IF(Produit_Tarif_Stock!#REF!&lt;&gt;0,Produit_Tarif_Stock!#REF!,"")</f>
        <v>#REF!</v>
      </c>
      <c r="L2320" s="114" t="e">
        <f>IF(Produit_Tarif_Stock!#REF!&lt;&gt;0,Produit_Tarif_Stock!#REF!,"")</f>
        <v>#REF!</v>
      </c>
      <c r="M2320" s="114" t="e">
        <f>IF(Produit_Tarif_Stock!#REF!&lt;&gt;0,Produit_Tarif_Stock!#REF!,"")</f>
        <v>#REF!</v>
      </c>
      <c r="N2320" s="454"/>
      <c r="P2320" s="2" t="e">
        <f>IF(Produit_Tarif_Stock!#REF!&lt;&gt;0,Produit_Tarif_Stock!#REF!,"")</f>
        <v>#REF!</v>
      </c>
      <c r="Q2320" s="518" t="e">
        <f>IF(Produit_Tarif_Stock!#REF!&lt;&gt;0,(E2320-(E2320*H2320)-Produit_Tarif_Stock!#REF!)/Produit_Tarif_Stock!#REF!*100,(E2320-(E2320*H2320)-Produit_Tarif_Stock!#REF!)/Produit_Tarif_Stock!#REF!*100)</f>
        <v>#REF!</v>
      </c>
      <c r="R2320" s="523">
        <f t="shared" si="73"/>
        <v>0</v>
      </c>
      <c r="S2320" s="524" t="e">
        <f>Produit_Tarif_Stock!#REF!</f>
        <v>#REF!</v>
      </c>
    </row>
    <row r="2321" spans="1:19" ht="24.75" customHeight="1">
      <c r="A2321" s="228" t="e">
        <f>Produit_Tarif_Stock!#REF!</f>
        <v>#REF!</v>
      </c>
      <c r="B2321" s="118" t="e">
        <f>IF(Produit_Tarif_Stock!#REF!&lt;&gt;"",Produit_Tarif_Stock!#REF!,"")</f>
        <v>#REF!</v>
      </c>
      <c r="C2321" s="502" t="e">
        <f>IF(Produit_Tarif_Stock!#REF!&lt;&gt;"",Produit_Tarif_Stock!#REF!,"")</f>
        <v>#REF!</v>
      </c>
      <c r="D2321" s="505" t="e">
        <f>IF(Produit_Tarif_Stock!#REF!&lt;&gt;"",Produit_Tarif_Stock!#REF!,"")</f>
        <v>#REF!</v>
      </c>
      <c r="E2321" s="514" t="e">
        <f>IF(Produit_Tarif_Stock!#REF!&lt;&gt;0,Produit_Tarif_Stock!#REF!,"")</f>
        <v>#REF!</v>
      </c>
      <c r="F2321" s="2" t="e">
        <f>IF(Produit_Tarif_Stock!#REF!&lt;&gt;"",Produit_Tarif_Stock!#REF!,"")</f>
        <v>#REF!</v>
      </c>
      <c r="G2321" s="506" t="e">
        <f>IF(Produit_Tarif_Stock!#REF!&lt;&gt;0,Produit_Tarif_Stock!#REF!,"")</f>
        <v>#REF!</v>
      </c>
      <c r="I2321" s="506" t="str">
        <f t="shared" si="72"/>
        <v/>
      </c>
      <c r="J2321" s="2" t="e">
        <f>IF(Produit_Tarif_Stock!#REF!&lt;&gt;0,Produit_Tarif_Stock!#REF!,"")</f>
        <v>#REF!</v>
      </c>
      <c r="K2321" s="2" t="e">
        <f>IF(Produit_Tarif_Stock!#REF!&lt;&gt;0,Produit_Tarif_Stock!#REF!,"")</f>
        <v>#REF!</v>
      </c>
      <c r="L2321" s="114" t="e">
        <f>IF(Produit_Tarif_Stock!#REF!&lt;&gt;0,Produit_Tarif_Stock!#REF!,"")</f>
        <v>#REF!</v>
      </c>
      <c r="M2321" s="114" t="e">
        <f>IF(Produit_Tarif_Stock!#REF!&lt;&gt;0,Produit_Tarif_Stock!#REF!,"")</f>
        <v>#REF!</v>
      </c>
      <c r="N2321" s="454"/>
      <c r="P2321" s="2" t="e">
        <f>IF(Produit_Tarif_Stock!#REF!&lt;&gt;0,Produit_Tarif_Stock!#REF!,"")</f>
        <v>#REF!</v>
      </c>
      <c r="Q2321" s="518" t="e">
        <f>IF(Produit_Tarif_Stock!#REF!&lt;&gt;0,(E2321-(E2321*H2321)-Produit_Tarif_Stock!#REF!)/Produit_Tarif_Stock!#REF!*100,(E2321-(E2321*H2321)-Produit_Tarif_Stock!#REF!)/Produit_Tarif_Stock!#REF!*100)</f>
        <v>#REF!</v>
      </c>
      <c r="R2321" s="523">
        <f t="shared" si="73"/>
        <v>0</v>
      </c>
      <c r="S2321" s="524" t="e">
        <f>Produit_Tarif_Stock!#REF!</f>
        <v>#REF!</v>
      </c>
    </row>
    <row r="2322" spans="1:19" ht="24.75" customHeight="1">
      <c r="A2322" s="228" t="e">
        <f>Produit_Tarif_Stock!#REF!</f>
        <v>#REF!</v>
      </c>
      <c r="B2322" s="118" t="e">
        <f>IF(Produit_Tarif_Stock!#REF!&lt;&gt;"",Produit_Tarif_Stock!#REF!,"")</f>
        <v>#REF!</v>
      </c>
      <c r="C2322" s="502" t="e">
        <f>IF(Produit_Tarif_Stock!#REF!&lt;&gt;"",Produit_Tarif_Stock!#REF!,"")</f>
        <v>#REF!</v>
      </c>
      <c r="D2322" s="505" t="e">
        <f>IF(Produit_Tarif_Stock!#REF!&lt;&gt;"",Produit_Tarif_Stock!#REF!,"")</f>
        <v>#REF!</v>
      </c>
      <c r="E2322" s="514" t="e">
        <f>IF(Produit_Tarif_Stock!#REF!&lt;&gt;0,Produit_Tarif_Stock!#REF!,"")</f>
        <v>#REF!</v>
      </c>
      <c r="F2322" s="2" t="e">
        <f>IF(Produit_Tarif_Stock!#REF!&lt;&gt;"",Produit_Tarif_Stock!#REF!,"")</f>
        <v>#REF!</v>
      </c>
      <c r="G2322" s="506" t="e">
        <f>IF(Produit_Tarif_Stock!#REF!&lt;&gt;0,Produit_Tarif_Stock!#REF!,"")</f>
        <v>#REF!</v>
      </c>
      <c r="I2322" s="506" t="str">
        <f t="shared" si="72"/>
        <v/>
      </c>
      <c r="J2322" s="2" t="e">
        <f>IF(Produit_Tarif_Stock!#REF!&lt;&gt;0,Produit_Tarif_Stock!#REF!,"")</f>
        <v>#REF!</v>
      </c>
      <c r="K2322" s="2" t="e">
        <f>IF(Produit_Tarif_Stock!#REF!&lt;&gt;0,Produit_Tarif_Stock!#REF!,"")</f>
        <v>#REF!</v>
      </c>
      <c r="L2322" s="114" t="e">
        <f>IF(Produit_Tarif_Stock!#REF!&lt;&gt;0,Produit_Tarif_Stock!#REF!,"")</f>
        <v>#REF!</v>
      </c>
      <c r="M2322" s="114" t="e">
        <f>IF(Produit_Tarif_Stock!#REF!&lt;&gt;0,Produit_Tarif_Stock!#REF!,"")</f>
        <v>#REF!</v>
      </c>
      <c r="N2322" s="454"/>
      <c r="P2322" s="2" t="e">
        <f>IF(Produit_Tarif_Stock!#REF!&lt;&gt;0,Produit_Tarif_Stock!#REF!,"")</f>
        <v>#REF!</v>
      </c>
      <c r="Q2322" s="518" t="e">
        <f>IF(Produit_Tarif_Stock!#REF!&lt;&gt;0,(E2322-(E2322*H2322)-Produit_Tarif_Stock!#REF!)/Produit_Tarif_Stock!#REF!*100,(E2322-(E2322*H2322)-Produit_Tarif_Stock!#REF!)/Produit_Tarif_Stock!#REF!*100)</f>
        <v>#REF!</v>
      </c>
      <c r="R2322" s="523">
        <f t="shared" si="73"/>
        <v>0</v>
      </c>
      <c r="S2322" s="524" t="e">
        <f>Produit_Tarif_Stock!#REF!</f>
        <v>#REF!</v>
      </c>
    </row>
    <row r="2323" spans="1:19" ht="24.75" customHeight="1">
      <c r="A2323" s="228" t="e">
        <f>Produit_Tarif_Stock!#REF!</f>
        <v>#REF!</v>
      </c>
      <c r="B2323" s="118" t="e">
        <f>IF(Produit_Tarif_Stock!#REF!&lt;&gt;"",Produit_Tarif_Stock!#REF!,"")</f>
        <v>#REF!</v>
      </c>
      <c r="C2323" s="502" t="e">
        <f>IF(Produit_Tarif_Stock!#REF!&lt;&gt;"",Produit_Tarif_Stock!#REF!,"")</f>
        <v>#REF!</v>
      </c>
      <c r="D2323" s="505" t="e">
        <f>IF(Produit_Tarif_Stock!#REF!&lt;&gt;"",Produit_Tarif_Stock!#REF!,"")</f>
        <v>#REF!</v>
      </c>
      <c r="E2323" s="514" t="e">
        <f>IF(Produit_Tarif_Stock!#REF!&lt;&gt;0,Produit_Tarif_Stock!#REF!,"")</f>
        <v>#REF!</v>
      </c>
      <c r="F2323" s="2" t="e">
        <f>IF(Produit_Tarif_Stock!#REF!&lt;&gt;"",Produit_Tarif_Stock!#REF!,"")</f>
        <v>#REF!</v>
      </c>
      <c r="G2323" s="506" t="e">
        <f>IF(Produit_Tarif_Stock!#REF!&lt;&gt;0,Produit_Tarif_Stock!#REF!,"")</f>
        <v>#REF!</v>
      </c>
      <c r="I2323" s="506" t="str">
        <f t="shared" si="72"/>
        <v/>
      </c>
      <c r="J2323" s="2" t="e">
        <f>IF(Produit_Tarif_Stock!#REF!&lt;&gt;0,Produit_Tarif_Stock!#REF!,"")</f>
        <v>#REF!</v>
      </c>
      <c r="K2323" s="2" t="e">
        <f>IF(Produit_Tarif_Stock!#REF!&lt;&gt;0,Produit_Tarif_Stock!#REF!,"")</f>
        <v>#REF!</v>
      </c>
      <c r="L2323" s="114" t="e">
        <f>IF(Produit_Tarif_Stock!#REF!&lt;&gt;0,Produit_Tarif_Stock!#REF!,"")</f>
        <v>#REF!</v>
      </c>
      <c r="M2323" s="114" t="e">
        <f>IF(Produit_Tarif_Stock!#REF!&lt;&gt;0,Produit_Tarif_Stock!#REF!,"")</f>
        <v>#REF!</v>
      </c>
      <c r="N2323" s="454"/>
      <c r="P2323" s="2" t="e">
        <f>IF(Produit_Tarif_Stock!#REF!&lt;&gt;0,Produit_Tarif_Stock!#REF!,"")</f>
        <v>#REF!</v>
      </c>
      <c r="Q2323" s="518" t="e">
        <f>IF(Produit_Tarif_Stock!#REF!&lt;&gt;0,(E2323-(E2323*H2323)-Produit_Tarif_Stock!#REF!)/Produit_Tarif_Stock!#REF!*100,(E2323-(E2323*H2323)-Produit_Tarif_Stock!#REF!)/Produit_Tarif_Stock!#REF!*100)</f>
        <v>#REF!</v>
      </c>
      <c r="R2323" s="523">
        <f t="shared" si="73"/>
        <v>0</v>
      </c>
      <c r="S2323" s="524" t="e">
        <f>Produit_Tarif_Stock!#REF!</f>
        <v>#REF!</v>
      </c>
    </row>
    <row r="2324" spans="1:19" ht="24.75" customHeight="1">
      <c r="A2324" s="228" t="e">
        <f>Produit_Tarif_Stock!#REF!</f>
        <v>#REF!</v>
      </c>
      <c r="B2324" s="118" t="e">
        <f>IF(Produit_Tarif_Stock!#REF!&lt;&gt;"",Produit_Tarif_Stock!#REF!,"")</f>
        <v>#REF!</v>
      </c>
      <c r="C2324" s="502" t="e">
        <f>IF(Produit_Tarif_Stock!#REF!&lt;&gt;"",Produit_Tarif_Stock!#REF!,"")</f>
        <v>#REF!</v>
      </c>
      <c r="D2324" s="505" t="e">
        <f>IF(Produit_Tarif_Stock!#REF!&lt;&gt;"",Produit_Tarif_Stock!#REF!,"")</f>
        <v>#REF!</v>
      </c>
      <c r="E2324" s="514" t="e">
        <f>IF(Produit_Tarif_Stock!#REF!&lt;&gt;0,Produit_Tarif_Stock!#REF!,"")</f>
        <v>#REF!</v>
      </c>
      <c r="F2324" s="2" t="e">
        <f>IF(Produit_Tarif_Stock!#REF!&lt;&gt;"",Produit_Tarif_Stock!#REF!,"")</f>
        <v>#REF!</v>
      </c>
      <c r="G2324" s="506" t="e">
        <f>IF(Produit_Tarif_Stock!#REF!&lt;&gt;0,Produit_Tarif_Stock!#REF!,"")</f>
        <v>#REF!</v>
      </c>
      <c r="I2324" s="506" t="str">
        <f t="shared" si="72"/>
        <v/>
      </c>
      <c r="J2324" s="2" t="e">
        <f>IF(Produit_Tarif_Stock!#REF!&lt;&gt;0,Produit_Tarif_Stock!#REF!,"")</f>
        <v>#REF!</v>
      </c>
      <c r="K2324" s="2" t="e">
        <f>IF(Produit_Tarif_Stock!#REF!&lt;&gt;0,Produit_Tarif_Stock!#REF!,"")</f>
        <v>#REF!</v>
      </c>
      <c r="L2324" s="114" t="e">
        <f>IF(Produit_Tarif_Stock!#REF!&lt;&gt;0,Produit_Tarif_Stock!#REF!,"")</f>
        <v>#REF!</v>
      </c>
      <c r="M2324" s="114" t="e">
        <f>IF(Produit_Tarif_Stock!#REF!&lt;&gt;0,Produit_Tarif_Stock!#REF!,"")</f>
        <v>#REF!</v>
      </c>
      <c r="N2324" s="454"/>
      <c r="P2324" s="2" t="e">
        <f>IF(Produit_Tarif_Stock!#REF!&lt;&gt;0,Produit_Tarif_Stock!#REF!,"")</f>
        <v>#REF!</v>
      </c>
      <c r="Q2324" s="518" t="e">
        <f>IF(Produit_Tarif_Stock!#REF!&lt;&gt;0,(E2324-(E2324*H2324)-Produit_Tarif_Stock!#REF!)/Produit_Tarif_Stock!#REF!*100,(E2324-(E2324*H2324)-Produit_Tarif_Stock!#REF!)/Produit_Tarif_Stock!#REF!*100)</f>
        <v>#REF!</v>
      </c>
      <c r="R2324" s="523">
        <f t="shared" si="73"/>
        <v>0</v>
      </c>
      <c r="S2324" s="524" t="e">
        <f>Produit_Tarif_Stock!#REF!</f>
        <v>#REF!</v>
      </c>
    </row>
    <row r="2325" spans="1:19" ht="24.75" customHeight="1">
      <c r="A2325" s="228" t="e">
        <f>Produit_Tarif_Stock!#REF!</f>
        <v>#REF!</v>
      </c>
      <c r="B2325" s="118" t="e">
        <f>IF(Produit_Tarif_Stock!#REF!&lt;&gt;"",Produit_Tarif_Stock!#REF!,"")</f>
        <v>#REF!</v>
      </c>
      <c r="C2325" s="502" t="e">
        <f>IF(Produit_Tarif_Stock!#REF!&lt;&gt;"",Produit_Tarif_Stock!#REF!,"")</f>
        <v>#REF!</v>
      </c>
      <c r="D2325" s="505" t="e">
        <f>IF(Produit_Tarif_Stock!#REF!&lt;&gt;"",Produit_Tarif_Stock!#REF!,"")</f>
        <v>#REF!</v>
      </c>
      <c r="E2325" s="514" t="e">
        <f>IF(Produit_Tarif_Stock!#REF!&lt;&gt;0,Produit_Tarif_Stock!#REF!,"")</f>
        <v>#REF!</v>
      </c>
      <c r="F2325" s="2" t="e">
        <f>IF(Produit_Tarif_Stock!#REF!&lt;&gt;"",Produit_Tarif_Stock!#REF!,"")</f>
        <v>#REF!</v>
      </c>
      <c r="G2325" s="506" t="e">
        <f>IF(Produit_Tarif_Stock!#REF!&lt;&gt;0,Produit_Tarif_Stock!#REF!,"")</f>
        <v>#REF!</v>
      </c>
      <c r="I2325" s="506" t="str">
        <f t="shared" si="72"/>
        <v/>
      </c>
      <c r="J2325" s="2" t="e">
        <f>IF(Produit_Tarif_Stock!#REF!&lt;&gt;0,Produit_Tarif_Stock!#REF!,"")</f>
        <v>#REF!</v>
      </c>
      <c r="K2325" s="2" t="e">
        <f>IF(Produit_Tarif_Stock!#REF!&lt;&gt;0,Produit_Tarif_Stock!#REF!,"")</f>
        <v>#REF!</v>
      </c>
      <c r="L2325" s="114" t="e">
        <f>IF(Produit_Tarif_Stock!#REF!&lt;&gt;0,Produit_Tarif_Stock!#REF!,"")</f>
        <v>#REF!</v>
      </c>
      <c r="M2325" s="114" t="e">
        <f>IF(Produit_Tarif_Stock!#REF!&lt;&gt;0,Produit_Tarif_Stock!#REF!,"")</f>
        <v>#REF!</v>
      </c>
      <c r="N2325" s="454"/>
      <c r="P2325" s="2" t="e">
        <f>IF(Produit_Tarif_Stock!#REF!&lt;&gt;0,Produit_Tarif_Stock!#REF!,"")</f>
        <v>#REF!</v>
      </c>
      <c r="Q2325" s="518" t="e">
        <f>IF(Produit_Tarif_Stock!#REF!&lt;&gt;0,(E2325-(E2325*H2325)-Produit_Tarif_Stock!#REF!)/Produit_Tarif_Stock!#REF!*100,(E2325-(E2325*H2325)-Produit_Tarif_Stock!#REF!)/Produit_Tarif_Stock!#REF!*100)</f>
        <v>#REF!</v>
      </c>
      <c r="R2325" s="523">
        <f t="shared" si="73"/>
        <v>0</v>
      </c>
      <c r="S2325" s="524" t="e">
        <f>Produit_Tarif_Stock!#REF!</f>
        <v>#REF!</v>
      </c>
    </row>
    <row r="2326" spans="1:19" ht="24.75" customHeight="1">
      <c r="A2326" s="228" t="e">
        <f>Produit_Tarif_Stock!#REF!</f>
        <v>#REF!</v>
      </c>
      <c r="B2326" s="118" t="e">
        <f>IF(Produit_Tarif_Stock!#REF!&lt;&gt;"",Produit_Tarif_Stock!#REF!,"")</f>
        <v>#REF!</v>
      </c>
      <c r="C2326" s="502" t="e">
        <f>IF(Produit_Tarif_Stock!#REF!&lt;&gt;"",Produit_Tarif_Stock!#REF!,"")</f>
        <v>#REF!</v>
      </c>
      <c r="D2326" s="505" t="e">
        <f>IF(Produit_Tarif_Stock!#REF!&lt;&gt;"",Produit_Tarif_Stock!#REF!,"")</f>
        <v>#REF!</v>
      </c>
      <c r="E2326" s="514" t="e">
        <f>IF(Produit_Tarif_Stock!#REF!&lt;&gt;0,Produit_Tarif_Stock!#REF!,"")</f>
        <v>#REF!</v>
      </c>
      <c r="F2326" s="2" t="e">
        <f>IF(Produit_Tarif_Stock!#REF!&lt;&gt;"",Produit_Tarif_Stock!#REF!,"")</f>
        <v>#REF!</v>
      </c>
      <c r="G2326" s="506" t="e">
        <f>IF(Produit_Tarif_Stock!#REF!&lt;&gt;0,Produit_Tarif_Stock!#REF!,"")</f>
        <v>#REF!</v>
      </c>
      <c r="I2326" s="506" t="str">
        <f t="shared" si="72"/>
        <v/>
      </c>
      <c r="J2326" s="2" t="e">
        <f>IF(Produit_Tarif_Stock!#REF!&lt;&gt;0,Produit_Tarif_Stock!#REF!,"")</f>
        <v>#REF!</v>
      </c>
      <c r="K2326" s="2" t="e">
        <f>IF(Produit_Tarif_Stock!#REF!&lt;&gt;0,Produit_Tarif_Stock!#REF!,"")</f>
        <v>#REF!</v>
      </c>
      <c r="L2326" s="114" t="e">
        <f>IF(Produit_Tarif_Stock!#REF!&lt;&gt;0,Produit_Tarif_Stock!#REF!,"")</f>
        <v>#REF!</v>
      </c>
      <c r="M2326" s="114" t="e">
        <f>IF(Produit_Tarif_Stock!#REF!&lt;&gt;0,Produit_Tarif_Stock!#REF!,"")</f>
        <v>#REF!</v>
      </c>
      <c r="N2326" s="454"/>
      <c r="P2326" s="2" t="e">
        <f>IF(Produit_Tarif_Stock!#REF!&lt;&gt;0,Produit_Tarif_Stock!#REF!,"")</f>
        <v>#REF!</v>
      </c>
      <c r="Q2326" s="518" t="e">
        <f>IF(Produit_Tarif_Stock!#REF!&lt;&gt;0,(E2326-(E2326*H2326)-Produit_Tarif_Stock!#REF!)/Produit_Tarif_Stock!#REF!*100,(E2326-(E2326*H2326)-Produit_Tarif_Stock!#REF!)/Produit_Tarif_Stock!#REF!*100)</f>
        <v>#REF!</v>
      </c>
      <c r="R2326" s="523">
        <f t="shared" si="73"/>
        <v>0</v>
      </c>
      <c r="S2326" s="524" t="e">
        <f>Produit_Tarif_Stock!#REF!</f>
        <v>#REF!</v>
      </c>
    </row>
    <row r="2327" spans="1:19" ht="24.75" customHeight="1">
      <c r="A2327" s="228" t="e">
        <f>Produit_Tarif_Stock!#REF!</f>
        <v>#REF!</v>
      </c>
      <c r="B2327" s="118" t="e">
        <f>IF(Produit_Tarif_Stock!#REF!&lt;&gt;"",Produit_Tarif_Stock!#REF!,"")</f>
        <v>#REF!</v>
      </c>
      <c r="C2327" s="502" t="e">
        <f>IF(Produit_Tarif_Stock!#REF!&lt;&gt;"",Produit_Tarif_Stock!#REF!,"")</f>
        <v>#REF!</v>
      </c>
      <c r="D2327" s="505" t="e">
        <f>IF(Produit_Tarif_Stock!#REF!&lt;&gt;"",Produit_Tarif_Stock!#REF!,"")</f>
        <v>#REF!</v>
      </c>
      <c r="E2327" s="514" t="e">
        <f>IF(Produit_Tarif_Stock!#REF!&lt;&gt;0,Produit_Tarif_Stock!#REF!,"")</f>
        <v>#REF!</v>
      </c>
      <c r="F2327" s="2" t="e">
        <f>IF(Produit_Tarif_Stock!#REF!&lt;&gt;"",Produit_Tarif_Stock!#REF!,"")</f>
        <v>#REF!</v>
      </c>
      <c r="G2327" s="506" t="e">
        <f>IF(Produit_Tarif_Stock!#REF!&lt;&gt;0,Produit_Tarif_Stock!#REF!,"")</f>
        <v>#REF!</v>
      </c>
      <c r="I2327" s="506" t="str">
        <f t="shared" si="72"/>
        <v/>
      </c>
      <c r="J2327" s="2" t="e">
        <f>IF(Produit_Tarif_Stock!#REF!&lt;&gt;0,Produit_Tarif_Stock!#REF!,"")</f>
        <v>#REF!</v>
      </c>
      <c r="K2327" s="2" t="e">
        <f>IF(Produit_Tarif_Stock!#REF!&lt;&gt;0,Produit_Tarif_Stock!#REF!,"")</f>
        <v>#REF!</v>
      </c>
      <c r="L2327" s="114" t="e">
        <f>IF(Produit_Tarif_Stock!#REF!&lt;&gt;0,Produit_Tarif_Stock!#REF!,"")</f>
        <v>#REF!</v>
      </c>
      <c r="M2327" s="114" t="e">
        <f>IF(Produit_Tarif_Stock!#REF!&lt;&gt;0,Produit_Tarif_Stock!#REF!,"")</f>
        <v>#REF!</v>
      </c>
      <c r="N2327" s="454"/>
      <c r="P2327" s="2" t="e">
        <f>IF(Produit_Tarif_Stock!#REF!&lt;&gt;0,Produit_Tarif_Stock!#REF!,"")</f>
        <v>#REF!</v>
      </c>
      <c r="Q2327" s="518" t="e">
        <f>IF(Produit_Tarif_Stock!#REF!&lt;&gt;0,(E2327-(E2327*H2327)-Produit_Tarif_Stock!#REF!)/Produit_Tarif_Stock!#REF!*100,(E2327-(E2327*H2327)-Produit_Tarif_Stock!#REF!)/Produit_Tarif_Stock!#REF!*100)</f>
        <v>#REF!</v>
      </c>
      <c r="R2327" s="523">
        <f t="shared" si="73"/>
        <v>0</v>
      </c>
      <c r="S2327" s="524" t="e">
        <f>Produit_Tarif_Stock!#REF!</f>
        <v>#REF!</v>
      </c>
    </row>
    <row r="2328" spans="1:19" ht="24.75" customHeight="1">
      <c r="A2328" s="228" t="e">
        <f>Produit_Tarif_Stock!#REF!</f>
        <v>#REF!</v>
      </c>
      <c r="B2328" s="118" t="e">
        <f>IF(Produit_Tarif_Stock!#REF!&lt;&gt;"",Produit_Tarif_Stock!#REF!,"")</f>
        <v>#REF!</v>
      </c>
      <c r="C2328" s="502" t="e">
        <f>IF(Produit_Tarif_Stock!#REF!&lt;&gt;"",Produit_Tarif_Stock!#REF!,"")</f>
        <v>#REF!</v>
      </c>
      <c r="D2328" s="505" t="e">
        <f>IF(Produit_Tarif_Stock!#REF!&lt;&gt;"",Produit_Tarif_Stock!#REF!,"")</f>
        <v>#REF!</v>
      </c>
      <c r="E2328" s="514" t="e">
        <f>IF(Produit_Tarif_Stock!#REF!&lt;&gt;0,Produit_Tarif_Stock!#REF!,"")</f>
        <v>#REF!</v>
      </c>
      <c r="F2328" s="2" t="e">
        <f>IF(Produit_Tarif_Stock!#REF!&lt;&gt;"",Produit_Tarif_Stock!#REF!,"")</f>
        <v>#REF!</v>
      </c>
      <c r="G2328" s="506" t="e">
        <f>IF(Produit_Tarif_Stock!#REF!&lt;&gt;0,Produit_Tarif_Stock!#REF!,"")</f>
        <v>#REF!</v>
      </c>
      <c r="I2328" s="506" t="str">
        <f t="shared" si="72"/>
        <v/>
      </c>
      <c r="J2328" s="2" t="e">
        <f>IF(Produit_Tarif_Stock!#REF!&lt;&gt;0,Produit_Tarif_Stock!#REF!,"")</f>
        <v>#REF!</v>
      </c>
      <c r="K2328" s="2" t="e">
        <f>IF(Produit_Tarif_Stock!#REF!&lt;&gt;0,Produit_Tarif_Stock!#REF!,"")</f>
        <v>#REF!</v>
      </c>
      <c r="L2328" s="114" t="e">
        <f>IF(Produit_Tarif_Stock!#REF!&lt;&gt;0,Produit_Tarif_Stock!#REF!,"")</f>
        <v>#REF!</v>
      </c>
      <c r="M2328" s="114" t="e">
        <f>IF(Produit_Tarif_Stock!#REF!&lt;&gt;0,Produit_Tarif_Stock!#REF!,"")</f>
        <v>#REF!</v>
      </c>
      <c r="N2328" s="454"/>
      <c r="P2328" s="2" t="e">
        <f>IF(Produit_Tarif_Stock!#REF!&lt;&gt;0,Produit_Tarif_Stock!#REF!,"")</f>
        <v>#REF!</v>
      </c>
      <c r="Q2328" s="518" t="e">
        <f>IF(Produit_Tarif_Stock!#REF!&lt;&gt;0,(E2328-(E2328*H2328)-Produit_Tarif_Stock!#REF!)/Produit_Tarif_Stock!#REF!*100,(E2328-(E2328*H2328)-Produit_Tarif_Stock!#REF!)/Produit_Tarif_Stock!#REF!*100)</f>
        <v>#REF!</v>
      </c>
      <c r="R2328" s="523">
        <f t="shared" si="73"/>
        <v>0</v>
      </c>
      <c r="S2328" s="524" t="e">
        <f>Produit_Tarif_Stock!#REF!</f>
        <v>#REF!</v>
      </c>
    </row>
    <row r="2329" spans="1:19" ht="24.75" customHeight="1">
      <c r="A2329" s="228" t="e">
        <f>Produit_Tarif_Stock!#REF!</f>
        <v>#REF!</v>
      </c>
      <c r="B2329" s="118" t="e">
        <f>IF(Produit_Tarif_Stock!#REF!&lt;&gt;"",Produit_Tarif_Stock!#REF!,"")</f>
        <v>#REF!</v>
      </c>
      <c r="C2329" s="502" t="e">
        <f>IF(Produit_Tarif_Stock!#REF!&lt;&gt;"",Produit_Tarif_Stock!#REF!,"")</f>
        <v>#REF!</v>
      </c>
      <c r="D2329" s="505" t="e">
        <f>IF(Produit_Tarif_Stock!#REF!&lt;&gt;"",Produit_Tarif_Stock!#REF!,"")</f>
        <v>#REF!</v>
      </c>
      <c r="E2329" s="514" t="e">
        <f>IF(Produit_Tarif_Stock!#REF!&lt;&gt;0,Produit_Tarif_Stock!#REF!,"")</f>
        <v>#REF!</v>
      </c>
      <c r="F2329" s="2" t="e">
        <f>IF(Produit_Tarif_Stock!#REF!&lt;&gt;"",Produit_Tarif_Stock!#REF!,"")</f>
        <v>#REF!</v>
      </c>
      <c r="G2329" s="506" t="e">
        <f>IF(Produit_Tarif_Stock!#REF!&lt;&gt;0,Produit_Tarif_Stock!#REF!,"")</f>
        <v>#REF!</v>
      </c>
      <c r="I2329" s="506" t="str">
        <f t="shared" si="72"/>
        <v/>
      </c>
      <c r="J2329" s="2" t="e">
        <f>IF(Produit_Tarif_Stock!#REF!&lt;&gt;0,Produit_Tarif_Stock!#REF!,"")</f>
        <v>#REF!</v>
      </c>
      <c r="K2329" s="2" t="e">
        <f>IF(Produit_Tarif_Stock!#REF!&lt;&gt;0,Produit_Tarif_Stock!#REF!,"")</f>
        <v>#REF!</v>
      </c>
      <c r="L2329" s="114" t="e">
        <f>IF(Produit_Tarif_Stock!#REF!&lt;&gt;0,Produit_Tarif_Stock!#REF!,"")</f>
        <v>#REF!</v>
      </c>
      <c r="M2329" s="114" t="e">
        <f>IF(Produit_Tarif_Stock!#REF!&lt;&gt;0,Produit_Tarif_Stock!#REF!,"")</f>
        <v>#REF!</v>
      </c>
      <c r="N2329" s="454"/>
      <c r="P2329" s="2" t="e">
        <f>IF(Produit_Tarif_Stock!#REF!&lt;&gt;0,Produit_Tarif_Stock!#REF!,"")</f>
        <v>#REF!</v>
      </c>
      <c r="Q2329" s="518" t="e">
        <f>IF(Produit_Tarif_Stock!#REF!&lt;&gt;0,(E2329-(E2329*H2329)-Produit_Tarif_Stock!#REF!)/Produit_Tarif_Stock!#REF!*100,(E2329-(E2329*H2329)-Produit_Tarif_Stock!#REF!)/Produit_Tarif_Stock!#REF!*100)</f>
        <v>#REF!</v>
      </c>
      <c r="R2329" s="523">
        <f t="shared" si="73"/>
        <v>0</v>
      </c>
      <c r="S2329" s="524" t="e">
        <f>Produit_Tarif_Stock!#REF!</f>
        <v>#REF!</v>
      </c>
    </row>
    <row r="2330" spans="1:19" ht="24.75" customHeight="1">
      <c r="A2330" s="228" t="e">
        <f>Produit_Tarif_Stock!#REF!</f>
        <v>#REF!</v>
      </c>
      <c r="B2330" s="118" t="e">
        <f>IF(Produit_Tarif_Stock!#REF!&lt;&gt;"",Produit_Tarif_Stock!#REF!,"")</f>
        <v>#REF!</v>
      </c>
      <c r="C2330" s="502" t="e">
        <f>IF(Produit_Tarif_Stock!#REF!&lt;&gt;"",Produit_Tarif_Stock!#REF!,"")</f>
        <v>#REF!</v>
      </c>
      <c r="D2330" s="505" t="e">
        <f>IF(Produit_Tarif_Stock!#REF!&lt;&gt;"",Produit_Tarif_Stock!#REF!,"")</f>
        <v>#REF!</v>
      </c>
      <c r="E2330" s="514" t="e">
        <f>IF(Produit_Tarif_Stock!#REF!&lt;&gt;0,Produit_Tarif_Stock!#REF!,"")</f>
        <v>#REF!</v>
      </c>
      <c r="F2330" s="2" t="e">
        <f>IF(Produit_Tarif_Stock!#REF!&lt;&gt;"",Produit_Tarif_Stock!#REF!,"")</f>
        <v>#REF!</v>
      </c>
      <c r="G2330" s="506" t="e">
        <f>IF(Produit_Tarif_Stock!#REF!&lt;&gt;0,Produit_Tarif_Stock!#REF!,"")</f>
        <v>#REF!</v>
      </c>
      <c r="I2330" s="506" t="str">
        <f t="shared" si="72"/>
        <v/>
      </c>
      <c r="J2330" s="2" t="e">
        <f>IF(Produit_Tarif_Stock!#REF!&lt;&gt;0,Produit_Tarif_Stock!#REF!,"")</f>
        <v>#REF!</v>
      </c>
      <c r="K2330" s="2" t="e">
        <f>IF(Produit_Tarif_Stock!#REF!&lt;&gt;0,Produit_Tarif_Stock!#REF!,"")</f>
        <v>#REF!</v>
      </c>
      <c r="L2330" s="114" t="e">
        <f>IF(Produit_Tarif_Stock!#REF!&lt;&gt;0,Produit_Tarif_Stock!#REF!,"")</f>
        <v>#REF!</v>
      </c>
      <c r="M2330" s="114" t="e">
        <f>IF(Produit_Tarif_Stock!#REF!&lt;&gt;0,Produit_Tarif_Stock!#REF!,"")</f>
        <v>#REF!</v>
      </c>
      <c r="N2330" s="454"/>
      <c r="P2330" s="2" t="e">
        <f>IF(Produit_Tarif_Stock!#REF!&lt;&gt;0,Produit_Tarif_Stock!#REF!,"")</f>
        <v>#REF!</v>
      </c>
      <c r="Q2330" s="518" t="e">
        <f>IF(Produit_Tarif_Stock!#REF!&lt;&gt;0,(E2330-(E2330*H2330)-Produit_Tarif_Stock!#REF!)/Produit_Tarif_Stock!#REF!*100,(E2330-(E2330*H2330)-Produit_Tarif_Stock!#REF!)/Produit_Tarif_Stock!#REF!*100)</f>
        <v>#REF!</v>
      </c>
      <c r="R2330" s="523">
        <f t="shared" si="73"/>
        <v>0</v>
      </c>
      <c r="S2330" s="524" t="e">
        <f>Produit_Tarif_Stock!#REF!</f>
        <v>#REF!</v>
      </c>
    </row>
    <row r="2331" spans="1:19" ht="24.75" customHeight="1">
      <c r="A2331" s="228" t="e">
        <f>Produit_Tarif_Stock!#REF!</f>
        <v>#REF!</v>
      </c>
      <c r="B2331" s="118" t="e">
        <f>IF(Produit_Tarif_Stock!#REF!&lt;&gt;"",Produit_Tarif_Stock!#REF!,"")</f>
        <v>#REF!</v>
      </c>
      <c r="C2331" s="502" t="e">
        <f>IF(Produit_Tarif_Stock!#REF!&lt;&gt;"",Produit_Tarif_Stock!#REF!,"")</f>
        <v>#REF!</v>
      </c>
      <c r="D2331" s="505" t="e">
        <f>IF(Produit_Tarif_Stock!#REF!&lt;&gt;"",Produit_Tarif_Stock!#REF!,"")</f>
        <v>#REF!</v>
      </c>
      <c r="E2331" s="514" t="e">
        <f>IF(Produit_Tarif_Stock!#REF!&lt;&gt;0,Produit_Tarif_Stock!#REF!,"")</f>
        <v>#REF!</v>
      </c>
      <c r="F2331" s="2" t="e">
        <f>IF(Produit_Tarif_Stock!#REF!&lt;&gt;"",Produit_Tarif_Stock!#REF!,"")</f>
        <v>#REF!</v>
      </c>
      <c r="G2331" s="506" t="e">
        <f>IF(Produit_Tarif_Stock!#REF!&lt;&gt;0,Produit_Tarif_Stock!#REF!,"")</f>
        <v>#REF!</v>
      </c>
      <c r="I2331" s="506" t="str">
        <f t="shared" si="72"/>
        <v/>
      </c>
      <c r="J2331" s="2" t="e">
        <f>IF(Produit_Tarif_Stock!#REF!&lt;&gt;0,Produit_Tarif_Stock!#REF!,"")</f>
        <v>#REF!</v>
      </c>
      <c r="K2331" s="2" t="e">
        <f>IF(Produit_Tarif_Stock!#REF!&lt;&gt;0,Produit_Tarif_Stock!#REF!,"")</f>
        <v>#REF!</v>
      </c>
      <c r="L2331" s="114" t="e">
        <f>IF(Produit_Tarif_Stock!#REF!&lt;&gt;0,Produit_Tarif_Stock!#REF!,"")</f>
        <v>#REF!</v>
      </c>
      <c r="M2331" s="114" t="e">
        <f>IF(Produit_Tarif_Stock!#REF!&lt;&gt;0,Produit_Tarif_Stock!#REF!,"")</f>
        <v>#REF!</v>
      </c>
      <c r="N2331" s="454"/>
      <c r="P2331" s="2" t="e">
        <f>IF(Produit_Tarif_Stock!#REF!&lt;&gt;0,Produit_Tarif_Stock!#REF!,"")</f>
        <v>#REF!</v>
      </c>
      <c r="Q2331" s="518" t="e">
        <f>IF(Produit_Tarif_Stock!#REF!&lt;&gt;0,(E2331-(E2331*H2331)-Produit_Tarif_Stock!#REF!)/Produit_Tarif_Stock!#REF!*100,(E2331-(E2331*H2331)-Produit_Tarif_Stock!#REF!)/Produit_Tarif_Stock!#REF!*100)</f>
        <v>#REF!</v>
      </c>
      <c r="R2331" s="523">
        <f t="shared" si="73"/>
        <v>0</v>
      </c>
      <c r="S2331" s="524" t="e">
        <f>Produit_Tarif_Stock!#REF!</f>
        <v>#REF!</v>
      </c>
    </row>
    <row r="2332" spans="1:19" ht="24.75" customHeight="1">
      <c r="A2332" s="228" t="e">
        <f>Produit_Tarif_Stock!#REF!</f>
        <v>#REF!</v>
      </c>
      <c r="B2332" s="118" t="e">
        <f>IF(Produit_Tarif_Stock!#REF!&lt;&gt;"",Produit_Tarif_Stock!#REF!,"")</f>
        <v>#REF!</v>
      </c>
      <c r="C2332" s="502" t="e">
        <f>IF(Produit_Tarif_Stock!#REF!&lt;&gt;"",Produit_Tarif_Stock!#REF!,"")</f>
        <v>#REF!</v>
      </c>
      <c r="D2332" s="505" t="e">
        <f>IF(Produit_Tarif_Stock!#REF!&lt;&gt;"",Produit_Tarif_Stock!#REF!,"")</f>
        <v>#REF!</v>
      </c>
      <c r="E2332" s="514" t="e">
        <f>IF(Produit_Tarif_Stock!#REF!&lt;&gt;0,Produit_Tarif_Stock!#REF!,"")</f>
        <v>#REF!</v>
      </c>
      <c r="F2332" s="2" t="e">
        <f>IF(Produit_Tarif_Stock!#REF!&lt;&gt;"",Produit_Tarif_Stock!#REF!,"")</f>
        <v>#REF!</v>
      </c>
      <c r="G2332" s="506" t="e">
        <f>IF(Produit_Tarif_Stock!#REF!&lt;&gt;0,Produit_Tarif_Stock!#REF!,"")</f>
        <v>#REF!</v>
      </c>
      <c r="I2332" s="506" t="str">
        <f t="shared" si="72"/>
        <v/>
      </c>
      <c r="J2332" s="2" t="e">
        <f>IF(Produit_Tarif_Stock!#REF!&lt;&gt;0,Produit_Tarif_Stock!#REF!,"")</f>
        <v>#REF!</v>
      </c>
      <c r="K2332" s="2" t="e">
        <f>IF(Produit_Tarif_Stock!#REF!&lt;&gt;0,Produit_Tarif_Stock!#REF!,"")</f>
        <v>#REF!</v>
      </c>
      <c r="L2332" s="114" t="e">
        <f>IF(Produit_Tarif_Stock!#REF!&lt;&gt;0,Produit_Tarif_Stock!#REF!,"")</f>
        <v>#REF!</v>
      </c>
      <c r="M2332" s="114" t="e">
        <f>IF(Produit_Tarif_Stock!#REF!&lt;&gt;0,Produit_Tarif_Stock!#REF!,"")</f>
        <v>#REF!</v>
      </c>
      <c r="N2332" s="454"/>
      <c r="P2332" s="2" t="e">
        <f>IF(Produit_Tarif_Stock!#REF!&lt;&gt;0,Produit_Tarif_Stock!#REF!,"")</f>
        <v>#REF!</v>
      </c>
      <c r="Q2332" s="518" t="e">
        <f>IF(Produit_Tarif_Stock!#REF!&lt;&gt;0,(E2332-(E2332*H2332)-Produit_Tarif_Stock!#REF!)/Produit_Tarif_Stock!#REF!*100,(E2332-(E2332*H2332)-Produit_Tarif_Stock!#REF!)/Produit_Tarif_Stock!#REF!*100)</f>
        <v>#REF!</v>
      </c>
      <c r="R2332" s="523">
        <f t="shared" si="73"/>
        <v>0</v>
      </c>
      <c r="S2332" s="524" t="e">
        <f>Produit_Tarif_Stock!#REF!</f>
        <v>#REF!</v>
      </c>
    </row>
    <row r="2333" spans="1:19" ht="24.75" customHeight="1">
      <c r="A2333" s="228" t="e">
        <f>Produit_Tarif_Stock!#REF!</f>
        <v>#REF!</v>
      </c>
      <c r="B2333" s="118" t="e">
        <f>IF(Produit_Tarif_Stock!#REF!&lt;&gt;"",Produit_Tarif_Stock!#REF!,"")</f>
        <v>#REF!</v>
      </c>
      <c r="C2333" s="502" t="e">
        <f>IF(Produit_Tarif_Stock!#REF!&lt;&gt;"",Produit_Tarif_Stock!#REF!,"")</f>
        <v>#REF!</v>
      </c>
      <c r="D2333" s="505" t="e">
        <f>IF(Produit_Tarif_Stock!#REF!&lt;&gt;"",Produit_Tarif_Stock!#REF!,"")</f>
        <v>#REF!</v>
      </c>
      <c r="E2333" s="514" t="e">
        <f>IF(Produit_Tarif_Stock!#REF!&lt;&gt;0,Produit_Tarif_Stock!#REF!,"")</f>
        <v>#REF!</v>
      </c>
      <c r="F2333" s="2" t="e">
        <f>IF(Produit_Tarif_Stock!#REF!&lt;&gt;"",Produit_Tarif_Stock!#REF!,"")</f>
        <v>#REF!</v>
      </c>
      <c r="G2333" s="506" t="e">
        <f>IF(Produit_Tarif_Stock!#REF!&lt;&gt;0,Produit_Tarif_Stock!#REF!,"")</f>
        <v>#REF!</v>
      </c>
      <c r="I2333" s="506" t="str">
        <f t="shared" si="72"/>
        <v/>
      </c>
      <c r="J2333" s="2" t="e">
        <f>IF(Produit_Tarif_Stock!#REF!&lt;&gt;0,Produit_Tarif_Stock!#REF!,"")</f>
        <v>#REF!</v>
      </c>
      <c r="K2333" s="2" t="e">
        <f>IF(Produit_Tarif_Stock!#REF!&lt;&gt;0,Produit_Tarif_Stock!#REF!,"")</f>
        <v>#REF!</v>
      </c>
      <c r="L2333" s="114" t="e">
        <f>IF(Produit_Tarif_Stock!#REF!&lt;&gt;0,Produit_Tarif_Stock!#REF!,"")</f>
        <v>#REF!</v>
      </c>
      <c r="M2333" s="114" t="e">
        <f>IF(Produit_Tarif_Stock!#REF!&lt;&gt;0,Produit_Tarif_Stock!#REF!,"")</f>
        <v>#REF!</v>
      </c>
      <c r="N2333" s="454"/>
      <c r="P2333" s="2" t="e">
        <f>IF(Produit_Tarif_Stock!#REF!&lt;&gt;0,Produit_Tarif_Stock!#REF!,"")</f>
        <v>#REF!</v>
      </c>
      <c r="Q2333" s="518" t="e">
        <f>IF(Produit_Tarif_Stock!#REF!&lt;&gt;0,(E2333-(E2333*H2333)-Produit_Tarif_Stock!#REF!)/Produit_Tarif_Stock!#REF!*100,(E2333-(E2333*H2333)-Produit_Tarif_Stock!#REF!)/Produit_Tarif_Stock!#REF!*100)</f>
        <v>#REF!</v>
      </c>
      <c r="R2333" s="523">
        <f t="shared" si="73"/>
        <v>0</v>
      </c>
      <c r="S2333" s="524" t="e">
        <f>Produit_Tarif_Stock!#REF!</f>
        <v>#REF!</v>
      </c>
    </row>
    <row r="2334" spans="1:19" ht="24.75" customHeight="1">
      <c r="A2334" s="228" t="e">
        <f>Produit_Tarif_Stock!#REF!</f>
        <v>#REF!</v>
      </c>
      <c r="B2334" s="118" t="e">
        <f>IF(Produit_Tarif_Stock!#REF!&lt;&gt;"",Produit_Tarif_Stock!#REF!,"")</f>
        <v>#REF!</v>
      </c>
      <c r="C2334" s="502" t="e">
        <f>IF(Produit_Tarif_Stock!#REF!&lt;&gt;"",Produit_Tarif_Stock!#REF!,"")</f>
        <v>#REF!</v>
      </c>
      <c r="D2334" s="505" t="e">
        <f>IF(Produit_Tarif_Stock!#REF!&lt;&gt;"",Produit_Tarif_Stock!#REF!,"")</f>
        <v>#REF!</v>
      </c>
      <c r="E2334" s="514" t="e">
        <f>IF(Produit_Tarif_Stock!#REF!&lt;&gt;0,Produit_Tarif_Stock!#REF!,"")</f>
        <v>#REF!</v>
      </c>
      <c r="F2334" s="2" t="e">
        <f>IF(Produit_Tarif_Stock!#REF!&lt;&gt;"",Produit_Tarif_Stock!#REF!,"")</f>
        <v>#REF!</v>
      </c>
      <c r="G2334" s="506" t="e">
        <f>IF(Produit_Tarif_Stock!#REF!&lt;&gt;0,Produit_Tarif_Stock!#REF!,"")</f>
        <v>#REF!</v>
      </c>
      <c r="I2334" s="506" t="str">
        <f t="shared" si="72"/>
        <v/>
      </c>
      <c r="J2334" s="2" t="e">
        <f>IF(Produit_Tarif_Stock!#REF!&lt;&gt;0,Produit_Tarif_Stock!#REF!,"")</f>
        <v>#REF!</v>
      </c>
      <c r="K2334" s="2" t="e">
        <f>IF(Produit_Tarif_Stock!#REF!&lt;&gt;0,Produit_Tarif_Stock!#REF!,"")</f>
        <v>#REF!</v>
      </c>
      <c r="L2334" s="114" t="e">
        <f>IF(Produit_Tarif_Stock!#REF!&lt;&gt;0,Produit_Tarif_Stock!#REF!,"")</f>
        <v>#REF!</v>
      </c>
      <c r="M2334" s="114" t="e">
        <f>IF(Produit_Tarif_Stock!#REF!&lt;&gt;0,Produit_Tarif_Stock!#REF!,"")</f>
        <v>#REF!</v>
      </c>
      <c r="N2334" s="454"/>
      <c r="P2334" s="2" t="e">
        <f>IF(Produit_Tarif_Stock!#REF!&lt;&gt;0,Produit_Tarif_Stock!#REF!,"")</f>
        <v>#REF!</v>
      </c>
      <c r="Q2334" s="518" t="e">
        <f>IF(Produit_Tarif_Stock!#REF!&lt;&gt;0,(E2334-(E2334*H2334)-Produit_Tarif_Stock!#REF!)/Produit_Tarif_Stock!#REF!*100,(E2334-(E2334*H2334)-Produit_Tarif_Stock!#REF!)/Produit_Tarif_Stock!#REF!*100)</f>
        <v>#REF!</v>
      </c>
      <c r="R2334" s="523">
        <f t="shared" si="73"/>
        <v>0</v>
      </c>
      <c r="S2334" s="524" t="e">
        <f>Produit_Tarif_Stock!#REF!</f>
        <v>#REF!</v>
      </c>
    </row>
    <row r="2335" spans="1:19" ht="24.75" customHeight="1">
      <c r="A2335" s="228" t="e">
        <f>Produit_Tarif_Stock!#REF!</f>
        <v>#REF!</v>
      </c>
      <c r="B2335" s="118" t="e">
        <f>IF(Produit_Tarif_Stock!#REF!&lt;&gt;"",Produit_Tarif_Stock!#REF!,"")</f>
        <v>#REF!</v>
      </c>
      <c r="C2335" s="502" t="e">
        <f>IF(Produit_Tarif_Stock!#REF!&lt;&gt;"",Produit_Tarif_Stock!#REF!,"")</f>
        <v>#REF!</v>
      </c>
      <c r="D2335" s="505" t="e">
        <f>IF(Produit_Tarif_Stock!#REF!&lt;&gt;"",Produit_Tarif_Stock!#REF!,"")</f>
        <v>#REF!</v>
      </c>
      <c r="E2335" s="514" t="e">
        <f>IF(Produit_Tarif_Stock!#REF!&lt;&gt;0,Produit_Tarif_Stock!#REF!,"")</f>
        <v>#REF!</v>
      </c>
      <c r="F2335" s="2" t="e">
        <f>IF(Produit_Tarif_Stock!#REF!&lt;&gt;"",Produit_Tarif_Stock!#REF!,"")</f>
        <v>#REF!</v>
      </c>
      <c r="G2335" s="506" t="e">
        <f>IF(Produit_Tarif_Stock!#REF!&lt;&gt;0,Produit_Tarif_Stock!#REF!,"")</f>
        <v>#REF!</v>
      </c>
      <c r="I2335" s="506" t="str">
        <f t="shared" si="72"/>
        <v/>
      </c>
      <c r="J2335" s="2" t="e">
        <f>IF(Produit_Tarif_Stock!#REF!&lt;&gt;0,Produit_Tarif_Stock!#REF!,"")</f>
        <v>#REF!</v>
      </c>
      <c r="K2335" s="2" t="e">
        <f>IF(Produit_Tarif_Stock!#REF!&lt;&gt;0,Produit_Tarif_Stock!#REF!,"")</f>
        <v>#REF!</v>
      </c>
      <c r="L2335" s="114" t="e">
        <f>IF(Produit_Tarif_Stock!#REF!&lt;&gt;0,Produit_Tarif_Stock!#REF!,"")</f>
        <v>#REF!</v>
      </c>
      <c r="M2335" s="114" t="e">
        <f>IF(Produit_Tarif_Stock!#REF!&lt;&gt;0,Produit_Tarif_Stock!#REF!,"")</f>
        <v>#REF!</v>
      </c>
      <c r="N2335" s="454"/>
      <c r="P2335" s="2" t="e">
        <f>IF(Produit_Tarif_Stock!#REF!&lt;&gt;0,Produit_Tarif_Stock!#REF!,"")</f>
        <v>#REF!</v>
      </c>
      <c r="Q2335" s="518" t="e">
        <f>IF(Produit_Tarif_Stock!#REF!&lt;&gt;0,(E2335-(E2335*H2335)-Produit_Tarif_Stock!#REF!)/Produit_Tarif_Stock!#REF!*100,(E2335-(E2335*H2335)-Produit_Tarif_Stock!#REF!)/Produit_Tarif_Stock!#REF!*100)</f>
        <v>#REF!</v>
      </c>
      <c r="R2335" s="523">
        <f t="shared" si="73"/>
        <v>0</v>
      </c>
      <c r="S2335" s="524" t="e">
        <f>Produit_Tarif_Stock!#REF!</f>
        <v>#REF!</v>
      </c>
    </row>
    <row r="2336" spans="1:19" ht="24.75" customHeight="1">
      <c r="A2336" s="228" t="e">
        <f>Produit_Tarif_Stock!#REF!</f>
        <v>#REF!</v>
      </c>
      <c r="B2336" s="118" t="e">
        <f>IF(Produit_Tarif_Stock!#REF!&lt;&gt;"",Produit_Tarif_Stock!#REF!,"")</f>
        <v>#REF!</v>
      </c>
      <c r="C2336" s="502" t="e">
        <f>IF(Produit_Tarif_Stock!#REF!&lt;&gt;"",Produit_Tarif_Stock!#REF!,"")</f>
        <v>#REF!</v>
      </c>
      <c r="D2336" s="505" t="e">
        <f>IF(Produit_Tarif_Stock!#REF!&lt;&gt;"",Produit_Tarif_Stock!#REF!,"")</f>
        <v>#REF!</v>
      </c>
      <c r="E2336" s="514" t="e">
        <f>IF(Produit_Tarif_Stock!#REF!&lt;&gt;0,Produit_Tarif_Stock!#REF!,"")</f>
        <v>#REF!</v>
      </c>
      <c r="F2336" s="2" t="e">
        <f>IF(Produit_Tarif_Stock!#REF!&lt;&gt;"",Produit_Tarif_Stock!#REF!,"")</f>
        <v>#REF!</v>
      </c>
      <c r="G2336" s="506" t="e">
        <f>IF(Produit_Tarif_Stock!#REF!&lt;&gt;0,Produit_Tarif_Stock!#REF!,"")</f>
        <v>#REF!</v>
      </c>
      <c r="I2336" s="506" t="str">
        <f t="shared" si="72"/>
        <v/>
      </c>
      <c r="J2336" s="2" t="e">
        <f>IF(Produit_Tarif_Stock!#REF!&lt;&gt;0,Produit_Tarif_Stock!#REF!,"")</f>
        <v>#REF!</v>
      </c>
      <c r="K2336" s="2" t="e">
        <f>IF(Produit_Tarif_Stock!#REF!&lt;&gt;0,Produit_Tarif_Stock!#REF!,"")</f>
        <v>#REF!</v>
      </c>
      <c r="L2336" s="114" t="e">
        <f>IF(Produit_Tarif_Stock!#REF!&lt;&gt;0,Produit_Tarif_Stock!#REF!,"")</f>
        <v>#REF!</v>
      </c>
      <c r="M2336" s="114" t="e">
        <f>IF(Produit_Tarif_Stock!#REF!&lt;&gt;0,Produit_Tarif_Stock!#REF!,"")</f>
        <v>#REF!</v>
      </c>
      <c r="N2336" s="454"/>
      <c r="P2336" s="2" t="e">
        <f>IF(Produit_Tarif_Stock!#REF!&lt;&gt;0,Produit_Tarif_Stock!#REF!,"")</f>
        <v>#REF!</v>
      </c>
      <c r="Q2336" s="518" t="e">
        <f>IF(Produit_Tarif_Stock!#REF!&lt;&gt;0,(E2336-(E2336*H2336)-Produit_Tarif_Stock!#REF!)/Produit_Tarif_Stock!#REF!*100,(E2336-(E2336*H2336)-Produit_Tarif_Stock!#REF!)/Produit_Tarif_Stock!#REF!*100)</f>
        <v>#REF!</v>
      </c>
      <c r="R2336" s="523">
        <f t="shared" si="73"/>
        <v>0</v>
      </c>
      <c r="S2336" s="524" t="e">
        <f>Produit_Tarif_Stock!#REF!</f>
        <v>#REF!</v>
      </c>
    </row>
    <row r="2337" spans="1:19" ht="24.75" customHeight="1">
      <c r="A2337" s="228" t="e">
        <f>Produit_Tarif_Stock!#REF!</f>
        <v>#REF!</v>
      </c>
      <c r="B2337" s="118" t="e">
        <f>IF(Produit_Tarif_Stock!#REF!&lt;&gt;"",Produit_Tarif_Stock!#REF!,"")</f>
        <v>#REF!</v>
      </c>
      <c r="C2337" s="502" t="e">
        <f>IF(Produit_Tarif_Stock!#REF!&lt;&gt;"",Produit_Tarif_Stock!#REF!,"")</f>
        <v>#REF!</v>
      </c>
      <c r="D2337" s="505" t="e">
        <f>IF(Produit_Tarif_Stock!#REF!&lt;&gt;"",Produit_Tarif_Stock!#REF!,"")</f>
        <v>#REF!</v>
      </c>
      <c r="E2337" s="514" t="e">
        <f>IF(Produit_Tarif_Stock!#REF!&lt;&gt;0,Produit_Tarif_Stock!#REF!,"")</f>
        <v>#REF!</v>
      </c>
      <c r="F2337" s="2" t="e">
        <f>IF(Produit_Tarif_Stock!#REF!&lt;&gt;"",Produit_Tarif_Stock!#REF!,"")</f>
        <v>#REF!</v>
      </c>
      <c r="G2337" s="506" t="e">
        <f>IF(Produit_Tarif_Stock!#REF!&lt;&gt;0,Produit_Tarif_Stock!#REF!,"")</f>
        <v>#REF!</v>
      </c>
      <c r="I2337" s="506" t="str">
        <f t="shared" si="72"/>
        <v/>
      </c>
      <c r="J2337" s="2" t="e">
        <f>IF(Produit_Tarif_Stock!#REF!&lt;&gt;0,Produit_Tarif_Stock!#REF!,"")</f>
        <v>#REF!</v>
      </c>
      <c r="K2337" s="2" t="e">
        <f>IF(Produit_Tarif_Stock!#REF!&lt;&gt;0,Produit_Tarif_Stock!#REF!,"")</f>
        <v>#REF!</v>
      </c>
      <c r="L2337" s="114" t="e">
        <f>IF(Produit_Tarif_Stock!#REF!&lt;&gt;0,Produit_Tarif_Stock!#REF!,"")</f>
        <v>#REF!</v>
      </c>
      <c r="M2337" s="114" t="e">
        <f>IF(Produit_Tarif_Stock!#REF!&lt;&gt;0,Produit_Tarif_Stock!#REF!,"")</f>
        <v>#REF!</v>
      </c>
      <c r="N2337" s="454"/>
      <c r="P2337" s="2" t="e">
        <f>IF(Produit_Tarif_Stock!#REF!&lt;&gt;0,Produit_Tarif_Stock!#REF!,"")</f>
        <v>#REF!</v>
      </c>
      <c r="Q2337" s="518" t="e">
        <f>IF(Produit_Tarif_Stock!#REF!&lt;&gt;0,(E2337-(E2337*H2337)-Produit_Tarif_Stock!#REF!)/Produit_Tarif_Stock!#REF!*100,(E2337-(E2337*H2337)-Produit_Tarif_Stock!#REF!)/Produit_Tarif_Stock!#REF!*100)</f>
        <v>#REF!</v>
      </c>
      <c r="R2337" s="523">
        <f t="shared" si="73"/>
        <v>0</v>
      </c>
      <c r="S2337" s="524" t="e">
        <f>Produit_Tarif_Stock!#REF!</f>
        <v>#REF!</v>
      </c>
    </row>
    <row r="2338" spans="1:19" ht="24.75" customHeight="1">
      <c r="A2338" s="228" t="e">
        <f>Produit_Tarif_Stock!#REF!</f>
        <v>#REF!</v>
      </c>
      <c r="B2338" s="118" t="e">
        <f>IF(Produit_Tarif_Stock!#REF!&lt;&gt;"",Produit_Tarif_Stock!#REF!,"")</f>
        <v>#REF!</v>
      </c>
      <c r="C2338" s="502" t="e">
        <f>IF(Produit_Tarif_Stock!#REF!&lt;&gt;"",Produit_Tarif_Stock!#REF!,"")</f>
        <v>#REF!</v>
      </c>
      <c r="D2338" s="505" t="e">
        <f>IF(Produit_Tarif_Stock!#REF!&lt;&gt;"",Produit_Tarif_Stock!#REF!,"")</f>
        <v>#REF!</v>
      </c>
      <c r="E2338" s="514" t="e">
        <f>IF(Produit_Tarif_Stock!#REF!&lt;&gt;0,Produit_Tarif_Stock!#REF!,"")</f>
        <v>#REF!</v>
      </c>
      <c r="F2338" s="2" t="e">
        <f>IF(Produit_Tarif_Stock!#REF!&lt;&gt;"",Produit_Tarif_Stock!#REF!,"")</f>
        <v>#REF!</v>
      </c>
      <c r="G2338" s="506" t="e">
        <f>IF(Produit_Tarif_Stock!#REF!&lt;&gt;0,Produit_Tarif_Stock!#REF!,"")</f>
        <v>#REF!</v>
      </c>
      <c r="I2338" s="506" t="str">
        <f t="shared" si="72"/>
        <v/>
      </c>
      <c r="J2338" s="2" t="e">
        <f>IF(Produit_Tarif_Stock!#REF!&lt;&gt;0,Produit_Tarif_Stock!#REF!,"")</f>
        <v>#REF!</v>
      </c>
      <c r="K2338" s="2" t="e">
        <f>IF(Produit_Tarif_Stock!#REF!&lt;&gt;0,Produit_Tarif_Stock!#REF!,"")</f>
        <v>#REF!</v>
      </c>
      <c r="L2338" s="114" t="e">
        <f>IF(Produit_Tarif_Stock!#REF!&lt;&gt;0,Produit_Tarif_Stock!#REF!,"")</f>
        <v>#REF!</v>
      </c>
      <c r="M2338" s="114" t="e">
        <f>IF(Produit_Tarif_Stock!#REF!&lt;&gt;0,Produit_Tarif_Stock!#REF!,"")</f>
        <v>#REF!</v>
      </c>
      <c r="N2338" s="454"/>
      <c r="P2338" s="2" t="e">
        <f>IF(Produit_Tarif_Stock!#REF!&lt;&gt;0,Produit_Tarif_Stock!#REF!,"")</f>
        <v>#REF!</v>
      </c>
      <c r="Q2338" s="518" t="e">
        <f>IF(Produit_Tarif_Stock!#REF!&lt;&gt;0,(E2338-(E2338*H2338)-Produit_Tarif_Stock!#REF!)/Produit_Tarif_Stock!#REF!*100,(E2338-(E2338*H2338)-Produit_Tarif_Stock!#REF!)/Produit_Tarif_Stock!#REF!*100)</f>
        <v>#REF!</v>
      </c>
      <c r="R2338" s="523">
        <f t="shared" si="73"/>
        <v>0</v>
      </c>
      <c r="S2338" s="524" t="e">
        <f>Produit_Tarif_Stock!#REF!</f>
        <v>#REF!</v>
      </c>
    </row>
    <row r="2339" spans="1:19" ht="24.75" customHeight="1">
      <c r="A2339" s="228" t="e">
        <f>Produit_Tarif_Stock!#REF!</f>
        <v>#REF!</v>
      </c>
      <c r="B2339" s="118" t="e">
        <f>IF(Produit_Tarif_Stock!#REF!&lt;&gt;"",Produit_Tarif_Stock!#REF!,"")</f>
        <v>#REF!</v>
      </c>
      <c r="C2339" s="502" t="e">
        <f>IF(Produit_Tarif_Stock!#REF!&lt;&gt;"",Produit_Tarif_Stock!#REF!,"")</f>
        <v>#REF!</v>
      </c>
      <c r="D2339" s="505" t="e">
        <f>IF(Produit_Tarif_Stock!#REF!&lt;&gt;"",Produit_Tarif_Stock!#REF!,"")</f>
        <v>#REF!</v>
      </c>
      <c r="E2339" s="514" t="e">
        <f>IF(Produit_Tarif_Stock!#REF!&lt;&gt;0,Produit_Tarif_Stock!#REF!,"")</f>
        <v>#REF!</v>
      </c>
      <c r="F2339" s="2" t="e">
        <f>IF(Produit_Tarif_Stock!#REF!&lt;&gt;"",Produit_Tarif_Stock!#REF!,"")</f>
        <v>#REF!</v>
      </c>
      <c r="G2339" s="506" t="e">
        <f>IF(Produit_Tarif_Stock!#REF!&lt;&gt;0,Produit_Tarif_Stock!#REF!,"")</f>
        <v>#REF!</v>
      </c>
      <c r="I2339" s="506" t="str">
        <f t="shared" si="72"/>
        <v/>
      </c>
      <c r="J2339" s="2" t="e">
        <f>IF(Produit_Tarif_Stock!#REF!&lt;&gt;0,Produit_Tarif_Stock!#REF!,"")</f>
        <v>#REF!</v>
      </c>
      <c r="K2339" s="2" t="e">
        <f>IF(Produit_Tarif_Stock!#REF!&lt;&gt;0,Produit_Tarif_Stock!#REF!,"")</f>
        <v>#REF!</v>
      </c>
      <c r="L2339" s="114" t="e">
        <f>IF(Produit_Tarif_Stock!#REF!&lt;&gt;0,Produit_Tarif_Stock!#REF!,"")</f>
        <v>#REF!</v>
      </c>
      <c r="M2339" s="114" t="e">
        <f>IF(Produit_Tarif_Stock!#REF!&lt;&gt;0,Produit_Tarif_Stock!#REF!,"")</f>
        <v>#REF!</v>
      </c>
      <c r="N2339" s="454"/>
      <c r="P2339" s="2" t="e">
        <f>IF(Produit_Tarif_Stock!#REF!&lt;&gt;0,Produit_Tarif_Stock!#REF!,"")</f>
        <v>#REF!</v>
      </c>
      <c r="Q2339" s="518" t="e">
        <f>IF(Produit_Tarif_Stock!#REF!&lt;&gt;0,(E2339-(E2339*H2339)-Produit_Tarif_Stock!#REF!)/Produit_Tarif_Stock!#REF!*100,(E2339-(E2339*H2339)-Produit_Tarif_Stock!#REF!)/Produit_Tarif_Stock!#REF!*100)</f>
        <v>#REF!</v>
      </c>
      <c r="R2339" s="523">
        <f t="shared" si="73"/>
        <v>0</v>
      </c>
      <c r="S2339" s="524" t="e">
        <f>Produit_Tarif_Stock!#REF!</f>
        <v>#REF!</v>
      </c>
    </row>
    <row r="2340" spans="1:19" ht="24.75" customHeight="1">
      <c r="A2340" s="228" t="e">
        <f>Produit_Tarif_Stock!#REF!</f>
        <v>#REF!</v>
      </c>
      <c r="B2340" s="118" t="e">
        <f>IF(Produit_Tarif_Stock!#REF!&lt;&gt;"",Produit_Tarif_Stock!#REF!,"")</f>
        <v>#REF!</v>
      </c>
      <c r="C2340" s="502" t="e">
        <f>IF(Produit_Tarif_Stock!#REF!&lt;&gt;"",Produit_Tarif_Stock!#REF!,"")</f>
        <v>#REF!</v>
      </c>
      <c r="D2340" s="505" t="e">
        <f>IF(Produit_Tarif_Stock!#REF!&lt;&gt;"",Produit_Tarif_Stock!#REF!,"")</f>
        <v>#REF!</v>
      </c>
      <c r="E2340" s="514" t="e">
        <f>IF(Produit_Tarif_Stock!#REF!&lt;&gt;0,Produit_Tarif_Stock!#REF!,"")</f>
        <v>#REF!</v>
      </c>
      <c r="F2340" s="2" t="e">
        <f>IF(Produit_Tarif_Stock!#REF!&lt;&gt;"",Produit_Tarif_Stock!#REF!,"")</f>
        <v>#REF!</v>
      </c>
      <c r="G2340" s="506" t="e">
        <f>IF(Produit_Tarif_Stock!#REF!&lt;&gt;0,Produit_Tarif_Stock!#REF!,"")</f>
        <v>#REF!</v>
      </c>
      <c r="I2340" s="506" t="str">
        <f t="shared" si="72"/>
        <v/>
      </c>
      <c r="J2340" s="2" t="e">
        <f>IF(Produit_Tarif_Stock!#REF!&lt;&gt;0,Produit_Tarif_Stock!#REF!,"")</f>
        <v>#REF!</v>
      </c>
      <c r="K2340" s="2" t="e">
        <f>IF(Produit_Tarif_Stock!#REF!&lt;&gt;0,Produit_Tarif_Stock!#REF!,"")</f>
        <v>#REF!</v>
      </c>
      <c r="L2340" s="114" t="e">
        <f>IF(Produit_Tarif_Stock!#REF!&lt;&gt;0,Produit_Tarif_Stock!#REF!,"")</f>
        <v>#REF!</v>
      </c>
      <c r="M2340" s="114" t="e">
        <f>IF(Produit_Tarif_Stock!#REF!&lt;&gt;0,Produit_Tarif_Stock!#REF!,"")</f>
        <v>#REF!</v>
      </c>
      <c r="N2340" s="454"/>
      <c r="P2340" s="2" t="e">
        <f>IF(Produit_Tarif_Stock!#REF!&lt;&gt;0,Produit_Tarif_Stock!#REF!,"")</f>
        <v>#REF!</v>
      </c>
      <c r="Q2340" s="518" t="e">
        <f>IF(Produit_Tarif_Stock!#REF!&lt;&gt;0,(E2340-(E2340*H2340)-Produit_Tarif_Stock!#REF!)/Produit_Tarif_Stock!#REF!*100,(E2340-(E2340*H2340)-Produit_Tarif_Stock!#REF!)/Produit_Tarif_Stock!#REF!*100)</f>
        <v>#REF!</v>
      </c>
      <c r="R2340" s="523">
        <f t="shared" si="73"/>
        <v>0</v>
      </c>
      <c r="S2340" s="524" t="e">
        <f>Produit_Tarif_Stock!#REF!</f>
        <v>#REF!</v>
      </c>
    </row>
    <row r="2341" spans="1:19" ht="24.75" customHeight="1">
      <c r="A2341" s="228" t="e">
        <f>Produit_Tarif_Stock!#REF!</f>
        <v>#REF!</v>
      </c>
      <c r="B2341" s="118" t="e">
        <f>IF(Produit_Tarif_Stock!#REF!&lt;&gt;"",Produit_Tarif_Stock!#REF!,"")</f>
        <v>#REF!</v>
      </c>
      <c r="C2341" s="502" t="e">
        <f>IF(Produit_Tarif_Stock!#REF!&lt;&gt;"",Produit_Tarif_Stock!#REF!,"")</f>
        <v>#REF!</v>
      </c>
      <c r="D2341" s="505" t="e">
        <f>IF(Produit_Tarif_Stock!#REF!&lt;&gt;"",Produit_Tarif_Stock!#REF!,"")</f>
        <v>#REF!</v>
      </c>
      <c r="E2341" s="514" t="e">
        <f>IF(Produit_Tarif_Stock!#REF!&lt;&gt;0,Produit_Tarif_Stock!#REF!,"")</f>
        <v>#REF!</v>
      </c>
      <c r="F2341" s="2" t="e">
        <f>IF(Produit_Tarif_Stock!#REF!&lt;&gt;"",Produit_Tarif_Stock!#REF!,"")</f>
        <v>#REF!</v>
      </c>
      <c r="G2341" s="506" t="e">
        <f>IF(Produit_Tarif_Stock!#REF!&lt;&gt;0,Produit_Tarif_Stock!#REF!,"")</f>
        <v>#REF!</v>
      </c>
      <c r="I2341" s="506" t="str">
        <f t="shared" si="72"/>
        <v/>
      </c>
      <c r="J2341" s="2" t="e">
        <f>IF(Produit_Tarif_Stock!#REF!&lt;&gt;0,Produit_Tarif_Stock!#REF!,"")</f>
        <v>#REF!</v>
      </c>
      <c r="K2341" s="2" t="e">
        <f>IF(Produit_Tarif_Stock!#REF!&lt;&gt;0,Produit_Tarif_Stock!#REF!,"")</f>
        <v>#REF!</v>
      </c>
      <c r="L2341" s="114" t="e">
        <f>IF(Produit_Tarif_Stock!#REF!&lt;&gt;0,Produit_Tarif_Stock!#REF!,"")</f>
        <v>#REF!</v>
      </c>
      <c r="M2341" s="114" t="e">
        <f>IF(Produit_Tarif_Stock!#REF!&lt;&gt;0,Produit_Tarif_Stock!#REF!,"")</f>
        <v>#REF!</v>
      </c>
      <c r="N2341" s="454"/>
      <c r="P2341" s="2" t="e">
        <f>IF(Produit_Tarif_Stock!#REF!&lt;&gt;0,Produit_Tarif_Stock!#REF!,"")</f>
        <v>#REF!</v>
      </c>
      <c r="Q2341" s="518" t="e">
        <f>IF(Produit_Tarif_Stock!#REF!&lt;&gt;0,(E2341-(E2341*H2341)-Produit_Tarif_Stock!#REF!)/Produit_Tarif_Stock!#REF!*100,(E2341-(E2341*H2341)-Produit_Tarif_Stock!#REF!)/Produit_Tarif_Stock!#REF!*100)</f>
        <v>#REF!</v>
      </c>
      <c r="R2341" s="523">
        <f t="shared" si="73"/>
        <v>0</v>
      </c>
      <c r="S2341" s="524" t="e">
        <f>Produit_Tarif_Stock!#REF!</f>
        <v>#REF!</v>
      </c>
    </row>
    <row r="2342" spans="1:19" ht="24.75" customHeight="1">
      <c r="A2342" s="228" t="e">
        <f>Produit_Tarif_Stock!#REF!</f>
        <v>#REF!</v>
      </c>
      <c r="B2342" s="118" t="e">
        <f>IF(Produit_Tarif_Stock!#REF!&lt;&gt;"",Produit_Tarif_Stock!#REF!,"")</f>
        <v>#REF!</v>
      </c>
      <c r="C2342" s="502" t="e">
        <f>IF(Produit_Tarif_Stock!#REF!&lt;&gt;"",Produit_Tarif_Stock!#REF!,"")</f>
        <v>#REF!</v>
      </c>
      <c r="D2342" s="505" t="e">
        <f>IF(Produit_Tarif_Stock!#REF!&lt;&gt;"",Produit_Tarif_Stock!#REF!,"")</f>
        <v>#REF!</v>
      </c>
      <c r="E2342" s="514" t="e">
        <f>IF(Produit_Tarif_Stock!#REF!&lt;&gt;0,Produit_Tarif_Stock!#REF!,"")</f>
        <v>#REF!</v>
      </c>
      <c r="F2342" s="2" t="e">
        <f>IF(Produit_Tarif_Stock!#REF!&lt;&gt;"",Produit_Tarif_Stock!#REF!,"")</f>
        <v>#REF!</v>
      </c>
      <c r="G2342" s="506" t="e">
        <f>IF(Produit_Tarif_Stock!#REF!&lt;&gt;0,Produit_Tarif_Stock!#REF!,"")</f>
        <v>#REF!</v>
      </c>
      <c r="I2342" s="506" t="str">
        <f t="shared" si="72"/>
        <v/>
      </c>
      <c r="J2342" s="2" t="e">
        <f>IF(Produit_Tarif_Stock!#REF!&lt;&gt;0,Produit_Tarif_Stock!#REF!,"")</f>
        <v>#REF!</v>
      </c>
      <c r="K2342" s="2" t="e">
        <f>IF(Produit_Tarif_Stock!#REF!&lt;&gt;0,Produit_Tarif_Stock!#REF!,"")</f>
        <v>#REF!</v>
      </c>
      <c r="L2342" s="114" t="e">
        <f>IF(Produit_Tarif_Stock!#REF!&lt;&gt;0,Produit_Tarif_Stock!#REF!,"")</f>
        <v>#REF!</v>
      </c>
      <c r="M2342" s="114" t="e">
        <f>IF(Produit_Tarif_Stock!#REF!&lt;&gt;0,Produit_Tarif_Stock!#REF!,"")</f>
        <v>#REF!</v>
      </c>
      <c r="N2342" s="454"/>
      <c r="P2342" s="2" t="e">
        <f>IF(Produit_Tarif_Stock!#REF!&lt;&gt;0,Produit_Tarif_Stock!#REF!,"")</f>
        <v>#REF!</v>
      </c>
      <c r="Q2342" s="518" t="e">
        <f>IF(Produit_Tarif_Stock!#REF!&lt;&gt;0,(E2342-(E2342*H2342)-Produit_Tarif_Stock!#REF!)/Produit_Tarif_Stock!#REF!*100,(E2342-(E2342*H2342)-Produit_Tarif_Stock!#REF!)/Produit_Tarif_Stock!#REF!*100)</f>
        <v>#REF!</v>
      </c>
      <c r="R2342" s="523">
        <f t="shared" si="73"/>
        <v>0</v>
      </c>
      <c r="S2342" s="524" t="e">
        <f>Produit_Tarif_Stock!#REF!</f>
        <v>#REF!</v>
      </c>
    </row>
    <row r="2343" spans="1:19" ht="24.75" customHeight="1">
      <c r="A2343" s="228" t="e">
        <f>Produit_Tarif_Stock!#REF!</f>
        <v>#REF!</v>
      </c>
      <c r="B2343" s="118" t="e">
        <f>IF(Produit_Tarif_Stock!#REF!&lt;&gt;"",Produit_Tarif_Stock!#REF!,"")</f>
        <v>#REF!</v>
      </c>
      <c r="C2343" s="502" t="e">
        <f>IF(Produit_Tarif_Stock!#REF!&lt;&gt;"",Produit_Tarif_Stock!#REF!,"")</f>
        <v>#REF!</v>
      </c>
      <c r="D2343" s="505" t="e">
        <f>IF(Produit_Tarif_Stock!#REF!&lt;&gt;"",Produit_Tarif_Stock!#REF!,"")</f>
        <v>#REF!</v>
      </c>
      <c r="E2343" s="514" t="e">
        <f>IF(Produit_Tarif_Stock!#REF!&lt;&gt;0,Produit_Tarif_Stock!#REF!,"")</f>
        <v>#REF!</v>
      </c>
      <c r="F2343" s="2" t="e">
        <f>IF(Produit_Tarif_Stock!#REF!&lt;&gt;"",Produit_Tarif_Stock!#REF!,"")</f>
        <v>#REF!</v>
      </c>
      <c r="G2343" s="506" t="e">
        <f>IF(Produit_Tarif_Stock!#REF!&lt;&gt;0,Produit_Tarif_Stock!#REF!,"")</f>
        <v>#REF!</v>
      </c>
      <c r="I2343" s="506" t="str">
        <f t="shared" si="72"/>
        <v/>
      </c>
      <c r="J2343" s="2" t="e">
        <f>IF(Produit_Tarif_Stock!#REF!&lt;&gt;0,Produit_Tarif_Stock!#REF!,"")</f>
        <v>#REF!</v>
      </c>
      <c r="K2343" s="2" t="e">
        <f>IF(Produit_Tarif_Stock!#REF!&lt;&gt;0,Produit_Tarif_Stock!#REF!,"")</f>
        <v>#REF!</v>
      </c>
      <c r="L2343" s="114" t="e">
        <f>IF(Produit_Tarif_Stock!#REF!&lt;&gt;0,Produit_Tarif_Stock!#REF!,"")</f>
        <v>#REF!</v>
      </c>
      <c r="M2343" s="114" t="e">
        <f>IF(Produit_Tarif_Stock!#REF!&lt;&gt;0,Produit_Tarif_Stock!#REF!,"")</f>
        <v>#REF!</v>
      </c>
      <c r="N2343" s="454"/>
      <c r="P2343" s="2" t="e">
        <f>IF(Produit_Tarif_Stock!#REF!&lt;&gt;0,Produit_Tarif_Stock!#REF!,"")</f>
        <v>#REF!</v>
      </c>
      <c r="Q2343" s="518" t="e">
        <f>IF(Produit_Tarif_Stock!#REF!&lt;&gt;0,(E2343-(E2343*H2343)-Produit_Tarif_Stock!#REF!)/Produit_Tarif_Stock!#REF!*100,(E2343-(E2343*H2343)-Produit_Tarif_Stock!#REF!)/Produit_Tarif_Stock!#REF!*100)</f>
        <v>#REF!</v>
      </c>
      <c r="R2343" s="523">
        <f t="shared" si="73"/>
        <v>0</v>
      </c>
      <c r="S2343" s="524" t="e">
        <f>Produit_Tarif_Stock!#REF!</f>
        <v>#REF!</v>
      </c>
    </row>
    <row r="2344" spans="1:19" ht="24.75" customHeight="1">
      <c r="A2344" s="228" t="e">
        <f>Produit_Tarif_Stock!#REF!</f>
        <v>#REF!</v>
      </c>
      <c r="B2344" s="118" t="e">
        <f>IF(Produit_Tarif_Stock!#REF!&lt;&gt;"",Produit_Tarif_Stock!#REF!,"")</f>
        <v>#REF!</v>
      </c>
      <c r="C2344" s="502" t="e">
        <f>IF(Produit_Tarif_Stock!#REF!&lt;&gt;"",Produit_Tarif_Stock!#REF!,"")</f>
        <v>#REF!</v>
      </c>
      <c r="D2344" s="505" t="e">
        <f>IF(Produit_Tarif_Stock!#REF!&lt;&gt;"",Produit_Tarif_Stock!#REF!,"")</f>
        <v>#REF!</v>
      </c>
      <c r="E2344" s="514" t="e">
        <f>IF(Produit_Tarif_Stock!#REF!&lt;&gt;0,Produit_Tarif_Stock!#REF!,"")</f>
        <v>#REF!</v>
      </c>
      <c r="F2344" s="2" t="e">
        <f>IF(Produit_Tarif_Stock!#REF!&lt;&gt;"",Produit_Tarif_Stock!#REF!,"")</f>
        <v>#REF!</v>
      </c>
      <c r="G2344" s="506" t="e">
        <f>IF(Produit_Tarif_Stock!#REF!&lt;&gt;0,Produit_Tarif_Stock!#REF!,"")</f>
        <v>#REF!</v>
      </c>
      <c r="I2344" s="506" t="str">
        <f t="shared" si="72"/>
        <v/>
      </c>
      <c r="J2344" s="2" t="e">
        <f>IF(Produit_Tarif_Stock!#REF!&lt;&gt;0,Produit_Tarif_Stock!#REF!,"")</f>
        <v>#REF!</v>
      </c>
      <c r="K2344" s="2" t="e">
        <f>IF(Produit_Tarif_Stock!#REF!&lt;&gt;0,Produit_Tarif_Stock!#REF!,"")</f>
        <v>#REF!</v>
      </c>
      <c r="L2344" s="114" t="e">
        <f>IF(Produit_Tarif_Stock!#REF!&lt;&gt;0,Produit_Tarif_Stock!#REF!,"")</f>
        <v>#REF!</v>
      </c>
      <c r="M2344" s="114" t="e">
        <f>IF(Produit_Tarif_Stock!#REF!&lt;&gt;0,Produit_Tarif_Stock!#REF!,"")</f>
        <v>#REF!</v>
      </c>
      <c r="N2344" s="454"/>
      <c r="P2344" s="2" t="e">
        <f>IF(Produit_Tarif_Stock!#REF!&lt;&gt;0,Produit_Tarif_Stock!#REF!,"")</f>
        <v>#REF!</v>
      </c>
      <c r="Q2344" s="518" t="e">
        <f>IF(Produit_Tarif_Stock!#REF!&lt;&gt;0,(E2344-(E2344*H2344)-Produit_Tarif_Stock!#REF!)/Produit_Tarif_Stock!#REF!*100,(E2344-(E2344*H2344)-Produit_Tarif_Stock!#REF!)/Produit_Tarif_Stock!#REF!*100)</f>
        <v>#REF!</v>
      </c>
      <c r="R2344" s="523">
        <f t="shared" si="73"/>
        <v>0</v>
      </c>
      <c r="S2344" s="524" t="e">
        <f>Produit_Tarif_Stock!#REF!</f>
        <v>#REF!</v>
      </c>
    </row>
    <row r="2345" spans="1:19" ht="24.75" customHeight="1">
      <c r="A2345" s="228" t="e">
        <f>Produit_Tarif_Stock!#REF!</f>
        <v>#REF!</v>
      </c>
      <c r="B2345" s="118" t="e">
        <f>IF(Produit_Tarif_Stock!#REF!&lt;&gt;"",Produit_Tarif_Stock!#REF!,"")</f>
        <v>#REF!</v>
      </c>
      <c r="C2345" s="502" t="e">
        <f>IF(Produit_Tarif_Stock!#REF!&lt;&gt;"",Produit_Tarif_Stock!#REF!,"")</f>
        <v>#REF!</v>
      </c>
      <c r="D2345" s="505" t="e">
        <f>IF(Produit_Tarif_Stock!#REF!&lt;&gt;"",Produit_Tarif_Stock!#REF!,"")</f>
        <v>#REF!</v>
      </c>
      <c r="E2345" s="514" t="e">
        <f>IF(Produit_Tarif_Stock!#REF!&lt;&gt;0,Produit_Tarif_Stock!#REF!,"")</f>
        <v>#REF!</v>
      </c>
      <c r="F2345" s="2" t="e">
        <f>IF(Produit_Tarif_Stock!#REF!&lt;&gt;"",Produit_Tarif_Stock!#REF!,"")</f>
        <v>#REF!</v>
      </c>
      <c r="G2345" s="506" t="e">
        <f>IF(Produit_Tarif_Stock!#REF!&lt;&gt;0,Produit_Tarif_Stock!#REF!,"")</f>
        <v>#REF!</v>
      </c>
      <c r="I2345" s="506" t="str">
        <f t="shared" si="72"/>
        <v/>
      </c>
      <c r="J2345" s="2" t="e">
        <f>IF(Produit_Tarif_Stock!#REF!&lt;&gt;0,Produit_Tarif_Stock!#REF!,"")</f>
        <v>#REF!</v>
      </c>
      <c r="K2345" s="2" t="e">
        <f>IF(Produit_Tarif_Stock!#REF!&lt;&gt;0,Produit_Tarif_Stock!#REF!,"")</f>
        <v>#REF!</v>
      </c>
      <c r="L2345" s="114" t="e">
        <f>IF(Produit_Tarif_Stock!#REF!&lt;&gt;0,Produit_Tarif_Stock!#REF!,"")</f>
        <v>#REF!</v>
      </c>
      <c r="M2345" s="114" t="e">
        <f>IF(Produit_Tarif_Stock!#REF!&lt;&gt;0,Produit_Tarif_Stock!#REF!,"")</f>
        <v>#REF!</v>
      </c>
      <c r="N2345" s="454"/>
      <c r="P2345" s="2" t="e">
        <f>IF(Produit_Tarif_Stock!#REF!&lt;&gt;0,Produit_Tarif_Stock!#REF!,"")</f>
        <v>#REF!</v>
      </c>
      <c r="Q2345" s="518" t="e">
        <f>IF(Produit_Tarif_Stock!#REF!&lt;&gt;0,(E2345-(E2345*H2345)-Produit_Tarif_Stock!#REF!)/Produit_Tarif_Stock!#REF!*100,(E2345-(E2345*H2345)-Produit_Tarif_Stock!#REF!)/Produit_Tarif_Stock!#REF!*100)</f>
        <v>#REF!</v>
      </c>
      <c r="R2345" s="523">
        <f t="shared" si="73"/>
        <v>0</v>
      </c>
      <c r="S2345" s="524" t="e">
        <f>Produit_Tarif_Stock!#REF!</f>
        <v>#REF!</v>
      </c>
    </row>
    <row r="2346" spans="1:19" ht="24.75" customHeight="1">
      <c r="A2346" s="228" t="e">
        <f>Produit_Tarif_Stock!#REF!</f>
        <v>#REF!</v>
      </c>
      <c r="B2346" s="118" t="e">
        <f>IF(Produit_Tarif_Stock!#REF!&lt;&gt;"",Produit_Tarif_Stock!#REF!,"")</f>
        <v>#REF!</v>
      </c>
      <c r="C2346" s="502" t="e">
        <f>IF(Produit_Tarif_Stock!#REF!&lt;&gt;"",Produit_Tarif_Stock!#REF!,"")</f>
        <v>#REF!</v>
      </c>
      <c r="D2346" s="505" t="e">
        <f>IF(Produit_Tarif_Stock!#REF!&lt;&gt;"",Produit_Tarif_Stock!#REF!,"")</f>
        <v>#REF!</v>
      </c>
      <c r="E2346" s="514" t="e">
        <f>IF(Produit_Tarif_Stock!#REF!&lt;&gt;0,Produit_Tarif_Stock!#REF!,"")</f>
        <v>#REF!</v>
      </c>
      <c r="F2346" s="2" t="e">
        <f>IF(Produit_Tarif_Stock!#REF!&lt;&gt;"",Produit_Tarif_Stock!#REF!,"")</f>
        <v>#REF!</v>
      </c>
      <c r="G2346" s="506" t="e">
        <f>IF(Produit_Tarif_Stock!#REF!&lt;&gt;0,Produit_Tarif_Stock!#REF!,"")</f>
        <v>#REF!</v>
      </c>
      <c r="I2346" s="506" t="str">
        <f t="shared" si="72"/>
        <v/>
      </c>
      <c r="J2346" s="2" t="e">
        <f>IF(Produit_Tarif_Stock!#REF!&lt;&gt;0,Produit_Tarif_Stock!#REF!,"")</f>
        <v>#REF!</v>
      </c>
      <c r="K2346" s="2" t="e">
        <f>IF(Produit_Tarif_Stock!#REF!&lt;&gt;0,Produit_Tarif_Stock!#REF!,"")</f>
        <v>#REF!</v>
      </c>
      <c r="L2346" s="114" t="e">
        <f>IF(Produit_Tarif_Stock!#REF!&lt;&gt;0,Produit_Tarif_Stock!#REF!,"")</f>
        <v>#REF!</v>
      </c>
      <c r="M2346" s="114" t="e">
        <f>IF(Produit_Tarif_Stock!#REF!&lt;&gt;0,Produit_Tarif_Stock!#REF!,"")</f>
        <v>#REF!</v>
      </c>
      <c r="N2346" s="454"/>
      <c r="P2346" s="2" t="e">
        <f>IF(Produit_Tarif_Stock!#REF!&lt;&gt;0,Produit_Tarif_Stock!#REF!,"")</f>
        <v>#REF!</v>
      </c>
      <c r="Q2346" s="518" t="e">
        <f>IF(Produit_Tarif_Stock!#REF!&lt;&gt;0,(E2346-(E2346*H2346)-Produit_Tarif_Stock!#REF!)/Produit_Tarif_Stock!#REF!*100,(E2346-(E2346*H2346)-Produit_Tarif_Stock!#REF!)/Produit_Tarif_Stock!#REF!*100)</f>
        <v>#REF!</v>
      </c>
      <c r="R2346" s="523">
        <f t="shared" si="73"/>
        <v>0</v>
      </c>
      <c r="S2346" s="524" t="e">
        <f>Produit_Tarif_Stock!#REF!</f>
        <v>#REF!</v>
      </c>
    </row>
    <row r="2347" spans="1:19" ht="24.75" customHeight="1">
      <c r="A2347" s="228" t="e">
        <f>Produit_Tarif_Stock!#REF!</f>
        <v>#REF!</v>
      </c>
      <c r="B2347" s="118" t="e">
        <f>IF(Produit_Tarif_Stock!#REF!&lt;&gt;"",Produit_Tarif_Stock!#REF!,"")</f>
        <v>#REF!</v>
      </c>
      <c r="C2347" s="502" t="e">
        <f>IF(Produit_Tarif_Stock!#REF!&lt;&gt;"",Produit_Tarif_Stock!#REF!,"")</f>
        <v>#REF!</v>
      </c>
      <c r="D2347" s="505" t="e">
        <f>IF(Produit_Tarif_Stock!#REF!&lt;&gt;"",Produit_Tarif_Stock!#REF!,"")</f>
        <v>#REF!</v>
      </c>
      <c r="E2347" s="514" t="e">
        <f>IF(Produit_Tarif_Stock!#REF!&lt;&gt;0,Produit_Tarif_Stock!#REF!,"")</f>
        <v>#REF!</v>
      </c>
      <c r="F2347" s="2" t="e">
        <f>IF(Produit_Tarif_Stock!#REF!&lt;&gt;"",Produit_Tarif_Stock!#REF!,"")</f>
        <v>#REF!</v>
      </c>
      <c r="G2347" s="506" t="e">
        <f>IF(Produit_Tarif_Stock!#REF!&lt;&gt;0,Produit_Tarif_Stock!#REF!,"")</f>
        <v>#REF!</v>
      </c>
      <c r="I2347" s="506" t="str">
        <f t="shared" si="72"/>
        <v/>
      </c>
      <c r="J2347" s="2" t="e">
        <f>IF(Produit_Tarif_Stock!#REF!&lt;&gt;0,Produit_Tarif_Stock!#REF!,"")</f>
        <v>#REF!</v>
      </c>
      <c r="K2347" s="2" t="e">
        <f>IF(Produit_Tarif_Stock!#REF!&lt;&gt;0,Produit_Tarif_Stock!#REF!,"")</f>
        <v>#REF!</v>
      </c>
      <c r="L2347" s="114" t="e">
        <f>IF(Produit_Tarif_Stock!#REF!&lt;&gt;0,Produit_Tarif_Stock!#REF!,"")</f>
        <v>#REF!</v>
      </c>
      <c r="M2347" s="114" t="e">
        <f>IF(Produit_Tarif_Stock!#REF!&lt;&gt;0,Produit_Tarif_Stock!#REF!,"")</f>
        <v>#REF!</v>
      </c>
      <c r="N2347" s="454"/>
      <c r="P2347" s="2" t="e">
        <f>IF(Produit_Tarif_Stock!#REF!&lt;&gt;0,Produit_Tarif_Stock!#REF!,"")</f>
        <v>#REF!</v>
      </c>
      <c r="Q2347" s="518" t="e">
        <f>IF(Produit_Tarif_Stock!#REF!&lt;&gt;0,(E2347-(E2347*H2347)-Produit_Tarif_Stock!#REF!)/Produit_Tarif_Stock!#REF!*100,(E2347-(E2347*H2347)-Produit_Tarif_Stock!#REF!)/Produit_Tarif_Stock!#REF!*100)</f>
        <v>#REF!</v>
      </c>
      <c r="R2347" s="523">
        <f t="shared" si="73"/>
        <v>0</v>
      </c>
      <c r="S2347" s="524" t="e">
        <f>Produit_Tarif_Stock!#REF!</f>
        <v>#REF!</v>
      </c>
    </row>
    <row r="2348" spans="1:19" ht="24.75" customHeight="1">
      <c r="A2348" s="228" t="e">
        <f>Produit_Tarif_Stock!#REF!</f>
        <v>#REF!</v>
      </c>
      <c r="B2348" s="118" t="e">
        <f>IF(Produit_Tarif_Stock!#REF!&lt;&gt;"",Produit_Tarif_Stock!#REF!,"")</f>
        <v>#REF!</v>
      </c>
      <c r="C2348" s="502" t="e">
        <f>IF(Produit_Tarif_Stock!#REF!&lt;&gt;"",Produit_Tarif_Stock!#REF!,"")</f>
        <v>#REF!</v>
      </c>
      <c r="D2348" s="505" t="e">
        <f>IF(Produit_Tarif_Stock!#REF!&lt;&gt;"",Produit_Tarif_Stock!#REF!,"")</f>
        <v>#REF!</v>
      </c>
      <c r="E2348" s="514" t="e">
        <f>IF(Produit_Tarif_Stock!#REF!&lt;&gt;0,Produit_Tarif_Stock!#REF!,"")</f>
        <v>#REF!</v>
      </c>
      <c r="F2348" s="2" t="e">
        <f>IF(Produit_Tarif_Stock!#REF!&lt;&gt;"",Produit_Tarif_Stock!#REF!,"")</f>
        <v>#REF!</v>
      </c>
      <c r="G2348" s="506" t="e">
        <f>IF(Produit_Tarif_Stock!#REF!&lt;&gt;0,Produit_Tarif_Stock!#REF!,"")</f>
        <v>#REF!</v>
      </c>
      <c r="I2348" s="506" t="str">
        <f t="shared" si="72"/>
        <v/>
      </c>
      <c r="J2348" s="2" t="e">
        <f>IF(Produit_Tarif_Stock!#REF!&lt;&gt;0,Produit_Tarif_Stock!#REF!,"")</f>
        <v>#REF!</v>
      </c>
      <c r="K2348" s="2" t="e">
        <f>IF(Produit_Tarif_Stock!#REF!&lt;&gt;0,Produit_Tarif_Stock!#REF!,"")</f>
        <v>#REF!</v>
      </c>
      <c r="L2348" s="114" t="e">
        <f>IF(Produit_Tarif_Stock!#REF!&lt;&gt;0,Produit_Tarif_Stock!#REF!,"")</f>
        <v>#REF!</v>
      </c>
      <c r="M2348" s="114" t="e">
        <f>IF(Produit_Tarif_Stock!#REF!&lt;&gt;0,Produit_Tarif_Stock!#REF!,"")</f>
        <v>#REF!</v>
      </c>
      <c r="N2348" s="454"/>
      <c r="P2348" s="2" t="e">
        <f>IF(Produit_Tarif_Stock!#REF!&lt;&gt;0,Produit_Tarif_Stock!#REF!,"")</f>
        <v>#REF!</v>
      </c>
      <c r="Q2348" s="518" t="e">
        <f>IF(Produit_Tarif_Stock!#REF!&lt;&gt;0,(E2348-(E2348*H2348)-Produit_Tarif_Stock!#REF!)/Produit_Tarif_Stock!#REF!*100,(E2348-(E2348*H2348)-Produit_Tarif_Stock!#REF!)/Produit_Tarif_Stock!#REF!*100)</f>
        <v>#REF!</v>
      </c>
      <c r="R2348" s="523">
        <f t="shared" si="73"/>
        <v>0</v>
      </c>
      <c r="S2348" s="524" t="e">
        <f>Produit_Tarif_Stock!#REF!</f>
        <v>#REF!</v>
      </c>
    </row>
    <row r="2349" spans="1:19" ht="24.75" customHeight="1">
      <c r="A2349" s="228" t="e">
        <f>Produit_Tarif_Stock!#REF!</f>
        <v>#REF!</v>
      </c>
      <c r="B2349" s="118" t="e">
        <f>IF(Produit_Tarif_Stock!#REF!&lt;&gt;"",Produit_Tarif_Stock!#REF!,"")</f>
        <v>#REF!</v>
      </c>
      <c r="C2349" s="502" t="e">
        <f>IF(Produit_Tarif_Stock!#REF!&lt;&gt;"",Produit_Tarif_Stock!#REF!,"")</f>
        <v>#REF!</v>
      </c>
      <c r="D2349" s="505" t="e">
        <f>IF(Produit_Tarif_Stock!#REF!&lt;&gt;"",Produit_Tarif_Stock!#REF!,"")</f>
        <v>#REF!</v>
      </c>
      <c r="E2349" s="514" t="e">
        <f>IF(Produit_Tarif_Stock!#REF!&lt;&gt;0,Produit_Tarif_Stock!#REF!,"")</f>
        <v>#REF!</v>
      </c>
      <c r="F2349" s="2" t="e">
        <f>IF(Produit_Tarif_Stock!#REF!&lt;&gt;"",Produit_Tarif_Stock!#REF!,"")</f>
        <v>#REF!</v>
      </c>
      <c r="G2349" s="506" t="e">
        <f>IF(Produit_Tarif_Stock!#REF!&lt;&gt;0,Produit_Tarif_Stock!#REF!,"")</f>
        <v>#REF!</v>
      </c>
      <c r="I2349" s="506" t="str">
        <f t="shared" si="72"/>
        <v/>
      </c>
      <c r="J2349" s="2" t="e">
        <f>IF(Produit_Tarif_Stock!#REF!&lt;&gt;0,Produit_Tarif_Stock!#REF!,"")</f>
        <v>#REF!</v>
      </c>
      <c r="K2349" s="2" t="e">
        <f>IF(Produit_Tarif_Stock!#REF!&lt;&gt;0,Produit_Tarif_Stock!#REF!,"")</f>
        <v>#REF!</v>
      </c>
      <c r="L2349" s="114" t="e">
        <f>IF(Produit_Tarif_Stock!#REF!&lt;&gt;0,Produit_Tarif_Stock!#REF!,"")</f>
        <v>#REF!</v>
      </c>
      <c r="M2349" s="114" t="e">
        <f>IF(Produit_Tarif_Stock!#REF!&lt;&gt;0,Produit_Tarif_Stock!#REF!,"")</f>
        <v>#REF!</v>
      </c>
      <c r="N2349" s="454"/>
      <c r="P2349" s="2" t="e">
        <f>IF(Produit_Tarif_Stock!#REF!&lt;&gt;0,Produit_Tarif_Stock!#REF!,"")</f>
        <v>#REF!</v>
      </c>
      <c r="Q2349" s="518" t="e">
        <f>IF(Produit_Tarif_Stock!#REF!&lt;&gt;0,(E2349-(E2349*H2349)-Produit_Tarif_Stock!#REF!)/Produit_Tarif_Stock!#REF!*100,(E2349-(E2349*H2349)-Produit_Tarif_Stock!#REF!)/Produit_Tarif_Stock!#REF!*100)</f>
        <v>#REF!</v>
      </c>
      <c r="R2349" s="523">
        <f t="shared" si="73"/>
        <v>0</v>
      </c>
      <c r="S2349" s="524" t="e">
        <f>Produit_Tarif_Stock!#REF!</f>
        <v>#REF!</v>
      </c>
    </row>
    <row r="2350" spans="1:19" ht="24.75" customHeight="1">
      <c r="A2350" s="228" t="e">
        <f>Produit_Tarif_Stock!#REF!</f>
        <v>#REF!</v>
      </c>
      <c r="B2350" s="118" t="e">
        <f>IF(Produit_Tarif_Stock!#REF!&lt;&gt;"",Produit_Tarif_Stock!#REF!,"")</f>
        <v>#REF!</v>
      </c>
      <c r="C2350" s="502" t="e">
        <f>IF(Produit_Tarif_Stock!#REF!&lt;&gt;"",Produit_Tarif_Stock!#REF!,"")</f>
        <v>#REF!</v>
      </c>
      <c r="D2350" s="505" t="e">
        <f>IF(Produit_Tarif_Stock!#REF!&lt;&gt;"",Produit_Tarif_Stock!#REF!,"")</f>
        <v>#REF!</v>
      </c>
      <c r="E2350" s="514" t="e">
        <f>IF(Produit_Tarif_Stock!#REF!&lt;&gt;0,Produit_Tarif_Stock!#REF!,"")</f>
        <v>#REF!</v>
      </c>
      <c r="F2350" s="2" t="e">
        <f>IF(Produit_Tarif_Stock!#REF!&lt;&gt;"",Produit_Tarif_Stock!#REF!,"")</f>
        <v>#REF!</v>
      </c>
      <c r="G2350" s="506" t="e">
        <f>IF(Produit_Tarif_Stock!#REF!&lt;&gt;0,Produit_Tarif_Stock!#REF!,"")</f>
        <v>#REF!</v>
      </c>
      <c r="I2350" s="506" t="str">
        <f t="shared" si="72"/>
        <v/>
      </c>
      <c r="J2350" s="2" t="e">
        <f>IF(Produit_Tarif_Stock!#REF!&lt;&gt;0,Produit_Tarif_Stock!#REF!,"")</f>
        <v>#REF!</v>
      </c>
      <c r="K2350" s="2" t="e">
        <f>IF(Produit_Tarif_Stock!#REF!&lt;&gt;0,Produit_Tarif_Stock!#REF!,"")</f>
        <v>#REF!</v>
      </c>
      <c r="L2350" s="114" t="e">
        <f>IF(Produit_Tarif_Stock!#REF!&lt;&gt;0,Produit_Tarif_Stock!#REF!,"")</f>
        <v>#REF!</v>
      </c>
      <c r="M2350" s="114" t="e">
        <f>IF(Produit_Tarif_Stock!#REF!&lt;&gt;0,Produit_Tarif_Stock!#REF!,"")</f>
        <v>#REF!</v>
      </c>
      <c r="N2350" s="454"/>
      <c r="P2350" s="2" t="e">
        <f>IF(Produit_Tarif_Stock!#REF!&lt;&gt;0,Produit_Tarif_Stock!#REF!,"")</f>
        <v>#REF!</v>
      </c>
      <c r="Q2350" s="518" t="e">
        <f>IF(Produit_Tarif_Stock!#REF!&lt;&gt;0,(E2350-(E2350*H2350)-Produit_Tarif_Stock!#REF!)/Produit_Tarif_Stock!#REF!*100,(E2350-(E2350*H2350)-Produit_Tarif_Stock!#REF!)/Produit_Tarif_Stock!#REF!*100)</f>
        <v>#REF!</v>
      </c>
      <c r="R2350" s="523">
        <f t="shared" si="73"/>
        <v>0</v>
      </c>
      <c r="S2350" s="524" t="e">
        <f>Produit_Tarif_Stock!#REF!</f>
        <v>#REF!</v>
      </c>
    </row>
    <row r="2351" spans="1:19" ht="24.75" customHeight="1">
      <c r="A2351" s="228" t="e">
        <f>Produit_Tarif_Stock!#REF!</f>
        <v>#REF!</v>
      </c>
      <c r="B2351" s="118" t="e">
        <f>IF(Produit_Tarif_Stock!#REF!&lt;&gt;"",Produit_Tarif_Stock!#REF!,"")</f>
        <v>#REF!</v>
      </c>
      <c r="C2351" s="502" t="e">
        <f>IF(Produit_Tarif_Stock!#REF!&lt;&gt;"",Produit_Tarif_Stock!#REF!,"")</f>
        <v>#REF!</v>
      </c>
      <c r="D2351" s="505" t="e">
        <f>IF(Produit_Tarif_Stock!#REF!&lt;&gt;"",Produit_Tarif_Stock!#REF!,"")</f>
        <v>#REF!</v>
      </c>
      <c r="E2351" s="514" t="e">
        <f>IF(Produit_Tarif_Stock!#REF!&lt;&gt;0,Produit_Tarif_Stock!#REF!,"")</f>
        <v>#REF!</v>
      </c>
      <c r="F2351" s="2" t="e">
        <f>IF(Produit_Tarif_Stock!#REF!&lt;&gt;"",Produit_Tarif_Stock!#REF!,"")</f>
        <v>#REF!</v>
      </c>
      <c r="G2351" s="506" t="e">
        <f>IF(Produit_Tarif_Stock!#REF!&lt;&gt;0,Produit_Tarif_Stock!#REF!,"")</f>
        <v>#REF!</v>
      </c>
      <c r="I2351" s="506" t="str">
        <f t="shared" si="72"/>
        <v/>
      </c>
      <c r="J2351" s="2" t="e">
        <f>IF(Produit_Tarif_Stock!#REF!&lt;&gt;0,Produit_Tarif_Stock!#REF!,"")</f>
        <v>#REF!</v>
      </c>
      <c r="K2351" s="2" t="e">
        <f>IF(Produit_Tarif_Stock!#REF!&lt;&gt;0,Produit_Tarif_Stock!#REF!,"")</f>
        <v>#REF!</v>
      </c>
      <c r="L2351" s="114" t="e">
        <f>IF(Produit_Tarif_Stock!#REF!&lt;&gt;0,Produit_Tarif_Stock!#REF!,"")</f>
        <v>#REF!</v>
      </c>
      <c r="M2351" s="114" t="e">
        <f>IF(Produit_Tarif_Stock!#REF!&lt;&gt;0,Produit_Tarif_Stock!#REF!,"")</f>
        <v>#REF!</v>
      </c>
      <c r="N2351" s="454"/>
      <c r="P2351" s="2" t="e">
        <f>IF(Produit_Tarif_Stock!#REF!&lt;&gt;0,Produit_Tarif_Stock!#REF!,"")</f>
        <v>#REF!</v>
      </c>
      <c r="Q2351" s="518" t="e">
        <f>IF(Produit_Tarif_Stock!#REF!&lt;&gt;0,(E2351-(E2351*H2351)-Produit_Tarif_Stock!#REF!)/Produit_Tarif_Stock!#REF!*100,(E2351-(E2351*H2351)-Produit_Tarif_Stock!#REF!)/Produit_Tarif_Stock!#REF!*100)</f>
        <v>#REF!</v>
      </c>
      <c r="R2351" s="523">
        <f t="shared" si="73"/>
        <v>0</v>
      </c>
      <c r="S2351" s="524" t="e">
        <f>Produit_Tarif_Stock!#REF!</f>
        <v>#REF!</v>
      </c>
    </row>
    <row r="2352" spans="1:19" ht="24.75" customHeight="1">
      <c r="A2352" s="228" t="e">
        <f>Produit_Tarif_Stock!#REF!</f>
        <v>#REF!</v>
      </c>
      <c r="B2352" s="118" t="e">
        <f>IF(Produit_Tarif_Stock!#REF!&lt;&gt;"",Produit_Tarif_Stock!#REF!,"")</f>
        <v>#REF!</v>
      </c>
      <c r="C2352" s="502" t="e">
        <f>IF(Produit_Tarif_Stock!#REF!&lt;&gt;"",Produit_Tarif_Stock!#REF!,"")</f>
        <v>#REF!</v>
      </c>
      <c r="D2352" s="505" t="e">
        <f>IF(Produit_Tarif_Stock!#REF!&lt;&gt;"",Produit_Tarif_Stock!#REF!,"")</f>
        <v>#REF!</v>
      </c>
      <c r="E2352" s="514" t="e">
        <f>IF(Produit_Tarif_Stock!#REF!&lt;&gt;0,Produit_Tarif_Stock!#REF!,"")</f>
        <v>#REF!</v>
      </c>
      <c r="F2352" s="2" t="e">
        <f>IF(Produit_Tarif_Stock!#REF!&lt;&gt;"",Produit_Tarif_Stock!#REF!,"")</f>
        <v>#REF!</v>
      </c>
      <c r="G2352" s="506" t="e">
        <f>IF(Produit_Tarif_Stock!#REF!&lt;&gt;0,Produit_Tarif_Stock!#REF!,"")</f>
        <v>#REF!</v>
      </c>
      <c r="I2352" s="506" t="str">
        <f t="shared" si="72"/>
        <v/>
      </c>
      <c r="J2352" s="2" t="e">
        <f>IF(Produit_Tarif_Stock!#REF!&lt;&gt;0,Produit_Tarif_Stock!#REF!,"")</f>
        <v>#REF!</v>
      </c>
      <c r="K2352" s="2" t="e">
        <f>IF(Produit_Tarif_Stock!#REF!&lt;&gt;0,Produit_Tarif_Stock!#REF!,"")</f>
        <v>#REF!</v>
      </c>
      <c r="L2352" s="114" t="e">
        <f>IF(Produit_Tarif_Stock!#REF!&lt;&gt;0,Produit_Tarif_Stock!#REF!,"")</f>
        <v>#REF!</v>
      </c>
      <c r="M2352" s="114" t="e">
        <f>IF(Produit_Tarif_Stock!#REF!&lt;&gt;0,Produit_Tarif_Stock!#REF!,"")</f>
        <v>#REF!</v>
      </c>
      <c r="N2352" s="454"/>
      <c r="P2352" s="2" t="e">
        <f>IF(Produit_Tarif_Stock!#REF!&lt;&gt;0,Produit_Tarif_Stock!#REF!,"")</f>
        <v>#REF!</v>
      </c>
      <c r="Q2352" s="518" t="e">
        <f>IF(Produit_Tarif_Stock!#REF!&lt;&gt;0,(E2352-(E2352*H2352)-Produit_Tarif_Stock!#REF!)/Produit_Tarif_Stock!#REF!*100,(E2352-(E2352*H2352)-Produit_Tarif_Stock!#REF!)/Produit_Tarif_Stock!#REF!*100)</f>
        <v>#REF!</v>
      </c>
      <c r="R2352" s="523">
        <f t="shared" si="73"/>
        <v>0</v>
      </c>
      <c r="S2352" s="524" t="e">
        <f>Produit_Tarif_Stock!#REF!</f>
        <v>#REF!</v>
      </c>
    </row>
    <row r="2353" spans="1:19" ht="24.75" customHeight="1">
      <c r="A2353" s="228" t="e">
        <f>Produit_Tarif_Stock!#REF!</f>
        <v>#REF!</v>
      </c>
      <c r="B2353" s="118" t="e">
        <f>IF(Produit_Tarif_Stock!#REF!&lt;&gt;"",Produit_Tarif_Stock!#REF!,"")</f>
        <v>#REF!</v>
      </c>
      <c r="C2353" s="502" t="e">
        <f>IF(Produit_Tarif_Stock!#REF!&lt;&gt;"",Produit_Tarif_Stock!#REF!,"")</f>
        <v>#REF!</v>
      </c>
      <c r="D2353" s="505" t="e">
        <f>IF(Produit_Tarif_Stock!#REF!&lt;&gt;"",Produit_Tarif_Stock!#REF!,"")</f>
        <v>#REF!</v>
      </c>
      <c r="E2353" s="514" t="e">
        <f>IF(Produit_Tarif_Stock!#REF!&lt;&gt;0,Produit_Tarif_Stock!#REF!,"")</f>
        <v>#REF!</v>
      </c>
      <c r="F2353" s="2" t="e">
        <f>IF(Produit_Tarif_Stock!#REF!&lt;&gt;"",Produit_Tarif_Stock!#REF!,"")</f>
        <v>#REF!</v>
      </c>
      <c r="G2353" s="506" t="e">
        <f>IF(Produit_Tarif_Stock!#REF!&lt;&gt;0,Produit_Tarif_Stock!#REF!,"")</f>
        <v>#REF!</v>
      </c>
      <c r="I2353" s="506" t="str">
        <f t="shared" si="72"/>
        <v/>
      </c>
      <c r="J2353" s="2" t="e">
        <f>IF(Produit_Tarif_Stock!#REF!&lt;&gt;0,Produit_Tarif_Stock!#REF!,"")</f>
        <v>#REF!</v>
      </c>
      <c r="K2353" s="2" t="e">
        <f>IF(Produit_Tarif_Stock!#REF!&lt;&gt;0,Produit_Tarif_Stock!#REF!,"")</f>
        <v>#REF!</v>
      </c>
      <c r="L2353" s="114" t="e">
        <f>IF(Produit_Tarif_Stock!#REF!&lt;&gt;0,Produit_Tarif_Stock!#REF!,"")</f>
        <v>#REF!</v>
      </c>
      <c r="M2353" s="114" t="e">
        <f>IF(Produit_Tarif_Stock!#REF!&lt;&gt;0,Produit_Tarif_Stock!#REF!,"")</f>
        <v>#REF!</v>
      </c>
      <c r="N2353" s="454"/>
      <c r="P2353" s="2" t="e">
        <f>IF(Produit_Tarif_Stock!#REF!&lt;&gt;0,Produit_Tarif_Stock!#REF!,"")</f>
        <v>#REF!</v>
      </c>
      <c r="Q2353" s="518" t="e">
        <f>IF(Produit_Tarif_Stock!#REF!&lt;&gt;0,(E2353-(E2353*H2353)-Produit_Tarif_Stock!#REF!)/Produit_Tarif_Stock!#REF!*100,(E2353-(E2353*H2353)-Produit_Tarif_Stock!#REF!)/Produit_Tarif_Stock!#REF!*100)</f>
        <v>#REF!</v>
      </c>
      <c r="R2353" s="523">
        <f t="shared" si="73"/>
        <v>0</v>
      </c>
      <c r="S2353" s="524" t="e">
        <f>Produit_Tarif_Stock!#REF!</f>
        <v>#REF!</v>
      </c>
    </row>
    <row r="2354" spans="1:19" ht="24.75" customHeight="1">
      <c r="A2354" s="228" t="e">
        <f>Produit_Tarif_Stock!#REF!</f>
        <v>#REF!</v>
      </c>
      <c r="B2354" s="118" t="e">
        <f>IF(Produit_Tarif_Stock!#REF!&lt;&gt;"",Produit_Tarif_Stock!#REF!,"")</f>
        <v>#REF!</v>
      </c>
      <c r="C2354" s="502" t="e">
        <f>IF(Produit_Tarif_Stock!#REF!&lt;&gt;"",Produit_Tarif_Stock!#REF!,"")</f>
        <v>#REF!</v>
      </c>
      <c r="D2354" s="505" t="e">
        <f>IF(Produit_Tarif_Stock!#REF!&lt;&gt;"",Produit_Tarif_Stock!#REF!,"")</f>
        <v>#REF!</v>
      </c>
      <c r="E2354" s="514" t="e">
        <f>IF(Produit_Tarif_Stock!#REF!&lt;&gt;0,Produit_Tarif_Stock!#REF!,"")</f>
        <v>#REF!</v>
      </c>
      <c r="F2354" s="2" t="e">
        <f>IF(Produit_Tarif_Stock!#REF!&lt;&gt;"",Produit_Tarif_Stock!#REF!,"")</f>
        <v>#REF!</v>
      </c>
      <c r="G2354" s="506" t="e">
        <f>IF(Produit_Tarif_Stock!#REF!&lt;&gt;0,Produit_Tarif_Stock!#REF!,"")</f>
        <v>#REF!</v>
      </c>
      <c r="I2354" s="506" t="str">
        <f t="shared" si="72"/>
        <v/>
      </c>
      <c r="J2354" s="2" t="e">
        <f>IF(Produit_Tarif_Stock!#REF!&lt;&gt;0,Produit_Tarif_Stock!#REF!,"")</f>
        <v>#REF!</v>
      </c>
      <c r="K2354" s="2" t="e">
        <f>IF(Produit_Tarif_Stock!#REF!&lt;&gt;0,Produit_Tarif_Stock!#REF!,"")</f>
        <v>#REF!</v>
      </c>
      <c r="L2354" s="114" t="e">
        <f>IF(Produit_Tarif_Stock!#REF!&lt;&gt;0,Produit_Tarif_Stock!#REF!,"")</f>
        <v>#REF!</v>
      </c>
      <c r="M2354" s="114" t="e">
        <f>IF(Produit_Tarif_Stock!#REF!&lt;&gt;0,Produit_Tarif_Stock!#REF!,"")</f>
        <v>#REF!</v>
      </c>
      <c r="N2354" s="454"/>
      <c r="P2354" s="2" t="e">
        <f>IF(Produit_Tarif_Stock!#REF!&lt;&gt;0,Produit_Tarif_Stock!#REF!,"")</f>
        <v>#REF!</v>
      </c>
      <c r="Q2354" s="518" t="e">
        <f>IF(Produit_Tarif_Stock!#REF!&lt;&gt;0,(E2354-(E2354*H2354)-Produit_Tarif_Stock!#REF!)/Produit_Tarif_Stock!#REF!*100,(E2354-(E2354*H2354)-Produit_Tarif_Stock!#REF!)/Produit_Tarif_Stock!#REF!*100)</f>
        <v>#REF!</v>
      </c>
      <c r="R2354" s="523">
        <f t="shared" si="73"/>
        <v>0</v>
      </c>
      <c r="S2354" s="524" t="e">
        <f>Produit_Tarif_Stock!#REF!</f>
        <v>#REF!</v>
      </c>
    </row>
    <row r="2355" spans="1:19" ht="24.75" customHeight="1">
      <c r="A2355" s="228" t="e">
        <f>Produit_Tarif_Stock!#REF!</f>
        <v>#REF!</v>
      </c>
      <c r="B2355" s="118" t="e">
        <f>IF(Produit_Tarif_Stock!#REF!&lt;&gt;"",Produit_Tarif_Stock!#REF!,"")</f>
        <v>#REF!</v>
      </c>
      <c r="C2355" s="502" t="e">
        <f>IF(Produit_Tarif_Stock!#REF!&lt;&gt;"",Produit_Tarif_Stock!#REF!,"")</f>
        <v>#REF!</v>
      </c>
      <c r="D2355" s="505" t="e">
        <f>IF(Produit_Tarif_Stock!#REF!&lt;&gt;"",Produit_Tarif_Stock!#REF!,"")</f>
        <v>#REF!</v>
      </c>
      <c r="E2355" s="514" t="e">
        <f>IF(Produit_Tarif_Stock!#REF!&lt;&gt;0,Produit_Tarif_Stock!#REF!,"")</f>
        <v>#REF!</v>
      </c>
      <c r="F2355" s="2" t="e">
        <f>IF(Produit_Tarif_Stock!#REF!&lt;&gt;"",Produit_Tarif_Stock!#REF!,"")</f>
        <v>#REF!</v>
      </c>
      <c r="G2355" s="506" t="e">
        <f>IF(Produit_Tarif_Stock!#REF!&lt;&gt;0,Produit_Tarif_Stock!#REF!,"")</f>
        <v>#REF!</v>
      </c>
      <c r="I2355" s="506" t="str">
        <f t="shared" si="72"/>
        <v/>
      </c>
      <c r="J2355" s="2" t="e">
        <f>IF(Produit_Tarif_Stock!#REF!&lt;&gt;0,Produit_Tarif_Stock!#REF!,"")</f>
        <v>#REF!</v>
      </c>
      <c r="K2355" s="2" t="e">
        <f>IF(Produit_Tarif_Stock!#REF!&lt;&gt;0,Produit_Tarif_Stock!#REF!,"")</f>
        <v>#REF!</v>
      </c>
      <c r="L2355" s="114" t="e">
        <f>IF(Produit_Tarif_Stock!#REF!&lt;&gt;0,Produit_Tarif_Stock!#REF!,"")</f>
        <v>#REF!</v>
      </c>
      <c r="M2355" s="114" t="e">
        <f>IF(Produit_Tarif_Stock!#REF!&lt;&gt;0,Produit_Tarif_Stock!#REF!,"")</f>
        <v>#REF!</v>
      </c>
      <c r="N2355" s="454"/>
      <c r="P2355" s="2" t="e">
        <f>IF(Produit_Tarif_Stock!#REF!&lt;&gt;0,Produit_Tarif_Stock!#REF!,"")</f>
        <v>#REF!</v>
      </c>
      <c r="Q2355" s="518" t="e">
        <f>IF(Produit_Tarif_Stock!#REF!&lt;&gt;0,(E2355-(E2355*H2355)-Produit_Tarif_Stock!#REF!)/Produit_Tarif_Stock!#REF!*100,(E2355-(E2355*H2355)-Produit_Tarif_Stock!#REF!)/Produit_Tarif_Stock!#REF!*100)</f>
        <v>#REF!</v>
      </c>
      <c r="R2355" s="523">
        <f t="shared" si="73"/>
        <v>0</v>
      </c>
      <c r="S2355" s="524" t="e">
        <f>Produit_Tarif_Stock!#REF!</f>
        <v>#REF!</v>
      </c>
    </row>
    <row r="2356" spans="1:19" ht="24.75" customHeight="1">
      <c r="A2356" s="228" t="e">
        <f>Produit_Tarif_Stock!#REF!</f>
        <v>#REF!</v>
      </c>
      <c r="B2356" s="118" t="e">
        <f>IF(Produit_Tarif_Stock!#REF!&lt;&gt;"",Produit_Tarif_Stock!#REF!,"")</f>
        <v>#REF!</v>
      </c>
      <c r="C2356" s="502" t="e">
        <f>IF(Produit_Tarif_Stock!#REF!&lt;&gt;"",Produit_Tarif_Stock!#REF!,"")</f>
        <v>#REF!</v>
      </c>
      <c r="D2356" s="505" t="e">
        <f>IF(Produit_Tarif_Stock!#REF!&lt;&gt;"",Produit_Tarif_Stock!#REF!,"")</f>
        <v>#REF!</v>
      </c>
      <c r="E2356" s="514" t="e">
        <f>IF(Produit_Tarif_Stock!#REF!&lt;&gt;0,Produit_Tarif_Stock!#REF!,"")</f>
        <v>#REF!</v>
      </c>
      <c r="F2356" s="2" t="e">
        <f>IF(Produit_Tarif_Stock!#REF!&lt;&gt;"",Produit_Tarif_Stock!#REF!,"")</f>
        <v>#REF!</v>
      </c>
      <c r="G2356" s="506" t="e">
        <f>IF(Produit_Tarif_Stock!#REF!&lt;&gt;0,Produit_Tarif_Stock!#REF!,"")</f>
        <v>#REF!</v>
      </c>
      <c r="I2356" s="506" t="str">
        <f t="shared" si="72"/>
        <v/>
      </c>
      <c r="J2356" s="2" t="e">
        <f>IF(Produit_Tarif_Stock!#REF!&lt;&gt;0,Produit_Tarif_Stock!#REF!,"")</f>
        <v>#REF!</v>
      </c>
      <c r="K2356" s="2" t="e">
        <f>IF(Produit_Tarif_Stock!#REF!&lt;&gt;0,Produit_Tarif_Stock!#REF!,"")</f>
        <v>#REF!</v>
      </c>
      <c r="L2356" s="114" t="e">
        <f>IF(Produit_Tarif_Stock!#REF!&lt;&gt;0,Produit_Tarif_Stock!#REF!,"")</f>
        <v>#REF!</v>
      </c>
      <c r="M2356" s="114" t="e">
        <f>IF(Produit_Tarif_Stock!#REF!&lt;&gt;0,Produit_Tarif_Stock!#REF!,"")</f>
        <v>#REF!</v>
      </c>
      <c r="N2356" s="454"/>
      <c r="P2356" s="2" t="e">
        <f>IF(Produit_Tarif_Stock!#REF!&lt;&gt;0,Produit_Tarif_Stock!#REF!,"")</f>
        <v>#REF!</v>
      </c>
      <c r="Q2356" s="518" t="e">
        <f>IF(Produit_Tarif_Stock!#REF!&lt;&gt;0,(E2356-(E2356*H2356)-Produit_Tarif_Stock!#REF!)/Produit_Tarif_Stock!#REF!*100,(E2356-(E2356*H2356)-Produit_Tarif_Stock!#REF!)/Produit_Tarif_Stock!#REF!*100)</f>
        <v>#REF!</v>
      </c>
      <c r="R2356" s="523">
        <f t="shared" si="73"/>
        <v>0</v>
      </c>
      <c r="S2356" s="524" t="e">
        <f>Produit_Tarif_Stock!#REF!</f>
        <v>#REF!</v>
      </c>
    </row>
    <row r="2357" spans="1:19" ht="24.75" customHeight="1">
      <c r="A2357" s="228" t="e">
        <f>Produit_Tarif_Stock!#REF!</f>
        <v>#REF!</v>
      </c>
      <c r="B2357" s="118" t="e">
        <f>IF(Produit_Tarif_Stock!#REF!&lt;&gt;"",Produit_Tarif_Stock!#REF!,"")</f>
        <v>#REF!</v>
      </c>
      <c r="C2357" s="502" t="e">
        <f>IF(Produit_Tarif_Stock!#REF!&lt;&gt;"",Produit_Tarif_Stock!#REF!,"")</f>
        <v>#REF!</v>
      </c>
      <c r="D2357" s="505" t="e">
        <f>IF(Produit_Tarif_Stock!#REF!&lt;&gt;"",Produit_Tarif_Stock!#REF!,"")</f>
        <v>#REF!</v>
      </c>
      <c r="E2357" s="514" t="e">
        <f>IF(Produit_Tarif_Stock!#REF!&lt;&gt;0,Produit_Tarif_Stock!#REF!,"")</f>
        <v>#REF!</v>
      </c>
      <c r="F2357" s="2" t="e">
        <f>IF(Produit_Tarif_Stock!#REF!&lt;&gt;"",Produit_Tarif_Stock!#REF!,"")</f>
        <v>#REF!</v>
      </c>
      <c r="G2357" s="506" t="e">
        <f>IF(Produit_Tarif_Stock!#REF!&lt;&gt;0,Produit_Tarif_Stock!#REF!,"")</f>
        <v>#REF!</v>
      </c>
      <c r="I2357" s="506" t="str">
        <f t="shared" si="72"/>
        <v/>
      </c>
      <c r="J2357" s="2" t="e">
        <f>IF(Produit_Tarif_Stock!#REF!&lt;&gt;0,Produit_Tarif_Stock!#REF!,"")</f>
        <v>#REF!</v>
      </c>
      <c r="K2357" s="2" t="e">
        <f>IF(Produit_Tarif_Stock!#REF!&lt;&gt;0,Produit_Tarif_Stock!#REF!,"")</f>
        <v>#REF!</v>
      </c>
      <c r="L2357" s="114" t="e">
        <f>IF(Produit_Tarif_Stock!#REF!&lt;&gt;0,Produit_Tarif_Stock!#REF!,"")</f>
        <v>#REF!</v>
      </c>
      <c r="M2357" s="114" t="e">
        <f>IF(Produit_Tarif_Stock!#REF!&lt;&gt;0,Produit_Tarif_Stock!#REF!,"")</f>
        <v>#REF!</v>
      </c>
      <c r="N2357" s="454"/>
      <c r="P2357" s="2" t="e">
        <f>IF(Produit_Tarif_Stock!#REF!&lt;&gt;0,Produit_Tarif_Stock!#REF!,"")</f>
        <v>#REF!</v>
      </c>
      <c r="Q2357" s="518" t="e">
        <f>IF(Produit_Tarif_Stock!#REF!&lt;&gt;0,(E2357-(E2357*H2357)-Produit_Tarif_Stock!#REF!)/Produit_Tarif_Stock!#REF!*100,(E2357-(E2357*H2357)-Produit_Tarif_Stock!#REF!)/Produit_Tarif_Stock!#REF!*100)</f>
        <v>#REF!</v>
      </c>
      <c r="R2357" s="523">
        <f t="shared" si="73"/>
        <v>0</v>
      </c>
      <c r="S2357" s="524" t="e">
        <f>Produit_Tarif_Stock!#REF!</f>
        <v>#REF!</v>
      </c>
    </row>
    <row r="2358" spans="1:19" ht="24.75" customHeight="1">
      <c r="A2358" s="228" t="e">
        <f>Produit_Tarif_Stock!#REF!</f>
        <v>#REF!</v>
      </c>
      <c r="B2358" s="118" t="e">
        <f>IF(Produit_Tarif_Stock!#REF!&lt;&gt;"",Produit_Tarif_Stock!#REF!,"")</f>
        <v>#REF!</v>
      </c>
      <c r="C2358" s="502" t="e">
        <f>IF(Produit_Tarif_Stock!#REF!&lt;&gt;"",Produit_Tarif_Stock!#REF!,"")</f>
        <v>#REF!</v>
      </c>
      <c r="D2358" s="505" t="e">
        <f>IF(Produit_Tarif_Stock!#REF!&lt;&gt;"",Produit_Tarif_Stock!#REF!,"")</f>
        <v>#REF!</v>
      </c>
      <c r="E2358" s="514" t="e">
        <f>IF(Produit_Tarif_Stock!#REF!&lt;&gt;0,Produit_Tarif_Stock!#REF!,"")</f>
        <v>#REF!</v>
      </c>
      <c r="F2358" s="2" t="e">
        <f>IF(Produit_Tarif_Stock!#REF!&lt;&gt;"",Produit_Tarif_Stock!#REF!,"")</f>
        <v>#REF!</v>
      </c>
      <c r="G2358" s="506" t="e">
        <f>IF(Produit_Tarif_Stock!#REF!&lt;&gt;0,Produit_Tarif_Stock!#REF!,"")</f>
        <v>#REF!</v>
      </c>
      <c r="I2358" s="506" t="str">
        <f t="shared" si="72"/>
        <v/>
      </c>
      <c r="J2358" s="2" t="e">
        <f>IF(Produit_Tarif_Stock!#REF!&lt;&gt;0,Produit_Tarif_Stock!#REF!,"")</f>
        <v>#REF!</v>
      </c>
      <c r="K2358" s="2" t="e">
        <f>IF(Produit_Tarif_Stock!#REF!&lt;&gt;0,Produit_Tarif_Stock!#REF!,"")</f>
        <v>#REF!</v>
      </c>
      <c r="L2358" s="114" t="e">
        <f>IF(Produit_Tarif_Stock!#REF!&lt;&gt;0,Produit_Tarif_Stock!#REF!,"")</f>
        <v>#REF!</v>
      </c>
      <c r="M2358" s="114" t="e">
        <f>IF(Produit_Tarif_Stock!#REF!&lt;&gt;0,Produit_Tarif_Stock!#REF!,"")</f>
        <v>#REF!</v>
      </c>
      <c r="N2358" s="454"/>
      <c r="P2358" s="2" t="e">
        <f>IF(Produit_Tarif_Stock!#REF!&lt;&gt;0,Produit_Tarif_Stock!#REF!,"")</f>
        <v>#REF!</v>
      </c>
      <c r="Q2358" s="518" t="e">
        <f>IF(Produit_Tarif_Stock!#REF!&lt;&gt;0,(E2358-(E2358*H2358)-Produit_Tarif_Stock!#REF!)/Produit_Tarif_Stock!#REF!*100,(E2358-(E2358*H2358)-Produit_Tarif_Stock!#REF!)/Produit_Tarif_Stock!#REF!*100)</f>
        <v>#REF!</v>
      </c>
      <c r="R2358" s="523">
        <f t="shared" si="73"/>
        <v>0</v>
      </c>
      <c r="S2358" s="524" t="e">
        <f>Produit_Tarif_Stock!#REF!</f>
        <v>#REF!</v>
      </c>
    </row>
    <row r="2359" spans="1:19" ht="24.75" customHeight="1">
      <c r="A2359" s="228" t="e">
        <f>Produit_Tarif_Stock!#REF!</f>
        <v>#REF!</v>
      </c>
      <c r="B2359" s="118" t="e">
        <f>IF(Produit_Tarif_Stock!#REF!&lt;&gt;"",Produit_Tarif_Stock!#REF!,"")</f>
        <v>#REF!</v>
      </c>
      <c r="C2359" s="502" t="e">
        <f>IF(Produit_Tarif_Stock!#REF!&lt;&gt;"",Produit_Tarif_Stock!#REF!,"")</f>
        <v>#REF!</v>
      </c>
      <c r="D2359" s="505" t="e">
        <f>IF(Produit_Tarif_Stock!#REF!&lt;&gt;"",Produit_Tarif_Stock!#REF!,"")</f>
        <v>#REF!</v>
      </c>
      <c r="E2359" s="514" t="e">
        <f>IF(Produit_Tarif_Stock!#REF!&lt;&gt;0,Produit_Tarif_Stock!#REF!,"")</f>
        <v>#REF!</v>
      </c>
      <c r="F2359" s="2" t="e">
        <f>IF(Produit_Tarif_Stock!#REF!&lt;&gt;"",Produit_Tarif_Stock!#REF!,"")</f>
        <v>#REF!</v>
      </c>
      <c r="G2359" s="506" t="e">
        <f>IF(Produit_Tarif_Stock!#REF!&lt;&gt;0,Produit_Tarif_Stock!#REF!,"")</f>
        <v>#REF!</v>
      </c>
      <c r="I2359" s="506" t="str">
        <f t="shared" si="72"/>
        <v/>
      </c>
      <c r="J2359" s="2" t="e">
        <f>IF(Produit_Tarif_Stock!#REF!&lt;&gt;0,Produit_Tarif_Stock!#REF!,"")</f>
        <v>#REF!</v>
      </c>
      <c r="K2359" s="2" t="e">
        <f>IF(Produit_Tarif_Stock!#REF!&lt;&gt;0,Produit_Tarif_Stock!#REF!,"")</f>
        <v>#REF!</v>
      </c>
      <c r="L2359" s="114" t="e">
        <f>IF(Produit_Tarif_Stock!#REF!&lt;&gt;0,Produit_Tarif_Stock!#REF!,"")</f>
        <v>#REF!</v>
      </c>
      <c r="M2359" s="114" t="e">
        <f>IF(Produit_Tarif_Stock!#REF!&lt;&gt;0,Produit_Tarif_Stock!#REF!,"")</f>
        <v>#REF!</v>
      </c>
      <c r="N2359" s="454"/>
      <c r="P2359" s="2" t="e">
        <f>IF(Produit_Tarif_Stock!#REF!&lt;&gt;0,Produit_Tarif_Stock!#REF!,"")</f>
        <v>#REF!</v>
      </c>
      <c r="Q2359" s="518" t="e">
        <f>IF(Produit_Tarif_Stock!#REF!&lt;&gt;0,(E2359-(E2359*H2359)-Produit_Tarif_Stock!#REF!)/Produit_Tarif_Stock!#REF!*100,(E2359-(E2359*H2359)-Produit_Tarif_Stock!#REF!)/Produit_Tarif_Stock!#REF!*100)</f>
        <v>#REF!</v>
      </c>
      <c r="R2359" s="523">
        <f t="shared" si="73"/>
        <v>0</v>
      </c>
      <c r="S2359" s="524" t="e">
        <f>Produit_Tarif_Stock!#REF!</f>
        <v>#REF!</v>
      </c>
    </row>
    <row r="2360" spans="1:19" ht="24.75" customHeight="1">
      <c r="A2360" s="228" t="e">
        <f>Produit_Tarif_Stock!#REF!</f>
        <v>#REF!</v>
      </c>
      <c r="B2360" s="118" t="e">
        <f>IF(Produit_Tarif_Stock!#REF!&lt;&gt;"",Produit_Tarif_Stock!#REF!,"")</f>
        <v>#REF!</v>
      </c>
      <c r="C2360" s="502" t="e">
        <f>IF(Produit_Tarif_Stock!#REF!&lt;&gt;"",Produit_Tarif_Stock!#REF!,"")</f>
        <v>#REF!</v>
      </c>
      <c r="D2360" s="505" t="e">
        <f>IF(Produit_Tarif_Stock!#REF!&lt;&gt;"",Produit_Tarif_Stock!#REF!,"")</f>
        <v>#REF!</v>
      </c>
      <c r="E2360" s="514" t="e">
        <f>IF(Produit_Tarif_Stock!#REF!&lt;&gt;0,Produit_Tarif_Stock!#REF!,"")</f>
        <v>#REF!</v>
      </c>
      <c r="F2360" s="2" t="e">
        <f>IF(Produit_Tarif_Stock!#REF!&lt;&gt;"",Produit_Tarif_Stock!#REF!,"")</f>
        <v>#REF!</v>
      </c>
      <c r="G2360" s="506" t="e">
        <f>IF(Produit_Tarif_Stock!#REF!&lt;&gt;0,Produit_Tarif_Stock!#REF!,"")</f>
        <v>#REF!</v>
      </c>
      <c r="I2360" s="506" t="str">
        <f t="shared" si="72"/>
        <v/>
      </c>
      <c r="J2360" s="2" t="e">
        <f>IF(Produit_Tarif_Stock!#REF!&lt;&gt;0,Produit_Tarif_Stock!#REF!,"")</f>
        <v>#REF!</v>
      </c>
      <c r="K2360" s="2" t="e">
        <f>IF(Produit_Tarif_Stock!#REF!&lt;&gt;0,Produit_Tarif_Stock!#REF!,"")</f>
        <v>#REF!</v>
      </c>
      <c r="L2360" s="114" t="e">
        <f>IF(Produit_Tarif_Stock!#REF!&lt;&gt;0,Produit_Tarif_Stock!#REF!,"")</f>
        <v>#REF!</v>
      </c>
      <c r="M2360" s="114" t="e">
        <f>IF(Produit_Tarif_Stock!#REF!&lt;&gt;0,Produit_Tarif_Stock!#REF!,"")</f>
        <v>#REF!</v>
      </c>
      <c r="N2360" s="454"/>
      <c r="P2360" s="2" t="e">
        <f>IF(Produit_Tarif_Stock!#REF!&lt;&gt;0,Produit_Tarif_Stock!#REF!,"")</f>
        <v>#REF!</v>
      </c>
      <c r="Q2360" s="518" t="e">
        <f>IF(Produit_Tarif_Stock!#REF!&lt;&gt;0,(E2360-(E2360*H2360)-Produit_Tarif_Stock!#REF!)/Produit_Tarif_Stock!#REF!*100,(E2360-(E2360*H2360)-Produit_Tarif_Stock!#REF!)/Produit_Tarif_Stock!#REF!*100)</f>
        <v>#REF!</v>
      </c>
      <c r="R2360" s="523">
        <f t="shared" si="73"/>
        <v>0</v>
      </c>
      <c r="S2360" s="524" t="e">
        <f>Produit_Tarif_Stock!#REF!</f>
        <v>#REF!</v>
      </c>
    </row>
    <row r="2361" spans="1:19" ht="24.75" customHeight="1">
      <c r="A2361" s="228" t="e">
        <f>Produit_Tarif_Stock!#REF!</f>
        <v>#REF!</v>
      </c>
      <c r="B2361" s="118" t="e">
        <f>IF(Produit_Tarif_Stock!#REF!&lt;&gt;"",Produit_Tarif_Stock!#REF!,"")</f>
        <v>#REF!</v>
      </c>
      <c r="C2361" s="502" t="e">
        <f>IF(Produit_Tarif_Stock!#REF!&lt;&gt;"",Produit_Tarif_Stock!#REF!,"")</f>
        <v>#REF!</v>
      </c>
      <c r="D2361" s="505" t="e">
        <f>IF(Produit_Tarif_Stock!#REF!&lt;&gt;"",Produit_Tarif_Stock!#REF!,"")</f>
        <v>#REF!</v>
      </c>
      <c r="E2361" s="514" t="e">
        <f>IF(Produit_Tarif_Stock!#REF!&lt;&gt;0,Produit_Tarif_Stock!#REF!,"")</f>
        <v>#REF!</v>
      </c>
      <c r="F2361" s="2" t="e">
        <f>IF(Produit_Tarif_Stock!#REF!&lt;&gt;"",Produit_Tarif_Stock!#REF!,"")</f>
        <v>#REF!</v>
      </c>
      <c r="G2361" s="506" t="e">
        <f>IF(Produit_Tarif_Stock!#REF!&lt;&gt;0,Produit_Tarif_Stock!#REF!,"")</f>
        <v>#REF!</v>
      </c>
      <c r="I2361" s="506" t="str">
        <f t="shared" si="72"/>
        <v/>
      </c>
      <c r="J2361" s="2" t="e">
        <f>IF(Produit_Tarif_Stock!#REF!&lt;&gt;0,Produit_Tarif_Stock!#REF!,"")</f>
        <v>#REF!</v>
      </c>
      <c r="K2361" s="2" t="e">
        <f>IF(Produit_Tarif_Stock!#REF!&lt;&gt;0,Produit_Tarif_Stock!#REF!,"")</f>
        <v>#REF!</v>
      </c>
      <c r="L2361" s="114" t="e">
        <f>IF(Produit_Tarif_Stock!#REF!&lt;&gt;0,Produit_Tarif_Stock!#REF!,"")</f>
        <v>#REF!</v>
      </c>
      <c r="M2361" s="114" t="e">
        <f>IF(Produit_Tarif_Stock!#REF!&lt;&gt;0,Produit_Tarif_Stock!#REF!,"")</f>
        <v>#REF!</v>
      </c>
      <c r="N2361" s="454"/>
      <c r="P2361" s="2" t="e">
        <f>IF(Produit_Tarif_Stock!#REF!&lt;&gt;0,Produit_Tarif_Stock!#REF!,"")</f>
        <v>#REF!</v>
      </c>
      <c r="Q2361" s="518" t="e">
        <f>IF(Produit_Tarif_Stock!#REF!&lt;&gt;0,(E2361-(E2361*H2361)-Produit_Tarif_Stock!#REF!)/Produit_Tarif_Stock!#REF!*100,(E2361-(E2361*H2361)-Produit_Tarif_Stock!#REF!)/Produit_Tarif_Stock!#REF!*100)</f>
        <v>#REF!</v>
      </c>
      <c r="R2361" s="523">
        <f t="shared" si="73"/>
        <v>0</v>
      </c>
      <c r="S2361" s="524" t="e">
        <f>Produit_Tarif_Stock!#REF!</f>
        <v>#REF!</v>
      </c>
    </row>
    <row r="2362" spans="1:19" ht="24.75" customHeight="1">
      <c r="A2362" s="228" t="e">
        <f>Produit_Tarif_Stock!#REF!</f>
        <v>#REF!</v>
      </c>
      <c r="B2362" s="118" t="e">
        <f>IF(Produit_Tarif_Stock!#REF!&lt;&gt;"",Produit_Tarif_Stock!#REF!,"")</f>
        <v>#REF!</v>
      </c>
      <c r="C2362" s="502" t="e">
        <f>IF(Produit_Tarif_Stock!#REF!&lt;&gt;"",Produit_Tarif_Stock!#REF!,"")</f>
        <v>#REF!</v>
      </c>
      <c r="D2362" s="505" t="e">
        <f>IF(Produit_Tarif_Stock!#REF!&lt;&gt;"",Produit_Tarif_Stock!#REF!,"")</f>
        <v>#REF!</v>
      </c>
      <c r="E2362" s="514" t="e">
        <f>IF(Produit_Tarif_Stock!#REF!&lt;&gt;0,Produit_Tarif_Stock!#REF!,"")</f>
        <v>#REF!</v>
      </c>
      <c r="F2362" s="2" t="e">
        <f>IF(Produit_Tarif_Stock!#REF!&lt;&gt;"",Produit_Tarif_Stock!#REF!,"")</f>
        <v>#REF!</v>
      </c>
      <c r="G2362" s="506" t="e">
        <f>IF(Produit_Tarif_Stock!#REF!&lt;&gt;0,Produit_Tarif_Stock!#REF!,"")</f>
        <v>#REF!</v>
      </c>
      <c r="I2362" s="506" t="str">
        <f t="shared" si="72"/>
        <v/>
      </c>
      <c r="J2362" s="2" t="e">
        <f>IF(Produit_Tarif_Stock!#REF!&lt;&gt;0,Produit_Tarif_Stock!#REF!,"")</f>
        <v>#REF!</v>
      </c>
      <c r="K2362" s="2" t="e">
        <f>IF(Produit_Tarif_Stock!#REF!&lt;&gt;0,Produit_Tarif_Stock!#REF!,"")</f>
        <v>#REF!</v>
      </c>
      <c r="L2362" s="114" t="e">
        <f>IF(Produit_Tarif_Stock!#REF!&lt;&gt;0,Produit_Tarif_Stock!#REF!,"")</f>
        <v>#REF!</v>
      </c>
      <c r="M2362" s="114" t="e">
        <f>IF(Produit_Tarif_Stock!#REF!&lt;&gt;0,Produit_Tarif_Stock!#REF!,"")</f>
        <v>#REF!</v>
      </c>
      <c r="N2362" s="454"/>
      <c r="P2362" s="2" t="e">
        <f>IF(Produit_Tarif_Stock!#REF!&lt;&gt;0,Produit_Tarif_Stock!#REF!,"")</f>
        <v>#REF!</v>
      </c>
      <c r="Q2362" s="518" t="e">
        <f>IF(Produit_Tarif_Stock!#REF!&lt;&gt;0,(E2362-(E2362*H2362)-Produit_Tarif_Stock!#REF!)/Produit_Tarif_Stock!#REF!*100,(E2362-(E2362*H2362)-Produit_Tarif_Stock!#REF!)/Produit_Tarif_Stock!#REF!*100)</f>
        <v>#REF!</v>
      </c>
      <c r="R2362" s="523">
        <f t="shared" si="73"/>
        <v>0</v>
      </c>
      <c r="S2362" s="524" t="e">
        <f>Produit_Tarif_Stock!#REF!</f>
        <v>#REF!</v>
      </c>
    </row>
    <row r="2363" spans="1:19" ht="24.75" customHeight="1">
      <c r="A2363" s="228" t="e">
        <f>Produit_Tarif_Stock!#REF!</f>
        <v>#REF!</v>
      </c>
      <c r="B2363" s="118" t="e">
        <f>IF(Produit_Tarif_Stock!#REF!&lt;&gt;"",Produit_Tarif_Stock!#REF!,"")</f>
        <v>#REF!</v>
      </c>
      <c r="C2363" s="502" t="e">
        <f>IF(Produit_Tarif_Stock!#REF!&lt;&gt;"",Produit_Tarif_Stock!#REF!,"")</f>
        <v>#REF!</v>
      </c>
      <c r="D2363" s="505" t="e">
        <f>IF(Produit_Tarif_Stock!#REF!&lt;&gt;"",Produit_Tarif_Stock!#REF!,"")</f>
        <v>#REF!</v>
      </c>
      <c r="E2363" s="514" t="e">
        <f>IF(Produit_Tarif_Stock!#REF!&lt;&gt;0,Produit_Tarif_Stock!#REF!,"")</f>
        <v>#REF!</v>
      </c>
      <c r="F2363" s="2" t="e">
        <f>IF(Produit_Tarif_Stock!#REF!&lt;&gt;"",Produit_Tarif_Stock!#REF!,"")</f>
        <v>#REF!</v>
      </c>
      <c r="G2363" s="506" t="e">
        <f>IF(Produit_Tarif_Stock!#REF!&lt;&gt;0,Produit_Tarif_Stock!#REF!,"")</f>
        <v>#REF!</v>
      </c>
      <c r="I2363" s="506" t="str">
        <f t="shared" si="72"/>
        <v/>
      </c>
      <c r="J2363" s="2" t="e">
        <f>IF(Produit_Tarif_Stock!#REF!&lt;&gt;0,Produit_Tarif_Stock!#REF!,"")</f>
        <v>#REF!</v>
      </c>
      <c r="K2363" s="2" t="e">
        <f>IF(Produit_Tarif_Stock!#REF!&lt;&gt;0,Produit_Tarif_Stock!#REF!,"")</f>
        <v>#REF!</v>
      </c>
      <c r="L2363" s="114" t="e">
        <f>IF(Produit_Tarif_Stock!#REF!&lt;&gt;0,Produit_Tarif_Stock!#REF!,"")</f>
        <v>#REF!</v>
      </c>
      <c r="M2363" s="114" t="e">
        <f>IF(Produit_Tarif_Stock!#REF!&lt;&gt;0,Produit_Tarif_Stock!#REF!,"")</f>
        <v>#REF!</v>
      </c>
      <c r="N2363" s="454"/>
      <c r="P2363" s="2" t="e">
        <f>IF(Produit_Tarif_Stock!#REF!&lt;&gt;0,Produit_Tarif_Stock!#REF!,"")</f>
        <v>#REF!</v>
      </c>
      <c r="Q2363" s="518" t="e">
        <f>IF(Produit_Tarif_Stock!#REF!&lt;&gt;0,(E2363-(E2363*H2363)-Produit_Tarif_Stock!#REF!)/Produit_Tarif_Stock!#REF!*100,(E2363-(E2363*H2363)-Produit_Tarif_Stock!#REF!)/Produit_Tarif_Stock!#REF!*100)</f>
        <v>#REF!</v>
      </c>
      <c r="R2363" s="523">
        <f t="shared" si="73"/>
        <v>0</v>
      </c>
      <c r="S2363" s="524" t="e">
        <f>Produit_Tarif_Stock!#REF!</f>
        <v>#REF!</v>
      </c>
    </row>
    <row r="2364" spans="1:19" ht="24.75" customHeight="1">
      <c r="A2364" s="228" t="e">
        <f>Produit_Tarif_Stock!#REF!</f>
        <v>#REF!</v>
      </c>
      <c r="B2364" s="118" t="e">
        <f>IF(Produit_Tarif_Stock!#REF!&lt;&gt;"",Produit_Tarif_Stock!#REF!,"")</f>
        <v>#REF!</v>
      </c>
      <c r="C2364" s="502" t="e">
        <f>IF(Produit_Tarif_Stock!#REF!&lt;&gt;"",Produit_Tarif_Stock!#REF!,"")</f>
        <v>#REF!</v>
      </c>
      <c r="D2364" s="505" t="e">
        <f>IF(Produit_Tarif_Stock!#REF!&lt;&gt;"",Produit_Tarif_Stock!#REF!,"")</f>
        <v>#REF!</v>
      </c>
      <c r="E2364" s="514" t="e">
        <f>IF(Produit_Tarif_Stock!#REF!&lt;&gt;0,Produit_Tarif_Stock!#REF!,"")</f>
        <v>#REF!</v>
      </c>
      <c r="F2364" s="2" t="e">
        <f>IF(Produit_Tarif_Stock!#REF!&lt;&gt;"",Produit_Tarif_Stock!#REF!,"")</f>
        <v>#REF!</v>
      </c>
      <c r="G2364" s="506" t="e">
        <f>IF(Produit_Tarif_Stock!#REF!&lt;&gt;0,Produit_Tarif_Stock!#REF!,"")</f>
        <v>#REF!</v>
      </c>
      <c r="I2364" s="506" t="str">
        <f t="shared" si="72"/>
        <v/>
      </c>
      <c r="J2364" s="2" t="e">
        <f>IF(Produit_Tarif_Stock!#REF!&lt;&gt;0,Produit_Tarif_Stock!#REF!,"")</f>
        <v>#REF!</v>
      </c>
      <c r="K2364" s="2" t="e">
        <f>IF(Produit_Tarif_Stock!#REF!&lt;&gt;0,Produit_Tarif_Stock!#REF!,"")</f>
        <v>#REF!</v>
      </c>
      <c r="L2364" s="114" t="e">
        <f>IF(Produit_Tarif_Stock!#REF!&lt;&gt;0,Produit_Tarif_Stock!#REF!,"")</f>
        <v>#REF!</v>
      </c>
      <c r="M2364" s="114" t="e">
        <f>IF(Produit_Tarif_Stock!#REF!&lt;&gt;0,Produit_Tarif_Stock!#REF!,"")</f>
        <v>#REF!</v>
      </c>
      <c r="N2364" s="454"/>
      <c r="P2364" s="2" t="e">
        <f>IF(Produit_Tarif_Stock!#REF!&lt;&gt;0,Produit_Tarif_Stock!#REF!,"")</f>
        <v>#REF!</v>
      </c>
      <c r="Q2364" s="518" t="e">
        <f>IF(Produit_Tarif_Stock!#REF!&lt;&gt;0,(E2364-(E2364*H2364)-Produit_Tarif_Stock!#REF!)/Produit_Tarif_Stock!#REF!*100,(E2364-(E2364*H2364)-Produit_Tarif_Stock!#REF!)/Produit_Tarif_Stock!#REF!*100)</f>
        <v>#REF!</v>
      </c>
      <c r="R2364" s="523">
        <f t="shared" si="73"/>
        <v>0</v>
      </c>
      <c r="S2364" s="524" t="e">
        <f>Produit_Tarif_Stock!#REF!</f>
        <v>#REF!</v>
      </c>
    </row>
    <row r="2365" spans="1:19" ht="24.75" customHeight="1">
      <c r="A2365" s="228" t="e">
        <f>Produit_Tarif_Stock!#REF!</f>
        <v>#REF!</v>
      </c>
      <c r="B2365" s="118" t="e">
        <f>IF(Produit_Tarif_Stock!#REF!&lt;&gt;"",Produit_Tarif_Stock!#REF!,"")</f>
        <v>#REF!</v>
      </c>
      <c r="C2365" s="502" t="e">
        <f>IF(Produit_Tarif_Stock!#REF!&lt;&gt;"",Produit_Tarif_Stock!#REF!,"")</f>
        <v>#REF!</v>
      </c>
      <c r="D2365" s="505" t="e">
        <f>IF(Produit_Tarif_Stock!#REF!&lt;&gt;"",Produit_Tarif_Stock!#REF!,"")</f>
        <v>#REF!</v>
      </c>
      <c r="E2365" s="514" t="e">
        <f>IF(Produit_Tarif_Stock!#REF!&lt;&gt;0,Produit_Tarif_Stock!#REF!,"")</f>
        <v>#REF!</v>
      </c>
      <c r="F2365" s="2" t="e">
        <f>IF(Produit_Tarif_Stock!#REF!&lt;&gt;"",Produit_Tarif_Stock!#REF!,"")</f>
        <v>#REF!</v>
      </c>
      <c r="G2365" s="506" t="e">
        <f>IF(Produit_Tarif_Stock!#REF!&lt;&gt;0,Produit_Tarif_Stock!#REF!,"")</f>
        <v>#REF!</v>
      </c>
      <c r="I2365" s="506" t="str">
        <f t="shared" si="72"/>
        <v/>
      </c>
      <c r="J2365" s="2" t="e">
        <f>IF(Produit_Tarif_Stock!#REF!&lt;&gt;0,Produit_Tarif_Stock!#REF!,"")</f>
        <v>#REF!</v>
      </c>
      <c r="K2365" s="2" t="e">
        <f>IF(Produit_Tarif_Stock!#REF!&lt;&gt;0,Produit_Tarif_Stock!#REF!,"")</f>
        <v>#REF!</v>
      </c>
      <c r="L2365" s="114" t="e">
        <f>IF(Produit_Tarif_Stock!#REF!&lt;&gt;0,Produit_Tarif_Stock!#REF!,"")</f>
        <v>#REF!</v>
      </c>
      <c r="M2365" s="114" t="e">
        <f>IF(Produit_Tarif_Stock!#REF!&lt;&gt;0,Produit_Tarif_Stock!#REF!,"")</f>
        <v>#REF!</v>
      </c>
      <c r="N2365" s="454"/>
      <c r="P2365" s="2" t="e">
        <f>IF(Produit_Tarif_Stock!#REF!&lt;&gt;0,Produit_Tarif_Stock!#REF!,"")</f>
        <v>#REF!</v>
      </c>
      <c r="Q2365" s="518" t="e">
        <f>IF(Produit_Tarif_Stock!#REF!&lt;&gt;0,(E2365-(E2365*H2365)-Produit_Tarif_Stock!#REF!)/Produit_Tarif_Stock!#REF!*100,(E2365-(E2365*H2365)-Produit_Tarif_Stock!#REF!)/Produit_Tarif_Stock!#REF!*100)</f>
        <v>#REF!</v>
      </c>
      <c r="R2365" s="523">
        <f t="shared" si="73"/>
        <v>0</v>
      </c>
      <c r="S2365" s="524" t="e">
        <f>Produit_Tarif_Stock!#REF!</f>
        <v>#REF!</v>
      </c>
    </row>
    <row r="2366" spans="1:19" ht="24.75" customHeight="1">
      <c r="A2366" s="228" t="e">
        <f>Produit_Tarif_Stock!#REF!</f>
        <v>#REF!</v>
      </c>
      <c r="B2366" s="118" t="e">
        <f>IF(Produit_Tarif_Stock!#REF!&lt;&gt;"",Produit_Tarif_Stock!#REF!,"")</f>
        <v>#REF!</v>
      </c>
      <c r="C2366" s="502" t="e">
        <f>IF(Produit_Tarif_Stock!#REF!&lt;&gt;"",Produit_Tarif_Stock!#REF!,"")</f>
        <v>#REF!</v>
      </c>
      <c r="D2366" s="505" t="e">
        <f>IF(Produit_Tarif_Stock!#REF!&lt;&gt;"",Produit_Tarif_Stock!#REF!,"")</f>
        <v>#REF!</v>
      </c>
      <c r="E2366" s="514" t="e">
        <f>IF(Produit_Tarif_Stock!#REF!&lt;&gt;0,Produit_Tarif_Stock!#REF!,"")</f>
        <v>#REF!</v>
      </c>
      <c r="F2366" s="2" t="e">
        <f>IF(Produit_Tarif_Stock!#REF!&lt;&gt;"",Produit_Tarif_Stock!#REF!,"")</f>
        <v>#REF!</v>
      </c>
      <c r="G2366" s="506" t="e">
        <f>IF(Produit_Tarif_Stock!#REF!&lt;&gt;0,Produit_Tarif_Stock!#REF!,"")</f>
        <v>#REF!</v>
      </c>
      <c r="I2366" s="506" t="str">
        <f t="shared" si="72"/>
        <v/>
      </c>
      <c r="J2366" s="2" t="e">
        <f>IF(Produit_Tarif_Stock!#REF!&lt;&gt;0,Produit_Tarif_Stock!#REF!,"")</f>
        <v>#REF!</v>
      </c>
      <c r="K2366" s="2" t="e">
        <f>IF(Produit_Tarif_Stock!#REF!&lt;&gt;0,Produit_Tarif_Stock!#REF!,"")</f>
        <v>#REF!</v>
      </c>
      <c r="L2366" s="114" t="e">
        <f>IF(Produit_Tarif_Stock!#REF!&lt;&gt;0,Produit_Tarif_Stock!#REF!,"")</f>
        <v>#REF!</v>
      </c>
      <c r="M2366" s="114" t="e">
        <f>IF(Produit_Tarif_Stock!#REF!&lt;&gt;0,Produit_Tarif_Stock!#REF!,"")</f>
        <v>#REF!</v>
      </c>
      <c r="N2366" s="454"/>
      <c r="P2366" s="2" t="e">
        <f>IF(Produit_Tarif_Stock!#REF!&lt;&gt;0,Produit_Tarif_Stock!#REF!,"")</f>
        <v>#REF!</v>
      </c>
      <c r="Q2366" s="518" t="e">
        <f>IF(Produit_Tarif_Stock!#REF!&lt;&gt;0,(E2366-(E2366*H2366)-Produit_Tarif_Stock!#REF!)/Produit_Tarif_Stock!#REF!*100,(E2366-(E2366*H2366)-Produit_Tarif_Stock!#REF!)/Produit_Tarif_Stock!#REF!*100)</f>
        <v>#REF!</v>
      </c>
      <c r="R2366" s="523">
        <f t="shared" si="73"/>
        <v>0</v>
      </c>
      <c r="S2366" s="524" t="e">
        <f>Produit_Tarif_Stock!#REF!</f>
        <v>#REF!</v>
      </c>
    </row>
    <row r="2367" spans="1:19" ht="24.75" customHeight="1">
      <c r="A2367" s="228" t="e">
        <f>Produit_Tarif_Stock!#REF!</f>
        <v>#REF!</v>
      </c>
      <c r="B2367" s="118" t="e">
        <f>IF(Produit_Tarif_Stock!#REF!&lt;&gt;"",Produit_Tarif_Stock!#REF!,"")</f>
        <v>#REF!</v>
      </c>
      <c r="C2367" s="502" t="e">
        <f>IF(Produit_Tarif_Stock!#REF!&lt;&gt;"",Produit_Tarif_Stock!#REF!,"")</f>
        <v>#REF!</v>
      </c>
      <c r="D2367" s="505" t="e">
        <f>IF(Produit_Tarif_Stock!#REF!&lt;&gt;"",Produit_Tarif_Stock!#REF!,"")</f>
        <v>#REF!</v>
      </c>
      <c r="E2367" s="514" t="e">
        <f>IF(Produit_Tarif_Stock!#REF!&lt;&gt;0,Produit_Tarif_Stock!#REF!,"")</f>
        <v>#REF!</v>
      </c>
      <c r="F2367" s="2" t="e">
        <f>IF(Produit_Tarif_Stock!#REF!&lt;&gt;"",Produit_Tarif_Stock!#REF!,"")</f>
        <v>#REF!</v>
      </c>
      <c r="G2367" s="506" t="e">
        <f>IF(Produit_Tarif_Stock!#REF!&lt;&gt;0,Produit_Tarif_Stock!#REF!,"")</f>
        <v>#REF!</v>
      </c>
      <c r="I2367" s="506" t="str">
        <f t="shared" si="72"/>
        <v/>
      </c>
      <c r="J2367" s="2" t="e">
        <f>IF(Produit_Tarif_Stock!#REF!&lt;&gt;0,Produit_Tarif_Stock!#REF!,"")</f>
        <v>#REF!</v>
      </c>
      <c r="K2367" s="2" t="e">
        <f>IF(Produit_Tarif_Stock!#REF!&lt;&gt;0,Produit_Tarif_Stock!#REF!,"")</f>
        <v>#REF!</v>
      </c>
      <c r="L2367" s="114" t="e">
        <f>IF(Produit_Tarif_Stock!#REF!&lt;&gt;0,Produit_Tarif_Stock!#REF!,"")</f>
        <v>#REF!</v>
      </c>
      <c r="M2367" s="114" t="e">
        <f>IF(Produit_Tarif_Stock!#REF!&lt;&gt;0,Produit_Tarif_Stock!#REF!,"")</f>
        <v>#REF!</v>
      </c>
      <c r="N2367" s="454"/>
      <c r="P2367" s="2" t="e">
        <f>IF(Produit_Tarif_Stock!#REF!&lt;&gt;0,Produit_Tarif_Stock!#REF!,"")</f>
        <v>#REF!</v>
      </c>
      <c r="Q2367" s="518" t="e">
        <f>IF(Produit_Tarif_Stock!#REF!&lt;&gt;0,(E2367-(E2367*H2367)-Produit_Tarif_Stock!#REF!)/Produit_Tarif_Stock!#REF!*100,(E2367-(E2367*H2367)-Produit_Tarif_Stock!#REF!)/Produit_Tarif_Stock!#REF!*100)</f>
        <v>#REF!</v>
      </c>
      <c r="R2367" s="523">
        <f t="shared" si="73"/>
        <v>0</v>
      </c>
      <c r="S2367" s="524" t="e">
        <f>Produit_Tarif_Stock!#REF!</f>
        <v>#REF!</v>
      </c>
    </row>
    <row r="2368" spans="1:19" ht="24.75" customHeight="1">
      <c r="A2368" s="228" t="e">
        <f>Produit_Tarif_Stock!#REF!</f>
        <v>#REF!</v>
      </c>
      <c r="B2368" s="118" t="e">
        <f>IF(Produit_Tarif_Stock!#REF!&lt;&gt;"",Produit_Tarif_Stock!#REF!,"")</f>
        <v>#REF!</v>
      </c>
      <c r="C2368" s="502" t="e">
        <f>IF(Produit_Tarif_Stock!#REF!&lt;&gt;"",Produit_Tarif_Stock!#REF!,"")</f>
        <v>#REF!</v>
      </c>
      <c r="D2368" s="505" t="e">
        <f>IF(Produit_Tarif_Stock!#REF!&lt;&gt;"",Produit_Tarif_Stock!#REF!,"")</f>
        <v>#REF!</v>
      </c>
      <c r="E2368" s="514" t="e">
        <f>IF(Produit_Tarif_Stock!#REF!&lt;&gt;0,Produit_Tarif_Stock!#REF!,"")</f>
        <v>#REF!</v>
      </c>
      <c r="F2368" s="2" t="e">
        <f>IF(Produit_Tarif_Stock!#REF!&lt;&gt;"",Produit_Tarif_Stock!#REF!,"")</f>
        <v>#REF!</v>
      </c>
      <c r="G2368" s="506" t="e">
        <f>IF(Produit_Tarif_Stock!#REF!&lt;&gt;0,Produit_Tarif_Stock!#REF!,"")</f>
        <v>#REF!</v>
      </c>
      <c r="I2368" s="506" t="str">
        <f t="shared" si="72"/>
        <v/>
      </c>
      <c r="J2368" s="2" t="e">
        <f>IF(Produit_Tarif_Stock!#REF!&lt;&gt;0,Produit_Tarif_Stock!#REF!,"")</f>
        <v>#REF!</v>
      </c>
      <c r="K2368" s="2" t="e">
        <f>IF(Produit_Tarif_Stock!#REF!&lt;&gt;0,Produit_Tarif_Stock!#REF!,"")</f>
        <v>#REF!</v>
      </c>
      <c r="L2368" s="114" t="e">
        <f>IF(Produit_Tarif_Stock!#REF!&lt;&gt;0,Produit_Tarif_Stock!#REF!,"")</f>
        <v>#REF!</v>
      </c>
      <c r="M2368" s="114" t="e">
        <f>IF(Produit_Tarif_Stock!#REF!&lt;&gt;0,Produit_Tarif_Stock!#REF!,"")</f>
        <v>#REF!</v>
      </c>
      <c r="N2368" s="454"/>
      <c r="P2368" s="2" t="e">
        <f>IF(Produit_Tarif_Stock!#REF!&lt;&gt;0,Produit_Tarif_Stock!#REF!,"")</f>
        <v>#REF!</v>
      </c>
      <c r="Q2368" s="518" t="e">
        <f>IF(Produit_Tarif_Stock!#REF!&lt;&gt;0,(E2368-(E2368*H2368)-Produit_Tarif_Stock!#REF!)/Produit_Tarif_Stock!#REF!*100,(E2368-(E2368*H2368)-Produit_Tarif_Stock!#REF!)/Produit_Tarif_Stock!#REF!*100)</f>
        <v>#REF!</v>
      </c>
      <c r="R2368" s="523">
        <f t="shared" si="73"/>
        <v>0</v>
      </c>
      <c r="S2368" s="524" t="e">
        <f>Produit_Tarif_Stock!#REF!</f>
        <v>#REF!</v>
      </c>
    </row>
    <row r="2369" spans="1:19" ht="24.75" customHeight="1">
      <c r="A2369" s="228" t="e">
        <f>Produit_Tarif_Stock!#REF!</f>
        <v>#REF!</v>
      </c>
      <c r="B2369" s="118" t="e">
        <f>IF(Produit_Tarif_Stock!#REF!&lt;&gt;"",Produit_Tarif_Stock!#REF!,"")</f>
        <v>#REF!</v>
      </c>
      <c r="C2369" s="502" t="e">
        <f>IF(Produit_Tarif_Stock!#REF!&lt;&gt;"",Produit_Tarif_Stock!#REF!,"")</f>
        <v>#REF!</v>
      </c>
      <c r="D2369" s="505" t="e">
        <f>IF(Produit_Tarif_Stock!#REF!&lt;&gt;"",Produit_Tarif_Stock!#REF!,"")</f>
        <v>#REF!</v>
      </c>
      <c r="E2369" s="514" t="e">
        <f>IF(Produit_Tarif_Stock!#REF!&lt;&gt;0,Produit_Tarif_Stock!#REF!,"")</f>
        <v>#REF!</v>
      </c>
      <c r="F2369" s="2" t="e">
        <f>IF(Produit_Tarif_Stock!#REF!&lt;&gt;"",Produit_Tarif_Stock!#REF!,"")</f>
        <v>#REF!</v>
      </c>
      <c r="G2369" s="506" t="e">
        <f>IF(Produit_Tarif_Stock!#REF!&lt;&gt;0,Produit_Tarif_Stock!#REF!,"")</f>
        <v>#REF!</v>
      </c>
      <c r="I2369" s="506" t="str">
        <f t="shared" si="72"/>
        <v/>
      </c>
      <c r="J2369" s="2" t="e">
        <f>IF(Produit_Tarif_Stock!#REF!&lt;&gt;0,Produit_Tarif_Stock!#REF!,"")</f>
        <v>#REF!</v>
      </c>
      <c r="K2369" s="2" t="e">
        <f>IF(Produit_Tarif_Stock!#REF!&lt;&gt;0,Produit_Tarif_Stock!#REF!,"")</f>
        <v>#REF!</v>
      </c>
      <c r="L2369" s="114" t="e">
        <f>IF(Produit_Tarif_Stock!#REF!&lt;&gt;0,Produit_Tarif_Stock!#REF!,"")</f>
        <v>#REF!</v>
      </c>
      <c r="M2369" s="114" t="e">
        <f>IF(Produit_Tarif_Stock!#REF!&lt;&gt;0,Produit_Tarif_Stock!#REF!,"")</f>
        <v>#REF!</v>
      </c>
      <c r="N2369" s="454"/>
      <c r="P2369" s="2" t="e">
        <f>IF(Produit_Tarif_Stock!#REF!&lt;&gt;0,Produit_Tarif_Stock!#REF!,"")</f>
        <v>#REF!</v>
      </c>
      <c r="Q2369" s="518" t="e">
        <f>IF(Produit_Tarif_Stock!#REF!&lt;&gt;0,(E2369-(E2369*H2369)-Produit_Tarif_Stock!#REF!)/Produit_Tarif_Stock!#REF!*100,(E2369-(E2369*H2369)-Produit_Tarif_Stock!#REF!)/Produit_Tarif_Stock!#REF!*100)</f>
        <v>#REF!</v>
      </c>
      <c r="R2369" s="523">
        <f t="shared" si="73"/>
        <v>0</v>
      </c>
      <c r="S2369" s="524" t="e">
        <f>Produit_Tarif_Stock!#REF!</f>
        <v>#REF!</v>
      </c>
    </row>
    <row r="2370" spans="1:19" ht="24.75" customHeight="1">
      <c r="A2370" s="228" t="e">
        <f>Produit_Tarif_Stock!#REF!</f>
        <v>#REF!</v>
      </c>
      <c r="B2370" s="118" t="e">
        <f>IF(Produit_Tarif_Stock!#REF!&lt;&gt;"",Produit_Tarif_Stock!#REF!,"")</f>
        <v>#REF!</v>
      </c>
      <c r="C2370" s="502" t="e">
        <f>IF(Produit_Tarif_Stock!#REF!&lt;&gt;"",Produit_Tarif_Stock!#REF!,"")</f>
        <v>#REF!</v>
      </c>
      <c r="D2370" s="505" t="e">
        <f>IF(Produit_Tarif_Stock!#REF!&lt;&gt;"",Produit_Tarif_Stock!#REF!,"")</f>
        <v>#REF!</v>
      </c>
      <c r="E2370" s="514" t="e">
        <f>IF(Produit_Tarif_Stock!#REF!&lt;&gt;0,Produit_Tarif_Stock!#REF!,"")</f>
        <v>#REF!</v>
      </c>
      <c r="F2370" s="2" t="e">
        <f>IF(Produit_Tarif_Stock!#REF!&lt;&gt;"",Produit_Tarif_Stock!#REF!,"")</f>
        <v>#REF!</v>
      </c>
      <c r="G2370" s="506" t="e">
        <f>IF(Produit_Tarif_Stock!#REF!&lt;&gt;0,Produit_Tarif_Stock!#REF!,"")</f>
        <v>#REF!</v>
      </c>
      <c r="I2370" s="506" t="str">
        <f t="shared" si="72"/>
        <v/>
      </c>
      <c r="J2370" s="2" t="e">
        <f>IF(Produit_Tarif_Stock!#REF!&lt;&gt;0,Produit_Tarif_Stock!#REF!,"")</f>
        <v>#REF!</v>
      </c>
      <c r="K2370" s="2" t="e">
        <f>IF(Produit_Tarif_Stock!#REF!&lt;&gt;0,Produit_Tarif_Stock!#REF!,"")</f>
        <v>#REF!</v>
      </c>
      <c r="L2370" s="114" t="e">
        <f>IF(Produit_Tarif_Stock!#REF!&lt;&gt;0,Produit_Tarif_Stock!#REF!,"")</f>
        <v>#REF!</v>
      </c>
      <c r="M2370" s="114" t="e">
        <f>IF(Produit_Tarif_Stock!#REF!&lt;&gt;0,Produit_Tarif_Stock!#REF!,"")</f>
        <v>#REF!</v>
      </c>
      <c r="N2370" s="454"/>
      <c r="P2370" s="2" t="e">
        <f>IF(Produit_Tarif_Stock!#REF!&lt;&gt;0,Produit_Tarif_Stock!#REF!,"")</f>
        <v>#REF!</v>
      </c>
      <c r="Q2370" s="518" t="e">
        <f>IF(Produit_Tarif_Stock!#REF!&lt;&gt;0,(E2370-(E2370*H2370)-Produit_Tarif_Stock!#REF!)/Produit_Tarif_Stock!#REF!*100,(E2370-(E2370*H2370)-Produit_Tarif_Stock!#REF!)/Produit_Tarif_Stock!#REF!*100)</f>
        <v>#REF!</v>
      </c>
      <c r="R2370" s="523">
        <f t="shared" si="73"/>
        <v>0</v>
      </c>
      <c r="S2370" s="524" t="e">
        <f>Produit_Tarif_Stock!#REF!</f>
        <v>#REF!</v>
      </c>
    </row>
    <row r="2371" spans="1:19" ht="24.75" customHeight="1">
      <c r="A2371" s="228" t="e">
        <f>Produit_Tarif_Stock!#REF!</f>
        <v>#REF!</v>
      </c>
      <c r="B2371" s="118" t="e">
        <f>IF(Produit_Tarif_Stock!#REF!&lt;&gt;"",Produit_Tarif_Stock!#REF!,"")</f>
        <v>#REF!</v>
      </c>
      <c r="C2371" s="502" t="e">
        <f>IF(Produit_Tarif_Stock!#REF!&lt;&gt;"",Produit_Tarif_Stock!#REF!,"")</f>
        <v>#REF!</v>
      </c>
      <c r="D2371" s="505" t="e">
        <f>IF(Produit_Tarif_Stock!#REF!&lt;&gt;"",Produit_Tarif_Stock!#REF!,"")</f>
        <v>#REF!</v>
      </c>
      <c r="E2371" s="514" t="e">
        <f>IF(Produit_Tarif_Stock!#REF!&lt;&gt;0,Produit_Tarif_Stock!#REF!,"")</f>
        <v>#REF!</v>
      </c>
      <c r="F2371" s="2" t="e">
        <f>IF(Produit_Tarif_Stock!#REF!&lt;&gt;"",Produit_Tarif_Stock!#REF!,"")</f>
        <v>#REF!</v>
      </c>
      <c r="G2371" s="506" t="e">
        <f>IF(Produit_Tarif_Stock!#REF!&lt;&gt;0,Produit_Tarif_Stock!#REF!,"")</f>
        <v>#REF!</v>
      </c>
      <c r="I2371" s="506" t="str">
        <f t="shared" si="72"/>
        <v/>
      </c>
      <c r="J2371" s="2" t="e">
        <f>IF(Produit_Tarif_Stock!#REF!&lt;&gt;0,Produit_Tarif_Stock!#REF!,"")</f>
        <v>#REF!</v>
      </c>
      <c r="K2371" s="2" t="e">
        <f>IF(Produit_Tarif_Stock!#REF!&lt;&gt;0,Produit_Tarif_Stock!#REF!,"")</f>
        <v>#REF!</v>
      </c>
      <c r="L2371" s="114" t="e">
        <f>IF(Produit_Tarif_Stock!#REF!&lt;&gt;0,Produit_Tarif_Stock!#REF!,"")</f>
        <v>#REF!</v>
      </c>
      <c r="M2371" s="114" t="e">
        <f>IF(Produit_Tarif_Stock!#REF!&lt;&gt;0,Produit_Tarif_Stock!#REF!,"")</f>
        <v>#REF!</v>
      </c>
      <c r="N2371" s="454"/>
      <c r="P2371" s="2" t="e">
        <f>IF(Produit_Tarif_Stock!#REF!&lt;&gt;0,Produit_Tarif_Stock!#REF!,"")</f>
        <v>#REF!</v>
      </c>
      <c r="Q2371" s="518" t="e">
        <f>IF(Produit_Tarif_Stock!#REF!&lt;&gt;0,(E2371-(E2371*H2371)-Produit_Tarif_Stock!#REF!)/Produit_Tarif_Stock!#REF!*100,(E2371-(E2371*H2371)-Produit_Tarif_Stock!#REF!)/Produit_Tarif_Stock!#REF!*100)</f>
        <v>#REF!</v>
      </c>
      <c r="R2371" s="523">
        <f t="shared" si="73"/>
        <v>0</v>
      </c>
      <c r="S2371" s="524" t="e">
        <f>Produit_Tarif_Stock!#REF!</f>
        <v>#REF!</v>
      </c>
    </row>
    <row r="2372" spans="1:19" ht="24.75" customHeight="1">
      <c r="A2372" s="228" t="e">
        <f>Produit_Tarif_Stock!#REF!</f>
        <v>#REF!</v>
      </c>
      <c r="B2372" s="118" t="e">
        <f>IF(Produit_Tarif_Stock!#REF!&lt;&gt;"",Produit_Tarif_Stock!#REF!,"")</f>
        <v>#REF!</v>
      </c>
      <c r="C2372" s="502" t="e">
        <f>IF(Produit_Tarif_Stock!#REF!&lt;&gt;"",Produit_Tarif_Stock!#REF!,"")</f>
        <v>#REF!</v>
      </c>
      <c r="D2372" s="505" t="e">
        <f>IF(Produit_Tarif_Stock!#REF!&lt;&gt;"",Produit_Tarif_Stock!#REF!,"")</f>
        <v>#REF!</v>
      </c>
      <c r="E2372" s="514" t="e">
        <f>IF(Produit_Tarif_Stock!#REF!&lt;&gt;0,Produit_Tarif_Stock!#REF!,"")</f>
        <v>#REF!</v>
      </c>
      <c r="F2372" s="2" t="e">
        <f>IF(Produit_Tarif_Stock!#REF!&lt;&gt;"",Produit_Tarif_Stock!#REF!,"")</f>
        <v>#REF!</v>
      </c>
      <c r="G2372" s="506" t="e">
        <f>IF(Produit_Tarif_Stock!#REF!&lt;&gt;0,Produit_Tarif_Stock!#REF!,"")</f>
        <v>#REF!</v>
      </c>
      <c r="I2372" s="506" t="str">
        <f t="shared" si="72"/>
        <v/>
      </c>
      <c r="J2372" s="2" t="e">
        <f>IF(Produit_Tarif_Stock!#REF!&lt;&gt;0,Produit_Tarif_Stock!#REF!,"")</f>
        <v>#REF!</v>
      </c>
      <c r="K2372" s="2" t="e">
        <f>IF(Produit_Tarif_Stock!#REF!&lt;&gt;0,Produit_Tarif_Stock!#REF!,"")</f>
        <v>#REF!</v>
      </c>
      <c r="L2372" s="114" t="e">
        <f>IF(Produit_Tarif_Stock!#REF!&lt;&gt;0,Produit_Tarif_Stock!#REF!,"")</f>
        <v>#REF!</v>
      </c>
      <c r="M2372" s="114" t="e">
        <f>IF(Produit_Tarif_Stock!#REF!&lt;&gt;0,Produit_Tarif_Stock!#REF!,"")</f>
        <v>#REF!</v>
      </c>
      <c r="N2372" s="454"/>
      <c r="P2372" s="2" t="e">
        <f>IF(Produit_Tarif_Stock!#REF!&lt;&gt;0,Produit_Tarif_Stock!#REF!,"")</f>
        <v>#REF!</v>
      </c>
      <c r="Q2372" s="518" t="e">
        <f>IF(Produit_Tarif_Stock!#REF!&lt;&gt;0,(E2372-(E2372*H2372)-Produit_Tarif_Stock!#REF!)/Produit_Tarif_Stock!#REF!*100,(E2372-(E2372*H2372)-Produit_Tarif_Stock!#REF!)/Produit_Tarif_Stock!#REF!*100)</f>
        <v>#REF!</v>
      </c>
      <c r="R2372" s="523">
        <f t="shared" si="73"/>
        <v>0</v>
      </c>
      <c r="S2372" s="524" t="e">
        <f>Produit_Tarif_Stock!#REF!</f>
        <v>#REF!</v>
      </c>
    </row>
    <row r="2373" spans="1:19" ht="24.75" customHeight="1">
      <c r="A2373" s="228" t="e">
        <f>Produit_Tarif_Stock!#REF!</f>
        <v>#REF!</v>
      </c>
      <c r="B2373" s="118" t="e">
        <f>IF(Produit_Tarif_Stock!#REF!&lt;&gt;"",Produit_Tarif_Stock!#REF!,"")</f>
        <v>#REF!</v>
      </c>
      <c r="C2373" s="502" t="e">
        <f>IF(Produit_Tarif_Stock!#REF!&lt;&gt;"",Produit_Tarif_Stock!#REF!,"")</f>
        <v>#REF!</v>
      </c>
      <c r="D2373" s="505" t="e">
        <f>IF(Produit_Tarif_Stock!#REF!&lt;&gt;"",Produit_Tarif_Stock!#REF!,"")</f>
        <v>#REF!</v>
      </c>
      <c r="E2373" s="514" t="e">
        <f>IF(Produit_Tarif_Stock!#REF!&lt;&gt;0,Produit_Tarif_Stock!#REF!,"")</f>
        <v>#REF!</v>
      </c>
      <c r="F2373" s="2" t="e">
        <f>IF(Produit_Tarif_Stock!#REF!&lt;&gt;"",Produit_Tarif_Stock!#REF!,"")</f>
        <v>#REF!</v>
      </c>
      <c r="G2373" s="506" t="e">
        <f>IF(Produit_Tarif_Stock!#REF!&lt;&gt;0,Produit_Tarif_Stock!#REF!,"")</f>
        <v>#REF!</v>
      </c>
      <c r="I2373" s="506" t="str">
        <f t="shared" si="72"/>
        <v/>
      </c>
      <c r="J2373" s="2" t="e">
        <f>IF(Produit_Tarif_Stock!#REF!&lt;&gt;0,Produit_Tarif_Stock!#REF!,"")</f>
        <v>#REF!</v>
      </c>
      <c r="K2373" s="2" t="e">
        <f>IF(Produit_Tarif_Stock!#REF!&lt;&gt;0,Produit_Tarif_Stock!#REF!,"")</f>
        <v>#REF!</v>
      </c>
      <c r="L2373" s="114" t="e">
        <f>IF(Produit_Tarif_Stock!#REF!&lt;&gt;0,Produit_Tarif_Stock!#REF!,"")</f>
        <v>#REF!</v>
      </c>
      <c r="M2373" s="114" t="e">
        <f>IF(Produit_Tarif_Stock!#REF!&lt;&gt;0,Produit_Tarif_Stock!#REF!,"")</f>
        <v>#REF!</v>
      </c>
      <c r="N2373" s="454"/>
      <c r="P2373" s="2" t="e">
        <f>IF(Produit_Tarif_Stock!#REF!&lt;&gt;0,Produit_Tarif_Stock!#REF!,"")</f>
        <v>#REF!</v>
      </c>
      <c r="Q2373" s="518" t="e">
        <f>IF(Produit_Tarif_Stock!#REF!&lt;&gt;0,(E2373-(E2373*H2373)-Produit_Tarif_Stock!#REF!)/Produit_Tarif_Stock!#REF!*100,(E2373-(E2373*H2373)-Produit_Tarif_Stock!#REF!)/Produit_Tarif_Stock!#REF!*100)</f>
        <v>#REF!</v>
      </c>
      <c r="R2373" s="523">
        <f t="shared" si="73"/>
        <v>0</v>
      </c>
      <c r="S2373" s="524" t="e">
        <f>Produit_Tarif_Stock!#REF!</f>
        <v>#REF!</v>
      </c>
    </row>
    <row r="2374" spans="1:19" ht="24.75" customHeight="1">
      <c r="A2374" s="228" t="e">
        <f>Produit_Tarif_Stock!#REF!</f>
        <v>#REF!</v>
      </c>
      <c r="B2374" s="118" t="e">
        <f>IF(Produit_Tarif_Stock!#REF!&lt;&gt;"",Produit_Tarif_Stock!#REF!,"")</f>
        <v>#REF!</v>
      </c>
      <c r="C2374" s="502" t="e">
        <f>IF(Produit_Tarif_Stock!#REF!&lt;&gt;"",Produit_Tarif_Stock!#REF!,"")</f>
        <v>#REF!</v>
      </c>
      <c r="D2374" s="505" t="e">
        <f>IF(Produit_Tarif_Stock!#REF!&lt;&gt;"",Produit_Tarif_Stock!#REF!,"")</f>
        <v>#REF!</v>
      </c>
      <c r="E2374" s="514" t="e">
        <f>IF(Produit_Tarif_Stock!#REF!&lt;&gt;0,Produit_Tarif_Stock!#REF!,"")</f>
        <v>#REF!</v>
      </c>
      <c r="F2374" s="2" t="e">
        <f>IF(Produit_Tarif_Stock!#REF!&lt;&gt;"",Produit_Tarif_Stock!#REF!,"")</f>
        <v>#REF!</v>
      </c>
      <c r="G2374" s="506" t="e">
        <f>IF(Produit_Tarif_Stock!#REF!&lt;&gt;0,Produit_Tarif_Stock!#REF!,"")</f>
        <v>#REF!</v>
      </c>
      <c r="I2374" s="506" t="str">
        <f t="shared" si="72"/>
        <v/>
      </c>
      <c r="J2374" s="2" t="e">
        <f>IF(Produit_Tarif_Stock!#REF!&lt;&gt;0,Produit_Tarif_Stock!#REF!,"")</f>
        <v>#REF!</v>
      </c>
      <c r="K2374" s="2" t="e">
        <f>IF(Produit_Tarif_Stock!#REF!&lt;&gt;0,Produit_Tarif_Stock!#REF!,"")</f>
        <v>#REF!</v>
      </c>
      <c r="L2374" s="114" t="e">
        <f>IF(Produit_Tarif_Stock!#REF!&lt;&gt;0,Produit_Tarif_Stock!#REF!,"")</f>
        <v>#REF!</v>
      </c>
      <c r="M2374" s="114" t="e">
        <f>IF(Produit_Tarif_Stock!#REF!&lt;&gt;0,Produit_Tarif_Stock!#REF!,"")</f>
        <v>#REF!</v>
      </c>
      <c r="N2374" s="454"/>
      <c r="P2374" s="2" t="e">
        <f>IF(Produit_Tarif_Stock!#REF!&lt;&gt;0,Produit_Tarif_Stock!#REF!,"")</f>
        <v>#REF!</v>
      </c>
      <c r="Q2374" s="518" t="e">
        <f>IF(Produit_Tarif_Stock!#REF!&lt;&gt;0,(E2374-(E2374*H2374)-Produit_Tarif_Stock!#REF!)/Produit_Tarif_Stock!#REF!*100,(E2374-(E2374*H2374)-Produit_Tarif_Stock!#REF!)/Produit_Tarif_Stock!#REF!*100)</f>
        <v>#REF!</v>
      </c>
      <c r="R2374" s="523">
        <f t="shared" si="73"/>
        <v>0</v>
      </c>
      <c r="S2374" s="524" t="e">
        <f>Produit_Tarif_Stock!#REF!</f>
        <v>#REF!</v>
      </c>
    </row>
    <row r="2375" spans="1:19" ht="24.75" customHeight="1">
      <c r="A2375" s="228" t="e">
        <f>Produit_Tarif_Stock!#REF!</f>
        <v>#REF!</v>
      </c>
      <c r="B2375" s="118" t="e">
        <f>IF(Produit_Tarif_Stock!#REF!&lt;&gt;"",Produit_Tarif_Stock!#REF!,"")</f>
        <v>#REF!</v>
      </c>
      <c r="C2375" s="502" t="e">
        <f>IF(Produit_Tarif_Stock!#REF!&lt;&gt;"",Produit_Tarif_Stock!#REF!,"")</f>
        <v>#REF!</v>
      </c>
      <c r="D2375" s="505" t="e">
        <f>IF(Produit_Tarif_Stock!#REF!&lt;&gt;"",Produit_Tarif_Stock!#REF!,"")</f>
        <v>#REF!</v>
      </c>
      <c r="E2375" s="514" t="e">
        <f>IF(Produit_Tarif_Stock!#REF!&lt;&gt;0,Produit_Tarif_Stock!#REF!,"")</f>
        <v>#REF!</v>
      </c>
      <c r="F2375" s="2" t="e">
        <f>IF(Produit_Tarif_Stock!#REF!&lt;&gt;"",Produit_Tarif_Stock!#REF!,"")</f>
        <v>#REF!</v>
      </c>
      <c r="G2375" s="506" t="e">
        <f>IF(Produit_Tarif_Stock!#REF!&lt;&gt;0,Produit_Tarif_Stock!#REF!,"")</f>
        <v>#REF!</v>
      </c>
      <c r="I2375" s="506" t="str">
        <f t="shared" ref="I2375:I2438" si="74">IF(H2375&gt;0,E2375-(E2375*H2375),"")</f>
        <v/>
      </c>
      <c r="J2375" s="2" t="e">
        <f>IF(Produit_Tarif_Stock!#REF!&lt;&gt;0,Produit_Tarif_Stock!#REF!,"")</f>
        <v>#REF!</v>
      </c>
      <c r="K2375" s="2" t="e">
        <f>IF(Produit_Tarif_Stock!#REF!&lt;&gt;0,Produit_Tarif_Stock!#REF!,"")</f>
        <v>#REF!</v>
      </c>
      <c r="L2375" s="114" t="e">
        <f>IF(Produit_Tarif_Stock!#REF!&lt;&gt;0,Produit_Tarif_Stock!#REF!,"")</f>
        <v>#REF!</v>
      </c>
      <c r="M2375" s="114" t="e">
        <f>IF(Produit_Tarif_Stock!#REF!&lt;&gt;0,Produit_Tarif_Stock!#REF!,"")</f>
        <v>#REF!</v>
      </c>
      <c r="N2375" s="454"/>
      <c r="P2375" s="2" t="e">
        <f>IF(Produit_Tarif_Stock!#REF!&lt;&gt;0,Produit_Tarif_Stock!#REF!,"")</f>
        <v>#REF!</v>
      </c>
      <c r="Q2375" s="518" t="e">
        <f>IF(Produit_Tarif_Stock!#REF!&lt;&gt;0,(E2375-(E2375*H2375)-Produit_Tarif_Stock!#REF!)/Produit_Tarif_Stock!#REF!*100,(E2375-(E2375*H2375)-Produit_Tarif_Stock!#REF!)/Produit_Tarif_Stock!#REF!*100)</f>
        <v>#REF!</v>
      </c>
      <c r="R2375" s="523">
        <f t="shared" ref="R2375:R2438" si="75">SUM(H2375:H4368)</f>
        <v>0</v>
      </c>
      <c r="S2375" s="524" t="e">
        <f>Produit_Tarif_Stock!#REF!</f>
        <v>#REF!</v>
      </c>
    </row>
    <row r="2376" spans="1:19" ht="24.75" customHeight="1">
      <c r="A2376" s="228" t="e">
        <f>Produit_Tarif_Stock!#REF!</f>
        <v>#REF!</v>
      </c>
      <c r="B2376" s="118" t="e">
        <f>IF(Produit_Tarif_Stock!#REF!&lt;&gt;"",Produit_Tarif_Stock!#REF!,"")</f>
        <v>#REF!</v>
      </c>
      <c r="C2376" s="502" t="e">
        <f>IF(Produit_Tarif_Stock!#REF!&lt;&gt;"",Produit_Tarif_Stock!#REF!,"")</f>
        <v>#REF!</v>
      </c>
      <c r="D2376" s="505" t="e">
        <f>IF(Produit_Tarif_Stock!#REF!&lt;&gt;"",Produit_Tarif_Stock!#REF!,"")</f>
        <v>#REF!</v>
      </c>
      <c r="E2376" s="514" t="e">
        <f>IF(Produit_Tarif_Stock!#REF!&lt;&gt;0,Produit_Tarif_Stock!#REF!,"")</f>
        <v>#REF!</v>
      </c>
      <c r="F2376" s="2" t="e">
        <f>IF(Produit_Tarif_Stock!#REF!&lt;&gt;"",Produit_Tarif_Stock!#REF!,"")</f>
        <v>#REF!</v>
      </c>
      <c r="G2376" s="506" t="e">
        <f>IF(Produit_Tarif_Stock!#REF!&lt;&gt;0,Produit_Tarif_Stock!#REF!,"")</f>
        <v>#REF!</v>
      </c>
      <c r="I2376" s="506" t="str">
        <f t="shared" si="74"/>
        <v/>
      </c>
      <c r="J2376" s="2" t="e">
        <f>IF(Produit_Tarif_Stock!#REF!&lt;&gt;0,Produit_Tarif_Stock!#REF!,"")</f>
        <v>#REF!</v>
      </c>
      <c r="K2376" s="2" t="e">
        <f>IF(Produit_Tarif_Stock!#REF!&lt;&gt;0,Produit_Tarif_Stock!#REF!,"")</f>
        <v>#REF!</v>
      </c>
      <c r="L2376" s="114" t="e">
        <f>IF(Produit_Tarif_Stock!#REF!&lt;&gt;0,Produit_Tarif_Stock!#REF!,"")</f>
        <v>#REF!</v>
      </c>
      <c r="M2376" s="114" t="e">
        <f>IF(Produit_Tarif_Stock!#REF!&lt;&gt;0,Produit_Tarif_Stock!#REF!,"")</f>
        <v>#REF!</v>
      </c>
      <c r="N2376" s="454"/>
      <c r="P2376" s="2" t="e">
        <f>IF(Produit_Tarif_Stock!#REF!&lt;&gt;0,Produit_Tarif_Stock!#REF!,"")</f>
        <v>#REF!</v>
      </c>
      <c r="Q2376" s="518" t="e">
        <f>IF(Produit_Tarif_Stock!#REF!&lt;&gt;0,(E2376-(E2376*H2376)-Produit_Tarif_Stock!#REF!)/Produit_Tarif_Stock!#REF!*100,(E2376-(E2376*H2376)-Produit_Tarif_Stock!#REF!)/Produit_Tarif_Stock!#REF!*100)</f>
        <v>#REF!</v>
      </c>
      <c r="R2376" s="523">
        <f t="shared" si="75"/>
        <v>0</v>
      </c>
      <c r="S2376" s="524" t="e">
        <f>Produit_Tarif_Stock!#REF!</f>
        <v>#REF!</v>
      </c>
    </row>
    <row r="2377" spans="1:19" ht="24.75" customHeight="1">
      <c r="A2377" s="228" t="e">
        <f>Produit_Tarif_Stock!#REF!</f>
        <v>#REF!</v>
      </c>
      <c r="B2377" s="118" t="e">
        <f>IF(Produit_Tarif_Stock!#REF!&lt;&gt;"",Produit_Tarif_Stock!#REF!,"")</f>
        <v>#REF!</v>
      </c>
      <c r="C2377" s="502" t="e">
        <f>IF(Produit_Tarif_Stock!#REF!&lt;&gt;"",Produit_Tarif_Stock!#REF!,"")</f>
        <v>#REF!</v>
      </c>
      <c r="D2377" s="505" t="e">
        <f>IF(Produit_Tarif_Stock!#REF!&lt;&gt;"",Produit_Tarif_Stock!#REF!,"")</f>
        <v>#REF!</v>
      </c>
      <c r="E2377" s="514" t="e">
        <f>IF(Produit_Tarif_Stock!#REF!&lt;&gt;0,Produit_Tarif_Stock!#REF!,"")</f>
        <v>#REF!</v>
      </c>
      <c r="F2377" s="2" t="e">
        <f>IF(Produit_Tarif_Stock!#REF!&lt;&gt;"",Produit_Tarif_Stock!#REF!,"")</f>
        <v>#REF!</v>
      </c>
      <c r="G2377" s="506" t="e">
        <f>IF(Produit_Tarif_Stock!#REF!&lt;&gt;0,Produit_Tarif_Stock!#REF!,"")</f>
        <v>#REF!</v>
      </c>
      <c r="I2377" s="506" t="str">
        <f t="shared" si="74"/>
        <v/>
      </c>
      <c r="J2377" s="2" t="e">
        <f>IF(Produit_Tarif_Stock!#REF!&lt;&gt;0,Produit_Tarif_Stock!#REF!,"")</f>
        <v>#REF!</v>
      </c>
      <c r="K2377" s="2" t="e">
        <f>IF(Produit_Tarif_Stock!#REF!&lt;&gt;0,Produit_Tarif_Stock!#REF!,"")</f>
        <v>#REF!</v>
      </c>
      <c r="L2377" s="114" t="e">
        <f>IF(Produit_Tarif_Stock!#REF!&lt;&gt;0,Produit_Tarif_Stock!#REF!,"")</f>
        <v>#REF!</v>
      </c>
      <c r="M2377" s="114" t="e">
        <f>IF(Produit_Tarif_Stock!#REF!&lt;&gt;0,Produit_Tarif_Stock!#REF!,"")</f>
        <v>#REF!</v>
      </c>
      <c r="N2377" s="454"/>
      <c r="P2377" s="2" t="e">
        <f>IF(Produit_Tarif_Stock!#REF!&lt;&gt;0,Produit_Tarif_Stock!#REF!,"")</f>
        <v>#REF!</v>
      </c>
      <c r="Q2377" s="518" t="e">
        <f>IF(Produit_Tarif_Stock!#REF!&lt;&gt;0,(E2377-(E2377*H2377)-Produit_Tarif_Stock!#REF!)/Produit_Tarif_Stock!#REF!*100,(E2377-(E2377*H2377)-Produit_Tarif_Stock!#REF!)/Produit_Tarif_Stock!#REF!*100)</f>
        <v>#REF!</v>
      </c>
      <c r="R2377" s="523">
        <f t="shared" si="75"/>
        <v>0</v>
      </c>
      <c r="S2377" s="524" t="e">
        <f>Produit_Tarif_Stock!#REF!</f>
        <v>#REF!</v>
      </c>
    </row>
    <row r="2378" spans="1:19" ht="24.75" customHeight="1">
      <c r="A2378" s="228" t="e">
        <f>Produit_Tarif_Stock!#REF!</f>
        <v>#REF!</v>
      </c>
      <c r="B2378" s="118" t="e">
        <f>IF(Produit_Tarif_Stock!#REF!&lt;&gt;"",Produit_Tarif_Stock!#REF!,"")</f>
        <v>#REF!</v>
      </c>
      <c r="C2378" s="502" t="e">
        <f>IF(Produit_Tarif_Stock!#REF!&lt;&gt;"",Produit_Tarif_Stock!#REF!,"")</f>
        <v>#REF!</v>
      </c>
      <c r="D2378" s="505" t="e">
        <f>IF(Produit_Tarif_Stock!#REF!&lt;&gt;"",Produit_Tarif_Stock!#REF!,"")</f>
        <v>#REF!</v>
      </c>
      <c r="E2378" s="514" t="e">
        <f>IF(Produit_Tarif_Stock!#REF!&lt;&gt;0,Produit_Tarif_Stock!#REF!,"")</f>
        <v>#REF!</v>
      </c>
      <c r="F2378" s="2" t="e">
        <f>IF(Produit_Tarif_Stock!#REF!&lt;&gt;"",Produit_Tarif_Stock!#REF!,"")</f>
        <v>#REF!</v>
      </c>
      <c r="G2378" s="506" t="e">
        <f>IF(Produit_Tarif_Stock!#REF!&lt;&gt;0,Produit_Tarif_Stock!#REF!,"")</f>
        <v>#REF!</v>
      </c>
      <c r="I2378" s="506" t="str">
        <f t="shared" si="74"/>
        <v/>
      </c>
      <c r="J2378" s="2" t="e">
        <f>IF(Produit_Tarif_Stock!#REF!&lt;&gt;0,Produit_Tarif_Stock!#REF!,"")</f>
        <v>#REF!</v>
      </c>
      <c r="K2378" s="2" t="e">
        <f>IF(Produit_Tarif_Stock!#REF!&lt;&gt;0,Produit_Tarif_Stock!#REF!,"")</f>
        <v>#REF!</v>
      </c>
      <c r="L2378" s="114" t="e">
        <f>IF(Produit_Tarif_Stock!#REF!&lt;&gt;0,Produit_Tarif_Stock!#REF!,"")</f>
        <v>#REF!</v>
      </c>
      <c r="M2378" s="114" t="e">
        <f>IF(Produit_Tarif_Stock!#REF!&lt;&gt;0,Produit_Tarif_Stock!#REF!,"")</f>
        <v>#REF!</v>
      </c>
      <c r="N2378" s="454"/>
      <c r="P2378" s="2" t="e">
        <f>IF(Produit_Tarif_Stock!#REF!&lt;&gt;0,Produit_Tarif_Stock!#REF!,"")</f>
        <v>#REF!</v>
      </c>
      <c r="Q2378" s="518" t="e">
        <f>IF(Produit_Tarif_Stock!#REF!&lt;&gt;0,(E2378-(E2378*H2378)-Produit_Tarif_Stock!#REF!)/Produit_Tarif_Stock!#REF!*100,(E2378-(E2378*H2378)-Produit_Tarif_Stock!#REF!)/Produit_Tarif_Stock!#REF!*100)</f>
        <v>#REF!</v>
      </c>
      <c r="R2378" s="523">
        <f t="shared" si="75"/>
        <v>0</v>
      </c>
      <c r="S2378" s="524" t="e">
        <f>Produit_Tarif_Stock!#REF!</f>
        <v>#REF!</v>
      </c>
    </row>
    <row r="2379" spans="1:19" ht="24.75" customHeight="1">
      <c r="A2379" s="228" t="e">
        <f>Produit_Tarif_Stock!#REF!</f>
        <v>#REF!</v>
      </c>
      <c r="B2379" s="118" t="e">
        <f>IF(Produit_Tarif_Stock!#REF!&lt;&gt;"",Produit_Tarif_Stock!#REF!,"")</f>
        <v>#REF!</v>
      </c>
      <c r="C2379" s="502" t="e">
        <f>IF(Produit_Tarif_Stock!#REF!&lt;&gt;"",Produit_Tarif_Stock!#REF!,"")</f>
        <v>#REF!</v>
      </c>
      <c r="D2379" s="505" t="e">
        <f>IF(Produit_Tarif_Stock!#REF!&lt;&gt;"",Produit_Tarif_Stock!#REF!,"")</f>
        <v>#REF!</v>
      </c>
      <c r="E2379" s="514" t="e">
        <f>IF(Produit_Tarif_Stock!#REF!&lt;&gt;0,Produit_Tarif_Stock!#REF!,"")</f>
        <v>#REF!</v>
      </c>
      <c r="F2379" s="2" t="e">
        <f>IF(Produit_Tarif_Stock!#REF!&lt;&gt;"",Produit_Tarif_Stock!#REF!,"")</f>
        <v>#REF!</v>
      </c>
      <c r="G2379" s="506" t="e">
        <f>IF(Produit_Tarif_Stock!#REF!&lt;&gt;0,Produit_Tarif_Stock!#REF!,"")</f>
        <v>#REF!</v>
      </c>
      <c r="I2379" s="506" t="str">
        <f t="shared" si="74"/>
        <v/>
      </c>
      <c r="J2379" s="2" t="e">
        <f>IF(Produit_Tarif_Stock!#REF!&lt;&gt;0,Produit_Tarif_Stock!#REF!,"")</f>
        <v>#REF!</v>
      </c>
      <c r="K2379" s="2" t="e">
        <f>IF(Produit_Tarif_Stock!#REF!&lt;&gt;0,Produit_Tarif_Stock!#REF!,"")</f>
        <v>#REF!</v>
      </c>
      <c r="L2379" s="114" t="e">
        <f>IF(Produit_Tarif_Stock!#REF!&lt;&gt;0,Produit_Tarif_Stock!#REF!,"")</f>
        <v>#REF!</v>
      </c>
      <c r="M2379" s="114" t="e">
        <f>IF(Produit_Tarif_Stock!#REF!&lt;&gt;0,Produit_Tarif_Stock!#REF!,"")</f>
        <v>#REF!</v>
      </c>
      <c r="N2379" s="454"/>
      <c r="P2379" s="2" t="e">
        <f>IF(Produit_Tarif_Stock!#REF!&lt;&gt;0,Produit_Tarif_Stock!#REF!,"")</f>
        <v>#REF!</v>
      </c>
      <c r="Q2379" s="518" t="e">
        <f>IF(Produit_Tarif_Stock!#REF!&lt;&gt;0,(E2379-(E2379*H2379)-Produit_Tarif_Stock!#REF!)/Produit_Tarif_Stock!#REF!*100,(E2379-(E2379*H2379)-Produit_Tarif_Stock!#REF!)/Produit_Tarif_Stock!#REF!*100)</f>
        <v>#REF!</v>
      </c>
      <c r="R2379" s="523">
        <f t="shared" si="75"/>
        <v>0</v>
      </c>
      <c r="S2379" s="524" t="e">
        <f>Produit_Tarif_Stock!#REF!</f>
        <v>#REF!</v>
      </c>
    </row>
    <row r="2380" spans="1:19" ht="24.75" customHeight="1">
      <c r="A2380" s="228" t="e">
        <f>Produit_Tarif_Stock!#REF!</f>
        <v>#REF!</v>
      </c>
      <c r="B2380" s="118" t="e">
        <f>IF(Produit_Tarif_Stock!#REF!&lt;&gt;"",Produit_Tarif_Stock!#REF!,"")</f>
        <v>#REF!</v>
      </c>
      <c r="C2380" s="502" t="e">
        <f>IF(Produit_Tarif_Stock!#REF!&lt;&gt;"",Produit_Tarif_Stock!#REF!,"")</f>
        <v>#REF!</v>
      </c>
      <c r="D2380" s="505" t="e">
        <f>IF(Produit_Tarif_Stock!#REF!&lt;&gt;"",Produit_Tarif_Stock!#REF!,"")</f>
        <v>#REF!</v>
      </c>
      <c r="E2380" s="514" t="e">
        <f>IF(Produit_Tarif_Stock!#REF!&lt;&gt;0,Produit_Tarif_Stock!#REF!,"")</f>
        <v>#REF!</v>
      </c>
      <c r="F2380" s="2" t="e">
        <f>IF(Produit_Tarif_Stock!#REF!&lt;&gt;"",Produit_Tarif_Stock!#REF!,"")</f>
        <v>#REF!</v>
      </c>
      <c r="G2380" s="506" t="e">
        <f>IF(Produit_Tarif_Stock!#REF!&lt;&gt;0,Produit_Tarif_Stock!#REF!,"")</f>
        <v>#REF!</v>
      </c>
      <c r="I2380" s="506" t="str">
        <f t="shared" si="74"/>
        <v/>
      </c>
      <c r="J2380" s="2" t="e">
        <f>IF(Produit_Tarif_Stock!#REF!&lt;&gt;0,Produit_Tarif_Stock!#REF!,"")</f>
        <v>#REF!</v>
      </c>
      <c r="K2380" s="2" t="e">
        <f>IF(Produit_Tarif_Stock!#REF!&lt;&gt;0,Produit_Tarif_Stock!#REF!,"")</f>
        <v>#REF!</v>
      </c>
      <c r="L2380" s="114" t="e">
        <f>IF(Produit_Tarif_Stock!#REF!&lt;&gt;0,Produit_Tarif_Stock!#REF!,"")</f>
        <v>#REF!</v>
      </c>
      <c r="M2380" s="114" t="e">
        <f>IF(Produit_Tarif_Stock!#REF!&lt;&gt;0,Produit_Tarif_Stock!#REF!,"")</f>
        <v>#REF!</v>
      </c>
      <c r="N2380" s="454"/>
      <c r="P2380" s="2" t="e">
        <f>IF(Produit_Tarif_Stock!#REF!&lt;&gt;0,Produit_Tarif_Stock!#REF!,"")</f>
        <v>#REF!</v>
      </c>
      <c r="Q2380" s="518" t="e">
        <f>IF(Produit_Tarif_Stock!#REF!&lt;&gt;0,(E2380-(E2380*H2380)-Produit_Tarif_Stock!#REF!)/Produit_Tarif_Stock!#REF!*100,(E2380-(E2380*H2380)-Produit_Tarif_Stock!#REF!)/Produit_Tarif_Stock!#REF!*100)</f>
        <v>#REF!</v>
      </c>
      <c r="R2380" s="523">
        <f t="shared" si="75"/>
        <v>0</v>
      </c>
      <c r="S2380" s="524" t="e">
        <f>Produit_Tarif_Stock!#REF!</f>
        <v>#REF!</v>
      </c>
    </row>
    <row r="2381" spans="1:19" ht="24.75" customHeight="1">
      <c r="A2381" s="228" t="e">
        <f>Produit_Tarif_Stock!#REF!</f>
        <v>#REF!</v>
      </c>
      <c r="B2381" s="118" t="e">
        <f>IF(Produit_Tarif_Stock!#REF!&lt;&gt;"",Produit_Tarif_Stock!#REF!,"")</f>
        <v>#REF!</v>
      </c>
      <c r="C2381" s="502" t="e">
        <f>IF(Produit_Tarif_Stock!#REF!&lt;&gt;"",Produit_Tarif_Stock!#REF!,"")</f>
        <v>#REF!</v>
      </c>
      <c r="D2381" s="505" t="e">
        <f>IF(Produit_Tarif_Stock!#REF!&lt;&gt;"",Produit_Tarif_Stock!#REF!,"")</f>
        <v>#REF!</v>
      </c>
      <c r="E2381" s="514" t="e">
        <f>IF(Produit_Tarif_Stock!#REF!&lt;&gt;0,Produit_Tarif_Stock!#REF!,"")</f>
        <v>#REF!</v>
      </c>
      <c r="F2381" s="2" t="e">
        <f>IF(Produit_Tarif_Stock!#REF!&lt;&gt;"",Produit_Tarif_Stock!#REF!,"")</f>
        <v>#REF!</v>
      </c>
      <c r="G2381" s="506" t="e">
        <f>IF(Produit_Tarif_Stock!#REF!&lt;&gt;0,Produit_Tarif_Stock!#REF!,"")</f>
        <v>#REF!</v>
      </c>
      <c r="I2381" s="506" t="str">
        <f t="shared" si="74"/>
        <v/>
      </c>
      <c r="J2381" s="2" t="e">
        <f>IF(Produit_Tarif_Stock!#REF!&lt;&gt;0,Produit_Tarif_Stock!#REF!,"")</f>
        <v>#REF!</v>
      </c>
      <c r="K2381" s="2" t="e">
        <f>IF(Produit_Tarif_Stock!#REF!&lt;&gt;0,Produit_Tarif_Stock!#REF!,"")</f>
        <v>#REF!</v>
      </c>
      <c r="L2381" s="114" t="e">
        <f>IF(Produit_Tarif_Stock!#REF!&lt;&gt;0,Produit_Tarif_Stock!#REF!,"")</f>
        <v>#REF!</v>
      </c>
      <c r="M2381" s="114" t="e">
        <f>IF(Produit_Tarif_Stock!#REF!&lt;&gt;0,Produit_Tarif_Stock!#REF!,"")</f>
        <v>#REF!</v>
      </c>
      <c r="N2381" s="454"/>
      <c r="P2381" s="2" t="e">
        <f>IF(Produit_Tarif_Stock!#REF!&lt;&gt;0,Produit_Tarif_Stock!#REF!,"")</f>
        <v>#REF!</v>
      </c>
      <c r="Q2381" s="518" t="e">
        <f>IF(Produit_Tarif_Stock!#REF!&lt;&gt;0,(E2381-(E2381*H2381)-Produit_Tarif_Stock!#REF!)/Produit_Tarif_Stock!#REF!*100,(E2381-(E2381*H2381)-Produit_Tarif_Stock!#REF!)/Produit_Tarif_Stock!#REF!*100)</f>
        <v>#REF!</v>
      </c>
      <c r="R2381" s="523">
        <f t="shared" si="75"/>
        <v>0</v>
      </c>
      <c r="S2381" s="524" t="e">
        <f>Produit_Tarif_Stock!#REF!</f>
        <v>#REF!</v>
      </c>
    </row>
    <row r="2382" spans="1:19" ht="24.75" customHeight="1">
      <c r="A2382" s="228" t="e">
        <f>Produit_Tarif_Stock!#REF!</f>
        <v>#REF!</v>
      </c>
      <c r="B2382" s="118" t="e">
        <f>IF(Produit_Tarif_Stock!#REF!&lt;&gt;"",Produit_Tarif_Stock!#REF!,"")</f>
        <v>#REF!</v>
      </c>
      <c r="C2382" s="502" t="e">
        <f>IF(Produit_Tarif_Stock!#REF!&lt;&gt;"",Produit_Tarif_Stock!#REF!,"")</f>
        <v>#REF!</v>
      </c>
      <c r="D2382" s="505" t="e">
        <f>IF(Produit_Tarif_Stock!#REF!&lt;&gt;"",Produit_Tarif_Stock!#REF!,"")</f>
        <v>#REF!</v>
      </c>
      <c r="E2382" s="514" t="e">
        <f>IF(Produit_Tarif_Stock!#REF!&lt;&gt;0,Produit_Tarif_Stock!#REF!,"")</f>
        <v>#REF!</v>
      </c>
      <c r="F2382" s="2" t="e">
        <f>IF(Produit_Tarif_Stock!#REF!&lt;&gt;"",Produit_Tarif_Stock!#REF!,"")</f>
        <v>#REF!</v>
      </c>
      <c r="G2382" s="506" t="e">
        <f>IF(Produit_Tarif_Stock!#REF!&lt;&gt;0,Produit_Tarif_Stock!#REF!,"")</f>
        <v>#REF!</v>
      </c>
      <c r="I2382" s="506" t="str">
        <f t="shared" si="74"/>
        <v/>
      </c>
      <c r="J2382" s="2" t="e">
        <f>IF(Produit_Tarif_Stock!#REF!&lt;&gt;0,Produit_Tarif_Stock!#REF!,"")</f>
        <v>#REF!</v>
      </c>
      <c r="K2382" s="2" t="e">
        <f>IF(Produit_Tarif_Stock!#REF!&lt;&gt;0,Produit_Tarif_Stock!#REF!,"")</f>
        <v>#REF!</v>
      </c>
      <c r="L2382" s="114" t="e">
        <f>IF(Produit_Tarif_Stock!#REF!&lt;&gt;0,Produit_Tarif_Stock!#REF!,"")</f>
        <v>#REF!</v>
      </c>
      <c r="M2382" s="114" t="e">
        <f>IF(Produit_Tarif_Stock!#REF!&lt;&gt;0,Produit_Tarif_Stock!#REF!,"")</f>
        <v>#REF!</v>
      </c>
      <c r="N2382" s="454"/>
      <c r="P2382" s="2" t="e">
        <f>IF(Produit_Tarif_Stock!#REF!&lt;&gt;0,Produit_Tarif_Stock!#REF!,"")</f>
        <v>#REF!</v>
      </c>
      <c r="Q2382" s="518" t="e">
        <f>IF(Produit_Tarif_Stock!#REF!&lt;&gt;0,(E2382-(E2382*H2382)-Produit_Tarif_Stock!#REF!)/Produit_Tarif_Stock!#REF!*100,(E2382-(E2382*H2382)-Produit_Tarif_Stock!#REF!)/Produit_Tarif_Stock!#REF!*100)</f>
        <v>#REF!</v>
      </c>
      <c r="R2382" s="523">
        <f t="shared" si="75"/>
        <v>0</v>
      </c>
      <c r="S2382" s="524" t="e">
        <f>Produit_Tarif_Stock!#REF!</f>
        <v>#REF!</v>
      </c>
    </row>
    <row r="2383" spans="1:19" ht="24.75" customHeight="1">
      <c r="A2383" s="228" t="e">
        <f>Produit_Tarif_Stock!#REF!</f>
        <v>#REF!</v>
      </c>
      <c r="B2383" s="118" t="e">
        <f>IF(Produit_Tarif_Stock!#REF!&lt;&gt;"",Produit_Tarif_Stock!#REF!,"")</f>
        <v>#REF!</v>
      </c>
      <c r="C2383" s="502" t="e">
        <f>IF(Produit_Tarif_Stock!#REF!&lt;&gt;"",Produit_Tarif_Stock!#REF!,"")</f>
        <v>#REF!</v>
      </c>
      <c r="D2383" s="505" t="e">
        <f>IF(Produit_Tarif_Stock!#REF!&lt;&gt;"",Produit_Tarif_Stock!#REF!,"")</f>
        <v>#REF!</v>
      </c>
      <c r="E2383" s="514" t="e">
        <f>IF(Produit_Tarif_Stock!#REF!&lt;&gt;0,Produit_Tarif_Stock!#REF!,"")</f>
        <v>#REF!</v>
      </c>
      <c r="F2383" s="2" t="e">
        <f>IF(Produit_Tarif_Stock!#REF!&lt;&gt;"",Produit_Tarif_Stock!#REF!,"")</f>
        <v>#REF!</v>
      </c>
      <c r="G2383" s="506" t="e">
        <f>IF(Produit_Tarif_Stock!#REF!&lt;&gt;0,Produit_Tarif_Stock!#REF!,"")</f>
        <v>#REF!</v>
      </c>
      <c r="I2383" s="506" t="str">
        <f t="shared" si="74"/>
        <v/>
      </c>
      <c r="J2383" s="2" t="e">
        <f>IF(Produit_Tarif_Stock!#REF!&lt;&gt;0,Produit_Tarif_Stock!#REF!,"")</f>
        <v>#REF!</v>
      </c>
      <c r="K2383" s="2" t="e">
        <f>IF(Produit_Tarif_Stock!#REF!&lt;&gt;0,Produit_Tarif_Stock!#REF!,"")</f>
        <v>#REF!</v>
      </c>
      <c r="L2383" s="114" t="e">
        <f>IF(Produit_Tarif_Stock!#REF!&lt;&gt;0,Produit_Tarif_Stock!#REF!,"")</f>
        <v>#REF!</v>
      </c>
      <c r="M2383" s="114" t="e">
        <f>IF(Produit_Tarif_Stock!#REF!&lt;&gt;0,Produit_Tarif_Stock!#REF!,"")</f>
        <v>#REF!</v>
      </c>
      <c r="N2383" s="454"/>
      <c r="P2383" s="2" t="e">
        <f>IF(Produit_Tarif_Stock!#REF!&lt;&gt;0,Produit_Tarif_Stock!#REF!,"")</f>
        <v>#REF!</v>
      </c>
      <c r="Q2383" s="518" t="e">
        <f>IF(Produit_Tarif_Stock!#REF!&lt;&gt;0,(E2383-(E2383*H2383)-Produit_Tarif_Stock!#REF!)/Produit_Tarif_Stock!#REF!*100,(E2383-(E2383*H2383)-Produit_Tarif_Stock!#REF!)/Produit_Tarif_Stock!#REF!*100)</f>
        <v>#REF!</v>
      </c>
      <c r="R2383" s="523">
        <f t="shared" si="75"/>
        <v>0</v>
      </c>
      <c r="S2383" s="524" t="e">
        <f>Produit_Tarif_Stock!#REF!</f>
        <v>#REF!</v>
      </c>
    </row>
    <row r="2384" spans="1:19" ht="24.75" customHeight="1">
      <c r="A2384" s="228" t="e">
        <f>Produit_Tarif_Stock!#REF!</f>
        <v>#REF!</v>
      </c>
      <c r="B2384" s="118" t="e">
        <f>IF(Produit_Tarif_Stock!#REF!&lt;&gt;"",Produit_Tarif_Stock!#REF!,"")</f>
        <v>#REF!</v>
      </c>
      <c r="C2384" s="502" t="e">
        <f>IF(Produit_Tarif_Stock!#REF!&lt;&gt;"",Produit_Tarif_Stock!#REF!,"")</f>
        <v>#REF!</v>
      </c>
      <c r="D2384" s="505" t="e">
        <f>IF(Produit_Tarif_Stock!#REF!&lt;&gt;"",Produit_Tarif_Stock!#REF!,"")</f>
        <v>#REF!</v>
      </c>
      <c r="E2384" s="514" t="e">
        <f>IF(Produit_Tarif_Stock!#REF!&lt;&gt;0,Produit_Tarif_Stock!#REF!,"")</f>
        <v>#REF!</v>
      </c>
      <c r="F2384" s="2" t="e">
        <f>IF(Produit_Tarif_Stock!#REF!&lt;&gt;"",Produit_Tarif_Stock!#REF!,"")</f>
        <v>#REF!</v>
      </c>
      <c r="G2384" s="506" t="e">
        <f>IF(Produit_Tarif_Stock!#REF!&lt;&gt;0,Produit_Tarif_Stock!#REF!,"")</f>
        <v>#REF!</v>
      </c>
      <c r="I2384" s="506" t="str">
        <f t="shared" si="74"/>
        <v/>
      </c>
      <c r="J2384" s="2" t="e">
        <f>IF(Produit_Tarif_Stock!#REF!&lt;&gt;0,Produit_Tarif_Stock!#REF!,"")</f>
        <v>#REF!</v>
      </c>
      <c r="K2384" s="2" t="e">
        <f>IF(Produit_Tarif_Stock!#REF!&lt;&gt;0,Produit_Tarif_Stock!#REF!,"")</f>
        <v>#REF!</v>
      </c>
      <c r="L2384" s="114" t="e">
        <f>IF(Produit_Tarif_Stock!#REF!&lt;&gt;0,Produit_Tarif_Stock!#REF!,"")</f>
        <v>#REF!</v>
      </c>
      <c r="M2384" s="114" t="e">
        <f>IF(Produit_Tarif_Stock!#REF!&lt;&gt;0,Produit_Tarif_Stock!#REF!,"")</f>
        <v>#REF!</v>
      </c>
      <c r="N2384" s="454"/>
      <c r="P2384" s="2" t="e">
        <f>IF(Produit_Tarif_Stock!#REF!&lt;&gt;0,Produit_Tarif_Stock!#REF!,"")</f>
        <v>#REF!</v>
      </c>
      <c r="Q2384" s="518" t="e">
        <f>IF(Produit_Tarif_Stock!#REF!&lt;&gt;0,(E2384-(E2384*H2384)-Produit_Tarif_Stock!#REF!)/Produit_Tarif_Stock!#REF!*100,(E2384-(E2384*H2384)-Produit_Tarif_Stock!#REF!)/Produit_Tarif_Stock!#REF!*100)</f>
        <v>#REF!</v>
      </c>
      <c r="R2384" s="523">
        <f t="shared" si="75"/>
        <v>0</v>
      </c>
      <c r="S2384" s="524" t="e">
        <f>Produit_Tarif_Stock!#REF!</f>
        <v>#REF!</v>
      </c>
    </row>
    <row r="2385" spans="1:19" ht="24.75" customHeight="1">
      <c r="A2385" s="228" t="e">
        <f>Produit_Tarif_Stock!#REF!</f>
        <v>#REF!</v>
      </c>
      <c r="B2385" s="118" t="e">
        <f>IF(Produit_Tarif_Stock!#REF!&lt;&gt;"",Produit_Tarif_Stock!#REF!,"")</f>
        <v>#REF!</v>
      </c>
      <c r="C2385" s="502" t="e">
        <f>IF(Produit_Tarif_Stock!#REF!&lt;&gt;"",Produit_Tarif_Stock!#REF!,"")</f>
        <v>#REF!</v>
      </c>
      <c r="D2385" s="505" t="e">
        <f>IF(Produit_Tarif_Stock!#REF!&lt;&gt;"",Produit_Tarif_Stock!#REF!,"")</f>
        <v>#REF!</v>
      </c>
      <c r="E2385" s="514" t="e">
        <f>IF(Produit_Tarif_Stock!#REF!&lt;&gt;0,Produit_Tarif_Stock!#REF!,"")</f>
        <v>#REF!</v>
      </c>
      <c r="F2385" s="2" t="e">
        <f>IF(Produit_Tarif_Stock!#REF!&lt;&gt;"",Produit_Tarif_Stock!#REF!,"")</f>
        <v>#REF!</v>
      </c>
      <c r="G2385" s="506" t="e">
        <f>IF(Produit_Tarif_Stock!#REF!&lt;&gt;0,Produit_Tarif_Stock!#REF!,"")</f>
        <v>#REF!</v>
      </c>
      <c r="I2385" s="506" t="str">
        <f t="shared" si="74"/>
        <v/>
      </c>
      <c r="J2385" s="2" t="e">
        <f>IF(Produit_Tarif_Stock!#REF!&lt;&gt;0,Produit_Tarif_Stock!#REF!,"")</f>
        <v>#REF!</v>
      </c>
      <c r="K2385" s="2" t="e">
        <f>IF(Produit_Tarif_Stock!#REF!&lt;&gt;0,Produit_Tarif_Stock!#REF!,"")</f>
        <v>#REF!</v>
      </c>
      <c r="L2385" s="114" t="e">
        <f>IF(Produit_Tarif_Stock!#REF!&lt;&gt;0,Produit_Tarif_Stock!#REF!,"")</f>
        <v>#REF!</v>
      </c>
      <c r="M2385" s="114" t="e">
        <f>IF(Produit_Tarif_Stock!#REF!&lt;&gt;0,Produit_Tarif_Stock!#REF!,"")</f>
        <v>#REF!</v>
      </c>
      <c r="N2385" s="454"/>
      <c r="P2385" s="2" t="e">
        <f>IF(Produit_Tarif_Stock!#REF!&lt;&gt;0,Produit_Tarif_Stock!#REF!,"")</f>
        <v>#REF!</v>
      </c>
      <c r="Q2385" s="518" t="e">
        <f>IF(Produit_Tarif_Stock!#REF!&lt;&gt;0,(E2385-(E2385*H2385)-Produit_Tarif_Stock!#REF!)/Produit_Tarif_Stock!#REF!*100,(E2385-(E2385*H2385)-Produit_Tarif_Stock!#REF!)/Produit_Tarif_Stock!#REF!*100)</f>
        <v>#REF!</v>
      </c>
      <c r="R2385" s="523">
        <f t="shared" si="75"/>
        <v>0</v>
      </c>
      <c r="S2385" s="524" t="e">
        <f>Produit_Tarif_Stock!#REF!</f>
        <v>#REF!</v>
      </c>
    </row>
    <row r="2386" spans="1:19" ht="24.75" customHeight="1">
      <c r="A2386" s="228" t="e">
        <f>Produit_Tarif_Stock!#REF!</f>
        <v>#REF!</v>
      </c>
      <c r="B2386" s="118" t="e">
        <f>IF(Produit_Tarif_Stock!#REF!&lt;&gt;"",Produit_Tarif_Stock!#REF!,"")</f>
        <v>#REF!</v>
      </c>
      <c r="C2386" s="502" t="e">
        <f>IF(Produit_Tarif_Stock!#REF!&lt;&gt;"",Produit_Tarif_Stock!#REF!,"")</f>
        <v>#REF!</v>
      </c>
      <c r="D2386" s="505" t="e">
        <f>IF(Produit_Tarif_Stock!#REF!&lt;&gt;"",Produit_Tarif_Stock!#REF!,"")</f>
        <v>#REF!</v>
      </c>
      <c r="E2386" s="514" t="e">
        <f>IF(Produit_Tarif_Stock!#REF!&lt;&gt;0,Produit_Tarif_Stock!#REF!,"")</f>
        <v>#REF!</v>
      </c>
      <c r="F2386" s="2" t="e">
        <f>IF(Produit_Tarif_Stock!#REF!&lt;&gt;"",Produit_Tarif_Stock!#REF!,"")</f>
        <v>#REF!</v>
      </c>
      <c r="G2386" s="506" t="e">
        <f>IF(Produit_Tarif_Stock!#REF!&lt;&gt;0,Produit_Tarif_Stock!#REF!,"")</f>
        <v>#REF!</v>
      </c>
      <c r="I2386" s="506" t="str">
        <f t="shared" si="74"/>
        <v/>
      </c>
      <c r="J2386" s="2" t="e">
        <f>IF(Produit_Tarif_Stock!#REF!&lt;&gt;0,Produit_Tarif_Stock!#REF!,"")</f>
        <v>#REF!</v>
      </c>
      <c r="K2386" s="2" t="e">
        <f>IF(Produit_Tarif_Stock!#REF!&lt;&gt;0,Produit_Tarif_Stock!#REF!,"")</f>
        <v>#REF!</v>
      </c>
      <c r="L2386" s="114" t="e">
        <f>IF(Produit_Tarif_Stock!#REF!&lt;&gt;0,Produit_Tarif_Stock!#REF!,"")</f>
        <v>#REF!</v>
      </c>
      <c r="M2386" s="114" t="e">
        <f>IF(Produit_Tarif_Stock!#REF!&lt;&gt;0,Produit_Tarif_Stock!#REF!,"")</f>
        <v>#REF!</v>
      </c>
      <c r="N2386" s="454"/>
      <c r="P2386" s="2" t="e">
        <f>IF(Produit_Tarif_Stock!#REF!&lt;&gt;0,Produit_Tarif_Stock!#REF!,"")</f>
        <v>#REF!</v>
      </c>
      <c r="Q2386" s="518" t="e">
        <f>IF(Produit_Tarif_Stock!#REF!&lt;&gt;0,(E2386-(E2386*H2386)-Produit_Tarif_Stock!#REF!)/Produit_Tarif_Stock!#REF!*100,(E2386-(E2386*H2386)-Produit_Tarif_Stock!#REF!)/Produit_Tarif_Stock!#REF!*100)</f>
        <v>#REF!</v>
      </c>
      <c r="R2386" s="523">
        <f t="shared" si="75"/>
        <v>0</v>
      </c>
      <c r="S2386" s="524" t="e">
        <f>Produit_Tarif_Stock!#REF!</f>
        <v>#REF!</v>
      </c>
    </row>
    <row r="2387" spans="1:19" ht="24.75" customHeight="1">
      <c r="A2387" s="228" t="e">
        <f>Produit_Tarif_Stock!#REF!</f>
        <v>#REF!</v>
      </c>
      <c r="B2387" s="118" t="e">
        <f>IF(Produit_Tarif_Stock!#REF!&lt;&gt;"",Produit_Tarif_Stock!#REF!,"")</f>
        <v>#REF!</v>
      </c>
      <c r="C2387" s="502" t="e">
        <f>IF(Produit_Tarif_Stock!#REF!&lt;&gt;"",Produit_Tarif_Stock!#REF!,"")</f>
        <v>#REF!</v>
      </c>
      <c r="D2387" s="505" t="e">
        <f>IF(Produit_Tarif_Stock!#REF!&lt;&gt;"",Produit_Tarif_Stock!#REF!,"")</f>
        <v>#REF!</v>
      </c>
      <c r="E2387" s="514" t="e">
        <f>IF(Produit_Tarif_Stock!#REF!&lt;&gt;0,Produit_Tarif_Stock!#REF!,"")</f>
        <v>#REF!</v>
      </c>
      <c r="F2387" s="2" t="e">
        <f>IF(Produit_Tarif_Stock!#REF!&lt;&gt;"",Produit_Tarif_Stock!#REF!,"")</f>
        <v>#REF!</v>
      </c>
      <c r="G2387" s="506" t="e">
        <f>IF(Produit_Tarif_Stock!#REF!&lt;&gt;0,Produit_Tarif_Stock!#REF!,"")</f>
        <v>#REF!</v>
      </c>
      <c r="I2387" s="506" t="str">
        <f t="shared" si="74"/>
        <v/>
      </c>
      <c r="J2387" s="2" t="e">
        <f>IF(Produit_Tarif_Stock!#REF!&lt;&gt;0,Produit_Tarif_Stock!#REF!,"")</f>
        <v>#REF!</v>
      </c>
      <c r="K2387" s="2" t="e">
        <f>IF(Produit_Tarif_Stock!#REF!&lt;&gt;0,Produit_Tarif_Stock!#REF!,"")</f>
        <v>#REF!</v>
      </c>
      <c r="L2387" s="114" t="e">
        <f>IF(Produit_Tarif_Stock!#REF!&lt;&gt;0,Produit_Tarif_Stock!#REF!,"")</f>
        <v>#REF!</v>
      </c>
      <c r="M2387" s="114" t="e">
        <f>IF(Produit_Tarif_Stock!#REF!&lt;&gt;0,Produit_Tarif_Stock!#REF!,"")</f>
        <v>#REF!</v>
      </c>
      <c r="N2387" s="454"/>
      <c r="P2387" s="2" t="e">
        <f>IF(Produit_Tarif_Stock!#REF!&lt;&gt;0,Produit_Tarif_Stock!#REF!,"")</f>
        <v>#REF!</v>
      </c>
      <c r="Q2387" s="518" t="e">
        <f>IF(Produit_Tarif_Stock!#REF!&lt;&gt;0,(E2387-(E2387*H2387)-Produit_Tarif_Stock!#REF!)/Produit_Tarif_Stock!#REF!*100,(E2387-(E2387*H2387)-Produit_Tarif_Stock!#REF!)/Produit_Tarif_Stock!#REF!*100)</f>
        <v>#REF!</v>
      </c>
      <c r="R2387" s="523">
        <f t="shared" si="75"/>
        <v>0</v>
      </c>
      <c r="S2387" s="524" t="e">
        <f>Produit_Tarif_Stock!#REF!</f>
        <v>#REF!</v>
      </c>
    </row>
    <row r="2388" spans="1:19" ht="24.75" customHeight="1">
      <c r="A2388" s="228" t="e">
        <f>Produit_Tarif_Stock!#REF!</f>
        <v>#REF!</v>
      </c>
      <c r="B2388" s="118" t="e">
        <f>IF(Produit_Tarif_Stock!#REF!&lt;&gt;"",Produit_Tarif_Stock!#REF!,"")</f>
        <v>#REF!</v>
      </c>
      <c r="C2388" s="502" t="e">
        <f>IF(Produit_Tarif_Stock!#REF!&lt;&gt;"",Produit_Tarif_Stock!#REF!,"")</f>
        <v>#REF!</v>
      </c>
      <c r="D2388" s="505" t="e">
        <f>IF(Produit_Tarif_Stock!#REF!&lt;&gt;"",Produit_Tarif_Stock!#REF!,"")</f>
        <v>#REF!</v>
      </c>
      <c r="E2388" s="514" t="e">
        <f>IF(Produit_Tarif_Stock!#REF!&lt;&gt;0,Produit_Tarif_Stock!#REF!,"")</f>
        <v>#REF!</v>
      </c>
      <c r="F2388" s="2" t="e">
        <f>IF(Produit_Tarif_Stock!#REF!&lt;&gt;"",Produit_Tarif_Stock!#REF!,"")</f>
        <v>#REF!</v>
      </c>
      <c r="G2388" s="506" t="e">
        <f>IF(Produit_Tarif_Stock!#REF!&lt;&gt;0,Produit_Tarif_Stock!#REF!,"")</f>
        <v>#REF!</v>
      </c>
      <c r="I2388" s="506" t="str">
        <f t="shared" si="74"/>
        <v/>
      </c>
      <c r="J2388" s="2" t="e">
        <f>IF(Produit_Tarif_Stock!#REF!&lt;&gt;0,Produit_Tarif_Stock!#REF!,"")</f>
        <v>#REF!</v>
      </c>
      <c r="K2388" s="2" t="e">
        <f>IF(Produit_Tarif_Stock!#REF!&lt;&gt;0,Produit_Tarif_Stock!#REF!,"")</f>
        <v>#REF!</v>
      </c>
      <c r="L2388" s="114" t="e">
        <f>IF(Produit_Tarif_Stock!#REF!&lt;&gt;0,Produit_Tarif_Stock!#REF!,"")</f>
        <v>#REF!</v>
      </c>
      <c r="M2388" s="114" t="e">
        <f>IF(Produit_Tarif_Stock!#REF!&lt;&gt;0,Produit_Tarif_Stock!#REF!,"")</f>
        <v>#REF!</v>
      </c>
      <c r="N2388" s="454"/>
      <c r="P2388" s="2" t="e">
        <f>IF(Produit_Tarif_Stock!#REF!&lt;&gt;0,Produit_Tarif_Stock!#REF!,"")</f>
        <v>#REF!</v>
      </c>
      <c r="Q2388" s="518" t="e">
        <f>IF(Produit_Tarif_Stock!#REF!&lt;&gt;0,(E2388-(E2388*H2388)-Produit_Tarif_Stock!#REF!)/Produit_Tarif_Stock!#REF!*100,(E2388-(E2388*H2388)-Produit_Tarif_Stock!#REF!)/Produit_Tarif_Stock!#REF!*100)</f>
        <v>#REF!</v>
      </c>
      <c r="R2388" s="523">
        <f t="shared" si="75"/>
        <v>0</v>
      </c>
      <c r="S2388" s="524" t="e">
        <f>Produit_Tarif_Stock!#REF!</f>
        <v>#REF!</v>
      </c>
    </row>
    <row r="2389" spans="1:19" ht="24.75" customHeight="1">
      <c r="A2389" s="228" t="e">
        <f>Produit_Tarif_Stock!#REF!</f>
        <v>#REF!</v>
      </c>
      <c r="B2389" s="118" t="e">
        <f>IF(Produit_Tarif_Stock!#REF!&lt;&gt;"",Produit_Tarif_Stock!#REF!,"")</f>
        <v>#REF!</v>
      </c>
      <c r="C2389" s="502" t="e">
        <f>IF(Produit_Tarif_Stock!#REF!&lt;&gt;"",Produit_Tarif_Stock!#REF!,"")</f>
        <v>#REF!</v>
      </c>
      <c r="D2389" s="505" t="e">
        <f>IF(Produit_Tarif_Stock!#REF!&lt;&gt;"",Produit_Tarif_Stock!#REF!,"")</f>
        <v>#REF!</v>
      </c>
      <c r="E2389" s="514" t="e">
        <f>IF(Produit_Tarif_Stock!#REF!&lt;&gt;0,Produit_Tarif_Stock!#REF!,"")</f>
        <v>#REF!</v>
      </c>
      <c r="F2389" s="2" t="e">
        <f>IF(Produit_Tarif_Stock!#REF!&lt;&gt;"",Produit_Tarif_Stock!#REF!,"")</f>
        <v>#REF!</v>
      </c>
      <c r="G2389" s="506" t="e">
        <f>IF(Produit_Tarif_Stock!#REF!&lt;&gt;0,Produit_Tarif_Stock!#REF!,"")</f>
        <v>#REF!</v>
      </c>
      <c r="I2389" s="506" t="str">
        <f t="shared" si="74"/>
        <v/>
      </c>
      <c r="J2389" s="2" t="e">
        <f>IF(Produit_Tarif_Stock!#REF!&lt;&gt;0,Produit_Tarif_Stock!#REF!,"")</f>
        <v>#REF!</v>
      </c>
      <c r="K2389" s="2" t="e">
        <f>IF(Produit_Tarif_Stock!#REF!&lt;&gt;0,Produit_Tarif_Stock!#REF!,"")</f>
        <v>#REF!</v>
      </c>
      <c r="L2389" s="114" t="e">
        <f>IF(Produit_Tarif_Stock!#REF!&lt;&gt;0,Produit_Tarif_Stock!#REF!,"")</f>
        <v>#REF!</v>
      </c>
      <c r="M2389" s="114" t="e">
        <f>IF(Produit_Tarif_Stock!#REF!&lt;&gt;0,Produit_Tarif_Stock!#REF!,"")</f>
        <v>#REF!</v>
      </c>
      <c r="N2389" s="454"/>
      <c r="P2389" s="2" t="e">
        <f>IF(Produit_Tarif_Stock!#REF!&lt;&gt;0,Produit_Tarif_Stock!#REF!,"")</f>
        <v>#REF!</v>
      </c>
      <c r="Q2389" s="518" t="e">
        <f>IF(Produit_Tarif_Stock!#REF!&lt;&gt;0,(E2389-(E2389*H2389)-Produit_Tarif_Stock!#REF!)/Produit_Tarif_Stock!#REF!*100,(E2389-(E2389*H2389)-Produit_Tarif_Stock!#REF!)/Produit_Tarif_Stock!#REF!*100)</f>
        <v>#REF!</v>
      </c>
      <c r="R2389" s="523">
        <f t="shared" si="75"/>
        <v>0</v>
      </c>
      <c r="S2389" s="524" t="e">
        <f>Produit_Tarif_Stock!#REF!</f>
        <v>#REF!</v>
      </c>
    </row>
    <row r="2390" spans="1:19" ht="24.75" customHeight="1">
      <c r="A2390" s="228" t="e">
        <f>Produit_Tarif_Stock!#REF!</f>
        <v>#REF!</v>
      </c>
      <c r="B2390" s="118" t="e">
        <f>IF(Produit_Tarif_Stock!#REF!&lt;&gt;"",Produit_Tarif_Stock!#REF!,"")</f>
        <v>#REF!</v>
      </c>
      <c r="C2390" s="502" t="e">
        <f>IF(Produit_Tarif_Stock!#REF!&lt;&gt;"",Produit_Tarif_Stock!#REF!,"")</f>
        <v>#REF!</v>
      </c>
      <c r="D2390" s="505" t="e">
        <f>IF(Produit_Tarif_Stock!#REF!&lt;&gt;"",Produit_Tarif_Stock!#REF!,"")</f>
        <v>#REF!</v>
      </c>
      <c r="E2390" s="514" t="e">
        <f>IF(Produit_Tarif_Stock!#REF!&lt;&gt;0,Produit_Tarif_Stock!#REF!,"")</f>
        <v>#REF!</v>
      </c>
      <c r="F2390" s="2" t="e">
        <f>IF(Produit_Tarif_Stock!#REF!&lt;&gt;"",Produit_Tarif_Stock!#REF!,"")</f>
        <v>#REF!</v>
      </c>
      <c r="G2390" s="506" t="e">
        <f>IF(Produit_Tarif_Stock!#REF!&lt;&gt;0,Produit_Tarif_Stock!#REF!,"")</f>
        <v>#REF!</v>
      </c>
      <c r="I2390" s="506" t="str">
        <f t="shared" si="74"/>
        <v/>
      </c>
      <c r="J2390" s="2" t="e">
        <f>IF(Produit_Tarif_Stock!#REF!&lt;&gt;0,Produit_Tarif_Stock!#REF!,"")</f>
        <v>#REF!</v>
      </c>
      <c r="K2390" s="2" t="e">
        <f>IF(Produit_Tarif_Stock!#REF!&lt;&gt;0,Produit_Tarif_Stock!#REF!,"")</f>
        <v>#REF!</v>
      </c>
      <c r="L2390" s="114" t="e">
        <f>IF(Produit_Tarif_Stock!#REF!&lt;&gt;0,Produit_Tarif_Stock!#REF!,"")</f>
        <v>#REF!</v>
      </c>
      <c r="M2390" s="114" t="e">
        <f>IF(Produit_Tarif_Stock!#REF!&lt;&gt;0,Produit_Tarif_Stock!#REF!,"")</f>
        <v>#REF!</v>
      </c>
      <c r="N2390" s="454"/>
      <c r="P2390" s="2" t="e">
        <f>IF(Produit_Tarif_Stock!#REF!&lt;&gt;0,Produit_Tarif_Stock!#REF!,"")</f>
        <v>#REF!</v>
      </c>
      <c r="Q2390" s="518" t="e">
        <f>IF(Produit_Tarif_Stock!#REF!&lt;&gt;0,(E2390-(E2390*H2390)-Produit_Tarif_Stock!#REF!)/Produit_Tarif_Stock!#REF!*100,(E2390-(E2390*H2390)-Produit_Tarif_Stock!#REF!)/Produit_Tarif_Stock!#REF!*100)</f>
        <v>#REF!</v>
      </c>
      <c r="R2390" s="523">
        <f t="shared" si="75"/>
        <v>0</v>
      </c>
      <c r="S2390" s="524" t="e">
        <f>Produit_Tarif_Stock!#REF!</f>
        <v>#REF!</v>
      </c>
    </row>
    <row r="2391" spans="1:19" ht="24.75" customHeight="1">
      <c r="A2391" s="228" t="e">
        <f>Produit_Tarif_Stock!#REF!</f>
        <v>#REF!</v>
      </c>
      <c r="B2391" s="118" t="e">
        <f>IF(Produit_Tarif_Stock!#REF!&lt;&gt;"",Produit_Tarif_Stock!#REF!,"")</f>
        <v>#REF!</v>
      </c>
      <c r="C2391" s="502" t="e">
        <f>IF(Produit_Tarif_Stock!#REF!&lt;&gt;"",Produit_Tarif_Stock!#REF!,"")</f>
        <v>#REF!</v>
      </c>
      <c r="D2391" s="505" t="e">
        <f>IF(Produit_Tarif_Stock!#REF!&lt;&gt;"",Produit_Tarif_Stock!#REF!,"")</f>
        <v>#REF!</v>
      </c>
      <c r="E2391" s="514" t="e">
        <f>IF(Produit_Tarif_Stock!#REF!&lt;&gt;0,Produit_Tarif_Stock!#REF!,"")</f>
        <v>#REF!</v>
      </c>
      <c r="F2391" s="2" t="e">
        <f>IF(Produit_Tarif_Stock!#REF!&lt;&gt;"",Produit_Tarif_Stock!#REF!,"")</f>
        <v>#REF!</v>
      </c>
      <c r="G2391" s="506" t="e">
        <f>IF(Produit_Tarif_Stock!#REF!&lt;&gt;0,Produit_Tarif_Stock!#REF!,"")</f>
        <v>#REF!</v>
      </c>
      <c r="I2391" s="506" t="str">
        <f t="shared" si="74"/>
        <v/>
      </c>
      <c r="J2391" s="2" t="e">
        <f>IF(Produit_Tarif_Stock!#REF!&lt;&gt;0,Produit_Tarif_Stock!#REF!,"")</f>
        <v>#REF!</v>
      </c>
      <c r="K2391" s="2" t="e">
        <f>IF(Produit_Tarif_Stock!#REF!&lt;&gt;0,Produit_Tarif_Stock!#REF!,"")</f>
        <v>#REF!</v>
      </c>
      <c r="L2391" s="114" t="e">
        <f>IF(Produit_Tarif_Stock!#REF!&lt;&gt;0,Produit_Tarif_Stock!#REF!,"")</f>
        <v>#REF!</v>
      </c>
      <c r="M2391" s="114" t="e">
        <f>IF(Produit_Tarif_Stock!#REF!&lt;&gt;0,Produit_Tarif_Stock!#REF!,"")</f>
        <v>#REF!</v>
      </c>
      <c r="N2391" s="454"/>
      <c r="P2391" s="2" t="e">
        <f>IF(Produit_Tarif_Stock!#REF!&lt;&gt;0,Produit_Tarif_Stock!#REF!,"")</f>
        <v>#REF!</v>
      </c>
      <c r="Q2391" s="518" t="e">
        <f>IF(Produit_Tarif_Stock!#REF!&lt;&gt;0,(E2391-(E2391*H2391)-Produit_Tarif_Stock!#REF!)/Produit_Tarif_Stock!#REF!*100,(E2391-(E2391*H2391)-Produit_Tarif_Stock!#REF!)/Produit_Tarif_Stock!#REF!*100)</f>
        <v>#REF!</v>
      </c>
      <c r="R2391" s="523">
        <f t="shared" si="75"/>
        <v>0</v>
      </c>
      <c r="S2391" s="524" t="e">
        <f>Produit_Tarif_Stock!#REF!</f>
        <v>#REF!</v>
      </c>
    </row>
    <row r="2392" spans="1:19" ht="24.75" customHeight="1">
      <c r="A2392" s="228" t="e">
        <f>Produit_Tarif_Stock!#REF!</f>
        <v>#REF!</v>
      </c>
      <c r="B2392" s="118" t="e">
        <f>IF(Produit_Tarif_Stock!#REF!&lt;&gt;"",Produit_Tarif_Stock!#REF!,"")</f>
        <v>#REF!</v>
      </c>
      <c r="C2392" s="502" t="e">
        <f>IF(Produit_Tarif_Stock!#REF!&lt;&gt;"",Produit_Tarif_Stock!#REF!,"")</f>
        <v>#REF!</v>
      </c>
      <c r="D2392" s="505" t="e">
        <f>IF(Produit_Tarif_Stock!#REF!&lt;&gt;"",Produit_Tarif_Stock!#REF!,"")</f>
        <v>#REF!</v>
      </c>
      <c r="E2392" s="514" t="e">
        <f>IF(Produit_Tarif_Stock!#REF!&lt;&gt;0,Produit_Tarif_Stock!#REF!,"")</f>
        <v>#REF!</v>
      </c>
      <c r="F2392" s="2" t="e">
        <f>IF(Produit_Tarif_Stock!#REF!&lt;&gt;"",Produit_Tarif_Stock!#REF!,"")</f>
        <v>#REF!</v>
      </c>
      <c r="G2392" s="506" t="e">
        <f>IF(Produit_Tarif_Stock!#REF!&lt;&gt;0,Produit_Tarif_Stock!#REF!,"")</f>
        <v>#REF!</v>
      </c>
      <c r="I2392" s="506" t="str">
        <f t="shared" si="74"/>
        <v/>
      </c>
      <c r="J2392" s="2" t="e">
        <f>IF(Produit_Tarif_Stock!#REF!&lt;&gt;0,Produit_Tarif_Stock!#REF!,"")</f>
        <v>#REF!</v>
      </c>
      <c r="K2392" s="2" t="e">
        <f>IF(Produit_Tarif_Stock!#REF!&lt;&gt;0,Produit_Tarif_Stock!#REF!,"")</f>
        <v>#REF!</v>
      </c>
      <c r="L2392" s="114" t="e">
        <f>IF(Produit_Tarif_Stock!#REF!&lt;&gt;0,Produit_Tarif_Stock!#REF!,"")</f>
        <v>#REF!</v>
      </c>
      <c r="M2392" s="114" t="e">
        <f>IF(Produit_Tarif_Stock!#REF!&lt;&gt;0,Produit_Tarif_Stock!#REF!,"")</f>
        <v>#REF!</v>
      </c>
      <c r="N2392" s="454"/>
      <c r="P2392" s="2" t="e">
        <f>IF(Produit_Tarif_Stock!#REF!&lt;&gt;0,Produit_Tarif_Stock!#REF!,"")</f>
        <v>#REF!</v>
      </c>
      <c r="Q2392" s="518" t="e">
        <f>IF(Produit_Tarif_Stock!#REF!&lt;&gt;0,(E2392-(E2392*H2392)-Produit_Tarif_Stock!#REF!)/Produit_Tarif_Stock!#REF!*100,(E2392-(E2392*H2392)-Produit_Tarif_Stock!#REF!)/Produit_Tarif_Stock!#REF!*100)</f>
        <v>#REF!</v>
      </c>
      <c r="R2392" s="523">
        <f t="shared" si="75"/>
        <v>0</v>
      </c>
      <c r="S2392" s="524" t="e">
        <f>Produit_Tarif_Stock!#REF!</f>
        <v>#REF!</v>
      </c>
    </row>
    <row r="2393" spans="1:19" ht="24.75" customHeight="1">
      <c r="A2393" s="228" t="e">
        <f>Produit_Tarif_Stock!#REF!</f>
        <v>#REF!</v>
      </c>
      <c r="B2393" s="118" t="e">
        <f>IF(Produit_Tarif_Stock!#REF!&lt;&gt;"",Produit_Tarif_Stock!#REF!,"")</f>
        <v>#REF!</v>
      </c>
      <c r="C2393" s="502" t="e">
        <f>IF(Produit_Tarif_Stock!#REF!&lt;&gt;"",Produit_Tarif_Stock!#REF!,"")</f>
        <v>#REF!</v>
      </c>
      <c r="D2393" s="505" t="e">
        <f>IF(Produit_Tarif_Stock!#REF!&lt;&gt;"",Produit_Tarif_Stock!#REF!,"")</f>
        <v>#REF!</v>
      </c>
      <c r="E2393" s="514" t="e">
        <f>IF(Produit_Tarif_Stock!#REF!&lt;&gt;0,Produit_Tarif_Stock!#REF!,"")</f>
        <v>#REF!</v>
      </c>
      <c r="F2393" s="2" t="e">
        <f>IF(Produit_Tarif_Stock!#REF!&lt;&gt;"",Produit_Tarif_Stock!#REF!,"")</f>
        <v>#REF!</v>
      </c>
      <c r="G2393" s="506" t="e">
        <f>IF(Produit_Tarif_Stock!#REF!&lt;&gt;0,Produit_Tarif_Stock!#REF!,"")</f>
        <v>#REF!</v>
      </c>
      <c r="I2393" s="506" t="str">
        <f t="shared" si="74"/>
        <v/>
      </c>
      <c r="J2393" s="2" t="e">
        <f>IF(Produit_Tarif_Stock!#REF!&lt;&gt;0,Produit_Tarif_Stock!#REF!,"")</f>
        <v>#REF!</v>
      </c>
      <c r="K2393" s="2" t="e">
        <f>IF(Produit_Tarif_Stock!#REF!&lt;&gt;0,Produit_Tarif_Stock!#REF!,"")</f>
        <v>#REF!</v>
      </c>
      <c r="L2393" s="114" t="e">
        <f>IF(Produit_Tarif_Stock!#REF!&lt;&gt;0,Produit_Tarif_Stock!#REF!,"")</f>
        <v>#REF!</v>
      </c>
      <c r="M2393" s="114" t="e">
        <f>IF(Produit_Tarif_Stock!#REF!&lt;&gt;0,Produit_Tarif_Stock!#REF!,"")</f>
        <v>#REF!</v>
      </c>
      <c r="N2393" s="454"/>
      <c r="P2393" s="2" t="e">
        <f>IF(Produit_Tarif_Stock!#REF!&lt;&gt;0,Produit_Tarif_Stock!#REF!,"")</f>
        <v>#REF!</v>
      </c>
      <c r="Q2393" s="518" t="e">
        <f>IF(Produit_Tarif_Stock!#REF!&lt;&gt;0,(E2393-(E2393*H2393)-Produit_Tarif_Stock!#REF!)/Produit_Tarif_Stock!#REF!*100,(E2393-(E2393*H2393)-Produit_Tarif_Stock!#REF!)/Produit_Tarif_Stock!#REF!*100)</f>
        <v>#REF!</v>
      </c>
      <c r="R2393" s="523">
        <f t="shared" si="75"/>
        <v>0</v>
      </c>
      <c r="S2393" s="524" t="e">
        <f>Produit_Tarif_Stock!#REF!</f>
        <v>#REF!</v>
      </c>
    </row>
    <row r="2394" spans="1:19" ht="24.75" customHeight="1">
      <c r="A2394" s="228" t="e">
        <f>Produit_Tarif_Stock!#REF!</f>
        <v>#REF!</v>
      </c>
      <c r="B2394" s="118" t="e">
        <f>IF(Produit_Tarif_Stock!#REF!&lt;&gt;"",Produit_Tarif_Stock!#REF!,"")</f>
        <v>#REF!</v>
      </c>
      <c r="C2394" s="502" t="e">
        <f>IF(Produit_Tarif_Stock!#REF!&lt;&gt;"",Produit_Tarif_Stock!#REF!,"")</f>
        <v>#REF!</v>
      </c>
      <c r="D2394" s="505" t="e">
        <f>IF(Produit_Tarif_Stock!#REF!&lt;&gt;"",Produit_Tarif_Stock!#REF!,"")</f>
        <v>#REF!</v>
      </c>
      <c r="E2394" s="514" t="e">
        <f>IF(Produit_Tarif_Stock!#REF!&lt;&gt;0,Produit_Tarif_Stock!#REF!,"")</f>
        <v>#REF!</v>
      </c>
      <c r="F2394" s="2" t="e">
        <f>IF(Produit_Tarif_Stock!#REF!&lt;&gt;"",Produit_Tarif_Stock!#REF!,"")</f>
        <v>#REF!</v>
      </c>
      <c r="G2394" s="506" t="e">
        <f>IF(Produit_Tarif_Stock!#REF!&lt;&gt;0,Produit_Tarif_Stock!#REF!,"")</f>
        <v>#REF!</v>
      </c>
      <c r="I2394" s="506" t="str">
        <f t="shared" si="74"/>
        <v/>
      </c>
      <c r="J2394" s="2" t="e">
        <f>IF(Produit_Tarif_Stock!#REF!&lt;&gt;0,Produit_Tarif_Stock!#REF!,"")</f>
        <v>#REF!</v>
      </c>
      <c r="K2394" s="2" t="e">
        <f>IF(Produit_Tarif_Stock!#REF!&lt;&gt;0,Produit_Tarif_Stock!#REF!,"")</f>
        <v>#REF!</v>
      </c>
      <c r="L2394" s="114" t="e">
        <f>IF(Produit_Tarif_Stock!#REF!&lt;&gt;0,Produit_Tarif_Stock!#REF!,"")</f>
        <v>#REF!</v>
      </c>
      <c r="M2394" s="114" t="e">
        <f>IF(Produit_Tarif_Stock!#REF!&lt;&gt;0,Produit_Tarif_Stock!#REF!,"")</f>
        <v>#REF!</v>
      </c>
      <c r="N2394" s="454"/>
      <c r="P2394" s="2" t="e">
        <f>IF(Produit_Tarif_Stock!#REF!&lt;&gt;0,Produit_Tarif_Stock!#REF!,"")</f>
        <v>#REF!</v>
      </c>
      <c r="Q2394" s="518" t="e">
        <f>IF(Produit_Tarif_Stock!#REF!&lt;&gt;0,(E2394-(E2394*H2394)-Produit_Tarif_Stock!#REF!)/Produit_Tarif_Stock!#REF!*100,(E2394-(E2394*H2394)-Produit_Tarif_Stock!#REF!)/Produit_Tarif_Stock!#REF!*100)</f>
        <v>#REF!</v>
      </c>
      <c r="R2394" s="523">
        <f t="shared" si="75"/>
        <v>0</v>
      </c>
      <c r="S2394" s="524" t="e">
        <f>Produit_Tarif_Stock!#REF!</f>
        <v>#REF!</v>
      </c>
    </row>
    <row r="2395" spans="1:19" ht="24.75" customHeight="1">
      <c r="A2395" s="228" t="e">
        <f>Produit_Tarif_Stock!#REF!</f>
        <v>#REF!</v>
      </c>
      <c r="B2395" s="118" t="e">
        <f>IF(Produit_Tarif_Stock!#REF!&lt;&gt;"",Produit_Tarif_Stock!#REF!,"")</f>
        <v>#REF!</v>
      </c>
      <c r="C2395" s="502" t="e">
        <f>IF(Produit_Tarif_Stock!#REF!&lt;&gt;"",Produit_Tarif_Stock!#REF!,"")</f>
        <v>#REF!</v>
      </c>
      <c r="D2395" s="505" t="e">
        <f>IF(Produit_Tarif_Stock!#REF!&lt;&gt;"",Produit_Tarif_Stock!#REF!,"")</f>
        <v>#REF!</v>
      </c>
      <c r="E2395" s="514" t="e">
        <f>IF(Produit_Tarif_Stock!#REF!&lt;&gt;0,Produit_Tarif_Stock!#REF!,"")</f>
        <v>#REF!</v>
      </c>
      <c r="F2395" s="2" t="e">
        <f>IF(Produit_Tarif_Stock!#REF!&lt;&gt;"",Produit_Tarif_Stock!#REF!,"")</f>
        <v>#REF!</v>
      </c>
      <c r="G2395" s="506" t="e">
        <f>IF(Produit_Tarif_Stock!#REF!&lt;&gt;0,Produit_Tarif_Stock!#REF!,"")</f>
        <v>#REF!</v>
      </c>
      <c r="I2395" s="506" t="str">
        <f t="shared" si="74"/>
        <v/>
      </c>
      <c r="J2395" s="2" t="e">
        <f>IF(Produit_Tarif_Stock!#REF!&lt;&gt;0,Produit_Tarif_Stock!#REF!,"")</f>
        <v>#REF!</v>
      </c>
      <c r="K2395" s="2" t="e">
        <f>IF(Produit_Tarif_Stock!#REF!&lt;&gt;0,Produit_Tarif_Stock!#REF!,"")</f>
        <v>#REF!</v>
      </c>
      <c r="L2395" s="114" t="e">
        <f>IF(Produit_Tarif_Stock!#REF!&lt;&gt;0,Produit_Tarif_Stock!#REF!,"")</f>
        <v>#REF!</v>
      </c>
      <c r="M2395" s="114" t="e">
        <f>IF(Produit_Tarif_Stock!#REF!&lt;&gt;0,Produit_Tarif_Stock!#REF!,"")</f>
        <v>#REF!</v>
      </c>
      <c r="N2395" s="454"/>
      <c r="P2395" s="2" t="e">
        <f>IF(Produit_Tarif_Stock!#REF!&lt;&gt;0,Produit_Tarif_Stock!#REF!,"")</f>
        <v>#REF!</v>
      </c>
      <c r="Q2395" s="518" t="e">
        <f>IF(Produit_Tarif_Stock!#REF!&lt;&gt;0,(E2395-(E2395*H2395)-Produit_Tarif_Stock!#REF!)/Produit_Tarif_Stock!#REF!*100,(E2395-(E2395*H2395)-Produit_Tarif_Stock!#REF!)/Produit_Tarif_Stock!#REF!*100)</f>
        <v>#REF!</v>
      </c>
      <c r="R2395" s="523">
        <f t="shared" si="75"/>
        <v>0</v>
      </c>
      <c r="S2395" s="524" t="e">
        <f>Produit_Tarif_Stock!#REF!</f>
        <v>#REF!</v>
      </c>
    </row>
    <row r="2396" spans="1:19" ht="24.75" customHeight="1">
      <c r="A2396" s="228" t="e">
        <f>Produit_Tarif_Stock!#REF!</f>
        <v>#REF!</v>
      </c>
      <c r="B2396" s="118" t="e">
        <f>IF(Produit_Tarif_Stock!#REF!&lt;&gt;"",Produit_Tarif_Stock!#REF!,"")</f>
        <v>#REF!</v>
      </c>
      <c r="C2396" s="502" t="e">
        <f>IF(Produit_Tarif_Stock!#REF!&lt;&gt;"",Produit_Tarif_Stock!#REF!,"")</f>
        <v>#REF!</v>
      </c>
      <c r="D2396" s="505" t="e">
        <f>IF(Produit_Tarif_Stock!#REF!&lt;&gt;"",Produit_Tarif_Stock!#REF!,"")</f>
        <v>#REF!</v>
      </c>
      <c r="E2396" s="514" t="e">
        <f>IF(Produit_Tarif_Stock!#REF!&lt;&gt;0,Produit_Tarif_Stock!#REF!,"")</f>
        <v>#REF!</v>
      </c>
      <c r="F2396" s="2" t="e">
        <f>IF(Produit_Tarif_Stock!#REF!&lt;&gt;"",Produit_Tarif_Stock!#REF!,"")</f>
        <v>#REF!</v>
      </c>
      <c r="G2396" s="506" t="e">
        <f>IF(Produit_Tarif_Stock!#REF!&lt;&gt;0,Produit_Tarif_Stock!#REF!,"")</f>
        <v>#REF!</v>
      </c>
      <c r="I2396" s="506" t="str">
        <f t="shared" si="74"/>
        <v/>
      </c>
      <c r="J2396" s="2" t="e">
        <f>IF(Produit_Tarif_Stock!#REF!&lt;&gt;0,Produit_Tarif_Stock!#REF!,"")</f>
        <v>#REF!</v>
      </c>
      <c r="K2396" s="2" t="e">
        <f>IF(Produit_Tarif_Stock!#REF!&lt;&gt;0,Produit_Tarif_Stock!#REF!,"")</f>
        <v>#REF!</v>
      </c>
      <c r="L2396" s="114" t="e">
        <f>IF(Produit_Tarif_Stock!#REF!&lt;&gt;0,Produit_Tarif_Stock!#REF!,"")</f>
        <v>#REF!</v>
      </c>
      <c r="M2396" s="114" t="e">
        <f>IF(Produit_Tarif_Stock!#REF!&lt;&gt;0,Produit_Tarif_Stock!#REF!,"")</f>
        <v>#REF!</v>
      </c>
      <c r="N2396" s="454"/>
      <c r="P2396" s="2" t="e">
        <f>IF(Produit_Tarif_Stock!#REF!&lt;&gt;0,Produit_Tarif_Stock!#REF!,"")</f>
        <v>#REF!</v>
      </c>
      <c r="Q2396" s="518" t="e">
        <f>IF(Produit_Tarif_Stock!#REF!&lt;&gt;0,(E2396-(E2396*H2396)-Produit_Tarif_Stock!#REF!)/Produit_Tarif_Stock!#REF!*100,(E2396-(E2396*H2396)-Produit_Tarif_Stock!#REF!)/Produit_Tarif_Stock!#REF!*100)</f>
        <v>#REF!</v>
      </c>
      <c r="R2396" s="523">
        <f t="shared" si="75"/>
        <v>0</v>
      </c>
      <c r="S2396" s="524" t="e">
        <f>Produit_Tarif_Stock!#REF!</f>
        <v>#REF!</v>
      </c>
    </row>
    <row r="2397" spans="1:19" ht="24.75" customHeight="1">
      <c r="A2397" s="228" t="e">
        <f>Produit_Tarif_Stock!#REF!</f>
        <v>#REF!</v>
      </c>
      <c r="B2397" s="118" t="e">
        <f>IF(Produit_Tarif_Stock!#REF!&lt;&gt;"",Produit_Tarif_Stock!#REF!,"")</f>
        <v>#REF!</v>
      </c>
      <c r="C2397" s="502" t="e">
        <f>IF(Produit_Tarif_Stock!#REF!&lt;&gt;"",Produit_Tarif_Stock!#REF!,"")</f>
        <v>#REF!</v>
      </c>
      <c r="D2397" s="505" t="e">
        <f>IF(Produit_Tarif_Stock!#REF!&lt;&gt;"",Produit_Tarif_Stock!#REF!,"")</f>
        <v>#REF!</v>
      </c>
      <c r="E2397" s="514" t="e">
        <f>IF(Produit_Tarif_Stock!#REF!&lt;&gt;0,Produit_Tarif_Stock!#REF!,"")</f>
        <v>#REF!</v>
      </c>
      <c r="F2397" s="2" t="e">
        <f>IF(Produit_Tarif_Stock!#REF!&lt;&gt;"",Produit_Tarif_Stock!#REF!,"")</f>
        <v>#REF!</v>
      </c>
      <c r="G2397" s="506" t="e">
        <f>IF(Produit_Tarif_Stock!#REF!&lt;&gt;0,Produit_Tarif_Stock!#REF!,"")</f>
        <v>#REF!</v>
      </c>
      <c r="I2397" s="506" t="str">
        <f t="shared" si="74"/>
        <v/>
      </c>
      <c r="J2397" s="2" t="e">
        <f>IF(Produit_Tarif_Stock!#REF!&lt;&gt;0,Produit_Tarif_Stock!#REF!,"")</f>
        <v>#REF!</v>
      </c>
      <c r="K2397" s="2" t="e">
        <f>IF(Produit_Tarif_Stock!#REF!&lt;&gt;0,Produit_Tarif_Stock!#REF!,"")</f>
        <v>#REF!</v>
      </c>
      <c r="L2397" s="114" t="e">
        <f>IF(Produit_Tarif_Stock!#REF!&lt;&gt;0,Produit_Tarif_Stock!#REF!,"")</f>
        <v>#REF!</v>
      </c>
      <c r="M2397" s="114" t="e">
        <f>IF(Produit_Tarif_Stock!#REF!&lt;&gt;0,Produit_Tarif_Stock!#REF!,"")</f>
        <v>#REF!</v>
      </c>
      <c r="N2397" s="454"/>
      <c r="P2397" s="2" t="e">
        <f>IF(Produit_Tarif_Stock!#REF!&lt;&gt;0,Produit_Tarif_Stock!#REF!,"")</f>
        <v>#REF!</v>
      </c>
      <c r="Q2397" s="518" t="e">
        <f>IF(Produit_Tarif_Stock!#REF!&lt;&gt;0,(E2397-(E2397*H2397)-Produit_Tarif_Stock!#REF!)/Produit_Tarif_Stock!#REF!*100,(E2397-(E2397*H2397)-Produit_Tarif_Stock!#REF!)/Produit_Tarif_Stock!#REF!*100)</f>
        <v>#REF!</v>
      </c>
      <c r="R2397" s="523">
        <f t="shared" si="75"/>
        <v>0</v>
      </c>
      <c r="S2397" s="524" t="e">
        <f>Produit_Tarif_Stock!#REF!</f>
        <v>#REF!</v>
      </c>
    </row>
    <row r="2398" spans="1:19" ht="24.75" customHeight="1">
      <c r="A2398" s="228" t="e">
        <f>Produit_Tarif_Stock!#REF!</f>
        <v>#REF!</v>
      </c>
      <c r="B2398" s="118" t="e">
        <f>IF(Produit_Tarif_Stock!#REF!&lt;&gt;"",Produit_Tarif_Stock!#REF!,"")</f>
        <v>#REF!</v>
      </c>
      <c r="C2398" s="502" t="e">
        <f>IF(Produit_Tarif_Stock!#REF!&lt;&gt;"",Produit_Tarif_Stock!#REF!,"")</f>
        <v>#REF!</v>
      </c>
      <c r="D2398" s="505" t="e">
        <f>IF(Produit_Tarif_Stock!#REF!&lt;&gt;"",Produit_Tarif_Stock!#REF!,"")</f>
        <v>#REF!</v>
      </c>
      <c r="E2398" s="514" t="e">
        <f>IF(Produit_Tarif_Stock!#REF!&lt;&gt;0,Produit_Tarif_Stock!#REF!,"")</f>
        <v>#REF!</v>
      </c>
      <c r="F2398" s="2" t="e">
        <f>IF(Produit_Tarif_Stock!#REF!&lt;&gt;"",Produit_Tarif_Stock!#REF!,"")</f>
        <v>#REF!</v>
      </c>
      <c r="G2398" s="506" t="e">
        <f>IF(Produit_Tarif_Stock!#REF!&lt;&gt;0,Produit_Tarif_Stock!#REF!,"")</f>
        <v>#REF!</v>
      </c>
      <c r="I2398" s="506" t="str">
        <f t="shared" si="74"/>
        <v/>
      </c>
      <c r="J2398" s="2" t="e">
        <f>IF(Produit_Tarif_Stock!#REF!&lt;&gt;0,Produit_Tarif_Stock!#REF!,"")</f>
        <v>#REF!</v>
      </c>
      <c r="K2398" s="2" t="e">
        <f>IF(Produit_Tarif_Stock!#REF!&lt;&gt;0,Produit_Tarif_Stock!#REF!,"")</f>
        <v>#REF!</v>
      </c>
      <c r="L2398" s="114" t="e">
        <f>IF(Produit_Tarif_Stock!#REF!&lt;&gt;0,Produit_Tarif_Stock!#REF!,"")</f>
        <v>#REF!</v>
      </c>
      <c r="M2398" s="114" t="e">
        <f>IF(Produit_Tarif_Stock!#REF!&lt;&gt;0,Produit_Tarif_Stock!#REF!,"")</f>
        <v>#REF!</v>
      </c>
      <c r="N2398" s="454"/>
      <c r="P2398" s="2" t="e">
        <f>IF(Produit_Tarif_Stock!#REF!&lt;&gt;0,Produit_Tarif_Stock!#REF!,"")</f>
        <v>#REF!</v>
      </c>
      <c r="Q2398" s="518" t="e">
        <f>IF(Produit_Tarif_Stock!#REF!&lt;&gt;0,(E2398-(E2398*H2398)-Produit_Tarif_Stock!#REF!)/Produit_Tarif_Stock!#REF!*100,(E2398-(E2398*H2398)-Produit_Tarif_Stock!#REF!)/Produit_Tarif_Stock!#REF!*100)</f>
        <v>#REF!</v>
      </c>
      <c r="R2398" s="523">
        <f t="shared" si="75"/>
        <v>0</v>
      </c>
      <c r="S2398" s="524" t="e">
        <f>Produit_Tarif_Stock!#REF!</f>
        <v>#REF!</v>
      </c>
    </row>
    <row r="2399" spans="1:19" ht="24.75" customHeight="1">
      <c r="A2399" s="228" t="e">
        <f>Produit_Tarif_Stock!#REF!</f>
        <v>#REF!</v>
      </c>
      <c r="B2399" s="118" t="e">
        <f>IF(Produit_Tarif_Stock!#REF!&lt;&gt;"",Produit_Tarif_Stock!#REF!,"")</f>
        <v>#REF!</v>
      </c>
      <c r="C2399" s="502" t="e">
        <f>IF(Produit_Tarif_Stock!#REF!&lt;&gt;"",Produit_Tarif_Stock!#REF!,"")</f>
        <v>#REF!</v>
      </c>
      <c r="D2399" s="505" t="e">
        <f>IF(Produit_Tarif_Stock!#REF!&lt;&gt;"",Produit_Tarif_Stock!#REF!,"")</f>
        <v>#REF!</v>
      </c>
      <c r="E2399" s="514" t="e">
        <f>IF(Produit_Tarif_Stock!#REF!&lt;&gt;0,Produit_Tarif_Stock!#REF!,"")</f>
        <v>#REF!</v>
      </c>
      <c r="F2399" s="2" t="e">
        <f>IF(Produit_Tarif_Stock!#REF!&lt;&gt;"",Produit_Tarif_Stock!#REF!,"")</f>
        <v>#REF!</v>
      </c>
      <c r="G2399" s="506" t="e">
        <f>IF(Produit_Tarif_Stock!#REF!&lt;&gt;0,Produit_Tarif_Stock!#REF!,"")</f>
        <v>#REF!</v>
      </c>
      <c r="I2399" s="506" t="str">
        <f t="shared" si="74"/>
        <v/>
      </c>
      <c r="J2399" s="2" t="e">
        <f>IF(Produit_Tarif_Stock!#REF!&lt;&gt;0,Produit_Tarif_Stock!#REF!,"")</f>
        <v>#REF!</v>
      </c>
      <c r="K2399" s="2" t="e">
        <f>IF(Produit_Tarif_Stock!#REF!&lt;&gt;0,Produit_Tarif_Stock!#REF!,"")</f>
        <v>#REF!</v>
      </c>
      <c r="L2399" s="114" t="e">
        <f>IF(Produit_Tarif_Stock!#REF!&lt;&gt;0,Produit_Tarif_Stock!#REF!,"")</f>
        <v>#REF!</v>
      </c>
      <c r="M2399" s="114" t="e">
        <f>IF(Produit_Tarif_Stock!#REF!&lt;&gt;0,Produit_Tarif_Stock!#REF!,"")</f>
        <v>#REF!</v>
      </c>
      <c r="N2399" s="454"/>
      <c r="P2399" s="2" t="e">
        <f>IF(Produit_Tarif_Stock!#REF!&lt;&gt;0,Produit_Tarif_Stock!#REF!,"")</f>
        <v>#REF!</v>
      </c>
      <c r="Q2399" s="518" t="e">
        <f>IF(Produit_Tarif_Stock!#REF!&lt;&gt;0,(E2399-(E2399*H2399)-Produit_Tarif_Stock!#REF!)/Produit_Tarif_Stock!#REF!*100,(E2399-(E2399*H2399)-Produit_Tarif_Stock!#REF!)/Produit_Tarif_Stock!#REF!*100)</f>
        <v>#REF!</v>
      </c>
      <c r="R2399" s="523">
        <f t="shared" si="75"/>
        <v>0</v>
      </c>
      <c r="S2399" s="524" t="e">
        <f>Produit_Tarif_Stock!#REF!</f>
        <v>#REF!</v>
      </c>
    </row>
    <row r="2400" spans="1:19" ht="24.75" customHeight="1">
      <c r="A2400" s="228" t="e">
        <f>Produit_Tarif_Stock!#REF!</f>
        <v>#REF!</v>
      </c>
      <c r="B2400" s="118" t="e">
        <f>IF(Produit_Tarif_Stock!#REF!&lt;&gt;"",Produit_Tarif_Stock!#REF!,"")</f>
        <v>#REF!</v>
      </c>
      <c r="C2400" s="502" t="e">
        <f>IF(Produit_Tarif_Stock!#REF!&lt;&gt;"",Produit_Tarif_Stock!#REF!,"")</f>
        <v>#REF!</v>
      </c>
      <c r="D2400" s="505" t="e">
        <f>IF(Produit_Tarif_Stock!#REF!&lt;&gt;"",Produit_Tarif_Stock!#REF!,"")</f>
        <v>#REF!</v>
      </c>
      <c r="E2400" s="514" t="e">
        <f>IF(Produit_Tarif_Stock!#REF!&lt;&gt;0,Produit_Tarif_Stock!#REF!,"")</f>
        <v>#REF!</v>
      </c>
      <c r="F2400" s="2" t="e">
        <f>IF(Produit_Tarif_Stock!#REF!&lt;&gt;"",Produit_Tarif_Stock!#REF!,"")</f>
        <v>#REF!</v>
      </c>
      <c r="G2400" s="506" t="e">
        <f>IF(Produit_Tarif_Stock!#REF!&lt;&gt;0,Produit_Tarif_Stock!#REF!,"")</f>
        <v>#REF!</v>
      </c>
      <c r="I2400" s="506" t="str">
        <f t="shared" si="74"/>
        <v/>
      </c>
      <c r="J2400" s="2" t="e">
        <f>IF(Produit_Tarif_Stock!#REF!&lt;&gt;0,Produit_Tarif_Stock!#REF!,"")</f>
        <v>#REF!</v>
      </c>
      <c r="K2400" s="2" t="e">
        <f>IF(Produit_Tarif_Stock!#REF!&lt;&gt;0,Produit_Tarif_Stock!#REF!,"")</f>
        <v>#REF!</v>
      </c>
      <c r="L2400" s="114" t="e">
        <f>IF(Produit_Tarif_Stock!#REF!&lt;&gt;0,Produit_Tarif_Stock!#REF!,"")</f>
        <v>#REF!</v>
      </c>
      <c r="M2400" s="114" t="e">
        <f>IF(Produit_Tarif_Stock!#REF!&lt;&gt;0,Produit_Tarif_Stock!#REF!,"")</f>
        <v>#REF!</v>
      </c>
      <c r="N2400" s="454"/>
      <c r="P2400" s="2" t="e">
        <f>IF(Produit_Tarif_Stock!#REF!&lt;&gt;0,Produit_Tarif_Stock!#REF!,"")</f>
        <v>#REF!</v>
      </c>
      <c r="Q2400" s="518" t="e">
        <f>IF(Produit_Tarif_Stock!#REF!&lt;&gt;0,(E2400-(E2400*H2400)-Produit_Tarif_Stock!#REF!)/Produit_Tarif_Stock!#REF!*100,(E2400-(E2400*H2400)-Produit_Tarif_Stock!#REF!)/Produit_Tarif_Stock!#REF!*100)</f>
        <v>#REF!</v>
      </c>
      <c r="R2400" s="523">
        <f t="shared" si="75"/>
        <v>0</v>
      </c>
      <c r="S2400" s="524" t="e">
        <f>Produit_Tarif_Stock!#REF!</f>
        <v>#REF!</v>
      </c>
    </row>
    <row r="2401" spans="1:19" ht="24.75" customHeight="1">
      <c r="A2401" s="228" t="e">
        <f>Produit_Tarif_Stock!#REF!</f>
        <v>#REF!</v>
      </c>
      <c r="B2401" s="118" t="e">
        <f>IF(Produit_Tarif_Stock!#REF!&lt;&gt;"",Produit_Tarif_Stock!#REF!,"")</f>
        <v>#REF!</v>
      </c>
      <c r="C2401" s="502" t="e">
        <f>IF(Produit_Tarif_Stock!#REF!&lt;&gt;"",Produit_Tarif_Stock!#REF!,"")</f>
        <v>#REF!</v>
      </c>
      <c r="D2401" s="505" t="e">
        <f>IF(Produit_Tarif_Stock!#REF!&lt;&gt;"",Produit_Tarif_Stock!#REF!,"")</f>
        <v>#REF!</v>
      </c>
      <c r="E2401" s="514" t="e">
        <f>IF(Produit_Tarif_Stock!#REF!&lt;&gt;0,Produit_Tarif_Stock!#REF!,"")</f>
        <v>#REF!</v>
      </c>
      <c r="F2401" s="2" t="e">
        <f>IF(Produit_Tarif_Stock!#REF!&lt;&gt;"",Produit_Tarif_Stock!#REF!,"")</f>
        <v>#REF!</v>
      </c>
      <c r="G2401" s="506" t="e">
        <f>IF(Produit_Tarif_Stock!#REF!&lt;&gt;0,Produit_Tarif_Stock!#REF!,"")</f>
        <v>#REF!</v>
      </c>
      <c r="I2401" s="506" t="str">
        <f t="shared" si="74"/>
        <v/>
      </c>
      <c r="J2401" s="2" t="e">
        <f>IF(Produit_Tarif_Stock!#REF!&lt;&gt;0,Produit_Tarif_Stock!#REF!,"")</f>
        <v>#REF!</v>
      </c>
      <c r="K2401" s="2" t="e">
        <f>IF(Produit_Tarif_Stock!#REF!&lt;&gt;0,Produit_Tarif_Stock!#REF!,"")</f>
        <v>#REF!</v>
      </c>
      <c r="L2401" s="114" t="e">
        <f>IF(Produit_Tarif_Stock!#REF!&lt;&gt;0,Produit_Tarif_Stock!#REF!,"")</f>
        <v>#REF!</v>
      </c>
      <c r="M2401" s="114" t="e">
        <f>IF(Produit_Tarif_Stock!#REF!&lt;&gt;0,Produit_Tarif_Stock!#REF!,"")</f>
        <v>#REF!</v>
      </c>
      <c r="N2401" s="454"/>
      <c r="P2401" s="2" t="e">
        <f>IF(Produit_Tarif_Stock!#REF!&lt;&gt;0,Produit_Tarif_Stock!#REF!,"")</f>
        <v>#REF!</v>
      </c>
      <c r="Q2401" s="518" t="e">
        <f>IF(Produit_Tarif_Stock!#REF!&lt;&gt;0,(E2401-(E2401*H2401)-Produit_Tarif_Stock!#REF!)/Produit_Tarif_Stock!#REF!*100,(E2401-(E2401*H2401)-Produit_Tarif_Stock!#REF!)/Produit_Tarif_Stock!#REF!*100)</f>
        <v>#REF!</v>
      </c>
      <c r="R2401" s="523">
        <f t="shared" si="75"/>
        <v>0</v>
      </c>
      <c r="S2401" s="524" t="e">
        <f>Produit_Tarif_Stock!#REF!</f>
        <v>#REF!</v>
      </c>
    </row>
    <row r="2402" spans="1:19" ht="24.75" customHeight="1">
      <c r="A2402" s="228" t="e">
        <f>Produit_Tarif_Stock!#REF!</f>
        <v>#REF!</v>
      </c>
      <c r="B2402" s="118" t="e">
        <f>IF(Produit_Tarif_Stock!#REF!&lt;&gt;"",Produit_Tarif_Stock!#REF!,"")</f>
        <v>#REF!</v>
      </c>
      <c r="C2402" s="502" t="e">
        <f>IF(Produit_Tarif_Stock!#REF!&lt;&gt;"",Produit_Tarif_Stock!#REF!,"")</f>
        <v>#REF!</v>
      </c>
      <c r="D2402" s="505" t="e">
        <f>IF(Produit_Tarif_Stock!#REF!&lt;&gt;"",Produit_Tarif_Stock!#REF!,"")</f>
        <v>#REF!</v>
      </c>
      <c r="E2402" s="514" t="e">
        <f>IF(Produit_Tarif_Stock!#REF!&lt;&gt;0,Produit_Tarif_Stock!#REF!,"")</f>
        <v>#REF!</v>
      </c>
      <c r="F2402" s="2" t="e">
        <f>IF(Produit_Tarif_Stock!#REF!&lt;&gt;"",Produit_Tarif_Stock!#REF!,"")</f>
        <v>#REF!</v>
      </c>
      <c r="G2402" s="506" t="e">
        <f>IF(Produit_Tarif_Stock!#REF!&lt;&gt;0,Produit_Tarif_Stock!#REF!,"")</f>
        <v>#REF!</v>
      </c>
      <c r="I2402" s="506" t="str">
        <f t="shared" si="74"/>
        <v/>
      </c>
      <c r="J2402" s="2" t="e">
        <f>IF(Produit_Tarif_Stock!#REF!&lt;&gt;0,Produit_Tarif_Stock!#REF!,"")</f>
        <v>#REF!</v>
      </c>
      <c r="K2402" s="2" t="e">
        <f>IF(Produit_Tarif_Stock!#REF!&lt;&gt;0,Produit_Tarif_Stock!#REF!,"")</f>
        <v>#REF!</v>
      </c>
      <c r="L2402" s="114" t="e">
        <f>IF(Produit_Tarif_Stock!#REF!&lt;&gt;0,Produit_Tarif_Stock!#REF!,"")</f>
        <v>#REF!</v>
      </c>
      <c r="M2402" s="114" t="e">
        <f>IF(Produit_Tarif_Stock!#REF!&lt;&gt;0,Produit_Tarif_Stock!#REF!,"")</f>
        <v>#REF!</v>
      </c>
      <c r="N2402" s="454"/>
      <c r="P2402" s="2" t="e">
        <f>IF(Produit_Tarif_Stock!#REF!&lt;&gt;0,Produit_Tarif_Stock!#REF!,"")</f>
        <v>#REF!</v>
      </c>
      <c r="Q2402" s="518" t="e">
        <f>IF(Produit_Tarif_Stock!#REF!&lt;&gt;0,(E2402-(E2402*H2402)-Produit_Tarif_Stock!#REF!)/Produit_Tarif_Stock!#REF!*100,(E2402-(E2402*H2402)-Produit_Tarif_Stock!#REF!)/Produit_Tarif_Stock!#REF!*100)</f>
        <v>#REF!</v>
      </c>
      <c r="R2402" s="523">
        <f t="shared" si="75"/>
        <v>0</v>
      </c>
      <c r="S2402" s="524" t="e">
        <f>Produit_Tarif_Stock!#REF!</f>
        <v>#REF!</v>
      </c>
    </row>
    <row r="2403" spans="1:19" ht="24.75" customHeight="1">
      <c r="A2403" s="228" t="e">
        <f>Produit_Tarif_Stock!#REF!</f>
        <v>#REF!</v>
      </c>
      <c r="B2403" s="118" t="e">
        <f>IF(Produit_Tarif_Stock!#REF!&lt;&gt;"",Produit_Tarif_Stock!#REF!,"")</f>
        <v>#REF!</v>
      </c>
      <c r="C2403" s="502" t="e">
        <f>IF(Produit_Tarif_Stock!#REF!&lt;&gt;"",Produit_Tarif_Stock!#REF!,"")</f>
        <v>#REF!</v>
      </c>
      <c r="D2403" s="505" t="e">
        <f>IF(Produit_Tarif_Stock!#REF!&lt;&gt;"",Produit_Tarif_Stock!#REF!,"")</f>
        <v>#REF!</v>
      </c>
      <c r="E2403" s="514" t="e">
        <f>IF(Produit_Tarif_Stock!#REF!&lt;&gt;0,Produit_Tarif_Stock!#REF!,"")</f>
        <v>#REF!</v>
      </c>
      <c r="F2403" s="2" t="e">
        <f>IF(Produit_Tarif_Stock!#REF!&lt;&gt;"",Produit_Tarif_Stock!#REF!,"")</f>
        <v>#REF!</v>
      </c>
      <c r="G2403" s="506" t="e">
        <f>IF(Produit_Tarif_Stock!#REF!&lt;&gt;0,Produit_Tarif_Stock!#REF!,"")</f>
        <v>#REF!</v>
      </c>
      <c r="I2403" s="506" t="str">
        <f t="shared" si="74"/>
        <v/>
      </c>
      <c r="J2403" s="2" t="e">
        <f>IF(Produit_Tarif_Stock!#REF!&lt;&gt;0,Produit_Tarif_Stock!#REF!,"")</f>
        <v>#REF!</v>
      </c>
      <c r="K2403" s="2" t="e">
        <f>IF(Produit_Tarif_Stock!#REF!&lt;&gt;0,Produit_Tarif_Stock!#REF!,"")</f>
        <v>#REF!</v>
      </c>
      <c r="L2403" s="114" t="e">
        <f>IF(Produit_Tarif_Stock!#REF!&lt;&gt;0,Produit_Tarif_Stock!#REF!,"")</f>
        <v>#REF!</v>
      </c>
      <c r="M2403" s="114" t="e">
        <f>IF(Produit_Tarif_Stock!#REF!&lt;&gt;0,Produit_Tarif_Stock!#REF!,"")</f>
        <v>#REF!</v>
      </c>
      <c r="N2403" s="454"/>
      <c r="P2403" s="2" t="e">
        <f>IF(Produit_Tarif_Stock!#REF!&lt;&gt;0,Produit_Tarif_Stock!#REF!,"")</f>
        <v>#REF!</v>
      </c>
      <c r="Q2403" s="518" t="e">
        <f>IF(Produit_Tarif_Stock!#REF!&lt;&gt;0,(E2403-(E2403*H2403)-Produit_Tarif_Stock!#REF!)/Produit_Tarif_Stock!#REF!*100,(E2403-(E2403*H2403)-Produit_Tarif_Stock!#REF!)/Produit_Tarif_Stock!#REF!*100)</f>
        <v>#REF!</v>
      </c>
      <c r="R2403" s="523">
        <f t="shared" si="75"/>
        <v>0</v>
      </c>
      <c r="S2403" s="524" t="e">
        <f>Produit_Tarif_Stock!#REF!</f>
        <v>#REF!</v>
      </c>
    </row>
    <row r="2404" spans="1:19" ht="24.75" customHeight="1">
      <c r="A2404" s="228" t="e">
        <f>Produit_Tarif_Stock!#REF!</f>
        <v>#REF!</v>
      </c>
      <c r="B2404" s="118" t="e">
        <f>IF(Produit_Tarif_Stock!#REF!&lt;&gt;"",Produit_Tarif_Stock!#REF!,"")</f>
        <v>#REF!</v>
      </c>
      <c r="C2404" s="502" t="e">
        <f>IF(Produit_Tarif_Stock!#REF!&lt;&gt;"",Produit_Tarif_Stock!#REF!,"")</f>
        <v>#REF!</v>
      </c>
      <c r="D2404" s="505" t="e">
        <f>IF(Produit_Tarif_Stock!#REF!&lt;&gt;"",Produit_Tarif_Stock!#REF!,"")</f>
        <v>#REF!</v>
      </c>
      <c r="E2404" s="514" t="e">
        <f>IF(Produit_Tarif_Stock!#REF!&lt;&gt;0,Produit_Tarif_Stock!#REF!,"")</f>
        <v>#REF!</v>
      </c>
      <c r="F2404" s="2" t="e">
        <f>IF(Produit_Tarif_Stock!#REF!&lt;&gt;"",Produit_Tarif_Stock!#REF!,"")</f>
        <v>#REF!</v>
      </c>
      <c r="G2404" s="506" t="e">
        <f>IF(Produit_Tarif_Stock!#REF!&lt;&gt;0,Produit_Tarif_Stock!#REF!,"")</f>
        <v>#REF!</v>
      </c>
      <c r="I2404" s="506" t="str">
        <f t="shared" si="74"/>
        <v/>
      </c>
      <c r="J2404" s="2" t="e">
        <f>IF(Produit_Tarif_Stock!#REF!&lt;&gt;0,Produit_Tarif_Stock!#REF!,"")</f>
        <v>#REF!</v>
      </c>
      <c r="K2404" s="2" t="e">
        <f>IF(Produit_Tarif_Stock!#REF!&lt;&gt;0,Produit_Tarif_Stock!#REF!,"")</f>
        <v>#REF!</v>
      </c>
      <c r="L2404" s="114" t="e">
        <f>IF(Produit_Tarif_Stock!#REF!&lt;&gt;0,Produit_Tarif_Stock!#REF!,"")</f>
        <v>#REF!</v>
      </c>
      <c r="M2404" s="114" t="e">
        <f>IF(Produit_Tarif_Stock!#REF!&lt;&gt;0,Produit_Tarif_Stock!#REF!,"")</f>
        <v>#REF!</v>
      </c>
      <c r="N2404" s="454"/>
      <c r="P2404" s="2" t="e">
        <f>IF(Produit_Tarif_Stock!#REF!&lt;&gt;0,Produit_Tarif_Stock!#REF!,"")</f>
        <v>#REF!</v>
      </c>
      <c r="Q2404" s="518" t="e">
        <f>IF(Produit_Tarif_Stock!#REF!&lt;&gt;0,(E2404-(E2404*H2404)-Produit_Tarif_Stock!#REF!)/Produit_Tarif_Stock!#REF!*100,(E2404-(E2404*H2404)-Produit_Tarif_Stock!#REF!)/Produit_Tarif_Stock!#REF!*100)</f>
        <v>#REF!</v>
      </c>
      <c r="R2404" s="523">
        <f t="shared" si="75"/>
        <v>0</v>
      </c>
      <c r="S2404" s="524" t="e">
        <f>Produit_Tarif_Stock!#REF!</f>
        <v>#REF!</v>
      </c>
    </row>
    <row r="2405" spans="1:19" ht="24.75" customHeight="1">
      <c r="A2405" s="228" t="e">
        <f>Produit_Tarif_Stock!#REF!</f>
        <v>#REF!</v>
      </c>
      <c r="B2405" s="118" t="e">
        <f>IF(Produit_Tarif_Stock!#REF!&lt;&gt;"",Produit_Tarif_Stock!#REF!,"")</f>
        <v>#REF!</v>
      </c>
      <c r="C2405" s="502" t="e">
        <f>IF(Produit_Tarif_Stock!#REF!&lt;&gt;"",Produit_Tarif_Stock!#REF!,"")</f>
        <v>#REF!</v>
      </c>
      <c r="D2405" s="505" t="e">
        <f>IF(Produit_Tarif_Stock!#REF!&lt;&gt;"",Produit_Tarif_Stock!#REF!,"")</f>
        <v>#REF!</v>
      </c>
      <c r="E2405" s="514" t="e">
        <f>IF(Produit_Tarif_Stock!#REF!&lt;&gt;0,Produit_Tarif_Stock!#REF!,"")</f>
        <v>#REF!</v>
      </c>
      <c r="F2405" s="2" t="e">
        <f>IF(Produit_Tarif_Stock!#REF!&lt;&gt;"",Produit_Tarif_Stock!#REF!,"")</f>
        <v>#REF!</v>
      </c>
      <c r="G2405" s="506" t="e">
        <f>IF(Produit_Tarif_Stock!#REF!&lt;&gt;0,Produit_Tarif_Stock!#REF!,"")</f>
        <v>#REF!</v>
      </c>
      <c r="I2405" s="506" t="str">
        <f t="shared" si="74"/>
        <v/>
      </c>
      <c r="J2405" s="2" t="e">
        <f>IF(Produit_Tarif_Stock!#REF!&lt;&gt;0,Produit_Tarif_Stock!#REF!,"")</f>
        <v>#REF!</v>
      </c>
      <c r="K2405" s="2" t="e">
        <f>IF(Produit_Tarif_Stock!#REF!&lt;&gt;0,Produit_Tarif_Stock!#REF!,"")</f>
        <v>#REF!</v>
      </c>
      <c r="L2405" s="114" t="e">
        <f>IF(Produit_Tarif_Stock!#REF!&lt;&gt;0,Produit_Tarif_Stock!#REF!,"")</f>
        <v>#REF!</v>
      </c>
      <c r="M2405" s="114" t="e">
        <f>IF(Produit_Tarif_Stock!#REF!&lt;&gt;0,Produit_Tarif_Stock!#REF!,"")</f>
        <v>#REF!</v>
      </c>
      <c r="N2405" s="454"/>
      <c r="P2405" s="2" t="e">
        <f>IF(Produit_Tarif_Stock!#REF!&lt;&gt;0,Produit_Tarif_Stock!#REF!,"")</f>
        <v>#REF!</v>
      </c>
      <c r="Q2405" s="518" t="e">
        <f>IF(Produit_Tarif_Stock!#REF!&lt;&gt;0,(E2405-(E2405*H2405)-Produit_Tarif_Stock!#REF!)/Produit_Tarif_Stock!#REF!*100,(E2405-(E2405*H2405)-Produit_Tarif_Stock!#REF!)/Produit_Tarif_Stock!#REF!*100)</f>
        <v>#REF!</v>
      </c>
      <c r="R2405" s="523">
        <f t="shared" si="75"/>
        <v>0</v>
      </c>
      <c r="S2405" s="524" t="e">
        <f>Produit_Tarif_Stock!#REF!</f>
        <v>#REF!</v>
      </c>
    </row>
    <row r="2406" spans="1:19" ht="24.75" customHeight="1">
      <c r="A2406" s="228" t="e">
        <f>Produit_Tarif_Stock!#REF!</f>
        <v>#REF!</v>
      </c>
      <c r="B2406" s="118" t="e">
        <f>IF(Produit_Tarif_Stock!#REF!&lt;&gt;"",Produit_Tarif_Stock!#REF!,"")</f>
        <v>#REF!</v>
      </c>
      <c r="C2406" s="502" t="e">
        <f>IF(Produit_Tarif_Stock!#REF!&lt;&gt;"",Produit_Tarif_Stock!#REF!,"")</f>
        <v>#REF!</v>
      </c>
      <c r="D2406" s="505" t="e">
        <f>IF(Produit_Tarif_Stock!#REF!&lt;&gt;"",Produit_Tarif_Stock!#REF!,"")</f>
        <v>#REF!</v>
      </c>
      <c r="E2406" s="514" t="e">
        <f>IF(Produit_Tarif_Stock!#REF!&lt;&gt;0,Produit_Tarif_Stock!#REF!,"")</f>
        <v>#REF!</v>
      </c>
      <c r="F2406" s="2" t="e">
        <f>IF(Produit_Tarif_Stock!#REF!&lt;&gt;"",Produit_Tarif_Stock!#REF!,"")</f>
        <v>#REF!</v>
      </c>
      <c r="G2406" s="506" t="e">
        <f>IF(Produit_Tarif_Stock!#REF!&lt;&gt;0,Produit_Tarif_Stock!#REF!,"")</f>
        <v>#REF!</v>
      </c>
      <c r="I2406" s="506" t="str">
        <f t="shared" si="74"/>
        <v/>
      </c>
      <c r="J2406" s="2" t="e">
        <f>IF(Produit_Tarif_Stock!#REF!&lt;&gt;0,Produit_Tarif_Stock!#REF!,"")</f>
        <v>#REF!</v>
      </c>
      <c r="K2406" s="2" t="e">
        <f>IF(Produit_Tarif_Stock!#REF!&lt;&gt;0,Produit_Tarif_Stock!#REF!,"")</f>
        <v>#REF!</v>
      </c>
      <c r="L2406" s="114" t="e">
        <f>IF(Produit_Tarif_Stock!#REF!&lt;&gt;0,Produit_Tarif_Stock!#REF!,"")</f>
        <v>#REF!</v>
      </c>
      <c r="M2406" s="114" t="e">
        <f>IF(Produit_Tarif_Stock!#REF!&lt;&gt;0,Produit_Tarif_Stock!#REF!,"")</f>
        <v>#REF!</v>
      </c>
      <c r="N2406" s="454"/>
      <c r="P2406" s="2" t="e">
        <f>IF(Produit_Tarif_Stock!#REF!&lt;&gt;0,Produit_Tarif_Stock!#REF!,"")</f>
        <v>#REF!</v>
      </c>
      <c r="Q2406" s="518" t="e">
        <f>IF(Produit_Tarif_Stock!#REF!&lt;&gt;0,(E2406-(E2406*H2406)-Produit_Tarif_Stock!#REF!)/Produit_Tarif_Stock!#REF!*100,(E2406-(E2406*H2406)-Produit_Tarif_Stock!#REF!)/Produit_Tarif_Stock!#REF!*100)</f>
        <v>#REF!</v>
      </c>
      <c r="R2406" s="523">
        <f t="shared" si="75"/>
        <v>0</v>
      </c>
      <c r="S2406" s="524" t="e">
        <f>Produit_Tarif_Stock!#REF!</f>
        <v>#REF!</v>
      </c>
    </row>
    <row r="2407" spans="1:19" ht="24.75" customHeight="1">
      <c r="A2407" s="228" t="e">
        <f>Produit_Tarif_Stock!#REF!</f>
        <v>#REF!</v>
      </c>
      <c r="B2407" s="118" t="e">
        <f>IF(Produit_Tarif_Stock!#REF!&lt;&gt;"",Produit_Tarif_Stock!#REF!,"")</f>
        <v>#REF!</v>
      </c>
      <c r="C2407" s="502" t="e">
        <f>IF(Produit_Tarif_Stock!#REF!&lt;&gt;"",Produit_Tarif_Stock!#REF!,"")</f>
        <v>#REF!</v>
      </c>
      <c r="D2407" s="505" t="e">
        <f>IF(Produit_Tarif_Stock!#REF!&lt;&gt;"",Produit_Tarif_Stock!#REF!,"")</f>
        <v>#REF!</v>
      </c>
      <c r="E2407" s="514" t="e">
        <f>IF(Produit_Tarif_Stock!#REF!&lt;&gt;0,Produit_Tarif_Stock!#REF!,"")</f>
        <v>#REF!</v>
      </c>
      <c r="F2407" s="2" t="e">
        <f>IF(Produit_Tarif_Stock!#REF!&lt;&gt;"",Produit_Tarif_Stock!#REF!,"")</f>
        <v>#REF!</v>
      </c>
      <c r="G2407" s="506" t="e">
        <f>IF(Produit_Tarif_Stock!#REF!&lt;&gt;0,Produit_Tarif_Stock!#REF!,"")</f>
        <v>#REF!</v>
      </c>
      <c r="I2407" s="506" t="str">
        <f t="shared" si="74"/>
        <v/>
      </c>
      <c r="J2407" s="2" t="e">
        <f>IF(Produit_Tarif_Stock!#REF!&lt;&gt;0,Produit_Tarif_Stock!#REF!,"")</f>
        <v>#REF!</v>
      </c>
      <c r="K2407" s="2" t="e">
        <f>IF(Produit_Tarif_Stock!#REF!&lt;&gt;0,Produit_Tarif_Stock!#REF!,"")</f>
        <v>#REF!</v>
      </c>
      <c r="L2407" s="114" t="e">
        <f>IF(Produit_Tarif_Stock!#REF!&lt;&gt;0,Produit_Tarif_Stock!#REF!,"")</f>
        <v>#REF!</v>
      </c>
      <c r="M2407" s="114" t="e">
        <f>IF(Produit_Tarif_Stock!#REF!&lt;&gt;0,Produit_Tarif_Stock!#REF!,"")</f>
        <v>#REF!</v>
      </c>
      <c r="N2407" s="454"/>
      <c r="P2407" s="2" t="e">
        <f>IF(Produit_Tarif_Stock!#REF!&lt;&gt;0,Produit_Tarif_Stock!#REF!,"")</f>
        <v>#REF!</v>
      </c>
      <c r="Q2407" s="518" t="e">
        <f>IF(Produit_Tarif_Stock!#REF!&lt;&gt;0,(E2407-(E2407*H2407)-Produit_Tarif_Stock!#REF!)/Produit_Tarif_Stock!#REF!*100,(E2407-(E2407*H2407)-Produit_Tarif_Stock!#REF!)/Produit_Tarif_Stock!#REF!*100)</f>
        <v>#REF!</v>
      </c>
      <c r="R2407" s="523">
        <f t="shared" si="75"/>
        <v>0</v>
      </c>
      <c r="S2407" s="524" t="e">
        <f>Produit_Tarif_Stock!#REF!</f>
        <v>#REF!</v>
      </c>
    </row>
    <row r="2408" spans="1:19" ht="24.75" customHeight="1">
      <c r="A2408" s="228" t="e">
        <f>Produit_Tarif_Stock!#REF!</f>
        <v>#REF!</v>
      </c>
      <c r="B2408" s="118" t="e">
        <f>IF(Produit_Tarif_Stock!#REF!&lt;&gt;"",Produit_Tarif_Stock!#REF!,"")</f>
        <v>#REF!</v>
      </c>
      <c r="C2408" s="502" t="e">
        <f>IF(Produit_Tarif_Stock!#REF!&lt;&gt;"",Produit_Tarif_Stock!#REF!,"")</f>
        <v>#REF!</v>
      </c>
      <c r="D2408" s="505" t="e">
        <f>IF(Produit_Tarif_Stock!#REF!&lt;&gt;"",Produit_Tarif_Stock!#REF!,"")</f>
        <v>#REF!</v>
      </c>
      <c r="E2408" s="514" t="e">
        <f>IF(Produit_Tarif_Stock!#REF!&lt;&gt;0,Produit_Tarif_Stock!#REF!,"")</f>
        <v>#REF!</v>
      </c>
      <c r="F2408" s="2" t="e">
        <f>IF(Produit_Tarif_Stock!#REF!&lt;&gt;"",Produit_Tarif_Stock!#REF!,"")</f>
        <v>#REF!</v>
      </c>
      <c r="G2408" s="506" t="e">
        <f>IF(Produit_Tarif_Stock!#REF!&lt;&gt;0,Produit_Tarif_Stock!#REF!,"")</f>
        <v>#REF!</v>
      </c>
      <c r="I2408" s="506" t="str">
        <f t="shared" si="74"/>
        <v/>
      </c>
      <c r="J2408" s="2" t="e">
        <f>IF(Produit_Tarif_Stock!#REF!&lt;&gt;0,Produit_Tarif_Stock!#REF!,"")</f>
        <v>#REF!</v>
      </c>
      <c r="K2408" s="2" t="e">
        <f>IF(Produit_Tarif_Stock!#REF!&lt;&gt;0,Produit_Tarif_Stock!#REF!,"")</f>
        <v>#REF!</v>
      </c>
      <c r="L2408" s="114" t="e">
        <f>IF(Produit_Tarif_Stock!#REF!&lt;&gt;0,Produit_Tarif_Stock!#REF!,"")</f>
        <v>#REF!</v>
      </c>
      <c r="M2408" s="114" t="e">
        <f>IF(Produit_Tarif_Stock!#REF!&lt;&gt;0,Produit_Tarif_Stock!#REF!,"")</f>
        <v>#REF!</v>
      </c>
      <c r="N2408" s="454"/>
      <c r="P2408" s="2" t="e">
        <f>IF(Produit_Tarif_Stock!#REF!&lt;&gt;0,Produit_Tarif_Stock!#REF!,"")</f>
        <v>#REF!</v>
      </c>
      <c r="Q2408" s="518" t="e">
        <f>IF(Produit_Tarif_Stock!#REF!&lt;&gt;0,(E2408-(E2408*H2408)-Produit_Tarif_Stock!#REF!)/Produit_Tarif_Stock!#REF!*100,(E2408-(E2408*H2408)-Produit_Tarif_Stock!#REF!)/Produit_Tarif_Stock!#REF!*100)</f>
        <v>#REF!</v>
      </c>
      <c r="R2408" s="523">
        <f t="shared" si="75"/>
        <v>0</v>
      </c>
      <c r="S2408" s="524" t="e">
        <f>Produit_Tarif_Stock!#REF!</f>
        <v>#REF!</v>
      </c>
    </row>
    <row r="2409" spans="1:19" ht="24.75" customHeight="1">
      <c r="A2409" s="228" t="e">
        <f>Produit_Tarif_Stock!#REF!</f>
        <v>#REF!</v>
      </c>
      <c r="B2409" s="118" t="e">
        <f>IF(Produit_Tarif_Stock!#REF!&lt;&gt;"",Produit_Tarif_Stock!#REF!,"")</f>
        <v>#REF!</v>
      </c>
      <c r="C2409" s="502" t="e">
        <f>IF(Produit_Tarif_Stock!#REF!&lt;&gt;"",Produit_Tarif_Stock!#REF!,"")</f>
        <v>#REF!</v>
      </c>
      <c r="D2409" s="505" t="e">
        <f>IF(Produit_Tarif_Stock!#REF!&lt;&gt;"",Produit_Tarif_Stock!#REF!,"")</f>
        <v>#REF!</v>
      </c>
      <c r="E2409" s="514" t="e">
        <f>IF(Produit_Tarif_Stock!#REF!&lt;&gt;0,Produit_Tarif_Stock!#REF!,"")</f>
        <v>#REF!</v>
      </c>
      <c r="F2409" s="2" t="e">
        <f>IF(Produit_Tarif_Stock!#REF!&lt;&gt;"",Produit_Tarif_Stock!#REF!,"")</f>
        <v>#REF!</v>
      </c>
      <c r="G2409" s="506" t="e">
        <f>IF(Produit_Tarif_Stock!#REF!&lt;&gt;0,Produit_Tarif_Stock!#REF!,"")</f>
        <v>#REF!</v>
      </c>
      <c r="I2409" s="506" t="str">
        <f t="shared" si="74"/>
        <v/>
      </c>
      <c r="J2409" s="2" t="e">
        <f>IF(Produit_Tarif_Stock!#REF!&lt;&gt;0,Produit_Tarif_Stock!#REF!,"")</f>
        <v>#REF!</v>
      </c>
      <c r="K2409" s="2" t="e">
        <f>IF(Produit_Tarif_Stock!#REF!&lt;&gt;0,Produit_Tarif_Stock!#REF!,"")</f>
        <v>#REF!</v>
      </c>
      <c r="L2409" s="114" t="e">
        <f>IF(Produit_Tarif_Stock!#REF!&lt;&gt;0,Produit_Tarif_Stock!#REF!,"")</f>
        <v>#REF!</v>
      </c>
      <c r="M2409" s="114" t="e">
        <f>IF(Produit_Tarif_Stock!#REF!&lt;&gt;0,Produit_Tarif_Stock!#REF!,"")</f>
        <v>#REF!</v>
      </c>
      <c r="N2409" s="454"/>
      <c r="P2409" s="2" t="e">
        <f>IF(Produit_Tarif_Stock!#REF!&lt;&gt;0,Produit_Tarif_Stock!#REF!,"")</f>
        <v>#REF!</v>
      </c>
      <c r="Q2409" s="518" t="e">
        <f>IF(Produit_Tarif_Stock!#REF!&lt;&gt;0,(E2409-(E2409*H2409)-Produit_Tarif_Stock!#REF!)/Produit_Tarif_Stock!#REF!*100,(E2409-(E2409*H2409)-Produit_Tarif_Stock!#REF!)/Produit_Tarif_Stock!#REF!*100)</f>
        <v>#REF!</v>
      </c>
      <c r="R2409" s="523">
        <f t="shared" si="75"/>
        <v>0</v>
      </c>
      <c r="S2409" s="524" t="e">
        <f>Produit_Tarif_Stock!#REF!</f>
        <v>#REF!</v>
      </c>
    </row>
    <row r="2410" spans="1:19" ht="24.75" customHeight="1">
      <c r="A2410" s="228" t="e">
        <f>Produit_Tarif_Stock!#REF!</f>
        <v>#REF!</v>
      </c>
      <c r="B2410" s="118" t="e">
        <f>IF(Produit_Tarif_Stock!#REF!&lt;&gt;"",Produit_Tarif_Stock!#REF!,"")</f>
        <v>#REF!</v>
      </c>
      <c r="C2410" s="502" t="e">
        <f>IF(Produit_Tarif_Stock!#REF!&lt;&gt;"",Produit_Tarif_Stock!#REF!,"")</f>
        <v>#REF!</v>
      </c>
      <c r="D2410" s="505" t="e">
        <f>IF(Produit_Tarif_Stock!#REF!&lt;&gt;"",Produit_Tarif_Stock!#REF!,"")</f>
        <v>#REF!</v>
      </c>
      <c r="E2410" s="514" t="e">
        <f>IF(Produit_Tarif_Stock!#REF!&lt;&gt;0,Produit_Tarif_Stock!#REF!,"")</f>
        <v>#REF!</v>
      </c>
      <c r="F2410" s="2" t="e">
        <f>IF(Produit_Tarif_Stock!#REF!&lt;&gt;"",Produit_Tarif_Stock!#REF!,"")</f>
        <v>#REF!</v>
      </c>
      <c r="G2410" s="506" t="e">
        <f>IF(Produit_Tarif_Stock!#REF!&lt;&gt;0,Produit_Tarif_Stock!#REF!,"")</f>
        <v>#REF!</v>
      </c>
      <c r="I2410" s="506" t="str">
        <f t="shared" si="74"/>
        <v/>
      </c>
      <c r="J2410" s="2" t="e">
        <f>IF(Produit_Tarif_Stock!#REF!&lt;&gt;0,Produit_Tarif_Stock!#REF!,"")</f>
        <v>#REF!</v>
      </c>
      <c r="K2410" s="2" t="e">
        <f>IF(Produit_Tarif_Stock!#REF!&lt;&gt;0,Produit_Tarif_Stock!#REF!,"")</f>
        <v>#REF!</v>
      </c>
      <c r="L2410" s="114" t="e">
        <f>IF(Produit_Tarif_Stock!#REF!&lt;&gt;0,Produit_Tarif_Stock!#REF!,"")</f>
        <v>#REF!</v>
      </c>
      <c r="M2410" s="114" t="e">
        <f>IF(Produit_Tarif_Stock!#REF!&lt;&gt;0,Produit_Tarif_Stock!#REF!,"")</f>
        <v>#REF!</v>
      </c>
      <c r="N2410" s="454"/>
      <c r="P2410" s="2" t="e">
        <f>IF(Produit_Tarif_Stock!#REF!&lt;&gt;0,Produit_Tarif_Stock!#REF!,"")</f>
        <v>#REF!</v>
      </c>
      <c r="Q2410" s="518" t="e">
        <f>IF(Produit_Tarif_Stock!#REF!&lt;&gt;0,(E2410-(E2410*H2410)-Produit_Tarif_Stock!#REF!)/Produit_Tarif_Stock!#REF!*100,(E2410-(E2410*H2410)-Produit_Tarif_Stock!#REF!)/Produit_Tarif_Stock!#REF!*100)</f>
        <v>#REF!</v>
      </c>
      <c r="R2410" s="523">
        <f t="shared" si="75"/>
        <v>0</v>
      </c>
      <c r="S2410" s="524" t="e">
        <f>Produit_Tarif_Stock!#REF!</f>
        <v>#REF!</v>
      </c>
    </row>
    <row r="2411" spans="1:19" ht="24.75" customHeight="1">
      <c r="A2411" s="228" t="e">
        <f>Produit_Tarif_Stock!#REF!</f>
        <v>#REF!</v>
      </c>
      <c r="B2411" s="118" t="e">
        <f>IF(Produit_Tarif_Stock!#REF!&lt;&gt;"",Produit_Tarif_Stock!#REF!,"")</f>
        <v>#REF!</v>
      </c>
      <c r="C2411" s="502" t="e">
        <f>IF(Produit_Tarif_Stock!#REF!&lt;&gt;"",Produit_Tarif_Stock!#REF!,"")</f>
        <v>#REF!</v>
      </c>
      <c r="D2411" s="505" t="e">
        <f>IF(Produit_Tarif_Stock!#REF!&lt;&gt;"",Produit_Tarif_Stock!#REF!,"")</f>
        <v>#REF!</v>
      </c>
      <c r="E2411" s="514" t="e">
        <f>IF(Produit_Tarif_Stock!#REF!&lt;&gt;0,Produit_Tarif_Stock!#REF!,"")</f>
        <v>#REF!</v>
      </c>
      <c r="F2411" s="2" t="e">
        <f>IF(Produit_Tarif_Stock!#REF!&lt;&gt;"",Produit_Tarif_Stock!#REF!,"")</f>
        <v>#REF!</v>
      </c>
      <c r="G2411" s="506" t="e">
        <f>IF(Produit_Tarif_Stock!#REF!&lt;&gt;0,Produit_Tarif_Stock!#REF!,"")</f>
        <v>#REF!</v>
      </c>
      <c r="I2411" s="506" t="str">
        <f t="shared" si="74"/>
        <v/>
      </c>
      <c r="J2411" s="2" t="e">
        <f>IF(Produit_Tarif_Stock!#REF!&lt;&gt;0,Produit_Tarif_Stock!#REF!,"")</f>
        <v>#REF!</v>
      </c>
      <c r="K2411" s="2" t="e">
        <f>IF(Produit_Tarif_Stock!#REF!&lt;&gt;0,Produit_Tarif_Stock!#REF!,"")</f>
        <v>#REF!</v>
      </c>
      <c r="L2411" s="114" t="e">
        <f>IF(Produit_Tarif_Stock!#REF!&lt;&gt;0,Produit_Tarif_Stock!#REF!,"")</f>
        <v>#REF!</v>
      </c>
      <c r="M2411" s="114" t="e">
        <f>IF(Produit_Tarif_Stock!#REF!&lt;&gt;0,Produit_Tarif_Stock!#REF!,"")</f>
        <v>#REF!</v>
      </c>
      <c r="N2411" s="454"/>
      <c r="P2411" s="2" t="e">
        <f>IF(Produit_Tarif_Stock!#REF!&lt;&gt;0,Produit_Tarif_Stock!#REF!,"")</f>
        <v>#REF!</v>
      </c>
      <c r="Q2411" s="518" t="e">
        <f>IF(Produit_Tarif_Stock!#REF!&lt;&gt;0,(E2411-(E2411*H2411)-Produit_Tarif_Stock!#REF!)/Produit_Tarif_Stock!#REF!*100,(E2411-(E2411*H2411)-Produit_Tarif_Stock!#REF!)/Produit_Tarif_Stock!#REF!*100)</f>
        <v>#REF!</v>
      </c>
      <c r="R2411" s="523">
        <f t="shared" si="75"/>
        <v>0</v>
      </c>
      <c r="S2411" s="524" t="e">
        <f>Produit_Tarif_Stock!#REF!</f>
        <v>#REF!</v>
      </c>
    </row>
    <row r="2412" spans="1:19" ht="24.75" customHeight="1">
      <c r="A2412" s="228" t="e">
        <f>Produit_Tarif_Stock!#REF!</f>
        <v>#REF!</v>
      </c>
      <c r="B2412" s="118" t="e">
        <f>IF(Produit_Tarif_Stock!#REF!&lt;&gt;"",Produit_Tarif_Stock!#REF!,"")</f>
        <v>#REF!</v>
      </c>
      <c r="C2412" s="502" t="e">
        <f>IF(Produit_Tarif_Stock!#REF!&lt;&gt;"",Produit_Tarif_Stock!#REF!,"")</f>
        <v>#REF!</v>
      </c>
      <c r="D2412" s="505" t="e">
        <f>IF(Produit_Tarif_Stock!#REF!&lt;&gt;"",Produit_Tarif_Stock!#REF!,"")</f>
        <v>#REF!</v>
      </c>
      <c r="E2412" s="514" t="e">
        <f>IF(Produit_Tarif_Stock!#REF!&lt;&gt;0,Produit_Tarif_Stock!#REF!,"")</f>
        <v>#REF!</v>
      </c>
      <c r="F2412" s="2" t="e">
        <f>IF(Produit_Tarif_Stock!#REF!&lt;&gt;"",Produit_Tarif_Stock!#REF!,"")</f>
        <v>#REF!</v>
      </c>
      <c r="G2412" s="506" t="e">
        <f>IF(Produit_Tarif_Stock!#REF!&lt;&gt;0,Produit_Tarif_Stock!#REF!,"")</f>
        <v>#REF!</v>
      </c>
      <c r="I2412" s="506" t="str">
        <f t="shared" si="74"/>
        <v/>
      </c>
      <c r="J2412" s="2" t="e">
        <f>IF(Produit_Tarif_Stock!#REF!&lt;&gt;0,Produit_Tarif_Stock!#REF!,"")</f>
        <v>#REF!</v>
      </c>
      <c r="K2412" s="2" t="e">
        <f>IF(Produit_Tarif_Stock!#REF!&lt;&gt;0,Produit_Tarif_Stock!#REF!,"")</f>
        <v>#REF!</v>
      </c>
      <c r="L2412" s="114" t="e">
        <f>IF(Produit_Tarif_Stock!#REF!&lt;&gt;0,Produit_Tarif_Stock!#REF!,"")</f>
        <v>#REF!</v>
      </c>
      <c r="M2412" s="114" t="e">
        <f>IF(Produit_Tarif_Stock!#REF!&lt;&gt;0,Produit_Tarif_Stock!#REF!,"")</f>
        <v>#REF!</v>
      </c>
      <c r="N2412" s="454"/>
      <c r="P2412" s="2" t="e">
        <f>IF(Produit_Tarif_Stock!#REF!&lt;&gt;0,Produit_Tarif_Stock!#REF!,"")</f>
        <v>#REF!</v>
      </c>
      <c r="Q2412" s="518" t="e">
        <f>IF(Produit_Tarif_Stock!#REF!&lt;&gt;0,(E2412-(E2412*H2412)-Produit_Tarif_Stock!#REF!)/Produit_Tarif_Stock!#REF!*100,(E2412-(E2412*H2412)-Produit_Tarif_Stock!#REF!)/Produit_Tarif_Stock!#REF!*100)</f>
        <v>#REF!</v>
      </c>
      <c r="R2412" s="523">
        <f t="shared" si="75"/>
        <v>0</v>
      </c>
      <c r="S2412" s="524" t="e">
        <f>Produit_Tarif_Stock!#REF!</f>
        <v>#REF!</v>
      </c>
    </row>
    <row r="2413" spans="1:19" ht="24.75" customHeight="1">
      <c r="A2413" s="228" t="e">
        <f>Produit_Tarif_Stock!#REF!</f>
        <v>#REF!</v>
      </c>
      <c r="B2413" s="118" t="e">
        <f>IF(Produit_Tarif_Stock!#REF!&lt;&gt;"",Produit_Tarif_Stock!#REF!,"")</f>
        <v>#REF!</v>
      </c>
      <c r="C2413" s="502" t="e">
        <f>IF(Produit_Tarif_Stock!#REF!&lt;&gt;"",Produit_Tarif_Stock!#REF!,"")</f>
        <v>#REF!</v>
      </c>
      <c r="D2413" s="505" t="e">
        <f>IF(Produit_Tarif_Stock!#REF!&lt;&gt;"",Produit_Tarif_Stock!#REF!,"")</f>
        <v>#REF!</v>
      </c>
      <c r="E2413" s="514" t="e">
        <f>IF(Produit_Tarif_Stock!#REF!&lt;&gt;0,Produit_Tarif_Stock!#REF!,"")</f>
        <v>#REF!</v>
      </c>
      <c r="F2413" s="2" t="e">
        <f>IF(Produit_Tarif_Stock!#REF!&lt;&gt;"",Produit_Tarif_Stock!#REF!,"")</f>
        <v>#REF!</v>
      </c>
      <c r="G2413" s="506" t="e">
        <f>IF(Produit_Tarif_Stock!#REF!&lt;&gt;0,Produit_Tarif_Stock!#REF!,"")</f>
        <v>#REF!</v>
      </c>
      <c r="I2413" s="506" t="str">
        <f t="shared" si="74"/>
        <v/>
      </c>
      <c r="J2413" s="2" t="e">
        <f>IF(Produit_Tarif_Stock!#REF!&lt;&gt;0,Produit_Tarif_Stock!#REF!,"")</f>
        <v>#REF!</v>
      </c>
      <c r="K2413" s="2" t="e">
        <f>IF(Produit_Tarif_Stock!#REF!&lt;&gt;0,Produit_Tarif_Stock!#REF!,"")</f>
        <v>#REF!</v>
      </c>
      <c r="L2413" s="114" t="e">
        <f>IF(Produit_Tarif_Stock!#REF!&lt;&gt;0,Produit_Tarif_Stock!#REF!,"")</f>
        <v>#REF!</v>
      </c>
      <c r="M2413" s="114" t="e">
        <f>IF(Produit_Tarif_Stock!#REF!&lt;&gt;0,Produit_Tarif_Stock!#REF!,"")</f>
        <v>#REF!</v>
      </c>
      <c r="N2413" s="454"/>
      <c r="P2413" s="2" t="e">
        <f>IF(Produit_Tarif_Stock!#REF!&lt;&gt;0,Produit_Tarif_Stock!#REF!,"")</f>
        <v>#REF!</v>
      </c>
      <c r="Q2413" s="518" t="e">
        <f>IF(Produit_Tarif_Stock!#REF!&lt;&gt;0,(E2413-(E2413*H2413)-Produit_Tarif_Stock!#REF!)/Produit_Tarif_Stock!#REF!*100,(E2413-(E2413*H2413)-Produit_Tarif_Stock!#REF!)/Produit_Tarif_Stock!#REF!*100)</f>
        <v>#REF!</v>
      </c>
      <c r="R2413" s="523">
        <f t="shared" si="75"/>
        <v>0</v>
      </c>
      <c r="S2413" s="524" t="e">
        <f>Produit_Tarif_Stock!#REF!</f>
        <v>#REF!</v>
      </c>
    </row>
    <row r="2414" spans="1:19" ht="24.75" customHeight="1">
      <c r="A2414" s="228" t="e">
        <f>Produit_Tarif_Stock!#REF!</f>
        <v>#REF!</v>
      </c>
      <c r="B2414" s="118" t="e">
        <f>IF(Produit_Tarif_Stock!#REF!&lt;&gt;"",Produit_Tarif_Stock!#REF!,"")</f>
        <v>#REF!</v>
      </c>
      <c r="C2414" s="502" t="e">
        <f>IF(Produit_Tarif_Stock!#REF!&lt;&gt;"",Produit_Tarif_Stock!#REF!,"")</f>
        <v>#REF!</v>
      </c>
      <c r="D2414" s="505" t="e">
        <f>IF(Produit_Tarif_Stock!#REF!&lt;&gt;"",Produit_Tarif_Stock!#REF!,"")</f>
        <v>#REF!</v>
      </c>
      <c r="E2414" s="514" t="e">
        <f>IF(Produit_Tarif_Stock!#REF!&lt;&gt;0,Produit_Tarif_Stock!#REF!,"")</f>
        <v>#REF!</v>
      </c>
      <c r="F2414" s="2" t="e">
        <f>IF(Produit_Tarif_Stock!#REF!&lt;&gt;"",Produit_Tarif_Stock!#REF!,"")</f>
        <v>#REF!</v>
      </c>
      <c r="G2414" s="506" t="e">
        <f>IF(Produit_Tarif_Stock!#REF!&lt;&gt;0,Produit_Tarif_Stock!#REF!,"")</f>
        <v>#REF!</v>
      </c>
      <c r="I2414" s="506" t="str">
        <f t="shared" si="74"/>
        <v/>
      </c>
      <c r="J2414" s="2" t="e">
        <f>IF(Produit_Tarif_Stock!#REF!&lt;&gt;0,Produit_Tarif_Stock!#REF!,"")</f>
        <v>#REF!</v>
      </c>
      <c r="K2414" s="2" t="e">
        <f>IF(Produit_Tarif_Stock!#REF!&lt;&gt;0,Produit_Tarif_Stock!#REF!,"")</f>
        <v>#REF!</v>
      </c>
      <c r="L2414" s="114" t="e">
        <f>IF(Produit_Tarif_Stock!#REF!&lt;&gt;0,Produit_Tarif_Stock!#REF!,"")</f>
        <v>#REF!</v>
      </c>
      <c r="M2414" s="114" t="e">
        <f>IF(Produit_Tarif_Stock!#REF!&lt;&gt;0,Produit_Tarif_Stock!#REF!,"")</f>
        <v>#REF!</v>
      </c>
      <c r="N2414" s="454"/>
      <c r="P2414" s="2" t="e">
        <f>IF(Produit_Tarif_Stock!#REF!&lt;&gt;0,Produit_Tarif_Stock!#REF!,"")</f>
        <v>#REF!</v>
      </c>
      <c r="Q2414" s="518" t="e">
        <f>IF(Produit_Tarif_Stock!#REF!&lt;&gt;0,(E2414-(E2414*H2414)-Produit_Tarif_Stock!#REF!)/Produit_Tarif_Stock!#REF!*100,(E2414-(E2414*H2414)-Produit_Tarif_Stock!#REF!)/Produit_Tarif_Stock!#REF!*100)</f>
        <v>#REF!</v>
      </c>
      <c r="R2414" s="523">
        <f t="shared" si="75"/>
        <v>0</v>
      </c>
      <c r="S2414" s="524" t="e">
        <f>Produit_Tarif_Stock!#REF!</f>
        <v>#REF!</v>
      </c>
    </row>
    <row r="2415" spans="1:19" ht="24.75" customHeight="1">
      <c r="A2415" s="228" t="e">
        <f>Produit_Tarif_Stock!#REF!</f>
        <v>#REF!</v>
      </c>
      <c r="B2415" s="118" t="e">
        <f>IF(Produit_Tarif_Stock!#REF!&lt;&gt;"",Produit_Tarif_Stock!#REF!,"")</f>
        <v>#REF!</v>
      </c>
      <c r="C2415" s="502" t="e">
        <f>IF(Produit_Tarif_Stock!#REF!&lt;&gt;"",Produit_Tarif_Stock!#REF!,"")</f>
        <v>#REF!</v>
      </c>
      <c r="D2415" s="505" t="e">
        <f>IF(Produit_Tarif_Stock!#REF!&lt;&gt;"",Produit_Tarif_Stock!#REF!,"")</f>
        <v>#REF!</v>
      </c>
      <c r="E2415" s="514" t="e">
        <f>IF(Produit_Tarif_Stock!#REF!&lt;&gt;0,Produit_Tarif_Stock!#REF!,"")</f>
        <v>#REF!</v>
      </c>
      <c r="F2415" s="2" t="e">
        <f>IF(Produit_Tarif_Stock!#REF!&lt;&gt;"",Produit_Tarif_Stock!#REF!,"")</f>
        <v>#REF!</v>
      </c>
      <c r="G2415" s="506" t="e">
        <f>IF(Produit_Tarif_Stock!#REF!&lt;&gt;0,Produit_Tarif_Stock!#REF!,"")</f>
        <v>#REF!</v>
      </c>
      <c r="I2415" s="506" t="str">
        <f t="shared" si="74"/>
        <v/>
      </c>
      <c r="J2415" s="2" t="e">
        <f>IF(Produit_Tarif_Stock!#REF!&lt;&gt;0,Produit_Tarif_Stock!#REF!,"")</f>
        <v>#REF!</v>
      </c>
      <c r="K2415" s="2" t="e">
        <f>IF(Produit_Tarif_Stock!#REF!&lt;&gt;0,Produit_Tarif_Stock!#REF!,"")</f>
        <v>#REF!</v>
      </c>
      <c r="L2415" s="114" t="e">
        <f>IF(Produit_Tarif_Stock!#REF!&lt;&gt;0,Produit_Tarif_Stock!#REF!,"")</f>
        <v>#REF!</v>
      </c>
      <c r="M2415" s="114" t="e">
        <f>IF(Produit_Tarif_Stock!#REF!&lt;&gt;0,Produit_Tarif_Stock!#REF!,"")</f>
        <v>#REF!</v>
      </c>
      <c r="N2415" s="454"/>
      <c r="P2415" s="2" t="e">
        <f>IF(Produit_Tarif_Stock!#REF!&lt;&gt;0,Produit_Tarif_Stock!#REF!,"")</f>
        <v>#REF!</v>
      </c>
      <c r="Q2415" s="518" t="e">
        <f>IF(Produit_Tarif_Stock!#REF!&lt;&gt;0,(E2415-(E2415*H2415)-Produit_Tarif_Stock!#REF!)/Produit_Tarif_Stock!#REF!*100,(E2415-(E2415*H2415)-Produit_Tarif_Stock!#REF!)/Produit_Tarif_Stock!#REF!*100)</f>
        <v>#REF!</v>
      </c>
      <c r="R2415" s="523">
        <f t="shared" si="75"/>
        <v>0</v>
      </c>
      <c r="S2415" s="524" t="e">
        <f>Produit_Tarif_Stock!#REF!</f>
        <v>#REF!</v>
      </c>
    </row>
    <row r="2416" spans="1:19" ht="24.75" customHeight="1">
      <c r="A2416" s="228" t="e">
        <f>Produit_Tarif_Stock!#REF!</f>
        <v>#REF!</v>
      </c>
      <c r="B2416" s="118" t="e">
        <f>IF(Produit_Tarif_Stock!#REF!&lt;&gt;"",Produit_Tarif_Stock!#REF!,"")</f>
        <v>#REF!</v>
      </c>
      <c r="C2416" s="502" t="e">
        <f>IF(Produit_Tarif_Stock!#REF!&lt;&gt;"",Produit_Tarif_Stock!#REF!,"")</f>
        <v>#REF!</v>
      </c>
      <c r="D2416" s="505" t="e">
        <f>IF(Produit_Tarif_Stock!#REF!&lt;&gt;"",Produit_Tarif_Stock!#REF!,"")</f>
        <v>#REF!</v>
      </c>
      <c r="E2416" s="514" t="e">
        <f>IF(Produit_Tarif_Stock!#REF!&lt;&gt;0,Produit_Tarif_Stock!#REF!,"")</f>
        <v>#REF!</v>
      </c>
      <c r="F2416" s="2" t="e">
        <f>IF(Produit_Tarif_Stock!#REF!&lt;&gt;"",Produit_Tarif_Stock!#REF!,"")</f>
        <v>#REF!</v>
      </c>
      <c r="G2416" s="506" t="e">
        <f>IF(Produit_Tarif_Stock!#REF!&lt;&gt;0,Produit_Tarif_Stock!#REF!,"")</f>
        <v>#REF!</v>
      </c>
      <c r="I2416" s="506" t="str">
        <f t="shared" si="74"/>
        <v/>
      </c>
      <c r="J2416" s="2" t="e">
        <f>IF(Produit_Tarif_Stock!#REF!&lt;&gt;0,Produit_Tarif_Stock!#REF!,"")</f>
        <v>#REF!</v>
      </c>
      <c r="K2416" s="2" t="e">
        <f>IF(Produit_Tarif_Stock!#REF!&lt;&gt;0,Produit_Tarif_Stock!#REF!,"")</f>
        <v>#REF!</v>
      </c>
      <c r="L2416" s="114" t="e">
        <f>IF(Produit_Tarif_Stock!#REF!&lt;&gt;0,Produit_Tarif_Stock!#REF!,"")</f>
        <v>#REF!</v>
      </c>
      <c r="M2416" s="114" t="e">
        <f>IF(Produit_Tarif_Stock!#REF!&lt;&gt;0,Produit_Tarif_Stock!#REF!,"")</f>
        <v>#REF!</v>
      </c>
      <c r="N2416" s="454"/>
      <c r="P2416" s="2" t="e">
        <f>IF(Produit_Tarif_Stock!#REF!&lt;&gt;0,Produit_Tarif_Stock!#REF!,"")</f>
        <v>#REF!</v>
      </c>
      <c r="Q2416" s="518" t="e">
        <f>IF(Produit_Tarif_Stock!#REF!&lt;&gt;0,(E2416-(E2416*H2416)-Produit_Tarif_Stock!#REF!)/Produit_Tarif_Stock!#REF!*100,(E2416-(E2416*H2416)-Produit_Tarif_Stock!#REF!)/Produit_Tarif_Stock!#REF!*100)</f>
        <v>#REF!</v>
      </c>
      <c r="R2416" s="523">
        <f t="shared" si="75"/>
        <v>0</v>
      </c>
      <c r="S2416" s="524" t="e">
        <f>Produit_Tarif_Stock!#REF!</f>
        <v>#REF!</v>
      </c>
    </row>
    <row r="2417" spans="1:19" ht="24.75" customHeight="1">
      <c r="A2417" s="228" t="e">
        <f>Produit_Tarif_Stock!#REF!</f>
        <v>#REF!</v>
      </c>
      <c r="B2417" s="118" t="e">
        <f>IF(Produit_Tarif_Stock!#REF!&lt;&gt;"",Produit_Tarif_Stock!#REF!,"")</f>
        <v>#REF!</v>
      </c>
      <c r="C2417" s="502" t="e">
        <f>IF(Produit_Tarif_Stock!#REF!&lt;&gt;"",Produit_Tarif_Stock!#REF!,"")</f>
        <v>#REF!</v>
      </c>
      <c r="D2417" s="505" t="e">
        <f>IF(Produit_Tarif_Stock!#REF!&lt;&gt;"",Produit_Tarif_Stock!#REF!,"")</f>
        <v>#REF!</v>
      </c>
      <c r="E2417" s="514" t="e">
        <f>IF(Produit_Tarif_Stock!#REF!&lt;&gt;0,Produit_Tarif_Stock!#REF!,"")</f>
        <v>#REF!</v>
      </c>
      <c r="F2417" s="2" t="e">
        <f>IF(Produit_Tarif_Stock!#REF!&lt;&gt;"",Produit_Tarif_Stock!#REF!,"")</f>
        <v>#REF!</v>
      </c>
      <c r="G2417" s="506" t="e">
        <f>IF(Produit_Tarif_Stock!#REF!&lt;&gt;0,Produit_Tarif_Stock!#REF!,"")</f>
        <v>#REF!</v>
      </c>
      <c r="I2417" s="506" t="str">
        <f t="shared" si="74"/>
        <v/>
      </c>
      <c r="J2417" s="2" t="e">
        <f>IF(Produit_Tarif_Stock!#REF!&lt;&gt;0,Produit_Tarif_Stock!#REF!,"")</f>
        <v>#REF!</v>
      </c>
      <c r="K2417" s="2" t="e">
        <f>IF(Produit_Tarif_Stock!#REF!&lt;&gt;0,Produit_Tarif_Stock!#REF!,"")</f>
        <v>#REF!</v>
      </c>
      <c r="L2417" s="114" t="e">
        <f>IF(Produit_Tarif_Stock!#REF!&lt;&gt;0,Produit_Tarif_Stock!#REF!,"")</f>
        <v>#REF!</v>
      </c>
      <c r="M2417" s="114" t="e">
        <f>IF(Produit_Tarif_Stock!#REF!&lt;&gt;0,Produit_Tarif_Stock!#REF!,"")</f>
        <v>#REF!</v>
      </c>
      <c r="N2417" s="454"/>
      <c r="P2417" s="2" t="e">
        <f>IF(Produit_Tarif_Stock!#REF!&lt;&gt;0,Produit_Tarif_Stock!#REF!,"")</f>
        <v>#REF!</v>
      </c>
      <c r="Q2417" s="518" t="e">
        <f>IF(Produit_Tarif_Stock!#REF!&lt;&gt;0,(E2417-(E2417*H2417)-Produit_Tarif_Stock!#REF!)/Produit_Tarif_Stock!#REF!*100,(E2417-(E2417*H2417)-Produit_Tarif_Stock!#REF!)/Produit_Tarif_Stock!#REF!*100)</f>
        <v>#REF!</v>
      </c>
      <c r="R2417" s="523">
        <f t="shared" si="75"/>
        <v>0</v>
      </c>
      <c r="S2417" s="524" t="e">
        <f>Produit_Tarif_Stock!#REF!</f>
        <v>#REF!</v>
      </c>
    </row>
    <row r="2418" spans="1:19" ht="24.75" customHeight="1">
      <c r="A2418" s="228" t="e">
        <f>Produit_Tarif_Stock!#REF!</f>
        <v>#REF!</v>
      </c>
      <c r="B2418" s="118" t="e">
        <f>IF(Produit_Tarif_Stock!#REF!&lt;&gt;"",Produit_Tarif_Stock!#REF!,"")</f>
        <v>#REF!</v>
      </c>
      <c r="C2418" s="502" t="e">
        <f>IF(Produit_Tarif_Stock!#REF!&lt;&gt;"",Produit_Tarif_Stock!#REF!,"")</f>
        <v>#REF!</v>
      </c>
      <c r="D2418" s="505" t="e">
        <f>IF(Produit_Tarif_Stock!#REF!&lt;&gt;"",Produit_Tarif_Stock!#REF!,"")</f>
        <v>#REF!</v>
      </c>
      <c r="E2418" s="514" t="e">
        <f>IF(Produit_Tarif_Stock!#REF!&lt;&gt;0,Produit_Tarif_Stock!#REF!,"")</f>
        <v>#REF!</v>
      </c>
      <c r="F2418" s="2" t="e">
        <f>IF(Produit_Tarif_Stock!#REF!&lt;&gt;"",Produit_Tarif_Stock!#REF!,"")</f>
        <v>#REF!</v>
      </c>
      <c r="G2418" s="506" t="e">
        <f>IF(Produit_Tarif_Stock!#REF!&lt;&gt;0,Produit_Tarif_Stock!#REF!,"")</f>
        <v>#REF!</v>
      </c>
      <c r="I2418" s="506" t="str">
        <f t="shared" si="74"/>
        <v/>
      </c>
      <c r="J2418" s="2" t="e">
        <f>IF(Produit_Tarif_Stock!#REF!&lt;&gt;0,Produit_Tarif_Stock!#REF!,"")</f>
        <v>#REF!</v>
      </c>
      <c r="K2418" s="2" t="e">
        <f>IF(Produit_Tarif_Stock!#REF!&lt;&gt;0,Produit_Tarif_Stock!#REF!,"")</f>
        <v>#REF!</v>
      </c>
      <c r="L2418" s="114" t="e">
        <f>IF(Produit_Tarif_Stock!#REF!&lt;&gt;0,Produit_Tarif_Stock!#REF!,"")</f>
        <v>#REF!</v>
      </c>
      <c r="M2418" s="114" t="e">
        <f>IF(Produit_Tarif_Stock!#REF!&lt;&gt;0,Produit_Tarif_Stock!#REF!,"")</f>
        <v>#REF!</v>
      </c>
      <c r="N2418" s="454"/>
      <c r="P2418" s="2" t="e">
        <f>IF(Produit_Tarif_Stock!#REF!&lt;&gt;0,Produit_Tarif_Stock!#REF!,"")</f>
        <v>#REF!</v>
      </c>
      <c r="Q2418" s="518" t="e">
        <f>IF(Produit_Tarif_Stock!#REF!&lt;&gt;0,(E2418-(E2418*H2418)-Produit_Tarif_Stock!#REF!)/Produit_Tarif_Stock!#REF!*100,(E2418-(E2418*H2418)-Produit_Tarif_Stock!#REF!)/Produit_Tarif_Stock!#REF!*100)</f>
        <v>#REF!</v>
      </c>
      <c r="R2418" s="523">
        <f t="shared" si="75"/>
        <v>0</v>
      </c>
      <c r="S2418" s="524" t="e">
        <f>Produit_Tarif_Stock!#REF!</f>
        <v>#REF!</v>
      </c>
    </row>
    <row r="2419" spans="1:19" ht="24.75" customHeight="1">
      <c r="A2419" s="228" t="e">
        <f>Produit_Tarif_Stock!#REF!</f>
        <v>#REF!</v>
      </c>
      <c r="B2419" s="118" t="e">
        <f>IF(Produit_Tarif_Stock!#REF!&lt;&gt;"",Produit_Tarif_Stock!#REF!,"")</f>
        <v>#REF!</v>
      </c>
      <c r="C2419" s="502" t="e">
        <f>IF(Produit_Tarif_Stock!#REF!&lt;&gt;"",Produit_Tarif_Stock!#REF!,"")</f>
        <v>#REF!</v>
      </c>
      <c r="D2419" s="505" t="e">
        <f>IF(Produit_Tarif_Stock!#REF!&lt;&gt;"",Produit_Tarif_Stock!#REF!,"")</f>
        <v>#REF!</v>
      </c>
      <c r="E2419" s="514" t="e">
        <f>IF(Produit_Tarif_Stock!#REF!&lt;&gt;0,Produit_Tarif_Stock!#REF!,"")</f>
        <v>#REF!</v>
      </c>
      <c r="F2419" s="2" t="e">
        <f>IF(Produit_Tarif_Stock!#REF!&lt;&gt;"",Produit_Tarif_Stock!#REF!,"")</f>
        <v>#REF!</v>
      </c>
      <c r="G2419" s="506" t="e">
        <f>IF(Produit_Tarif_Stock!#REF!&lt;&gt;0,Produit_Tarif_Stock!#REF!,"")</f>
        <v>#REF!</v>
      </c>
      <c r="I2419" s="506" t="str">
        <f t="shared" si="74"/>
        <v/>
      </c>
      <c r="J2419" s="2" t="e">
        <f>IF(Produit_Tarif_Stock!#REF!&lt;&gt;0,Produit_Tarif_Stock!#REF!,"")</f>
        <v>#REF!</v>
      </c>
      <c r="K2419" s="2" t="e">
        <f>IF(Produit_Tarif_Stock!#REF!&lt;&gt;0,Produit_Tarif_Stock!#REF!,"")</f>
        <v>#REF!</v>
      </c>
      <c r="L2419" s="114" t="e">
        <f>IF(Produit_Tarif_Stock!#REF!&lt;&gt;0,Produit_Tarif_Stock!#REF!,"")</f>
        <v>#REF!</v>
      </c>
      <c r="M2419" s="114" t="e">
        <f>IF(Produit_Tarif_Stock!#REF!&lt;&gt;0,Produit_Tarif_Stock!#REF!,"")</f>
        <v>#REF!</v>
      </c>
      <c r="N2419" s="454"/>
      <c r="P2419" s="2" t="e">
        <f>IF(Produit_Tarif_Stock!#REF!&lt;&gt;0,Produit_Tarif_Stock!#REF!,"")</f>
        <v>#REF!</v>
      </c>
      <c r="Q2419" s="518" t="e">
        <f>IF(Produit_Tarif_Stock!#REF!&lt;&gt;0,(E2419-(E2419*H2419)-Produit_Tarif_Stock!#REF!)/Produit_Tarif_Stock!#REF!*100,(E2419-(E2419*H2419)-Produit_Tarif_Stock!#REF!)/Produit_Tarif_Stock!#REF!*100)</f>
        <v>#REF!</v>
      </c>
      <c r="R2419" s="523">
        <f t="shared" si="75"/>
        <v>0</v>
      </c>
      <c r="S2419" s="524" t="e">
        <f>Produit_Tarif_Stock!#REF!</f>
        <v>#REF!</v>
      </c>
    </row>
    <row r="2420" spans="1:19" ht="24.75" customHeight="1">
      <c r="A2420" s="228" t="e">
        <f>Produit_Tarif_Stock!#REF!</f>
        <v>#REF!</v>
      </c>
      <c r="B2420" s="118" t="e">
        <f>IF(Produit_Tarif_Stock!#REF!&lt;&gt;"",Produit_Tarif_Stock!#REF!,"")</f>
        <v>#REF!</v>
      </c>
      <c r="C2420" s="502" t="e">
        <f>IF(Produit_Tarif_Stock!#REF!&lt;&gt;"",Produit_Tarif_Stock!#REF!,"")</f>
        <v>#REF!</v>
      </c>
      <c r="D2420" s="505" t="e">
        <f>IF(Produit_Tarif_Stock!#REF!&lt;&gt;"",Produit_Tarif_Stock!#REF!,"")</f>
        <v>#REF!</v>
      </c>
      <c r="E2420" s="514" t="e">
        <f>IF(Produit_Tarif_Stock!#REF!&lt;&gt;0,Produit_Tarif_Stock!#REF!,"")</f>
        <v>#REF!</v>
      </c>
      <c r="F2420" s="2" t="e">
        <f>IF(Produit_Tarif_Stock!#REF!&lt;&gt;"",Produit_Tarif_Stock!#REF!,"")</f>
        <v>#REF!</v>
      </c>
      <c r="G2420" s="506" t="e">
        <f>IF(Produit_Tarif_Stock!#REF!&lt;&gt;0,Produit_Tarif_Stock!#REF!,"")</f>
        <v>#REF!</v>
      </c>
      <c r="I2420" s="506" t="str">
        <f t="shared" si="74"/>
        <v/>
      </c>
      <c r="J2420" s="2" t="e">
        <f>IF(Produit_Tarif_Stock!#REF!&lt;&gt;0,Produit_Tarif_Stock!#REF!,"")</f>
        <v>#REF!</v>
      </c>
      <c r="K2420" s="2" t="e">
        <f>IF(Produit_Tarif_Stock!#REF!&lt;&gt;0,Produit_Tarif_Stock!#REF!,"")</f>
        <v>#REF!</v>
      </c>
      <c r="L2420" s="114" t="e">
        <f>IF(Produit_Tarif_Stock!#REF!&lt;&gt;0,Produit_Tarif_Stock!#REF!,"")</f>
        <v>#REF!</v>
      </c>
      <c r="M2420" s="114" t="e">
        <f>IF(Produit_Tarif_Stock!#REF!&lt;&gt;0,Produit_Tarif_Stock!#REF!,"")</f>
        <v>#REF!</v>
      </c>
      <c r="N2420" s="454"/>
      <c r="P2420" s="2" t="e">
        <f>IF(Produit_Tarif_Stock!#REF!&lt;&gt;0,Produit_Tarif_Stock!#REF!,"")</f>
        <v>#REF!</v>
      </c>
      <c r="Q2420" s="518" t="e">
        <f>IF(Produit_Tarif_Stock!#REF!&lt;&gt;0,(E2420-(E2420*H2420)-Produit_Tarif_Stock!#REF!)/Produit_Tarif_Stock!#REF!*100,(E2420-(E2420*H2420)-Produit_Tarif_Stock!#REF!)/Produit_Tarif_Stock!#REF!*100)</f>
        <v>#REF!</v>
      </c>
      <c r="R2420" s="523">
        <f t="shared" si="75"/>
        <v>0</v>
      </c>
      <c r="S2420" s="524" t="e">
        <f>Produit_Tarif_Stock!#REF!</f>
        <v>#REF!</v>
      </c>
    </row>
    <row r="2421" spans="1:19" ht="24.75" customHeight="1">
      <c r="A2421" s="228" t="e">
        <f>Produit_Tarif_Stock!#REF!</f>
        <v>#REF!</v>
      </c>
      <c r="B2421" s="118" t="e">
        <f>IF(Produit_Tarif_Stock!#REF!&lt;&gt;"",Produit_Tarif_Stock!#REF!,"")</f>
        <v>#REF!</v>
      </c>
      <c r="C2421" s="502" t="e">
        <f>IF(Produit_Tarif_Stock!#REF!&lt;&gt;"",Produit_Tarif_Stock!#REF!,"")</f>
        <v>#REF!</v>
      </c>
      <c r="D2421" s="505" t="e">
        <f>IF(Produit_Tarif_Stock!#REF!&lt;&gt;"",Produit_Tarif_Stock!#REF!,"")</f>
        <v>#REF!</v>
      </c>
      <c r="E2421" s="514" t="e">
        <f>IF(Produit_Tarif_Stock!#REF!&lt;&gt;0,Produit_Tarif_Stock!#REF!,"")</f>
        <v>#REF!</v>
      </c>
      <c r="F2421" s="2" t="e">
        <f>IF(Produit_Tarif_Stock!#REF!&lt;&gt;"",Produit_Tarif_Stock!#REF!,"")</f>
        <v>#REF!</v>
      </c>
      <c r="G2421" s="506" t="e">
        <f>IF(Produit_Tarif_Stock!#REF!&lt;&gt;0,Produit_Tarif_Stock!#REF!,"")</f>
        <v>#REF!</v>
      </c>
      <c r="I2421" s="506" t="str">
        <f t="shared" si="74"/>
        <v/>
      </c>
      <c r="J2421" s="2" t="e">
        <f>IF(Produit_Tarif_Stock!#REF!&lt;&gt;0,Produit_Tarif_Stock!#REF!,"")</f>
        <v>#REF!</v>
      </c>
      <c r="K2421" s="2" t="e">
        <f>IF(Produit_Tarif_Stock!#REF!&lt;&gt;0,Produit_Tarif_Stock!#REF!,"")</f>
        <v>#REF!</v>
      </c>
      <c r="L2421" s="114" t="e">
        <f>IF(Produit_Tarif_Stock!#REF!&lt;&gt;0,Produit_Tarif_Stock!#REF!,"")</f>
        <v>#REF!</v>
      </c>
      <c r="M2421" s="114" t="e">
        <f>IF(Produit_Tarif_Stock!#REF!&lt;&gt;0,Produit_Tarif_Stock!#REF!,"")</f>
        <v>#REF!</v>
      </c>
      <c r="N2421" s="454"/>
      <c r="P2421" s="2" t="e">
        <f>IF(Produit_Tarif_Stock!#REF!&lt;&gt;0,Produit_Tarif_Stock!#REF!,"")</f>
        <v>#REF!</v>
      </c>
      <c r="Q2421" s="518" t="e">
        <f>IF(Produit_Tarif_Stock!#REF!&lt;&gt;0,(E2421-(E2421*H2421)-Produit_Tarif_Stock!#REF!)/Produit_Tarif_Stock!#REF!*100,(E2421-(E2421*H2421)-Produit_Tarif_Stock!#REF!)/Produit_Tarif_Stock!#REF!*100)</f>
        <v>#REF!</v>
      </c>
      <c r="R2421" s="523">
        <f t="shared" si="75"/>
        <v>0</v>
      </c>
      <c r="S2421" s="524" t="e">
        <f>Produit_Tarif_Stock!#REF!</f>
        <v>#REF!</v>
      </c>
    </row>
    <row r="2422" spans="1:19" ht="24.75" customHeight="1">
      <c r="A2422" s="228" t="e">
        <f>Produit_Tarif_Stock!#REF!</f>
        <v>#REF!</v>
      </c>
      <c r="B2422" s="118" t="e">
        <f>IF(Produit_Tarif_Stock!#REF!&lt;&gt;"",Produit_Tarif_Stock!#REF!,"")</f>
        <v>#REF!</v>
      </c>
      <c r="C2422" s="502" t="e">
        <f>IF(Produit_Tarif_Stock!#REF!&lt;&gt;"",Produit_Tarif_Stock!#REF!,"")</f>
        <v>#REF!</v>
      </c>
      <c r="D2422" s="505" t="e">
        <f>IF(Produit_Tarif_Stock!#REF!&lt;&gt;"",Produit_Tarif_Stock!#REF!,"")</f>
        <v>#REF!</v>
      </c>
      <c r="E2422" s="514" t="e">
        <f>IF(Produit_Tarif_Stock!#REF!&lt;&gt;0,Produit_Tarif_Stock!#REF!,"")</f>
        <v>#REF!</v>
      </c>
      <c r="F2422" s="2" t="e">
        <f>IF(Produit_Tarif_Stock!#REF!&lt;&gt;"",Produit_Tarif_Stock!#REF!,"")</f>
        <v>#REF!</v>
      </c>
      <c r="G2422" s="506" t="e">
        <f>IF(Produit_Tarif_Stock!#REF!&lt;&gt;0,Produit_Tarif_Stock!#REF!,"")</f>
        <v>#REF!</v>
      </c>
      <c r="I2422" s="506" t="str">
        <f t="shared" si="74"/>
        <v/>
      </c>
      <c r="J2422" s="2" t="e">
        <f>IF(Produit_Tarif_Stock!#REF!&lt;&gt;0,Produit_Tarif_Stock!#REF!,"")</f>
        <v>#REF!</v>
      </c>
      <c r="K2422" s="2" t="e">
        <f>IF(Produit_Tarif_Stock!#REF!&lt;&gt;0,Produit_Tarif_Stock!#REF!,"")</f>
        <v>#REF!</v>
      </c>
      <c r="L2422" s="114" t="e">
        <f>IF(Produit_Tarif_Stock!#REF!&lt;&gt;0,Produit_Tarif_Stock!#REF!,"")</f>
        <v>#REF!</v>
      </c>
      <c r="M2422" s="114" t="e">
        <f>IF(Produit_Tarif_Stock!#REF!&lt;&gt;0,Produit_Tarif_Stock!#REF!,"")</f>
        <v>#REF!</v>
      </c>
      <c r="N2422" s="454"/>
      <c r="P2422" s="2" t="e">
        <f>IF(Produit_Tarif_Stock!#REF!&lt;&gt;0,Produit_Tarif_Stock!#REF!,"")</f>
        <v>#REF!</v>
      </c>
      <c r="Q2422" s="518" t="e">
        <f>IF(Produit_Tarif_Stock!#REF!&lt;&gt;0,(E2422-(E2422*H2422)-Produit_Tarif_Stock!#REF!)/Produit_Tarif_Stock!#REF!*100,(E2422-(E2422*H2422)-Produit_Tarif_Stock!#REF!)/Produit_Tarif_Stock!#REF!*100)</f>
        <v>#REF!</v>
      </c>
      <c r="R2422" s="523">
        <f t="shared" si="75"/>
        <v>0</v>
      </c>
      <c r="S2422" s="524" t="e">
        <f>Produit_Tarif_Stock!#REF!</f>
        <v>#REF!</v>
      </c>
    </row>
    <row r="2423" spans="1:19" ht="24.75" customHeight="1">
      <c r="A2423" s="228" t="e">
        <f>Produit_Tarif_Stock!#REF!</f>
        <v>#REF!</v>
      </c>
      <c r="B2423" s="118" t="e">
        <f>IF(Produit_Tarif_Stock!#REF!&lt;&gt;"",Produit_Tarif_Stock!#REF!,"")</f>
        <v>#REF!</v>
      </c>
      <c r="C2423" s="502" t="e">
        <f>IF(Produit_Tarif_Stock!#REF!&lt;&gt;"",Produit_Tarif_Stock!#REF!,"")</f>
        <v>#REF!</v>
      </c>
      <c r="D2423" s="505" t="e">
        <f>IF(Produit_Tarif_Stock!#REF!&lt;&gt;"",Produit_Tarif_Stock!#REF!,"")</f>
        <v>#REF!</v>
      </c>
      <c r="E2423" s="514" t="e">
        <f>IF(Produit_Tarif_Stock!#REF!&lt;&gt;0,Produit_Tarif_Stock!#REF!,"")</f>
        <v>#REF!</v>
      </c>
      <c r="F2423" s="2" t="e">
        <f>IF(Produit_Tarif_Stock!#REF!&lt;&gt;"",Produit_Tarif_Stock!#REF!,"")</f>
        <v>#REF!</v>
      </c>
      <c r="G2423" s="506" t="e">
        <f>IF(Produit_Tarif_Stock!#REF!&lt;&gt;0,Produit_Tarif_Stock!#REF!,"")</f>
        <v>#REF!</v>
      </c>
      <c r="I2423" s="506" t="str">
        <f t="shared" si="74"/>
        <v/>
      </c>
      <c r="J2423" s="2" t="e">
        <f>IF(Produit_Tarif_Stock!#REF!&lt;&gt;0,Produit_Tarif_Stock!#REF!,"")</f>
        <v>#REF!</v>
      </c>
      <c r="K2423" s="2" t="e">
        <f>IF(Produit_Tarif_Stock!#REF!&lt;&gt;0,Produit_Tarif_Stock!#REF!,"")</f>
        <v>#REF!</v>
      </c>
      <c r="L2423" s="114" t="e">
        <f>IF(Produit_Tarif_Stock!#REF!&lt;&gt;0,Produit_Tarif_Stock!#REF!,"")</f>
        <v>#REF!</v>
      </c>
      <c r="M2423" s="114" t="e">
        <f>IF(Produit_Tarif_Stock!#REF!&lt;&gt;0,Produit_Tarif_Stock!#REF!,"")</f>
        <v>#REF!</v>
      </c>
      <c r="N2423" s="454"/>
      <c r="P2423" s="2" t="e">
        <f>IF(Produit_Tarif_Stock!#REF!&lt;&gt;0,Produit_Tarif_Stock!#REF!,"")</f>
        <v>#REF!</v>
      </c>
      <c r="Q2423" s="518" t="e">
        <f>IF(Produit_Tarif_Stock!#REF!&lt;&gt;0,(E2423-(E2423*H2423)-Produit_Tarif_Stock!#REF!)/Produit_Tarif_Stock!#REF!*100,(E2423-(E2423*H2423)-Produit_Tarif_Stock!#REF!)/Produit_Tarif_Stock!#REF!*100)</f>
        <v>#REF!</v>
      </c>
      <c r="R2423" s="523">
        <f t="shared" si="75"/>
        <v>0</v>
      </c>
      <c r="S2423" s="524" t="e">
        <f>Produit_Tarif_Stock!#REF!</f>
        <v>#REF!</v>
      </c>
    </row>
    <row r="2424" spans="1:19" ht="24.75" customHeight="1">
      <c r="A2424" s="228" t="e">
        <f>Produit_Tarif_Stock!#REF!</f>
        <v>#REF!</v>
      </c>
      <c r="B2424" s="118" t="e">
        <f>IF(Produit_Tarif_Stock!#REF!&lt;&gt;"",Produit_Tarif_Stock!#REF!,"")</f>
        <v>#REF!</v>
      </c>
      <c r="C2424" s="502" t="e">
        <f>IF(Produit_Tarif_Stock!#REF!&lt;&gt;"",Produit_Tarif_Stock!#REF!,"")</f>
        <v>#REF!</v>
      </c>
      <c r="D2424" s="505" t="e">
        <f>IF(Produit_Tarif_Stock!#REF!&lt;&gt;"",Produit_Tarif_Stock!#REF!,"")</f>
        <v>#REF!</v>
      </c>
      <c r="E2424" s="514" t="e">
        <f>IF(Produit_Tarif_Stock!#REF!&lt;&gt;0,Produit_Tarif_Stock!#REF!,"")</f>
        <v>#REF!</v>
      </c>
      <c r="F2424" s="2" t="e">
        <f>IF(Produit_Tarif_Stock!#REF!&lt;&gt;"",Produit_Tarif_Stock!#REF!,"")</f>
        <v>#REF!</v>
      </c>
      <c r="G2424" s="506" t="e">
        <f>IF(Produit_Tarif_Stock!#REF!&lt;&gt;0,Produit_Tarif_Stock!#REF!,"")</f>
        <v>#REF!</v>
      </c>
      <c r="I2424" s="506" t="str">
        <f t="shared" si="74"/>
        <v/>
      </c>
      <c r="J2424" s="2" t="e">
        <f>IF(Produit_Tarif_Stock!#REF!&lt;&gt;0,Produit_Tarif_Stock!#REF!,"")</f>
        <v>#REF!</v>
      </c>
      <c r="K2424" s="2" t="e">
        <f>IF(Produit_Tarif_Stock!#REF!&lt;&gt;0,Produit_Tarif_Stock!#REF!,"")</f>
        <v>#REF!</v>
      </c>
      <c r="L2424" s="114" t="e">
        <f>IF(Produit_Tarif_Stock!#REF!&lt;&gt;0,Produit_Tarif_Stock!#REF!,"")</f>
        <v>#REF!</v>
      </c>
      <c r="M2424" s="114" t="e">
        <f>IF(Produit_Tarif_Stock!#REF!&lt;&gt;0,Produit_Tarif_Stock!#REF!,"")</f>
        <v>#REF!</v>
      </c>
      <c r="N2424" s="454"/>
      <c r="P2424" s="2" t="e">
        <f>IF(Produit_Tarif_Stock!#REF!&lt;&gt;0,Produit_Tarif_Stock!#REF!,"")</f>
        <v>#REF!</v>
      </c>
      <c r="Q2424" s="518" t="e">
        <f>IF(Produit_Tarif_Stock!#REF!&lt;&gt;0,(E2424-(E2424*H2424)-Produit_Tarif_Stock!#REF!)/Produit_Tarif_Stock!#REF!*100,(E2424-(E2424*H2424)-Produit_Tarif_Stock!#REF!)/Produit_Tarif_Stock!#REF!*100)</f>
        <v>#REF!</v>
      </c>
      <c r="R2424" s="523">
        <f t="shared" si="75"/>
        <v>0</v>
      </c>
      <c r="S2424" s="524" t="e">
        <f>Produit_Tarif_Stock!#REF!</f>
        <v>#REF!</v>
      </c>
    </row>
    <row r="2425" spans="1:19" ht="24.75" customHeight="1">
      <c r="A2425" s="228" t="e">
        <f>Produit_Tarif_Stock!#REF!</f>
        <v>#REF!</v>
      </c>
      <c r="B2425" s="118" t="e">
        <f>IF(Produit_Tarif_Stock!#REF!&lt;&gt;"",Produit_Tarif_Stock!#REF!,"")</f>
        <v>#REF!</v>
      </c>
      <c r="C2425" s="502" t="e">
        <f>IF(Produit_Tarif_Stock!#REF!&lt;&gt;"",Produit_Tarif_Stock!#REF!,"")</f>
        <v>#REF!</v>
      </c>
      <c r="D2425" s="505" t="e">
        <f>IF(Produit_Tarif_Stock!#REF!&lt;&gt;"",Produit_Tarif_Stock!#REF!,"")</f>
        <v>#REF!</v>
      </c>
      <c r="E2425" s="514" t="e">
        <f>IF(Produit_Tarif_Stock!#REF!&lt;&gt;0,Produit_Tarif_Stock!#REF!,"")</f>
        <v>#REF!</v>
      </c>
      <c r="F2425" s="2" t="e">
        <f>IF(Produit_Tarif_Stock!#REF!&lt;&gt;"",Produit_Tarif_Stock!#REF!,"")</f>
        <v>#REF!</v>
      </c>
      <c r="G2425" s="506" t="e">
        <f>IF(Produit_Tarif_Stock!#REF!&lt;&gt;0,Produit_Tarif_Stock!#REF!,"")</f>
        <v>#REF!</v>
      </c>
      <c r="I2425" s="506" t="str">
        <f t="shared" si="74"/>
        <v/>
      </c>
      <c r="J2425" s="2" t="e">
        <f>IF(Produit_Tarif_Stock!#REF!&lt;&gt;0,Produit_Tarif_Stock!#REF!,"")</f>
        <v>#REF!</v>
      </c>
      <c r="K2425" s="2" t="e">
        <f>IF(Produit_Tarif_Stock!#REF!&lt;&gt;0,Produit_Tarif_Stock!#REF!,"")</f>
        <v>#REF!</v>
      </c>
      <c r="L2425" s="114" t="e">
        <f>IF(Produit_Tarif_Stock!#REF!&lt;&gt;0,Produit_Tarif_Stock!#REF!,"")</f>
        <v>#REF!</v>
      </c>
      <c r="M2425" s="114" t="e">
        <f>IF(Produit_Tarif_Stock!#REF!&lt;&gt;0,Produit_Tarif_Stock!#REF!,"")</f>
        <v>#REF!</v>
      </c>
      <c r="N2425" s="454"/>
      <c r="P2425" s="2" t="e">
        <f>IF(Produit_Tarif_Stock!#REF!&lt;&gt;0,Produit_Tarif_Stock!#REF!,"")</f>
        <v>#REF!</v>
      </c>
      <c r="Q2425" s="518" t="e">
        <f>IF(Produit_Tarif_Stock!#REF!&lt;&gt;0,(E2425-(E2425*H2425)-Produit_Tarif_Stock!#REF!)/Produit_Tarif_Stock!#REF!*100,(E2425-(E2425*H2425)-Produit_Tarif_Stock!#REF!)/Produit_Tarif_Stock!#REF!*100)</f>
        <v>#REF!</v>
      </c>
      <c r="R2425" s="523">
        <f t="shared" si="75"/>
        <v>0</v>
      </c>
      <c r="S2425" s="524" t="e">
        <f>Produit_Tarif_Stock!#REF!</f>
        <v>#REF!</v>
      </c>
    </row>
    <row r="2426" spans="1:19" ht="24.75" customHeight="1">
      <c r="A2426" s="228" t="e">
        <f>Produit_Tarif_Stock!#REF!</f>
        <v>#REF!</v>
      </c>
      <c r="B2426" s="118" t="e">
        <f>IF(Produit_Tarif_Stock!#REF!&lt;&gt;"",Produit_Tarif_Stock!#REF!,"")</f>
        <v>#REF!</v>
      </c>
      <c r="C2426" s="502" t="e">
        <f>IF(Produit_Tarif_Stock!#REF!&lt;&gt;"",Produit_Tarif_Stock!#REF!,"")</f>
        <v>#REF!</v>
      </c>
      <c r="D2426" s="505" t="e">
        <f>IF(Produit_Tarif_Stock!#REF!&lt;&gt;"",Produit_Tarif_Stock!#REF!,"")</f>
        <v>#REF!</v>
      </c>
      <c r="E2426" s="514" t="e">
        <f>IF(Produit_Tarif_Stock!#REF!&lt;&gt;0,Produit_Tarif_Stock!#REF!,"")</f>
        <v>#REF!</v>
      </c>
      <c r="F2426" s="2" t="e">
        <f>IF(Produit_Tarif_Stock!#REF!&lt;&gt;"",Produit_Tarif_Stock!#REF!,"")</f>
        <v>#REF!</v>
      </c>
      <c r="G2426" s="506" t="e">
        <f>IF(Produit_Tarif_Stock!#REF!&lt;&gt;0,Produit_Tarif_Stock!#REF!,"")</f>
        <v>#REF!</v>
      </c>
      <c r="I2426" s="506" t="str">
        <f t="shared" si="74"/>
        <v/>
      </c>
      <c r="J2426" s="2" t="e">
        <f>IF(Produit_Tarif_Stock!#REF!&lt;&gt;0,Produit_Tarif_Stock!#REF!,"")</f>
        <v>#REF!</v>
      </c>
      <c r="K2426" s="2" t="e">
        <f>IF(Produit_Tarif_Stock!#REF!&lt;&gt;0,Produit_Tarif_Stock!#REF!,"")</f>
        <v>#REF!</v>
      </c>
      <c r="L2426" s="114" t="e">
        <f>IF(Produit_Tarif_Stock!#REF!&lt;&gt;0,Produit_Tarif_Stock!#REF!,"")</f>
        <v>#REF!</v>
      </c>
      <c r="M2426" s="114" t="e">
        <f>IF(Produit_Tarif_Stock!#REF!&lt;&gt;0,Produit_Tarif_Stock!#REF!,"")</f>
        <v>#REF!</v>
      </c>
      <c r="N2426" s="454"/>
      <c r="P2426" s="2" t="e">
        <f>IF(Produit_Tarif_Stock!#REF!&lt;&gt;0,Produit_Tarif_Stock!#REF!,"")</f>
        <v>#REF!</v>
      </c>
      <c r="Q2426" s="518" t="e">
        <f>IF(Produit_Tarif_Stock!#REF!&lt;&gt;0,(E2426-(E2426*H2426)-Produit_Tarif_Stock!#REF!)/Produit_Tarif_Stock!#REF!*100,(E2426-(E2426*H2426)-Produit_Tarif_Stock!#REF!)/Produit_Tarif_Stock!#REF!*100)</f>
        <v>#REF!</v>
      </c>
      <c r="R2426" s="523">
        <f t="shared" si="75"/>
        <v>0</v>
      </c>
      <c r="S2426" s="524" t="e">
        <f>Produit_Tarif_Stock!#REF!</f>
        <v>#REF!</v>
      </c>
    </row>
    <row r="2427" spans="1:19" ht="24.75" customHeight="1">
      <c r="A2427" s="228" t="e">
        <f>Produit_Tarif_Stock!#REF!</f>
        <v>#REF!</v>
      </c>
      <c r="B2427" s="118" t="e">
        <f>IF(Produit_Tarif_Stock!#REF!&lt;&gt;"",Produit_Tarif_Stock!#REF!,"")</f>
        <v>#REF!</v>
      </c>
      <c r="C2427" s="502" t="e">
        <f>IF(Produit_Tarif_Stock!#REF!&lt;&gt;"",Produit_Tarif_Stock!#REF!,"")</f>
        <v>#REF!</v>
      </c>
      <c r="D2427" s="505" t="e">
        <f>IF(Produit_Tarif_Stock!#REF!&lt;&gt;"",Produit_Tarif_Stock!#REF!,"")</f>
        <v>#REF!</v>
      </c>
      <c r="E2427" s="514" t="e">
        <f>IF(Produit_Tarif_Stock!#REF!&lt;&gt;0,Produit_Tarif_Stock!#REF!,"")</f>
        <v>#REF!</v>
      </c>
      <c r="F2427" s="2" t="e">
        <f>IF(Produit_Tarif_Stock!#REF!&lt;&gt;"",Produit_Tarif_Stock!#REF!,"")</f>
        <v>#REF!</v>
      </c>
      <c r="G2427" s="506" t="e">
        <f>IF(Produit_Tarif_Stock!#REF!&lt;&gt;0,Produit_Tarif_Stock!#REF!,"")</f>
        <v>#REF!</v>
      </c>
      <c r="I2427" s="506" t="str">
        <f t="shared" si="74"/>
        <v/>
      </c>
      <c r="J2427" s="2" t="e">
        <f>IF(Produit_Tarif_Stock!#REF!&lt;&gt;0,Produit_Tarif_Stock!#REF!,"")</f>
        <v>#REF!</v>
      </c>
      <c r="K2427" s="2" t="e">
        <f>IF(Produit_Tarif_Stock!#REF!&lt;&gt;0,Produit_Tarif_Stock!#REF!,"")</f>
        <v>#REF!</v>
      </c>
      <c r="L2427" s="114" t="e">
        <f>IF(Produit_Tarif_Stock!#REF!&lt;&gt;0,Produit_Tarif_Stock!#REF!,"")</f>
        <v>#REF!</v>
      </c>
      <c r="M2427" s="114" t="e">
        <f>IF(Produit_Tarif_Stock!#REF!&lt;&gt;0,Produit_Tarif_Stock!#REF!,"")</f>
        <v>#REF!</v>
      </c>
      <c r="N2427" s="454"/>
      <c r="P2427" s="2" t="e">
        <f>IF(Produit_Tarif_Stock!#REF!&lt;&gt;0,Produit_Tarif_Stock!#REF!,"")</f>
        <v>#REF!</v>
      </c>
      <c r="Q2427" s="518" t="e">
        <f>IF(Produit_Tarif_Stock!#REF!&lt;&gt;0,(E2427-(E2427*H2427)-Produit_Tarif_Stock!#REF!)/Produit_Tarif_Stock!#REF!*100,(E2427-(E2427*H2427)-Produit_Tarif_Stock!#REF!)/Produit_Tarif_Stock!#REF!*100)</f>
        <v>#REF!</v>
      </c>
      <c r="R2427" s="523">
        <f t="shared" si="75"/>
        <v>0</v>
      </c>
      <c r="S2427" s="524" t="e">
        <f>Produit_Tarif_Stock!#REF!</f>
        <v>#REF!</v>
      </c>
    </row>
    <row r="2428" spans="1:19" ht="24.75" customHeight="1">
      <c r="A2428" s="228" t="e">
        <f>Produit_Tarif_Stock!#REF!</f>
        <v>#REF!</v>
      </c>
      <c r="B2428" s="118" t="e">
        <f>IF(Produit_Tarif_Stock!#REF!&lt;&gt;"",Produit_Tarif_Stock!#REF!,"")</f>
        <v>#REF!</v>
      </c>
      <c r="C2428" s="502" t="e">
        <f>IF(Produit_Tarif_Stock!#REF!&lt;&gt;"",Produit_Tarif_Stock!#REF!,"")</f>
        <v>#REF!</v>
      </c>
      <c r="D2428" s="505" t="e">
        <f>IF(Produit_Tarif_Stock!#REF!&lt;&gt;"",Produit_Tarif_Stock!#REF!,"")</f>
        <v>#REF!</v>
      </c>
      <c r="E2428" s="514" t="e">
        <f>IF(Produit_Tarif_Stock!#REF!&lt;&gt;0,Produit_Tarif_Stock!#REF!,"")</f>
        <v>#REF!</v>
      </c>
      <c r="F2428" s="2" t="e">
        <f>IF(Produit_Tarif_Stock!#REF!&lt;&gt;"",Produit_Tarif_Stock!#REF!,"")</f>
        <v>#REF!</v>
      </c>
      <c r="G2428" s="506" t="e">
        <f>IF(Produit_Tarif_Stock!#REF!&lt;&gt;0,Produit_Tarif_Stock!#REF!,"")</f>
        <v>#REF!</v>
      </c>
      <c r="I2428" s="506" t="str">
        <f t="shared" si="74"/>
        <v/>
      </c>
      <c r="J2428" s="2" t="e">
        <f>IF(Produit_Tarif_Stock!#REF!&lt;&gt;0,Produit_Tarif_Stock!#REF!,"")</f>
        <v>#REF!</v>
      </c>
      <c r="K2428" s="2" t="e">
        <f>IF(Produit_Tarif_Stock!#REF!&lt;&gt;0,Produit_Tarif_Stock!#REF!,"")</f>
        <v>#REF!</v>
      </c>
      <c r="L2428" s="114" t="e">
        <f>IF(Produit_Tarif_Stock!#REF!&lt;&gt;0,Produit_Tarif_Stock!#REF!,"")</f>
        <v>#REF!</v>
      </c>
      <c r="M2428" s="114" t="e">
        <f>IF(Produit_Tarif_Stock!#REF!&lt;&gt;0,Produit_Tarif_Stock!#REF!,"")</f>
        <v>#REF!</v>
      </c>
      <c r="N2428" s="454"/>
      <c r="P2428" s="2" t="e">
        <f>IF(Produit_Tarif_Stock!#REF!&lt;&gt;0,Produit_Tarif_Stock!#REF!,"")</f>
        <v>#REF!</v>
      </c>
      <c r="Q2428" s="518" t="e">
        <f>IF(Produit_Tarif_Stock!#REF!&lt;&gt;0,(E2428-(E2428*H2428)-Produit_Tarif_Stock!#REF!)/Produit_Tarif_Stock!#REF!*100,(E2428-(E2428*H2428)-Produit_Tarif_Stock!#REF!)/Produit_Tarif_Stock!#REF!*100)</f>
        <v>#REF!</v>
      </c>
      <c r="R2428" s="523">
        <f t="shared" si="75"/>
        <v>0</v>
      </c>
      <c r="S2428" s="524" t="e">
        <f>Produit_Tarif_Stock!#REF!</f>
        <v>#REF!</v>
      </c>
    </row>
    <row r="2429" spans="1:19" ht="24.75" customHeight="1">
      <c r="A2429" s="228" t="e">
        <f>Produit_Tarif_Stock!#REF!</f>
        <v>#REF!</v>
      </c>
      <c r="B2429" s="118" t="e">
        <f>IF(Produit_Tarif_Stock!#REF!&lt;&gt;"",Produit_Tarif_Stock!#REF!,"")</f>
        <v>#REF!</v>
      </c>
      <c r="C2429" s="502" t="e">
        <f>IF(Produit_Tarif_Stock!#REF!&lt;&gt;"",Produit_Tarif_Stock!#REF!,"")</f>
        <v>#REF!</v>
      </c>
      <c r="D2429" s="505" t="e">
        <f>IF(Produit_Tarif_Stock!#REF!&lt;&gt;"",Produit_Tarif_Stock!#REF!,"")</f>
        <v>#REF!</v>
      </c>
      <c r="E2429" s="514" t="e">
        <f>IF(Produit_Tarif_Stock!#REF!&lt;&gt;0,Produit_Tarif_Stock!#REF!,"")</f>
        <v>#REF!</v>
      </c>
      <c r="F2429" s="2" t="e">
        <f>IF(Produit_Tarif_Stock!#REF!&lt;&gt;"",Produit_Tarif_Stock!#REF!,"")</f>
        <v>#REF!</v>
      </c>
      <c r="G2429" s="506" t="e">
        <f>IF(Produit_Tarif_Stock!#REF!&lt;&gt;0,Produit_Tarif_Stock!#REF!,"")</f>
        <v>#REF!</v>
      </c>
      <c r="I2429" s="506" t="str">
        <f t="shared" si="74"/>
        <v/>
      </c>
      <c r="J2429" s="2" t="e">
        <f>IF(Produit_Tarif_Stock!#REF!&lt;&gt;0,Produit_Tarif_Stock!#REF!,"")</f>
        <v>#REF!</v>
      </c>
      <c r="K2429" s="2" t="e">
        <f>IF(Produit_Tarif_Stock!#REF!&lt;&gt;0,Produit_Tarif_Stock!#REF!,"")</f>
        <v>#REF!</v>
      </c>
      <c r="L2429" s="114" t="e">
        <f>IF(Produit_Tarif_Stock!#REF!&lt;&gt;0,Produit_Tarif_Stock!#REF!,"")</f>
        <v>#REF!</v>
      </c>
      <c r="M2429" s="114" t="e">
        <f>IF(Produit_Tarif_Stock!#REF!&lt;&gt;0,Produit_Tarif_Stock!#REF!,"")</f>
        <v>#REF!</v>
      </c>
      <c r="N2429" s="454"/>
      <c r="P2429" s="2" t="e">
        <f>IF(Produit_Tarif_Stock!#REF!&lt;&gt;0,Produit_Tarif_Stock!#REF!,"")</f>
        <v>#REF!</v>
      </c>
      <c r="Q2429" s="518" t="e">
        <f>IF(Produit_Tarif_Stock!#REF!&lt;&gt;0,(E2429-(E2429*H2429)-Produit_Tarif_Stock!#REF!)/Produit_Tarif_Stock!#REF!*100,(E2429-(E2429*H2429)-Produit_Tarif_Stock!#REF!)/Produit_Tarif_Stock!#REF!*100)</f>
        <v>#REF!</v>
      </c>
      <c r="R2429" s="523">
        <f t="shared" si="75"/>
        <v>0</v>
      </c>
      <c r="S2429" s="524" t="e">
        <f>Produit_Tarif_Stock!#REF!</f>
        <v>#REF!</v>
      </c>
    </row>
    <row r="2430" spans="1:19" ht="24.75" customHeight="1">
      <c r="A2430" s="228" t="e">
        <f>Produit_Tarif_Stock!#REF!</f>
        <v>#REF!</v>
      </c>
      <c r="B2430" s="118" t="e">
        <f>IF(Produit_Tarif_Stock!#REF!&lt;&gt;"",Produit_Tarif_Stock!#REF!,"")</f>
        <v>#REF!</v>
      </c>
      <c r="C2430" s="502" t="e">
        <f>IF(Produit_Tarif_Stock!#REF!&lt;&gt;"",Produit_Tarif_Stock!#REF!,"")</f>
        <v>#REF!</v>
      </c>
      <c r="D2430" s="505" t="e">
        <f>IF(Produit_Tarif_Stock!#REF!&lt;&gt;"",Produit_Tarif_Stock!#REF!,"")</f>
        <v>#REF!</v>
      </c>
      <c r="E2430" s="514" t="e">
        <f>IF(Produit_Tarif_Stock!#REF!&lt;&gt;0,Produit_Tarif_Stock!#REF!,"")</f>
        <v>#REF!</v>
      </c>
      <c r="F2430" s="2" t="e">
        <f>IF(Produit_Tarif_Stock!#REF!&lt;&gt;"",Produit_Tarif_Stock!#REF!,"")</f>
        <v>#REF!</v>
      </c>
      <c r="G2430" s="506" t="e">
        <f>IF(Produit_Tarif_Stock!#REF!&lt;&gt;0,Produit_Tarif_Stock!#REF!,"")</f>
        <v>#REF!</v>
      </c>
      <c r="I2430" s="506" t="str">
        <f t="shared" si="74"/>
        <v/>
      </c>
      <c r="J2430" s="2" t="e">
        <f>IF(Produit_Tarif_Stock!#REF!&lt;&gt;0,Produit_Tarif_Stock!#REF!,"")</f>
        <v>#REF!</v>
      </c>
      <c r="K2430" s="2" t="e">
        <f>IF(Produit_Tarif_Stock!#REF!&lt;&gt;0,Produit_Tarif_Stock!#REF!,"")</f>
        <v>#REF!</v>
      </c>
      <c r="L2430" s="114" t="e">
        <f>IF(Produit_Tarif_Stock!#REF!&lt;&gt;0,Produit_Tarif_Stock!#REF!,"")</f>
        <v>#REF!</v>
      </c>
      <c r="M2430" s="114" t="e">
        <f>IF(Produit_Tarif_Stock!#REF!&lt;&gt;0,Produit_Tarif_Stock!#REF!,"")</f>
        <v>#REF!</v>
      </c>
      <c r="N2430" s="454"/>
      <c r="P2430" s="2" t="e">
        <f>IF(Produit_Tarif_Stock!#REF!&lt;&gt;0,Produit_Tarif_Stock!#REF!,"")</f>
        <v>#REF!</v>
      </c>
      <c r="Q2430" s="518" t="e">
        <f>IF(Produit_Tarif_Stock!#REF!&lt;&gt;0,(E2430-(E2430*H2430)-Produit_Tarif_Stock!#REF!)/Produit_Tarif_Stock!#REF!*100,(E2430-(E2430*H2430)-Produit_Tarif_Stock!#REF!)/Produit_Tarif_Stock!#REF!*100)</f>
        <v>#REF!</v>
      </c>
      <c r="R2430" s="523">
        <f t="shared" si="75"/>
        <v>0</v>
      </c>
      <c r="S2430" s="524" t="e">
        <f>Produit_Tarif_Stock!#REF!</f>
        <v>#REF!</v>
      </c>
    </row>
    <row r="2431" spans="1:19" ht="24.75" customHeight="1">
      <c r="A2431" s="228" t="e">
        <f>Produit_Tarif_Stock!#REF!</f>
        <v>#REF!</v>
      </c>
      <c r="B2431" s="118" t="e">
        <f>IF(Produit_Tarif_Stock!#REF!&lt;&gt;"",Produit_Tarif_Stock!#REF!,"")</f>
        <v>#REF!</v>
      </c>
      <c r="C2431" s="502" t="e">
        <f>IF(Produit_Tarif_Stock!#REF!&lt;&gt;"",Produit_Tarif_Stock!#REF!,"")</f>
        <v>#REF!</v>
      </c>
      <c r="D2431" s="505" t="e">
        <f>IF(Produit_Tarif_Stock!#REF!&lt;&gt;"",Produit_Tarif_Stock!#REF!,"")</f>
        <v>#REF!</v>
      </c>
      <c r="E2431" s="514" t="e">
        <f>IF(Produit_Tarif_Stock!#REF!&lt;&gt;0,Produit_Tarif_Stock!#REF!,"")</f>
        <v>#REF!</v>
      </c>
      <c r="F2431" s="2" t="e">
        <f>IF(Produit_Tarif_Stock!#REF!&lt;&gt;"",Produit_Tarif_Stock!#REF!,"")</f>
        <v>#REF!</v>
      </c>
      <c r="G2431" s="506" t="e">
        <f>IF(Produit_Tarif_Stock!#REF!&lt;&gt;0,Produit_Tarif_Stock!#REF!,"")</f>
        <v>#REF!</v>
      </c>
      <c r="I2431" s="506" t="str">
        <f t="shared" si="74"/>
        <v/>
      </c>
      <c r="J2431" s="2" t="e">
        <f>IF(Produit_Tarif_Stock!#REF!&lt;&gt;0,Produit_Tarif_Stock!#REF!,"")</f>
        <v>#REF!</v>
      </c>
      <c r="K2431" s="2" t="e">
        <f>IF(Produit_Tarif_Stock!#REF!&lt;&gt;0,Produit_Tarif_Stock!#REF!,"")</f>
        <v>#REF!</v>
      </c>
      <c r="L2431" s="114" t="e">
        <f>IF(Produit_Tarif_Stock!#REF!&lt;&gt;0,Produit_Tarif_Stock!#REF!,"")</f>
        <v>#REF!</v>
      </c>
      <c r="M2431" s="114" t="e">
        <f>IF(Produit_Tarif_Stock!#REF!&lt;&gt;0,Produit_Tarif_Stock!#REF!,"")</f>
        <v>#REF!</v>
      </c>
      <c r="N2431" s="454"/>
      <c r="P2431" s="2" t="e">
        <f>IF(Produit_Tarif_Stock!#REF!&lt;&gt;0,Produit_Tarif_Stock!#REF!,"")</f>
        <v>#REF!</v>
      </c>
      <c r="Q2431" s="518" t="e">
        <f>IF(Produit_Tarif_Stock!#REF!&lt;&gt;0,(E2431-(E2431*H2431)-Produit_Tarif_Stock!#REF!)/Produit_Tarif_Stock!#REF!*100,(E2431-(E2431*H2431)-Produit_Tarif_Stock!#REF!)/Produit_Tarif_Stock!#REF!*100)</f>
        <v>#REF!</v>
      </c>
      <c r="R2431" s="523">
        <f t="shared" si="75"/>
        <v>0</v>
      </c>
      <c r="S2431" s="524" t="e">
        <f>Produit_Tarif_Stock!#REF!</f>
        <v>#REF!</v>
      </c>
    </row>
    <row r="2432" spans="1:19" ht="24.75" customHeight="1">
      <c r="A2432" s="228" t="e">
        <f>Produit_Tarif_Stock!#REF!</f>
        <v>#REF!</v>
      </c>
      <c r="B2432" s="118" t="e">
        <f>IF(Produit_Tarif_Stock!#REF!&lt;&gt;"",Produit_Tarif_Stock!#REF!,"")</f>
        <v>#REF!</v>
      </c>
      <c r="C2432" s="502" t="e">
        <f>IF(Produit_Tarif_Stock!#REF!&lt;&gt;"",Produit_Tarif_Stock!#REF!,"")</f>
        <v>#REF!</v>
      </c>
      <c r="D2432" s="505" t="e">
        <f>IF(Produit_Tarif_Stock!#REF!&lt;&gt;"",Produit_Tarif_Stock!#REF!,"")</f>
        <v>#REF!</v>
      </c>
      <c r="E2432" s="514" t="e">
        <f>IF(Produit_Tarif_Stock!#REF!&lt;&gt;0,Produit_Tarif_Stock!#REF!,"")</f>
        <v>#REF!</v>
      </c>
      <c r="F2432" s="2" t="e">
        <f>IF(Produit_Tarif_Stock!#REF!&lt;&gt;"",Produit_Tarif_Stock!#REF!,"")</f>
        <v>#REF!</v>
      </c>
      <c r="G2432" s="506" t="e">
        <f>IF(Produit_Tarif_Stock!#REF!&lt;&gt;0,Produit_Tarif_Stock!#REF!,"")</f>
        <v>#REF!</v>
      </c>
      <c r="I2432" s="506" t="str">
        <f t="shared" si="74"/>
        <v/>
      </c>
      <c r="J2432" s="2" t="e">
        <f>IF(Produit_Tarif_Stock!#REF!&lt;&gt;0,Produit_Tarif_Stock!#REF!,"")</f>
        <v>#REF!</v>
      </c>
      <c r="K2432" s="2" t="e">
        <f>IF(Produit_Tarif_Stock!#REF!&lt;&gt;0,Produit_Tarif_Stock!#REF!,"")</f>
        <v>#REF!</v>
      </c>
      <c r="L2432" s="114" t="e">
        <f>IF(Produit_Tarif_Stock!#REF!&lt;&gt;0,Produit_Tarif_Stock!#REF!,"")</f>
        <v>#REF!</v>
      </c>
      <c r="M2432" s="114" t="e">
        <f>IF(Produit_Tarif_Stock!#REF!&lt;&gt;0,Produit_Tarif_Stock!#REF!,"")</f>
        <v>#REF!</v>
      </c>
      <c r="N2432" s="454"/>
      <c r="P2432" s="2" t="e">
        <f>IF(Produit_Tarif_Stock!#REF!&lt;&gt;0,Produit_Tarif_Stock!#REF!,"")</f>
        <v>#REF!</v>
      </c>
      <c r="Q2432" s="518" t="e">
        <f>IF(Produit_Tarif_Stock!#REF!&lt;&gt;0,(E2432-(E2432*H2432)-Produit_Tarif_Stock!#REF!)/Produit_Tarif_Stock!#REF!*100,(E2432-(E2432*H2432)-Produit_Tarif_Stock!#REF!)/Produit_Tarif_Stock!#REF!*100)</f>
        <v>#REF!</v>
      </c>
      <c r="R2432" s="523">
        <f t="shared" si="75"/>
        <v>0</v>
      </c>
      <c r="S2432" s="524" t="e">
        <f>Produit_Tarif_Stock!#REF!</f>
        <v>#REF!</v>
      </c>
    </row>
    <row r="2433" spans="1:19" ht="24.75" customHeight="1">
      <c r="A2433" s="228" t="e">
        <f>Produit_Tarif_Stock!#REF!</f>
        <v>#REF!</v>
      </c>
      <c r="B2433" s="118" t="e">
        <f>IF(Produit_Tarif_Stock!#REF!&lt;&gt;"",Produit_Tarif_Stock!#REF!,"")</f>
        <v>#REF!</v>
      </c>
      <c r="C2433" s="502" t="e">
        <f>IF(Produit_Tarif_Stock!#REF!&lt;&gt;"",Produit_Tarif_Stock!#REF!,"")</f>
        <v>#REF!</v>
      </c>
      <c r="D2433" s="505" t="e">
        <f>IF(Produit_Tarif_Stock!#REF!&lt;&gt;"",Produit_Tarif_Stock!#REF!,"")</f>
        <v>#REF!</v>
      </c>
      <c r="E2433" s="514" t="e">
        <f>IF(Produit_Tarif_Stock!#REF!&lt;&gt;0,Produit_Tarif_Stock!#REF!,"")</f>
        <v>#REF!</v>
      </c>
      <c r="F2433" s="2" t="e">
        <f>IF(Produit_Tarif_Stock!#REF!&lt;&gt;"",Produit_Tarif_Stock!#REF!,"")</f>
        <v>#REF!</v>
      </c>
      <c r="G2433" s="506" t="e">
        <f>IF(Produit_Tarif_Stock!#REF!&lt;&gt;0,Produit_Tarif_Stock!#REF!,"")</f>
        <v>#REF!</v>
      </c>
      <c r="I2433" s="506" t="str">
        <f t="shared" si="74"/>
        <v/>
      </c>
      <c r="J2433" s="2" t="e">
        <f>IF(Produit_Tarif_Stock!#REF!&lt;&gt;0,Produit_Tarif_Stock!#REF!,"")</f>
        <v>#REF!</v>
      </c>
      <c r="K2433" s="2" t="e">
        <f>IF(Produit_Tarif_Stock!#REF!&lt;&gt;0,Produit_Tarif_Stock!#REF!,"")</f>
        <v>#REF!</v>
      </c>
      <c r="L2433" s="114" t="e">
        <f>IF(Produit_Tarif_Stock!#REF!&lt;&gt;0,Produit_Tarif_Stock!#REF!,"")</f>
        <v>#REF!</v>
      </c>
      <c r="M2433" s="114" t="e">
        <f>IF(Produit_Tarif_Stock!#REF!&lt;&gt;0,Produit_Tarif_Stock!#REF!,"")</f>
        <v>#REF!</v>
      </c>
      <c r="N2433" s="454"/>
      <c r="P2433" s="2" t="e">
        <f>IF(Produit_Tarif_Stock!#REF!&lt;&gt;0,Produit_Tarif_Stock!#REF!,"")</f>
        <v>#REF!</v>
      </c>
      <c r="Q2433" s="518" t="e">
        <f>IF(Produit_Tarif_Stock!#REF!&lt;&gt;0,(E2433-(E2433*H2433)-Produit_Tarif_Stock!#REF!)/Produit_Tarif_Stock!#REF!*100,(E2433-(E2433*H2433)-Produit_Tarif_Stock!#REF!)/Produit_Tarif_Stock!#REF!*100)</f>
        <v>#REF!</v>
      </c>
      <c r="R2433" s="523">
        <f t="shared" si="75"/>
        <v>0</v>
      </c>
      <c r="S2433" s="524" t="e">
        <f>Produit_Tarif_Stock!#REF!</f>
        <v>#REF!</v>
      </c>
    </row>
    <row r="2434" spans="1:19" ht="24.75" customHeight="1">
      <c r="A2434" s="228" t="e">
        <f>Produit_Tarif_Stock!#REF!</f>
        <v>#REF!</v>
      </c>
      <c r="B2434" s="118" t="e">
        <f>IF(Produit_Tarif_Stock!#REF!&lt;&gt;"",Produit_Tarif_Stock!#REF!,"")</f>
        <v>#REF!</v>
      </c>
      <c r="C2434" s="502" t="e">
        <f>IF(Produit_Tarif_Stock!#REF!&lt;&gt;"",Produit_Tarif_Stock!#REF!,"")</f>
        <v>#REF!</v>
      </c>
      <c r="D2434" s="505" t="e">
        <f>IF(Produit_Tarif_Stock!#REF!&lt;&gt;"",Produit_Tarif_Stock!#REF!,"")</f>
        <v>#REF!</v>
      </c>
      <c r="E2434" s="514" t="e">
        <f>IF(Produit_Tarif_Stock!#REF!&lt;&gt;0,Produit_Tarif_Stock!#REF!,"")</f>
        <v>#REF!</v>
      </c>
      <c r="F2434" s="2" t="e">
        <f>IF(Produit_Tarif_Stock!#REF!&lt;&gt;"",Produit_Tarif_Stock!#REF!,"")</f>
        <v>#REF!</v>
      </c>
      <c r="G2434" s="506" t="e">
        <f>IF(Produit_Tarif_Stock!#REF!&lt;&gt;0,Produit_Tarif_Stock!#REF!,"")</f>
        <v>#REF!</v>
      </c>
      <c r="I2434" s="506" t="str">
        <f t="shared" si="74"/>
        <v/>
      </c>
      <c r="J2434" s="2" t="e">
        <f>IF(Produit_Tarif_Stock!#REF!&lt;&gt;0,Produit_Tarif_Stock!#REF!,"")</f>
        <v>#REF!</v>
      </c>
      <c r="K2434" s="2" t="e">
        <f>IF(Produit_Tarif_Stock!#REF!&lt;&gt;0,Produit_Tarif_Stock!#REF!,"")</f>
        <v>#REF!</v>
      </c>
      <c r="L2434" s="114" t="e">
        <f>IF(Produit_Tarif_Stock!#REF!&lt;&gt;0,Produit_Tarif_Stock!#REF!,"")</f>
        <v>#REF!</v>
      </c>
      <c r="M2434" s="114" t="e">
        <f>IF(Produit_Tarif_Stock!#REF!&lt;&gt;0,Produit_Tarif_Stock!#REF!,"")</f>
        <v>#REF!</v>
      </c>
      <c r="N2434" s="454"/>
      <c r="P2434" s="2" t="e">
        <f>IF(Produit_Tarif_Stock!#REF!&lt;&gt;0,Produit_Tarif_Stock!#REF!,"")</f>
        <v>#REF!</v>
      </c>
      <c r="Q2434" s="518" t="e">
        <f>IF(Produit_Tarif_Stock!#REF!&lt;&gt;0,(E2434-(E2434*H2434)-Produit_Tarif_Stock!#REF!)/Produit_Tarif_Stock!#REF!*100,(E2434-(E2434*H2434)-Produit_Tarif_Stock!#REF!)/Produit_Tarif_Stock!#REF!*100)</f>
        <v>#REF!</v>
      </c>
      <c r="R2434" s="523">
        <f t="shared" si="75"/>
        <v>0</v>
      </c>
      <c r="S2434" s="524" t="e">
        <f>Produit_Tarif_Stock!#REF!</f>
        <v>#REF!</v>
      </c>
    </row>
    <row r="2435" spans="1:19" ht="24.75" customHeight="1">
      <c r="A2435" s="228" t="e">
        <f>Produit_Tarif_Stock!#REF!</f>
        <v>#REF!</v>
      </c>
      <c r="B2435" s="118" t="e">
        <f>IF(Produit_Tarif_Stock!#REF!&lt;&gt;"",Produit_Tarif_Stock!#REF!,"")</f>
        <v>#REF!</v>
      </c>
      <c r="C2435" s="502" t="e">
        <f>IF(Produit_Tarif_Stock!#REF!&lt;&gt;"",Produit_Tarif_Stock!#REF!,"")</f>
        <v>#REF!</v>
      </c>
      <c r="D2435" s="505" t="e">
        <f>IF(Produit_Tarif_Stock!#REF!&lt;&gt;"",Produit_Tarif_Stock!#REF!,"")</f>
        <v>#REF!</v>
      </c>
      <c r="E2435" s="514" t="e">
        <f>IF(Produit_Tarif_Stock!#REF!&lt;&gt;0,Produit_Tarif_Stock!#REF!,"")</f>
        <v>#REF!</v>
      </c>
      <c r="F2435" s="2" t="e">
        <f>IF(Produit_Tarif_Stock!#REF!&lt;&gt;"",Produit_Tarif_Stock!#REF!,"")</f>
        <v>#REF!</v>
      </c>
      <c r="G2435" s="506" t="e">
        <f>IF(Produit_Tarif_Stock!#REF!&lt;&gt;0,Produit_Tarif_Stock!#REF!,"")</f>
        <v>#REF!</v>
      </c>
      <c r="I2435" s="506" t="str">
        <f t="shared" si="74"/>
        <v/>
      </c>
      <c r="J2435" s="2" t="e">
        <f>IF(Produit_Tarif_Stock!#REF!&lt;&gt;0,Produit_Tarif_Stock!#REF!,"")</f>
        <v>#REF!</v>
      </c>
      <c r="K2435" s="2" t="e">
        <f>IF(Produit_Tarif_Stock!#REF!&lt;&gt;0,Produit_Tarif_Stock!#REF!,"")</f>
        <v>#REF!</v>
      </c>
      <c r="L2435" s="114" t="e">
        <f>IF(Produit_Tarif_Stock!#REF!&lt;&gt;0,Produit_Tarif_Stock!#REF!,"")</f>
        <v>#REF!</v>
      </c>
      <c r="M2435" s="114" t="e">
        <f>IF(Produit_Tarif_Stock!#REF!&lt;&gt;0,Produit_Tarif_Stock!#REF!,"")</f>
        <v>#REF!</v>
      </c>
      <c r="N2435" s="454"/>
      <c r="P2435" s="2" t="e">
        <f>IF(Produit_Tarif_Stock!#REF!&lt;&gt;0,Produit_Tarif_Stock!#REF!,"")</f>
        <v>#REF!</v>
      </c>
      <c r="Q2435" s="518" t="e">
        <f>IF(Produit_Tarif_Stock!#REF!&lt;&gt;0,(E2435-(E2435*H2435)-Produit_Tarif_Stock!#REF!)/Produit_Tarif_Stock!#REF!*100,(E2435-(E2435*H2435)-Produit_Tarif_Stock!#REF!)/Produit_Tarif_Stock!#REF!*100)</f>
        <v>#REF!</v>
      </c>
      <c r="R2435" s="523">
        <f t="shared" si="75"/>
        <v>0</v>
      </c>
      <c r="S2435" s="524" t="e">
        <f>Produit_Tarif_Stock!#REF!</f>
        <v>#REF!</v>
      </c>
    </row>
    <row r="2436" spans="1:19" ht="24.75" customHeight="1">
      <c r="A2436" s="228" t="e">
        <f>Produit_Tarif_Stock!#REF!</f>
        <v>#REF!</v>
      </c>
      <c r="B2436" s="118" t="e">
        <f>IF(Produit_Tarif_Stock!#REF!&lt;&gt;"",Produit_Tarif_Stock!#REF!,"")</f>
        <v>#REF!</v>
      </c>
      <c r="C2436" s="502" t="e">
        <f>IF(Produit_Tarif_Stock!#REF!&lt;&gt;"",Produit_Tarif_Stock!#REF!,"")</f>
        <v>#REF!</v>
      </c>
      <c r="D2436" s="505" t="e">
        <f>IF(Produit_Tarif_Stock!#REF!&lt;&gt;"",Produit_Tarif_Stock!#REF!,"")</f>
        <v>#REF!</v>
      </c>
      <c r="E2436" s="514" t="e">
        <f>IF(Produit_Tarif_Stock!#REF!&lt;&gt;0,Produit_Tarif_Stock!#REF!,"")</f>
        <v>#REF!</v>
      </c>
      <c r="F2436" s="2" t="e">
        <f>IF(Produit_Tarif_Stock!#REF!&lt;&gt;"",Produit_Tarif_Stock!#REF!,"")</f>
        <v>#REF!</v>
      </c>
      <c r="G2436" s="506" t="e">
        <f>IF(Produit_Tarif_Stock!#REF!&lt;&gt;0,Produit_Tarif_Stock!#REF!,"")</f>
        <v>#REF!</v>
      </c>
      <c r="I2436" s="506" t="str">
        <f t="shared" si="74"/>
        <v/>
      </c>
      <c r="J2436" s="2" t="e">
        <f>IF(Produit_Tarif_Stock!#REF!&lt;&gt;0,Produit_Tarif_Stock!#REF!,"")</f>
        <v>#REF!</v>
      </c>
      <c r="K2436" s="2" t="e">
        <f>IF(Produit_Tarif_Stock!#REF!&lt;&gt;0,Produit_Tarif_Stock!#REF!,"")</f>
        <v>#REF!</v>
      </c>
      <c r="L2436" s="114" t="e">
        <f>IF(Produit_Tarif_Stock!#REF!&lt;&gt;0,Produit_Tarif_Stock!#REF!,"")</f>
        <v>#REF!</v>
      </c>
      <c r="M2436" s="114" t="e">
        <f>IF(Produit_Tarif_Stock!#REF!&lt;&gt;0,Produit_Tarif_Stock!#REF!,"")</f>
        <v>#REF!</v>
      </c>
      <c r="N2436" s="454"/>
      <c r="P2436" s="2" t="e">
        <f>IF(Produit_Tarif_Stock!#REF!&lt;&gt;0,Produit_Tarif_Stock!#REF!,"")</f>
        <v>#REF!</v>
      </c>
      <c r="Q2436" s="518" t="e">
        <f>IF(Produit_Tarif_Stock!#REF!&lt;&gt;0,(E2436-(E2436*H2436)-Produit_Tarif_Stock!#REF!)/Produit_Tarif_Stock!#REF!*100,(E2436-(E2436*H2436)-Produit_Tarif_Stock!#REF!)/Produit_Tarif_Stock!#REF!*100)</f>
        <v>#REF!</v>
      </c>
      <c r="R2436" s="523">
        <f t="shared" si="75"/>
        <v>0</v>
      </c>
      <c r="S2436" s="524" t="e">
        <f>Produit_Tarif_Stock!#REF!</f>
        <v>#REF!</v>
      </c>
    </row>
    <row r="2437" spans="1:19" ht="24.75" customHeight="1">
      <c r="A2437" s="228" t="e">
        <f>Produit_Tarif_Stock!#REF!</f>
        <v>#REF!</v>
      </c>
      <c r="B2437" s="118" t="e">
        <f>IF(Produit_Tarif_Stock!#REF!&lt;&gt;"",Produit_Tarif_Stock!#REF!,"")</f>
        <v>#REF!</v>
      </c>
      <c r="C2437" s="502" t="e">
        <f>IF(Produit_Tarif_Stock!#REF!&lt;&gt;"",Produit_Tarif_Stock!#REF!,"")</f>
        <v>#REF!</v>
      </c>
      <c r="D2437" s="505" t="e">
        <f>IF(Produit_Tarif_Stock!#REF!&lt;&gt;"",Produit_Tarif_Stock!#REF!,"")</f>
        <v>#REF!</v>
      </c>
      <c r="E2437" s="514" t="e">
        <f>IF(Produit_Tarif_Stock!#REF!&lt;&gt;0,Produit_Tarif_Stock!#REF!,"")</f>
        <v>#REF!</v>
      </c>
      <c r="F2437" s="2" t="e">
        <f>IF(Produit_Tarif_Stock!#REF!&lt;&gt;"",Produit_Tarif_Stock!#REF!,"")</f>
        <v>#REF!</v>
      </c>
      <c r="G2437" s="506" t="e">
        <f>IF(Produit_Tarif_Stock!#REF!&lt;&gt;0,Produit_Tarif_Stock!#REF!,"")</f>
        <v>#REF!</v>
      </c>
      <c r="I2437" s="506" t="str">
        <f t="shared" si="74"/>
        <v/>
      </c>
      <c r="J2437" s="2" t="e">
        <f>IF(Produit_Tarif_Stock!#REF!&lt;&gt;0,Produit_Tarif_Stock!#REF!,"")</f>
        <v>#REF!</v>
      </c>
      <c r="K2437" s="2" t="e">
        <f>IF(Produit_Tarif_Stock!#REF!&lt;&gt;0,Produit_Tarif_Stock!#REF!,"")</f>
        <v>#REF!</v>
      </c>
      <c r="L2437" s="114" t="e">
        <f>IF(Produit_Tarif_Stock!#REF!&lt;&gt;0,Produit_Tarif_Stock!#REF!,"")</f>
        <v>#REF!</v>
      </c>
      <c r="M2437" s="114" t="e">
        <f>IF(Produit_Tarif_Stock!#REF!&lt;&gt;0,Produit_Tarif_Stock!#REF!,"")</f>
        <v>#REF!</v>
      </c>
      <c r="N2437" s="454"/>
      <c r="P2437" s="2" t="e">
        <f>IF(Produit_Tarif_Stock!#REF!&lt;&gt;0,Produit_Tarif_Stock!#REF!,"")</f>
        <v>#REF!</v>
      </c>
      <c r="Q2437" s="518" t="e">
        <f>IF(Produit_Tarif_Stock!#REF!&lt;&gt;0,(E2437-(E2437*H2437)-Produit_Tarif_Stock!#REF!)/Produit_Tarif_Stock!#REF!*100,(E2437-(E2437*H2437)-Produit_Tarif_Stock!#REF!)/Produit_Tarif_Stock!#REF!*100)</f>
        <v>#REF!</v>
      </c>
      <c r="R2437" s="523">
        <f t="shared" si="75"/>
        <v>0</v>
      </c>
      <c r="S2437" s="524" t="e">
        <f>Produit_Tarif_Stock!#REF!</f>
        <v>#REF!</v>
      </c>
    </row>
    <row r="2438" spans="1:19" ht="24.75" customHeight="1">
      <c r="A2438" s="228" t="e">
        <f>Produit_Tarif_Stock!#REF!</f>
        <v>#REF!</v>
      </c>
      <c r="B2438" s="118" t="e">
        <f>IF(Produit_Tarif_Stock!#REF!&lt;&gt;"",Produit_Tarif_Stock!#REF!,"")</f>
        <v>#REF!</v>
      </c>
      <c r="C2438" s="502" t="e">
        <f>IF(Produit_Tarif_Stock!#REF!&lt;&gt;"",Produit_Tarif_Stock!#REF!,"")</f>
        <v>#REF!</v>
      </c>
      <c r="D2438" s="505" t="e">
        <f>IF(Produit_Tarif_Stock!#REF!&lt;&gt;"",Produit_Tarif_Stock!#REF!,"")</f>
        <v>#REF!</v>
      </c>
      <c r="E2438" s="514" t="e">
        <f>IF(Produit_Tarif_Stock!#REF!&lt;&gt;0,Produit_Tarif_Stock!#REF!,"")</f>
        <v>#REF!</v>
      </c>
      <c r="F2438" s="2" t="e">
        <f>IF(Produit_Tarif_Stock!#REF!&lt;&gt;"",Produit_Tarif_Stock!#REF!,"")</f>
        <v>#REF!</v>
      </c>
      <c r="G2438" s="506" t="e">
        <f>IF(Produit_Tarif_Stock!#REF!&lt;&gt;0,Produit_Tarif_Stock!#REF!,"")</f>
        <v>#REF!</v>
      </c>
      <c r="I2438" s="506" t="str">
        <f t="shared" si="74"/>
        <v/>
      </c>
      <c r="J2438" s="2" t="e">
        <f>IF(Produit_Tarif_Stock!#REF!&lt;&gt;0,Produit_Tarif_Stock!#REF!,"")</f>
        <v>#REF!</v>
      </c>
      <c r="K2438" s="2" t="e">
        <f>IF(Produit_Tarif_Stock!#REF!&lt;&gt;0,Produit_Tarif_Stock!#REF!,"")</f>
        <v>#REF!</v>
      </c>
      <c r="L2438" s="114" t="e">
        <f>IF(Produit_Tarif_Stock!#REF!&lt;&gt;0,Produit_Tarif_Stock!#REF!,"")</f>
        <v>#REF!</v>
      </c>
      <c r="M2438" s="114" t="e">
        <f>IF(Produit_Tarif_Stock!#REF!&lt;&gt;0,Produit_Tarif_Stock!#REF!,"")</f>
        <v>#REF!</v>
      </c>
      <c r="N2438" s="454"/>
      <c r="P2438" s="2" t="e">
        <f>IF(Produit_Tarif_Stock!#REF!&lt;&gt;0,Produit_Tarif_Stock!#REF!,"")</f>
        <v>#REF!</v>
      </c>
      <c r="Q2438" s="518" t="e">
        <f>IF(Produit_Tarif_Stock!#REF!&lt;&gt;0,(E2438-(E2438*H2438)-Produit_Tarif_Stock!#REF!)/Produit_Tarif_Stock!#REF!*100,(E2438-(E2438*H2438)-Produit_Tarif_Stock!#REF!)/Produit_Tarif_Stock!#REF!*100)</f>
        <v>#REF!</v>
      </c>
      <c r="R2438" s="523">
        <f t="shared" si="75"/>
        <v>0</v>
      </c>
      <c r="S2438" s="524" t="e">
        <f>Produit_Tarif_Stock!#REF!</f>
        <v>#REF!</v>
      </c>
    </row>
    <row r="2439" spans="1:19" ht="24.75" customHeight="1">
      <c r="A2439" s="228" t="e">
        <f>Produit_Tarif_Stock!#REF!</f>
        <v>#REF!</v>
      </c>
      <c r="B2439" s="118" t="e">
        <f>IF(Produit_Tarif_Stock!#REF!&lt;&gt;"",Produit_Tarif_Stock!#REF!,"")</f>
        <v>#REF!</v>
      </c>
      <c r="C2439" s="502" t="e">
        <f>IF(Produit_Tarif_Stock!#REF!&lt;&gt;"",Produit_Tarif_Stock!#REF!,"")</f>
        <v>#REF!</v>
      </c>
      <c r="D2439" s="505" t="e">
        <f>IF(Produit_Tarif_Stock!#REF!&lt;&gt;"",Produit_Tarif_Stock!#REF!,"")</f>
        <v>#REF!</v>
      </c>
      <c r="E2439" s="514" t="e">
        <f>IF(Produit_Tarif_Stock!#REF!&lt;&gt;0,Produit_Tarif_Stock!#REF!,"")</f>
        <v>#REF!</v>
      </c>
      <c r="F2439" s="2" t="e">
        <f>IF(Produit_Tarif_Stock!#REF!&lt;&gt;"",Produit_Tarif_Stock!#REF!,"")</f>
        <v>#REF!</v>
      </c>
      <c r="G2439" s="506" t="e">
        <f>IF(Produit_Tarif_Stock!#REF!&lt;&gt;0,Produit_Tarif_Stock!#REF!,"")</f>
        <v>#REF!</v>
      </c>
      <c r="I2439" s="506" t="str">
        <f t="shared" ref="I2439:I2502" si="76">IF(H2439&gt;0,E2439-(E2439*H2439),"")</f>
        <v/>
      </c>
      <c r="J2439" s="2" t="e">
        <f>IF(Produit_Tarif_Stock!#REF!&lt;&gt;0,Produit_Tarif_Stock!#REF!,"")</f>
        <v>#REF!</v>
      </c>
      <c r="K2439" s="2" t="e">
        <f>IF(Produit_Tarif_Stock!#REF!&lt;&gt;0,Produit_Tarif_Stock!#REF!,"")</f>
        <v>#REF!</v>
      </c>
      <c r="L2439" s="114" t="e">
        <f>IF(Produit_Tarif_Stock!#REF!&lt;&gt;0,Produit_Tarif_Stock!#REF!,"")</f>
        <v>#REF!</v>
      </c>
      <c r="M2439" s="114" t="e">
        <f>IF(Produit_Tarif_Stock!#REF!&lt;&gt;0,Produit_Tarif_Stock!#REF!,"")</f>
        <v>#REF!</v>
      </c>
      <c r="N2439" s="454"/>
      <c r="P2439" s="2" t="e">
        <f>IF(Produit_Tarif_Stock!#REF!&lt;&gt;0,Produit_Tarif_Stock!#REF!,"")</f>
        <v>#REF!</v>
      </c>
      <c r="Q2439" s="518" t="e">
        <f>IF(Produit_Tarif_Stock!#REF!&lt;&gt;0,(E2439-(E2439*H2439)-Produit_Tarif_Stock!#REF!)/Produit_Tarif_Stock!#REF!*100,(E2439-(E2439*H2439)-Produit_Tarif_Stock!#REF!)/Produit_Tarif_Stock!#REF!*100)</f>
        <v>#REF!</v>
      </c>
      <c r="R2439" s="523">
        <f t="shared" ref="R2439:R2502" si="77">SUM(H2439:H4432)</f>
        <v>0</v>
      </c>
      <c r="S2439" s="524" t="e">
        <f>Produit_Tarif_Stock!#REF!</f>
        <v>#REF!</v>
      </c>
    </row>
    <row r="2440" spans="1:19" ht="24.75" customHeight="1">
      <c r="A2440" s="228" t="e">
        <f>Produit_Tarif_Stock!#REF!</f>
        <v>#REF!</v>
      </c>
      <c r="B2440" s="118" t="e">
        <f>IF(Produit_Tarif_Stock!#REF!&lt;&gt;"",Produit_Tarif_Stock!#REF!,"")</f>
        <v>#REF!</v>
      </c>
      <c r="C2440" s="502" t="e">
        <f>IF(Produit_Tarif_Stock!#REF!&lt;&gt;"",Produit_Tarif_Stock!#REF!,"")</f>
        <v>#REF!</v>
      </c>
      <c r="D2440" s="505" t="e">
        <f>IF(Produit_Tarif_Stock!#REF!&lt;&gt;"",Produit_Tarif_Stock!#REF!,"")</f>
        <v>#REF!</v>
      </c>
      <c r="E2440" s="514" t="e">
        <f>IF(Produit_Tarif_Stock!#REF!&lt;&gt;0,Produit_Tarif_Stock!#REF!,"")</f>
        <v>#REF!</v>
      </c>
      <c r="F2440" s="2" t="e">
        <f>IF(Produit_Tarif_Stock!#REF!&lt;&gt;"",Produit_Tarif_Stock!#REF!,"")</f>
        <v>#REF!</v>
      </c>
      <c r="G2440" s="506" t="e">
        <f>IF(Produit_Tarif_Stock!#REF!&lt;&gt;0,Produit_Tarif_Stock!#REF!,"")</f>
        <v>#REF!</v>
      </c>
      <c r="I2440" s="506" t="str">
        <f t="shared" si="76"/>
        <v/>
      </c>
      <c r="J2440" s="2" t="e">
        <f>IF(Produit_Tarif_Stock!#REF!&lt;&gt;0,Produit_Tarif_Stock!#REF!,"")</f>
        <v>#REF!</v>
      </c>
      <c r="K2440" s="2" t="e">
        <f>IF(Produit_Tarif_Stock!#REF!&lt;&gt;0,Produit_Tarif_Stock!#REF!,"")</f>
        <v>#REF!</v>
      </c>
      <c r="L2440" s="114" t="e">
        <f>IF(Produit_Tarif_Stock!#REF!&lt;&gt;0,Produit_Tarif_Stock!#REF!,"")</f>
        <v>#REF!</v>
      </c>
      <c r="M2440" s="114" t="e">
        <f>IF(Produit_Tarif_Stock!#REF!&lt;&gt;0,Produit_Tarif_Stock!#REF!,"")</f>
        <v>#REF!</v>
      </c>
      <c r="N2440" s="454"/>
      <c r="P2440" s="2" t="e">
        <f>IF(Produit_Tarif_Stock!#REF!&lt;&gt;0,Produit_Tarif_Stock!#REF!,"")</f>
        <v>#REF!</v>
      </c>
      <c r="Q2440" s="518" t="e">
        <f>IF(Produit_Tarif_Stock!#REF!&lt;&gt;0,(E2440-(E2440*H2440)-Produit_Tarif_Stock!#REF!)/Produit_Tarif_Stock!#REF!*100,(E2440-(E2440*H2440)-Produit_Tarif_Stock!#REF!)/Produit_Tarif_Stock!#REF!*100)</f>
        <v>#REF!</v>
      </c>
      <c r="R2440" s="523">
        <f t="shared" si="77"/>
        <v>0</v>
      </c>
      <c r="S2440" s="524" t="e">
        <f>Produit_Tarif_Stock!#REF!</f>
        <v>#REF!</v>
      </c>
    </row>
    <row r="2441" spans="1:19" ht="24.75" customHeight="1">
      <c r="A2441" s="228" t="e">
        <f>Produit_Tarif_Stock!#REF!</f>
        <v>#REF!</v>
      </c>
      <c r="B2441" s="118" t="e">
        <f>IF(Produit_Tarif_Stock!#REF!&lt;&gt;"",Produit_Tarif_Stock!#REF!,"")</f>
        <v>#REF!</v>
      </c>
      <c r="C2441" s="502" t="e">
        <f>IF(Produit_Tarif_Stock!#REF!&lt;&gt;"",Produit_Tarif_Stock!#REF!,"")</f>
        <v>#REF!</v>
      </c>
      <c r="D2441" s="505" t="e">
        <f>IF(Produit_Tarif_Stock!#REF!&lt;&gt;"",Produit_Tarif_Stock!#REF!,"")</f>
        <v>#REF!</v>
      </c>
      <c r="E2441" s="514" t="e">
        <f>IF(Produit_Tarif_Stock!#REF!&lt;&gt;0,Produit_Tarif_Stock!#REF!,"")</f>
        <v>#REF!</v>
      </c>
      <c r="F2441" s="2" t="e">
        <f>IF(Produit_Tarif_Stock!#REF!&lt;&gt;"",Produit_Tarif_Stock!#REF!,"")</f>
        <v>#REF!</v>
      </c>
      <c r="G2441" s="506" t="e">
        <f>IF(Produit_Tarif_Stock!#REF!&lt;&gt;0,Produit_Tarif_Stock!#REF!,"")</f>
        <v>#REF!</v>
      </c>
      <c r="I2441" s="506" t="str">
        <f t="shared" si="76"/>
        <v/>
      </c>
      <c r="J2441" s="2" t="e">
        <f>IF(Produit_Tarif_Stock!#REF!&lt;&gt;0,Produit_Tarif_Stock!#REF!,"")</f>
        <v>#REF!</v>
      </c>
      <c r="K2441" s="2" t="e">
        <f>IF(Produit_Tarif_Stock!#REF!&lt;&gt;0,Produit_Tarif_Stock!#REF!,"")</f>
        <v>#REF!</v>
      </c>
      <c r="L2441" s="114" t="e">
        <f>IF(Produit_Tarif_Stock!#REF!&lt;&gt;0,Produit_Tarif_Stock!#REF!,"")</f>
        <v>#REF!</v>
      </c>
      <c r="M2441" s="114" t="e">
        <f>IF(Produit_Tarif_Stock!#REF!&lt;&gt;0,Produit_Tarif_Stock!#REF!,"")</f>
        <v>#REF!</v>
      </c>
      <c r="N2441" s="454"/>
      <c r="P2441" s="2" t="e">
        <f>IF(Produit_Tarif_Stock!#REF!&lt;&gt;0,Produit_Tarif_Stock!#REF!,"")</f>
        <v>#REF!</v>
      </c>
      <c r="Q2441" s="518" t="e">
        <f>IF(Produit_Tarif_Stock!#REF!&lt;&gt;0,(E2441-(E2441*H2441)-Produit_Tarif_Stock!#REF!)/Produit_Tarif_Stock!#REF!*100,(E2441-(E2441*H2441)-Produit_Tarif_Stock!#REF!)/Produit_Tarif_Stock!#REF!*100)</f>
        <v>#REF!</v>
      </c>
      <c r="R2441" s="523">
        <f t="shared" si="77"/>
        <v>0</v>
      </c>
      <c r="S2441" s="524" t="e">
        <f>Produit_Tarif_Stock!#REF!</f>
        <v>#REF!</v>
      </c>
    </row>
    <row r="2442" spans="1:19" ht="24.75" customHeight="1">
      <c r="A2442" s="228" t="e">
        <f>Produit_Tarif_Stock!#REF!</f>
        <v>#REF!</v>
      </c>
      <c r="B2442" s="118" t="e">
        <f>IF(Produit_Tarif_Stock!#REF!&lt;&gt;"",Produit_Tarif_Stock!#REF!,"")</f>
        <v>#REF!</v>
      </c>
      <c r="C2442" s="502" t="e">
        <f>IF(Produit_Tarif_Stock!#REF!&lt;&gt;"",Produit_Tarif_Stock!#REF!,"")</f>
        <v>#REF!</v>
      </c>
      <c r="D2442" s="505" t="e">
        <f>IF(Produit_Tarif_Stock!#REF!&lt;&gt;"",Produit_Tarif_Stock!#REF!,"")</f>
        <v>#REF!</v>
      </c>
      <c r="E2442" s="514" t="e">
        <f>IF(Produit_Tarif_Stock!#REF!&lt;&gt;0,Produit_Tarif_Stock!#REF!,"")</f>
        <v>#REF!</v>
      </c>
      <c r="F2442" s="2" t="e">
        <f>IF(Produit_Tarif_Stock!#REF!&lt;&gt;"",Produit_Tarif_Stock!#REF!,"")</f>
        <v>#REF!</v>
      </c>
      <c r="G2442" s="506" t="e">
        <f>IF(Produit_Tarif_Stock!#REF!&lt;&gt;0,Produit_Tarif_Stock!#REF!,"")</f>
        <v>#REF!</v>
      </c>
      <c r="I2442" s="506" t="str">
        <f t="shared" si="76"/>
        <v/>
      </c>
      <c r="J2442" s="2" t="e">
        <f>IF(Produit_Tarif_Stock!#REF!&lt;&gt;0,Produit_Tarif_Stock!#REF!,"")</f>
        <v>#REF!</v>
      </c>
      <c r="K2442" s="2" t="e">
        <f>IF(Produit_Tarif_Stock!#REF!&lt;&gt;0,Produit_Tarif_Stock!#REF!,"")</f>
        <v>#REF!</v>
      </c>
      <c r="L2442" s="114" t="e">
        <f>IF(Produit_Tarif_Stock!#REF!&lt;&gt;0,Produit_Tarif_Stock!#REF!,"")</f>
        <v>#REF!</v>
      </c>
      <c r="M2442" s="114" t="e">
        <f>IF(Produit_Tarif_Stock!#REF!&lt;&gt;0,Produit_Tarif_Stock!#REF!,"")</f>
        <v>#REF!</v>
      </c>
      <c r="N2442" s="454"/>
      <c r="P2442" s="2" t="e">
        <f>IF(Produit_Tarif_Stock!#REF!&lt;&gt;0,Produit_Tarif_Stock!#REF!,"")</f>
        <v>#REF!</v>
      </c>
      <c r="Q2442" s="518" t="e">
        <f>IF(Produit_Tarif_Stock!#REF!&lt;&gt;0,(E2442-(E2442*H2442)-Produit_Tarif_Stock!#REF!)/Produit_Tarif_Stock!#REF!*100,(E2442-(E2442*H2442)-Produit_Tarif_Stock!#REF!)/Produit_Tarif_Stock!#REF!*100)</f>
        <v>#REF!</v>
      </c>
      <c r="R2442" s="523">
        <f t="shared" si="77"/>
        <v>0</v>
      </c>
      <c r="S2442" s="524" t="e">
        <f>Produit_Tarif_Stock!#REF!</f>
        <v>#REF!</v>
      </c>
    </row>
    <row r="2443" spans="1:19" ht="24.75" customHeight="1">
      <c r="A2443" s="228" t="e">
        <f>Produit_Tarif_Stock!#REF!</f>
        <v>#REF!</v>
      </c>
      <c r="B2443" s="118" t="e">
        <f>IF(Produit_Tarif_Stock!#REF!&lt;&gt;"",Produit_Tarif_Stock!#REF!,"")</f>
        <v>#REF!</v>
      </c>
      <c r="C2443" s="502" t="e">
        <f>IF(Produit_Tarif_Stock!#REF!&lt;&gt;"",Produit_Tarif_Stock!#REF!,"")</f>
        <v>#REF!</v>
      </c>
      <c r="D2443" s="505" t="e">
        <f>IF(Produit_Tarif_Stock!#REF!&lt;&gt;"",Produit_Tarif_Stock!#REF!,"")</f>
        <v>#REF!</v>
      </c>
      <c r="E2443" s="514" t="e">
        <f>IF(Produit_Tarif_Stock!#REF!&lt;&gt;0,Produit_Tarif_Stock!#REF!,"")</f>
        <v>#REF!</v>
      </c>
      <c r="F2443" s="2" t="e">
        <f>IF(Produit_Tarif_Stock!#REF!&lt;&gt;"",Produit_Tarif_Stock!#REF!,"")</f>
        <v>#REF!</v>
      </c>
      <c r="G2443" s="506" t="e">
        <f>IF(Produit_Tarif_Stock!#REF!&lt;&gt;0,Produit_Tarif_Stock!#REF!,"")</f>
        <v>#REF!</v>
      </c>
      <c r="I2443" s="506" t="str">
        <f t="shared" si="76"/>
        <v/>
      </c>
      <c r="J2443" s="2" t="e">
        <f>IF(Produit_Tarif_Stock!#REF!&lt;&gt;0,Produit_Tarif_Stock!#REF!,"")</f>
        <v>#REF!</v>
      </c>
      <c r="K2443" s="2" t="e">
        <f>IF(Produit_Tarif_Stock!#REF!&lt;&gt;0,Produit_Tarif_Stock!#REF!,"")</f>
        <v>#REF!</v>
      </c>
      <c r="L2443" s="114" t="e">
        <f>IF(Produit_Tarif_Stock!#REF!&lt;&gt;0,Produit_Tarif_Stock!#REF!,"")</f>
        <v>#REF!</v>
      </c>
      <c r="M2443" s="114" t="e">
        <f>IF(Produit_Tarif_Stock!#REF!&lt;&gt;0,Produit_Tarif_Stock!#REF!,"")</f>
        <v>#REF!</v>
      </c>
      <c r="N2443" s="454"/>
      <c r="P2443" s="2" t="e">
        <f>IF(Produit_Tarif_Stock!#REF!&lt;&gt;0,Produit_Tarif_Stock!#REF!,"")</f>
        <v>#REF!</v>
      </c>
      <c r="Q2443" s="518" t="e">
        <f>IF(Produit_Tarif_Stock!#REF!&lt;&gt;0,(E2443-(E2443*H2443)-Produit_Tarif_Stock!#REF!)/Produit_Tarif_Stock!#REF!*100,(E2443-(E2443*H2443)-Produit_Tarif_Stock!#REF!)/Produit_Tarif_Stock!#REF!*100)</f>
        <v>#REF!</v>
      </c>
      <c r="R2443" s="523">
        <f t="shared" si="77"/>
        <v>0</v>
      </c>
      <c r="S2443" s="524" t="e">
        <f>Produit_Tarif_Stock!#REF!</f>
        <v>#REF!</v>
      </c>
    </row>
    <row r="2444" spans="1:19" ht="24.75" customHeight="1">
      <c r="A2444" s="228" t="e">
        <f>Produit_Tarif_Stock!#REF!</f>
        <v>#REF!</v>
      </c>
      <c r="B2444" s="118" t="e">
        <f>IF(Produit_Tarif_Stock!#REF!&lt;&gt;"",Produit_Tarif_Stock!#REF!,"")</f>
        <v>#REF!</v>
      </c>
      <c r="C2444" s="502" t="e">
        <f>IF(Produit_Tarif_Stock!#REF!&lt;&gt;"",Produit_Tarif_Stock!#REF!,"")</f>
        <v>#REF!</v>
      </c>
      <c r="D2444" s="505" t="e">
        <f>IF(Produit_Tarif_Stock!#REF!&lt;&gt;"",Produit_Tarif_Stock!#REF!,"")</f>
        <v>#REF!</v>
      </c>
      <c r="E2444" s="514" t="e">
        <f>IF(Produit_Tarif_Stock!#REF!&lt;&gt;0,Produit_Tarif_Stock!#REF!,"")</f>
        <v>#REF!</v>
      </c>
      <c r="F2444" s="2" t="e">
        <f>IF(Produit_Tarif_Stock!#REF!&lt;&gt;"",Produit_Tarif_Stock!#REF!,"")</f>
        <v>#REF!</v>
      </c>
      <c r="G2444" s="506" t="e">
        <f>IF(Produit_Tarif_Stock!#REF!&lt;&gt;0,Produit_Tarif_Stock!#REF!,"")</f>
        <v>#REF!</v>
      </c>
      <c r="I2444" s="506" t="str">
        <f t="shared" si="76"/>
        <v/>
      </c>
      <c r="J2444" s="2" t="e">
        <f>IF(Produit_Tarif_Stock!#REF!&lt;&gt;0,Produit_Tarif_Stock!#REF!,"")</f>
        <v>#REF!</v>
      </c>
      <c r="K2444" s="2" t="e">
        <f>IF(Produit_Tarif_Stock!#REF!&lt;&gt;0,Produit_Tarif_Stock!#REF!,"")</f>
        <v>#REF!</v>
      </c>
      <c r="L2444" s="114" t="e">
        <f>IF(Produit_Tarif_Stock!#REF!&lt;&gt;0,Produit_Tarif_Stock!#REF!,"")</f>
        <v>#REF!</v>
      </c>
      <c r="M2444" s="114" t="e">
        <f>IF(Produit_Tarif_Stock!#REF!&lt;&gt;0,Produit_Tarif_Stock!#REF!,"")</f>
        <v>#REF!</v>
      </c>
      <c r="N2444" s="454"/>
      <c r="P2444" s="2" t="e">
        <f>IF(Produit_Tarif_Stock!#REF!&lt;&gt;0,Produit_Tarif_Stock!#REF!,"")</f>
        <v>#REF!</v>
      </c>
      <c r="Q2444" s="518" t="e">
        <f>IF(Produit_Tarif_Stock!#REF!&lt;&gt;0,(E2444-(E2444*H2444)-Produit_Tarif_Stock!#REF!)/Produit_Tarif_Stock!#REF!*100,(E2444-(E2444*H2444)-Produit_Tarif_Stock!#REF!)/Produit_Tarif_Stock!#REF!*100)</f>
        <v>#REF!</v>
      </c>
      <c r="R2444" s="523">
        <f t="shared" si="77"/>
        <v>0</v>
      </c>
      <c r="S2444" s="524" t="e">
        <f>Produit_Tarif_Stock!#REF!</f>
        <v>#REF!</v>
      </c>
    </row>
    <row r="2445" spans="1:19" ht="24.75" customHeight="1">
      <c r="A2445" s="228" t="e">
        <f>Produit_Tarif_Stock!#REF!</f>
        <v>#REF!</v>
      </c>
      <c r="B2445" s="118" t="e">
        <f>IF(Produit_Tarif_Stock!#REF!&lt;&gt;"",Produit_Tarif_Stock!#REF!,"")</f>
        <v>#REF!</v>
      </c>
      <c r="C2445" s="502" t="e">
        <f>IF(Produit_Tarif_Stock!#REF!&lt;&gt;"",Produit_Tarif_Stock!#REF!,"")</f>
        <v>#REF!</v>
      </c>
      <c r="D2445" s="505" t="e">
        <f>IF(Produit_Tarif_Stock!#REF!&lt;&gt;"",Produit_Tarif_Stock!#REF!,"")</f>
        <v>#REF!</v>
      </c>
      <c r="E2445" s="514" t="e">
        <f>IF(Produit_Tarif_Stock!#REF!&lt;&gt;0,Produit_Tarif_Stock!#REF!,"")</f>
        <v>#REF!</v>
      </c>
      <c r="F2445" s="2" t="e">
        <f>IF(Produit_Tarif_Stock!#REF!&lt;&gt;"",Produit_Tarif_Stock!#REF!,"")</f>
        <v>#REF!</v>
      </c>
      <c r="G2445" s="506" t="e">
        <f>IF(Produit_Tarif_Stock!#REF!&lt;&gt;0,Produit_Tarif_Stock!#REF!,"")</f>
        <v>#REF!</v>
      </c>
      <c r="I2445" s="506" t="str">
        <f t="shared" si="76"/>
        <v/>
      </c>
      <c r="J2445" s="2" t="e">
        <f>IF(Produit_Tarif_Stock!#REF!&lt;&gt;0,Produit_Tarif_Stock!#REF!,"")</f>
        <v>#REF!</v>
      </c>
      <c r="K2445" s="2" t="e">
        <f>IF(Produit_Tarif_Stock!#REF!&lt;&gt;0,Produit_Tarif_Stock!#REF!,"")</f>
        <v>#REF!</v>
      </c>
      <c r="L2445" s="114" t="e">
        <f>IF(Produit_Tarif_Stock!#REF!&lt;&gt;0,Produit_Tarif_Stock!#REF!,"")</f>
        <v>#REF!</v>
      </c>
      <c r="M2445" s="114" t="e">
        <f>IF(Produit_Tarif_Stock!#REF!&lt;&gt;0,Produit_Tarif_Stock!#REF!,"")</f>
        <v>#REF!</v>
      </c>
      <c r="N2445" s="454"/>
      <c r="P2445" s="2" t="e">
        <f>IF(Produit_Tarif_Stock!#REF!&lt;&gt;0,Produit_Tarif_Stock!#REF!,"")</f>
        <v>#REF!</v>
      </c>
      <c r="Q2445" s="518" t="e">
        <f>IF(Produit_Tarif_Stock!#REF!&lt;&gt;0,(E2445-(E2445*H2445)-Produit_Tarif_Stock!#REF!)/Produit_Tarif_Stock!#REF!*100,(E2445-(E2445*H2445)-Produit_Tarif_Stock!#REF!)/Produit_Tarif_Stock!#REF!*100)</f>
        <v>#REF!</v>
      </c>
      <c r="R2445" s="523">
        <f t="shared" si="77"/>
        <v>0</v>
      </c>
      <c r="S2445" s="524" t="e">
        <f>Produit_Tarif_Stock!#REF!</f>
        <v>#REF!</v>
      </c>
    </row>
    <row r="2446" spans="1:19" ht="24.75" customHeight="1">
      <c r="A2446" s="228" t="e">
        <f>Produit_Tarif_Stock!#REF!</f>
        <v>#REF!</v>
      </c>
      <c r="B2446" s="118" t="e">
        <f>IF(Produit_Tarif_Stock!#REF!&lt;&gt;"",Produit_Tarif_Stock!#REF!,"")</f>
        <v>#REF!</v>
      </c>
      <c r="C2446" s="502" t="e">
        <f>IF(Produit_Tarif_Stock!#REF!&lt;&gt;"",Produit_Tarif_Stock!#REF!,"")</f>
        <v>#REF!</v>
      </c>
      <c r="D2446" s="505" t="e">
        <f>IF(Produit_Tarif_Stock!#REF!&lt;&gt;"",Produit_Tarif_Stock!#REF!,"")</f>
        <v>#REF!</v>
      </c>
      <c r="E2446" s="514" t="e">
        <f>IF(Produit_Tarif_Stock!#REF!&lt;&gt;0,Produit_Tarif_Stock!#REF!,"")</f>
        <v>#REF!</v>
      </c>
      <c r="F2446" s="2" t="e">
        <f>IF(Produit_Tarif_Stock!#REF!&lt;&gt;"",Produit_Tarif_Stock!#REF!,"")</f>
        <v>#REF!</v>
      </c>
      <c r="G2446" s="506" t="e">
        <f>IF(Produit_Tarif_Stock!#REF!&lt;&gt;0,Produit_Tarif_Stock!#REF!,"")</f>
        <v>#REF!</v>
      </c>
      <c r="I2446" s="506" t="str">
        <f t="shared" si="76"/>
        <v/>
      </c>
      <c r="J2446" s="2" t="e">
        <f>IF(Produit_Tarif_Stock!#REF!&lt;&gt;0,Produit_Tarif_Stock!#REF!,"")</f>
        <v>#REF!</v>
      </c>
      <c r="K2446" s="2" t="e">
        <f>IF(Produit_Tarif_Stock!#REF!&lt;&gt;0,Produit_Tarif_Stock!#REF!,"")</f>
        <v>#REF!</v>
      </c>
      <c r="L2446" s="114" t="e">
        <f>IF(Produit_Tarif_Stock!#REF!&lt;&gt;0,Produit_Tarif_Stock!#REF!,"")</f>
        <v>#REF!</v>
      </c>
      <c r="M2446" s="114" t="e">
        <f>IF(Produit_Tarif_Stock!#REF!&lt;&gt;0,Produit_Tarif_Stock!#REF!,"")</f>
        <v>#REF!</v>
      </c>
      <c r="N2446" s="454"/>
      <c r="P2446" s="2" t="e">
        <f>IF(Produit_Tarif_Stock!#REF!&lt;&gt;0,Produit_Tarif_Stock!#REF!,"")</f>
        <v>#REF!</v>
      </c>
      <c r="Q2446" s="518" t="e">
        <f>IF(Produit_Tarif_Stock!#REF!&lt;&gt;0,(E2446-(E2446*H2446)-Produit_Tarif_Stock!#REF!)/Produit_Tarif_Stock!#REF!*100,(E2446-(E2446*H2446)-Produit_Tarif_Stock!#REF!)/Produit_Tarif_Stock!#REF!*100)</f>
        <v>#REF!</v>
      </c>
      <c r="R2446" s="523">
        <f t="shared" si="77"/>
        <v>0</v>
      </c>
      <c r="S2446" s="524" t="e">
        <f>Produit_Tarif_Stock!#REF!</f>
        <v>#REF!</v>
      </c>
    </row>
    <row r="2447" spans="1:19" ht="24.75" customHeight="1">
      <c r="A2447" s="228" t="e">
        <f>Produit_Tarif_Stock!#REF!</f>
        <v>#REF!</v>
      </c>
      <c r="B2447" s="118" t="e">
        <f>IF(Produit_Tarif_Stock!#REF!&lt;&gt;"",Produit_Tarif_Stock!#REF!,"")</f>
        <v>#REF!</v>
      </c>
      <c r="C2447" s="502" t="e">
        <f>IF(Produit_Tarif_Stock!#REF!&lt;&gt;"",Produit_Tarif_Stock!#REF!,"")</f>
        <v>#REF!</v>
      </c>
      <c r="D2447" s="505" t="e">
        <f>IF(Produit_Tarif_Stock!#REF!&lt;&gt;"",Produit_Tarif_Stock!#REF!,"")</f>
        <v>#REF!</v>
      </c>
      <c r="E2447" s="514" t="e">
        <f>IF(Produit_Tarif_Stock!#REF!&lt;&gt;0,Produit_Tarif_Stock!#REF!,"")</f>
        <v>#REF!</v>
      </c>
      <c r="F2447" s="2" t="e">
        <f>IF(Produit_Tarif_Stock!#REF!&lt;&gt;"",Produit_Tarif_Stock!#REF!,"")</f>
        <v>#REF!</v>
      </c>
      <c r="G2447" s="506" t="e">
        <f>IF(Produit_Tarif_Stock!#REF!&lt;&gt;0,Produit_Tarif_Stock!#REF!,"")</f>
        <v>#REF!</v>
      </c>
      <c r="I2447" s="506" t="str">
        <f t="shared" si="76"/>
        <v/>
      </c>
      <c r="J2447" s="2" t="e">
        <f>IF(Produit_Tarif_Stock!#REF!&lt;&gt;0,Produit_Tarif_Stock!#REF!,"")</f>
        <v>#REF!</v>
      </c>
      <c r="K2447" s="2" t="e">
        <f>IF(Produit_Tarif_Stock!#REF!&lt;&gt;0,Produit_Tarif_Stock!#REF!,"")</f>
        <v>#REF!</v>
      </c>
      <c r="L2447" s="114" t="e">
        <f>IF(Produit_Tarif_Stock!#REF!&lt;&gt;0,Produit_Tarif_Stock!#REF!,"")</f>
        <v>#REF!</v>
      </c>
      <c r="M2447" s="114" t="e">
        <f>IF(Produit_Tarif_Stock!#REF!&lt;&gt;0,Produit_Tarif_Stock!#REF!,"")</f>
        <v>#REF!</v>
      </c>
      <c r="N2447" s="454"/>
      <c r="P2447" s="2" t="e">
        <f>IF(Produit_Tarif_Stock!#REF!&lt;&gt;0,Produit_Tarif_Stock!#REF!,"")</f>
        <v>#REF!</v>
      </c>
      <c r="Q2447" s="518" t="e">
        <f>IF(Produit_Tarif_Stock!#REF!&lt;&gt;0,(E2447-(E2447*H2447)-Produit_Tarif_Stock!#REF!)/Produit_Tarif_Stock!#REF!*100,(E2447-(E2447*H2447)-Produit_Tarif_Stock!#REF!)/Produit_Tarif_Stock!#REF!*100)</f>
        <v>#REF!</v>
      </c>
      <c r="R2447" s="523">
        <f t="shared" si="77"/>
        <v>0</v>
      </c>
      <c r="S2447" s="524" t="e">
        <f>Produit_Tarif_Stock!#REF!</f>
        <v>#REF!</v>
      </c>
    </row>
    <row r="2448" spans="1:19" ht="24.75" customHeight="1">
      <c r="A2448" s="228" t="e">
        <f>Produit_Tarif_Stock!#REF!</f>
        <v>#REF!</v>
      </c>
      <c r="B2448" s="118" t="e">
        <f>IF(Produit_Tarif_Stock!#REF!&lt;&gt;"",Produit_Tarif_Stock!#REF!,"")</f>
        <v>#REF!</v>
      </c>
      <c r="C2448" s="502" t="e">
        <f>IF(Produit_Tarif_Stock!#REF!&lt;&gt;"",Produit_Tarif_Stock!#REF!,"")</f>
        <v>#REF!</v>
      </c>
      <c r="D2448" s="505" t="e">
        <f>IF(Produit_Tarif_Stock!#REF!&lt;&gt;"",Produit_Tarif_Stock!#REF!,"")</f>
        <v>#REF!</v>
      </c>
      <c r="E2448" s="514" t="e">
        <f>IF(Produit_Tarif_Stock!#REF!&lt;&gt;0,Produit_Tarif_Stock!#REF!,"")</f>
        <v>#REF!</v>
      </c>
      <c r="F2448" s="2" t="e">
        <f>IF(Produit_Tarif_Stock!#REF!&lt;&gt;"",Produit_Tarif_Stock!#REF!,"")</f>
        <v>#REF!</v>
      </c>
      <c r="G2448" s="506" t="e">
        <f>IF(Produit_Tarif_Stock!#REF!&lt;&gt;0,Produit_Tarif_Stock!#REF!,"")</f>
        <v>#REF!</v>
      </c>
      <c r="I2448" s="506" t="str">
        <f t="shared" si="76"/>
        <v/>
      </c>
      <c r="J2448" s="2" t="e">
        <f>IF(Produit_Tarif_Stock!#REF!&lt;&gt;0,Produit_Tarif_Stock!#REF!,"")</f>
        <v>#REF!</v>
      </c>
      <c r="K2448" s="2" t="e">
        <f>IF(Produit_Tarif_Stock!#REF!&lt;&gt;0,Produit_Tarif_Stock!#REF!,"")</f>
        <v>#REF!</v>
      </c>
      <c r="L2448" s="114" t="e">
        <f>IF(Produit_Tarif_Stock!#REF!&lt;&gt;0,Produit_Tarif_Stock!#REF!,"")</f>
        <v>#REF!</v>
      </c>
      <c r="M2448" s="114" t="e">
        <f>IF(Produit_Tarif_Stock!#REF!&lt;&gt;0,Produit_Tarif_Stock!#REF!,"")</f>
        <v>#REF!</v>
      </c>
      <c r="N2448" s="454"/>
      <c r="P2448" s="2" t="e">
        <f>IF(Produit_Tarif_Stock!#REF!&lt;&gt;0,Produit_Tarif_Stock!#REF!,"")</f>
        <v>#REF!</v>
      </c>
      <c r="Q2448" s="518" t="e">
        <f>IF(Produit_Tarif_Stock!#REF!&lt;&gt;0,(E2448-(E2448*H2448)-Produit_Tarif_Stock!#REF!)/Produit_Tarif_Stock!#REF!*100,(E2448-(E2448*H2448)-Produit_Tarif_Stock!#REF!)/Produit_Tarif_Stock!#REF!*100)</f>
        <v>#REF!</v>
      </c>
      <c r="R2448" s="523">
        <f t="shared" si="77"/>
        <v>0</v>
      </c>
      <c r="S2448" s="524" t="e">
        <f>Produit_Tarif_Stock!#REF!</f>
        <v>#REF!</v>
      </c>
    </row>
    <row r="2449" spans="1:19" ht="24.75" customHeight="1">
      <c r="A2449" s="228" t="e">
        <f>Produit_Tarif_Stock!#REF!</f>
        <v>#REF!</v>
      </c>
      <c r="B2449" s="118" t="e">
        <f>IF(Produit_Tarif_Stock!#REF!&lt;&gt;"",Produit_Tarif_Stock!#REF!,"")</f>
        <v>#REF!</v>
      </c>
      <c r="C2449" s="502" t="e">
        <f>IF(Produit_Tarif_Stock!#REF!&lt;&gt;"",Produit_Tarif_Stock!#REF!,"")</f>
        <v>#REF!</v>
      </c>
      <c r="D2449" s="505" t="e">
        <f>IF(Produit_Tarif_Stock!#REF!&lt;&gt;"",Produit_Tarif_Stock!#REF!,"")</f>
        <v>#REF!</v>
      </c>
      <c r="E2449" s="514" t="e">
        <f>IF(Produit_Tarif_Stock!#REF!&lt;&gt;0,Produit_Tarif_Stock!#REF!,"")</f>
        <v>#REF!</v>
      </c>
      <c r="F2449" s="2" t="e">
        <f>IF(Produit_Tarif_Stock!#REF!&lt;&gt;"",Produit_Tarif_Stock!#REF!,"")</f>
        <v>#REF!</v>
      </c>
      <c r="G2449" s="506" t="e">
        <f>IF(Produit_Tarif_Stock!#REF!&lt;&gt;0,Produit_Tarif_Stock!#REF!,"")</f>
        <v>#REF!</v>
      </c>
      <c r="I2449" s="506" t="str">
        <f t="shared" si="76"/>
        <v/>
      </c>
      <c r="J2449" s="2" t="e">
        <f>IF(Produit_Tarif_Stock!#REF!&lt;&gt;0,Produit_Tarif_Stock!#REF!,"")</f>
        <v>#REF!</v>
      </c>
      <c r="K2449" s="2" t="e">
        <f>IF(Produit_Tarif_Stock!#REF!&lt;&gt;0,Produit_Tarif_Stock!#REF!,"")</f>
        <v>#REF!</v>
      </c>
      <c r="L2449" s="114" t="e">
        <f>IF(Produit_Tarif_Stock!#REF!&lt;&gt;0,Produit_Tarif_Stock!#REF!,"")</f>
        <v>#REF!</v>
      </c>
      <c r="M2449" s="114" t="e">
        <f>IF(Produit_Tarif_Stock!#REF!&lt;&gt;0,Produit_Tarif_Stock!#REF!,"")</f>
        <v>#REF!</v>
      </c>
      <c r="N2449" s="454"/>
      <c r="P2449" s="2" t="e">
        <f>IF(Produit_Tarif_Stock!#REF!&lt;&gt;0,Produit_Tarif_Stock!#REF!,"")</f>
        <v>#REF!</v>
      </c>
      <c r="Q2449" s="518" t="e">
        <f>IF(Produit_Tarif_Stock!#REF!&lt;&gt;0,(E2449-(E2449*H2449)-Produit_Tarif_Stock!#REF!)/Produit_Tarif_Stock!#REF!*100,(E2449-(E2449*H2449)-Produit_Tarif_Stock!#REF!)/Produit_Tarif_Stock!#REF!*100)</f>
        <v>#REF!</v>
      </c>
      <c r="R2449" s="523">
        <f t="shared" si="77"/>
        <v>0</v>
      </c>
      <c r="S2449" s="524" t="e">
        <f>Produit_Tarif_Stock!#REF!</f>
        <v>#REF!</v>
      </c>
    </row>
    <row r="2450" spans="1:19" ht="24.75" customHeight="1">
      <c r="A2450" s="228" t="e">
        <f>Produit_Tarif_Stock!#REF!</f>
        <v>#REF!</v>
      </c>
      <c r="B2450" s="118" t="e">
        <f>IF(Produit_Tarif_Stock!#REF!&lt;&gt;"",Produit_Tarif_Stock!#REF!,"")</f>
        <v>#REF!</v>
      </c>
      <c r="C2450" s="502" t="e">
        <f>IF(Produit_Tarif_Stock!#REF!&lt;&gt;"",Produit_Tarif_Stock!#REF!,"")</f>
        <v>#REF!</v>
      </c>
      <c r="D2450" s="505" t="e">
        <f>IF(Produit_Tarif_Stock!#REF!&lt;&gt;"",Produit_Tarif_Stock!#REF!,"")</f>
        <v>#REF!</v>
      </c>
      <c r="E2450" s="514" t="e">
        <f>IF(Produit_Tarif_Stock!#REF!&lt;&gt;0,Produit_Tarif_Stock!#REF!,"")</f>
        <v>#REF!</v>
      </c>
      <c r="F2450" s="2" t="e">
        <f>IF(Produit_Tarif_Stock!#REF!&lt;&gt;"",Produit_Tarif_Stock!#REF!,"")</f>
        <v>#REF!</v>
      </c>
      <c r="G2450" s="506" t="e">
        <f>IF(Produit_Tarif_Stock!#REF!&lt;&gt;0,Produit_Tarif_Stock!#REF!,"")</f>
        <v>#REF!</v>
      </c>
      <c r="I2450" s="506" t="str">
        <f t="shared" si="76"/>
        <v/>
      </c>
      <c r="J2450" s="2" t="e">
        <f>IF(Produit_Tarif_Stock!#REF!&lt;&gt;0,Produit_Tarif_Stock!#REF!,"")</f>
        <v>#REF!</v>
      </c>
      <c r="K2450" s="2" t="e">
        <f>IF(Produit_Tarif_Stock!#REF!&lt;&gt;0,Produit_Tarif_Stock!#REF!,"")</f>
        <v>#REF!</v>
      </c>
      <c r="L2450" s="114" t="e">
        <f>IF(Produit_Tarif_Stock!#REF!&lt;&gt;0,Produit_Tarif_Stock!#REF!,"")</f>
        <v>#REF!</v>
      </c>
      <c r="M2450" s="114" t="e">
        <f>IF(Produit_Tarif_Stock!#REF!&lt;&gt;0,Produit_Tarif_Stock!#REF!,"")</f>
        <v>#REF!</v>
      </c>
      <c r="N2450" s="454"/>
      <c r="P2450" s="2" t="e">
        <f>IF(Produit_Tarif_Stock!#REF!&lt;&gt;0,Produit_Tarif_Stock!#REF!,"")</f>
        <v>#REF!</v>
      </c>
      <c r="Q2450" s="518" t="e">
        <f>IF(Produit_Tarif_Stock!#REF!&lt;&gt;0,(E2450-(E2450*H2450)-Produit_Tarif_Stock!#REF!)/Produit_Tarif_Stock!#REF!*100,(E2450-(E2450*H2450)-Produit_Tarif_Stock!#REF!)/Produit_Tarif_Stock!#REF!*100)</f>
        <v>#REF!</v>
      </c>
      <c r="R2450" s="523">
        <f t="shared" si="77"/>
        <v>0</v>
      </c>
      <c r="S2450" s="524" t="e">
        <f>Produit_Tarif_Stock!#REF!</f>
        <v>#REF!</v>
      </c>
    </row>
    <row r="2451" spans="1:19" ht="24.75" customHeight="1">
      <c r="A2451" s="228" t="e">
        <f>Produit_Tarif_Stock!#REF!</f>
        <v>#REF!</v>
      </c>
      <c r="B2451" s="118" t="e">
        <f>IF(Produit_Tarif_Stock!#REF!&lt;&gt;"",Produit_Tarif_Stock!#REF!,"")</f>
        <v>#REF!</v>
      </c>
      <c r="C2451" s="502" t="e">
        <f>IF(Produit_Tarif_Stock!#REF!&lt;&gt;"",Produit_Tarif_Stock!#REF!,"")</f>
        <v>#REF!</v>
      </c>
      <c r="D2451" s="505" t="e">
        <f>IF(Produit_Tarif_Stock!#REF!&lt;&gt;"",Produit_Tarif_Stock!#REF!,"")</f>
        <v>#REF!</v>
      </c>
      <c r="E2451" s="514" t="e">
        <f>IF(Produit_Tarif_Stock!#REF!&lt;&gt;0,Produit_Tarif_Stock!#REF!,"")</f>
        <v>#REF!</v>
      </c>
      <c r="F2451" s="2" t="e">
        <f>IF(Produit_Tarif_Stock!#REF!&lt;&gt;"",Produit_Tarif_Stock!#REF!,"")</f>
        <v>#REF!</v>
      </c>
      <c r="G2451" s="506" t="e">
        <f>IF(Produit_Tarif_Stock!#REF!&lt;&gt;0,Produit_Tarif_Stock!#REF!,"")</f>
        <v>#REF!</v>
      </c>
      <c r="I2451" s="506" t="str">
        <f t="shared" si="76"/>
        <v/>
      </c>
      <c r="J2451" s="2" t="e">
        <f>IF(Produit_Tarif_Stock!#REF!&lt;&gt;0,Produit_Tarif_Stock!#REF!,"")</f>
        <v>#REF!</v>
      </c>
      <c r="K2451" s="2" t="e">
        <f>IF(Produit_Tarif_Stock!#REF!&lt;&gt;0,Produit_Tarif_Stock!#REF!,"")</f>
        <v>#REF!</v>
      </c>
      <c r="L2451" s="114" t="e">
        <f>IF(Produit_Tarif_Stock!#REF!&lt;&gt;0,Produit_Tarif_Stock!#REF!,"")</f>
        <v>#REF!</v>
      </c>
      <c r="M2451" s="114" t="e">
        <f>IF(Produit_Tarif_Stock!#REF!&lt;&gt;0,Produit_Tarif_Stock!#REF!,"")</f>
        <v>#REF!</v>
      </c>
      <c r="N2451" s="454"/>
      <c r="P2451" s="2" t="e">
        <f>IF(Produit_Tarif_Stock!#REF!&lt;&gt;0,Produit_Tarif_Stock!#REF!,"")</f>
        <v>#REF!</v>
      </c>
      <c r="Q2451" s="518" t="e">
        <f>IF(Produit_Tarif_Stock!#REF!&lt;&gt;0,(E2451-(E2451*H2451)-Produit_Tarif_Stock!#REF!)/Produit_Tarif_Stock!#REF!*100,(E2451-(E2451*H2451)-Produit_Tarif_Stock!#REF!)/Produit_Tarif_Stock!#REF!*100)</f>
        <v>#REF!</v>
      </c>
      <c r="R2451" s="523">
        <f t="shared" si="77"/>
        <v>0</v>
      </c>
      <c r="S2451" s="524" t="e">
        <f>Produit_Tarif_Stock!#REF!</f>
        <v>#REF!</v>
      </c>
    </row>
    <row r="2452" spans="1:19" ht="24.75" customHeight="1">
      <c r="A2452" s="228" t="e">
        <f>Produit_Tarif_Stock!#REF!</f>
        <v>#REF!</v>
      </c>
      <c r="B2452" s="118" t="e">
        <f>IF(Produit_Tarif_Stock!#REF!&lt;&gt;"",Produit_Tarif_Stock!#REF!,"")</f>
        <v>#REF!</v>
      </c>
      <c r="C2452" s="502" t="e">
        <f>IF(Produit_Tarif_Stock!#REF!&lt;&gt;"",Produit_Tarif_Stock!#REF!,"")</f>
        <v>#REF!</v>
      </c>
      <c r="D2452" s="505" t="e">
        <f>IF(Produit_Tarif_Stock!#REF!&lt;&gt;"",Produit_Tarif_Stock!#REF!,"")</f>
        <v>#REF!</v>
      </c>
      <c r="E2452" s="514" t="e">
        <f>IF(Produit_Tarif_Stock!#REF!&lt;&gt;0,Produit_Tarif_Stock!#REF!,"")</f>
        <v>#REF!</v>
      </c>
      <c r="F2452" s="2" t="e">
        <f>IF(Produit_Tarif_Stock!#REF!&lt;&gt;"",Produit_Tarif_Stock!#REF!,"")</f>
        <v>#REF!</v>
      </c>
      <c r="G2452" s="506" t="e">
        <f>IF(Produit_Tarif_Stock!#REF!&lt;&gt;0,Produit_Tarif_Stock!#REF!,"")</f>
        <v>#REF!</v>
      </c>
      <c r="I2452" s="506" t="str">
        <f t="shared" si="76"/>
        <v/>
      </c>
      <c r="J2452" s="2" t="e">
        <f>IF(Produit_Tarif_Stock!#REF!&lt;&gt;0,Produit_Tarif_Stock!#REF!,"")</f>
        <v>#REF!</v>
      </c>
      <c r="K2452" s="2" t="e">
        <f>IF(Produit_Tarif_Stock!#REF!&lt;&gt;0,Produit_Tarif_Stock!#REF!,"")</f>
        <v>#REF!</v>
      </c>
      <c r="L2452" s="114" t="e">
        <f>IF(Produit_Tarif_Stock!#REF!&lt;&gt;0,Produit_Tarif_Stock!#REF!,"")</f>
        <v>#REF!</v>
      </c>
      <c r="M2452" s="114" t="e">
        <f>IF(Produit_Tarif_Stock!#REF!&lt;&gt;0,Produit_Tarif_Stock!#REF!,"")</f>
        <v>#REF!</v>
      </c>
      <c r="N2452" s="454"/>
      <c r="P2452" s="2" t="e">
        <f>IF(Produit_Tarif_Stock!#REF!&lt;&gt;0,Produit_Tarif_Stock!#REF!,"")</f>
        <v>#REF!</v>
      </c>
      <c r="Q2452" s="518" t="e">
        <f>IF(Produit_Tarif_Stock!#REF!&lt;&gt;0,(E2452-(E2452*H2452)-Produit_Tarif_Stock!#REF!)/Produit_Tarif_Stock!#REF!*100,(E2452-(E2452*H2452)-Produit_Tarif_Stock!#REF!)/Produit_Tarif_Stock!#REF!*100)</f>
        <v>#REF!</v>
      </c>
      <c r="R2452" s="523">
        <f t="shared" si="77"/>
        <v>0</v>
      </c>
      <c r="S2452" s="524" t="e">
        <f>Produit_Tarif_Stock!#REF!</f>
        <v>#REF!</v>
      </c>
    </row>
    <row r="2453" spans="1:19" ht="24.75" customHeight="1">
      <c r="A2453" s="228" t="e">
        <f>Produit_Tarif_Stock!#REF!</f>
        <v>#REF!</v>
      </c>
      <c r="B2453" s="118" t="e">
        <f>IF(Produit_Tarif_Stock!#REF!&lt;&gt;"",Produit_Tarif_Stock!#REF!,"")</f>
        <v>#REF!</v>
      </c>
      <c r="C2453" s="502" t="e">
        <f>IF(Produit_Tarif_Stock!#REF!&lt;&gt;"",Produit_Tarif_Stock!#REF!,"")</f>
        <v>#REF!</v>
      </c>
      <c r="D2453" s="505" t="e">
        <f>IF(Produit_Tarif_Stock!#REF!&lt;&gt;"",Produit_Tarif_Stock!#REF!,"")</f>
        <v>#REF!</v>
      </c>
      <c r="E2453" s="514" t="e">
        <f>IF(Produit_Tarif_Stock!#REF!&lt;&gt;0,Produit_Tarif_Stock!#REF!,"")</f>
        <v>#REF!</v>
      </c>
      <c r="F2453" s="2" t="e">
        <f>IF(Produit_Tarif_Stock!#REF!&lt;&gt;"",Produit_Tarif_Stock!#REF!,"")</f>
        <v>#REF!</v>
      </c>
      <c r="G2453" s="506" t="e">
        <f>IF(Produit_Tarif_Stock!#REF!&lt;&gt;0,Produit_Tarif_Stock!#REF!,"")</f>
        <v>#REF!</v>
      </c>
      <c r="I2453" s="506" t="str">
        <f t="shared" si="76"/>
        <v/>
      </c>
      <c r="J2453" s="2" t="e">
        <f>IF(Produit_Tarif_Stock!#REF!&lt;&gt;0,Produit_Tarif_Stock!#REF!,"")</f>
        <v>#REF!</v>
      </c>
      <c r="K2453" s="2" t="e">
        <f>IF(Produit_Tarif_Stock!#REF!&lt;&gt;0,Produit_Tarif_Stock!#REF!,"")</f>
        <v>#REF!</v>
      </c>
      <c r="L2453" s="114" t="e">
        <f>IF(Produit_Tarif_Stock!#REF!&lt;&gt;0,Produit_Tarif_Stock!#REF!,"")</f>
        <v>#REF!</v>
      </c>
      <c r="M2453" s="114" t="e">
        <f>IF(Produit_Tarif_Stock!#REF!&lt;&gt;0,Produit_Tarif_Stock!#REF!,"")</f>
        <v>#REF!</v>
      </c>
      <c r="N2453" s="454"/>
      <c r="P2453" s="2" t="e">
        <f>IF(Produit_Tarif_Stock!#REF!&lt;&gt;0,Produit_Tarif_Stock!#REF!,"")</f>
        <v>#REF!</v>
      </c>
      <c r="Q2453" s="518" t="e">
        <f>IF(Produit_Tarif_Stock!#REF!&lt;&gt;0,(E2453-(E2453*H2453)-Produit_Tarif_Stock!#REF!)/Produit_Tarif_Stock!#REF!*100,(E2453-(E2453*H2453)-Produit_Tarif_Stock!#REF!)/Produit_Tarif_Stock!#REF!*100)</f>
        <v>#REF!</v>
      </c>
      <c r="R2453" s="523">
        <f t="shared" si="77"/>
        <v>0</v>
      </c>
      <c r="S2453" s="524" t="e">
        <f>Produit_Tarif_Stock!#REF!</f>
        <v>#REF!</v>
      </c>
    </row>
    <row r="2454" spans="1:19" ht="24.75" customHeight="1">
      <c r="A2454" s="228" t="e">
        <f>Produit_Tarif_Stock!#REF!</f>
        <v>#REF!</v>
      </c>
      <c r="B2454" s="118" t="e">
        <f>IF(Produit_Tarif_Stock!#REF!&lt;&gt;"",Produit_Tarif_Stock!#REF!,"")</f>
        <v>#REF!</v>
      </c>
      <c r="C2454" s="502" t="e">
        <f>IF(Produit_Tarif_Stock!#REF!&lt;&gt;"",Produit_Tarif_Stock!#REF!,"")</f>
        <v>#REF!</v>
      </c>
      <c r="D2454" s="505" t="e">
        <f>IF(Produit_Tarif_Stock!#REF!&lt;&gt;"",Produit_Tarif_Stock!#REF!,"")</f>
        <v>#REF!</v>
      </c>
      <c r="E2454" s="514" t="e">
        <f>IF(Produit_Tarif_Stock!#REF!&lt;&gt;0,Produit_Tarif_Stock!#REF!,"")</f>
        <v>#REF!</v>
      </c>
      <c r="F2454" s="2" t="e">
        <f>IF(Produit_Tarif_Stock!#REF!&lt;&gt;"",Produit_Tarif_Stock!#REF!,"")</f>
        <v>#REF!</v>
      </c>
      <c r="G2454" s="506" t="e">
        <f>IF(Produit_Tarif_Stock!#REF!&lt;&gt;0,Produit_Tarif_Stock!#REF!,"")</f>
        <v>#REF!</v>
      </c>
      <c r="I2454" s="506" t="str">
        <f t="shared" si="76"/>
        <v/>
      </c>
      <c r="J2454" s="2" t="e">
        <f>IF(Produit_Tarif_Stock!#REF!&lt;&gt;0,Produit_Tarif_Stock!#REF!,"")</f>
        <v>#REF!</v>
      </c>
      <c r="K2454" s="2" t="e">
        <f>IF(Produit_Tarif_Stock!#REF!&lt;&gt;0,Produit_Tarif_Stock!#REF!,"")</f>
        <v>#REF!</v>
      </c>
      <c r="L2454" s="114" t="e">
        <f>IF(Produit_Tarif_Stock!#REF!&lt;&gt;0,Produit_Tarif_Stock!#REF!,"")</f>
        <v>#REF!</v>
      </c>
      <c r="M2454" s="114" t="e">
        <f>IF(Produit_Tarif_Stock!#REF!&lt;&gt;0,Produit_Tarif_Stock!#REF!,"")</f>
        <v>#REF!</v>
      </c>
      <c r="N2454" s="454"/>
      <c r="P2454" s="2" t="e">
        <f>IF(Produit_Tarif_Stock!#REF!&lt;&gt;0,Produit_Tarif_Stock!#REF!,"")</f>
        <v>#REF!</v>
      </c>
      <c r="Q2454" s="518" t="e">
        <f>IF(Produit_Tarif_Stock!#REF!&lt;&gt;0,(E2454-(E2454*H2454)-Produit_Tarif_Stock!#REF!)/Produit_Tarif_Stock!#REF!*100,(E2454-(E2454*H2454)-Produit_Tarif_Stock!#REF!)/Produit_Tarif_Stock!#REF!*100)</f>
        <v>#REF!</v>
      </c>
      <c r="R2454" s="523">
        <f t="shared" si="77"/>
        <v>0</v>
      </c>
      <c r="S2454" s="524" t="e">
        <f>Produit_Tarif_Stock!#REF!</f>
        <v>#REF!</v>
      </c>
    </row>
    <row r="2455" spans="1:19" ht="24.75" customHeight="1">
      <c r="A2455" s="228" t="e">
        <f>Produit_Tarif_Stock!#REF!</f>
        <v>#REF!</v>
      </c>
      <c r="B2455" s="118" t="e">
        <f>IF(Produit_Tarif_Stock!#REF!&lt;&gt;"",Produit_Tarif_Stock!#REF!,"")</f>
        <v>#REF!</v>
      </c>
      <c r="C2455" s="502" t="e">
        <f>IF(Produit_Tarif_Stock!#REF!&lt;&gt;"",Produit_Tarif_Stock!#REF!,"")</f>
        <v>#REF!</v>
      </c>
      <c r="D2455" s="505" t="e">
        <f>IF(Produit_Tarif_Stock!#REF!&lt;&gt;"",Produit_Tarif_Stock!#REF!,"")</f>
        <v>#REF!</v>
      </c>
      <c r="E2455" s="514" t="e">
        <f>IF(Produit_Tarif_Stock!#REF!&lt;&gt;0,Produit_Tarif_Stock!#REF!,"")</f>
        <v>#REF!</v>
      </c>
      <c r="F2455" s="2" t="e">
        <f>IF(Produit_Tarif_Stock!#REF!&lt;&gt;"",Produit_Tarif_Stock!#REF!,"")</f>
        <v>#REF!</v>
      </c>
      <c r="G2455" s="506" t="e">
        <f>IF(Produit_Tarif_Stock!#REF!&lt;&gt;0,Produit_Tarif_Stock!#REF!,"")</f>
        <v>#REF!</v>
      </c>
      <c r="I2455" s="506" t="str">
        <f t="shared" si="76"/>
        <v/>
      </c>
      <c r="J2455" s="2" t="e">
        <f>IF(Produit_Tarif_Stock!#REF!&lt;&gt;0,Produit_Tarif_Stock!#REF!,"")</f>
        <v>#REF!</v>
      </c>
      <c r="K2455" s="2" t="e">
        <f>IF(Produit_Tarif_Stock!#REF!&lt;&gt;0,Produit_Tarif_Stock!#REF!,"")</f>
        <v>#REF!</v>
      </c>
      <c r="L2455" s="114" t="e">
        <f>IF(Produit_Tarif_Stock!#REF!&lt;&gt;0,Produit_Tarif_Stock!#REF!,"")</f>
        <v>#REF!</v>
      </c>
      <c r="M2455" s="114" t="e">
        <f>IF(Produit_Tarif_Stock!#REF!&lt;&gt;0,Produit_Tarif_Stock!#REF!,"")</f>
        <v>#REF!</v>
      </c>
      <c r="N2455" s="454"/>
      <c r="P2455" s="2" t="e">
        <f>IF(Produit_Tarif_Stock!#REF!&lt;&gt;0,Produit_Tarif_Stock!#REF!,"")</f>
        <v>#REF!</v>
      </c>
      <c r="Q2455" s="518" t="e">
        <f>IF(Produit_Tarif_Stock!#REF!&lt;&gt;0,(E2455-(E2455*H2455)-Produit_Tarif_Stock!#REF!)/Produit_Tarif_Stock!#REF!*100,(E2455-(E2455*H2455)-Produit_Tarif_Stock!#REF!)/Produit_Tarif_Stock!#REF!*100)</f>
        <v>#REF!</v>
      </c>
      <c r="R2455" s="523">
        <f t="shared" si="77"/>
        <v>0</v>
      </c>
      <c r="S2455" s="524" t="e">
        <f>Produit_Tarif_Stock!#REF!</f>
        <v>#REF!</v>
      </c>
    </row>
    <row r="2456" spans="1:19" ht="24.75" customHeight="1">
      <c r="A2456" s="228" t="e">
        <f>Produit_Tarif_Stock!#REF!</f>
        <v>#REF!</v>
      </c>
      <c r="B2456" s="118" t="e">
        <f>IF(Produit_Tarif_Stock!#REF!&lt;&gt;"",Produit_Tarif_Stock!#REF!,"")</f>
        <v>#REF!</v>
      </c>
      <c r="C2456" s="502" t="e">
        <f>IF(Produit_Tarif_Stock!#REF!&lt;&gt;"",Produit_Tarif_Stock!#REF!,"")</f>
        <v>#REF!</v>
      </c>
      <c r="D2456" s="505" t="e">
        <f>IF(Produit_Tarif_Stock!#REF!&lt;&gt;"",Produit_Tarif_Stock!#REF!,"")</f>
        <v>#REF!</v>
      </c>
      <c r="E2456" s="514" t="e">
        <f>IF(Produit_Tarif_Stock!#REF!&lt;&gt;0,Produit_Tarif_Stock!#REF!,"")</f>
        <v>#REF!</v>
      </c>
      <c r="F2456" s="2" t="e">
        <f>IF(Produit_Tarif_Stock!#REF!&lt;&gt;"",Produit_Tarif_Stock!#REF!,"")</f>
        <v>#REF!</v>
      </c>
      <c r="G2456" s="506" t="e">
        <f>IF(Produit_Tarif_Stock!#REF!&lt;&gt;0,Produit_Tarif_Stock!#REF!,"")</f>
        <v>#REF!</v>
      </c>
      <c r="I2456" s="506" t="str">
        <f t="shared" si="76"/>
        <v/>
      </c>
      <c r="J2456" s="2" t="e">
        <f>IF(Produit_Tarif_Stock!#REF!&lt;&gt;0,Produit_Tarif_Stock!#REF!,"")</f>
        <v>#REF!</v>
      </c>
      <c r="K2456" s="2" t="e">
        <f>IF(Produit_Tarif_Stock!#REF!&lt;&gt;0,Produit_Tarif_Stock!#REF!,"")</f>
        <v>#REF!</v>
      </c>
      <c r="L2456" s="114" t="e">
        <f>IF(Produit_Tarif_Stock!#REF!&lt;&gt;0,Produit_Tarif_Stock!#REF!,"")</f>
        <v>#REF!</v>
      </c>
      <c r="M2456" s="114" t="e">
        <f>IF(Produit_Tarif_Stock!#REF!&lt;&gt;0,Produit_Tarif_Stock!#REF!,"")</f>
        <v>#REF!</v>
      </c>
      <c r="N2456" s="454"/>
      <c r="P2456" s="2" t="e">
        <f>IF(Produit_Tarif_Stock!#REF!&lt;&gt;0,Produit_Tarif_Stock!#REF!,"")</f>
        <v>#REF!</v>
      </c>
      <c r="Q2456" s="518" t="e">
        <f>IF(Produit_Tarif_Stock!#REF!&lt;&gt;0,(E2456-(E2456*H2456)-Produit_Tarif_Stock!#REF!)/Produit_Tarif_Stock!#REF!*100,(E2456-(E2456*H2456)-Produit_Tarif_Stock!#REF!)/Produit_Tarif_Stock!#REF!*100)</f>
        <v>#REF!</v>
      </c>
      <c r="R2456" s="523">
        <f t="shared" si="77"/>
        <v>0</v>
      </c>
      <c r="S2456" s="524" t="e">
        <f>Produit_Tarif_Stock!#REF!</f>
        <v>#REF!</v>
      </c>
    </row>
    <row r="2457" spans="1:19" ht="24.75" customHeight="1">
      <c r="A2457" s="228" t="e">
        <f>Produit_Tarif_Stock!#REF!</f>
        <v>#REF!</v>
      </c>
      <c r="B2457" s="118" t="e">
        <f>IF(Produit_Tarif_Stock!#REF!&lt;&gt;"",Produit_Tarif_Stock!#REF!,"")</f>
        <v>#REF!</v>
      </c>
      <c r="C2457" s="502" t="e">
        <f>IF(Produit_Tarif_Stock!#REF!&lt;&gt;"",Produit_Tarif_Stock!#REF!,"")</f>
        <v>#REF!</v>
      </c>
      <c r="D2457" s="505" t="e">
        <f>IF(Produit_Tarif_Stock!#REF!&lt;&gt;"",Produit_Tarif_Stock!#REF!,"")</f>
        <v>#REF!</v>
      </c>
      <c r="E2457" s="514" t="e">
        <f>IF(Produit_Tarif_Stock!#REF!&lt;&gt;0,Produit_Tarif_Stock!#REF!,"")</f>
        <v>#REF!</v>
      </c>
      <c r="F2457" s="2" t="e">
        <f>IF(Produit_Tarif_Stock!#REF!&lt;&gt;"",Produit_Tarif_Stock!#REF!,"")</f>
        <v>#REF!</v>
      </c>
      <c r="G2457" s="506" t="e">
        <f>IF(Produit_Tarif_Stock!#REF!&lt;&gt;0,Produit_Tarif_Stock!#REF!,"")</f>
        <v>#REF!</v>
      </c>
      <c r="I2457" s="506" t="str">
        <f t="shared" si="76"/>
        <v/>
      </c>
      <c r="J2457" s="2" t="e">
        <f>IF(Produit_Tarif_Stock!#REF!&lt;&gt;0,Produit_Tarif_Stock!#REF!,"")</f>
        <v>#REF!</v>
      </c>
      <c r="K2457" s="2" t="e">
        <f>IF(Produit_Tarif_Stock!#REF!&lt;&gt;0,Produit_Tarif_Stock!#REF!,"")</f>
        <v>#REF!</v>
      </c>
      <c r="L2457" s="114" t="e">
        <f>IF(Produit_Tarif_Stock!#REF!&lt;&gt;0,Produit_Tarif_Stock!#REF!,"")</f>
        <v>#REF!</v>
      </c>
      <c r="M2457" s="114" t="e">
        <f>IF(Produit_Tarif_Stock!#REF!&lt;&gt;0,Produit_Tarif_Stock!#REF!,"")</f>
        <v>#REF!</v>
      </c>
      <c r="N2457" s="454"/>
      <c r="P2457" s="2" t="e">
        <f>IF(Produit_Tarif_Stock!#REF!&lt;&gt;0,Produit_Tarif_Stock!#REF!,"")</f>
        <v>#REF!</v>
      </c>
      <c r="Q2457" s="518" t="e">
        <f>IF(Produit_Tarif_Stock!#REF!&lt;&gt;0,(E2457-(E2457*H2457)-Produit_Tarif_Stock!#REF!)/Produit_Tarif_Stock!#REF!*100,(E2457-(E2457*H2457)-Produit_Tarif_Stock!#REF!)/Produit_Tarif_Stock!#REF!*100)</f>
        <v>#REF!</v>
      </c>
      <c r="R2457" s="523">
        <f t="shared" si="77"/>
        <v>0</v>
      </c>
      <c r="S2457" s="524" t="e">
        <f>Produit_Tarif_Stock!#REF!</f>
        <v>#REF!</v>
      </c>
    </row>
    <row r="2458" spans="1:19" ht="24.75" customHeight="1">
      <c r="A2458" s="228" t="e">
        <f>Produit_Tarif_Stock!#REF!</f>
        <v>#REF!</v>
      </c>
      <c r="B2458" s="118" t="e">
        <f>IF(Produit_Tarif_Stock!#REF!&lt;&gt;"",Produit_Tarif_Stock!#REF!,"")</f>
        <v>#REF!</v>
      </c>
      <c r="C2458" s="502" t="e">
        <f>IF(Produit_Tarif_Stock!#REF!&lt;&gt;"",Produit_Tarif_Stock!#REF!,"")</f>
        <v>#REF!</v>
      </c>
      <c r="D2458" s="505" t="e">
        <f>IF(Produit_Tarif_Stock!#REF!&lt;&gt;"",Produit_Tarif_Stock!#REF!,"")</f>
        <v>#REF!</v>
      </c>
      <c r="E2458" s="514" t="e">
        <f>IF(Produit_Tarif_Stock!#REF!&lt;&gt;0,Produit_Tarif_Stock!#REF!,"")</f>
        <v>#REF!</v>
      </c>
      <c r="F2458" s="2" t="e">
        <f>IF(Produit_Tarif_Stock!#REF!&lt;&gt;"",Produit_Tarif_Stock!#REF!,"")</f>
        <v>#REF!</v>
      </c>
      <c r="G2458" s="506" t="e">
        <f>IF(Produit_Tarif_Stock!#REF!&lt;&gt;0,Produit_Tarif_Stock!#REF!,"")</f>
        <v>#REF!</v>
      </c>
      <c r="I2458" s="506" t="str">
        <f t="shared" si="76"/>
        <v/>
      </c>
      <c r="J2458" s="2" t="e">
        <f>IF(Produit_Tarif_Stock!#REF!&lt;&gt;0,Produit_Tarif_Stock!#REF!,"")</f>
        <v>#REF!</v>
      </c>
      <c r="K2458" s="2" t="e">
        <f>IF(Produit_Tarif_Stock!#REF!&lt;&gt;0,Produit_Tarif_Stock!#REF!,"")</f>
        <v>#REF!</v>
      </c>
      <c r="L2458" s="114" t="e">
        <f>IF(Produit_Tarif_Stock!#REF!&lt;&gt;0,Produit_Tarif_Stock!#REF!,"")</f>
        <v>#REF!</v>
      </c>
      <c r="M2458" s="114" t="e">
        <f>IF(Produit_Tarif_Stock!#REF!&lt;&gt;0,Produit_Tarif_Stock!#REF!,"")</f>
        <v>#REF!</v>
      </c>
      <c r="N2458" s="454"/>
      <c r="P2458" s="2" t="e">
        <f>IF(Produit_Tarif_Stock!#REF!&lt;&gt;0,Produit_Tarif_Stock!#REF!,"")</f>
        <v>#REF!</v>
      </c>
      <c r="Q2458" s="518" t="e">
        <f>IF(Produit_Tarif_Stock!#REF!&lt;&gt;0,(E2458-(E2458*H2458)-Produit_Tarif_Stock!#REF!)/Produit_Tarif_Stock!#REF!*100,(E2458-(E2458*H2458)-Produit_Tarif_Stock!#REF!)/Produit_Tarif_Stock!#REF!*100)</f>
        <v>#REF!</v>
      </c>
      <c r="R2458" s="523">
        <f t="shared" si="77"/>
        <v>0</v>
      </c>
      <c r="S2458" s="524" t="e">
        <f>Produit_Tarif_Stock!#REF!</f>
        <v>#REF!</v>
      </c>
    </row>
    <row r="2459" spans="1:19" ht="24.75" customHeight="1">
      <c r="A2459" s="228" t="e">
        <f>Produit_Tarif_Stock!#REF!</f>
        <v>#REF!</v>
      </c>
      <c r="B2459" s="118" t="e">
        <f>IF(Produit_Tarif_Stock!#REF!&lt;&gt;"",Produit_Tarif_Stock!#REF!,"")</f>
        <v>#REF!</v>
      </c>
      <c r="C2459" s="502" t="e">
        <f>IF(Produit_Tarif_Stock!#REF!&lt;&gt;"",Produit_Tarif_Stock!#REF!,"")</f>
        <v>#REF!</v>
      </c>
      <c r="D2459" s="505" t="e">
        <f>IF(Produit_Tarif_Stock!#REF!&lt;&gt;"",Produit_Tarif_Stock!#REF!,"")</f>
        <v>#REF!</v>
      </c>
      <c r="E2459" s="514" t="e">
        <f>IF(Produit_Tarif_Stock!#REF!&lt;&gt;0,Produit_Tarif_Stock!#REF!,"")</f>
        <v>#REF!</v>
      </c>
      <c r="F2459" s="2" t="e">
        <f>IF(Produit_Tarif_Stock!#REF!&lt;&gt;"",Produit_Tarif_Stock!#REF!,"")</f>
        <v>#REF!</v>
      </c>
      <c r="G2459" s="506" t="e">
        <f>IF(Produit_Tarif_Stock!#REF!&lt;&gt;0,Produit_Tarif_Stock!#REF!,"")</f>
        <v>#REF!</v>
      </c>
      <c r="I2459" s="506" t="str">
        <f t="shared" si="76"/>
        <v/>
      </c>
      <c r="J2459" s="2" t="e">
        <f>IF(Produit_Tarif_Stock!#REF!&lt;&gt;0,Produit_Tarif_Stock!#REF!,"")</f>
        <v>#REF!</v>
      </c>
      <c r="K2459" s="2" t="e">
        <f>IF(Produit_Tarif_Stock!#REF!&lt;&gt;0,Produit_Tarif_Stock!#REF!,"")</f>
        <v>#REF!</v>
      </c>
      <c r="L2459" s="114" t="e">
        <f>IF(Produit_Tarif_Stock!#REF!&lt;&gt;0,Produit_Tarif_Stock!#REF!,"")</f>
        <v>#REF!</v>
      </c>
      <c r="M2459" s="114" t="e">
        <f>IF(Produit_Tarif_Stock!#REF!&lt;&gt;0,Produit_Tarif_Stock!#REF!,"")</f>
        <v>#REF!</v>
      </c>
      <c r="N2459" s="454"/>
      <c r="P2459" s="2" t="e">
        <f>IF(Produit_Tarif_Stock!#REF!&lt;&gt;0,Produit_Tarif_Stock!#REF!,"")</f>
        <v>#REF!</v>
      </c>
      <c r="Q2459" s="518" t="e">
        <f>IF(Produit_Tarif_Stock!#REF!&lt;&gt;0,(E2459-(E2459*H2459)-Produit_Tarif_Stock!#REF!)/Produit_Tarif_Stock!#REF!*100,(E2459-(E2459*H2459)-Produit_Tarif_Stock!#REF!)/Produit_Tarif_Stock!#REF!*100)</f>
        <v>#REF!</v>
      </c>
      <c r="R2459" s="523">
        <f t="shared" si="77"/>
        <v>0</v>
      </c>
      <c r="S2459" s="524" t="e">
        <f>Produit_Tarif_Stock!#REF!</f>
        <v>#REF!</v>
      </c>
    </row>
    <row r="2460" spans="1:19" ht="24.75" customHeight="1">
      <c r="A2460" s="228" t="e">
        <f>Produit_Tarif_Stock!#REF!</f>
        <v>#REF!</v>
      </c>
      <c r="B2460" s="118" t="e">
        <f>IF(Produit_Tarif_Stock!#REF!&lt;&gt;"",Produit_Tarif_Stock!#REF!,"")</f>
        <v>#REF!</v>
      </c>
      <c r="C2460" s="502" t="e">
        <f>IF(Produit_Tarif_Stock!#REF!&lt;&gt;"",Produit_Tarif_Stock!#REF!,"")</f>
        <v>#REF!</v>
      </c>
      <c r="D2460" s="505" t="e">
        <f>IF(Produit_Tarif_Stock!#REF!&lt;&gt;"",Produit_Tarif_Stock!#REF!,"")</f>
        <v>#REF!</v>
      </c>
      <c r="E2460" s="514" t="e">
        <f>IF(Produit_Tarif_Stock!#REF!&lt;&gt;0,Produit_Tarif_Stock!#REF!,"")</f>
        <v>#REF!</v>
      </c>
      <c r="F2460" s="2" t="e">
        <f>IF(Produit_Tarif_Stock!#REF!&lt;&gt;"",Produit_Tarif_Stock!#REF!,"")</f>
        <v>#REF!</v>
      </c>
      <c r="G2460" s="506" t="e">
        <f>IF(Produit_Tarif_Stock!#REF!&lt;&gt;0,Produit_Tarif_Stock!#REF!,"")</f>
        <v>#REF!</v>
      </c>
      <c r="I2460" s="506" t="str">
        <f t="shared" si="76"/>
        <v/>
      </c>
      <c r="J2460" s="2" t="e">
        <f>IF(Produit_Tarif_Stock!#REF!&lt;&gt;0,Produit_Tarif_Stock!#REF!,"")</f>
        <v>#REF!</v>
      </c>
      <c r="K2460" s="2" t="e">
        <f>IF(Produit_Tarif_Stock!#REF!&lt;&gt;0,Produit_Tarif_Stock!#REF!,"")</f>
        <v>#REF!</v>
      </c>
      <c r="L2460" s="114" t="e">
        <f>IF(Produit_Tarif_Stock!#REF!&lt;&gt;0,Produit_Tarif_Stock!#REF!,"")</f>
        <v>#REF!</v>
      </c>
      <c r="M2460" s="114" t="e">
        <f>IF(Produit_Tarif_Stock!#REF!&lt;&gt;0,Produit_Tarif_Stock!#REF!,"")</f>
        <v>#REF!</v>
      </c>
      <c r="N2460" s="454"/>
      <c r="P2460" s="2" t="e">
        <f>IF(Produit_Tarif_Stock!#REF!&lt;&gt;0,Produit_Tarif_Stock!#REF!,"")</f>
        <v>#REF!</v>
      </c>
      <c r="Q2460" s="518" t="e">
        <f>IF(Produit_Tarif_Stock!#REF!&lt;&gt;0,(E2460-(E2460*H2460)-Produit_Tarif_Stock!#REF!)/Produit_Tarif_Stock!#REF!*100,(E2460-(E2460*H2460)-Produit_Tarif_Stock!#REF!)/Produit_Tarif_Stock!#REF!*100)</f>
        <v>#REF!</v>
      </c>
      <c r="R2460" s="523">
        <f t="shared" si="77"/>
        <v>0</v>
      </c>
      <c r="S2460" s="524" t="e">
        <f>Produit_Tarif_Stock!#REF!</f>
        <v>#REF!</v>
      </c>
    </row>
    <row r="2461" spans="1:19" ht="24.75" customHeight="1">
      <c r="A2461" s="228" t="e">
        <f>Produit_Tarif_Stock!#REF!</f>
        <v>#REF!</v>
      </c>
      <c r="B2461" s="118" t="e">
        <f>IF(Produit_Tarif_Stock!#REF!&lt;&gt;"",Produit_Tarif_Stock!#REF!,"")</f>
        <v>#REF!</v>
      </c>
      <c r="C2461" s="502" t="e">
        <f>IF(Produit_Tarif_Stock!#REF!&lt;&gt;"",Produit_Tarif_Stock!#REF!,"")</f>
        <v>#REF!</v>
      </c>
      <c r="D2461" s="505" t="e">
        <f>IF(Produit_Tarif_Stock!#REF!&lt;&gt;"",Produit_Tarif_Stock!#REF!,"")</f>
        <v>#REF!</v>
      </c>
      <c r="E2461" s="514" t="e">
        <f>IF(Produit_Tarif_Stock!#REF!&lt;&gt;0,Produit_Tarif_Stock!#REF!,"")</f>
        <v>#REF!</v>
      </c>
      <c r="F2461" s="2" t="e">
        <f>IF(Produit_Tarif_Stock!#REF!&lt;&gt;"",Produit_Tarif_Stock!#REF!,"")</f>
        <v>#REF!</v>
      </c>
      <c r="G2461" s="506" t="e">
        <f>IF(Produit_Tarif_Stock!#REF!&lt;&gt;0,Produit_Tarif_Stock!#REF!,"")</f>
        <v>#REF!</v>
      </c>
      <c r="I2461" s="506" t="str">
        <f t="shared" si="76"/>
        <v/>
      </c>
      <c r="J2461" s="2" t="e">
        <f>IF(Produit_Tarif_Stock!#REF!&lt;&gt;0,Produit_Tarif_Stock!#REF!,"")</f>
        <v>#REF!</v>
      </c>
      <c r="K2461" s="2" t="e">
        <f>IF(Produit_Tarif_Stock!#REF!&lt;&gt;0,Produit_Tarif_Stock!#REF!,"")</f>
        <v>#REF!</v>
      </c>
      <c r="L2461" s="114" t="e">
        <f>IF(Produit_Tarif_Stock!#REF!&lt;&gt;0,Produit_Tarif_Stock!#REF!,"")</f>
        <v>#REF!</v>
      </c>
      <c r="M2461" s="114" t="e">
        <f>IF(Produit_Tarif_Stock!#REF!&lt;&gt;0,Produit_Tarif_Stock!#REF!,"")</f>
        <v>#REF!</v>
      </c>
      <c r="N2461" s="454"/>
      <c r="P2461" s="2" t="e">
        <f>IF(Produit_Tarif_Stock!#REF!&lt;&gt;0,Produit_Tarif_Stock!#REF!,"")</f>
        <v>#REF!</v>
      </c>
      <c r="Q2461" s="518" t="e">
        <f>IF(Produit_Tarif_Stock!#REF!&lt;&gt;0,(E2461-(E2461*H2461)-Produit_Tarif_Stock!#REF!)/Produit_Tarif_Stock!#REF!*100,(E2461-(E2461*H2461)-Produit_Tarif_Stock!#REF!)/Produit_Tarif_Stock!#REF!*100)</f>
        <v>#REF!</v>
      </c>
      <c r="R2461" s="523">
        <f t="shared" si="77"/>
        <v>0</v>
      </c>
      <c r="S2461" s="524" t="e">
        <f>Produit_Tarif_Stock!#REF!</f>
        <v>#REF!</v>
      </c>
    </row>
    <row r="2462" spans="1:19" ht="24.75" customHeight="1">
      <c r="A2462" s="228" t="e">
        <f>Produit_Tarif_Stock!#REF!</f>
        <v>#REF!</v>
      </c>
      <c r="B2462" s="118" t="e">
        <f>IF(Produit_Tarif_Stock!#REF!&lt;&gt;"",Produit_Tarif_Stock!#REF!,"")</f>
        <v>#REF!</v>
      </c>
      <c r="C2462" s="502" t="e">
        <f>IF(Produit_Tarif_Stock!#REF!&lt;&gt;"",Produit_Tarif_Stock!#REF!,"")</f>
        <v>#REF!</v>
      </c>
      <c r="D2462" s="505" t="e">
        <f>IF(Produit_Tarif_Stock!#REF!&lt;&gt;"",Produit_Tarif_Stock!#REF!,"")</f>
        <v>#REF!</v>
      </c>
      <c r="E2462" s="514" t="e">
        <f>IF(Produit_Tarif_Stock!#REF!&lt;&gt;0,Produit_Tarif_Stock!#REF!,"")</f>
        <v>#REF!</v>
      </c>
      <c r="F2462" s="2" t="e">
        <f>IF(Produit_Tarif_Stock!#REF!&lt;&gt;"",Produit_Tarif_Stock!#REF!,"")</f>
        <v>#REF!</v>
      </c>
      <c r="G2462" s="506" t="e">
        <f>IF(Produit_Tarif_Stock!#REF!&lt;&gt;0,Produit_Tarif_Stock!#REF!,"")</f>
        <v>#REF!</v>
      </c>
      <c r="I2462" s="506" t="str">
        <f t="shared" si="76"/>
        <v/>
      </c>
      <c r="J2462" s="2" t="e">
        <f>IF(Produit_Tarif_Stock!#REF!&lt;&gt;0,Produit_Tarif_Stock!#REF!,"")</f>
        <v>#REF!</v>
      </c>
      <c r="K2462" s="2" t="e">
        <f>IF(Produit_Tarif_Stock!#REF!&lt;&gt;0,Produit_Tarif_Stock!#REF!,"")</f>
        <v>#REF!</v>
      </c>
      <c r="L2462" s="114" t="e">
        <f>IF(Produit_Tarif_Stock!#REF!&lt;&gt;0,Produit_Tarif_Stock!#REF!,"")</f>
        <v>#REF!</v>
      </c>
      <c r="M2462" s="114" t="e">
        <f>IF(Produit_Tarif_Stock!#REF!&lt;&gt;0,Produit_Tarif_Stock!#REF!,"")</f>
        <v>#REF!</v>
      </c>
      <c r="N2462" s="454"/>
      <c r="P2462" s="2" t="e">
        <f>IF(Produit_Tarif_Stock!#REF!&lt;&gt;0,Produit_Tarif_Stock!#REF!,"")</f>
        <v>#REF!</v>
      </c>
      <c r="Q2462" s="518" t="e">
        <f>IF(Produit_Tarif_Stock!#REF!&lt;&gt;0,(E2462-(E2462*H2462)-Produit_Tarif_Stock!#REF!)/Produit_Tarif_Stock!#REF!*100,(E2462-(E2462*H2462)-Produit_Tarif_Stock!#REF!)/Produit_Tarif_Stock!#REF!*100)</f>
        <v>#REF!</v>
      </c>
      <c r="R2462" s="523">
        <f t="shared" si="77"/>
        <v>0</v>
      </c>
      <c r="S2462" s="524" t="e">
        <f>Produit_Tarif_Stock!#REF!</f>
        <v>#REF!</v>
      </c>
    </row>
    <row r="2463" spans="1:19" ht="24.75" customHeight="1">
      <c r="A2463" s="228" t="e">
        <f>Produit_Tarif_Stock!#REF!</f>
        <v>#REF!</v>
      </c>
      <c r="B2463" s="118" t="e">
        <f>IF(Produit_Tarif_Stock!#REF!&lt;&gt;"",Produit_Tarif_Stock!#REF!,"")</f>
        <v>#REF!</v>
      </c>
      <c r="C2463" s="502" t="e">
        <f>IF(Produit_Tarif_Stock!#REF!&lt;&gt;"",Produit_Tarif_Stock!#REF!,"")</f>
        <v>#REF!</v>
      </c>
      <c r="D2463" s="505" t="e">
        <f>IF(Produit_Tarif_Stock!#REF!&lt;&gt;"",Produit_Tarif_Stock!#REF!,"")</f>
        <v>#REF!</v>
      </c>
      <c r="E2463" s="514" t="e">
        <f>IF(Produit_Tarif_Stock!#REF!&lt;&gt;0,Produit_Tarif_Stock!#REF!,"")</f>
        <v>#REF!</v>
      </c>
      <c r="F2463" s="2" t="e">
        <f>IF(Produit_Tarif_Stock!#REF!&lt;&gt;"",Produit_Tarif_Stock!#REF!,"")</f>
        <v>#REF!</v>
      </c>
      <c r="G2463" s="506" t="e">
        <f>IF(Produit_Tarif_Stock!#REF!&lt;&gt;0,Produit_Tarif_Stock!#REF!,"")</f>
        <v>#REF!</v>
      </c>
      <c r="I2463" s="506" t="str">
        <f t="shared" si="76"/>
        <v/>
      </c>
      <c r="J2463" s="2" t="e">
        <f>IF(Produit_Tarif_Stock!#REF!&lt;&gt;0,Produit_Tarif_Stock!#REF!,"")</f>
        <v>#REF!</v>
      </c>
      <c r="K2463" s="2" t="e">
        <f>IF(Produit_Tarif_Stock!#REF!&lt;&gt;0,Produit_Tarif_Stock!#REF!,"")</f>
        <v>#REF!</v>
      </c>
      <c r="L2463" s="114" t="e">
        <f>IF(Produit_Tarif_Stock!#REF!&lt;&gt;0,Produit_Tarif_Stock!#REF!,"")</f>
        <v>#REF!</v>
      </c>
      <c r="M2463" s="114" t="e">
        <f>IF(Produit_Tarif_Stock!#REF!&lt;&gt;0,Produit_Tarif_Stock!#REF!,"")</f>
        <v>#REF!</v>
      </c>
      <c r="N2463" s="454"/>
      <c r="P2463" s="2" t="e">
        <f>IF(Produit_Tarif_Stock!#REF!&lt;&gt;0,Produit_Tarif_Stock!#REF!,"")</f>
        <v>#REF!</v>
      </c>
      <c r="Q2463" s="518" t="e">
        <f>IF(Produit_Tarif_Stock!#REF!&lt;&gt;0,(E2463-(E2463*H2463)-Produit_Tarif_Stock!#REF!)/Produit_Tarif_Stock!#REF!*100,(E2463-(E2463*H2463)-Produit_Tarif_Stock!#REF!)/Produit_Tarif_Stock!#REF!*100)</f>
        <v>#REF!</v>
      </c>
      <c r="R2463" s="523">
        <f t="shared" si="77"/>
        <v>0</v>
      </c>
      <c r="S2463" s="524" t="e">
        <f>Produit_Tarif_Stock!#REF!</f>
        <v>#REF!</v>
      </c>
    </row>
    <row r="2464" spans="1:19" ht="24.75" customHeight="1">
      <c r="A2464" s="228" t="e">
        <f>Produit_Tarif_Stock!#REF!</f>
        <v>#REF!</v>
      </c>
      <c r="B2464" s="118" t="e">
        <f>IF(Produit_Tarif_Stock!#REF!&lt;&gt;"",Produit_Tarif_Stock!#REF!,"")</f>
        <v>#REF!</v>
      </c>
      <c r="C2464" s="502" t="e">
        <f>IF(Produit_Tarif_Stock!#REF!&lt;&gt;"",Produit_Tarif_Stock!#REF!,"")</f>
        <v>#REF!</v>
      </c>
      <c r="D2464" s="505" t="e">
        <f>IF(Produit_Tarif_Stock!#REF!&lt;&gt;"",Produit_Tarif_Stock!#REF!,"")</f>
        <v>#REF!</v>
      </c>
      <c r="E2464" s="514" t="e">
        <f>IF(Produit_Tarif_Stock!#REF!&lt;&gt;0,Produit_Tarif_Stock!#REF!,"")</f>
        <v>#REF!</v>
      </c>
      <c r="F2464" s="2" t="e">
        <f>IF(Produit_Tarif_Stock!#REF!&lt;&gt;"",Produit_Tarif_Stock!#REF!,"")</f>
        <v>#REF!</v>
      </c>
      <c r="G2464" s="506" t="e">
        <f>IF(Produit_Tarif_Stock!#REF!&lt;&gt;0,Produit_Tarif_Stock!#REF!,"")</f>
        <v>#REF!</v>
      </c>
      <c r="I2464" s="506" t="str">
        <f t="shared" si="76"/>
        <v/>
      </c>
      <c r="J2464" s="2" t="e">
        <f>IF(Produit_Tarif_Stock!#REF!&lt;&gt;0,Produit_Tarif_Stock!#REF!,"")</f>
        <v>#REF!</v>
      </c>
      <c r="K2464" s="2" t="e">
        <f>IF(Produit_Tarif_Stock!#REF!&lt;&gt;0,Produit_Tarif_Stock!#REF!,"")</f>
        <v>#REF!</v>
      </c>
      <c r="L2464" s="114" t="e">
        <f>IF(Produit_Tarif_Stock!#REF!&lt;&gt;0,Produit_Tarif_Stock!#REF!,"")</f>
        <v>#REF!</v>
      </c>
      <c r="M2464" s="114" t="e">
        <f>IF(Produit_Tarif_Stock!#REF!&lt;&gt;0,Produit_Tarif_Stock!#REF!,"")</f>
        <v>#REF!</v>
      </c>
      <c r="N2464" s="454"/>
      <c r="P2464" s="2" t="e">
        <f>IF(Produit_Tarif_Stock!#REF!&lt;&gt;0,Produit_Tarif_Stock!#REF!,"")</f>
        <v>#REF!</v>
      </c>
      <c r="Q2464" s="518" t="e">
        <f>IF(Produit_Tarif_Stock!#REF!&lt;&gt;0,(E2464-(E2464*H2464)-Produit_Tarif_Stock!#REF!)/Produit_Tarif_Stock!#REF!*100,(E2464-(E2464*H2464)-Produit_Tarif_Stock!#REF!)/Produit_Tarif_Stock!#REF!*100)</f>
        <v>#REF!</v>
      </c>
      <c r="R2464" s="523">
        <f t="shared" si="77"/>
        <v>0</v>
      </c>
      <c r="S2464" s="524" t="e">
        <f>Produit_Tarif_Stock!#REF!</f>
        <v>#REF!</v>
      </c>
    </row>
    <row r="2465" spans="1:19" ht="24.75" customHeight="1">
      <c r="A2465" s="228" t="e">
        <f>Produit_Tarif_Stock!#REF!</f>
        <v>#REF!</v>
      </c>
      <c r="B2465" s="118" t="e">
        <f>IF(Produit_Tarif_Stock!#REF!&lt;&gt;"",Produit_Tarif_Stock!#REF!,"")</f>
        <v>#REF!</v>
      </c>
      <c r="C2465" s="502" t="e">
        <f>IF(Produit_Tarif_Stock!#REF!&lt;&gt;"",Produit_Tarif_Stock!#REF!,"")</f>
        <v>#REF!</v>
      </c>
      <c r="D2465" s="505" t="e">
        <f>IF(Produit_Tarif_Stock!#REF!&lt;&gt;"",Produit_Tarif_Stock!#REF!,"")</f>
        <v>#REF!</v>
      </c>
      <c r="E2465" s="514" t="e">
        <f>IF(Produit_Tarif_Stock!#REF!&lt;&gt;0,Produit_Tarif_Stock!#REF!,"")</f>
        <v>#REF!</v>
      </c>
      <c r="F2465" s="2" t="e">
        <f>IF(Produit_Tarif_Stock!#REF!&lt;&gt;"",Produit_Tarif_Stock!#REF!,"")</f>
        <v>#REF!</v>
      </c>
      <c r="G2465" s="506" t="e">
        <f>IF(Produit_Tarif_Stock!#REF!&lt;&gt;0,Produit_Tarif_Stock!#REF!,"")</f>
        <v>#REF!</v>
      </c>
      <c r="I2465" s="506" t="str">
        <f t="shared" si="76"/>
        <v/>
      </c>
      <c r="J2465" s="2" t="e">
        <f>IF(Produit_Tarif_Stock!#REF!&lt;&gt;0,Produit_Tarif_Stock!#REF!,"")</f>
        <v>#REF!</v>
      </c>
      <c r="K2465" s="2" t="e">
        <f>IF(Produit_Tarif_Stock!#REF!&lt;&gt;0,Produit_Tarif_Stock!#REF!,"")</f>
        <v>#REF!</v>
      </c>
      <c r="L2465" s="114" t="e">
        <f>IF(Produit_Tarif_Stock!#REF!&lt;&gt;0,Produit_Tarif_Stock!#REF!,"")</f>
        <v>#REF!</v>
      </c>
      <c r="M2465" s="114" t="e">
        <f>IF(Produit_Tarif_Stock!#REF!&lt;&gt;0,Produit_Tarif_Stock!#REF!,"")</f>
        <v>#REF!</v>
      </c>
      <c r="N2465" s="454"/>
      <c r="P2465" s="2" t="e">
        <f>IF(Produit_Tarif_Stock!#REF!&lt;&gt;0,Produit_Tarif_Stock!#REF!,"")</f>
        <v>#REF!</v>
      </c>
      <c r="Q2465" s="518" t="e">
        <f>IF(Produit_Tarif_Stock!#REF!&lt;&gt;0,(E2465-(E2465*H2465)-Produit_Tarif_Stock!#REF!)/Produit_Tarif_Stock!#REF!*100,(E2465-(E2465*H2465)-Produit_Tarif_Stock!#REF!)/Produit_Tarif_Stock!#REF!*100)</f>
        <v>#REF!</v>
      </c>
      <c r="R2465" s="523">
        <f t="shared" si="77"/>
        <v>0</v>
      </c>
      <c r="S2465" s="524" t="e">
        <f>Produit_Tarif_Stock!#REF!</f>
        <v>#REF!</v>
      </c>
    </row>
    <row r="2466" spans="1:19" ht="24.75" customHeight="1">
      <c r="A2466" s="228" t="e">
        <f>Produit_Tarif_Stock!#REF!</f>
        <v>#REF!</v>
      </c>
      <c r="B2466" s="118" t="e">
        <f>IF(Produit_Tarif_Stock!#REF!&lt;&gt;"",Produit_Tarif_Stock!#REF!,"")</f>
        <v>#REF!</v>
      </c>
      <c r="C2466" s="502" t="e">
        <f>IF(Produit_Tarif_Stock!#REF!&lt;&gt;"",Produit_Tarif_Stock!#REF!,"")</f>
        <v>#REF!</v>
      </c>
      <c r="D2466" s="505" t="e">
        <f>IF(Produit_Tarif_Stock!#REF!&lt;&gt;"",Produit_Tarif_Stock!#REF!,"")</f>
        <v>#REF!</v>
      </c>
      <c r="E2466" s="514" t="e">
        <f>IF(Produit_Tarif_Stock!#REF!&lt;&gt;0,Produit_Tarif_Stock!#REF!,"")</f>
        <v>#REF!</v>
      </c>
      <c r="F2466" s="2" t="e">
        <f>IF(Produit_Tarif_Stock!#REF!&lt;&gt;"",Produit_Tarif_Stock!#REF!,"")</f>
        <v>#REF!</v>
      </c>
      <c r="G2466" s="506" t="e">
        <f>IF(Produit_Tarif_Stock!#REF!&lt;&gt;0,Produit_Tarif_Stock!#REF!,"")</f>
        <v>#REF!</v>
      </c>
      <c r="I2466" s="506" t="str">
        <f t="shared" si="76"/>
        <v/>
      </c>
      <c r="J2466" s="2" t="e">
        <f>IF(Produit_Tarif_Stock!#REF!&lt;&gt;0,Produit_Tarif_Stock!#REF!,"")</f>
        <v>#REF!</v>
      </c>
      <c r="K2466" s="2" t="e">
        <f>IF(Produit_Tarif_Stock!#REF!&lt;&gt;0,Produit_Tarif_Stock!#REF!,"")</f>
        <v>#REF!</v>
      </c>
      <c r="L2466" s="114" t="e">
        <f>IF(Produit_Tarif_Stock!#REF!&lt;&gt;0,Produit_Tarif_Stock!#REF!,"")</f>
        <v>#REF!</v>
      </c>
      <c r="M2466" s="114" t="e">
        <f>IF(Produit_Tarif_Stock!#REF!&lt;&gt;0,Produit_Tarif_Stock!#REF!,"")</f>
        <v>#REF!</v>
      </c>
      <c r="N2466" s="454"/>
      <c r="P2466" s="2" t="e">
        <f>IF(Produit_Tarif_Stock!#REF!&lt;&gt;0,Produit_Tarif_Stock!#REF!,"")</f>
        <v>#REF!</v>
      </c>
      <c r="Q2466" s="518" t="e">
        <f>IF(Produit_Tarif_Stock!#REF!&lt;&gt;0,(E2466-(E2466*H2466)-Produit_Tarif_Stock!#REF!)/Produit_Tarif_Stock!#REF!*100,(E2466-(E2466*H2466)-Produit_Tarif_Stock!#REF!)/Produit_Tarif_Stock!#REF!*100)</f>
        <v>#REF!</v>
      </c>
      <c r="R2466" s="523">
        <f t="shared" si="77"/>
        <v>0</v>
      </c>
      <c r="S2466" s="524" t="e">
        <f>Produit_Tarif_Stock!#REF!</f>
        <v>#REF!</v>
      </c>
    </row>
    <row r="2467" spans="1:19" ht="24.75" customHeight="1">
      <c r="A2467" s="228" t="e">
        <f>Produit_Tarif_Stock!#REF!</f>
        <v>#REF!</v>
      </c>
      <c r="B2467" s="118" t="e">
        <f>IF(Produit_Tarif_Stock!#REF!&lt;&gt;"",Produit_Tarif_Stock!#REF!,"")</f>
        <v>#REF!</v>
      </c>
      <c r="C2467" s="502" t="e">
        <f>IF(Produit_Tarif_Stock!#REF!&lt;&gt;"",Produit_Tarif_Stock!#REF!,"")</f>
        <v>#REF!</v>
      </c>
      <c r="D2467" s="505" t="e">
        <f>IF(Produit_Tarif_Stock!#REF!&lt;&gt;"",Produit_Tarif_Stock!#REF!,"")</f>
        <v>#REF!</v>
      </c>
      <c r="E2467" s="514" t="e">
        <f>IF(Produit_Tarif_Stock!#REF!&lt;&gt;0,Produit_Tarif_Stock!#REF!,"")</f>
        <v>#REF!</v>
      </c>
      <c r="F2467" s="2" t="e">
        <f>IF(Produit_Tarif_Stock!#REF!&lt;&gt;"",Produit_Tarif_Stock!#REF!,"")</f>
        <v>#REF!</v>
      </c>
      <c r="G2467" s="506" t="e">
        <f>IF(Produit_Tarif_Stock!#REF!&lt;&gt;0,Produit_Tarif_Stock!#REF!,"")</f>
        <v>#REF!</v>
      </c>
      <c r="I2467" s="506" t="str">
        <f t="shared" si="76"/>
        <v/>
      </c>
      <c r="J2467" s="2" t="e">
        <f>IF(Produit_Tarif_Stock!#REF!&lt;&gt;0,Produit_Tarif_Stock!#REF!,"")</f>
        <v>#REF!</v>
      </c>
      <c r="K2467" s="2" t="e">
        <f>IF(Produit_Tarif_Stock!#REF!&lt;&gt;0,Produit_Tarif_Stock!#REF!,"")</f>
        <v>#REF!</v>
      </c>
      <c r="L2467" s="114" t="e">
        <f>IF(Produit_Tarif_Stock!#REF!&lt;&gt;0,Produit_Tarif_Stock!#REF!,"")</f>
        <v>#REF!</v>
      </c>
      <c r="M2467" s="114" t="e">
        <f>IF(Produit_Tarif_Stock!#REF!&lt;&gt;0,Produit_Tarif_Stock!#REF!,"")</f>
        <v>#REF!</v>
      </c>
      <c r="N2467" s="454"/>
      <c r="P2467" s="2" t="e">
        <f>IF(Produit_Tarif_Stock!#REF!&lt;&gt;0,Produit_Tarif_Stock!#REF!,"")</f>
        <v>#REF!</v>
      </c>
      <c r="Q2467" s="518" t="e">
        <f>IF(Produit_Tarif_Stock!#REF!&lt;&gt;0,(E2467-(E2467*H2467)-Produit_Tarif_Stock!#REF!)/Produit_Tarif_Stock!#REF!*100,(E2467-(E2467*H2467)-Produit_Tarif_Stock!#REF!)/Produit_Tarif_Stock!#REF!*100)</f>
        <v>#REF!</v>
      </c>
      <c r="R2467" s="523">
        <f t="shared" si="77"/>
        <v>0</v>
      </c>
      <c r="S2467" s="524" t="e">
        <f>Produit_Tarif_Stock!#REF!</f>
        <v>#REF!</v>
      </c>
    </row>
    <row r="2468" spans="1:19" ht="24.75" customHeight="1">
      <c r="A2468" s="228" t="e">
        <f>Produit_Tarif_Stock!#REF!</f>
        <v>#REF!</v>
      </c>
      <c r="B2468" s="118" t="e">
        <f>IF(Produit_Tarif_Stock!#REF!&lt;&gt;"",Produit_Tarif_Stock!#REF!,"")</f>
        <v>#REF!</v>
      </c>
      <c r="C2468" s="502" t="e">
        <f>IF(Produit_Tarif_Stock!#REF!&lt;&gt;"",Produit_Tarif_Stock!#REF!,"")</f>
        <v>#REF!</v>
      </c>
      <c r="D2468" s="505" t="e">
        <f>IF(Produit_Tarif_Stock!#REF!&lt;&gt;"",Produit_Tarif_Stock!#REF!,"")</f>
        <v>#REF!</v>
      </c>
      <c r="E2468" s="514" t="e">
        <f>IF(Produit_Tarif_Stock!#REF!&lt;&gt;0,Produit_Tarif_Stock!#REF!,"")</f>
        <v>#REF!</v>
      </c>
      <c r="F2468" s="2" t="e">
        <f>IF(Produit_Tarif_Stock!#REF!&lt;&gt;"",Produit_Tarif_Stock!#REF!,"")</f>
        <v>#REF!</v>
      </c>
      <c r="G2468" s="506" t="e">
        <f>IF(Produit_Tarif_Stock!#REF!&lt;&gt;0,Produit_Tarif_Stock!#REF!,"")</f>
        <v>#REF!</v>
      </c>
      <c r="I2468" s="506" t="str">
        <f t="shared" si="76"/>
        <v/>
      </c>
      <c r="J2468" s="2" t="e">
        <f>IF(Produit_Tarif_Stock!#REF!&lt;&gt;0,Produit_Tarif_Stock!#REF!,"")</f>
        <v>#REF!</v>
      </c>
      <c r="K2468" s="2" t="e">
        <f>IF(Produit_Tarif_Stock!#REF!&lt;&gt;0,Produit_Tarif_Stock!#REF!,"")</f>
        <v>#REF!</v>
      </c>
      <c r="L2468" s="114" t="e">
        <f>IF(Produit_Tarif_Stock!#REF!&lt;&gt;0,Produit_Tarif_Stock!#REF!,"")</f>
        <v>#REF!</v>
      </c>
      <c r="M2468" s="114" t="e">
        <f>IF(Produit_Tarif_Stock!#REF!&lt;&gt;0,Produit_Tarif_Stock!#REF!,"")</f>
        <v>#REF!</v>
      </c>
      <c r="N2468" s="454"/>
      <c r="P2468" s="2" t="e">
        <f>IF(Produit_Tarif_Stock!#REF!&lt;&gt;0,Produit_Tarif_Stock!#REF!,"")</f>
        <v>#REF!</v>
      </c>
      <c r="Q2468" s="518" t="e">
        <f>IF(Produit_Tarif_Stock!#REF!&lt;&gt;0,(E2468-(E2468*H2468)-Produit_Tarif_Stock!#REF!)/Produit_Tarif_Stock!#REF!*100,(E2468-(E2468*H2468)-Produit_Tarif_Stock!#REF!)/Produit_Tarif_Stock!#REF!*100)</f>
        <v>#REF!</v>
      </c>
      <c r="R2468" s="523">
        <f t="shared" si="77"/>
        <v>0</v>
      </c>
      <c r="S2468" s="524" t="e">
        <f>Produit_Tarif_Stock!#REF!</f>
        <v>#REF!</v>
      </c>
    </row>
    <row r="2469" spans="1:19" ht="24.75" customHeight="1">
      <c r="A2469" s="228" t="e">
        <f>Produit_Tarif_Stock!#REF!</f>
        <v>#REF!</v>
      </c>
      <c r="B2469" s="118" t="e">
        <f>IF(Produit_Tarif_Stock!#REF!&lt;&gt;"",Produit_Tarif_Stock!#REF!,"")</f>
        <v>#REF!</v>
      </c>
      <c r="C2469" s="502" t="e">
        <f>IF(Produit_Tarif_Stock!#REF!&lt;&gt;"",Produit_Tarif_Stock!#REF!,"")</f>
        <v>#REF!</v>
      </c>
      <c r="D2469" s="505" t="e">
        <f>IF(Produit_Tarif_Stock!#REF!&lt;&gt;"",Produit_Tarif_Stock!#REF!,"")</f>
        <v>#REF!</v>
      </c>
      <c r="E2469" s="514" t="e">
        <f>IF(Produit_Tarif_Stock!#REF!&lt;&gt;0,Produit_Tarif_Stock!#REF!,"")</f>
        <v>#REF!</v>
      </c>
      <c r="F2469" s="2" t="e">
        <f>IF(Produit_Tarif_Stock!#REF!&lt;&gt;"",Produit_Tarif_Stock!#REF!,"")</f>
        <v>#REF!</v>
      </c>
      <c r="G2469" s="506" t="e">
        <f>IF(Produit_Tarif_Stock!#REF!&lt;&gt;0,Produit_Tarif_Stock!#REF!,"")</f>
        <v>#REF!</v>
      </c>
      <c r="I2469" s="506" t="str">
        <f t="shared" si="76"/>
        <v/>
      </c>
      <c r="J2469" s="2" t="e">
        <f>IF(Produit_Tarif_Stock!#REF!&lt;&gt;0,Produit_Tarif_Stock!#REF!,"")</f>
        <v>#REF!</v>
      </c>
      <c r="K2469" s="2" t="e">
        <f>IF(Produit_Tarif_Stock!#REF!&lt;&gt;0,Produit_Tarif_Stock!#REF!,"")</f>
        <v>#REF!</v>
      </c>
      <c r="L2469" s="114" t="e">
        <f>IF(Produit_Tarif_Stock!#REF!&lt;&gt;0,Produit_Tarif_Stock!#REF!,"")</f>
        <v>#REF!</v>
      </c>
      <c r="M2469" s="114" t="e">
        <f>IF(Produit_Tarif_Stock!#REF!&lt;&gt;0,Produit_Tarif_Stock!#REF!,"")</f>
        <v>#REF!</v>
      </c>
      <c r="N2469" s="454"/>
      <c r="P2469" s="2" t="e">
        <f>IF(Produit_Tarif_Stock!#REF!&lt;&gt;0,Produit_Tarif_Stock!#REF!,"")</f>
        <v>#REF!</v>
      </c>
      <c r="Q2469" s="518" t="e">
        <f>IF(Produit_Tarif_Stock!#REF!&lt;&gt;0,(E2469-(E2469*H2469)-Produit_Tarif_Stock!#REF!)/Produit_Tarif_Stock!#REF!*100,(E2469-(E2469*H2469)-Produit_Tarif_Stock!#REF!)/Produit_Tarif_Stock!#REF!*100)</f>
        <v>#REF!</v>
      </c>
      <c r="R2469" s="523">
        <f t="shared" si="77"/>
        <v>0</v>
      </c>
      <c r="S2469" s="524" t="e">
        <f>Produit_Tarif_Stock!#REF!</f>
        <v>#REF!</v>
      </c>
    </row>
    <row r="2470" spans="1:19" ht="24.75" customHeight="1">
      <c r="A2470" s="228" t="e">
        <f>Produit_Tarif_Stock!#REF!</f>
        <v>#REF!</v>
      </c>
      <c r="B2470" s="118" t="e">
        <f>IF(Produit_Tarif_Stock!#REF!&lt;&gt;"",Produit_Tarif_Stock!#REF!,"")</f>
        <v>#REF!</v>
      </c>
      <c r="C2470" s="502" t="e">
        <f>IF(Produit_Tarif_Stock!#REF!&lt;&gt;"",Produit_Tarif_Stock!#REF!,"")</f>
        <v>#REF!</v>
      </c>
      <c r="D2470" s="505" t="e">
        <f>IF(Produit_Tarif_Stock!#REF!&lt;&gt;"",Produit_Tarif_Stock!#REF!,"")</f>
        <v>#REF!</v>
      </c>
      <c r="E2470" s="514" t="e">
        <f>IF(Produit_Tarif_Stock!#REF!&lt;&gt;0,Produit_Tarif_Stock!#REF!,"")</f>
        <v>#REF!</v>
      </c>
      <c r="F2470" s="2" t="e">
        <f>IF(Produit_Tarif_Stock!#REF!&lt;&gt;"",Produit_Tarif_Stock!#REF!,"")</f>
        <v>#REF!</v>
      </c>
      <c r="G2470" s="506" t="e">
        <f>IF(Produit_Tarif_Stock!#REF!&lt;&gt;0,Produit_Tarif_Stock!#REF!,"")</f>
        <v>#REF!</v>
      </c>
      <c r="I2470" s="506" t="str">
        <f t="shared" si="76"/>
        <v/>
      </c>
      <c r="J2470" s="2" t="e">
        <f>IF(Produit_Tarif_Stock!#REF!&lt;&gt;0,Produit_Tarif_Stock!#REF!,"")</f>
        <v>#REF!</v>
      </c>
      <c r="K2470" s="2" t="e">
        <f>IF(Produit_Tarif_Stock!#REF!&lt;&gt;0,Produit_Tarif_Stock!#REF!,"")</f>
        <v>#REF!</v>
      </c>
      <c r="L2470" s="114" t="e">
        <f>IF(Produit_Tarif_Stock!#REF!&lt;&gt;0,Produit_Tarif_Stock!#REF!,"")</f>
        <v>#REF!</v>
      </c>
      <c r="M2470" s="114" t="e">
        <f>IF(Produit_Tarif_Stock!#REF!&lt;&gt;0,Produit_Tarif_Stock!#REF!,"")</f>
        <v>#REF!</v>
      </c>
      <c r="N2470" s="454"/>
      <c r="P2470" s="2" t="e">
        <f>IF(Produit_Tarif_Stock!#REF!&lt;&gt;0,Produit_Tarif_Stock!#REF!,"")</f>
        <v>#REF!</v>
      </c>
      <c r="Q2470" s="518" t="e">
        <f>IF(Produit_Tarif_Stock!#REF!&lt;&gt;0,(E2470-(E2470*H2470)-Produit_Tarif_Stock!#REF!)/Produit_Tarif_Stock!#REF!*100,(E2470-(E2470*H2470)-Produit_Tarif_Stock!#REF!)/Produit_Tarif_Stock!#REF!*100)</f>
        <v>#REF!</v>
      </c>
      <c r="R2470" s="523">
        <f t="shared" si="77"/>
        <v>0</v>
      </c>
      <c r="S2470" s="524" t="e">
        <f>Produit_Tarif_Stock!#REF!</f>
        <v>#REF!</v>
      </c>
    </row>
    <row r="2471" spans="1:19" ht="24.75" customHeight="1">
      <c r="A2471" s="228" t="e">
        <f>Produit_Tarif_Stock!#REF!</f>
        <v>#REF!</v>
      </c>
      <c r="B2471" s="118" t="e">
        <f>IF(Produit_Tarif_Stock!#REF!&lt;&gt;"",Produit_Tarif_Stock!#REF!,"")</f>
        <v>#REF!</v>
      </c>
      <c r="C2471" s="502" t="e">
        <f>IF(Produit_Tarif_Stock!#REF!&lt;&gt;"",Produit_Tarif_Stock!#REF!,"")</f>
        <v>#REF!</v>
      </c>
      <c r="D2471" s="505" t="e">
        <f>IF(Produit_Tarif_Stock!#REF!&lt;&gt;"",Produit_Tarif_Stock!#REF!,"")</f>
        <v>#REF!</v>
      </c>
      <c r="E2471" s="514" t="e">
        <f>IF(Produit_Tarif_Stock!#REF!&lt;&gt;0,Produit_Tarif_Stock!#REF!,"")</f>
        <v>#REF!</v>
      </c>
      <c r="F2471" s="2" t="e">
        <f>IF(Produit_Tarif_Stock!#REF!&lt;&gt;"",Produit_Tarif_Stock!#REF!,"")</f>
        <v>#REF!</v>
      </c>
      <c r="G2471" s="506" t="e">
        <f>IF(Produit_Tarif_Stock!#REF!&lt;&gt;0,Produit_Tarif_Stock!#REF!,"")</f>
        <v>#REF!</v>
      </c>
      <c r="I2471" s="506" t="str">
        <f t="shared" si="76"/>
        <v/>
      </c>
      <c r="J2471" s="2" t="e">
        <f>IF(Produit_Tarif_Stock!#REF!&lt;&gt;0,Produit_Tarif_Stock!#REF!,"")</f>
        <v>#REF!</v>
      </c>
      <c r="K2471" s="2" t="e">
        <f>IF(Produit_Tarif_Stock!#REF!&lt;&gt;0,Produit_Tarif_Stock!#REF!,"")</f>
        <v>#REF!</v>
      </c>
      <c r="L2471" s="114" t="e">
        <f>IF(Produit_Tarif_Stock!#REF!&lt;&gt;0,Produit_Tarif_Stock!#REF!,"")</f>
        <v>#REF!</v>
      </c>
      <c r="M2471" s="114" t="e">
        <f>IF(Produit_Tarif_Stock!#REF!&lt;&gt;0,Produit_Tarif_Stock!#REF!,"")</f>
        <v>#REF!</v>
      </c>
      <c r="N2471" s="454"/>
      <c r="P2471" s="2" t="e">
        <f>IF(Produit_Tarif_Stock!#REF!&lt;&gt;0,Produit_Tarif_Stock!#REF!,"")</f>
        <v>#REF!</v>
      </c>
      <c r="Q2471" s="518" t="e">
        <f>IF(Produit_Tarif_Stock!#REF!&lt;&gt;0,(E2471-(E2471*H2471)-Produit_Tarif_Stock!#REF!)/Produit_Tarif_Stock!#REF!*100,(E2471-(E2471*H2471)-Produit_Tarif_Stock!#REF!)/Produit_Tarif_Stock!#REF!*100)</f>
        <v>#REF!</v>
      </c>
      <c r="R2471" s="523">
        <f t="shared" si="77"/>
        <v>0</v>
      </c>
      <c r="S2471" s="524" t="e">
        <f>Produit_Tarif_Stock!#REF!</f>
        <v>#REF!</v>
      </c>
    </row>
    <row r="2472" spans="1:19" ht="24.75" customHeight="1">
      <c r="A2472" s="228" t="e">
        <f>Produit_Tarif_Stock!#REF!</f>
        <v>#REF!</v>
      </c>
      <c r="B2472" s="118" t="e">
        <f>IF(Produit_Tarif_Stock!#REF!&lt;&gt;"",Produit_Tarif_Stock!#REF!,"")</f>
        <v>#REF!</v>
      </c>
      <c r="C2472" s="502" t="e">
        <f>IF(Produit_Tarif_Stock!#REF!&lt;&gt;"",Produit_Tarif_Stock!#REF!,"")</f>
        <v>#REF!</v>
      </c>
      <c r="D2472" s="505" t="e">
        <f>IF(Produit_Tarif_Stock!#REF!&lt;&gt;"",Produit_Tarif_Stock!#REF!,"")</f>
        <v>#REF!</v>
      </c>
      <c r="E2472" s="514" t="e">
        <f>IF(Produit_Tarif_Stock!#REF!&lt;&gt;0,Produit_Tarif_Stock!#REF!,"")</f>
        <v>#REF!</v>
      </c>
      <c r="F2472" s="2" t="e">
        <f>IF(Produit_Tarif_Stock!#REF!&lt;&gt;"",Produit_Tarif_Stock!#REF!,"")</f>
        <v>#REF!</v>
      </c>
      <c r="G2472" s="506" t="e">
        <f>IF(Produit_Tarif_Stock!#REF!&lt;&gt;0,Produit_Tarif_Stock!#REF!,"")</f>
        <v>#REF!</v>
      </c>
      <c r="I2472" s="506" t="str">
        <f t="shared" si="76"/>
        <v/>
      </c>
      <c r="J2472" s="2" t="e">
        <f>IF(Produit_Tarif_Stock!#REF!&lt;&gt;0,Produit_Tarif_Stock!#REF!,"")</f>
        <v>#REF!</v>
      </c>
      <c r="K2472" s="2" t="e">
        <f>IF(Produit_Tarif_Stock!#REF!&lt;&gt;0,Produit_Tarif_Stock!#REF!,"")</f>
        <v>#REF!</v>
      </c>
      <c r="L2472" s="114" t="e">
        <f>IF(Produit_Tarif_Stock!#REF!&lt;&gt;0,Produit_Tarif_Stock!#REF!,"")</f>
        <v>#REF!</v>
      </c>
      <c r="M2472" s="114" t="e">
        <f>IF(Produit_Tarif_Stock!#REF!&lt;&gt;0,Produit_Tarif_Stock!#REF!,"")</f>
        <v>#REF!</v>
      </c>
      <c r="N2472" s="454"/>
      <c r="P2472" s="2" t="e">
        <f>IF(Produit_Tarif_Stock!#REF!&lt;&gt;0,Produit_Tarif_Stock!#REF!,"")</f>
        <v>#REF!</v>
      </c>
      <c r="Q2472" s="518" t="e">
        <f>IF(Produit_Tarif_Stock!#REF!&lt;&gt;0,(E2472-(E2472*H2472)-Produit_Tarif_Stock!#REF!)/Produit_Tarif_Stock!#REF!*100,(E2472-(E2472*H2472)-Produit_Tarif_Stock!#REF!)/Produit_Tarif_Stock!#REF!*100)</f>
        <v>#REF!</v>
      </c>
      <c r="R2472" s="523">
        <f t="shared" si="77"/>
        <v>0</v>
      </c>
      <c r="S2472" s="524" t="e">
        <f>Produit_Tarif_Stock!#REF!</f>
        <v>#REF!</v>
      </c>
    </row>
    <row r="2473" spans="1:19" ht="24.75" customHeight="1">
      <c r="A2473" s="228" t="e">
        <f>Produit_Tarif_Stock!#REF!</f>
        <v>#REF!</v>
      </c>
      <c r="B2473" s="118" t="e">
        <f>IF(Produit_Tarif_Stock!#REF!&lt;&gt;"",Produit_Tarif_Stock!#REF!,"")</f>
        <v>#REF!</v>
      </c>
      <c r="C2473" s="502" t="e">
        <f>IF(Produit_Tarif_Stock!#REF!&lt;&gt;"",Produit_Tarif_Stock!#REF!,"")</f>
        <v>#REF!</v>
      </c>
      <c r="D2473" s="505" t="e">
        <f>IF(Produit_Tarif_Stock!#REF!&lt;&gt;"",Produit_Tarif_Stock!#REF!,"")</f>
        <v>#REF!</v>
      </c>
      <c r="E2473" s="514" t="e">
        <f>IF(Produit_Tarif_Stock!#REF!&lt;&gt;0,Produit_Tarif_Stock!#REF!,"")</f>
        <v>#REF!</v>
      </c>
      <c r="F2473" s="2" t="e">
        <f>IF(Produit_Tarif_Stock!#REF!&lt;&gt;"",Produit_Tarif_Stock!#REF!,"")</f>
        <v>#REF!</v>
      </c>
      <c r="G2473" s="506" t="e">
        <f>IF(Produit_Tarif_Stock!#REF!&lt;&gt;0,Produit_Tarif_Stock!#REF!,"")</f>
        <v>#REF!</v>
      </c>
      <c r="I2473" s="506" t="str">
        <f t="shared" si="76"/>
        <v/>
      </c>
      <c r="J2473" s="2" t="e">
        <f>IF(Produit_Tarif_Stock!#REF!&lt;&gt;0,Produit_Tarif_Stock!#REF!,"")</f>
        <v>#REF!</v>
      </c>
      <c r="K2473" s="2" t="e">
        <f>IF(Produit_Tarif_Stock!#REF!&lt;&gt;0,Produit_Tarif_Stock!#REF!,"")</f>
        <v>#REF!</v>
      </c>
      <c r="L2473" s="114" t="e">
        <f>IF(Produit_Tarif_Stock!#REF!&lt;&gt;0,Produit_Tarif_Stock!#REF!,"")</f>
        <v>#REF!</v>
      </c>
      <c r="M2473" s="114" t="e">
        <f>IF(Produit_Tarif_Stock!#REF!&lt;&gt;0,Produit_Tarif_Stock!#REF!,"")</f>
        <v>#REF!</v>
      </c>
      <c r="N2473" s="454"/>
      <c r="P2473" s="2" t="e">
        <f>IF(Produit_Tarif_Stock!#REF!&lt;&gt;0,Produit_Tarif_Stock!#REF!,"")</f>
        <v>#REF!</v>
      </c>
      <c r="Q2473" s="518" t="e">
        <f>IF(Produit_Tarif_Stock!#REF!&lt;&gt;0,(E2473-(E2473*H2473)-Produit_Tarif_Stock!#REF!)/Produit_Tarif_Stock!#REF!*100,(E2473-(E2473*H2473)-Produit_Tarif_Stock!#REF!)/Produit_Tarif_Stock!#REF!*100)</f>
        <v>#REF!</v>
      </c>
      <c r="R2473" s="523">
        <f t="shared" si="77"/>
        <v>0</v>
      </c>
      <c r="S2473" s="524" t="e">
        <f>Produit_Tarif_Stock!#REF!</f>
        <v>#REF!</v>
      </c>
    </row>
    <row r="2474" spans="1:19" ht="24.75" customHeight="1">
      <c r="A2474" s="228" t="e">
        <f>Produit_Tarif_Stock!#REF!</f>
        <v>#REF!</v>
      </c>
      <c r="B2474" s="118" t="e">
        <f>IF(Produit_Tarif_Stock!#REF!&lt;&gt;"",Produit_Tarif_Stock!#REF!,"")</f>
        <v>#REF!</v>
      </c>
      <c r="C2474" s="502" t="e">
        <f>IF(Produit_Tarif_Stock!#REF!&lt;&gt;"",Produit_Tarif_Stock!#REF!,"")</f>
        <v>#REF!</v>
      </c>
      <c r="D2474" s="505" t="e">
        <f>IF(Produit_Tarif_Stock!#REF!&lt;&gt;"",Produit_Tarif_Stock!#REF!,"")</f>
        <v>#REF!</v>
      </c>
      <c r="E2474" s="514" t="e">
        <f>IF(Produit_Tarif_Stock!#REF!&lt;&gt;0,Produit_Tarif_Stock!#REF!,"")</f>
        <v>#REF!</v>
      </c>
      <c r="F2474" s="2" t="e">
        <f>IF(Produit_Tarif_Stock!#REF!&lt;&gt;"",Produit_Tarif_Stock!#REF!,"")</f>
        <v>#REF!</v>
      </c>
      <c r="G2474" s="506" t="e">
        <f>IF(Produit_Tarif_Stock!#REF!&lt;&gt;0,Produit_Tarif_Stock!#REF!,"")</f>
        <v>#REF!</v>
      </c>
      <c r="I2474" s="506" t="str">
        <f t="shared" si="76"/>
        <v/>
      </c>
      <c r="J2474" s="2" t="e">
        <f>IF(Produit_Tarif_Stock!#REF!&lt;&gt;0,Produit_Tarif_Stock!#REF!,"")</f>
        <v>#REF!</v>
      </c>
      <c r="K2474" s="2" t="e">
        <f>IF(Produit_Tarif_Stock!#REF!&lt;&gt;0,Produit_Tarif_Stock!#REF!,"")</f>
        <v>#REF!</v>
      </c>
      <c r="L2474" s="114" t="e">
        <f>IF(Produit_Tarif_Stock!#REF!&lt;&gt;0,Produit_Tarif_Stock!#REF!,"")</f>
        <v>#REF!</v>
      </c>
      <c r="M2474" s="114" t="e">
        <f>IF(Produit_Tarif_Stock!#REF!&lt;&gt;0,Produit_Tarif_Stock!#REF!,"")</f>
        <v>#REF!</v>
      </c>
      <c r="N2474" s="454"/>
      <c r="P2474" s="2" t="e">
        <f>IF(Produit_Tarif_Stock!#REF!&lt;&gt;0,Produit_Tarif_Stock!#REF!,"")</f>
        <v>#REF!</v>
      </c>
      <c r="Q2474" s="518" t="e">
        <f>IF(Produit_Tarif_Stock!#REF!&lt;&gt;0,(E2474-(E2474*H2474)-Produit_Tarif_Stock!#REF!)/Produit_Tarif_Stock!#REF!*100,(E2474-(E2474*H2474)-Produit_Tarif_Stock!#REF!)/Produit_Tarif_Stock!#REF!*100)</f>
        <v>#REF!</v>
      </c>
      <c r="R2474" s="523">
        <f t="shared" si="77"/>
        <v>0</v>
      </c>
      <c r="S2474" s="524" t="e">
        <f>Produit_Tarif_Stock!#REF!</f>
        <v>#REF!</v>
      </c>
    </row>
    <row r="2475" spans="1:19" ht="24.75" customHeight="1">
      <c r="A2475" s="228" t="e">
        <f>Produit_Tarif_Stock!#REF!</f>
        <v>#REF!</v>
      </c>
      <c r="B2475" s="118" t="e">
        <f>IF(Produit_Tarif_Stock!#REF!&lt;&gt;"",Produit_Tarif_Stock!#REF!,"")</f>
        <v>#REF!</v>
      </c>
      <c r="C2475" s="502" t="e">
        <f>IF(Produit_Tarif_Stock!#REF!&lt;&gt;"",Produit_Tarif_Stock!#REF!,"")</f>
        <v>#REF!</v>
      </c>
      <c r="D2475" s="505" t="e">
        <f>IF(Produit_Tarif_Stock!#REF!&lt;&gt;"",Produit_Tarif_Stock!#REF!,"")</f>
        <v>#REF!</v>
      </c>
      <c r="E2475" s="514" t="e">
        <f>IF(Produit_Tarif_Stock!#REF!&lt;&gt;0,Produit_Tarif_Stock!#REF!,"")</f>
        <v>#REF!</v>
      </c>
      <c r="F2475" s="2" t="e">
        <f>IF(Produit_Tarif_Stock!#REF!&lt;&gt;"",Produit_Tarif_Stock!#REF!,"")</f>
        <v>#REF!</v>
      </c>
      <c r="G2475" s="506" t="e">
        <f>IF(Produit_Tarif_Stock!#REF!&lt;&gt;0,Produit_Tarif_Stock!#REF!,"")</f>
        <v>#REF!</v>
      </c>
      <c r="I2475" s="506" t="str">
        <f t="shared" si="76"/>
        <v/>
      </c>
      <c r="J2475" s="2" t="e">
        <f>IF(Produit_Tarif_Stock!#REF!&lt;&gt;0,Produit_Tarif_Stock!#REF!,"")</f>
        <v>#REF!</v>
      </c>
      <c r="K2475" s="2" t="e">
        <f>IF(Produit_Tarif_Stock!#REF!&lt;&gt;0,Produit_Tarif_Stock!#REF!,"")</f>
        <v>#REF!</v>
      </c>
      <c r="L2475" s="114" t="e">
        <f>IF(Produit_Tarif_Stock!#REF!&lt;&gt;0,Produit_Tarif_Stock!#REF!,"")</f>
        <v>#REF!</v>
      </c>
      <c r="M2475" s="114" t="e">
        <f>IF(Produit_Tarif_Stock!#REF!&lt;&gt;0,Produit_Tarif_Stock!#REF!,"")</f>
        <v>#REF!</v>
      </c>
      <c r="N2475" s="454"/>
      <c r="P2475" s="2" t="e">
        <f>IF(Produit_Tarif_Stock!#REF!&lt;&gt;0,Produit_Tarif_Stock!#REF!,"")</f>
        <v>#REF!</v>
      </c>
      <c r="Q2475" s="518" t="e">
        <f>IF(Produit_Tarif_Stock!#REF!&lt;&gt;0,(E2475-(E2475*H2475)-Produit_Tarif_Stock!#REF!)/Produit_Tarif_Stock!#REF!*100,(E2475-(E2475*H2475)-Produit_Tarif_Stock!#REF!)/Produit_Tarif_Stock!#REF!*100)</f>
        <v>#REF!</v>
      </c>
      <c r="R2475" s="523">
        <f t="shared" si="77"/>
        <v>0</v>
      </c>
      <c r="S2475" s="524" t="e">
        <f>Produit_Tarif_Stock!#REF!</f>
        <v>#REF!</v>
      </c>
    </row>
    <row r="2476" spans="1:19" ht="24.75" customHeight="1">
      <c r="A2476" s="228" t="e">
        <f>Produit_Tarif_Stock!#REF!</f>
        <v>#REF!</v>
      </c>
      <c r="B2476" s="118" t="e">
        <f>IF(Produit_Tarif_Stock!#REF!&lt;&gt;"",Produit_Tarif_Stock!#REF!,"")</f>
        <v>#REF!</v>
      </c>
      <c r="C2476" s="502" t="e">
        <f>IF(Produit_Tarif_Stock!#REF!&lt;&gt;"",Produit_Tarif_Stock!#REF!,"")</f>
        <v>#REF!</v>
      </c>
      <c r="D2476" s="505" t="e">
        <f>IF(Produit_Tarif_Stock!#REF!&lt;&gt;"",Produit_Tarif_Stock!#REF!,"")</f>
        <v>#REF!</v>
      </c>
      <c r="E2476" s="514" t="e">
        <f>IF(Produit_Tarif_Stock!#REF!&lt;&gt;0,Produit_Tarif_Stock!#REF!,"")</f>
        <v>#REF!</v>
      </c>
      <c r="F2476" s="2" t="e">
        <f>IF(Produit_Tarif_Stock!#REF!&lt;&gt;"",Produit_Tarif_Stock!#REF!,"")</f>
        <v>#REF!</v>
      </c>
      <c r="G2476" s="506" t="e">
        <f>IF(Produit_Tarif_Stock!#REF!&lt;&gt;0,Produit_Tarif_Stock!#REF!,"")</f>
        <v>#REF!</v>
      </c>
      <c r="I2476" s="506" t="str">
        <f t="shared" si="76"/>
        <v/>
      </c>
      <c r="J2476" s="2" t="e">
        <f>IF(Produit_Tarif_Stock!#REF!&lt;&gt;0,Produit_Tarif_Stock!#REF!,"")</f>
        <v>#REF!</v>
      </c>
      <c r="K2476" s="2" t="e">
        <f>IF(Produit_Tarif_Stock!#REF!&lt;&gt;0,Produit_Tarif_Stock!#REF!,"")</f>
        <v>#REF!</v>
      </c>
      <c r="L2476" s="114" t="e">
        <f>IF(Produit_Tarif_Stock!#REF!&lt;&gt;0,Produit_Tarif_Stock!#REF!,"")</f>
        <v>#REF!</v>
      </c>
      <c r="M2476" s="114" t="e">
        <f>IF(Produit_Tarif_Stock!#REF!&lt;&gt;0,Produit_Tarif_Stock!#REF!,"")</f>
        <v>#REF!</v>
      </c>
      <c r="N2476" s="454"/>
      <c r="P2476" s="2" t="e">
        <f>IF(Produit_Tarif_Stock!#REF!&lt;&gt;0,Produit_Tarif_Stock!#REF!,"")</f>
        <v>#REF!</v>
      </c>
      <c r="Q2476" s="518" t="e">
        <f>IF(Produit_Tarif_Stock!#REF!&lt;&gt;0,(E2476-(E2476*H2476)-Produit_Tarif_Stock!#REF!)/Produit_Tarif_Stock!#REF!*100,(E2476-(E2476*H2476)-Produit_Tarif_Stock!#REF!)/Produit_Tarif_Stock!#REF!*100)</f>
        <v>#REF!</v>
      </c>
      <c r="R2476" s="523">
        <f t="shared" si="77"/>
        <v>0</v>
      </c>
      <c r="S2476" s="524" t="e">
        <f>Produit_Tarif_Stock!#REF!</f>
        <v>#REF!</v>
      </c>
    </row>
    <row r="2477" spans="1:19" ht="24.75" customHeight="1">
      <c r="A2477" s="228" t="e">
        <f>Produit_Tarif_Stock!#REF!</f>
        <v>#REF!</v>
      </c>
      <c r="B2477" s="118" t="e">
        <f>IF(Produit_Tarif_Stock!#REF!&lt;&gt;"",Produit_Tarif_Stock!#REF!,"")</f>
        <v>#REF!</v>
      </c>
      <c r="C2477" s="502" t="e">
        <f>IF(Produit_Tarif_Stock!#REF!&lt;&gt;"",Produit_Tarif_Stock!#REF!,"")</f>
        <v>#REF!</v>
      </c>
      <c r="D2477" s="505" t="e">
        <f>IF(Produit_Tarif_Stock!#REF!&lt;&gt;"",Produit_Tarif_Stock!#REF!,"")</f>
        <v>#REF!</v>
      </c>
      <c r="E2477" s="514" t="e">
        <f>IF(Produit_Tarif_Stock!#REF!&lt;&gt;0,Produit_Tarif_Stock!#REF!,"")</f>
        <v>#REF!</v>
      </c>
      <c r="F2477" s="2" t="e">
        <f>IF(Produit_Tarif_Stock!#REF!&lt;&gt;"",Produit_Tarif_Stock!#REF!,"")</f>
        <v>#REF!</v>
      </c>
      <c r="G2477" s="506" t="e">
        <f>IF(Produit_Tarif_Stock!#REF!&lt;&gt;0,Produit_Tarif_Stock!#REF!,"")</f>
        <v>#REF!</v>
      </c>
      <c r="I2477" s="506" t="str">
        <f t="shared" si="76"/>
        <v/>
      </c>
      <c r="J2477" s="2" t="e">
        <f>IF(Produit_Tarif_Stock!#REF!&lt;&gt;0,Produit_Tarif_Stock!#REF!,"")</f>
        <v>#REF!</v>
      </c>
      <c r="K2477" s="2" t="e">
        <f>IF(Produit_Tarif_Stock!#REF!&lt;&gt;0,Produit_Tarif_Stock!#REF!,"")</f>
        <v>#REF!</v>
      </c>
      <c r="L2477" s="114" t="e">
        <f>IF(Produit_Tarif_Stock!#REF!&lt;&gt;0,Produit_Tarif_Stock!#REF!,"")</f>
        <v>#REF!</v>
      </c>
      <c r="M2477" s="114" t="e">
        <f>IF(Produit_Tarif_Stock!#REF!&lt;&gt;0,Produit_Tarif_Stock!#REF!,"")</f>
        <v>#REF!</v>
      </c>
      <c r="N2477" s="454"/>
      <c r="P2477" s="2" t="e">
        <f>IF(Produit_Tarif_Stock!#REF!&lt;&gt;0,Produit_Tarif_Stock!#REF!,"")</f>
        <v>#REF!</v>
      </c>
      <c r="Q2477" s="518" t="e">
        <f>IF(Produit_Tarif_Stock!#REF!&lt;&gt;0,(E2477-(E2477*H2477)-Produit_Tarif_Stock!#REF!)/Produit_Tarif_Stock!#REF!*100,(E2477-(E2477*H2477)-Produit_Tarif_Stock!#REF!)/Produit_Tarif_Stock!#REF!*100)</f>
        <v>#REF!</v>
      </c>
      <c r="R2477" s="523">
        <f t="shared" si="77"/>
        <v>0</v>
      </c>
      <c r="S2477" s="524" t="e">
        <f>Produit_Tarif_Stock!#REF!</f>
        <v>#REF!</v>
      </c>
    </row>
    <row r="2478" spans="1:19" ht="24.75" customHeight="1">
      <c r="A2478" s="228" t="e">
        <f>Produit_Tarif_Stock!#REF!</f>
        <v>#REF!</v>
      </c>
      <c r="B2478" s="118" t="e">
        <f>IF(Produit_Tarif_Stock!#REF!&lt;&gt;"",Produit_Tarif_Stock!#REF!,"")</f>
        <v>#REF!</v>
      </c>
      <c r="C2478" s="502" t="e">
        <f>IF(Produit_Tarif_Stock!#REF!&lt;&gt;"",Produit_Tarif_Stock!#REF!,"")</f>
        <v>#REF!</v>
      </c>
      <c r="D2478" s="505" t="e">
        <f>IF(Produit_Tarif_Stock!#REF!&lt;&gt;"",Produit_Tarif_Stock!#REF!,"")</f>
        <v>#REF!</v>
      </c>
      <c r="E2478" s="514" t="e">
        <f>IF(Produit_Tarif_Stock!#REF!&lt;&gt;0,Produit_Tarif_Stock!#REF!,"")</f>
        <v>#REF!</v>
      </c>
      <c r="F2478" s="2" t="e">
        <f>IF(Produit_Tarif_Stock!#REF!&lt;&gt;"",Produit_Tarif_Stock!#REF!,"")</f>
        <v>#REF!</v>
      </c>
      <c r="G2478" s="506" t="e">
        <f>IF(Produit_Tarif_Stock!#REF!&lt;&gt;0,Produit_Tarif_Stock!#REF!,"")</f>
        <v>#REF!</v>
      </c>
      <c r="I2478" s="506" t="str">
        <f t="shared" si="76"/>
        <v/>
      </c>
      <c r="J2478" s="2" t="e">
        <f>IF(Produit_Tarif_Stock!#REF!&lt;&gt;0,Produit_Tarif_Stock!#REF!,"")</f>
        <v>#REF!</v>
      </c>
      <c r="K2478" s="2" t="e">
        <f>IF(Produit_Tarif_Stock!#REF!&lt;&gt;0,Produit_Tarif_Stock!#REF!,"")</f>
        <v>#REF!</v>
      </c>
      <c r="L2478" s="114" t="e">
        <f>IF(Produit_Tarif_Stock!#REF!&lt;&gt;0,Produit_Tarif_Stock!#REF!,"")</f>
        <v>#REF!</v>
      </c>
      <c r="M2478" s="114" t="e">
        <f>IF(Produit_Tarif_Stock!#REF!&lt;&gt;0,Produit_Tarif_Stock!#REF!,"")</f>
        <v>#REF!</v>
      </c>
      <c r="N2478" s="454"/>
      <c r="P2478" s="2" t="e">
        <f>IF(Produit_Tarif_Stock!#REF!&lt;&gt;0,Produit_Tarif_Stock!#REF!,"")</f>
        <v>#REF!</v>
      </c>
      <c r="Q2478" s="518" t="e">
        <f>IF(Produit_Tarif_Stock!#REF!&lt;&gt;0,(E2478-(E2478*H2478)-Produit_Tarif_Stock!#REF!)/Produit_Tarif_Stock!#REF!*100,(E2478-(E2478*H2478)-Produit_Tarif_Stock!#REF!)/Produit_Tarif_Stock!#REF!*100)</f>
        <v>#REF!</v>
      </c>
      <c r="R2478" s="523">
        <f t="shared" si="77"/>
        <v>0</v>
      </c>
      <c r="S2478" s="524" t="e">
        <f>Produit_Tarif_Stock!#REF!</f>
        <v>#REF!</v>
      </c>
    </row>
    <row r="2479" spans="1:19" ht="24.75" customHeight="1">
      <c r="A2479" s="228" t="e">
        <f>Produit_Tarif_Stock!#REF!</f>
        <v>#REF!</v>
      </c>
      <c r="B2479" s="118" t="e">
        <f>IF(Produit_Tarif_Stock!#REF!&lt;&gt;"",Produit_Tarif_Stock!#REF!,"")</f>
        <v>#REF!</v>
      </c>
      <c r="C2479" s="502" t="e">
        <f>IF(Produit_Tarif_Stock!#REF!&lt;&gt;"",Produit_Tarif_Stock!#REF!,"")</f>
        <v>#REF!</v>
      </c>
      <c r="D2479" s="505" t="e">
        <f>IF(Produit_Tarif_Stock!#REF!&lt;&gt;"",Produit_Tarif_Stock!#REF!,"")</f>
        <v>#REF!</v>
      </c>
      <c r="E2479" s="514" t="e">
        <f>IF(Produit_Tarif_Stock!#REF!&lt;&gt;0,Produit_Tarif_Stock!#REF!,"")</f>
        <v>#REF!</v>
      </c>
      <c r="F2479" s="2" t="e">
        <f>IF(Produit_Tarif_Stock!#REF!&lt;&gt;"",Produit_Tarif_Stock!#REF!,"")</f>
        <v>#REF!</v>
      </c>
      <c r="G2479" s="506" t="e">
        <f>IF(Produit_Tarif_Stock!#REF!&lt;&gt;0,Produit_Tarif_Stock!#REF!,"")</f>
        <v>#REF!</v>
      </c>
      <c r="I2479" s="506" t="str">
        <f t="shared" si="76"/>
        <v/>
      </c>
      <c r="J2479" s="2" t="e">
        <f>IF(Produit_Tarif_Stock!#REF!&lt;&gt;0,Produit_Tarif_Stock!#REF!,"")</f>
        <v>#REF!</v>
      </c>
      <c r="K2479" s="2" t="e">
        <f>IF(Produit_Tarif_Stock!#REF!&lt;&gt;0,Produit_Tarif_Stock!#REF!,"")</f>
        <v>#REF!</v>
      </c>
      <c r="L2479" s="114" t="e">
        <f>IF(Produit_Tarif_Stock!#REF!&lt;&gt;0,Produit_Tarif_Stock!#REF!,"")</f>
        <v>#REF!</v>
      </c>
      <c r="M2479" s="114" t="e">
        <f>IF(Produit_Tarif_Stock!#REF!&lt;&gt;0,Produit_Tarif_Stock!#REF!,"")</f>
        <v>#REF!</v>
      </c>
      <c r="N2479" s="454"/>
      <c r="P2479" s="2" t="e">
        <f>IF(Produit_Tarif_Stock!#REF!&lt;&gt;0,Produit_Tarif_Stock!#REF!,"")</f>
        <v>#REF!</v>
      </c>
      <c r="Q2479" s="518" t="e">
        <f>IF(Produit_Tarif_Stock!#REF!&lt;&gt;0,(E2479-(E2479*H2479)-Produit_Tarif_Stock!#REF!)/Produit_Tarif_Stock!#REF!*100,(E2479-(E2479*H2479)-Produit_Tarif_Stock!#REF!)/Produit_Tarif_Stock!#REF!*100)</f>
        <v>#REF!</v>
      </c>
      <c r="R2479" s="523">
        <f t="shared" si="77"/>
        <v>0</v>
      </c>
      <c r="S2479" s="524" t="e">
        <f>Produit_Tarif_Stock!#REF!</f>
        <v>#REF!</v>
      </c>
    </row>
    <row r="2480" spans="1:19" ht="24.75" customHeight="1">
      <c r="A2480" s="228" t="e">
        <f>Produit_Tarif_Stock!#REF!</f>
        <v>#REF!</v>
      </c>
      <c r="B2480" s="118" t="e">
        <f>IF(Produit_Tarif_Stock!#REF!&lt;&gt;"",Produit_Tarif_Stock!#REF!,"")</f>
        <v>#REF!</v>
      </c>
      <c r="C2480" s="502" t="e">
        <f>IF(Produit_Tarif_Stock!#REF!&lt;&gt;"",Produit_Tarif_Stock!#REF!,"")</f>
        <v>#REF!</v>
      </c>
      <c r="D2480" s="505" t="e">
        <f>IF(Produit_Tarif_Stock!#REF!&lt;&gt;"",Produit_Tarif_Stock!#REF!,"")</f>
        <v>#REF!</v>
      </c>
      <c r="E2480" s="514" t="e">
        <f>IF(Produit_Tarif_Stock!#REF!&lt;&gt;0,Produit_Tarif_Stock!#REF!,"")</f>
        <v>#REF!</v>
      </c>
      <c r="F2480" s="2" t="e">
        <f>IF(Produit_Tarif_Stock!#REF!&lt;&gt;"",Produit_Tarif_Stock!#REF!,"")</f>
        <v>#REF!</v>
      </c>
      <c r="G2480" s="506" t="e">
        <f>IF(Produit_Tarif_Stock!#REF!&lt;&gt;0,Produit_Tarif_Stock!#REF!,"")</f>
        <v>#REF!</v>
      </c>
      <c r="I2480" s="506" t="str">
        <f t="shared" si="76"/>
        <v/>
      </c>
      <c r="J2480" s="2" t="e">
        <f>IF(Produit_Tarif_Stock!#REF!&lt;&gt;0,Produit_Tarif_Stock!#REF!,"")</f>
        <v>#REF!</v>
      </c>
      <c r="K2480" s="2" t="e">
        <f>IF(Produit_Tarif_Stock!#REF!&lt;&gt;0,Produit_Tarif_Stock!#REF!,"")</f>
        <v>#REF!</v>
      </c>
      <c r="L2480" s="114" t="e">
        <f>IF(Produit_Tarif_Stock!#REF!&lt;&gt;0,Produit_Tarif_Stock!#REF!,"")</f>
        <v>#REF!</v>
      </c>
      <c r="M2480" s="114" t="e">
        <f>IF(Produit_Tarif_Stock!#REF!&lt;&gt;0,Produit_Tarif_Stock!#REF!,"")</f>
        <v>#REF!</v>
      </c>
      <c r="N2480" s="454"/>
      <c r="P2480" s="2" t="e">
        <f>IF(Produit_Tarif_Stock!#REF!&lt;&gt;0,Produit_Tarif_Stock!#REF!,"")</f>
        <v>#REF!</v>
      </c>
      <c r="Q2480" s="518" t="e">
        <f>IF(Produit_Tarif_Stock!#REF!&lt;&gt;0,(E2480-(E2480*H2480)-Produit_Tarif_Stock!#REF!)/Produit_Tarif_Stock!#REF!*100,(E2480-(E2480*H2480)-Produit_Tarif_Stock!#REF!)/Produit_Tarif_Stock!#REF!*100)</f>
        <v>#REF!</v>
      </c>
      <c r="R2480" s="523">
        <f t="shared" si="77"/>
        <v>0</v>
      </c>
      <c r="S2480" s="524" t="e">
        <f>Produit_Tarif_Stock!#REF!</f>
        <v>#REF!</v>
      </c>
    </row>
    <row r="2481" spans="1:19" ht="24.75" customHeight="1">
      <c r="A2481" s="228" t="e">
        <f>Produit_Tarif_Stock!#REF!</f>
        <v>#REF!</v>
      </c>
      <c r="B2481" s="118" t="e">
        <f>IF(Produit_Tarif_Stock!#REF!&lt;&gt;"",Produit_Tarif_Stock!#REF!,"")</f>
        <v>#REF!</v>
      </c>
      <c r="C2481" s="502" t="e">
        <f>IF(Produit_Tarif_Stock!#REF!&lt;&gt;"",Produit_Tarif_Stock!#REF!,"")</f>
        <v>#REF!</v>
      </c>
      <c r="D2481" s="505" t="e">
        <f>IF(Produit_Tarif_Stock!#REF!&lt;&gt;"",Produit_Tarif_Stock!#REF!,"")</f>
        <v>#REF!</v>
      </c>
      <c r="E2481" s="514" t="e">
        <f>IF(Produit_Tarif_Stock!#REF!&lt;&gt;0,Produit_Tarif_Stock!#REF!,"")</f>
        <v>#REF!</v>
      </c>
      <c r="F2481" s="2" t="e">
        <f>IF(Produit_Tarif_Stock!#REF!&lt;&gt;"",Produit_Tarif_Stock!#REF!,"")</f>
        <v>#REF!</v>
      </c>
      <c r="G2481" s="506" t="e">
        <f>IF(Produit_Tarif_Stock!#REF!&lt;&gt;0,Produit_Tarif_Stock!#REF!,"")</f>
        <v>#REF!</v>
      </c>
      <c r="I2481" s="506" t="str">
        <f t="shared" si="76"/>
        <v/>
      </c>
      <c r="J2481" s="2" t="e">
        <f>IF(Produit_Tarif_Stock!#REF!&lt;&gt;0,Produit_Tarif_Stock!#REF!,"")</f>
        <v>#REF!</v>
      </c>
      <c r="K2481" s="2" t="e">
        <f>IF(Produit_Tarif_Stock!#REF!&lt;&gt;0,Produit_Tarif_Stock!#REF!,"")</f>
        <v>#REF!</v>
      </c>
      <c r="L2481" s="114" t="e">
        <f>IF(Produit_Tarif_Stock!#REF!&lt;&gt;0,Produit_Tarif_Stock!#REF!,"")</f>
        <v>#REF!</v>
      </c>
      <c r="M2481" s="114" t="e">
        <f>IF(Produit_Tarif_Stock!#REF!&lt;&gt;0,Produit_Tarif_Stock!#REF!,"")</f>
        <v>#REF!</v>
      </c>
      <c r="N2481" s="454"/>
      <c r="P2481" s="2" t="e">
        <f>IF(Produit_Tarif_Stock!#REF!&lt;&gt;0,Produit_Tarif_Stock!#REF!,"")</f>
        <v>#REF!</v>
      </c>
      <c r="Q2481" s="518" t="e">
        <f>IF(Produit_Tarif_Stock!#REF!&lt;&gt;0,(E2481-(E2481*H2481)-Produit_Tarif_Stock!#REF!)/Produit_Tarif_Stock!#REF!*100,(E2481-(E2481*H2481)-Produit_Tarif_Stock!#REF!)/Produit_Tarif_Stock!#REF!*100)</f>
        <v>#REF!</v>
      </c>
      <c r="R2481" s="523">
        <f t="shared" si="77"/>
        <v>0</v>
      </c>
      <c r="S2481" s="524" t="e">
        <f>Produit_Tarif_Stock!#REF!</f>
        <v>#REF!</v>
      </c>
    </row>
    <row r="2482" spans="1:19" ht="24.75" customHeight="1">
      <c r="A2482" s="228" t="e">
        <f>Produit_Tarif_Stock!#REF!</f>
        <v>#REF!</v>
      </c>
      <c r="B2482" s="118" t="e">
        <f>IF(Produit_Tarif_Stock!#REF!&lt;&gt;"",Produit_Tarif_Stock!#REF!,"")</f>
        <v>#REF!</v>
      </c>
      <c r="C2482" s="502" t="e">
        <f>IF(Produit_Tarif_Stock!#REF!&lt;&gt;"",Produit_Tarif_Stock!#REF!,"")</f>
        <v>#REF!</v>
      </c>
      <c r="D2482" s="505" t="e">
        <f>IF(Produit_Tarif_Stock!#REF!&lt;&gt;"",Produit_Tarif_Stock!#REF!,"")</f>
        <v>#REF!</v>
      </c>
      <c r="E2482" s="514" t="e">
        <f>IF(Produit_Tarif_Stock!#REF!&lt;&gt;0,Produit_Tarif_Stock!#REF!,"")</f>
        <v>#REF!</v>
      </c>
      <c r="F2482" s="2" t="e">
        <f>IF(Produit_Tarif_Stock!#REF!&lt;&gt;"",Produit_Tarif_Stock!#REF!,"")</f>
        <v>#REF!</v>
      </c>
      <c r="G2482" s="506" t="e">
        <f>IF(Produit_Tarif_Stock!#REF!&lt;&gt;0,Produit_Tarif_Stock!#REF!,"")</f>
        <v>#REF!</v>
      </c>
      <c r="I2482" s="506" t="str">
        <f t="shared" si="76"/>
        <v/>
      </c>
      <c r="J2482" s="2" t="e">
        <f>IF(Produit_Tarif_Stock!#REF!&lt;&gt;0,Produit_Tarif_Stock!#REF!,"")</f>
        <v>#REF!</v>
      </c>
      <c r="K2482" s="2" t="e">
        <f>IF(Produit_Tarif_Stock!#REF!&lt;&gt;0,Produit_Tarif_Stock!#REF!,"")</f>
        <v>#REF!</v>
      </c>
      <c r="L2482" s="114" t="e">
        <f>IF(Produit_Tarif_Stock!#REF!&lt;&gt;0,Produit_Tarif_Stock!#REF!,"")</f>
        <v>#REF!</v>
      </c>
      <c r="M2482" s="114" t="e">
        <f>IF(Produit_Tarif_Stock!#REF!&lt;&gt;0,Produit_Tarif_Stock!#REF!,"")</f>
        <v>#REF!</v>
      </c>
      <c r="N2482" s="454"/>
      <c r="P2482" s="2" t="e">
        <f>IF(Produit_Tarif_Stock!#REF!&lt;&gt;0,Produit_Tarif_Stock!#REF!,"")</f>
        <v>#REF!</v>
      </c>
      <c r="Q2482" s="518" t="e">
        <f>IF(Produit_Tarif_Stock!#REF!&lt;&gt;0,(E2482-(E2482*H2482)-Produit_Tarif_Stock!#REF!)/Produit_Tarif_Stock!#REF!*100,(E2482-(E2482*H2482)-Produit_Tarif_Stock!#REF!)/Produit_Tarif_Stock!#REF!*100)</f>
        <v>#REF!</v>
      </c>
      <c r="R2482" s="523">
        <f t="shared" si="77"/>
        <v>0</v>
      </c>
      <c r="S2482" s="524" t="e">
        <f>Produit_Tarif_Stock!#REF!</f>
        <v>#REF!</v>
      </c>
    </row>
    <row r="2483" spans="1:19" ht="24.75" customHeight="1">
      <c r="A2483" s="228" t="e">
        <f>Produit_Tarif_Stock!#REF!</f>
        <v>#REF!</v>
      </c>
      <c r="B2483" s="118" t="e">
        <f>IF(Produit_Tarif_Stock!#REF!&lt;&gt;"",Produit_Tarif_Stock!#REF!,"")</f>
        <v>#REF!</v>
      </c>
      <c r="C2483" s="502" t="e">
        <f>IF(Produit_Tarif_Stock!#REF!&lt;&gt;"",Produit_Tarif_Stock!#REF!,"")</f>
        <v>#REF!</v>
      </c>
      <c r="D2483" s="505" t="e">
        <f>IF(Produit_Tarif_Stock!#REF!&lt;&gt;"",Produit_Tarif_Stock!#REF!,"")</f>
        <v>#REF!</v>
      </c>
      <c r="E2483" s="514" t="e">
        <f>IF(Produit_Tarif_Stock!#REF!&lt;&gt;0,Produit_Tarif_Stock!#REF!,"")</f>
        <v>#REF!</v>
      </c>
      <c r="F2483" s="2" t="e">
        <f>IF(Produit_Tarif_Stock!#REF!&lt;&gt;"",Produit_Tarif_Stock!#REF!,"")</f>
        <v>#REF!</v>
      </c>
      <c r="G2483" s="506" t="e">
        <f>IF(Produit_Tarif_Stock!#REF!&lt;&gt;0,Produit_Tarif_Stock!#REF!,"")</f>
        <v>#REF!</v>
      </c>
      <c r="I2483" s="506" t="str">
        <f t="shared" si="76"/>
        <v/>
      </c>
      <c r="J2483" s="2" t="e">
        <f>IF(Produit_Tarif_Stock!#REF!&lt;&gt;0,Produit_Tarif_Stock!#REF!,"")</f>
        <v>#REF!</v>
      </c>
      <c r="K2483" s="2" t="e">
        <f>IF(Produit_Tarif_Stock!#REF!&lt;&gt;0,Produit_Tarif_Stock!#REF!,"")</f>
        <v>#REF!</v>
      </c>
      <c r="L2483" s="114" t="e">
        <f>IF(Produit_Tarif_Stock!#REF!&lt;&gt;0,Produit_Tarif_Stock!#REF!,"")</f>
        <v>#REF!</v>
      </c>
      <c r="M2483" s="114" t="e">
        <f>IF(Produit_Tarif_Stock!#REF!&lt;&gt;0,Produit_Tarif_Stock!#REF!,"")</f>
        <v>#REF!</v>
      </c>
      <c r="N2483" s="454"/>
      <c r="P2483" s="2" t="e">
        <f>IF(Produit_Tarif_Stock!#REF!&lt;&gt;0,Produit_Tarif_Stock!#REF!,"")</f>
        <v>#REF!</v>
      </c>
      <c r="Q2483" s="518" t="e">
        <f>IF(Produit_Tarif_Stock!#REF!&lt;&gt;0,(E2483-(E2483*H2483)-Produit_Tarif_Stock!#REF!)/Produit_Tarif_Stock!#REF!*100,(E2483-(E2483*H2483)-Produit_Tarif_Stock!#REF!)/Produit_Tarif_Stock!#REF!*100)</f>
        <v>#REF!</v>
      </c>
      <c r="R2483" s="523">
        <f t="shared" si="77"/>
        <v>0</v>
      </c>
      <c r="S2483" s="524" t="e">
        <f>Produit_Tarif_Stock!#REF!</f>
        <v>#REF!</v>
      </c>
    </row>
    <row r="2484" spans="1:19" ht="24.75" customHeight="1">
      <c r="A2484" s="228" t="e">
        <f>Produit_Tarif_Stock!#REF!</f>
        <v>#REF!</v>
      </c>
      <c r="B2484" s="118" t="e">
        <f>IF(Produit_Tarif_Stock!#REF!&lt;&gt;"",Produit_Tarif_Stock!#REF!,"")</f>
        <v>#REF!</v>
      </c>
      <c r="C2484" s="502" t="e">
        <f>IF(Produit_Tarif_Stock!#REF!&lt;&gt;"",Produit_Tarif_Stock!#REF!,"")</f>
        <v>#REF!</v>
      </c>
      <c r="D2484" s="505" t="e">
        <f>IF(Produit_Tarif_Stock!#REF!&lt;&gt;"",Produit_Tarif_Stock!#REF!,"")</f>
        <v>#REF!</v>
      </c>
      <c r="E2484" s="514" t="e">
        <f>IF(Produit_Tarif_Stock!#REF!&lt;&gt;0,Produit_Tarif_Stock!#REF!,"")</f>
        <v>#REF!</v>
      </c>
      <c r="F2484" s="2" t="e">
        <f>IF(Produit_Tarif_Stock!#REF!&lt;&gt;"",Produit_Tarif_Stock!#REF!,"")</f>
        <v>#REF!</v>
      </c>
      <c r="G2484" s="506" t="e">
        <f>IF(Produit_Tarif_Stock!#REF!&lt;&gt;0,Produit_Tarif_Stock!#REF!,"")</f>
        <v>#REF!</v>
      </c>
      <c r="I2484" s="506" t="str">
        <f t="shared" si="76"/>
        <v/>
      </c>
      <c r="J2484" s="2" t="e">
        <f>IF(Produit_Tarif_Stock!#REF!&lt;&gt;0,Produit_Tarif_Stock!#REF!,"")</f>
        <v>#REF!</v>
      </c>
      <c r="K2484" s="2" t="e">
        <f>IF(Produit_Tarif_Stock!#REF!&lt;&gt;0,Produit_Tarif_Stock!#REF!,"")</f>
        <v>#REF!</v>
      </c>
      <c r="L2484" s="114" t="e">
        <f>IF(Produit_Tarif_Stock!#REF!&lt;&gt;0,Produit_Tarif_Stock!#REF!,"")</f>
        <v>#REF!</v>
      </c>
      <c r="M2484" s="114" t="e">
        <f>IF(Produit_Tarif_Stock!#REF!&lt;&gt;0,Produit_Tarif_Stock!#REF!,"")</f>
        <v>#REF!</v>
      </c>
      <c r="N2484" s="454"/>
      <c r="P2484" s="2" t="e">
        <f>IF(Produit_Tarif_Stock!#REF!&lt;&gt;0,Produit_Tarif_Stock!#REF!,"")</f>
        <v>#REF!</v>
      </c>
      <c r="Q2484" s="518" t="e">
        <f>IF(Produit_Tarif_Stock!#REF!&lt;&gt;0,(E2484-(E2484*H2484)-Produit_Tarif_Stock!#REF!)/Produit_Tarif_Stock!#REF!*100,(E2484-(E2484*H2484)-Produit_Tarif_Stock!#REF!)/Produit_Tarif_Stock!#REF!*100)</f>
        <v>#REF!</v>
      </c>
      <c r="R2484" s="523">
        <f t="shared" si="77"/>
        <v>0</v>
      </c>
      <c r="S2484" s="524" t="e">
        <f>Produit_Tarif_Stock!#REF!</f>
        <v>#REF!</v>
      </c>
    </row>
    <row r="2485" spans="1:19" ht="24.75" customHeight="1">
      <c r="A2485" s="228" t="e">
        <f>Produit_Tarif_Stock!#REF!</f>
        <v>#REF!</v>
      </c>
      <c r="B2485" s="118" t="e">
        <f>IF(Produit_Tarif_Stock!#REF!&lt;&gt;"",Produit_Tarif_Stock!#REF!,"")</f>
        <v>#REF!</v>
      </c>
      <c r="C2485" s="502" t="e">
        <f>IF(Produit_Tarif_Stock!#REF!&lt;&gt;"",Produit_Tarif_Stock!#REF!,"")</f>
        <v>#REF!</v>
      </c>
      <c r="D2485" s="505" t="e">
        <f>IF(Produit_Tarif_Stock!#REF!&lt;&gt;"",Produit_Tarif_Stock!#REF!,"")</f>
        <v>#REF!</v>
      </c>
      <c r="E2485" s="514" t="e">
        <f>IF(Produit_Tarif_Stock!#REF!&lt;&gt;0,Produit_Tarif_Stock!#REF!,"")</f>
        <v>#REF!</v>
      </c>
      <c r="F2485" s="2" t="e">
        <f>IF(Produit_Tarif_Stock!#REF!&lt;&gt;"",Produit_Tarif_Stock!#REF!,"")</f>
        <v>#REF!</v>
      </c>
      <c r="G2485" s="506" t="e">
        <f>IF(Produit_Tarif_Stock!#REF!&lt;&gt;0,Produit_Tarif_Stock!#REF!,"")</f>
        <v>#REF!</v>
      </c>
      <c r="I2485" s="506" t="str">
        <f t="shared" si="76"/>
        <v/>
      </c>
      <c r="J2485" s="2" t="e">
        <f>IF(Produit_Tarif_Stock!#REF!&lt;&gt;0,Produit_Tarif_Stock!#REF!,"")</f>
        <v>#REF!</v>
      </c>
      <c r="K2485" s="2" t="e">
        <f>IF(Produit_Tarif_Stock!#REF!&lt;&gt;0,Produit_Tarif_Stock!#REF!,"")</f>
        <v>#REF!</v>
      </c>
      <c r="L2485" s="114" t="e">
        <f>IF(Produit_Tarif_Stock!#REF!&lt;&gt;0,Produit_Tarif_Stock!#REF!,"")</f>
        <v>#REF!</v>
      </c>
      <c r="M2485" s="114" t="e">
        <f>IF(Produit_Tarif_Stock!#REF!&lt;&gt;0,Produit_Tarif_Stock!#REF!,"")</f>
        <v>#REF!</v>
      </c>
      <c r="N2485" s="454"/>
      <c r="P2485" s="2" t="e">
        <f>IF(Produit_Tarif_Stock!#REF!&lt;&gt;0,Produit_Tarif_Stock!#REF!,"")</f>
        <v>#REF!</v>
      </c>
      <c r="Q2485" s="518" t="e">
        <f>IF(Produit_Tarif_Stock!#REF!&lt;&gt;0,(E2485-(E2485*H2485)-Produit_Tarif_Stock!#REF!)/Produit_Tarif_Stock!#REF!*100,(E2485-(E2485*H2485)-Produit_Tarif_Stock!#REF!)/Produit_Tarif_Stock!#REF!*100)</f>
        <v>#REF!</v>
      </c>
      <c r="R2485" s="523">
        <f t="shared" si="77"/>
        <v>0</v>
      </c>
      <c r="S2485" s="524" t="e">
        <f>Produit_Tarif_Stock!#REF!</f>
        <v>#REF!</v>
      </c>
    </row>
    <row r="2486" spans="1:19" ht="24.75" customHeight="1">
      <c r="A2486" s="228" t="e">
        <f>Produit_Tarif_Stock!#REF!</f>
        <v>#REF!</v>
      </c>
      <c r="B2486" s="118" t="e">
        <f>IF(Produit_Tarif_Stock!#REF!&lt;&gt;"",Produit_Tarif_Stock!#REF!,"")</f>
        <v>#REF!</v>
      </c>
      <c r="C2486" s="502" t="e">
        <f>IF(Produit_Tarif_Stock!#REF!&lt;&gt;"",Produit_Tarif_Stock!#REF!,"")</f>
        <v>#REF!</v>
      </c>
      <c r="D2486" s="505" t="e">
        <f>IF(Produit_Tarif_Stock!#REF!&lt;&gt;"",Produit_Tarif_Stock!#REF!,"")</f>
        <v>#REF!</v>
      </c>
      <c r="E2486" s="514" t="e">
        <f>IF(Produit_Tarif_Stock!#REF!&lt;&gt;0,Produit_Tarif_Stock!#REF!,"")</f>
        <v>#REF!</v>
      </c>
      <c r="F2486" s="2" t="e">
        <f>IF(Produit_Tarif_Stock!#REF!&lt;&gt;"",Produit_Tarif_Stock!#REF!,"")</f>
        <v>#REF!</v>
      </c>
      <c r="G2486" s="506" t="e">
        <f>IF(Produit_Tarif_Stock!#REF!&lt;&gt;0,Produit_Tarif_Stock!#REF!,"")</f>
        <v>#REF!</v>
      </c>
      <c r="I2486" s="506" t="str">
        <f t="shared" si="76"/>
        <v/>
      </c>
      <c r="J2486" s="2" t="e">
        <f>IF(Produit_Tarif_Stock!#REF!&lt;&gt;0,Produit_Tarif_Stock!#REF!,"")</f>
        <v>#REF!</v>
      </c>
      <c r="K2486" s="2" t="e">
        <f>IF(Produit_Tarif_Stock!#REF!&lt;&gt;0,Produit_Tarif_Stock!#REF!,"")</f>
        <v>#REF!</v>
      </c>
      <c r="L2486" s="114" t="e">
        <f>IF(Produit_Tarif_Stock!#REF!&lt;&gt;0,Produit_Tarif_Stock!#REF!,"")</f>
        <v>#REF!</v>
      </c>
      <c r="M2486" s="114" t="e">
        <f>IF(Produit_Tarif_Stock!#REF!&lt;&gt;0,Produit_Tarif_Stock!#REF!,"")</f>
        <v>#REF!</v>
      </c>
      <c r="N2486" s="454"/>
      <c r="P2486" s="2" t="e">
        <f>IF(Produit_Tarif_Stock!#REF!&lt;&gt;0,Produit_Tarif_Stock!#REF!,"")</f>
        <v>#REF!</v>
      </c>
      <c r="Q2486" s="518" t="e">
        <f>IF(Produit_Tarif_Stock!#REF!&lt;&gt;0,(E2486-(E2486*H2486)-Produit_Tarif_Stock!#REF!)/Produit_Tarif_Stock!#REF!*100,(E2486-(E2486*H2486)-Produit_Tarif_Stock!#REF!)/Produit_Tarif_Stock!#REF!*100)</f>
        <v>#REF!</v>
      </c>
      <c r="R2486" s="523">
        <f t="shared" si="77"/>
        <v>0</v>
      </c>
      <c r="S2486" s="524" t="e">
        <f>Produit_Tarif_Stock!#REF!</f>
        <v>#REF!</v>
      </c>
    </row>
    <row r="2487" spans="1:19" ht="24.75" customHeight="1">
      <c r="A2487" s="228" t="e">
        <f>Produit_Tarif_Stock!#REF!</f>
        <v>#REF!</v>
      </c>
      <c r="B2487" s="118" t="e">
        <f>IF(Produit_Tarif_Stock!#REF!&lt;&gt;"",Produit_Tarif_Stock!#REF!,"")</f>
        <v>#REF!</v>
      </c>
      <c r="C2487" s="502" t="e">
        <f>IF(Produit_Tarif_Stock!#REF!&lt;&gt;"",Produit_Tarif_Stock!#REF!,"")</f>
        <v>#REF!</v>
      </c>
      <c r="D2487" s="505" t="e">
        <f>IF(Produit_Tarif_Stock!#REF!&lt;&gt;"",Produit_Tarif_Stock!#REF!,"")</f>
        <v>#REF!</v>
      </c>
      <c r="E2487" s="514" t="e">
        <f>IF(Produit_Tarif_Stock!#REF!&lt;&gt;0,Produit_Tarif_Stock!#REF!,"")</f>
        <v>#REF!</v>
      </c>
      <c r="F2487" s="2" t="e">
        <f>IF(Produit_Tarif_Stock!#REF!&lt;&gt;"",Produit_Tarif_Stock!#REF!,"")</f>
        <v>#REF!</v>
      </c>
      <c r="G2487" s="506" t="e">
        <f>IF(Produit_Tarif_Stock!#REF!&lt;&gt;0,Produit_Tarif_Stock!#REF!,"")</f>
        <v>#REF!</v>
      </c>
      <c r="I2487" s="506" t="str">
        <f t="shared" si="76"/>
        <v/>
      </c>
      <c r="J2487" s="2" t="e">
        <f>IF(Produit_Tarif_Stock!#REF!&lt;&gt;0,Produit_Tarif_Stock!#REF!,"")</f>
        <v>#REF!</v>
      </c>
      <c r="K2487" s="2" t="e">
        <f>IF(Produit_Tarif_Stock!#REF!&lt;&gt;0,Produit_Tarif_Stock!#REF!,"")</f>
        <v>#REF!</v>
      </c>
      <c r="L2487" s="114" t="e">
        <f>IF(Produit_Tarif_Stock!#REF!&lt;&gt;0,Produit_Tarif_Stock!#REF!,"")</f>
        <v>#REF!</v>
      </c>
      <c r="M2487" s="114" t="e">
        <f>IF(Produit_Tarif_Stock!#REF!&lt;&gt;0,Produit_Tarif_Stock!#REF!,"")</f>
        <v>#REF!</v>
      </c>
      <c r="N2487" s="454"/>
      <c r="P2487" s="2" t="e">
        <f>IF(Produit_Tarif_Stock!#REF!&lt;&gt;0,Produit_Tarif_Stock!#REF!,"")</f>
        <v>#REF!</v>
      </c>
      <c r="Q2487" s="518" t="e">
        <f>IF(Produit_Tarif_Stock!#REF!&lt;&gt;0,(E2487-(E2487*H2487)-Produit_Tarif_Stock!#REF!)/Produit_Tarif_Stock!#REF!*100,(E2487-(E2487*H2487)-Produit_Tarif_Stock!#REF!)/Produit_Tarif_Stock!#REF!*100)</f>
        <v>#REF!</v>
      </c>
      <c r="R2487" s="523">
        <f t="shared" si="77"/>
        <v>0</v>
      </c>
      <c r="S2487" s="524" t="e">
        <f>Produit_Tarif_Stock!#REF!</f>
        <v>#REF!</v>
      </c>
    </row>
    <row r="2488" spans="1:19" ht="24.75" customHeight="1">
      <c r="A2488" s="228" t="e">
        <f>Produit_Tarif_Stock!#REF!</f>
        <v>#REF!</v>
      </c>
      <c r="B2488" s="118" t="e">
        <f>IF(Produit_Tarif_Stock!#REF!&lt;&gt;"",Produit_Tarif_Stock!#REF!,"")</f>
        <v>#REF!</v>
      </c>
      <c r="C2488" s="502" t="e">
        <f>IF(Produit_Tarif_Stock!#REF!&lt;&gt;"",Produit_Tarif_Stock!#REF!,"")</f>
        <v>#REF!</v>
      </c>
      <c r="D2488" s="505" t="e">
        <f>IF(Produit_Tarif_Stock!#REF!&lt;&gt;"",Produit_Tarif_Stock!#REF!,"")</f>
        <v>#REF!</v>
      </c>
      <c r="E2488" s="514" t="e">
        <f>IF(Produit_Tarif_Stock!#REF!&lt;&gt;0,Produit_Tarif_Stock!#REF!,"")</f>
        <v>#REF!</v>
      </c>
      <c r="F2488" s="2" t="e">
        <f>IF(Produit_Tarif_Stock!#REF!&lt;&gt;"",Produit_Tarif_Stock!#REF!,"")</f>
        <v>#REF!</v>
      </c>
      <c r="G2488" s="506" t="e">
        <f>IF(Produit_Tarif_Stock!#REF!&lt;&gt;0,Produit_Tarif_Stock!#REF!,"")</f>
        <v>#REF!</v>
      </c>
      <c r="I2488" s="506" t="str">
        <f t="shared" si="76"/>
        <v/>
      </c>
      <c r="J2488" s="2" t="e">
        <f>IF(Produit_Tarif_Stock!#REF!&lt;&gt;0,Produit_Tarif_Stock!#REF!,"")</f>
        <v>#REF!</v>
      </c>
      <c r="K2488" s="2" t="e">
        <f>IF(Produit_Tarif_Stock!#REF!&lt;&gt;0,Produit_Tarif_Stock!#REF!,"")</f>
        <v>#REF!</v>
      </c>
      <c r="L2488" s="114" t="e">
        <f>IF(Produit_Tarif_Stock!#REF!&lt;&gt;0,Produit_Tarif_Stock!#REF!,"")</f>
        <v>#REF!</v>
      </c>
      <c r="M2488" s="114" t="e">
        <f>IF(Produit_Tarif_Stock!#REF!&lt;&gt;0,Produit_Tarif_Stock!#REF!,"")</f>
        <v>#REF!</v>
      </c>
      <c r="N2488" s="454"/>
      <c r="P2488" s="2" t="e">
        <f>IF(Produit_Tarif_Stock!#REF!&lt;&gt;0,Produit_Tarif_Stock!#REF!,"")</f>
        <v>#REF!</v>
      </c>
      <c r="Q2488" s="518" t="e">
        <f>IF(Produit_Tarif_Stock!#REF!&lt;&gt;0,(E2488-(E2488*H2488)-Produit_Tarif_Stock!#REF!)/Produit_Tarif_Stock!#REF!*100,(E2488-(E2488*H2488)-Produit_Tarif_Stock!#REF!)/Produit_Tarif_Stock!#REF!*100)</f>
        <v>#REF!</v>
      </c>
      <c r="R2488" s="523">
        <f t="shared" si="77"/>
        <v>0</v>
      </c>
      <c r="S2488" s="524" t="e">
        <f>Produit_Tarif_Stock!#REF!</f>
        <v>#REF!</v>
      </c>
    </row>
    <row r="2489" spans="1:19" ht="24.75" customHeight="1">
      <c r="A2489" s="228" t="e">
        <f>Produit_Tarif_Stock!#REF!</f>
        <v>#REF!</v>
      </c>
      <c r="B2489" s="118" t="e">
        <f>IF(Produit_Tarif_Stock!#REF!&lt;&gt;"",Produit_Tarif_Stock!#REF!,"")</f>
        <v>#REF!</v>
      </c>
      <c r="C2489" s="502" t="e">
        <f>IF(Produit_Tarif_Stock!#REF!&lt;&gt;"",Produit_Tarif_Stock!#REF!,"")</f>
        <v>#REF!</v>
      </c>
      <c r="D2489" s="505" t="e">
        <f>IF(Produit_Tarif_Stock!#REF!&lt;&gt;"",Produit_Tarif_Stock!#REF!,"")</f>
        <v>#REF!</v>
      </c>
      <c r="E2489" s="514" t="e">
        <f>IF(Produit_Tarif_Stock!#REF!&lt;&gt;0,Produit_Tarif_Stock!#REF!,"")</f>
        <v>#REF!</v>
      </c>
      <c r="F2489" s="2" t="e">
        <f>IF(Produit_Tarif_Stock!#REF!&lt;&gt;"",Produit_Tarif_Stock!#REF!,"")</f>
        <v>#REF!</v>
      </c>
      <c r="G2489" s="506" t="e">
        <f>IF(Produit_Tarif_Stock!#REF!&lt;&gt;0,Produit_Tarif_Stock!#REF!,"")</f>
        <v>#REF!</v>
      </c>
      <c r="I2489" s="506" t="str">
        <f t="shared" si="76"/>
        <v/>
      </c>
      <c r="J2489" s="2" t="e">
        <f>IF(Produit_Tarif_Stock!#REF!&lt;&gt;0,Produit_Tarif_Stock!#REF!,"")</f>
        <v>#REF!</v>
      </c>
      <c r="K2489" s="2" t="e">
        <f>IF(Produit_Tarif_Stock!#REF!&lt;&gt;0,Produit_Tarif_Stock!#REF!,"")</f>
        <v>#REF!</v>
      </c>
      <c r="L2489" s="114" t="e">
        <f>IF(Produit_Tarif_Stock!#REF!&lt;&gt;0,Produit_Tarif_Stock!#REF!,"")</f>
        <v>#REF!</v>
      </c>
      <c r="M2489" s="114" t="e">
        <f>IF(Produit_Tarif_Stock!#REF!&lt;&gt;0,Produit_Tarif_Stock!#REF!,"")</f>
        <v>#REF!</v>
      </c>
      <c r="N2489" s="454"/>
      <c r="P2489" s="2" t="e">
        <f>IF(Produit_Tarif_Stock!#REF!&lt;&gt;0,Produit_Tarif_Stock!#REF!,"")</f>
        <v>#REF!</v>
      </c>
      <c r="Q2489" s="518" t="e">
        <f>IF(Produit_Tarif_Stock!#REF!&lt;&gt;0,(E2489-(E2489*H2489)-Produit_Tarif_Stock!#REF!)/Produit_Tarif_Stock!#REF!*100,(E2489-(E2489*H2489)-Produit_Tarif_Stock!#REF!)/Produit_Tarif_Stock!#REF!*100)</f>
        <v>#REF!</v>
      </c>
      <c r="R2489" s="523">
        <f t="shared" si="77"/>
        <v>0</v>
      </c>
      <c r="S2489" s="524" t="e">
        <f>Produit_Tarif_Stock!#REF!</f>
        <v>#REF!</v>
      </c>
    </row>
    <row r="2490" spans="1:19" ht="24.75" customHeight="1">
      <c r="A2490" s="228" t="e">
        <f>Produit_Tarif_Stock!#REF!</f>
        <v>#REF!</v>
      </c>
      <c r="B2490" s="118" t="e">
        <f>IF(Produit_Tarif_Stock!#REF!&lt;&gt;"",Produit_Tarif_Stock!#REF!,"")</f>
        <v>#REF!</v>
      </c>
      <c r="C2490" s="502" t="e">
        <f>IF(Produit_Tarif_Stock!#REF!&lt;&gt;"",Produit_Tarif_Stock!#REF!,"")</f>
        <v>#REF!</v>
      </c>
      <c r="D2490" s="505" t="e">
        <f>IF(Produit_Tarif_Stock!#REF!&lt;&gt;"",Produit_Tarif_Stock!#REF!,"")</f>
        <v>#REF!</v>
      </c>
      <c r="E2490" s="514" t="e">
        <f>IF(Produit_Tarif_Stock!#REF!&lt;&gt;0,Produit_Tarif_Stock!#REF!,"")</f>
        <v>#REF!</v>
      </c>
      <c r="F2490" s="2" t="e">
        <f>IF(Produit_Tarif_Stock!#REF!&lt;&gt;"",Produit_Tarif_Stock!#REF!,"")</f>
        <v>#REF!</v>
      </c>
      <c r="G2490" s="506" t="e">
        <f>IF(Produit_Tarif_Stock!#REF!&lt;&gt;0,Produit_Tarif_Stock!#REF!,"")</f>
        <v>#REF!</v>
      </c>
      <c r="I2490" s="506" t="str">
        <f t="shared" si="76"/>
        <v/>
      </c>
      <c r="J2490" s="2" t="e">
        <f>IF(Produit_Tarif_Stock!#REF!&lt;&gt;0,Produit_Tarif_Stock!#REF!,"")</f>
        <v>#REF!</v>
      </c>
      <c r="K2490" s="2" t="e">
        <f>IF(Produit_Tarif_Stock!#REF!&lt;&gt;0,Produit_Tarif_Stock!#REF!,"")</f>
        <v>#REF!</v>
      </c>
      <c r="L2490" s="114" t="e">
        <f>IF(Produit_Tarif_Stock!#REF!&lt;&gt;0,Produit_Tarif_Stock!#REF!,"")</f>
        <v>#REF!</v>
      </c>
      <c r="M2490" s="114" t="e">
        <f>IF(Produit_Tarif_Stock!#REF!&lt;&gt;0,Produit_Tarif_Stock!#REF!,"")</f>
        <v>#REF!</v>
      </c>
      <c r="N2490" s="454"/>
      <c r="P2490" s="2" t="e">
        <f>IF(Produit_Tarif_Stock!#REF!&lt;&gt;0,Produit_Tarif_Stock!#REF!,"")</f>
        <v>#REF!</v>
      </c>
      <c r="Q2490" s="518" t="e">
        <f>IF(Produit_Tarif_Stock!#REF!&lt;&gt;0,(E2490-(E2490*H2490)-Produit_Tarif_Stock!#REF!)/Produit_Tarif_Stock!#REF!*100,(E2490-(E2490*H2490)-Produit_Tarif_Stock!#REF!)/Produit_Tarif_Stock!#REF!*100)</f>
        <v>#REF!</v>
      </c>
      <c r="R2490" s="523">
        <f t="shared" si="77"/>
        <v>0</v>
      </c>
      <c r="S2490" s="524" t="e">
        <f>Produit_Tarif_Stock!#REF!</f>
        <v>#REF!</v>
      </c>
    </row>
    <row r="2491" spans="1:19" ht="24.75" customHeight="1">
      <c r="A2491" s="228" t="e">
        <f>Produit_Tarif_Stock!#REF!</f>
        <v>#REF!</v>
      </c>
      <c r="B2491" s="118" t="e">
        <f>IF(Produit_Tarif_Stock!#REF!&lt;&gt;"",Produit_Tarif_Stock!#REF!,"")</f>
        <v>#REF!</v>
      </c>
      <c r="C2491" s="502" t="e">
        <f>IF(Produit_Tarif_Stock!#REF!&lt;&gt;"",Produit_Tarif_Stock!#REF!,"")</f>
        <v>#REF!</v>
      </c>
      <c r="D2491" s="505" t="e">
        <f>IF(Produit_Tarif_Stock!#REF!&lt;&gt;"",Produit_Tarif_Stock!#REF!,"")</f>
        <v>#REF!</v>
      </c>
      <c r="E2491" s="514" t="e">
        <f>IF(Produit_Tarif_Stock!#REF!&lt;&gt;0,Produit_Tarif_Stock!#REF!,"")</f>
        <v>#REF!</v>
      </c>
      <c r="F2491" s="2" t="e">
        <f>IF(Produit_Tarif_Stock!#REF!&lt;&gt;"",Produit_Tarif_Stock!#REF!,"")</f>
        <v>#REF!</v>
      </c>
      <c r="G2491" s="506" t="e">
        <f>IF(Produit_Tarif_Stock!#REF!&lt;&gt;0,Produit_Tarif_Stock!#REF!,"")</f>
        <v>#REF!</v>
      </c>
      <c r="I2491" s="506" t="str">
        <f t="shared" si="76"/>
        <v/>
      </c>
      <c r="J2491" s="2" t="e">
        <f>IF(Produit_Tarif_Stock!#REF!&lt;&gt;0,Produit_Tarif_Stock!#REF!,"")</f>
        <v>#REF!</v>
      </c>
      <c r="K2491" s="2" t="e">
        <f>IF(Produit_Tarif_Stock!#REF!&lt;&gt;0,Produit_Tarif_Stock!#REF!,"")</f>
        <v>#REF!</v>
      </c>
      <c r="L2491" s="114" t="e">
        <f>IF(Produit_Tarif_Stock!#REF!&lt;&gt;0,Produit_Tarif_Stock!#REF!,"")</f>
        <v>#REF!</v>
      </c>
      <c r="M2491" s="114" t="e">
        <f>IF(Produit_Tarif_Stock!#REF!&lt;&gt;0,Produit_Tarif_Stock!#REF!,"")</f>
        <v>#REF!</v>
      </c>
      <c r="N2491" s="454"/>
      <c r="P2491" s="2" t="e">
        <f>IF(Produit_Tarif_Stock!#REF!&lt;&gt;0,Produit_Tarif_Stock!#REF!,"")</f>
        <v>#REF!</v>
      </c>
      <c r="Q2491" s="518" t="e">
        <f>IF(Produit_Tarif_Stock!#REF!&lt;&gt;0,(E2491-(E2491*H2491)-Produit_Tarif_Stock!#REF!)/Produit_Tarif_Stock!#REF!*100,(E2491-(E2491*H2491)-Produit_Tarif_Stock!#REF!)/Produit_Tarif_Stock!#REF!*100)</f>
        <v>#REF!</v>
      </c>
      <c r="R2491" s="523">
        <f t="shared" si="77"/>
        <v>0</v>
      </c>
      <c r="S2491" s="524" t="e">
        <f>Produit_Tarif_Stock!#REF!</f>
        <v>#REF!</v>
      </c>
    </row>
    <row r="2492" spans="1:19" ht="24.75" customHeight="1">
      <c r="A2492" s="228" t="e">
        <f>Produit_Tarif_Stock!#REF!</f>
        <v>#REF!</v>
      </c>
      <c r="B2492" s="118" t="e">
        <f>IF(Produit_Tarif_Stock!#REF!&lt;&gt;"",Produit_Tarif_Stock!#REF!,"")</f>
        <v>#REF!</v>
      </c>
      <c r="C2492" s="502" t="e">
        <f>IF(Produit_Tarif_Stock!#REF!&lt;&gt;"",Produit_Tarif_Stock!#REF!,"")</f>
        <v>#REF!</v>
      </c>
      <c r="D2492" s="505" t="e">
        <f>IF(Produit_Tarif_Stock!#REF!&lt;&gt;"",Produit_Tarif_Stock!#REF!,"")</f>
        <v>#REF!</v>
      </c>
      <c r="E2492" s="514" t="e">
        <f>IF(Produit_Tarif_Stock!#REF!&lt;&gt;0,Produit_Tarif_Stock!#REF!,"")</f>
        <v>#REF!</v>
      </c>
      <c r="F2492" s="2" t="e">
        <f>IF(Produit_Tarif_Stock!#REF!&lt;&gt;"",Produit_Tarif_Stock!#REF!,"")</f>
        <v>#REF!</v>
      </c>
      <c r="G2492" s="506" t="e">
        <f>IF(Produit_Tarif_Stock!#REF!&lt;&gt;0,Produit_Tarif_Stock!#REF!,"")</f>
        <v>#REF!</v>
      </c>
      <c r="I2492" s="506" t="str">
        <f t="shared" si="76"/>
        <v/>
      </c>
      <c r="J2492" s="2" t="e">
        <f>IF(Produit_Tarif_Stock!#REF!&lt;&gt;0,Produit_Tarif_Stock!#REF!,"")</f>
        <v>#REF!</v>
      </c>
      <c r="K2492" s="2" t="e">
        <f>IF(Produit_Tarif_Stock!#REF!&lt;&gt;0,Produit_Tarif_Stock!#REF!,"")</f>
        <v>#REF!</v>
      </c>
      <c r="L2492" s="114" t="e">
        <f>IF(Produit_Tarif_Stock!#REF!&lt;&gt;0,Produit_Tarif_Stock!#REF!,"")</f>
        <v>#REF!</v>
      </c>
      <c r="M2492" s="114" t="e">
        <f>IF(Produit_Tarif_Stock!#REF!&lt;&gt;0,Produit_Tarif_Stock!#REF!,"")</f>
        <v>#REF!</v>
      </c>
      <c r="N2492" s="454"/>
      <c r="P2492" s="2" t="e">
        <f>IF(Produit_Tarif_Stock!#REF!&lt;&gt;0,Produit_Tarif_Stock!#REF!,"")</f>
        <v>#REF!</v>
      </c>
      <c r="Q2492" s="518" t="e">
        <f>IF(Produit_Tarif_Stock!#REF!&lt;&gt;0,(E2492-(E2492*H2492)-Produit_Tarif_Stock!#REF!)/Produit_Tarif_Stock!#REF!*100,(E2492-(E2492*H2492)-Produit_Tarif_Stock!#REF!)/Produit_Tarif_Stock!#REF!*100)</f>
        <v>#REF!</v>
      </c>
      <c r="R2492" s="523">
        <f t="shared" si="77"/>
        <v>0</v>
      </c>
      <c r="S2492" s="524" t="e">
        <f>Produit_Tarif_Stock!#REF!</f>
        <v>#REF!</v>
      </c>
    </row>
    <row r="2493" spans="1:19" ht="24.75" customHeight="1">
      <c r="A2493" s="228" t="e">
        <f>Produit_Tarif_Stock!#REF!</f>
        <v>#REF!</v>
      </c>
      <c r="B2493" s="118" t="e">
        <f>IF(Produit_Tarif_Stock!#REF!&lt;&gt;"",Produit_Tarif_Stock!#REF!,"")</f>
        <v>#REF!</v>
      </c>
      <c r="C2493" s="502" t="e">
        <f>IF(Produit_Tarif_Stock!#REF!&lt;&gt;"",Produit_Tarif_Stock!#REF!,"")</f>
        <v>#REF!</v>
      </c>
      <c r="D2493" s="505" t="e">
        <f>IF(Produit_Tarif_Stock!#REF!&lt;&gt;"",Produit_Tarif_Stock!#REF!,"")</f>
        <v>#REF!</v>
      </c>
      <c r="E2493" s="514" t="e">
        <f>IF(Produit_Tarif_Stock!#REF!&lt;&gt;0,Produit_Tarif_Stock!#REF!,"")</f>
        <v>#REF!</v>
      </c>
      <c r="F2493" s="2" t="e">
        <f>IF(Produit_Tarif_Stock!#REF!&lt;&gt;"",Produit_Tarif_Stock!#REF!,"")</f>
        <v>#REF!</v>
      </c>
      <c r="G2493" s="506" t="e">
        <f>IF(Produit_Tarif_Stock!#REF!&lt;&gt;0,Produit_Tarif_Stock!#REF!,"")</f>
        <v>#REF!</v>
      </c>
      <c r="I2493" s="506" t="str">
        <f t="shared" si="76"/>
        <v/>
      </c>
      <c r="J2493" s="2" t="e">
        <f>IF(Produit_Tarif_Stock!#REF!&lt;&gt;0,Produit_Tarif_Stock!#REF!,"")</f>
        <v>#REF!</v>
      </c>
      <c r="K2493" s="2" t="e">
        <f>IF(Produit_Tarif_Stock!#REF!&lt;&gt;0,Produit_Tarif_Stock!#REF!,"")</f>
        <v>#REF!</v>
      </c>
      <c r="L2493" s="114" t="e">
        <f>IF(Produit_Tarif_Stock!#REF!&lt;&gt;0,Produit_Tarif_Stock!#REF!,"")</f>
        <v>#REF!</v>
      </c>
      <c r="M2493" s="114" t="e">
        <f>IF(Produit_Tarif_Stock!#REF!&lt;&gt;0,Produit_Tarif_Stock!#REF!,"")</f>
        <v>#REF!</v>
      </c>
      <c r="N2493" s="454"/>
      <c r="P2493" s="2" t="e">
        <f>IF(Produit_Tarif_Stock!#REF!&lt;&gt;0,Produit_Tarif_Stock!#REF!,"")</f>
        <v>#REF!</v>
      </c>
      <c r="Q2493" s="518" t="e">
        <f>IF(Produit_Tarif_Stock!#REF!&lt;&gt;0,(E2493-(E2493*H2493)-Produit_Tarif_Stock!#REF!)/Produit_Tarif_Stock!#REF!*100,(E2493-(E2493*H2493)-Produit_Tarif_Stock!#REF!)/Produit_Tarif_Stock!#REF!*100)</f>
        <v>#REF!</v>
      </c>
      <c r="R2493" s="523">
        <f t="shared" si="77"/>
        <v>0</v>
      </c>
      <c r="S2493" s="524" t="e">
        <f>Produit_Tarif_Stock!#REF!</f>
        <v>#REF!</v>
      </c>
    </row>
    <row r="2494" spans="1:19" ht="24.75" customHeight="1">
      <c r="A2494" s="228" t="e">
        <f>Produit_Tarif_Stock!#REF!</f>
        <v>#REF!</v>
      </c>
      <c r="B2494" s="118" t="e">
        <f>IF(Produit_Tarif_Stock!#REF!&lt;&gt;"",Produit_Tarif_Stock!#REF!,"")</f>
        <v>#REF!</v>
      </c>
      <c r="C2494" s="502" t="e">
        <f>IF(Produit_Tarif_Stock!#REF!&lt;&gt;"",Produit_Tarif_Stock!#REF!,"")</f>
        <v>#REF!</v>
      </c>
      <c r="D2494" s="505" t="e">
        <f>IF(Produit_Tarif_Stock!#REF!&lt;&gt;"",Produit_Tarif_Stock!#REF!,"")</f>
        <v>#REF!</v>
      </c>
      <c r="E2494" s="514" t="e">
        <f>IF(Produit_Tarif_Stock!#REF!&lt;&gt;0,Produit_Tarif_Stock!#REF!,"")</f>
        <v>#REF!</v>
      </c>
      <c r="F2494" s="2" t="e">
        <f>IF(Produit_Tarif_Stock!#REF!&lt;&gt;"",Produit_Tarif_Stock!#REF!,"")</f>
        <v>#REF!</v>
      </c>
      <c r="G2494" s="506" t="e">
        <f>IF(Produit_Tarif_Stock!#REF!&lt;&gt;0,Produit_Tarif_Stock!#REF!,"")</f>
        <v>#REF!</v>
      </c>
      <c r="I2494" s="506" t="str">
        <f t="shared" si="76"/>
        <v/>
      </c>
      <c r="J2494" s="2" t="e">
        <f>IF(Produit_Tarif_Stock!#REF!&lt;&gt;0,Produit_Tarif_Stock!#REF!,"")</f>
        <v>#REF!</v>
      </c>
      <c r="K2494" s="2" t="e">
        <f>IF(Produit_Tarif_Stock!#REF!&lt;&gt;0,Produit_Tarif_Stock!#REF!,"")</f>
        <v>#REF!</v>
      </c>
      <c r="L2494" s="114" t="e">
        <f>IF(Produit_Tarif_Stock!#REF!&lt;&gt;0,Produit_Tarif_Stock!#REF!,"")</f>
        <v>#REF!</v>
      </c>
      <c r="M2494" s="114" t="e">
        <f>IF(Produit_Tarif_Stock!#REF!&lt;&gt;0,Produit_Tarif_Stock!#REF!,"")</f>
        <v>#REF!</v>
      </c>
      <c r="N2494" s="454"/>
      <c r="P2494" s="2" t="e">
        <f>IF(Produit_Tarif_Stock!#REF!&lt;&gt;0,Produit_Tarif_Stock!#REF!,"")</f>
        <v>#REF!</v>
      </c>
      <c r="Q2494" s="518" t="e">
        <f>IF(Produit_Tarif_Stock!#REF!&lt;&gt;0,(E2494-(E2494*H2494)-Produit_Tarif_Stock!#REF!)/Produit_Tarif_Stock!#REF!*100,(E2494-(E2494*H2494)-Produit_Tarif_Stock!#REF!)/Produit_Tarif_Stock!#REF!*100)</f>
        <v>#REF!</v>
      </c>
      <c r="R2494" s="523">
        <f t="shared" si="77"/>
        <v>0</v>
      </c>
      <c r="S2494" s="524" t="e">
        <f>Produit_Tarif_Stock!#REF!</f>
        <v>#REF!</v>
      </c>
    </row>
    <row r="2495" spans="1:19" ht="24.75" customHeight="1">
      <c r="A2495" s="228" t="e">
        <f>Produit_Tarif_Stock!#REF!</f>
        <v>#REF!</v>
      </c>
      <c r="B2495" s="118" t="e">
        <f>IF(Produit_Tarif_Stock!#REF!&lt;&gt;"",Produit_Tarif_Stock!#REF!,"")</f>
        <v>#REF!</v>
      </c>
      <c r="C2495" s="502" t="e">
        <f>IF(Produit_Tarif_Stock!#REF!&lt;&gt;"",Produit_Tarif_Stock!#REF!,"")</f>
        <v>#REF!</v>
      </c>
      <c r="D2495" s="505" t="e">
        <f>IF(Produit_Tarif_Stock!#REF!&lt;&gt;"",Produit_Tarif_Stock!#REF!,"")</f>
        <v>#REF!</v>
      </c>
      <c r="E2495" s="514" t="e">
        <f>IF(Produit_Tarif_Stock!#REF!&lt;&gt;0,Produit_Tarif_Stock!#REF!,"")</f>
        <v>#REF!</v>
      </c>
      <c r="F2495" s="2" t="e">
        <f>IF(Produit_Tarif_Stock!#REF!&lt;&gt;"",Produit_Tarif_Stock!#REF!,"")</f>
        <v>#REF!</v>
      </c>
      <c r="G2495" s="506" t="e">
        <f>IF(Produit_Tarif_Stock!#REF!&lt;&gt;0,Produit_Tarif_Stock!#REF!,"")</f>
        <v>#REF!</v>
      </c>
      <c r="I2495" s="506" t="str">
        <f t="shared" si="76"/>
        <v/>
      </c>
      <c r="J2495" s="2" t="e">
        <f>IF(Produit_Tarif_Stock!#REF!&lt;&gt;0,Produit_Tarif_Stock!#REF!,"")</f>
        <v>#REF!</v>
      </c>
      <c r="K2495" s="2" t="e">
        <f>IF(Produit_Tarif_Stock!#REF!&lt;&gt;0,Produit_Tarif_Stock!#REF!,"")</f>
        <v>#REF!</v>
      </c>
      <c r="L2495" s="114" t="e">
        <f>IF(Produit_Tarif_Stock!#REF!&lt;&gt;0,Produit_Tarif_Stock!#REF!,"")</f>
        <v>#REF!</v>
      </c>
      <c r="M2495" s="114" t="e">
        <f>IF(Produit_Tarif_Stock!#REF!&lt;&gt;0,Produit_Tarif_Stock!#REF!,"")</f>
        <v>#REF!</v>
      </c>
      <c r="N2495" s="454"/>
      <c r="P2495" s="2" t="e">
        <f>IF(Produit_Tarif_Stock!#REF!&lt;&gt;0,Produit_Tarif_Stock!#REF!,"")</f>
        <v>#REF!</v>
      </c>
      <c r="Q2495" s="518" t="e">
        <f>IF(Produit_Tarif_Stock!#REF!&lt;&gt;0,(E2495-(E2495*H2495)-Produit_Tarif_Stock!#REF!)/Produit_Tarif_Stock!#REF!*100,(E2495-(E2495*H2495)-Produit_Tarif_Stock!#REF!)/Produit_Tarif_Stock!#REF!*100)</f>
        <v>#REF!</v>
      </c>
      <c r="R2495" s="523">
        <f t="shared" si="77"/>
        <v>0</v>
      </c>
      <c r="S2495" s="524" t="e">
        <f>Produit_Tarif_Stock!#REF!</f>
        <v>#REF!</v>
      </c>
    </row>
    <row r="2496" spans="1:19" ht="24.75" customHeight="1">
      <c r="A2496" s="228" t="e">
        <f>Produit_Tarif_Stock!#REF!</f>
        <v>#REF!</v>
      </c>
      <c r="B2496" s="118" t="e">
        <f>IF(Produit_Tarif_Stock!#REF!&lt;&gt;"",Produit_Tarif_Stock!#REF!,"")</f>
        <v>#REF!</v>
      </c>
      <c r="C2496" s="502" t="e">
        <f>IF(Produit_Tarif_Stock!#REF!&lt;&gt;"",Produit_Tarif_Stock!#REF!,"")</f>
        <v>#REF!</v>
      </c>
      <c r="D2496" s="505" t="e">
        <f>IF(Produit_Tarif_Stock!#REF!&lt;&gt;"",Produit_Tarif_Stock!#REF!,"")</f>
        <v>#REF!</v>
      </c>
      <c r="E2496" s="514" t="e">
        <f>IF(Produit_Tarif_Stock!#REF!&lt;&gt;0,Produit_Tarif_Stock!#REF!,"")</f>
        <v>#REF!</v>
      </c>
      <c r="F2496" s="2" t="e">
        <f>IF(Produit_Tarif_Stock!#REF!&lt;&gt;"",Produit_Tarif_Stock!#REF!,"")</f>
        <v>#REF!</v>
      </c>
      <c r="G2496" s="506" t="e">
        <f>IF(Produit_Tarif_Stock!#REF!&lt;&gt;0,Produit_Tarif_Stock!#REF!,"")</f>
        <v>#REF!</v>
      </c>
      <c r="I2496" s="506" t="str">
        <f t="shared" si="76"/>
        <v/>
      </c>
      <c r="J2496" s="2" t="e">
        <f>IF(Produit_Tarif_Stock!#REF!&lt;&gt;0,Produit_Tarif_Stock!#REF!,"")</f>
        <v>#REF!</v>
      </c>
      <c r="K2496" s="2" t="e">
        <f>IF(Produit_Tarif_Stock!#REF!&lt;&gt;0,Produit_Tarif_Stock!#REF!,"")</f>
        <v>#REF!</v>
      </c>
      <c r="L2496" s="114" t="e">
        <f>IF(Produit_Tarif_Stock!#REF!&lt;&gt;0,Produit_Tarif_Stock!#REF!,"")</f>
        <v>#REF!</v>
      </c>
      <c r="M2496" s="114" t="e">
        <f>IF(Produit_Tarif_Stock!#REF!&lt;&gt;0,Produit_Tarif_Stock!#REF!,"")</f>
        <v>#REF!</v>
      </c>
      <c r="N2496" s="454"/>
      <c r="P2496" s="2" t="e">
        <f>IF(Produit_Tarif_Stock!#REF!&lt;&gt;0,Produit_Tarif_Stock!#REF!,"")</f>
        <v>#REF!</v>
      </c>
      <c r="Q2496" s="518" t="e">
        <f>IF(Produit_Tarif_Stock!#REF!&lt;&gt;0,(E2496-(E2496*H2496)-Produit_Tarif_Stock!#REF!)/Produit_Tarif_Stock!#REF!*100,(E2496-(E2496*H2496)-Produit_Tarif_Stock!#REF!)/Produit_Tarif_Stock!#REF!*100)</f>
        <v>#REF!</v>
      </c>
      <c r="R2496" s="523">
        <f t="shared" si="77"/>
        <v>0</v>
      </c>
      <c r="S2496" s="524" t="e">
        <f>Produit_Tarif_Stock!#REF!</f>
        <v>#REF!</v>
      </c>
    </row>
    <row r="2497" spans="1:19" ht="24.75" customHeight="1">
      <c r="A2497" s="228" t="e">
        <f>Produit_Tarif_Stock!#REF!</f>
        <v>#REF!</v>
      </c>
      <c r="B2497" s="118" t="e">
        <f>IF(Produit_Tarif_Stock!#REF!&lt;&gt;"",Produit_Tarif_Stock!#REF!,"")</f>
        <v>#REF!</v>
      </c>
      <c r="C2497" s="502" t="e">
        <f>IF(Produit_Tarif_Stock!#REF!&lt;&gt;"",Produit_Tarif_Stock!#REF!,"")</f>
        <v>#REF!</v>
      </c>
      <c r="D2497" s="505" t="e">
        <f>IF(Produit_Tarif_Stock!#REF!&lt;&gt;"",Produit_Tarif_Stock!#REF!,"")</f>
        <v>#REF!</v>
      </c>
      <c r="E2497" s="514" t="e">
        <f>IF(Produit_Tarif_Stock!#REF!&lt;&gt;0,Produit_Tarif_Stock!#REF!,"")</f>
        <v>#REF!</v>
      </c>
      <c r="F2497" s="2" t="e">
        <f>IF(Produit_Tarif_Stock!#REF!&lt;&gt;"",Produit_Tarif_Stock!#REF!,"")</f>
        <v>#REF!</v>
      </c>
      <c r="G2497" s="506" t="e">
        <f>IF(Produit_Tarif_Stock!#REF!&lt;&gt;0,Produit_Tarif_Stock!#REF!,"")</f>
        <v>#REF!</v>
      </c>
      <c r="I2497" s="506" t="str">
        <f t="shared" si="76"/>
        <v/>
      </c>
      <c r="J2497" s="2" t="e">
        <f>IF(Produit_Tarif_Stock!#REF!&lt;&gt;0,Produit_Tarif_Stock!#REF!,"")</f>
        <v>#REF!</v>
      </c>
      <c r="K2497" s="2" t="e">
        <f>IF(Produit_Tarif_Stock!#REF!&lt;&gt;0,Produit_Tarif_Stock!#REF!,"")</f>
        <v>#REF!</v>
      </c>
      <c r="L2497" s="114" t="e">
        <f>IF(Produit_Tarif_Stock!#REF!&lt;&gt;0,Produit_Tarif_Stock!#REF!,"")</f>
        <v>#REF!</v>
      </c>
      <c r="M2497" s="114" t="e">
        <f>IF(Produit_Tarif_Stock!#REF!&lt;&gt;0,Produit_Tarif_Stock!#REF!,"")</f>
        <v>#REF!</v>
      </c>
      <c r="N2497" s="454"/>
      <c r="P2497" s="2" t="e">
        <f>IF(Produit_Tarif_Stock!#REF!&lt;&gt;0,Produit_Tarif_Stock!#REF!,"")</f>
        <v>#REF!</v>
      </c>
      <c r="Q2497" s="518" t="e">
        <f>IF(Produit_Tarif_Stock!#REF!&lt;&gt;0,(E2497-(E2497*H2497)-Produit_Tarif_Stock!#REF!)/Produit_Tarif_Stock!#REF!*100,(E2497-(E2497*H2497)-Produit_Tarif_Stock!#REF!)/Produit_Tarif_Stock!#REF!*100)</f>
        <v>#REF!</v>
      </c>
      <c r="R2497" s="523">
        <f t="shared" si="77"/>
        <v>0</v>
      </c>
      <c r="S2497" s="524" t="e">
        <f>Produit_Tarif_Stock!#REF!</f>
        <v>#REF!</v>
      </c>
    </row>
    <row r="2498" spans="1:19" ht="24.75" customHeight="1">
      <c r="A2498" s="228" t="e">
        <f>Produit_Tarif_Stock!#REF!</f>
        <v>#REF!</v>
      </c>
      <c r="B2498" s="118" t="e">
        <f>IF(Produit_Tarif_Stock!#REF!&lt;&gt;"",Produit_Tarif_Stock!#REF!,"")</f>
        <v>#REF!</v>
      </c>
      <c r="C2498" s="502" t="e">
        <f>IF(Produit_Tarif_Stock!#REF!&lt;&gt;"",Produit_Tarif_Stock!#REF!,"")</f>
        <v>#REF!</v>
      </c>
      <c r="D2498" s="505" t="e">
        <f>IF(Produit_Tarif_Stock!#REF!&lt;&gt;"",Produit_Tarif_Stock!#REF!,"")</f>
        <v>#REF!</v>
      </c>
      <c r="E2498" s="514" t="e">
        <f>IF(Produit_Tarif_Stock!#REF!&lt;&gt;0,Produit_Tarif_Stock!#REF!,"")</f>
        <v>#REF!</v>
      </c>
      <c r="F2498" s="2" t="e">
        <f>IF(Produit_Tarif_Stock!#REF!&lt;&gt;"",Produit_Tarif_Stock!#REF!,"")</f>
        <v>#REF!</v>
      </c>
      <c r="G2498" s="506" t="e">
        <f>IF(Produit_Tarif_Stock!#REF!&lt;&gt;0,Produit_Tarif_Stock!#REF!,"")</f>
        <v>#REF!</v>
      </c>
      <c r="I2498" s="506" t="str">
        <f t="shared" si="76"/>
        <v/>
      </c>
      <c r="J2498" s="2" t="e">
        <f>IF(Produit_Tarif_Stock!#REF!&lt;&gt;0,Produit_Tarif_Stock!#REF!,"")</f>
        <v>#REF!</v>
      </c>
      <c r="K2498" s="2" t="e">
        <f>IF(Produit_Tarif_Stock!#REF!&lt;&gt;0,Produit_Tarif_Stock!#REF!,"")</f>
        <v>#REF!</v>
      </c>
      <c r="L2498" s="114" t="e">
        <f>IF(Produit_Tarif_Stock!#REF!&lt;&gt;0,Produit_Tarif_Stock!#REF!,"")</f>
        <v>#REF!</v>
      </c>
      <c r="M2498" s="114" t="e">
        <f>IF(Produit_Tarif_Stock!#REF!&lt;&gt;0,Produit_Tarif_Stock!#REF!,"")</f>
        <v>#REF!</v>
      </c>
      <c r="N2498" s="454"/>
      <c r="P2498" s="2" t="e">
        <f>IF(Produit_Tarif_Stock!#REF!&lt;&gt;0,Produit_Tarif_Stock!#REF!,"")</f>
        <v>#REF!</v>
      </c>
      <c r="Q2498" s="518" t="e">
        <f>IF(Produit_Tarif_Stock!#REF!&lt;&gt;0,(E2498-(E2498*H2498)-Produit_Tarif_Stock!#REF!)/Produit_Tarif_Stock!#REF!*100,(E2498-(E2498*H2498)-Produit_Tarif_Stock!#REF!)/Produit_Tarif_Stock!#REF!*100)</f>
        <v>#REF!</v>
      </c>
      <c r="R2498" s="523">
        <f t="shared" si="77"/>
        <v>0</v>
      </c>
      <c r="S2498" s="524" t="e">
        <f>Produit_Tarif_Stock!#REF!</f>
        <v>#REF!</v>
      </c>
    </row>
    <row r="2499" spans="1:19" ht="24.75" customHeight="1">
      <c r="A2499" s="228" t="e">
        <f>Produit_Tarif_Stock!#REF!</f>
        <v>#REF!</v>
      </c>
      <c r="B2499" s="118" t="e">
        <f>IF(Produit_Tarif_Stock!#REF!&lt;&gt;"",Produit_Tarif_Stock!#REF!,"")</f>
        <v>#REF!</v>
      </c>
      <c r="C2499" s="502" t="e">
        <f>IF(Produit_Tarif_Stock!#REF!&lt;&gt;"",Produit_Tarif_Stock!#REF!,"")</f>
        <v>#REF!</v>
      </c>
      <c r="D2499" s="505" t="e">
        <f>IF(Produit_Tarif_Stock!#REF!&lt;&gt;"",Produit_Tarif_Stock!#REF!,"")</f>
        <v>#REF!</v>
      </c>
      <c r="E2499" s="514" t="e">
        <f>IF(Produit_Tarif_Stock!#REF!&lt;&gt;0,Produit_Tarif_Stock!#REF!,"")</f>
        <v>#REF!</v>
      </c>
      <c r="F2499" s="2" t="e">
        <f>IF(Produit_Tarif_Stock!#REF!&lt;&gt;"",Produit_Tarif_Stock!#REF!,"")</f>
        <v>#REF!</v>
      </c>
      <c r="G2499" s="506" t="e">
        <f>IF(Produit_Tarif_Stock!#REF!&lt;&gt;0,Produit_Tarif_Stock!#REF!,"")</f>
        <v>#REF!</v>
      </c>
      <c r="I2499" s="506" t="str">
        <f t="shared" si="76"/>
        <v/>
      </c>
      <c r="J2499" s="2" t="e">
        <f>IF(Produit_Tarif_Stock!#REF!&lt;&gt;0,Produit_Tarif_Stock!#REF!,"")</f>
        <v>#REF!</v>
      </c>
      <c r="K2499" s="2" t="e">
        <f>IF(Produit_Tarif_Stock!#REF!&lt;&gt;0,Produit_Tarif_Stock!#REF!,"")</f>
        <v>#REF!</v>
      </c>
      <c r="L2499" s="114" t="e">
        <f>IF(Produit_Tarif_Stock!#REF!&lt;&gt;0,Produit_Tarif_Stock!#REF!,"")</f>
        <v>#REF!</v>
      </c>
      <c r="M2499" s="114" t="e">
        <f>IF(Produit_Tarif_Stock!#REF!&lt;&gt;0,Produit_Tarif_Stock!#REF!,"")</f>
        <v>#REF!</v>
      </c>
      <c r="N2499" s="454"/>
      <c r="P2499" s="2" t="e">
        <f>IF(Produit_Tarif_Stock!#REF!&lt;&gt;0,Produit_Tarif_Stock!#REF!,"")</f>
        <v>#REF!</v>
      </c>
      <c r="Q2499" s="518" t="e">
        <f>IF(Produit_Tarif_Stock!#REF!&lt;&gt;0,(E2499-(E2499*H2499)-Produit_Tarif_Stock!#REF!)/Produit_Tarif_Stock!#REF!*100,(E2499-(E2499*H2499)-Produit_Tarif_Stock!#REF!)/Produit_Tarif_Stock!#REF!*100)</f>
        <v>#REF!</v>
      </c>
      <c r="R2499" s="523">
        <f t="shared" si="77"/>
        <v>0</v>
      </c>
      <c r="S2499" s="524" t="e">
        <f>Produit_Tarif_Stock!#REF!</f>
        <v>#REF!</v>
      </c>
    </row>
    <row r="2500" spans="1:19" ht="24.75" customHeight="1">
      <c r="A2500" s="228" t="e">
        <f>Produit_Tarif_Stock!#REF!</f>
        <v>#REF!</v>
      </c>
      <c r="B2500" s="118" t="e">
        <f>IF(Produit_Tarif_Stock!#REF!&lt;&gt;"",Produit_Tarif_Stock!#REF!,"")</f>
        <v>#REF!</v>
      </c>
      <c r="C2500" s="502" t="e">
        <f>IF(Produit_Tarif_Stock!#REF!&lt;&gt;"",Produit_Tarif_Stock!#REF!,"")</f>
        <v>#REF!</v>
      </c>
      <c r="D2500" s="505" t="e">
        <f>IF(Produit_Tarif_Stock!#REF!&lt;&gt;"",Produit_Tarif_Stock!#REF!,"")</f>
        <v>#REF!</v>
      </c>
      <c r="E2500" s="514" t="e">
        <f>IF(Produit_Tarif_Stock!#REF!&lt;&gt;0,Produit_Tarif_Stock!#REF!,"")</f>
        <v>#REF!</v>
      </c>
      <c r="F2500" s="2" t="e">
        <f>IF(Produit_Tarif_Stock!#REF!&lt;&gt;"",Produit_Tarif_Stock!#REF!,"")</f>
        <v>#REF!</v>
      </c>
      <c r="G2500" s="506" t="e">
        <f>IF(Produit_Tarif_Stock!#REF!&lt;&gt;0,Produit_Tarif_Stock!#REF!,"")</f>
        <v>#REF!</v>
      </c>
      <c r="I2500" s="506" t="str">
        <f t="shared" si="76"/>
        <v/>
      </c>
      <c r="J2500" s="2" t="e">
        <f>IF(Produit_Tarif_Stock!#REF!&lt;&gt;0,Produit_Tarif_Stock!#REF!,"")</f>
        <v>#REF!</v>
      </c>
      <c r="K2500" s="2" t="e">
        <f>IF(Produit_Tarif_Stock!#REF!&lt;&gt;0,Produit_Tarif_Stock!#REF!,"")</f>
        <v>#REF!</v>
      </c>
      <c r="L2500" s="114" t="e">
        <f>IF(Produit_Tarif_Stock!#REF!&lt;&gt;0,Produit_Tarif_Stock!#REF!,"")</f>
        <v>#REF!</v>
      </c>
      <c r="M2500" s="114" t="e">
        <f>IF(Produit_Tarif_Stock!#REF!&lt;&gt;0,Produit_Tarif_Stock!#REF!,"")</f>
        <v>#REF!</v>
      </c>
      <c r="N2500" s="454"/>
      <c r="P2500" s="2" t="e">
        <f>IF(Produit_Tarif_Stock!#REF!&lt;&gt;0,Produit_Tarif_Stock!#REF!,"")</f>
        <v>#REF!</v>
      </c>
      <c r="Q2500" s="518" t="e">
        <f>IF(Produit_Tarif_Stock!#REF!&lt;&gt;0,(E2500-(E2500*H2500)-Produit_Tarif_Stock!#REF!)/Produit_Tarif_Stock!#REF!*100,(E2500-(E2500*H2500)-Produit_Tarif_Stock!#REF!)/Produit_Tarif_Stock!#REF!*100)</f>
        <v>#REF!</v>
      </c>
      <c r="R2500" s="523">
        <f t="shared" si="77"/>
        <v>0</v>
      </c>
      <c r="S2500" s="524" t="e">
        <f>Produit_Tarif_Stock!#REF!</f>
        <v>#REF!</v>
      </c>
    </row>
    <row r="2501" spans="1:19" ht="24.75" customHeight="1">
      <c r="A2501" s="228" t="e">
        <f>Produit_Tarif_Stock!#REF!</f>
        <v>#REF!</v>
      </c>
      <c r="B2501" s="118" t="e">
        <f>IF(Produit_Tarif_Stock!#REF!&lt;&gt;"",Produit_Tarif_Stock!#REF!,"")</f>
        <v>#REF!</v>
      </c>
      <c r="C2501" s="502" t="e">
        <f>IF(Produit_Tarif_Stock!#REF!&lt;&gt;"",Produit_Tarif_Stock!#REF!,"")</f>
        <v>#REF!</v>
      </c>
      <c r="D2501" s="505" t="e">
        <f>IF(Produit_Tarif_Stock!#REF!&lt;&gt;"",Produit_Tarif_Stock!#REF!,"")</f>
        <v>#REF!</v>
      </c>
      <c r="E2501" s="514" t="e">
        <f>IF(Produit_Tarif_Stock!#REF!&lt;&gt;0,Produit_Tarif_Stock!#REF!,"")</f>
        <v>#REF!</v>
      </c>
      <c r="F2501" s="2" t="e">
        <f>IF(Produit_Tarif_Stock!#REF!&lt;&gt;"",Produit_Tarif_Stock!#REF!,"")</f>
        <v>#REF!</v>
      </c>
      <c r="G2501" s="506" t="e">
        <f>IF(Produit_Tarif_Stock!#REF!&lt;&gt;0,Produit_Tarif_Stock!#REF!,"")</f>
        <v>#REF!</v>
      </c>
      <c r="I2501" s="506" t="str">
        <f t="shared" si="76"/>
        <v/>
      </c>
      <c r="J2501" s="2" t="e">
        <f>IF(Produit_Tarif_Stock!#REF!&lt;&gt;0,Produit_Tarif_Stock!#REF!,"")</f>
        <v>#REF!</v>
      </c>
      <c r="K2501" s="2" t="e">
        <f>IF(Produit_Tarif_Stock!#REF!&lt;&gt;0,Produit_Tarif_Stock!#REF!,"")</f>
        <v>#REF!</v>
      </c>
      <c r="L2501" s="114" t="e">
        <f>IF(Produit_Tarif_Stock!#REF!&lt;&gt;0,Produit_Tarif_Stock!#REF!,"")</f>
        <v>#REF!</v>
      </c>
      <c r="M2501" s="114" t="e">
        <f>IF(Produit_Tarif_Stock!#REF!&lt;&gt;0,Produit_Tarif_Stock!#REF!,"")</f>
        <v>#REF!</v>
      </c>
      <c r="N2501" s="454"/>
      <c r="P2501" s="2" t="e">
        <f>IF(Produit_Tarif_Stock!#REF!&lt;&gt;0,Produit_Tarif_Stock!#REF!,"")</f>
        <v>#REF!</v>
      </c>
      <c r="Q2501" s="518" t="e">
        <f>IF(Produit_Tarif_Stock!#REF!&lt;&gt;0,(E2501-(E2501*H2501)-Produit_Tarif_Stock!#REF!)/Produit_Tarif_Stock!#REF!*100,(E2501-(E2501*H2501)-Produit_Tarif_Stock!#REF!)/Produit_Tarif_Stock!#REF!*100)</f>
        <v>#REF!</v>
      </c>
      <c r="R2501" s="523">
        <f t="shared" si="77"/>
        <v>0</v>
      </c>
      <c r="S2501" s="524" t="e">
        <f>Produit_Tarif_Stock!#REF!</f>
        <v>#REF!</v>
      </c>
    </row>
    <row r="2502" spans="1:19" ht="24.75" customHeight="1">
      <c r="A2502" s="228" t="e">
        <f>Produit_Tarif_Stock!#REF!</f>
        <v>#REF!</v>
      </c>
      <c r="B2502" s="118" t="e">
        <f>IF(Produit_Tarif_Stock!#REF!&lt;&gt;"",Produit_Tarif_Stock!#REF!,"")</f>
        <v>#REF!</v>
      </c>
      <c r="C2502" s="502" t="e">
        <f>IF(Produit_Tarif_Stock!#REF!&lt;&gt;"",Produit_Tarif_Stock!#REF!,"")</f>
        <v>#REF!</v>
      </c>
      <c r="D2502" s="505" t="e">
        <f>IF(Produit_Tarif_Stock!#REF!&lt;&gt;"",Produit_Tarif_Stock!#REF!,"")</f>
        <v>#REF!</v>
      </c>
      <c r="E2502" s="514" t="e">
        <f>IF(Produit_Tarif_Stock!#REF!&lt;&gt;0,Produit_Tarif_Stock!#REF!,"")</f>
        <v>#REF!</v>
      </c>
      <c r="F2502" s="2" t="e">
        <f>IF(Produit_Tarif_Stock!#REF!&lt;&gt;"",Produit_Tarif_Stock!#REF!,"")</f>
        <v>#REF!</v>
      </c>
      <c r="G2502" s="506" t="e">
        <f>IF(Produit_Tarif_Stock!#REF!&lt;&gt;0,Produit_Tarif_Stock!#REF!,"")</f>
        <v>#REF!</v>
      </c>
      <c r="I2502" s="506" t="str">
        <f t="shared" si="76"/>
        <v/>
      </c>
      <c r="J2502" s="2" t="e">
        <f>IF(Produit_Tarif_Stock!#REF!&lt;&gt;0,Produit_Tarif_Stock!#REF!,"")</f>
        <v>#REF!</v>
      </c>
      <c r="K2502" s="2" t="e">
        <f>IF(Produit_Tarif_Stock!#REF!&lt;&gt;0,Produit_Tarif_Stock!#REF!,"")</f>
        <v>#REF!</v>
      </c>
      <c r="L2502" s="114" t="e">
        <f>IF(Produit_Tarif_Stock!#REF!&lt;&gt;0,Produit_Tarif_Stock!#REF!,"")</f>
        <v>#REF!</v>
      </c>
      <c r="M2502" s="114" t="e">
        <f>IF(Produit_Tarif_Stock!#REF!&lt;&gt;0,Produit_Tarif_Stock!#REF!,"")</f>
        <v>#REF!</v>
      </c>
      <c r="N2502" s="454"/>
      <c r="P2502" s="2" t="e">
        <f>IF(Produit_Tarif_Stock!#REF!&lt;&gt;0,Produit_Tarif_Stock!#REF!,"")</f>
        <v>#REF!</v>
      </c>
      <c r="Q2502" s="518" t="e">
        <f>IF(Produit_Tarif_Stock!#REF!&lt;&gt;0,(E2502-(E2502*H2502)-Produit_Tarif_Stock!#REF!)/Produit_Tarif_Stock!#REF!*100,(E2502-(E2502*H2502)-Produit_Tarif_Stock!#REF!)/Produit_Tarif_Stock!#REF!*100)</f>
        <v>#REF!</v>
      </c>
      <c r="R2502" s="523">
        <f t="shared" si="77"/>
        <v>0</v>
      </c>
      <c r="S2502" s="524" t="e">
        <f>Produit_Tarif_Stock!#REF!</f>
        <v>#REF!</v>
      </c>
    </row>
    <row r="2503" spans="1:19" ht="24.75" customHeight="1">
      <c r="A2503" s="228" t="e">
        <f>Produit_Tarif_Stock!#REF!</f>
        <v>#REF!</v>
      </c>
      <c r="B2503" s="118" t="e">
        <f>IF(Produit_Tarif_Stock!#REF!&lt;&gt;"",Produit_Tarif_Stock!#REF!,"")</f>
        <v>#REF!</v>
      </c>
      <c r="C2503" s="502" t="e">
        <f>IF(Produit_Tarif_Stock!#REF!&lt;&gt;"",Produit_Tarif_Stock!#REF!,"")</f>
        <v>#REF!</v>
      </c>
      <c r="D2503" s="505" t="e">
        <f>IF(Produit_Tarif_Stock!#REF!&lt;&gt;"",Produit_Tarif_Stock!#REF!,"")</f>
        <v>#REF!</v>
      </c>
      <c r="E2503" s="514" t="e">
        <f>IF(Produit_Tarif_Stock!#REF!&lt;&gt;0,Produit_Tarif_Stock!#REF!,"")</f>
        <v>#REF!</v>
      </c>
      <c r="F2503" s="2" t="e">
        <f>IF(Produit_Tarif_Stock!#REF!&lt;&gt;"",Produit_Tarif_Stock!#REF!,"")</f>
        <v>#REF!</v>
      </c>
      <c r="G2503" s="506" t="e">
        <f>IF(Produit_Tarif_Stock!#REF!&lt;&gt;0,Produit_Tarif_Stock!#REF!,"")</f>
        <v>#REF!</v>
      </c>
      <c r="I2503" s="506" t="str">
        <f t="shared" ref="I2503:I2566" si="78">IF(H2503&gt;0,E2503-(E2503*H2503),"")</f>
        <v/>
      </c>
      <c r="J2503" s="2" t="e">
        <f>IF(Produit_Tarif_Stock!#REF!&lt;&gt;0,Produit_Tarif_Stock!#REF!,"")</f>
        <v>#REF!</v>
      </c>
      <c r="K2503" s="2" t="e">
        <f>IF(Produit_Tarif_Stock!#REF!&lt;&gt;0,Produit_Tarif_Stock!#REF!,"")</f>
        <v>#REF!</v>
      </c>
      <c r="L2503" s="114" t="e">
        <f>IF(Produit_Tarif_Stock!#REF!&lt;&gt;0,Produit_Tarif_Stock!#REF!,"")</f>
        <v>#REF!</v>
      </c>
      <c r="M2503" s="114" t="e">
        <f>IF(Produit_Tarif_Stock!#REF!&lt;&gt;0,Produit_Tarif_Stock!#REF!,"")</f>
        <v>#REF!</v>
      </c>
      <c r="N2503" s="454"/>
      <c r="P2503" s="2" t="e">
        <f>IF(Produit_Tarif_Stock!#REF!&lt;&gt;0,Produit_Tarif_Stock!#REF!,"")</f>
        <v>#REF!</v>
      </c>
      <c r="Q2503" s="518" t="e">
        <f>IF(Produit_Tarif_Stock!#REF!&lt;&gt;0,(E2503-(E2503*H2503)-Produit_Tarif_Stock!#REF!)/Produit_Tarif_Stock!#REF!*100,(E2503-(E2503*H2503)-Produit_Tarif_Stock!#REF!)/Produit_Tarif_Stock!#REF!*100)</f>
        <v>#REF!</v>
      </c>
      <c r="R2503" s="523">
        <f t="shared" ref="R2503:R2566" si="79">SUM(H2503:H4496)</f>
        <v>0</v>
      </c>
      <c r="S2503" s="524" t="e">
        <f>Produit_Tarif_Stock!#REF!</f>
        <v>#REF!</v>
      </c>
    </row>
    <row r="2504" spans="1:19" ht="24.75" customHeight="1">
      <c r="A2504" s="228" t="e">
        <f>Produit_Tarif_Stock!#REF!</f>
        <v>#REF!</v>
      </c>
      <c r="B2504" s="118" t="e">
        <f>IF(Produit_Tarif_Stock!#REF!&lt;&gt;"",Produit_Tarif_Stock!#REF!,"")</f>
        <v>#REF!</v>
      </c>
      <c r="C2504" s="502" t="e">
        <f>IF(Produit_Tarif_Stock!#REF!&lt;&gt;"",Produit_Tarif_Stock!#REF!,"")</f>
        <v>#REF!</v>
      </c>
      <c r="D2504" s="505" t="e">
        <f>IF(Produit_Tarif_Stock!#REF!&lt;&gt;"",Produit_Tarif_Stock!#REF!,"")</f>
        <v>#REF!</v>
      </c>
      <c r="E2504" s="514" t="e">
        <f>IF(Produit_Tarif_Stock!#REF!&lt;&gt;0,Produit_Tarif_Stock!#REF!,"")</f>
        <v>#REF!</v>
      </c>
      <c r="F2504" s="2" t="e">
        <f>IF(Produit_Tarif_Stock!#REF!&lt;&gt;"",Produit_Tarif_Stock!#REF!,"")</f>
        <v>#REF!</v>
      </c>
      <c r="G2504" s="506" t="e">
        <f>IF(Produit_Tarif_Stock!#REF!&lt;&gt;0,Produit_Tarif_Stock!#REF!,"")</f>
        <v>#REF!</v>
      </c>
      <c r="I2504" s="506" t="str">
        <f t="shared" si="78"/>
        <v/>
      </c>
      <c r="J2504" s="2" t="e">
        <f>IF(Produit_Tarif_Stock!#REF!&lt;&gt;0,Produit_Tarif_Stock!#REF!,"")</f>
        <v>#REF!</v>
      </c>
      <c r="K2504" s="2" t="e">
        <f>IF(Produit_Tarif_Stock!#REF!&lt;&gt;0,Produit_Tarif_Stock!#REF!,"")</f>
        <v>#REF!</v>
      </c>
      <c r="L2504" s="114" t="e">
        <f>IF(Produit_Tarif_Stock!#REF!&lt;&gt;0,Produit_Tarif_Stock!#REF!,"")</f>
        <v>#REF!</v>
      </c>
      <c r="M2504" s="114" t="e">
        <f>IF(Produit_Tarif_Stock!#REF!&lt;&gt;0,Produit_Tarif_Stock!#REF!,"")</f>
        <v>#REF!</v>
      </c>
      <c r="N2504" s="454"/>
      <c r="P2504" s="2" t="e">
        <f>IF(Produit_Tarif_Stock!#REF!&lt;&gt;0,Produit_Tarif_Stock!#REF!,"")</f>
        <v>#REF!</v>
      </c>
      <c r="Q2504" s="518" t="e">
        <f>IF(Produit_Tarif_Stock!#REF!&lt;&gt;0,(E2504-(E2504*H2504)-Produit_Tarif_Stock!#REF!)/Produit_Tarif_Stock!#REF!*100,(E2504-(E2504*H2504)-Produit_Tarif_Stock!#REF!)/Produit_Tarif_Stock!#REF!*100)</f>
        <v>#REF!</v>
      </c>
      <c r="R2504" s="523">
        <f t="shared" si="79"/>
        <v>0</v>
      </c>
      <c r="S2504" s="524" t="e">
        <f>Produit_Tarif_Stock!#REF!</f>
        <v>#REF!</v>
      </c>
    </row>
    <row r="2505" spans="1:19" ht="24.75" customHeight="1">
      <c r="A2505" s="228" t="e">
        <f>Produit_Tarif_Stock!#REF!</f>
        <v>#REF!</v>
      </c>
      <c r="B2505" s="118" t="e">
        <f>IF(Produit_Tarif_Stock!#REF!&lt;&gt;"",Produit_Tarif_Stock!#REF!,"")</f>
        <v>#REF!</v>
      </c>
      <c r="C2505" s="502" t="e">
        <f>IF(Produit_Tarif_Stock!#REF!&lt;&gt;"",Produit_Tarif_Stock!#REF!,"")</f>
        <v>#REF!</v>
      </c>
      <c r="D2505" s="505" t="e">
        <f>IF(Produit_Tarif_Stock!#REF!&lt;&gt;"",Produit_Tarif_Stock!#REF!,"")</f>
        <v>#REF!</v>
      </c>
      <c r="E2505" s="514" t="e">
        <f>IF(Produit_Tarif_Stock!#REF!&lt;&gt;0,Produit_Tarif_Stock!#REF!,"")</f>
        <v>#REF!</v>
      </c>
      <c r="F2505" s="2" t="e">
        <f>IF(Produit_Tarif_Stock!#REF!&lt;&gt;"",Produit_Tarif_Stock!#REF!,"")</f>
        <v>#REF!</v>
      </c>
      <c r="G2505" s="506" t="e">
        <f>IF(Produit_Tarif_Stock!#REF!&lt;&gt;0,Produit_Tarif_Stock!#REF!,"")</f>
        <v>#REF!</v>
      </c>
      <c r="I2505" s="506" t="str">
        <f t="shared" si="78"/>
        <v/>
      </c>
      <c r="J2505" s="2" t="e">
        <f>IF(Produit_Tarif_Stock!#REF!&lt;&gt;0,Produit_Tarif_Stock!#REF!,"")</f>
        <v>#REF!</v>
      </c>
      <c r="K2505" s="2" t="e">
        <f>IF(Produit_Tarif_Stock!#REF!&lt;&gt;0,Produit_Tarif_Stock!#REF!,"")</f>
        <v>#REF!</v>
      </c>
      <c r="L2505" s="114" t="e">
        <f>IF(Produit_Tarif_Stock!#REF!&lt;&gt;0,Produit_Tarif_Stock!#REF!,"")</f>
        <v>#REF!</v>
      </c>
      <c r="M2505" s="114" t="e">
        <f>IF(Produit_Tarif_Stock!#REF!&lt;&gt;0,Produit_Tarif_Stock!#REF!,"")</f>
        <v>#REF!</v>
      </c>
      <c r="N2505" s="454"/>
      <c r="P2505" s="2" t="e">
        <f>IF(Produit_Tarif_Stock!#REF!&lt;&gt;0,Produit_Tarif_Stock!#REF!,"")</f>
        <v>#REF!</v>
      </c>
      <c r="Q2505" s="518" t="e">
        <f>IF(Produit_Tarif_Stock!#REF!&lt;&gt;0,(E2505-(E2505*H2505)-Produit_Tarif_Stock!#REF!)/Produit_Tarif_Stock!#REF!*100,(E2505-(E2505*H2505)-Produit_Tarif_Stock!#REF!)/Produit_Tarif_Stock!#REF!*100)</f>
        <v>#REF!</v>
      </c>
      <c r="R2505" s="523">
        <f t="shared" si="79"/>
        <v>0</v>
      </c>
      <c r="S2505" s="524" t="e">
        <f>Produit_Tarif_Stock!#REF!</f>
        <v>#REF!</v>
      </c>
    </row>
    <row r="2506" spans="1:19" ht="24.75" customHeight="1">
      <c r="A2506" s="228" t="e">
        <f>Produit_Tarif_Stock!#REF!</f>
        <v>#REF!</v>
      </c>
      <c r="B2506" s="118" t="e">
        <f>IF(Produit_Tarif_Stock!#REF!&lt;&gt;"",Produit_Tarif_Stock!#REF!,"")</f>
        <v>#REF!</v>
      </c>
      <c r="C2506" s="502" t="e">
        <f>IF(Produit_Tarif_Stock!#REF!&lt;&gt;"",Produit_Tarif_Stock!#REF!,"")</f>
        <v>#REF!</v>
      </c>
      <c r="D2506" s="505" t="e">
        <f>IF(Produit_Tarif_Stock!#REF!&lt;&gt;"",Produit_Tarif_Stock!#REF!,"")</f>
        <v>#REF!</v>
      </c>
      <c r="E2506" s="514" t="e">
        <f>IF(Produit_Tarif_Stock!#REF!&lt;&gt;0,Produit_Tarif_Stock!#REF!,"")</f>
        <v>#REF!</v>
      </c>
      <c r="F2506" s="2" t="e">
        <f>IF(Produit_Tarif_Stock!#REF!&lt;&gt;"",Produit_Tarif_Stock!#REF!,"")</f>
        <v>#REF!</v>
      </c>
      <c r="G2506" s="506" t="e">
        <f>IF(Produit_Tarif_Stock!#REF!&lt;&gt;0,Produit_Tarif_Stock!#REF!,"")</f>
        <v>#REF!</v>
      </c>
      <c r="I2506" s="506" t="str">
        <f t="shared" si="78"/>
        <v/>
      </c>
      <c r="J2506" s="2" t="e">
        <f>IF(Produit_Tarif_Stock!#REF!&lt;&gt;0,Produit_Tarif_Stock!#REF!,"")</f>
        <v>#REF!</v>
      </c>
      <c r="K2506" s="2" t="e">
        <f>IF(Produit_Tarif_Stock!#REF!&lt;&gt;0,Produit_Tarif_Stock!#REF!,"")</f>
        <v>#REF!</v>
      </c>
      <c r="L2506" s="114" t="e">
        <f>IF(Produit_Tarif_Stock!#REF!&lt;&gt;0,Produit_Tarif_Stock!#REF!,"")</f>
        <v>#REF!</v>
      </c>
      <c r="M2506" s="114" t="e">
        <f>IF(Produit_Tarif_Stock!#REF!&lt;&gt;0,Produit_Tarif_Stock!#REF!,"")</f>
        <v>#REF!</v>
      </c>
      <c r="N2506" s="454"/>
      <c r="P2506" s="2" t="e">
        <f>IF(Produit_Tarif_Stock!#REF!&lt;&gt;0,Produit_Tarif_Stock!#REF!,"")</f>
        <v>#REF!</v>
      </c>
      <c r="Q2506" s="518" t="e">
        <f>IF(Produit_Tarif_Stock!#REF!&lt;&gt;0,(E2506-(E2506*H2506)-Produit_Tarif_Stock!#REF!)/Produit_Tarif_Stock!#REF!*100,(E2506-(E2506*H2506)-Produit_Tarif_Stock!#REF!)/Produit_Tarif_Stock!#REF!*100)</f>
        <v>#REF!</v>
      </c>
      <c r="R2506" s="523">
        <f t="shared" si="79"/>
        <v>0</v>
      </c>
      <c r="S2506" s="524" t="e">
        <f>Produit_Tarif_Stock!#REF!</f>
        <v>#REF!</v>
      </c>
    </row>
    <row r="2507" spans="1:19" ht="24.75" customHeight="1">
      <c r="A2507" s="228" t="e">
        <f>Produit_Tarif_Stock!#REF!</f>
        <v>#REF!</v>
      </c>
      <c r="B2507" s="118" t="e">
        <f>IF(Produit_Tarif_Stock!#REF!&lt;&gt;"",Produit_Tarif_Stock!#REF!,"")</f>
        <v>#REF!</v>
      </c>
      <c r="C2507" s="502" t="e">
        <f>IF(Produit_Tarif_Stock!#REF!&lt;&gt;"",Produit_Tarif_Stock!#REF!,"")</f>
        <v>#REF!</v>
      </c>
      <c r="D2507" s="505" t="e">
        <f>IF(Produit_Tarif_Stock!#REF!&lt;&gt;"",Produit_Tarif_Stock!#REF!,"")</f>
        <v>#REF!</v>
      </c>
      <c r="E2507" s="514" t="e">
        <f>IF(Produit_Tarif_Stock!#REF!&lt;&gt;0,Produit_Tarif_Stock!#REF!,"")</f>
        <v>#REF!</v>
      </c>
      <c r="F2507" s="2" t="e">
        <f>IF(Produit_Tarif_Stock!#REF!&lt;&gt;"",Produit_Tarif_Stock!#REF!,"")</f>
        <v>#REF!</v>
      </c>
      <c r="G2507" s="506" t="e">
        <f>IF(Produit_Tarif_Stock!#REF!&lt;&gt;0,Produit_Tarif_Stock!#REF!,"")</f>
        <v>#REF!</v>
      </c>
      <c r="I2507" s="506" t="str">
        <f t="shared" si="78"/>
        <v/>
      </c>
      <c r="J2507" s="2" t="e">
        <f>IF(Produit_Tarif_Stock!#REF!&lt;&gt;0,Produit_Tarif_Stock!#REF!,"")</f>
        <v>#REF!</v>
      </c>
      <c r="K2507" s="2" t="e">
        <f>IF(Produit_Tarif_Stock!#REF!&lt;&gt;0,Produit_Tarif_Stock!#REF!,"")</f>
        <v>#REF!</v>
      </c>
      <c r="L2507" s="114" t="e">
        <f>IF(Produit_Tarif_Stock!#REF!&lt;&gt;0,Produit_Tarif_Stock!#REF!,"")</f>
        <v>#REF!</v>
      </c>
      <c r="M2507" s="114" t="e">
        <f>IF(Produit_Tarif_Stock!#REF!&lt;&gt;0,Produit_Tarif_Stock!#REF!,"")</f>
        <v>#REF!</v>
      </c>
      <c r="N2507" s="454"/>
      <c r="P2507" s="2" t="e">
        <f>IF(Produit_Tarif_Stock!#REF!&lt;&gt;0,Produit_Tarif_Stock!#REF!,"")</f>
        <v>#REF!</v>
      </c>
      <c r="Q2507" s="518" t="e">
        <f>IF(Produit_Tarif_Stock!#REF!&lt;&gt;0,(E2507-(E2507*H2507)-Produit_Tarif_Stock!#REF!)/Produit_Tarif_Stock!#REF!*100,(E2507-(E2507*H2507)-Produit_Tarif_Stock!#REF!)/Produit_Tarif_Stock!#REF!*100)</f>
        <v>#REF!</v>
      </c>
      <c r="R2507" s="523">
        <f t="shared" si="79"/>
        <v>0</v>
      </c>
      <c r="S2507" s="524" t="e">
        <f>Produit_Tarif_Stock!#REF!</f>
        <v>#REF!</v>
      </c>
    </row>
    <row r="2508" spans="1:19" ht="24.75" customHeight="1">
      <c r="A2508" s="228" t="e">
        <f>Produit_Tarif_Stock!#REF!</f>
        <v>#REF!</v>
      </c>
      <c r="B2508" s="118" t="e">
        <f>IF(Produit_Tarif_Stock!#REF!&lt;&gt;"",Produit_Tarif_Stock!#REF!,"")</f>
        <v>#REF!</v>
      </c>
      <c r="C2508" s="502" t="e">
        <f>IF(Produit_Tarif_Stock!#REF!&lt;&gt;"",Produit_Tarif_Stock!#REF!,"")</f>
        <v>#REF!</v>
      </c>
      <c r="D2508" s="505" t="e">
        <f>IF(Produit_Tarif_Stock!#REF!&lt;&gt;"",Produit_Tarif_Stock!#REF!,"")</f>
        <v>#REF!</v>
      </c>
      <c r="E2508" s="514" t="e">
        <f>IF(Produit_Tarif_Stock!#REF!&lt;&gt;0,Produit_Tarif_Stock!#REF!,"")</f>
        <v>#REF!</v>
      </c>
      <c r="F2508" s="2" t="e">
        <f>IF(Produit_Tarif_Stock!#REF!&lt;&gt;"",Produit_Tarif_Stock!#REF!,"")</f>
        <v>#REF!</v>
      </c>
      <c r="G2508" s="506" t="e">
        <f>IF(Produit_Tarif_Stock!#REF!&lt;&gt;0,Produit_Tarif_Stock!#REF!,"")</f>
        <v>#REF!</v>
      </c>
      <c r="I2508" s="506" t="str">
        <f t="shared" si="78"/>
        <v/>
      </c>
      <c r="J2508" s="2" t="e">
        <f>IF(Produit_Tarif_Stock!#REF!&lt;&gt;0,Produit_Tarif_Stock!#REF!,"")</f>
        <v>#REF!</v>
      </c>
      <c r="K2508" s="2" t="e">
        <f>IF(Produit_Tarif_Stock!#REF!&lt;&gt;0,Produit_Tarif_Stock!#REF!,"")</f>
        <v>#REF!</v>
      </c>
      <c r="L2508" s="114" t="e">
        <f>IF(Produit_Tarif_Stock!#REF!&lt;&gt;0,Produit_Tarif_Stock!#REF!,"")</f>
        <v>#REF!</v>
      </c>
      <c r="M2508" s="114" t="e">
        <f>IF(Produit_Tarif_Stock!#REF!&lt;&gt;0,Produit_Tarif_Stock!#REF!,"")</f>
        <v>#REF!</v>
      </c>
      <c r="N2508" s="454"/>
      <c r="P2508" s="2" t="e">
        <f>IF(Produit_Tarif_Stock!#REF!&lt;&gt;0,Produit_Tarif_Stock!#REF!,"")</f>
        <v>#REF!</v>
      </c>
      <c r="Q2508" s="518" t="e">
        <f>IF(Produit_Tarif_Stock!#REF!&lt;&gt;0,(E2508-(E2508*H2508)-Produit_Tarif_Stock!#REF!)/Produit_Tarif_Stock!#REF!*100,(E2508-(E2508*H2508)-Produit_Tarif_Stock!#REF!)/Produit_Tarif_Stock!#REF!*100)</f>
        <v>#REF!</v>
      </c>
      <c r="R2508" s="523">
        <f t="shared" si="79"/>
        <v>0</v>
      </c>
      <c r="S2508" s="524" t="e">
        <f>Produit_Tarif_Stock!#REF!</f>
        <v>#REF!</v>
      </c>
    </row>
    <row r="2509" spans="1:19" ht="24.75" customHeight="1">
      <c r="A2509" s="228" t="e">
        <f>Produit_Tarif_Stock!#REF!</f>
        <v>#REF!</v>
      </c>
      <c r="B2509" s="118" t="e">
        <f>IF(Produit_Tarif_Stock!#REF!&lt;&gt;"",Produit_Tarif_Stock!#REF!,"")</f>
        <v>#REF!</v>
      </c>
      <c r="C2509" s="502" t="e">
        <f>IF(Produit_Tarif_Stock!#REF!&lt;&gt;"",Produit_Tarif_Stock!#REF!,"")</f>
        <v>#REF!</v>
      </c>
      <c r="D2509" s="505" t="e">
        <f>IF(Produit_Tarif_Stock!#REF!&lt;&gt;"",Produit_Tarif_Stock!#REF!,"")</f>
        <v>#REF!</v>
      </c>
      <c r="E2509" s="514" t="e">
        <f>IF(Produit_Tarif_Stock!#REF!&lt;&gt;0,Produit_Tarif_Stock!#REF!,"")</f>
        <v>#REF!</v>
      </c>
      <c r="F2509" s="2" t="e">
        <f>IF(Produit_Tarif_Stock!#REF!&lt;&gt;"",Produit_Tarif_Stock!#REF!,"")</f>
        <v>#REF!</v>
      </c>
      <c r="G2509" s="506" t="e">
        <f>IF(Produit_Tarif_Stock!#REF!&lt;&gt;0,Produit_Tarif_Stock!#REF!,"")</f>
        <v>#REF!</v>
      </c>
      <c r="I2509" s="506" t="str">
        <f t="shared" si="78"/>
        <v/>
      </c>
      <c r="J2509" s="2" t="e">
        <f>IF(Produit_Tarif_Stock!#REF!&lt;&gt;0,Produit_Tarif_Stock!#REF!,"")</f>
        <v>#REF!</v>
      </c>
      <c r="K2509" s="2" t="e">
        <f>IF(Produit_Tarif_Stock!#REF!&lt;&gt;0,Produit_Tarif_Stock!#REF!,"")</f>
        <v>#REF!</v>
      </c>
      <c r="L2509" s="114" t="e">
        <f>IF(Produit_Tarif_Stock!#REF!&lt;&gt;0,Produit_Tarif_Stock!#REF!,"")</f>
        <v>#REF!</v>
      </c>
      <c r="M2509" s="114" t="e">
        <f>IF(Produit_Tarif_Stock!#REF!&lt;&gt;0,Produit_Tarif_Stock!#REF!,"")</f>
        <v>#REF!</v>
      </c>
      <c r="N2509" s="454"/>
      <c r="P2509" s="2" t="e">
        <f>IF(Produit_Tarif_Stock!#REF!&lt;&gt;0,Produit_Tarif_Stock!#REF!,"")</f>
        <v>#REF!</v>
      </c>
      <c r="Q2509" s="518" t="e">
        <f>IF(Produit_Tarif_Stock!#REF!&lt;&gt;0,(E2509-(E2509*H2509)-Produit_Tarif_Stock!#REF!)/Produit_Tarif_Stock!#REF!*100,(E2509-(E2509*H2509)-Produit_Tarif_Stock!#REF!)/Produit_Tarif_Stock!#REF!*100)</f>
        <v>#REF!</v>
      </c>
      <c r="R2509" s="523">
        <f t="shared" si="79"/>
        <v>0</v>
      </c>
      <c r="S2509" s="524" t="e">
        <f>Produit_Tarif_Stock!#REF!</f>
        <v>#REF!</v>
      </c>
    </row>
    <row r="2510" spans="1:19" ht="24.75" customHeight="1">
      <c r="A2510" s="228" t="e">
        <f>Produit_Tarif_Stock!#REF!</f>
        <v>#REF!</v>
      </c>
      <c r="B2510" s="118" t="e">
        <f>IF(Produit_Tarif_Stock!#REF!&lt;&gt;"",Produit_Tarif_Stock!#REF!,"")</f>
        <v>#REF!</v>
      </c>
      <c r="C2510" s="502" t="e">
        <f>IF(Produit_Tarif_Stock!#REF!&lt;&gt;"",Produit_Tarif_Stock!#REF!,"")</f>
        <v>#REF!</v>
      </c>
      <c r="D2510" s="505" t="e">
        <f>IF(Produit_Tarif_Stock!#REF!&lt;&gt;"",Produit_Tarif_Stock!#REF!,"")</f>
        <v>#REF!</v>
      </c>
      <c r="E2510" s="514" t="e">
        <f>IF(Produit_Tarif_Stock!#REF!&lt;&gt;0,Produit_Tarif_Stock!#REF!,"")</f>
        <v>#REF!</v>
      </c>
      <c r="F2510" s="2" t="e">
        <f>IF(Produit_Tarif_Stock!#REF!&lt;&gt;"",Produit_Tarif_Stock!#REF!,"")</f>
        <v>#REF!</v>
      </c>
      <c r="G2510" s="506" t="e">
        <f>IF(Produit_Tarif_Stock!#REF!&lt;&gt;0,Produit_Tarif_Stock!#REF!,"")</f>
        <v>#REF!</v>
      </c>
      <c r="I2510" s="506" t="str">
        <f t="shared" si="78"/>
        <v/>
      </c>
      <c r="J2510" s="2" t="e">
        <f>IF(Produit_Tarif_Stock!#REF!&lt;&gt;0,Produit_Tarif_Stock!#REF!,"")</f>
        <v>#REF!</v>
      </c>
      <c r="K2510" s="2" t="e">
        <f>IF(Produit_Tarif_Stock!#REF!&lt;&gt;0,Produit_Tarif_Stock!#REF!,"")</f>
        <v>#REF!</v>
      </c>
      <c r="L2510" s="114" t="e">
        <f>IF(Produit_Tarif_Stock!#REF!&lt;&gt;0,Produit_Tarif_Stock!#REF!,"")</f>
        <v>#REF!</v>
      </c>
      <c r="M2510" s="114" t="e">
        <f>IF(Produit_Tarif_Stock!#REF!&lt;&gt;0,Produit_Tarif_Stock!#REF!,"")</f>
        <v>#REF!</v>
      </c>
      <c r="N2510" s="454"/>
      <c r="P2510" s="2" t="e">
        <f>IF(Produit_Tarif_Stock!#REF!&lt;&gt;0,Produit_Tarif_Stock!#REF!,"")</f>
        <v>#REF!</v>
      </c>
      <c r="Q2510" s="518" t="e">
        <f>IF(Produit_Tarif_Stock!#REF!&lt;&gt;0,(E2510-(E2510*H2510)-Produit_Tarif_Stock!#REF!)/Produit_Tarif_Stock!#REF!*100,(E2510-(E2510*H2510)-Produit_Tarif_Stock!#REF!)/Produit_Tarif_Stock!#REF!*100)</f>
        <v>#REF!</v>
      </c>
      <c r="R2510" s="523">
        <f t="shared" si="79"/>
        <v>0</v>
      </c>
      <c r="S2510" s="524" t="e">
        <f>Produit_Tarif_Stock!#REF!</f>
        <v>#REF!</v>
      </c>
    </row>
    <row r="2511" spans="1:19" ht="24.75" customHeight="1">
      <c r="A2511" s="228" t="e">
        <f>Produit_Tarif_Stock!#REF!</f>
        <v>#REF!</v>
      </c>
      <c r="B2511" s="118" t="e">
        <f>IF(Produit_Tarif_Stock!#REF!&lt;&gt;"",Produit_Tarif_Stock!#REF!,"")</f>
        <v>#REF!</v>
      </c>
      <c r="C2511" s="502" t="e">
        <f>IF(Produit_Tarif_Stock!#REF!&lt;&gt;"",Produit_Tarif_Stock!#REF!,"")</f>
        <v>#REF!</v>
      </c>
      <c r="D2511" s="505" t="e">
        <f>IF(Produit_Tarif_Stock!#REF!&lt;&gt;"",Produit_Tarif_Stock!#REF!,"")</f>
        <v>#REF!</v>
      </c>
      <c r="E2511" s="514" t="e">
        <f>IF(Produit_Tarif_Stock!#REF!&lt;&gt;0,Produit_Tarif_Stock!#REF!,"")</f>
        <v>#REF!</v>
      </c>
      <c r="F2511" s="2" t="e">
        <f>IF(Produit_Tarif_Stock!#REF!&lt;&gt;"",Produit_Tarif_Stock!#REF!,"")</f>
        <v>#REF!</v>
      </c>
      <c r="G2511" s="506" t="e">
        <f>IF(Produit_Tarif_Stock!#REF!&lt;&gt;0,Produit_Tarif_Stock!#REF!,"")</f>
        <v>#REF!</v>
      </c>
      <c r="I2511" s="506" t="str">
        <f t="shared" si="78"/>
        <v/>
      </c>
      <c r="J2511" s="2" t="e">
        <f>IF(Produit_Tarif_Stock!#REF!&lt;&gt;0,Produit_Tarif_Stock!#REF!,"")</f>
        <v>#REF!</v>
      </c>
      <c r="K2511" s="2" t="e">
        <f>IF(Produit_Tarif_Stock!#REF!&lt;&gt;0,Produit_Tarif_Stock!#REF!,"")</f>
        <v>#REF!</v>
      </c>
      <c r="L2511" s="114" t="e">
        <f>IF(Produit_Tarif_Stock!#REF!&lt;&gt;0,Produit_Tarif_Stock!#REF!,"")</f>
        <v>#REF!</v>
      </c>
      <c r="M2511" s="114" t="e">
        <f>IF(Produit_Tarif_Stock!#REF!&lt;&gt;0,Produit_Tarif_Stock!#REF!,"")</f>
        <v>#REF!</v>
      </c>
      <c r="N2511" s="454"/>
      <c r="P2511" s="2" t="e">
        <f>IF(Produit_Tarif_Stock!#REF!&lt;&gt;0,Produit_Tarif_Stock!#REF!,"")</f>
        <v>#REF!</v>
      </c>
      <c r="Q2511" s="518" t="e">
        <f>IF(Produit_Tarif_Stock!#REF!&lt;&gt;0,(E2511-(E2511*H2511)-Produit_Tarif_Stock!#REF!)/Produit_Tarif_Stock!#REF!*100,(E2511-(E2511*H2511)-Produit_Tarif_Stock!#REF!)/Produit_Tarif_Stock!#REF!*100)</f>
        <v>#REF!</v>
      </c>
      <c r="R2511" s="523">
        <f t="shared" si="79"/>
        <v>0</v>
      </c>
      <c r="S2511" s="524" t="e">
        <f>Produit_Tarif_Stock!#REF!</f>
        <v>#REF!</v>
      </c>
    </row>
    <row r="2512" spans="1:19" ht="24.75" customHeight="1">
      <c r="A2512" s="228" t="e">
        <f>Produit_Tarif_Stock!#REF!</f>
        <v>#REF!</v>
      </c>
      <c r="B2512" s="118" t="e">
        <f>IF(Produit_Tarif_Stock!#REF!&lt;&gt;"",Produit_Tarif_Stock!#REF!,"")</f>
        <v>#REF!</v>
      </c>
      <c r="C2512" s="502" t="e">
        <f>IF(Produit_Tarif_Stock!#REF!&lt;&gt;"",Produit_Tarif_Stock!#REF!,"")</f>
        <v>#REF!</v>
      </c>
      <c r="D2512" s="505" t="e">
        <f>IF(Produit_Tarif_Stock!#REF!&lt;&gt;"",Produit_Tarif_Stock!#REF!,"")</f>
        <v>#REF!</v>
      </c>
      <c r="E2512" s="514" t="e">
        <f>IF(Produit_Tarif_Stock!#REF!&lt;&gt;0,Produit_Tarif_Stock!#REF!,"")</f>
        <v>#REF!</v>
      </c>
      <c r="F2512" s="2" t="e">
        <f>IF(Produit_Tarif_Stock!#REF!&lt;&gt;"",Produit_Tarif_Stock!#REF!,"")</f>
        <v>#REF!</v>
      </c>
      <c r="G2512" s="506" t="e">
        <f>IF(Produit_Tarif_Stock!#REF!&lt;&gt;0,Produit_Tarif_Stock!#REF!,"")</f>
        <v>#REF!</v>
      </c>
      <c r="I2512" s="506" t="str">
        <f t="shared" si="78"/>
        <v/>
      </c>
      <c r="J2512" s="2" t="e">
        <f>IF(Produit_Tarif_Stock!#REF!&lt;&gt;0,Produit_Tarif_Stock!#REF!,"")</f>
        <v>#REF!</v>
      </c>
      <c r="K2512" s="2" t="e">
        <f>IF(Produit_Tarif_Stock!#REF!&lt;&gt;0,Produit_Tarif_Stock!#REF!,"")</f>
        <v>#REF!</v>
      </c>
      <c r="L2512" s="114" t="e">
        <f>IF(Produit_Tarif_Stock!#REF!&lt;&gt;0,Produit_Tarif_Stock!#REF!,"")</f>
        <v>#REF!</v>
      </c>
      <c r="M2512" s="114" t="e">
        <f>IF(Produit_Tarif_Stock!#REF!&lt;&gt;0,Produit_Tarif_Stock!#REF!,"")</f>
        <v>#REF!</v>
      </c>
      <c r="N2512" s="454"/>
      <c r="P2512" s="2" t="e">
        <f>IF(Produit_Tarif_Stock!#REF!&lt;&gt;0,Produit_Tarif_Stock!#REF!,"")</f>
        <v>#REF!</v>
      </c>
      <c r="Q2512" s="518" t="e">
        <f>IF(Produit_Tarif_Stock!#REF!&lt;&gt;0,(E2512-(E2512*H2512)-Produit_Tarif_Stock!#REF!)/Produit_Tarif_Stock!#REF!*100,(E2512-(E2512*H2512)-Produit_Tarif_Stock!#REF!)/Produit_Tarif_Stock!#REF!*100)</f>
        <v>#REF!</v>
      </c>
      <c r="R2512" s="523">
        <f t="shared" si="79"/>
        <v>0</v>
      </c>
      <c r="S2512" s="524" t="e">
        <f>Produit_Tarif_Stock!#REF!</f>
        <v>#REF!</v>
      </c>
    </row>
    <row r="2513" spans="1:19" ht="24.75" customHeight="1">
      <c r="A2513" s="228" t="e">
        <f>Produit_Tarif_Stock!#REF!</f>
        <v>#REF!</v>
      </c>
      <c r="B2513" s="118" t="e">
        <f>IF(Produit_Tarif_Stock!#REF!&lt;&gt;"",Produit_Tarif_Stock!#REF!,"")</f>
        <v>#REF!</v>
      </c>
      <c r="C2513" s="502" t="e">
        <f>IF(Produit_Tarif_Stock!#REF!&lt;&gt;"",Produit_Tarif_Stock!#REF!,"")</f>
        <v>#REF!</v>
      </c>
      <c r="D2513" s="505" t="e">
        <f>IF(Produit_Tarif_Stock!#REF!&lt;&gt;"",Produit_Tarif_Stock!#REF!,"")</f>
        <v>#REF!</v>
      </c>
      <c r="E2513" s="514" t="e">
        <f>IF(Produit_Tarif_Stock!#REF!&lt;&gt;0,Produit_Tarif_Stock!#REF!,"")</f>
        <v>#REF!</v>
      </c>
      <c r="F2513" s="2" t="e">
        <f>IF(Produit_Tarif_Stock!#REF!&lt;&gt;"",Produit_Tarif_Stock!#REF!,"")</f>
        <v>#REF!</v>
      </c>
      <c r="G2513" s="506" t="e">
        <f>IF(Produit_Tarif_Stock!#REF!&lt;&gt;0,Produit_Tarif_Stock!#REF!,"")</f>
        <v>#REF!</v>
      </c>
      <c r="I2513" s="506" t="str">
        <f t="shared" si="78"/>
        <v/>
      </c>
      <c r="J2513" s="2" t="e">
        <f>IF(Produit_Tarif_Stock!#REF!&lt;&gt;0,Produit_Tarif_Stock!#REF!,"")</f>
        <v>#REF!</v>
      </c>
      <c r="K2513" s="2" t="e">
        <f>IF(Produit_Tarif_Stock!#REF!&lt;&gt;0,Produit_Tarif_Stock!#REF!,"")</f>
        <v>#REF!</v>
      </c>
      <c r="L2513" s="114" t="e">
        <f>IF(Produit_Tarif_Stock!#REF!&lt;&gt;0,Produit_Tarif_Stock!#REF!,"")</f>
        <v>#REF!</v>
      </c>
      <c r="M2513" s="114" t="e">
        <f>IF(Produit_Tarif_Stock!#REF!&lt;&gt;0,Produit_Tarif_Stock!#REF!,"")</f>
        <v>#REF!</v>
      </c>
      <c r="N2513" s="454"/>
      <c r="P2513" s="2" t="e">
        <f>IF(Produit_Tarif_Stock!#REF!&lt;&gt;0,Produit_Tarif_Stock!#REF!,"")</f>
        <v>#REF!</v>
      </c>
      <c r="Q2513" s="518" t="e">
        <f>IF(Produit_Tarif_Stock!#REF!&lt;&gt;0,(E2513-(E2513*H2513)-Produit_Tarif_Stock!#REF!)/Produit_Tarif_Stock!#REF!*100,(E2513-(E2513*H2513)-Produit_Tarif_Stock!#REF!)/Produit_Tarif_Stock!#REF!*100)</f>
        <v>#REF!</v>
      </c>
      <c r="R2513" s="523">
        <f t="shared" si="79"/>
        <v>0</v>
      </c>
      <c r="S2513" s="524" t="e">
        <f>Produit_Tarif_Stock!#REF!</f>
        <v>#REF!</v>
      </c>
    </row>
    <row r="2514" spans="1:19" ht="24.75" customHeight="1">
      <c r="A2514" s="228" t="e">
        <f>Produit_Tarif_Stock!#REF!</f>
        <v>#REF!</v>
      </c>
      <c r="B2514" s="118" t="e">
        <f>IF(Produit_Tarif_Stock!#REF!&lt;&gt;"",Produit_Tarif_Stock!#REF!,"")</f>
        <v>#REF!</v>
      </c>
      <c r="C2514" s="502" t="e">
        <f>IF(Produit_Tarif_Stock!#REF!&lt;&gt;"",Produit_Tarif_Stock!#REF!,"")</f>
        <v>#REF!</v>
      </c>
      <c r="D2514" s="505" t="e">
        <f>IF(Produit_Tarif_Stock!#REF!&lt;&gt;"",Produit_Tarif_Stock!#REF!,"")</f>
        <v>#REF!</v>
      </c>
      <c r="E2514" s="514" t="e">
        <f>IF(Produit_Tarif_Stock!#REF!&lt;&gt;0,Produit_Tarif_Stock!#REF!,"")</f>
        <v>#REF!</v>
      </c>
      <c r="F2514" s="2" t="e">
        <f>IF(Produit_Tarif_Stock!#REF!&lt;&gt;"",Produit_Tarif_Stock!#REF!,"")</f>
        <v>#REF!</v>
      </c>
      <c r="G2514" s="506" t="e">
        <f>IF(Produit_Tarif_Stock!#REF!&lt;&gt;0,Produit_Tarif_Stock!#REF!,"")</f>
        <v>#REF!</v>
      </c>
      <c r="I2514" s="506" t="str">
        <f t="shared" si="78"/>
        <v/>
      </c>
      <c r="J2514" s="2" t="e">
        <f>IF(Produit_Tarif_Stock!#REF!&lt;&gt;0,Produit_Tarif_Stock!#REF!,"")</f>
        <v>#REF!</v>
      </c>
      <c r="K2514" s="2" t="e">
        <f>IF(Produit_Tarif_Stock!#REF!&lt;&gt;0,Produit_Tarif_Stock!#REF!,"")</f>
        <v>#REF!</v>
      </c>
      <c r="L2514" s="114" t="e">
        <f>IF(Produit_Tarif_Stock!#REF!&lt;&gt;0,Produit_Tarif_Stock!#REF!,"")</f>
        <v>#REF!</v>
      </c>
      <c r="M2514" s="114" t="e">
        <f>IF(Produit_Tarif_Stock!#REF!&lt;&gt;0,Produit_Tarif_Stock!#REF!,"")</f>
        <v>#REF!</v>
      </c>
      <c r="N2514" s="454"/>
      <c r="P2514" s="2" t="e">
        <f>IF(Produit_Tarif_Stock!#REF!&lt;&gt;0,Produit_Tarif_Stock!#REF!,"")</f>
        <v>#REF!</v>
      </c>
      <c r="Q2514" s="518" t="e">
        <f>IF(Produit_Tarif_Stock!#REF!&lt;&gt;0,(E2514-(E2514*H2514)-Produit_Tarif_Stock!#REF!)/Produit_Tarif_Stock!#REF!*100,(E2514-(E2514*H2514)-Produit_Tarif_Stock!#REF!)/Produit_Tarif_Stock!#REF!*100)</f>
        <v>#REF!</v>
      </c>
      <c r="R2514" s="523">
        <f t="shared" si="79"/>
        <v>0</v>
      </c>
      <c r="S2514" s="524" t="e">
        <f>Produit_Tarif_Stock!#REF!</f>
        <v>#REF!</v>
      </c>
    </row>
    <row r="2515" spans="1:19" ht="24.75" customHeight="1">
      <c r="A2515" s="228" t="e">
        <f>Produit_Tarif_Stock!#REF!</f>
        <v>#REF!</v>
      </c>
      <c r="B2515" s="118" t="e">
        <f>IF(Produit_Tarif_Stock!#REF!&lt;&gt;"",Produit_Tarif_Stock!#REF!,"")</f>
        <v>#REF!</v>
      </c>
      <c r="C2515" s="502" t="e">
        <f>IF(Produit_Tarif_Stock!#REF!&lt;&gt;"",Produit_Tarif_Stock!#REF!,"")</f>
        <v>#REF!</v>
      </c>
      <c r="D2515" s="505" t="e">
        <f>IF(Produit_Tarif_Stock!#REF!&lt;&gt;"",Produit_Tarif_Stock!#REF!,"")</f>
        <v>#REF!</v>
      </c>
      <c r="E2515" s="514" t="e">
        <f>IF(Produit_Tarif_Stock!#REF!&lt;&gt;0,Produit_Tarif_Stock!#REF!,"")</f>
        <v>#REF!</v>
      </c>
      <c r="F2515" s="2" t="e">
        <f>IF(Produit_Tarif_Stock!#REF!&lt;&gt;"",Produit_Tarif_Stock!#REF!,"")</f>
        <v>#REF!</v>
      </c>
      <c r="G2515" s="506" t="e">
        <f>IF(Produit_Tarif_Stock!#REF!&lt;&gt;0,Produit_Tarif_Stock!#REF!,"")</f>
        <v>#REF!</v>
      </c>
      <c r="I2515" s="506" t="str">
        <f t="shared" si="78"/>
        <v/>
      </c>
      <c r="J2515" s="2" t="e">
        <f>IF(Produit_Tarif_Stock!#REF!&lt;&gt;0,Produit_Tarif_Stock!#REF!,"")</f>
        <v>#REF!</v>
      </c>
      <c r="K2515" s="2" t="e">
        <f>IF(Produit_Tarif_Stock!#REF!&lt;&gt;0,Produit_Tarif_Stock!#REF!,"")</f>
        <v>#REF!</v>
      </c>
      <c r="L2515" s="114" t="e">
        <f>IF(Produit_Tarif_Stock!#REF!&lt;&gt;0,Produit_Tarif_Stock!#REF!,"")</f>
        <v>#REF!</v>
      </c>
      <c r="M2515" s="114" t="e">
        <f>IF(Produit_Tarif_Stock!#REF!&lt;&gt;0,Produit_Tarif_Stock!#REF!,"")</f>
        <v>#REF!</v>
      </c>
      <c r="N2515" s="454"/>
      <c r="P2515" s="2" t="e">
        <f>IF(Produit_Tarif_Stock!#REF!&lt;&gt;0,Produit_Tarif_Stock!#REF!,"")</f>
        <v>#REF!</v>
      </c>
      <c r="Q2515" s="518" t="e">
        <f>IF(Produit_Tarif_Stock!#REF!&lt;&gt;0,(E2515-(E2515*H2515)-Produit_Tarif_Stock!#REF!)/Produit_Tarif_Stock!#REF!*100,(E2515-(E2515*H2515)-Produit_Tarif_Stock!#REF!)/Produit_Tarif_Stock!#REF!*100)</f>
        <v>#REF!</v>
      </c>
      <c r="R2515" s="523">
        <f t="shared" si="79"/>
        <v>0</v>
      </c>
      <c r="S2515" s="524" t="e">
        <f>Produit_Tarif_Stock!#REF!</f>
        <v>#REF!</v>
      </c>
    </row>
    <row r="2516" spans="1:19" ht="24.75" customHeight="1">
      <c r="A2516" s="228" t="e">
        <f>Produit_Tarif_Stock!#REF!</f>
        <v>#REF!</v>
      </c>
      <c r="B2516" s="118" t="e">
        <f>IF(Produit_Tarif_Stock!#REF!&lt;&gt;"",Produit_Tarif_Stock!#REF!,"")</f>
        <v>#REF!</v>
      </c>
      <c r="C2516" s="502" t="e">
        <f>IF(Produit_Tarif_Stock!#REF!&lt;&gt;"",Produit_Tarif_Stock!#REF!,"")</f>
        <v>#REF!</v>
      </c>
      <c r="D2516" s="505" t="e">
        <f>IF(Produit_Tarif_Stock!#REF!&lt;&gt;"",Produit_Tarif_Stock!#REF!,"")</f>
        <v>#REF!</v>
      </c>
      <c r="E2516" s="514" t="e">
        <f>IF(Produit_Tarif_Stock!#REF!&lt;&gt;0,Produit_Tarif_Stock!#REF!,"")</f>
        <v>#REF!</v>
      </c>
      <c r="F2516" s="2" t="e">
        <f>IF(Produit_Tarif_Stock!#REF!&lt;&gt;"",Produit_Tarif_Stock!#REF!,"")</f>
        <v>#REF!</v>
      </c>
      <c r="G2516" s="506" t="e">
        <f>IF(Produit_Tarif_Stock!#REF!&lt;&gt;0,Produit_Tarif_Stock!#REF!,"")</f>
        <v>#REF!</v>
      </c>
      <c r="I2516" s="506" t="str">
        <f t="shared" si="78"/>
        <v/>
      </c>
      <c r="J2516" s="2" t="e">
        <f>IF(Produit_Tarif_Stock!#REF!&lt;&gt;0,Produit_Tarif_Stock!#REF!,"")</f>
        <v>#REF!</v>
      </c>
      <c r="K2516" s="2" t="e">
        <f>IF(Produit_Tarif_Stock!#REF!&lt;&gt;0,Produit_Tarif_Stock!#REF!,"")</f>
        <v>#REF!</v>
      </c>
      <c r="L2516" s="114" t="e">
        <f>IF(Produit_Tarif_Stock!#REF!&lt;&gt;0,Produit_Tarif_Stock!#REF!,"")</f>
        <v>#REF!</v>
      </c>
      <c r="M2516" s="114" t="e">
        <f>IF(Produit_Tarif_Stock!#REF!&lt;&gt;0,Produit_Tarif_Stock!#REF!,"")</f>
        <v>#REF!</v>
      </c>
      <c r="N2516" s="454"/>
      <c r="P2516" s="2" t="e">
        <f>IF(Produit_Tarif_Stock!#REF!&lt;&gt;0,Produit_Tarif_Stock!#REF!,"")</f>
        <v>#REF!</v>
      </c>
      <c r="Q2516" s="518" t="e">
        <f>IF(Produit_Tarif_Stock!#REF!&lt;&gt;0,(E2516-(E2516*H2516)-Produit_Tarif_Stock!#REF!)/Produit_Tarif_Stock!#REF!*100,(E2516-(E2516*H2516)-Produit_Tarif_Stock!#REF!)/Produit_Tarif_Stock!#REF!*100)</f>
        <v>#REF!</v>
      </c>
      <c r="R2516" s="523">
        <f t="shared" si="79"/>
        <v>0</v>
      </c>
      <c r="S2516" s="524" t="e">
        <f>Produit_Tarif_Stock!#REF!</f>
        <v>#REF!</v>
      </c>
    </row>
    <row r="2517" spans="1:19" ht="24.75" customHeight="1">
      <c r="A2517" s="228" t="e">
        <f>Produit_Tarif_Stock!#REF!</f>
        <v>#REF!</v>
      </c>
      <c r="B2517" s="118" t="e">
        <f>IF(Produit_Tarif_Stock!#REF!&lt;&gt;"",Produit_Tarif_Stock!#REF!,"")</f>
        <v>#REF!</v>
      </c>
      <c r="C2517" s="502" t="e">
        <f>IF(Produit_Tarif_Stock!#REF!&lt;&gt;"",Produit_Tarif_Stock!#REF!,"")</f>
        <v>#REF!</v>
      </c>
      <c r="D2517" s="505" t="e">
        <f>IF(Produit_Tarif_Stock!#REF!&lt;&gt;"",Produit_Tarif_Stock!#REF!,"")</f>
        <v>#REF!</v>
      </c>
      <c r="E2517" s="514" t="e">
        <f>IF(Produit_Tarif_Stock!#REF!&lt;&gt;0,Produit_Tarif_Stock!#REF!,"")</f>
        <v>#REF!</v>
      </c>
      <c r="F2517" s="2" t="e">
        <f>IF(Produit_Tarif_Stock!#REF!&lt;&gt;"",Produit_Tarif_Stock!#REF!,"")</f>
        <v>#REF!</v>
      </c>
      <c r="G2517" s="506" t="e">
        <f>IF(Produit_Tarif_Stock!#REF!&lt;&gt;0,Produit_Tarif_Stock!#REF!,"")</f>
        <v>#REF!</v>
      </c>
      <c r="I2517" s="506" t="str">
        <f t="shared" si="78"/>
        <v/>
      </c>
      <c r="J2517" s="2" t="e">
        <f>IF(Produit_Tarif_Stock!#REF!&lt;&gt;0,Produit_Tarif_Stock!#REF!,"")</f>
        <v>#REF!</v>
      </c>
      <c r="K2517" s="2" t="e">
        <f>IF(Produit_Tarif_Stock!#REF!&lt;&gt;0,Produit_Tarif_Stock!#REF!,"")</f>
        <v>#REF!</v>
      </c>
      <c r="L2517" s="114" t="e">
        <f>IF(Produit_Tarif_Stock!#REF!&lt;&gt;0,Produit_Tarif_Stock!#REF!,"")</f>
        <v>#REF!</v>
      </c>
      <c r="M2517" s="114" t="e">
        <f>IF(Produit_Tarif_Stock!#REF!&lt;&gt;0,Produit_Tarif_Stock!#REF!,"")</f>
        <v>#REF!</v>
      </c>
      <c r="N2517" s="454"/>
      <c r="P2517" s="2" t="e">
        <f>IF(Produit_Tarif_Stock!#REF!&lt;&gt;0,Produit_Tarif_Stock!#REF!,"")</f>
        <v>#REF!</v>
      </c>
      <c r="Q2517" s="518" t="e">
        <f>IF(Produit_Tarif_Stock!#REF!&lt;&gt;0,(E2517-(E2517*H2517)-Produit_Tarif_Stock!#REF!)/Produit_Tarif_Stock!#REF!*100,(E2517-(E2517*H2517)-Produit_Tarif_Stock!#REF!)/Produit_Tarif_Stock!#REF!*100)</f>
        <v>#REF!</v>
      </c>
      <c r="R2517" s="523">
        <f t="shared" si="79"/>
        <v>0</v>
      </c>
      <c r="S2517" s="524" t="e">
        <f>Produit_Tarif_Stock!#REF!</f>
        <v>#REF!</v>
      </c>
    </row>
    <row r="2518" spans="1:19" ht="24.75" customHeight="1">
      <c r="A2518" s="228" t="e">
        <f>Produit_Tarif_Stock!#REF!</f>
        <v>#REF!</v>
      </c>
      <c r="B2518" s="118" t="e">
        <f>IF(Produit_Tarif_Stock!#REF!&lt;&gt;"",Produit_Tarif_Stock!#REF!,"")</f>
        <v>#REF!</v>
      </c>
      <c r="C2518" s="502" t="e">
        <f>IF(Produit_Tarif_Stock!#REF!&lt;&gt;"",Produit_Tarif_Stock!#REF!,"")</f>
        <v>#REF!</v>
      </c>
      <c r="D2518" s="505" t="e">
        <f>IF(Produit_Tarif_Stock!#REF!&lt;&gt;"",Produit_Tarif_Stock!#REF!,"")</f>
        <v>#REF!</v>
      </c>
      <c r="E2518" s="514" t="e">
        <f>IF(Produit_Tarif_Stock!#REF!&lt;&gt;0,Produit_Tarif_Stock!#REF!,"")</f>
        <v>#REF!</v>
      </c>
      <c r="F2518" s="2" t="e">
        <f>IF(Produit_Tarif_Stock!#REF!&lt;&gt;"",Produit_Tarif_Stock!#REF!,"")</f>
        <v>#REF!</v>
      </c>
      <c r="G2518" s="506" t="e">
        <f>IF(Produit_Tarif_Stock!#REF!&lt;&gt;0,Produit_Tarif_Stock!#REF!,"")</f>
        <v>#REF!</v>
      </c>
      <c r="I2518" s="506" t="str">
        <f t="shared" si="78"/>
        <v/>
      </c>
      <c r="J2518" s="2" t="e">
        <f>IF(Produit_Tarif_Stock!#REF!&lt;&gt;0,Produit_Tarif_Stock!#REF!,"")</f>
        <v>#REF!</v>
      </c>
      <c r="K2518" s="2" t="e">
        <f>IF(Produit_Tarif_Stock!#REF!&lt;&gt;0,Produit_Tarif_Stock!#REF!,"")</f>
        <v>#REF!</v>
      </c>
      <c r="L2518" s="114" t="e">
        <f>IF(Produit_Tarif_Stock!#REF!&lt;&gt;0,Produit_Tarif_Stock!#REF!,"")</f>
        <v>#REF!</v>
      </c>
      <c r="M2518" s="114" t="e">
        <f>IF(Produit_Tarif_Stock!#REF!&lt;&gt;0,Produit_Tarif_Stock!#REF!,"")</f>
        <v>#REF!</v>
      </c>
      <c r="N2518" s="454"/>
      <c r="P2518" s="2" t="e">
        <f>IF(Produit_Tarif_Stock!#REF!&lt;&gt;0,Produit_Tarif_Stock!#REF!,"")</f>
        <v>#REF!</v>
      </c>
      <c r="Q2518" s="518" t="e">
        <f>IF(Produit_Tarif_Stock!#REF!&lt;&gt;0,(E2518-(E2518*H2518)-Produit_Tarif_Stock!#REF!)/Produit_Tarif_Stock!#REF!*100,(E2518-(E2518*H2518)-Produit_Tarif_Stock!#REF!)/Produit_Tarif_Stock!#REF!*100)</f>
        <v>#REF!</v>
      </c>
      <c r="R2518" s="523">
        <f t="shared" si="79"/>
        <v>0</v>
      </c>
      <c r="S2518" s="524" t="e">
        <f>Produit_Tarif_Stock!#REF!</f>
        <v>#REF!</v>
      </c>
    </row>
    <row r="2519" spans="1:19" ht="24.75" customHeight="1">
      <c r="A2519" s="228" t="e">
        <f>Produit_Tarif_Stock!#REF!</f>
        <v>#REF!</v>
      </c>
      <c r="B2519" s="118" t="e">
        <f>IF(Produit_Tarif_Stock!#REF!&lt;&gt;"",Produit_Tarif_Stock!#REF!,"")</f>
        <v>#REF!</v>
      </c>
      <c r="C2519" s="502" t="e">
        <f>IF(Produit_Tarif_Stock!#REF!&lt;&gt;"",Produit_Tarif_Stock!#REF!,"")</f>
        <v>#REF!</v>
      </c>
      <c r="D2519" s="505" t="e">
        <f>IF(Produit_Tarif_Stock!#REF!&lt;&gt;"",Produit_Tarif_Stock!#REF!,"")</f>
        <v>#REF!</v>
      </c>
      <c r="E2519" s="514" t="e">
        <f>IF(Produit_Tarif_Stock!#REF!&lt;&gt;0,Produit_Tarif_Stock!#REF!,"")</f>
        <v>#REF!</v>
      </c>
      <c r="F2519" s="2" t="e">
        <f>IF(Produit_Tarif_Stock!#REF!&lt;&gt;"",Produit_Tarif_Stock!#REF!,"")</f>
        <v>#REF!</v>
      </c>
      <c r="G2519" s="506" t="e">
        <f>IF(Produit_Tarif_Stock!#REF!&lt;&gt;0,Produit_Tarif_Stock!#REF!,"")</f>
        <v>#REF!</v>
      </c>
      <c r="I2519" s="506" t="str">
        <f t="shared" si="78"/>
        <v/>
      </c>
      <c r="J2519" s="2" t="e">
        <f>IF(Produit_Tarif_Stock!#REF!&lt;&gt;0,Produit_Tarif_Stock!#REF!,"")</f>
        <v>#REF!</v>
      </c>
      <c r="K2519" s="2" t="e">
        <f>IF(Produit_Tarif_Stock!#REF!&lt;&gt;0,Produit_Tarif_Stock!#REF!,"")</f>
        <v>#REF!</v>
      </c>
      <c r="L2519" s="114" t="e">
        <f>IF(Produit_Tarif_Stock!#REF!&lt;&gt;0,Produit_Tarif_Stock!#REF!,"")</f>
        <v>#REF!</v>
      </c>
      <c r="M2519" s="114" t="e">
        <f>IF(Produit_Tarif_Stock!#REF!&lt;&gt;0,Produit_Tarif_Stock!#REF!,"")</f>
        <v>#REF!</v>
      </c>
      <c r="N2519" s="454"/>
      <c r="P2519" s="2" t="e">
        <f>IF(Produit_Tarif_Stock!#REF!&lt;&gt;0,Produit_Tarif_Stock!#REF!,"")</f>
        <v>#REF!</v>
      </c>
      <c r="Q2519" s="518" t="e">
        <f>IF(Produit_Tarif_Stock!#REF!&lt;&gt;0,(E2519-(E2519*H2519)-Produit_Tarif_Stock!#REF!)/Produit_Tarif_Stock!#REF!*100,(E2519-(E2519*H2519)-Produit_Tarif_Stock!#REF!)/Produit_Tarif_Stock!#REF!*100)</f>
        <v>#REF!</v>
      </c>
      <c r="R2519" s="523">
        <f t="shared" si="79"/>
        <v>0</v>
      </c>
      <c r="S2519" s="524" t="e">
        <f>Produit_Tarif_Stock!#REF!</f>
        <v>#REF!</v>
      </c>
    </row>
    <row r="2520" spans="1:19" ht="24.75" customHeight="1">
      <c r="A2520" s="228" t="e">
        <f>Produit_Tarif_Stock!#REF!</f>
        <v>#REF!</v>
      </c>
      <c r="B2520" s="118" t="e">
        <f>IF(Produit_Tarif_Stock!#REF!&lt;&gt;"",Produit_Tarif_Stock!#REF!,"")</f>
        <v>#REF!</v>
      </c>
      <c r="C2520" s="502" t="e">
        <f>IF(Produit_Tarif_Stock!#REF!&lt;&gt;"",Produit_Tarif_Stock!#REF!,"")</f>
        <v>#REF!</v>
      </c>
      <c r="D2520" s="505" t="e">
        <f>IF(Produit_Tarif_Stock!#REF!&lt;&gt;"",Produit_Tarif_Stock!#REF!,"")</f>
        <v>#REF!</v>
      </c>
      <c r="E2520" s="514" t="e">
        <f>IF(Produit_Tarif_Stock!#REF!&lt;&gt;0,Produit_Tarif_Stock!#REF!,"")</f>
        <v>#REF!</v>
      </c>
      <c r="F2520" s="2" t="e">
        <f>IF(Produit_Tarif_Stock!#REF!&lt;&gt;"",Produit_Tarif_Stock!#REF!,"")</f>
        <v>#REF!</v>
      </c>
      <c r="G2520" s="506" t="e">
        <f>IF(Produit_Tarif_Stock!#REF!&lt;&gt;0,Produit_Tarif_Stock!#REF!,"")</f>
        <v>#REF!</v>
      </c>
      <c r="I2520" s="506" t="str">
        <f t="shared" si="78"/>
        <v/>
      </c>
      <c r="J2520" s="2" t="e">
        <f>IF(Produit_Tarif_Stock!#REF!&lt;&gt;0,Produit_Tarif_Stock!#REF!,"")</f>
        <v>#REF!</v>
      </c>
      <c r="K2520" s="2" t="e">
        <f>IF(Produit_Tarif_Stock!#REF!&lt;&gt;0,Produit_Tarif_Stock!#REF!,"")</f>
        <v>#REF!</v>
      </c>
      <c r="L2520" s="114" t="e">
        <f>IF(Produit_Tarif_Stock!#REF!&lt;&gt;0,Produit_Tarif_Stock!#REF!,"")</f>
        <v>#REF!</v>
      </c>
      <c r="M2520" s="114" t="e">
        <f>IF(Produit_Tarif_Stock!#REF!&lt;&gt;0,Produit_Tarif_Stock!#REF!,"")</f>
        <v>#REF!</v>
      </c>
      <c r="N2520" s="454"/>
      <c r="P2520" s="2" t="e">
        <f>IF(Produit_Tarif_Stock!#REF!&lt;&gt;0,Produit_Tarif_Stock!#REF!,"")</f>
        <v>#REF!</v>
      </c>
      <c r="Q2520" s="518" t="e">
        <f>IF(Produit_Tarif_Stock!#REF!&lt;&gt;0,(E2520-(E2520*H2520)-Produit_Tarif_Stock!#REF!)/Produit_Tarif_Stock!#REF!*100,(E2520-(E2520*H2520)-Produit_Tarif_Stock!#REF!)/Produit_Tarif_Stock!#REF!*100)</f>
        <v>#REF!</v>
      </c>
      <c r="R2520" s="523">
        <f t="shared" si="79"/>
        <v>0</v>
      </c>
      <c r="S2520" s="524" t="e">
        <f>Produit_Tarif_Stock!#REF!</f>
        <v>#REF!</v>
      </c>
    </row>
    <row r="2521" spans="1:19" ht="24.75" customHeight="1">
      <c r="A2521" s="228" t="e">
        <f>Produit_Tarif_Stock!#REF!</f>
        <v>#REF!</v>
      </c>
      <c r="B2521" s="118" t="e">
        <f>IF(Produit_Tarif_Stock!#REF!&lt;&gt;"",Produit_Tarif_Stock!#REF!,"")</f>
        <v>#REF!</v>
      </c>
      <c r="C2521" s="502" t="e">
        <f>IF(Produit_Tarif_Stock!#REF!&lt;&gt;"",Produit_Tarif_Stock!#REF!,"")</f>
        <v>#REF!</v>
      </c>
      <c r="D2521" s="505" t="e">
        <f>IF(Produit_Tarif_Stock!#REF!&lt;&gt;"",Produit_Tarif_Stock!#REF!,"")</f>
        <v>#REF!</v>
      </c>
      <c r="E2521" s="514" t="e">
        <f>IF(Produit_Tarif_Stock!#REF!&lt;&gt;0,Produit_Tarif_Stock!#REF!,"")</f>
        <v>#REF!</v>
      </c>
      <c r="F2521" s="2" t="e">
        <f>IF(Produit_Tarif_Stock!#REF!&lt;&gt;"",Produit_Tarif_Stock!#REF!,"")</f>
        <v>#REF!</v>
      </c>
      <c r="G2521" s="506" t="e">
        <f>IF(Produit_Tarif_Stock!#REF!&lt;&gt;0,Produit_Tarif_Stock!#REF!,"")</f>
        <v>#REF!</v>
      </c>
      <c r="I2521" s="506" t="str">
        <f t="shared" si="78"/>
        <v/>
      </c>
      <c r="J2521" s="2" t="e">
        <f>IF(Produit_Tarif_Stock!#REF!&lt;&gt;0,Produit_Tarif_Stock!#REF!,"")</f>
        <v>#REF!</v>
      </c>
      <c r="K2521" s="2" t="e">
        <f>IF(Produit_Tarif_Stock!#REF!&lt;&gt;0,Produit_Tarif_Stock!#REF!,"")</f>
        <v>#REF!</v>
      </c>
      <c r="L2521" s="114" t="e">
        <f>IF(Produit_Tarif_Stock!#REF!&lt;&gt;0,Produit_Tarif_Stock!#REF!,"")</f>
        <v>#REF!</v>
      </c>
      <c r="M2521" s="114" t="e">
        <f>IF(Produit_Tarif_Stock!#REF!&lt;&gt;0,Produit_Tarif_Stock!#REF!,"")</f>
        <v>#REF!</v>
      </c>
      <c r="N2521" s="454"/>
      <c r="P2521" s="2" t="e">
        <f>IF(Produit_Tarif_Stock!#REF!&lt;&gt;0,Produit_Tarif_Stock!#REF!,"")</f>
        <v>#REF!</v>
      </c>
      <c r="Q2521" s="518" t="e">
        <f>IF(Produit_Tarif_Stock!#REF!&lt;&gt;0,(E2521-(E2521*H2521)-Produit_Tarif_Stock!#REF!)/Produit_Tarif_Stock!#REF!*100,(E2521-(E2521*H2521)-Produit_Tarif_Stock!#REF!)/Produit_Tarif_Stock!#REF!*100)</f>
        <v>#REF!</v>
      </c>
      <c r="R2521" s="523">
        <f t="shared" si="79"/>
        <v>0</v>
      </c>
      <c r="S2521" s="524" t="e">
        <f>Produit_Tarif_Stock!#REF!</f>
        <v>#REF!</v>
      </c>
    </row>
    <row r="2522" spans="1:19" ht="24.75" customHeight="1">
      <c r="A2522" s="228" t="e">
        <f>Produit_Tarif_Stock!#REF!</f>
        <v>#REF!</v>
      </c>
      <c r="B2522" s="118" t="e">
        <f>IF(Produit_Tarif_Stock!#REF!&lt;&gt;"",Produit_Tarif_Stock!#REF!,"")</f>
        <v>#REF!</v>
      </c>
      <c r="C2522" s="502" t="e">
        <f>IF(Produit_Tarif_Stock!#REF!&lt;&gt;"",Produit_Tarif_Stock!#REF!,"")</f>
        <v>#REF!</v>
      </c>
      <c r="D2522" s="505" t="e">
        <f>IF(Produit_Tarif_Stock!#REF!&lt;&gt;"",Produit_Tarif_Stock!#REF!,"")</f>
        <v>#REF!</v>
      </c>
      <c r="E2522" s="514" t="e">
        <f>IF(Produit_Tarif_Stock!#REF!&lt;&gt;0,Produit_Tarif_Stock!#REF!,"")</f>
        <v>#REF!</v>
      </c>
      <c r="F2522" s="2" t="e">
        <f>IF(Produit_Tarif_Stock!#REF!&lt;&gt;"",Produit_Tarif_Stock!#REF!,"")</f>
        <v>#REF!</v>
      </c>
      <c r="G2522" s="506" t="e">
        <f>IF(Produit_Tarif_Stock!#REF!&lt;&gt;0,Produit_Tarif_Stock!#REF!,"")</f>
        <v>#REF!</v>
      </c>
      <c r="I2522" s="506" t="str">
        <f t="shared" si="78"/>
        <v/>
      </c>
      <c r="J2522" s="2" t="e">
        <f>IF(Produit_Tarif_Stock!#REF!&lt;&gt;0,Produit_Tarif_Stock!#REF!,"")</f>
        <v>#REF!</v>
      </c>
      <c r="K2522" s="2" t="e">
        <f>IF(Produit_Tarif_Stock!#REF!&lt;&gt;0,Produit_Tarif_Stock!#REF!,"")</f>
        <v>#REF!</v>
      </c>
      <c r="L2522" s="114" t="e">
        <f>IF(Produit_Tarif_Stock!#REF!&lt;&gt;0,Produit_Tarif_Stock!#REF!,"")</f>
        <v>#REF!</v>
      </c>
      <c r="M2522" s="114" t="e">
        <f>IF(Produit_Tarif_Stock!#REF!&lt;&gt;0,Produit_Tarif_Stock!#REF!,"")</f>
        <v>#REF!</v>
      </c>
      <c r="N2522" s="454"/>
      <c r="P2522" s="2" t="e">
        <f>IF(Produit_Tarif_Stock!#REF!&lt;&gt;0,Produit_Tarif_Stock!#REF!,"")</f>
        <v>#REF!</v>
      </c>
      <c r="Q2522" s="518" t="e">
        <f>IF(Produit_Tarif_Stock!#REF!&lt;&gt;0,(E2522-(E2522*H2522)-Produit_Tarif_Stock!#REF!)/Produit_Tarif_Stock!#REF!*100,(E2522-(E2522*H2522)-Produit_Tarif_Stock!#REF!)/Produit_Tarif_Stock!#REF!*100)</f>
        <v>#REF!</v>
      </c>
      <c r="R2522" s="523">
        <f t="shared" si="79"/>
        <v>0</v>
      </c>
      <c r="S2522" s="524" t="e">
        <f>Produit_Tarif_Stock!#REF!</f>
        <v>#REF!</v>
      </c>
    </row>
    <row r="2523" spans="1:19" ht="24.75" customHeight="1">
      <c r="A2523" s="228" t="e">
        <f>Produit_Tarif_Stock!#REF!</f>
        <v>#REF!</v>
      </c>
      <c r="B2523" s="118" t="e">
        <f>IF(Produit_Tarif_Stock!#REF!&lt;&gt;"",Produit_Tarif_Stock!#REF!,"")</f>
        <v>#REF!</v>
      </c>
      <c r="C2523" s="502" t="e">
        <f>IF(Produit_Tarif_Stock!#REF!&lt;&gt;"",Produit_Tarif_Stock!#REF!,"")</f>
        <v>#REF!</v>
      </c>
      <c r="D2523" s="505" t="e">
        <f>IF(Produit_Tarif_Stock!#REF!&lt;&gt;"",Produit_Tarif_Stock!#REF!,"")</f>
        <v>#REF!</v>
      </c>
      <c r="E2523" s="514" t="e">
        <f>IF(Produit_Tarif_Stock!#REF!&lt;&gt;0,Produit_Tarif_Stock!#REF!,"")</f>
        <v>#REF!</v>
      </c>
      <c r="F2523" s="2" t="e">
        <f>IF(Produit_Tarif_Stock!#REF!&lt;&gt;"",Produit_Tarif_Stock!#REF!,"")</f>
        <v>#REF!</v>
      </c>
      <c r="G2523" s="506" t="e">
        <f>IF(Produit_Tarif_Stock!#REF!&lt;&gt;0,Produit_Tarif_Stock!#REF!,"")</f>
        <v>#REF!</v>
      </c>
      <c r="I2523" s="506" t="str">
        <f t="shared" si="78"/>
        <v/>
      </c>
      <c r="J2523" s="2" t="e">
        <f>IF(Produit_Tarif_Stock!#REF!&lt;&gt;0,Produit_Tarif_Stock!#REF!,"")</f>
        <v>#REF!</v>
      </c>
      <c r="K2523" s="2" t="e">
        <f>IF(Produit_Tarif_Stock!#REF!&lt;&gt;0,Produit_Tarif_Stock!#REF!,"")</f>
        <v>#REF!</v>
      </c>
      <c r="L2523" s="114" t="e">
        <f>IF(Produit_Tarif_Stock!#REF!&lt;&gt;0,Produit_Tarif_Stock!#REF!,"")</f>
        <v>#REF!</v>
      </c>
      <c r="M2523" s="114" t="e">
        <f>IF(Produit_Tarif_Stock!#REF!&lt;&gt;0,Produit_Tarif_Stock!#REF!,"")</f>
        <v>#REF!</v>
      </c>
      <c r="N2523" s="454"/>
      <c r="P2523" s="2" t="e">
        <f>IF(Produit_Tarif_Stock!#REF!&lt;&gt;0,Produit_Tarif_Stock!#REF!,"")</f>
        <v>#REF!</v>
      </c>
      <c r="Q2523" s="518" t="e">
        <f>IF(Produit_Tarif_Stock!#REF!&lt;&gt;0,(E2523-(E2523*H2523)-Produit_Tarif_Stock!#REF!)/Produit_Tarif_Stock!#REF!*100,(E2523-(E2523*H2523)-Produit_Tarif_Stock!#REF!)/Produit_Tarif_Stock!#REF!*100)</f>
        <v>#REF!</v>
      </c>
      <c r="R2523" s="523">
        <f t="shared" si="79"/>
        <v>0</v>
      </c>
      <c r="S2523" s="524" t="e">
        <f>Produit_Tarif_Stock!#REF!</f>
        <v>#REF!</v>
      </c>
    </row>
    <row r="2524" spans="1:19" ht="24.75" customHeight="1">
      <c r="A2524" s="228" t="e">
        <f>Produit_Tarif_Stock!#REF!</f>
        <v>#REF!</v>
      </c>
      <c r="B2524" s="118" t="e">
        <f>IF(Produit_Tarif_Stock!#REF!&lt;&gt;"",Produit_Tarif_Stock!#REF!,"")</f>
        <v>#REF!</v>
      </c>
      <c r="C2524" s="502" t="e">
        <f>IF(Produit_Tarif_Stock!#REF!&lt;&gt;"",Produit_Tarif_Stock!#REF!,"")</f>
        <v>#REF!</v>
      </c>
      <c r="D2524" s="505" t="e">
        <f>IF(Produit_Tarif_Stock!#REF!&lt;&gt;"",Produit_Tarif_Stock!#REF!,"")</f>
        <v>#REF!</v>
      </c>
      <c r="E2524" s="514" t="e">
        <f>IF(Produit_Tarif_Stock!#REF!&lt;&gt;0,Produit_Tarif_Stock!#REF!,"")</f>
        <v>#REF!</v>
      </c>
      <c r="F2524" s="2" t="e">
        <f>IF(Produit_Tarif_Stock!#REF!&lt;&gt;"",Produit_Tarif_Stock!#REF!,"")</f>
        <v>#REF!</v>
      </c>
      <c r="G2524" s="506" t="e">
        <f>IF(Produit_Tarif_Stock!#REF!&lt;&gt;0,Produit_Tarif_Stock!#REF!,"")</f>
        <v>#REF!</v>
      </c>
      <c r="I2524" s="506" t="str">
        <f t="shared" si="78"/>
        <v/>
      </c>
      <c r="J2524" s="2" t="e">
        <f>IF(Produit_Tarif_Stock!#REF!&lt;&gt;0,Produit_Tarif_Stock!#REF!,"")</f>
        <v>#REF!</v>
      </c>
      <c r="K2524" s="2" t="e">
        <f>IF(Produit_Tarif_Stock!#REF!&lt;&gt;0,Produit_Tarif_Stock!#REF!,"")</f>
        <v>#REF!</v>
      </c>
      <c r="L2524" s="114" t="e">
        <f>IF(Produit_Tarif_Stock!#REF!&lt;&gt;0,Produit_Tarif_Stock!#REF!,"")</f>
        <v>#REF!</v>
      </c>
      <c r="M2524" s="114" t="e">
        <f>IF(Produit_Tarif_Stock!#REF!&lt;&gt;0,Produit_Tarif_Stock!#REF!,"")</f>
        <v>#REF!</v>
      </c>
      <c r="N2524" s="454"/>
      <c r="P2524" s="2" t="e">
        <f>IF(Produit_Tarif_Stock!#REF!&lt;&gt;0,Produit_Tarif_Stock!#REF!,"")</f>
        <v>#REF!</v>
      </c>
      <c r="Q2524" s="518" t="e">
        <f>IF(Produit_Tarif_Stock!#REF!&lt;&gt;0,(E2524-(E2524*H2524)-Produit_Tarif_Stock!#REF!)/Produit_Tarif_Stock!#REF!*100,(E2524-(E2524*H2524)-Produit_Tarif_Stock!#REF!)/Produit_Tarif_Stock!#REF!*100)</f>
        <v>#REF!</v>
      </c>
      <c r="R2524" s="523">
        <f t="shared" si="79"/>
        <v>0</v>
      </c>
      <c r="S2524" s="524" t="e">
        <f>Produit_Tarif_Stock!#REF!</f>
        <v>#REF!</v>
      </c>
    </row>
    <row r="2525" spans="1:19" ht="24.75" customHeight="1">
      <c r="A2525" s="228" t="e">
        <f>Produit_Tarif_Stock!#REF!</f>
        <v>#REF!</v>
      </c>
      <c r="B2525" s="118" t="e">
        <f>IF(Produit_Tarif_Stock!#REF!&lt;&gt;"",Produit_Tarif_Stock!#REF!,"")</f>
        <v>#REF!</v>
      </c>
      <c r="C2525" s="502" t="e">
        <f>IF(Produit_Tarif_Stock!#REF!&lt;&gt;"",Produit_Tarif_Stock!#REF!,"")</f>
        <v>#REF!</v>
      </c>
      <c r="D2525" s="505" t="e">
        <f>IF(Produit_Tarif_Stock!#REF!&lt;&gt;"",Produit_Tarif_Stock!#REF!,"")</f>
        <v>#REF!</v>
      </c>
      <c r="E2525" s="514" t="e">
        <f>IF(Produit_Tarif_Stock!#REF!&lt;&gt;0,Produit_Tarif_Stock!#REF!,"")</f>
        <v>#REF!</v>
      </c>
      <c r="F2525" s="2" t="e">
        <f>IF(Produit_Tarif_Stock!#REF!&lt;&gt;"",Produit_Tarif_Stock!#REF!,"")</f>
        <v>#REF!</v>
      </c>
      <c r="G2525" s="506" t="e">
        <f>IF(Produit_Tarif_Stock!#REF!&lt;&gt;0,Produit_Tarif_Stock!#REF!,"")</f>
        <v>#REF!</v>
      </c>
      <c r="I2525" s="506" t="str">
        <f t="shared" si="78"/>
        <v/>
      </c>
      <c r="J2525" s="2" t="e">
        <f>IF(Produit_Tarif_Stock!#REF!&lt;&gt;0,Produit_Tarif_Stock!#REF!,"")</f>
        <v>#REF!</v>
      </c>
      <c r="K2525" s="2" t="e">
        <f>IF(Produit_Tarif_Stock!#REF!&lt;&gt;0,Produit_Tarif_Stock!#REF!,"")</f>
        <v>#REF!</v>
      </c>
      <c r="L2525" s="114" t="e">
        <f>IF(Produit_Tarif_Stock!#REF!&lt;&gt;0,Produit_Tarif_Stock!#REF!,"")</f>
        <v>#REF!</v>
      </c>
      <c r="M2525" s="114" t="e">
        <f>IF(Produit_Tarif_Stock!#REF!&lt;&gt;0,Produit_Tarif_Stock!#REF!,"")</f>
        <v>#REF!</v>
      </c>
      <c r="N2525" s="454"/>
      <c r="P2525" s="2" t="e">
        <f>IF(Produit_Tarif_Stock!#REF!&lt;&gt;0,Produit_Tarif_Stock!#REF!,"")</f>
        <v>#REF!</v>
      </c>
      <c r="Q2525" s="518" t="e">
        <f>IF(Produit_Tarif_Stock!#REF!&lt;&gt;0,(E2525-(E2525*H2525)-Produit_Tarif_Stock!#REF!)/Produit_Tarif_Stock!#REF!*100,(E2525-(E2525*H2525)-Produit_Tarif_Stock!#REF!)/Produit_Tarif_Stock!#REF!*100)</f>
        <v>#REF!</v>
      </c>
      <c r="R2525" s="523">
        <f t="shared" si="79"/>
        <v>0</v>
      </c>
      <c r="S2525" s="524" t="e">
        <f>Produit_Tarif_Stock!#REF!</f>
        <v>#REF!</v>
      </c>
    </row>
    <row r="2526" spans="1:19" ht="24.75" customHeight="1">
      <c r="A2526" s="228" t="e">
        <f>Produit_Tarif_Stock!#REF!</f>
        <v>#REF!</v>
      </c>
      <c r="B2526" s="118" t="e">
        <f>IF(Produit_Tarif_Stock!#REF!&lt;&gt;"",Produit_Tarif_Stock!#REF!,"")</f>
        <v>#REF!</v>
      </c>
      <c r="C2526" s="502" t="e">
        <f>IF(Produit_Tarif_Stock!#REF!&lt;&gt;"",Produit_Tarif_Stock!#REF!,"")</f>
        <v>#REF!</v>
      </c>
      <c r="D2526" s="505" t="e">
        <f>IF(Produit_Tarif_Stock!#REF!&lt;&gt;"",Produit_Tarif_Stock!#REF!,"")</f>
        <v>#REF!</v>
      </c>
      <c r="E2526" s="514" t="e">
        <f>IF(Produit_Tarif_Stock!#REF!&lt;&gt;0,Produit_Tarif_Stock!#REF!,"")</f>
        <v>#REF!</v>
      </c>
      <c r="F2526" s="2" t="e">
        <f>IF(Produit_Tarif_Stock!#REF!&lt;&gt;"",Produit_Tarif_Stock!#REF!,"")</f>
        <v>#REF!</v>
      </c>
      <c r="G2526" s="506" t="e">
        <f>IF(Produit_Tarif_Stock!#REF!&lt;&gt;0,Produit_Tarif_Stock!#REF!,"")</f>
        <v>#REF!</v>
      </c>
      <c r="I2526" s="506" t="str">
        <f t="shared" si="78"/>
        <v/>
      </c>
      <c r="J2526" s="2" t="e">
        <f>IF(Produit_Tarif_Stock!#REF!&lt;&gt;0,Produit_Tarif_Stock!#REF!,"")</f>
        <v>#REF!</v>
      </c>
      <c r="K2526" s="2" t="e">
        <f>IF(Produit_Tarif_Stock!#REF!&lt;&gt;0,Produit_Tarif_Stock!#REF!,"")</f>
        <v>#REF!</v>
      </c>
      <c r="L2526" s="114" t="e">
        <f>IF(Produit_Tarif_Stock!#REF!&lt;&gt;0,Produit_Tarif_Stock!#REF!,"")</f>
        <v>#REF!</v>
      </c>
      <c r="M2526" s="114" t="e">
        <f>IF(Produit_Tarif_Stock!#REF!&lt;&gt;0,Produit_Tarif_Stock!#REF!,"")</f>
        <v>#REF!</v>
      </c>
      <c r="N2526" s="454"/>
      <c r="P2526" s="2" t="e">
        <f>IF(Produit_Tarif_Stock!#REF!&lt;&gt;0,Produit_Tarif_Stock!#REF!,"")</f>
        <v>#REF!</v>
      </c>
      <c r="Q2526" s="518" t="e">
        <f>IF(Produit_Tarif_Stock!#REF!&lt;&gt;0,(E2526-(E2526*H2526)-Produit_Tarif_Stock!#REF!)/Produit_Tarif_Stock!#REF!*100,(E2526-(E2526*H2526)-Produit_Tarif_Stock!#REF!)/Produit_Tarif_Stock!#REF!*100)</f>
        <v>#REF!</v>
      </c>
      <c r="R2526" s="523">
        <f t="shared" si="79"/>
        <v>0</v>
      </c>
      <c r="S2526" s="524" t="e">
        <f>Produit_Tarif_Stock!#REF!</f>
        <v>#REF!</v>
      </c>
    </row>
    <row r="2527" spans="1:19" ht="24.75" customHeight="1">
      <c r="A2527" s="228" t="e">
        <f>Produit_Tarif_Stock!#REF!</f>
        <v>#REF!</v>
      </c>
      <c r="B2527" s="118" t="e">
        <f>IF(Produit_Tarif_Stock!#REF!&lt;&gt;"",Produit_Tarif_Stock!#REF!,"")</f>
        <v>#REF!</v>
      </c>
      <c r="C2527" s="502" t="e">
        <f>IF(Produit_Tarif_Stock!#REF!&lt;&gt;"",Produit_Tarif_Stock!#REF!,"")</f>
        <v>#REF!</v>
      </c>
      <c r="D2527" s="505" t="e">
        <f>IF(Produit_Tarif_Stock!#REF!&lt;&gt;"",Produit_Tarif_Stock!#REF!,"")</f>
        <v>#REF!</v>
      </c>
      <c r="E2527" s="514" t="e">
        <f>IF(Produit_Tarif_Stock!#REF!&lt;&gt;0,Produit_Tarif_Stock!#REF!,"")</f>
        <v>#REF!</v>
      </c>
      <c r="F2527" s="2" t="e">
        <f>IF(Produit_Tarif_Stock!#REF!&lt;&gt;"",Produit_Tarif_Stock!#REF!,"")</f>
        <v>#REF!</v>
      </c>
      <c r="G2527" s="506" t="e">
        <f>IF(Produit_Tarif_Stock!#REF!&lt;&gt;0,Produit_Tarif_Stock!#REF!,"")</f>
        <v>#REF!</v>
      </c>
      <c r="I2527" s="506" t="str">
        <f t="shared" si="78"/>
        <v/>
      </c>
      <c r="J2527" s="2" t="e">
        <f>IF(Produit_Tarif_Stock!#REF!&lt;&gt;0,Produit_Tarif_Stock!#REF!,"")</f>
        <v>#REF!</v>
      </c>
      <c r="K2527" s="2" t="e">
        <f>IF(Produit_Tarif_Stock!#REF!&lt;&gt;0,Produit_Tarif_Stock!#REF!,"")</f>
        <v>#REF!</v>
      </c>
      <c r="L2527" s="114" t="e">
        <f>IF(Produit_Tarif_Stock!#REF!&lt;&gt;0,Produit_Tarif_Stock!#REF!,"")</f>
        <v>#REF!</v>
      </c>
      <c r="M2527" s="114" t="e">
        <f>IF(Produit_Tarif_Stock!#REF!&lt;&gt;0,Produit_Tarif_Stock!#REF!,"")</f>
        <v>#REF!</v>
      </c>
      <c r="N2527" s="454"/>
      <c r="P2527" s="2" t="e">
        <f>IF(Produit_Tarif_Stock!#REF!&lt;&gt;0,Produit_Tarif_Stock!#REF!,"")</f>
        <v>#REF!</v>
      </c>
      <c r="Q2527" s="518" t="e">
        <f>IF(Produit_Tarif_Stock!#REF!&lt;&gt;0,(E2527-(E2527*H2527)-Produit_Tarif_Stock!#REF!)/Produit_Tarif_Stock!#REF!*100,(E2527-(E2527*H2527)-Produit_Tarif_Stock!#REF!)/Produit_Tarif_Stock!#REF!*100)</f>
        <v>#REF!</v>
      </c>
      <c r="R2527" s="523">
        <f t="shared" si="79"/>
        <v>0</v>
      </c>
      <c r="S2527" s="524" t="e">
        <f>Produit_Tarif_Stock!#REF!</f>
        <v>#REF!</v>
      </c>
    </row>
    <row r="2528" spans="1:19" ht="24.75" customHeight="1">
      <c r="A2528" s="228" t="e">
        <f>Produit_Tarif_Stock!#REF!</f>
        <v>#REF!</v>
      </c>
      <c r="B2528" s="118" t="e">
        <f>IF(Produit_Tarif_Stock!#REF!&lt;&gt;"",Produit_Tarif_Stock!#REF!,"")</f>
        <v>#REF!</v>
      </c>
      <c r="C2528" s="502" t="e">
        <f>IF(Produit_Tarif_Stock!#REF!&lt;&gt;"",Produit_Tarif_Stock!#REF!,"")</f>
        <v>#REF!</v>
      </c>
      <c r="D2528" s="505" t="e">
        <f>IF(Produit_Tarif_Stock!#REF!&lt;&gt;"",Produit_Tarif_Stock!#REF!,"")</f>
        <v>#REF!</v>
      </c>
      <c r="E2528" s="514" t="e">
        <f>IF(Produit_Tarif_Stock!#REF!&lt;&gt;0,Produit_Tarif_Stock!#REF!,"")</f>
        <v>#REF!</v>
      </c>
      <c r="F2528" s="2" t="e">
        <f>IF(Produit_Tarif_Stock!#REF!&lt;&gt;"",Produit_Tarif_Stock!#REF!,"")</f>
        <v>#REF!</v>
      </c>
      <c r="G2528" s="506" t="e">
        <f>IF(Produit_Tarif_Stock!#REF!&lt;&gt;0,Produit_Tarif_Stock!#REF!,"")</f>
        <v>#REF!</v>
      </c>
      <c r="I2528" s="506" t="str">
        <f t="shared" si="78"/>
        <v/>
      </c>
      <c r="J2528" s="2" t="e">
        <f>IF(Produit_Tarif_Stock!#REF!&lt;&gt;0,Produit_Tarif_Stock!#REF!,"")</f>
        <v>#REF!</v>
      </c>
      <c r="K2528" s="2" t="e">
        <f>IF(Produit_Tarif_Stock!#REF!&lt;&gt;0,Produit_Tarif_Stock!#REF!,"")</f>
        <v>#REF!</v>
      </c>
      <c r="L2528" s="114" t="e">
        <f>IF(Produit_Tarif_Stock!#REF!&lt;&gt;0,Produit_Tarif_Stock!#REF!,"")</f>
        <v>#REF!</v>
      </c>
      <c r="M2528" s="114" t="e">
        <f>IF(Produit_Tarif_Stock!#REF!&lt;&gt;0,Produit_Tarif_Stock!#REF!,"")</f>
        <v>#REF!</v>
      </c>
      <c r="N2528" s="454"/>
      <c r="P2528" s="2" t="e">
        <f>IF(Produit_Tarif_Stock!#REF!&lt;&gt;0,Produit_Tarif_Stock!#REF!,"")</f>
        <v>#REF!</v>
      </c>
      <c r="Q2528" s="518" t="e">
        <f>IF(Produit_Tarif_Stock!#REF!&lt;&gt;0,(E2528-(E2528*H2528)-Produit_Tarif_Stock!#REF!)/Produit_Tarif_Stock!#REF!*100,(E2528-(E2528*H2528)-Produit_Tarif_Stock!#REF!)/Produit_Tarif_Stock!#REF!*100)</f>
        <v>#REF!</v>
      </c>
      <c r="R2528" s="523">
        <f t="shared" si="79"/>
        <v>0</v>
      </c>
      <c r="S2528" s="524" t="e">
        <f>Produit_Tarif_Stock!#REF!</f>
        <v>#REF!</v>
      </c>
    </row>
    <row r="2529" spans="1:19" ht="24.75" customHeight="1">
      <c r="A2529" s="228" t="e">
        <f>Produit_Tarif_Stock!#REF!</f>
        <v>#REF!</v>
      </c>
      <c r="B2529" s="118" t="e">
        <f>IF(Produit_Tarif_Stock!#REF!&lt;&gt;"",Produit_Tarif_Stock!#REF!,"")</f>
        <v>#REF!</v>
      </c>
      <c r="C2529" s="502" t="e">
        <f>IF(Produit_Tarif_Stock!#REF!&lt;&gt;"",Produit_Tarif_Stock!#REF!,"")</f>
        <v>#REF!</v>
      </c>
      <c r="D2529" s="505" t="e">
        <f>IF(Produit_Tarif_Stock!#REF!&lt;&gt;"",Produit_Tarif_Stock!#REF!,"")</f>
        <v>#REF!</v>
      </c>
      <c r="E2529" s="514" t="e">
        <f>IF(Produit_Tarif_Stock!#REF!&lt;&gt;0,Produit_Tarif_Stock!#REF!,"")</f>
        <v>#REF!</v>
      </c>
      <c r="F2529" s="2" t="e">
        <f>IF(Produit_Tarif_Stock!#REF!&lt;&gt;"",Produit_Tarif_Stock!#REF!,"")</f>
        <v>#REF!</v>
      </c>
      <c r="G2529" s="506" t="e">
        <f>IF(Produit_Tarif_Stock!#REF!&lt;&gt;0,Produit_Tarif_Stock!#REF!,"")</f>
        <v>#REF!</v>
      </c>
      <c r="I2529" s="506" t="str">
        <f t="shared" si="78"/>
        <v/>
      </c>
      <c r="J2529" s="2" t="e">
        <f>IF(Produit_Tarif_Stock!#REF!&lt;&gt;0,Produit_Tarif_Stock!#REF!,"")</f>
        <v>#REF!</v>
      </c>
      <c r="K2529" s="2" t="e">
        <f>IF(Produit_Tarif_Stock!#REF!&lt;&gt;0,Produit_Tarif_Stock!#REF!,"")</f>
        <v>#REF!</v>
      </c>
      <c r="L2529" s="114" t="e">
        <f>IF(Produit_Tarif_Stock!#REF!&lt;&gt;0,Produit_Tarif_Stock!#REF!,"")</f>
        <v>#REF!</v>
      </c>
      <c r="M2529" s="114" t="e">
        <f>IF(Produit_Tarif_Stock!#REF!&lt;&gt;0,Produit_Tarif_Stock!#REF!,"")</f>
        <v>#REF!</v>
      </c>
      <c r="N2529" s="454"/>
      <c r="P2529" s="2" t="e">
        <f>IF(Produit_Tarif_Stock!#REF!&lt;&gt;0,Produit_Tarif_Stock!#REF!,"")</f>
        <v>#REF!</v>
      </c>
      <c r="Q2529" s="518" t="e">
        <f>IF(Produit_Tarif_Stock!#REF!&lt;&gt;0,(E2529-(E2529*H2529)-Produit_Tarif_Stock!#REF!)/Produit_Tarif_Stock!#REF!*100,(E2529-(E2529*H2529)-Produit_Tarif_Stock!#REF!)/Produit_Tarif_Stock!#REF!*100)</f>
        <v>#REF!</v>
      </c>
      <c r="R2529" s="523">
        <f t="shared" si="79"/>
        <v>0</v>
      </c>
      <c r="S2529" s="524" t="e">
        <f>Produit_Tarif_Stock!#REF!</f>
        <v>#REF!</v>
      </c>
    </row>
    <row r="2530" spans="1:19" ht="24.75" customHeight="1">
      <c r="A2530" s="228" t="e">
        <f>Produit_Tarif_Stock!#REF!</f>
        <v>#REF!</v>
      </c>
      <c r="B2530" s="118" t="e">
        <f>IF(Produit_Tarif_Stock!#REF!&lt;&gt;"",Produit_Tarif_Stock!#REF!,"")</f>
        <v>#REF!</v>
      </c>
      <c r="C2530" s="502" t="e">
        <f>IF(Produit_Tarif_Stock!#REF!&lt;&gt;"",Produit_Tarif_Stock!#REF!,"")</f>
        <v>#REF!</v>
      </c>
      <c r="D2530" s="505" t="e">
        <f>IF(Produit_Tarif_Stock!#REF!&lt;&gt;"",Produit_Tarif_Stock!#REF!,"")</f>
        <v>#REF!</v>
      </c>
      <c r="E2530" s="514" t="e">
        <f>IF(Produit_Tarif_Stock!#REF!&lt;&gt;0,Produit_Tarif_Stock!#REF!,"")</f>
        <v>#REF!</v>
      </c>
      <c r="F2530" s="2" t="e">
        <f>IF(Produit_Tarif_Stock!#REF!&lt;&gt;"",Produit_Tarif_Stock!#REF!,"")</f>
        <v>#REF!</v>
      </c>
      <c r="G2530" s="506" t="e">
        <f>IF(Produit_Tarif_Stock!#REF!&lt;&gt;0,Produit_Tarif_Stock!#REF!,"")</f>
        <v>#REF!</v>
      </c>
      <c r="I2530" s="506" t="str">
        <f t="shared" si="78"/>
        <v/>
      </c>
      <c r="J2530" s="2" t="e">
        <f>IF(Produit_Tarif_Stock!#REF!&lt;&gt;0,Produit_Tarif_Stock!#REF!,"")</f>
        <v>#REF!</v>
      </c>
      <c r="K2530" s="2" t="e">
        <f>IF(Produit_Tarif_Stock!#REF!&lt;&gt;0,Produit_Tarif_Stock!#REF!,"")</f>
        <v>#REF!</v>
      </c>
      <c r="L2530" s="114" t="e">
        <f>IF(Produit_Tarif_Stock!#REF!&lt;&gt;0,Produit_Tarif_Stock!#REF!,"")</f>
        <v>#REF!</v>
      </c>
      <c r="M2530" s="114" t="e">
        <f>IF(Produit_Tarif_Stock!#REF!&lt;&gt;0,Produit_Tarif_Stock!#REF!,"")</f>
        <v>#REF!</v>
      </c>
      <c r="N2530" s="454"/>
      <c r="P2530" s="2" t="e">
        <f>IF(Produit_Tarif_Stock!#REF!&lt;&gt;0,Produit_Tarif_Stock!#REF!,"")</f>
        <v>#REF!</v>
      </c>
      <c r="Q2530" s="518" t="e">
        <f>IF(Produit_Tarif_Stock!#REF!&lt;&gt;0,(E2530-(E2530*H2530)-Produit_Tarif_Stock!#REF!)/Produit_Tarif_Stock!#REF!*100,(E2530-(E2530*H2530)-Produit_Tarif_Stock!#REF!)/Produit_Tarif_Stock!#REF!*100)</f>
        <v>#REF!</v>
      </c>
      <c r="R2530" s="523">
        <f t="shared" si="79"/>
        <v>0</v>
      </c>
      <c r="S2530" s="524" t="e">
        <f>Produit_Tarif_Stock!#REF!</f>
        <v>#REF!</v>
      </c>
    </row>
    <row r="2531" spans="1:19" ht="24.75" customHeight="1">
      <c r="A2531" s="228" t="e">
        <f>Produit_Tarif_Stock!#REF!</f>
        <v>#REF!</v>
      </c>
      <c r="B2531" s="118" t="e">
        <f>IF(Produit_Tarif_Stock!#REF!&lt;&gt;"",Produit_Tarif_Stock!#REF!,"")</f>
        <v>#REF!</v>
      </c>
      <c r="C2531" s="502" t="e">
        <f>IF(Produit_Tarif_Stock!#REF!&lt;&gt;"",Produit_Tarif_Stock!#REF!,"")</f>
        <v>#REF!</v>
      </c>
      <c r="D2531" s="505" t="e">
        <f>IF(Produit_Tarif_Stock!#REF!&lt;&gt;"",Produit_Tarif_Stock!#REF!,"")</f>
        <v>#REF!</v>
      </c>
      <c r="E2531" s="514" t="e">
        <f>IF(Produit_Tarif_Stock!#REF!&lt;&gt;0,Produit_Tarif_Stock!#REF!,"")</f>
        <v>#REF!</v>
      </c>
      <c r="F2531" s="2" t="e">
        <f>IF(Produit_Tarif_Stock!#REF!&lt;&gt;"",Produit_Tarif_Stock!#REF!,"")</f>
        <v>#REF!</v>
      </c>
      <c r="G2531" s="506" t="e">
        <f>IF(Produit_Tarif_Stock!#REF!&lt;&gt;0,Produit_Tarif_Stock!#REF!,"")</f>
        <v>#REF!</v>
      </c>
      <c r="I2531" s="506" t="str">
        <f t="shared" si="78"/>
        <v/>
      </c>
      <c r="J2531" s="2" t="e">
        <f>IF(Produit_Tarif_Stock!#REF!&lt;&gt;0,Produit_Tarif_Stock!#REF!,"")</f>
        <v>#REF!</v>
      </c>
      <c r="K2531" s="2" t="e">
        <f>IF(Produit_Tarif_Stock!#REF!&lt;&gt;0,Produit_Tarif_Stock!#REF!,"")</f>
        <v>#REF!</v>
      </c>
      <c r="L2531" s="114" t="e">
        <f>IF(Produit_Tarif_Stock!#REF!&lt;&gt;0,Produit_Tarif_Stock!#REF!,"")</f>
        <v>#REF!</v>
      </c>
      <c r="M2531" s="114" t="e">
        <f>IF(Produit_Tarif_Stock!#REF!&lt;&gt;0,Produit_Tarif_Stock!#REF!,"")</f>
        <v>#REF!</v>
      </c>
      <c r="N2531" s="454"/>
      <c r="P2531" s="2" t="e">
        <f>IF(Produit_Tarif_Stock!#REF!&lt;&gt;0,Produit_Tarif_Stock!#REF!,"")</f>
        <v>#REF!</v>
      </c>
      <c r="Q2531" s="518" t="e">
        <f>IF(Produit_Tarif_Stock!#REF!&lt;&gt;0,(E2531-(E2531*H2531)-Produit_Tarif_Stock!#REF!)/Produit_Tarif_Stock!#REF!*100,(E2531-(E2531*H2531)-Produit_Tarif_Stock!#REF!)/Produit_Tarif_Stock!#REF!*100)</f>
        <v>#REF!</v>
      </c>
      <c r="R2531" s="523">
        <f t="shared" si="79"/>
        <v>0</v>
      </c>
      <c r="S2531" s="524" t="e">
        <f>Produit_Tarif_Stock!#REF!</f>
        <v>#REF!</v>
      </c>
    </row>
    <row r="2532" spans="1:19" ht="24.75" customHeight="1">
      <c r="A2532" s="228" t="e">
        <f>Produit_Tarif_Stock!#REF!</f>
        <v>#REF!</v>
      </c>
      <c r="B2532" s="118" t="e">
        <f>IF(Produit_Tarif_Stock!#REF!&lt;&gt;"",Produit_Tarif_Stock!#REF!,"")</f>
        <v>#REF!</v>
      </c>
      <c r="C2532" s="502" t="e">
        <f>IF(Produit_Tarif_Stock!#REF!&lt;&gt;"",Produit_Tarif_Stock!#REF!,"")</f>
        <v>#REF!</v>
      </c>
      <c r="D2532" s="505" t="e">
        <f>IF(Produit_Tarif_Stock!#REF!&lt;&gt;"",Produit_Tarif_Stock!#REF!,"")</f>
        <v>#REF!</v>
      </c>
      <c r="E2532" s="514" t="e">
        <f>IF(Produit_Tarif_Stock!#REF!&lt;&gt;0,Produit_Tarif_Stock!#REF!,"")</f>
        <v>#REF!</v>
      </c>
      <c r="F2532" s="2" t="e">
        <f>IF(Produit_Tarif_Stock!#REF!&lt;&gt;"",Produit_Tarif_Stock!#REF!,"")</f>
        <v>#REF!</v>
      </c>
      <c r="G2532" s="506" t="e">
        <f>IF(Produit_Tarif_Stock!#REF!&lt;&gt;0,Produit_Tarif_Stock!#REF!,"")</f>
        <v>#REF!</v>
      </c>
      <c r="I2532" s="506" t="str">
        <f t="shared" si="78"/>
        <v/>
      </c>
      <c r="J2532" s="2" t="e">
        <f>IF(Produit_Tarif_Stock!#REF!&lt;&gt;0,Produit_Tarif_Stock!#REF!,"")</f>
        <v>#REF!</v>
      </c>
      <c r="K2532" s="2" t="e">
        <f>IF(Produit_Tarif_Stock!#REF!&lt;&gt;0,Produit_Tarif_Stock!#REF!,"")</f>
        <v>#REF!</v>
      </c>
      <c r="L2532" s="114" t="e">
        <f>IF(Produit_Tarif_Stock!#REF!&lt;&gt;0,Produit_Tarif_Stock!#REF!,"")</f>
        <v>#REF!</v>
      </c>
      <c r="M2532" s="114" t="e">
        <f>IF(Produit_Tarif_Stock!#REF!&lt;&gt;0,Produit_Tarif_Stock!#REF!,"")</f>
        <v>#REF!</v>
      </c>
      <c r="N2532" s="454"/>
      <c r="P2532" s="2" t="e">
        <f>IF(Produit_Tarif_Stock!#REF!&lt;&gt;0,Produit_Tarif_Stock!#REF!,"")</f>
        <v>#REF!</v>
      </c>
      <c r="Q2532" s="518" t="e">
        <f>IF(Produit_Tarif_Stock!#REF!&lt;&gt;0,(E2532-(E2532*H2532)-Produit_Tarif_Stock!#REF!)/Produit_Tarif_Stock!#REF!*100,(E2532-(E2532*H2532)-Produit_Tarif_Stock!#REF!)/Produit_Tarif_Stock!#REF!*100)</f>
        <v>#REF!</v>
      </c>
      <c r="R2532" s="523">
        <f t="shared" si="79"/>
        <v>0</v>
      </c>
      <c r="S2532" s="524" t="e">
        <f>Produit_Tarif_Stock!#REF!</f>
        <v>#REF!</v>
      </c>
    </row>
    <row r="2533" spans="1:19" ht="24.75" customHeight="1">
      <c r="A2533" s="228" t="e">
        <f>Produit_Tarif_Stock!#REF!</f>
        <v>#REF!</v>
      </c>
      <c r="B2533" s="118" t="e">
        <f>IF(Produit_Tarif_Stock!#REF!&lt;&gt;"",Produit_Tarif_Stock!#REF!,"")</f>
        <v>#REF!</v>
      </c>
      <c r="C2533" s="502" t="e">
        <f>IF(Produit_Tarif_Stock!#REF!&lt;&gt;"",Produit_Tarif_Stock!#REF!,"")</f>
        <v>#REF!</v>
      </c>
      <c r="D2533" s="505" t="e">
        <f>IF(Produit_Tarif_Stock!#REF!&lt;&gt;"",Produit_Tarif_Stock!#REF!,"")</f>
        <v>#REF!</v>
      </c>
      <c r="E2533" s="514" t="e">
        <f>IF(Produit_Tarif_Stock!#REF!&lt;&gt;0,Produit_Tarif_Stock!#REF!,"")</f>
        <v>#REF!</v>
      </c>
      <c r="F2533" s="2" t="e">
        <f>IF(Produit_Tarif_Stock!#REF!&lt;&gt;"",Produit_Tarif_Stock!#REF!,"")</f>
        <v>#REF!</v>
      </c>
      <c r="G2533" s="506" t="e">
        <f>IF(Produit_Tarif_Stock!#REF!&lt;&gt;0,Produit_Tarif_Stock!#REF!,"")</f>
        <v>#REF!</v>
      </c>
      <c r="I2533" s="506" t="str">
        <f t="shared" si="78"/>
        <v/>
      </c>
      <c r="J2533" s="2" t="e">
        <f>IF(Produit_Tarif_Stock!#REF!&lt;&gt;0,Produit_Tarif_Stock!#REF!,"")</f>
        <v>#REF!</v>
      </c>
      <c r="K2533" s="2" t="e">
        <f>IF(Produit_Tarif_Stock!#REF!&lt;&gt;0,Produit_Tarif_Stock!#REF!,"")</f>
        <v>#REF!</v>
      </c>
      <c r="L2533" s="114" t="e">
        <f>IF(Produit_Tarif_Stock!#REF!&lt;&gt;0,Produit_Tarif_Stock!#REF!,"")</f>
        <v>#REF!</v>
      </c>
      <c r="M2533" s="114" t="e">
        <f>IF(Produit_Tarif_Stock!#REF!&lt;&gt;0,Produit_Tarif_Stock!#REF!,"")</f>
        <v>#REF!</v>
      </c>
      <c r="N2533" s="454"/>
      <c r="P2533" s="2" t="e">
        <f>IF(Produit_Tarif_Stock!#REF!&lt;&gt;0,Produit_Tarif_Stock!#REF!,"")</f>
        <v>#REF!</v>
      </c>
      <c r="Q2533" s="518" t="e">
        <f>IF(Produit_Tarif_Stock!#REF!&lt;&gt;0,(E2533-(E2533*H2533)-Produit_Tarif_Stock!#REF!)/Produit_Tarif_Stock!#REF!*100,(E2533-(E2533*H2533)-Produit_Tarif_Stock!#REF!)/Produit_Tarif_Stock!#REF!*100)</f>
        <v>#REF!</v>
      </c>
      <c r="R2533" s="523">
        <f t="shared" si="79"/>
        <v>0</v>
      </c>
      <c r="S2533" s="524" t="e">
        <f>Produit_Tarif_Stock!#REF!</f>
        <v>#REF!</v>
      </c>
    </row>
    <row r="2534" spans="1:19" ht="24.75" customHeight="1">
      <c r="A2534" s="228" t="e">
        <f>Produit_Tarif_Stock!#REF!</f>
        <v>#REF!</v>
      </c>
      <c r="B2534" s="118" t="e">
        <f>IF(Produit_Tarif_Stock!#REF!&lt;&gt;"",Produit_Tarif_Stock!#REF!,"")</f>
        <v>#REF!</v>
      </c>
      <c r="C2534" s="502" t="e">
        <f>IF(Produit_Tarif_Stock!#REF!&lt;&gt;"",Produit_Tarif_Stock!#REF!,"")</f>
        <v>#REF!</v>
      </c>
      <c r="D2534" s="505" t="e">
        <f>IF(Produit_Tarif_Stock!#REF!&lt;&gt;"",Produit_Tarif_Stock!#REF!,"")</f>
        <v>#REF!</v>
      </c>
      <c r="E2534" s="514" t="e">
        <f>IF(Produit_Tarif_Stock!#REF!&lt;&gt;0,Produit_Tarif_Stock!#REF!,"")</f>
        <v>#REF!</v>
      </c>
      <c r="F2534" s="2" t="e">
        <f>IF(Produit_Tarif_Stock!#REF!&lt;&gt;"",Produit_Tarif_Stock!#REF!,"")</f>
        <v>#REF!</v>
      </c>
      <c r="G2534" s="506" t="e">
        <f>IF(Produit_Tarif_Stock!#REF!&lt;&gt;0,Produit_Tarif_Stock!#REF!,"")</f>
        <v>#REF!</v>
      </c>
      <c r="I2534" s="506" t="str">
        <f t="shared" si="78"/>
        <v/>
      </c>
      <c r="J2534" s="2" t="e">
        <f>IF(Produit_Tarif_Stock!#REF!&lt;&gt;0,Produit_Tarif_Stock!#REF!,"")</f>
        <v>#REF!</v>
      </c>
      <c r="K2534" s="2" t="e">
        <f>IF(Produit_Tarif_Stock!#REF!&lt;&gt;0,Produit_Tarif_Stock!#REF!,"")</f>
        <v>#REF!</v>
      </c>
      <c r="L2534" s="114" t="e">
        <f>IF(Produit_Tarif_Stock!#REF!&lt;&gt;0,Produit_Tarif_Stock!#REF!,"")</f>
        <v>#REF!</v>
      </c>
      <c r="M2534" s="114" t="e">
        <f>IF(Produit_Tarif_Stock!#REF!&lt;&gt;0,Produit_Tarif_Stock!#REF!,"")</f>
        <v>#REF!</v>
      </c>
      <c r="N2534" s="454"/>
      <c r="P2534" s="2" t="e">
        <f>IF(Produit_Tarif_Stock!#REF!&lt;&gt;0,Produit_Tarif_Stock!#REF!,"")</f>
        <v>#REF!</v>
      </c>
      <c r="Q2534" s="518" t="e">
        <f>IF(Produit_Tarif_Stock!#REF!&lt;&gt;0,(E2534-(E2534*H2534)-Produit_Tarif_Stock!#REF!)/Produit_Tarif_Stock!#REF!*100,(E2534-(E2534*H2534)-Produit_Tarif_Stock!#REF!)/Produit_Tarif_Stock!#REF!*100)</f>
        <v>#REF!</v>
      </c>
      <c r="R2534" s="523">
        <f t="shared" si="79"/>
        <v>0</v>
      </c>
      <c r="S2534" s="524" t="e">
        <f>Produit_Tarif_Stock!#REF!</f>
        <v>#REF!</v>
      </c>
    </row>
    <row r="2535" spans="1:19" ht="24.75" customHeight="1">
      <c r="A2535" s="228" t="e">
        <f>Produit_Tarif_Stock!#REF!</f>
        <v>#REF!</v>
      </c>
      <c r="B2535" s="118" t="e">
        <f>IF(Produit_Tarif_Stock!#REF!&lt;&gt;"",Produit_Tarif_Stock!#REF!,"")</f>
        <v>#REF!</v>
      </c>
      <c r="C2535" s="502" t="e">
        <f>IF(Produit_Tarif_Stock!#REF!&lt;&gt;"",Produit_Tarif_Stock!#REF!,"")</f>
        <v>#REF!</v>
      </c>
      <c r="D2535" s="505" t="e">
        <f>IF(Produit_Tarif_Stock!#REF!&lt;&gt;"",Produit_Tarif_Stock!#REF!,"")</f>
        <v>#REF!</v>
      </c>
      <c r="E2535" s="514" t="e">
        <f>IF(Produit_Tarif_Stock!#REF!&lt;&gt;0,Produit_Tarif_Stock!#REF!,"")</f>
        <v>#REF!</v>
      </c>
      <c r="F2535" s="2" t="e">
        <f>IF(Produit_Tarif_Stock!#REF!&lt;&gt;"",Produit_Tarif_Stock!#REF!,"")</f>
        <v>#REF!</v>
      </c>
      <c r="G2535" s="506" t="e">
        <f>IF(Produit_Tarif_Stock!#REF!&lt;&gt;0,Produit_Tarif_Stock!#REF!,"")</f>
        <v>#REF!</v>
      </c>
      <c r="I2535" s="506" t="str">
        <f t="shared" si="78"/>
        <v/>
      </c>
      <c r="J2535" s="2" t="e">
        <f>IF(Produit_Tarif_Stock!#REF!&lt;&gt;0,Produit_Tarif_Stock!#REF!,"")</f>
        <v>#REF!</v>
      </c>
      <c r="K2535" s="2" t="e">
        <f>IF(Produit_Tarif_Stock!#REF!&lt;&gt;0,Produit_Tarif_Stock!#REF!,"")</f>
        <v>#REF!</v>
      </c>
      <c r="L2535" s="114" t="e">
        <f>IF(Produit_Tarif_Stock!#REF!&lt;&gt;0,Produit_Tarif_Stock!#REF!,"")</f>
        <v>#REF!</v>
      </c>
      <c r="M2535" s="114" t="e">
        <f>IF(Produit_Tarif_Stock!#REF!&lt;&gt;0,Produit_Tarif_Stock!#REF!,"")</f>
        <v>#REF!</v>
      </c>
      <c r="N2535" s="454"/>
      <c r="P2535" s="2" t="e">
        <f>IF(Produit_Tarif_Stock!#REF!&lt;&gt;0,Produit_Tarif_Stock!#REF!,"")</f>
        <v>#REF!</v>
      </c>
      <c r="Q2535" s="518" t="e">
        <f>IF(Produit_Tarif_Stock!#REF!&lt;&gt;0,(E2535-(E2535*H2535)-Produit_Tarif_Stock!#REF!)/Produit_Tarif_Stock!#REF!*100,(E2535-(E2535*H2535)-Produit_Tarif_Stock!#REF!)/Produit_Tarif_Stock!#REF!*100)</f>
        <v>#REF!</v>
      </c>
      <c r="R2535" s="523">
        <f t="shared" si="79"/>
        <v>0</v>
      </c>
      <c r="S2535" s="524" t="e">
        <f>Produit_Tarif_Stock!#REF!</f>
        <v>#REF!</v>
      </c>
    </row>
    <row r="2536" spans="1:19" ht="24.75" customHeight="1">
      <c r="A2536" s="228" t="e">
        <f>Produit_Tarif_Stock!#REF!</f>
        <v>#REF!</v>
      </c>
      <c r="B2536" s="118" t="e">
        <f>IF(Produit_Tarif_Stock!#REF!&lt;&gt;"",Produit_Tarif_Stock!#REF!,"")</f>
        <v>#REF!</v>
      </c>
      <c r="C2536" s="502" t="e">
        <f>IF(Produit_Tarif_Stock!#REF!&lt;&gt;"",Produit_Tarif_Stock!#REF!,"")</f>
        <v>#REF!</v>
      </c>
      <c r="D2536" s="505" t="e">
        <f>IF(Produit_Tarif_Stock!#REF!&lt;&gt;"",Produit_Tarif_Stock!#REF!,"")</f>
        <v>#REF!</v>
      </c>
      <c r="E2536" s="514" t="e">
        <f>IF(Produit_Tarif_Stock!#REF!&lt;&gt;0,Produit_Tarif_Stock!#REF!,"")</f>
        <v>#REF!</v>
      </c>
      <c r="F2536" s="2" t="e">
        <f>IF(Produit_Tarif_Stock!#REF!&lt;&gt;"",Produit_Tarif_Stock!#REF!,"")</f>
        <v>#REF!</v>
      </c>
      <c r="G2536" s="506" t="e">
        <f>IF(Produit_Tarif_Stock!#REF!&lt;&gt;0,Produit_Tarif_Stock!#REF!,"")</f>
        <v>#REF!</v>
      </c>
      <c r="I2536" s="506" t="str">
        <f t="shared" si="78"/>
        <v/>
      </c>
      <c r="J2536" s="2" t="e">
        <f>IF(Produit_Tarif_Stock!#REF!&lt;&gt;0,Produit_Tarif_Stock!#REF!,"")</f>
        <v>#REF!</v>
      </c>
      <c r="K2536" s="2" t="e">
        <f>IF(Produit_Tarif_Stock!#REF!&lt;&gt;0,Produit_Tarif_Stock!#REF!,"")</f>
        <v>#REF!</v>
      </c>
      <c r="L2536" s="114" t="e">
        <f>IF(Produit_Tarif_Stock!#REF!&lt;&gt;0,Produit_Tarif_Stock!#REF!,"")</f>
        <v>#REF!</v>
      </c>
      <c r="M2536" s="114" t="e">
        <f>IF(Produit_Tarif_Stock!#REF!&lt;&gt;0,Produit_Tarif_Stock!#REF!,"")</f>
        <v>#REF!</v>
      </c>
      <c r="N2536" s="454"/>
      <c r="P2536" s="2" t="e">
        <f>IF(Produit_Tarif_Stock!#REF!&lt;&gt;0,Produit_Tarif_Stock!#REF!,"")</f>
        <v>#REF!</v>
      </c>
      <c r="Q2536" s="518" t="e">
        <f>IF(Produit_Tarif_Stock!#REF!&lt;&gt;0,(E2536-(E2536*H2536)-Produit_Tarif_Stock!#REF!)/Produit_Tarif_Stock!#REF!*100,(E2536-(E2536*H2536)-Produit_Tarif_Stock!#REF!)/Produit_Tarif_Stock!#REF!*100)</f>
        <v>#REF!</v>
      </c>
      <c r="R2536" s="523">
        <f t="shared" si="79"/>
        <v>0</v>
      </c>
      <c r="S2536" s="524" t="e">
        <f>Produit_Tarif_Stock!#REF!</f>
        <v>#REF!</v>
      </c>
    </row>
    <row r="2537" spans="1:19" ht="24.75" customHeight="1">
      <c r="A2537" s="228" t="e">
        <f>Produit_Tarif_Stock!#REF!</f>
        <v>#REF!</v>
      </c>
      <c r="B2537" s="118" t="e">
        <f>IF(Produit_Tarif_Stock!#REF!&lt;&gt;"",Produit_Tarif_Stock!#REF!,"")</f>
        <v>#REF!</v>
      </c>
      <c r="C2537" s="502" t="e">
        <f>IF(Produit_Tarif_Stock!#REF!&lt;&gt;"",Produit_Tarif_Stock!#REF!,"")</f>
        <v>#REF!</v>
      </c>
      <c r="D2537" s="505" t="e">
        <f>IF(Produit_Tarif_Stock!#REF!&lt;&gt;"",Produit_Tarif_Stock!#REF!,"")</f>
        <v>#REF!</v>
      </c>
      <c r="E2537" s="514" t="e">
        <f>IF(Produit_Tarif_Stock!#REF!&lt;&gt;0,Produit_Tarif_Stock!#REF!,"")</f>
        <v>#REF!</v>
      </c>
      <c r="F2537" s="2" t="e">
        <f>IF(Produit_Tarif_Stock!#REF!&lt;&gt;"",Produit_Tarif_Stock!#REF!,"")</f>
        <v>#REF!</v>
      </c>
      <c r="G2537" s="506" t="e">
        <f>IF(Produit_Tarif_Stock!#REF!&lt;&gt;0,Produit_Tarif_Stock!#REF!,"")</f>
        <v>#REF!</v>
      </c>
      <c r="I2537" s="506" t="str">
        <f t="shared" si="78"/>
        <v/>
      </c>
      <c r="J2537" s="2" t="e">
        <f>IF(Produit_Tarif_Stock!#REF!&lt;&gt;0,Produit_Tarif_Stock!#REF!,"")</f>
        <v>#REF!</v>
      </c>
      <c r="K2537" s="2" t="e">
        <f>IF(Produit_Tarif_Stock!#REF!&lt;&gt;0,Produit_Tarif_Stock!#REF!,"")</f>
        <v>#REF!</v>
      </c>
      <c r="L2537" s="114" t="e">
        <f>IF(Produit_Tarif_Stock!#REF!&lt;&gt;0,Produit_Tarif_Stock!#REF!,"")</f>
        <v>#REF!</v>
      </c>
      <c r="M2537" s="114" t="e">
        <f>IF(Produit_Tarif_Stock!#REF!&lt;&gt;0,Produit_Tarif_Stock!#REF!,"")</f>
        <v>#REF!</v>
      </c>
      <c r="N2537" s="454"/>
      <c r="P2537" s="2" t="e">
        <f>IF(Produit_Tarif_Stock!#REF!&lt;&gt;0,Produit_Tarif_Stock!#REF!,"")</f>
        <v>#REF!</v>
      </c>
      <c r="Q2537" s="518" t="e">
        <f>IF(Produit_Tarif_Stock!#REF!&lt;&gt;0,(E2537-(E2537*H2537)-Produit_Tarif_Stock!#REF!)/Produit_Tarif_Stock!#REF!*100,(E2537-(E2537*H2537)-Produit_Tarif_Stock!#REF!)/Produit_Tarif_Stock!#REF!*100)</f>
        <v>#REF!</v>
      </c>
      <c r="R2537" s="523">
        <f t="shared" si="79"/>
        <v>0</v>
      </c>
      <c r="S2537" s="524" t="e">
        <f>Produit_Tarif_Stock!#REF!</f>
        <v>#REF!</v>
      </c>
    </row>
    <row r="2538" spans="1:19" ht="24.75" customHeight="1">
      <c r="A2538" s="228" t="e">
        <f>Produit_Tarif_Stock!#REF!</f>
        <v>#REF!</v>
      </c>
      <c r="B2538" s="118" t="e">
        <f>IF(Produit_Tarif_Stock!#REF!&lt;&gt;"",Produit_Tarif_Stock!#REF!,"")</f>
        <v>#REF!</v>
      </c>
      <c r="C2538" s="502" t="e">
        <f>IF(Produit_Tarif_Stock!#REF!&lt;&gt;"",Produit_Tarif_Stock!#REF!,"")</f>
        <v>#REF!</v>
      </c>
      <c r="D2538" s="505" t="e">
        <f>IF(Produit_Tarif_Stock!#REF!&lt;&gt;"",Produit_Tarif_Stock!#REF!,"")</f>
        <v>#REF!</v>
      </c>
      <c r="E2538" s="514" t="e">
        <f>IF(Produit_Tarif_Stock!#REF!&lt;&gt;0,Produit_Tarif_Stock!#REF!,"")</f>
        <v>#REF!</v>
      </c>
      <c r="F2538" s="2" t="e">
        <f>IF(Produit_Tarif_Stock!#REF!&lt;&gt;"",Produit_Tarif_Stock!#REF!,"")</f>
        <v>#REF!</v>
      </c>
      <c r="G2538" s="506" t="e">
        <f>IF(Produit_Tarif_Stock!#REF!&lt;&gt;0,Produit_Tarif_Stock!#REF!,"")</f>
        <v>#REF!</v>
      </c>
      <c r="I2538" s="506" t="str">
        <f t="shared" si="78"/>
        <v/>
      </c>
      <c r="J2538" s="2" t="e">
        <f>IF(Produit_Tarif_Stock!#REF!&lt;&gt;0,Produit_Tarif_Stock!#REF!,"")</f>
        <v>#REF!</v>
      </c>
      <c r="K2538" s="2" t="e">
        <f>IF(Produit_Tarif_Stock!#REF!&lt;&gt;0,Produit_Tarif_Stock!#REF!,"")</f>
        <v>#REF!</v>
      </c>
      <c r="L2538" s="114" t="e">
        <f>IF(Produit_Tarif_Stock!#REF!&lt;&gt;0,Produit_Tarif_Stock!#REF!,"")</f>
        <v>#REF!</v>
      </c>
      <c r="M2538" s="114" t="e">
        <f>IF(Produit_Tarif_Stock!#REF!&lt;&gt;0,Produit_Tarif_Stock!#REF!,"")</f>
        <v>#REF!</v>
      </c>
      <c r="N2538" s="454"/>
      <c r="P2538" s="2" t="e">
        <f>IF(Produit_Tarif_Stock!#REF!&lt;&gt;0,Produit_Tarif_Stock!#REF!,"")</f>
        <v>#REF!</v>
      </c>
      <c r="Q2538" s="518" t="e">
        <f>IF(Produit_Tarif_Stock!#REF!&lt;&gt;0,(E2538-(E2538*H2538)-Produit_Tarif_Stock!#REF!)/Produit_Tarif_Stock!#REF!*100,(E2538-(E2538*H2538)-Produit_Tarif_Stock!#REF!)/Produit_Tarif_Stock!#REF!*100)</f>
        <v>#REF!</v>
      </c>
      <c r="R2538" s="523">
        <f t="shared" si="79"/>
        <v>0</v>
      </c>
      <c r="S2538" s="524" t="e">
        <f>Produit_Tarif_Stock!#REF!</f>
        <v>#REF!</v>
      </c>
    </row>
    <row r="2539" spans="1:19" ht="24.75" customHeight="1">
      <c r="A2539" s="228" t="e">
        <f>Produit_Tarif_Stock!#REF!</f>
        <v>#REF!</v>
      </c>
      <c r="B2539" s="118" t="e">
        <f>IF(Produit_Tarif_Stock!#REF!&lt;&gt;"",Produit_Tarif_Stock!#REF!,"")</f>
        <v>#REF!</v>
      </c>
      <c r="C2539" s="502" t="e">
        <f>IF(Produit_Tarif_Stock!#REF!&lt;&gt;"",Produit_Tarif_Stock!#REF!,"")</f>
        <v>#REF!</v>
      </c>
      <c r="D2539" s="505" t="e">
        <f>IF(Produit_Tarif_Stock!#REF!&lt;&gt;"",Produit_Tarif_Stock!#REF!,"")</f>
        <v>#REF!</v>
      </c>
      <c r="E2539" s="514" t="e">
        <f>IF(Produit_Tarif_Stock!#REF!&lt;&gt;0,Produit_Tarif_Stock!#REF!,"")</f>
        <v>#REF!</v>
      </c>
      <c r="F2539" s="2" t="e">
        <f>IF(Produit_Tarif_Stock!#REF!&lt;&gt;"",Produit_Tarif_Stock!#REF!,"")</f>
        <v>#REF!</v>
      </c>
      <c r="G2539" s="506" t="e">
        <f>IF(Produit_Tarif_Stock!#REF!&lt;&gt;0,Produit_Tarif_Stock!#REF!,"")</f>
        <v>#REF!</v>
      </c>
      <c r="I2539" s="506" t="str">
        <f t="shared" si="78"/>
        <v/>
      </c>
      <c r="J2539" s="2" t="e">
        <f>IF(Produit_Tarif_Stock!#REF!&lt;&gt;0,Produit_Tarif_Stock!#REF!,"")</f>
        <v>#REF!</v>
      </c>
      <c r="K2539" s="2" t="e">
        <f>IF(Produit_Tarif_Stock!#REF!&lt;&gt;0,Produit_Tarif_Stock!#REF!,"")</f>
        <v>#REF!</v>
      </c>
      <c r="L2539" s="114" t="e">
        <f>IF(Produit_Tarif_Stock!#REF!&lt;&gt;0,Produit_Tarif_Stock!#REF!,"")</f>
        <v>#REF!</v>
      </c>
      <c r="M2539" s="114" t="e">
        <f>IF(Produit_Tarif_Stock!#REF!&lt;&gt;0,Produit_Tarif_Stock!#REF!,"")</f>
        <v>#REF!</v>
      </c>
      <c r="N2539" s="454"/>
      <c r="P2539" s="2" t="e">
        <f>IF(Produit_Tarif_Stock!#REF!&lt;&gt;0,Produit_Tarif_Stock!#REF!,"")</f>
        <v>#REF!</v>
      </c>
      <c r="Q2539" s="518" t="e">
        <f>IF(Produit_Tarif_Stock!#REF!&lt;&gt;0,(E2539-(E2539*H2539)-Produit_Tarif_Stock!#REF!)/Produit_Tarif_Stock!#REF!*100,(E2539-(E2539*H2539)-Produit_Tarif_Stock!#REF!)/Produit_Tarif_Stock!#REF!*100)</f>
        <v>#REF!</v>
      </c>
      <c r="R2539" s="523">
        <f t="shared" si="79"/>
        <v>0</v>
      </c>
      <c r="S2539" s="524" t="e">
        <f>Produit_Tarif_Stock!#REF!</f>
        <v>#REF!</v>
      </c>
    </row>
    <row r="2540" spans="1:19" ht="24.75" customHeight="1">
      <c r="A2540" s="228" t="e">
        <f>Produit_Tarif_Stock!#REF!</f>
        <v>#REF!</v>
      </c>
      <c r="B2540" s="118" t="e">
        <f>IF(Produit_Tarif_Stock!#REF!&lt;&gt;"",Produit_Tarif_Stock!#REF!,"")</f>
        <v>#REF!</v>
      </c>
      <c r="C2540" s="502" t="e">
        <f>IF(Produit_Tarif_Stock!#REF!&lt;&gt;"",Produit_Tarif_Stock!#REF!,"")</f>
        <v>#REF!</v>
      </c>
      <c r="D2540" s="505" t="e">
        <f>IF(Produit_Tarif_Stock!#REF!&lt;&gt;"",Produit_Tarif_Stock!#REF!,"")</f>
        <v>#REF!</v>
      </c>
      <c r="E2540" s="514" t="e">
        <f>IF(Produit_Tarif_Stock!#REF!&lt;&gt;0,Produit_Tarif_Stock!#REF!,"")</f>
        <v>#REF!</v>
      </c>
      <c r="F2540" s="2" t="e">
        <f>IF(Produit_Tarif_Stock!#REF!&lt;&gt;"",Produit_Tarif_Stock!#REF!,"")</f>
        <v>#REF!</v>
      </c>
      <c r="G2540" s="506" t="e">
        <f>IF(Produit_Tarif_Stock!#REF!&lt;&gt;0,Produit_Tarif_Stock!#REF!,"")</f>
        <v>#REF!</v>
      </c>
      <c r="I2540" s="506" t="str">
        <f t="shared" si="78"/>
        <v/>
      </c>
      <c r="J2540" s="2" t="e">
        <f>IF(Produit_Tarif_Stock!#REF!&lt;&gt;0,Produit_Tarif_Stock!#REF!,"")</f>
        <v>#REF!</v>
      </c>
      <c r="K2540" s="2" t="e">
        <f>IF(Produit_Tarif_Stock!#REF!&lt;&gt;0,Produit_Tarif_Stock!#REF!,"")</f>
        <v>#REF!</v>
      </c>
      <c r="L2540" s="114" t="e">
        <f>IF(Produit_Tarif_Stock!#REF!&lt;&gt;0,Produit_Tarif_Stock!#REF!,"")</f>
        <v>#REF!</v>
      </c>
      <c r="M2540" s="114" t="e">
        <f>IF(Produit_Tarif_Stock!#REF!&lt;&gt;0,Produit_Tarif_Stock!#REF!,"")</f>
        <v>#REF!</v>
      </c>
      <c r="N2540" s="454"/>
      <c r="P2540" s="2" t="e">
        <f>IF(Produit_Tarif_Stock!#REF!&lt;&gt;0,Produit_Tarif_Stock!#REF!,"")</f>
        <v>#REF!</v>
      </c>
      <c r="Q2540" s="518" t="e">
        <f>IF(Produit_Tarif_Stock!#REF!&lt;&gt;0,(E2540-(E2540*H2540)-Produit_Tarif_Stock!#REF!)/Produit_Tarif_Stock!#REF!*100,(E2540-(E2540*H2540)-Produit_Tarif_Stock!#REF!)/Produit_Tarif_Stock!#REF!*100)</f>
        <v>#REF!</v>
      </c>
      <c r="R2540" s="523">
        <f t="shared" si="79"/>
        <v>0</v>
      </c>
      <c r="S2540" s="524" t="e">
        <f>Produit_Tarif_Stock!#REF!</f>
        <v>#REF!</v>
      </c>
    </row>
    <row r="2541" spans="1:19" ht="24.75" customHeight="1">
      <c r="A2541" s="228" t="e">
        <f>Produit_Tarif_Stock!#REF!</f>
        <v>#REF!</v>
      </c>
      <c r="B2541" s="118" t="e">
        <f>IF(Produit_Tarif_Stock!#REF!&lt;&gt;"",Produit_Tarif_Stock!#REF!,"")</f>
        <v>#REF!</v>
      </c>
      <c r="C2541" s="502" t="e">
        <f>IF(Produit_Tarif_Stock!#REF!&lt;&gt;"",Produit_Tarif_Stock!#REF!,"")</f>
        <v>#REF!</v>
      </c>
      <c r="D2541" s="505" t="e">
        <f>IF(Produit_Tarif_Stock!#REF!&lt;&gt;"",Produit_Tarif_Stock!#REF!,"")</f>
        <v>#REF!</v>
      </c>
      <c r="E2541" s="514" t="e">
        <f>IF(Produit_Tarif_Stock!#REF!&lt;&gt;0,Produit_Tarif_Stock!#REF!,"")</f>
        <v>#REF!</v>
      </c>
      <c r="F2541" s="2" t="e">
        <f>IF(Produit_Tarif_Stock!#REF!&lt;&gt;"",Produit_Tarif_Stock!#REF!,"")</f>
        <v>#REF!</v>
      </c>
      <c r="G2541" s="506" t="e">
        <f>IF(Produit_Tarif_Stock!#REF!&lt;&gt;0,Produit_Tarif_Stock!#REF!,"")</f>
        <v>#REF!</v>
      </c>
      <c r="I2541" s="506" t="str">
        <f t="shared" si="78"/>
        <v/>
      </c>
      <c r="J2541" s="2" t="e">
        <f>IF(Produit_Tarif_Stock!#REF!&lt;&gt;0,Produit_Tarif_Stock!#REF!,"")</f>
        <v>#REF!</v>
      </c>
      <c r="K2541" s="2" t="e">
        <f>IF(Produit_Tarif_Stock!#REF!&lt;&gt;0,Produit_Tarif_Stock!#REF!,"")</f>
        <v>#REF!</v>
      </c>
      <c r="L2541" s="114" t="e">
        <f>IF(Produit_Tarif_Stock!#REF!&lt;&gt;0,Produit_Tarif_Stock!#REF!,"")</f>
        <v>#REF!</v>
      </c>
      <c r="M2541" s="114" t="e">
        <f>IF(Produit_Tarif_Stock!#REF!&lt;&gt;0,Produit_Tarif_Stock!#REF!,"")</f>
        <v>#REF!</v>
      </c>
      <c r="N2541" s="454"/>
      <c r="P2541" s="2" t="e">
        <f>IF(Produit_Tarif_Stock!#REF!&lt;&gt;0,Produit_Tarif_Stock!#REF!,"")</f>
        <v>#REF!</v>
      </c>
      <c r="Q2541" s="518" t="e">
        <f>IF(Produit_Tarif_Stock!#REF!&lt;&gt;0,(E2541-(E2541*H2541)-Produit_Tarif_Stock!#REF!)/Produit_Tarif_Stock!#REF!*100,(E2541-(E2541*H2541)-Produit_Tarif_Stock!#REF!)/Produit_Tarif_Stock!#REF!*100)</f>
        <v>#REF!</v>
      </c>
      <c r="R2541" s="523">
        <f t="shared" si="79"/>
        <v>0</v>
      </c>
      <c r="S2541" s="524" t="e">
        <f>Produit_Tarif_Stock!#REF!</f>
        <v>#REF!</v>
      </c>
    </row>
    <row r="2542" spans="1:19" ht="24.75" customHeight="1">
      <c r="A2542" s="228" t="e">
        <f>Produit_Tarif_Stock!#REF!</f>
        <v>#REF!</v>
      </c>
      <c r="B2542" s="118" t="e">
        <f>IF(Produit_Tarif_Stock!#REF!&lt;&gt;"",Produit_Tarif_Stock!#REF!,"")</f>
        <v>#REF!</v>
      </c>
      <c r="C2542" s="502" t="e">
        <f>IF(Produit_Tarif_Stock!#REF!&lt;&gt;"",Produit_Tarif_Stock!#REF!,"")</f>
        <v>#REF!</v>
      </c>
      <c r="D2542" s="505" t="e">
        <f>IF(Produit_Tarif_Stock!#REF!&lt;&gt;"",Produit_Tarif_Stock!#REF!,"")</f>
        <v>#REF!</v>
      </c>
      <c r="E2542" s="514" t="e">
        <f>IF(Produit_Tarif_Stock!#REF!&lt;&gt;0,Produit_Tarif_Stock!#REF!,"")</f>
        <v>#REF!</v>
      </c>
      <c r="F2542" s="2" t="e">
        <f>IF(Produit_Tarif_Stock!#REF!&lt;&gt;"",Produit_Tarif_Stock!#REF!,"")</f>
        <v>#REF!</v>
      </c>
      <c r="G2542" s="506" t="e">
        <f>IF(Produit_Tarif_Stock!#REF!&lt;&gt;0,Produit_Tarif_Stock!#REF!,"")</f>
        <v>#REF!</v>
      </c>
      <c r="I2542" s="506" t="str">
        <f t="shared" si="78"/>
        <v/>
      </c>
      <c r="J2542" s="2" t="e">
        <f>IF(Produit_Tarif_Stock!#REF!&lt;&gt;0,Produit_Tarif_Stock!#REF!,"")</f>
        <v>#REF!</v>
      </c>
      <c r="K2542" s="2" t="e">
        <f>IF(Produit_Tarif_Stock!#REF!&lt;&gt;0,Produit_Tarif_Stock!#REF!,"")</f>
        <v>#REF!</v>
      </c>
      <c r="L2542" s="114" t="e">
        <f>IF(Produit_Tarif_Stock!#REF!&lt;&gt;0,Produit_Tarif_Stock!#REF!,"")</f>
        <v>#REF!</v>
      </c>
      <c r="M2542" s="114" t="e">
        <f>IF(Produit_Tarif_Stock!#REF!&lt;&gt;0,Produit_Tarif_Stock!#REF!,"")</f>
        <v>#REF!</v>
      </c>
      <c r="N2542" s="454"/>
      <c r="P2542" s="2" t="e">
        <f>IF(Produit_Tarif_Stock!#REF!&lt;&gt;0,Produit_Tarif_Stock!#REF!,"")</f>
        <v>#REF!</v>
      </c>
      <c r="Q2542" s="518" t="e">
        <f>IF(Produit_Tarif_Stock!#REF!&lt;&gt;0,(E2542-(E2542*H2542)-Produit_Tarif_Stock!#REF!)/Produit_Tarif_Stock!#REF!*100,(E2542-(E2542*H2542)-Produit_Tarif_Stock!#REF!)/Produit_Tarif_Stock!#REF!*100)</f>
        <v>#REF!</v>
      </c>
      <c r="R2542" s="523">
        <f t="shared" si="79"/>
        <v>0</v>
      </c>
      <c r="S2542" s="524" t="e">
        <f>Produit_Tarif_Stock!#REF!</f>
        <v>#REF!</v>
      </c>
    </row>
    <row r="2543" spans="1:19" ht="24.75" customHeight="1">
      <c r="A2543" s="228" t="e">
        <f>Produit_Tarif_Stock!#REF!</f>
        <v>#REF!</v>
      </c>
      <c r="B2543" s="118" t="e">
        <f>IF(Produit_Tarif_Stock!#REF!&lt;&gt;"",Produit_Tarif_Stock!#REF!,"")</f>
        <v>#REF!</v>
      </c>
      <c r="C2543" s="502" t="e">
        <f>IF(Produit_Tarif_Stock!#REF!&lt;&gt;"",Produit_Tarif_Stock!#REF!,"")</f>
        <v>#REF!</v>
      </c>
      <c r="D2543" s="505" t="e">
        <f>IF(Produit_Tarif_Stock!#REF!&lt;&gt;"",Produit_Tarif_Stock!#REF!,"")</f>
        <v>#REF!</v>
      </c>
      <c r="E2543" s="514" t="e">
        <f>IF(Produit_Tarif_Stock!#REF!&lt;&gt;0,Produit_Tarif_Stock!#REF!,"")</f>
        <v>#REF!</v>
      </c>
      <c r="F2543" s="2" t="e">
        <f>IF(Produit_Tarif_Stock!#REF!&lt;&gt;"",Produit_Tarif_Stock!#REF!,"")</f>
        <v>#REF!</v>
      </c>
      <c r="G2543" s="506" t="e">
        <f>IF(Produit_Tarif_Stock!#REF!&lt;&gt;0,Produit_Tarif_Stock!#REF!,"")</f>
        <v>#REF!</v>
      </c>
      <c r="I2543" s="506" t="str">
        <f t="shared" si="78"/>
        <v/>
      </c>
      <c r="J2543" s="2" t="e">
        <f>IF(Produit_Tarif_Stock!#REF!&lt;&gt;0,Produit_Tarif_Stock!#REF!,"")</f>
        <v>#REF!</v>
      </c>
      <c r="K2543" s="2" t="e">
        <f>IF(Produit_Tarif_Stock!#REF!&lt;&gt;0,Produit_Tarif_Stock!#REF!,"")</f>
        <v>#REF!</v>
      </c>
      <c r="L2543" s="114" t="e">
        <f>IF(Produit_Tarif_Stock!#REF!&lt;&gt;0,Produit_Tarif_Stock!#REF!,"")</f>
        <v>#REF!</v>
      </c>
      <c r="M2543" s="114" t="e">
        <f>IF(Produit_Tarif_Stock!#REF!&lt;&gt;0,Produit_Tarif_Stock!#REF!,"")</f>
        <v>#REF!</v>
      </c>
      <c r="N2543" s="454"/>
      <c r="P2543" s="2" t="e">
        <f>IF(Produit_Tarif_Stock!#REF!&lt;&gt;0,Produit_Tarif_Stock!#REF!,"")</f>
        <v>#REF!</v>
      </c>
      <c r="Q2543" s="518" t="e">
        <f>IF(Produit_Tarif_Stock!#REF!&lt;&gt;0,(E2543-(E2543*H2543)-Produit_Tarif_Stock!#REF!)/Produit_Tarif_Stock!#REF!*100,(E2543-(E2543*H2543)-Produit_Tarif_Stock!#REF!)/Produit_Tarif_Stock!#REF!*100)</f>
        <v>#REF!</v>
      </c>
      <c r="R2543" s="523">
        <f t="shared" si="79"/>
        <v>0</v>
      </c>
      <c r="S2543" s="524" t="e">
        <f>Produit_Tarif_Stock!#REF!</f>
        <v>#REF!</v>
      </c>
    </row>
    <row r="2544" spans="1:19" ht="24.75" customHeight="1">
      <c r="A2544" s="228" t="e">
        <f>Produit_Tarif_Stock!#REF!</f>
        <v>#REF!</v>
      </c>
      <c r="B2544" s="118" t="e">
        <f>IF(Produit_Tarif_Stock!#REF!&lt;&gt;"",Produit_Tarif_Stock!#REF!,"")</f>
        <v>#REF!</v>
      </c>
      <c r="C2544" s="502" t="e">
        <f>IF(Produit_Tarif_Stock!#REF!&lt;&gt;"",Produit_Tarif_Stock!#REF!,"")</f>
        <v>#REF!</v>
      </c>
      <c r="D2544" s="505" t="e">
        <f>IF(Produit_Tarif_Stock!#REF!&lt;&gt;"",Produit_Tarif_Stock!#REF!,"")</f>
        <v>#REF!</v>
      </c>
      <c r="E2544" s="514" t="e">
        <f>IF(Produit_Tarif_Stock!#REF!&lt;&gt;0,Produit_Tarif_Stock!#REF!,"")</f>
        <v>#REF!</v>
      </c>
      <c r="F2544" s="2" t="e">
        <f>IF(Produit_Tarif_Stock!#REF!&lt;&gt;"",Produit_Tarif_Stock!#REF!,"")</f>
        <v>#REF!</v>
      </c>
      <c r="G2544" s="506" t="e">
        <f>IF(Produit_Tarif_Stock!#REF!&lt;&gt;0,Produit_Tarif_Stock!#REF!,"")</f>
        <v>#REF!</v>
      </c>
      <c r="I2544" s="506" t="str">
        <f t="shared" si="78"/>
        <v/>
      </c>
      <c r="J2544" s="2" t="e">
        <f>IF(Produit_Tarif_Stock!#REF!&lt;&gt;0,Produit_Tarif_Stock!#REF!,"")</f>
        <v>#REF!</v>
      </c>
      <c r="K2544" s="2" t="e">
        <f>IF(Produit_Tarif_Stock!#REF!&lt;&gt;0,Produit_Tarif_Stock!#REF!,"")</f>
        <v>#REF!</v>
      </c>
      <c r="L2544" s="114" t="e">
        <f>IF(Produit_Tarif_Stock!#REF!&lt;&gt;0,Produit_Tarif_Stock!#REF!,"")</f>
        <v>#REF!</v>
      </c>
      <c r="M2544" s="114" t="e">
        <f>IF(Produit_Tarif_Stock!#REF!&lt;&gt;0,Produit_Tarif_Stock!#REF!,"")</f>
        <v>#REF!</v>
      </c>
      <c r="N2544" s="454"/>
      <c r="P2544" s="2" t="e">
        <f>IF(Produit_Tarif_Stock!#REF!&lt;&gt;0,Produit_Tarif_Stock!#REF!,"")</f>
        <v>#REF!</v>
      </c>
      <c r="Q2544" s="518" t="e">
        <f>IF(Produit_Tarif_Stock!#REF!&lt;&gt;0,(E2544-(E2544*H2544)-Produit_Tarif_Stock!#REF!)/Produit_Tarif_Stock!#REF!*100,(E2544-(E2544*H2544)-Produit_Tarif_Stock!#REF!)/Produit_Tarif_Stock!#REF!*100)</f>
        <v>#REF!</v>
      </c>
      <c r="R2544" s="523">
        <f t="shared" si="79"/>
        <v>0</v>
      </c>
      <c r="S2544" s="524" t="e">
        <f>Produit_Tarif_Stock!#REF!</f>
        <v>#REF!</v>
      </c>
    </row>
    <row r="2545" spans="1:19" ht="24.75" customHeight="1">
      <c r="A2545" s="228" t="e">
        <f>Produit_Tarif_Stock!#REF!</f>
        <v>#REF!</v>
      </c>
      <c r="B2545" s="118" t="e">
        <f>IF(Produit_Tarif_Stock!#REF!&lt;&gt;"",Produit_Tarif_Stock!#REF!,"")</f>
        <v>#REF!</v>
      </c>
      <c r="C2545" s="502" t="e">
        <f>IF(Produit_Tarif_Stock!#REF!&lt;&gt;"",Produit_Tarif_Stock!#REF!,"")</f>
        <v>#REF!</v>
      </c>
      <c r="D2545" s="505" t="e">
        <f>IF(Produit_Tarif_Stock!#REF!&lt;&gt;"",Produit_Tarif_Stock!#REF!,"")</f>
        <v>#REF!</v>
      </c>
      <c r="E2545" s="514" t="e">
        <f>IF(Produit_Tarif_Stock!#REF!&lt;&gt;0,Produit_Tarif_Stock!#REF!,"")</f>
        <v>#REF!</v>
      </c>
      <c r="F2545" s="2" t="e">
        <f>IF(Produit_Tarif_Stock!#REF!&lt;&gt;"",Produit_Tarif_Stock!#REF!,"")</f>
        <v>#REF!</v>
      </c>
      <c r="G2545" s="506" t="e">
        <f>IF(Produit_Tarif_Stock!#REF!&lt;&gt;0,Produit_Tarif_Stock!#REF!,"")</f>
        <v>#REF!</v>
      </c>
      <c r="I2545" s="506" t="str">
        <f t="shared" si="78"/>
        <v/>
      </c>
      <c r="J2545" s="2" t="e">
        <f>IF(Produit_Tarif_Stock!#REF!&lt;&gt;0,Produit_Tarif_Stock!#REF!,"")</f>
        <v>#REF!</v>
      </c>
      <c r="K2545" s="2" t="e">
        <f>IF(Produit_Tarif_Stock!#REF!&lt;&gt;0,Produit_Tarif_Stock!#REF!,"")</f>
        <v>#REF!</v>
      </c>
      <c r="L2545" s="114" t="e">
        <f>IF(Produit_Tarif_Stock!#REF!&lt;&gt;0,Produit_Tarif_Stock!#REF!,"")</f>
        <v>#REF!</v>
      </c>
      <c r="M2545" s="114" t="e">
        <f>IF(Produit_Tarif_Stock!#REF!&lt;&gt;0,Produit_Tarif_Stock!#REF!,"")</f>
        <v>#REF!</v>
      </c>
      <c r="N2545" s="454"/>
      <c r="P2545" s="2" t="e">
        <f>IF(Produit_Tarif_Stock!#REF!&lt;&gt;0,Produit_Tarif_Stock!#REF!,"")</f>
        <v>#REF!</v>
      </c>
      <c r="Q2545" s="518" t="e">
        <f>IF(Produit_Tarif_Stock!#REF!&lt;&gt;0,(E2545-(E2545*H2545)-Produit_Tarif_Stock!#REF!)/Produit_Tarif_Stock!#REF!*100,(E2545-(E2545*H2545)-Produit_Tarif_Stock!#REF!)/Produit_Tarif_Stock!#REF!*100)</f>
        <v>#REF!</v>
      </c>
      <c r="R2545" s="523">
        <f t="shared" si="79"/>
        <v>0</v>
      </c>
      <c r="S2545" s="524" t="e">
        <f>Produit_Tarif_Stock!#REF!</f>
        <v>#REF!</v>
      </c>
    </row>
    <row r="2546" spans="1:19" ht="24.75" customHeight="1">
      <c r="A2546" s="228" t="e">
        <f>Produit_Tarif_Stock!#REF!</f>
        <v>#REF!</v>
      </c>
      <c r="B2546" s="118" t="e">
        <f>IF(Produit_Tarif_Stock!#REF!&lt;&gt;"",Produit_Tarif_Stock!#REF!,"")</f>
        <v>#REF!</v>
      </c>
      <c r="C2546" s="502" t="e">
        <f>IF(Produit_Tarif_Stock!#REF!&lt;&gt;"",Produit_Tarif_Stock!#REF!,"")</f>
        <v>#REF!</v>
      </c>
      <c r="D2546" s="505" t="e">
        <f>IF(Produit_Tarif_Stock!#REF!&lt;&gt;"",Produit_Tarif_Stock!#REF!,"")</f>
        <v>#REF!</v>
      </c>
      <c r="E2546" s="514" t="e">
        <f>IF(Produit_Tarif_Stock!#REF!&lt;&gt;0,Produit_Tarif_Stock!#REF!,"")</f>
        <v>#REF!</v>
      </c>
      <c r="F2546" s="2" t="e">
        <f>IF(Produit_Tarif_Stock!#REF!&lt;&gt;"",Produit_Tarif_Stock!#REF!,"")</f>
        <v>#REF!</v>
      </c>
      <c r="G2546" s="506" t="e">
        <f>IF(Produit_Tarif_Stock!#REF!&lt;&gt;0,Produit_Tarif_Stock!#REF!,"")</f>
        <v>#REF!</v>
      </c>
      <c r="I2546" s="506" t="str">
        <f t="shared" si="78"/>
        <v/>
      </c>
      <c r="J2546" s="2" t="e">
        <f>IF(Produit_Tarif_Stock!#REF!&lt;&gt;0,Produit_Tarif_Stock!#REF!,"")</f>
        <v>#REF!</v>
      </c>
      <c r="K2546" s="2" t="e">
        <f>IF(Produit_Tarif_Stock!#REF!&lt;&gt;0,Produit_Tarif_Stock!#REF!,"")</f>
        <v>#REF!</v>
      </c>
      <c r="L2546" s="114" t="e">
        <f>IF(Produit_Tarif_Stock!#REF!&lt;&gt;0,Produit_Tarif_Stock!#REF!,"")</f>
        <v>#REF!</v>
      </c>
      <c r="M2546" s="114" t="e">
        <f>IF(Produit_Tarif_Stock!#REF!&lt;&gt;0,Produit_Tarif_Stock!#REF!,"")</f>
        <v>#REF!</v>
      </c>
      <c r="N2546" s="454"/>
      <c r="P2546" s="2" t="e">
        <f>IF(Produit_Tarif_Stock!#REF!&lt;&gt;0,Produit_Tarif_Stock!#REF!,"")</f>
        <v>#REF!</v>
      </c>
      <c r="Q2546" s="518" t="e">
        <f>IF(Produit_Tarif_Stock!#REF!&lt;&gt;0,(E2546-(E2546*H2546)-Produit_Tarif_Stock!#REF!)/Produit_Tarif_Stock!#REF!*100,(E2546-(E2546*H2546)-Produit_Tarif_Stock!#REF!)/Produit_Tarif_Stock!#REF!*100)</f>
        <v>#REF!</v>
      </c>
      <c r="R2546" s="523">
        <f t="shared" si="79"/>
        <v>0</v>
      </c>
      <c r="S2546" s="524" t="e">
        <f>Produit_Tarif_Stock!#REF!</f>
        <v>#REF!</v>
      </c>
    </row>
    <row r="2547" spans="1:19" ht="24.75" customHeight="1">
      <c r="A2547" s="228" t="e">
        <f>Produit_Tarif_Stock!#REF!</f>
        <v>#REF!</v>
      </c>
      <c r="B2547" s="118" t="e">
        <f>IF(Produit_Tarif_Stock!#REF!&lt;&gt;"",Produit_Tarif_Stock!#REF!,"")</f>
        <v>#REF!</v>
      </c>
      <c r="C2547" s="502" t="e">
        <f>IF(Produit_Tarif_Stock!#REF!&lt;&gt;"",Produit_Tarif_Stock!#REF!,"")</f>
        <v>#REF!</v>
      </c>
      <c r="D2547" s="505" t="e">
        <f>IF(Produit_Tarif_Stock!#REF!&lt;&gt;"",Produit_Tarif_Stock!#REF!,"")</f>
        <v>#REF!</v>
      </c>
      <c r="E2547" s="514" t="e">
        <f>IF(Produit_Tarif_Stock!#REF!&lt;&gt;0,Produit_Tarif_Stock!#REF!,"")</f>
        <v>#REF!</v>
      </c>
      <c r="F2547" s="2" t="e">
        <f>IF(Produit_Tarif_Stock!#REF!&lt;&gt;"",Produit_Tarif_Stock!#REF!,"")</f>
        <v>#REF!</v>
      </c>
      <c r="G2547" s="506" t="e">
        <f>IF(Produit_Tarif_Stock!#REF!&lt;&gt;0,Produit_Tarif_Stock!#REF!,"")</f>
        <v>#REF!</v>
      </c>
      <c r="I2547" s="506" t="str">
        <f t="shared" si="78"/>
        <v/>
      </c>
      <c r="J2547" s="2" t="e">
        <f>IF(Produit_Tarif_Stock!#REF!&lt;&gt;0,Produit_Tarif_Stock!#REF!,"")</f>
        <v>#REF!</v>
      </c>
      <c r="K2547" s="2" t="e">
        <f>IF(Produit_Tarif_Stock!#REF!&lt;&gt;0,Produit_Tarif_Stock!#REF!,"")</f>
        <v>#REF!</v>
      </c>
      <c r="L2547" s="114" t="e">
        <f>IF(Produit_Tarif_Stock!#REF!&lt;&gt;0,Produit_Tarif_Stock!#REF!,"")</f>
        <v>#REF!</v>
      </c>
      <c r="M2547" s="114" t="e">
        <f>IF(Produit_Tarif_Stock!#REF!&lt;&gt;0,Produit_Tarif_Stock!#REF!,"")</f>
        <v>#REF!</v>
      </c>
      <c r="N2547" s="454"/>
      <c r="P2547" s="2" t="e">
        <f>IF(Produit_Tarif_Stock!#REF!&lt;&gt;0,Produit_Tarif_Stock!#REF!,"")</f>
        <v>#REF!</v>
      </c>
      <c r="Q2547" s="518" t="e">
        <f>IF(Produit_Tarif_Stock!#REF!&lt;&gt;0,(E2547-(E2547*H2547)-Produit_Tarif_Stock!#REF!)/Produit_Tarif_Stock!#REF!*100,(E2547-(E2547*H2547)-Produit_Tarif_Stock!#REF!)/Produit_Tarif_Stock!#REF!*100)</f>
        <v>#REF!</v>
      </c>
      <c r="R2547" s="523">
        <f t="shared" si="79"/>
        <v>0</v>
      </c>
      <c r="S2547" s="524" t="e">
        <f>Produit_Tarif_Stock!#REF!</f>
        <v>#REF!</v>
      </c>
    </row>
    <row r="2548" spans="1:19" ht="24.75" customHeight="1">
      <c r="A2548" s="228" t="e">
        <f>Produit_Tarif_Stock!#REF!</f>
        <v>#REF!</v>
      </c>
      <c r="B2548" s="118" t="e">
        <f>IF(Produit_Tarif_Stock!#REF!&lt;&gt;"",Produit_Tarif_Stock!#REF!,"")</f>
        <v>#REF!</v>
      </c>
      <c r="C2548" s="502" t="e">
        <f>IF(Produit_Tarif_Stock!#REF!&lt;&gt;"",Produit_Tarif_Stock!#REF!,"")</f>
        <v>#REF!</v>
      </c>
      <c r="D2548" s="505" t="e">
        <f>IF(Produit_Tarif_Stock!#REF!&lt;&gt;"",Produit_Tarif_Stock!#REF!,"")</f>
        <v>#REF!</v>
      </c>
      <c r="E2548" s="514" t="e">
        <f>IF(Produit_Tarif_Stock!#REF!&lt;&gt;0,Produit_Tarif_Stock!#REF!,"")</f>
        <v>#REF!</v>
      </c>
      <c r="F2548" s="2" t="e">
        <f>IF(Produit_Tarif_Stock!#REF!&lt;&gt;"",Produit_Tarif_Stock!#REF!,"")</f>
        <v>#REF!</v>
      </c>
      <c r="G2548" s="506" t="e">
        <f>IF(Produit_Tarif_Stock!#REF!&lt;&gt;0,Produit_Tarif_Stock!#REF!,"")</f>
        <v>#REF!</v>
      </c>
      <c r="I2548" s="506" t="str">
        <f t="shared" si="78"/>
        <v/>
      </c>
      <c r="J2548" s="2" t="e">
        <f>IF(Produit_Tarif_Stock!#REF!&lt;&gt;0,Produit_Tarif_Stock!#REF!,"")</f>
        <v>#REF!</v>
      </c>
      <c r="K2548" s="2" t="e">
        <f>IF(Produit_Tarif_Stock!#REF!&lt;&gt;0,Produit_Tarif_Stock!#REF!,"")</f>
        <v>#REF!</v>
      </c>
      <c r="L2548" s="114" t="e">
        <f>IF(Produit_Tarif_Stock!#REF!&lt;&gt;0,Produit_Tarif_Stock!#REF!,"")</f>
        <v>#REF!</v>
      </c>
      <c r="M2548" s="114" t="e">
        <f>IF(Produit_Tarif_Stock!#REF!&lt;&gt;0,Produit_Tarif_Stock!#REF!,"")</f>
        <v>#REF!</v>
      </c>
      <c r="N2548" s="454"/>
      <c r="P2548" s="2" t="e">
        <f>IF(Produit_Tarif_Stock!#REF!&lt;&gt;0,Produit_Tarif_Stock!#REF!,"")</f>
        <v>#REF!</v>
      </c>
      <c r="Q2548" s="518" t="e">
        <f>IF(Produit_Tarif_Stock!#REF!&lt;&gt;0,(E2548-(E2548*H2548)-Produit_Tarif_Stock!#REF!)/Produit_Tarif_Stock!#REF!*100,(E2548-(E2548*H2548)-Produit_Tarif_Stock!#REF!)/Produit_Tarif_Stock!#REF!*100)</f>
        <v>#REF!</v>
      </c>
      <c r="R2548" s="523">
        <f t="shared" si="79"/>
        <v>0</v>
      </c>
      <c r="S2548" s="524" t="e">
        <f>Produit_Tarif_Stock!#REF!</f>
        <v>#REF!</v>
      </c>
    </row>
    <row r="2549" spans="1:19" ht="24.75" customHeight="1">
      <c r="A2549" s="228" t="e">
        <f>Produit_Tarif_Stock!#REF!</f>
        <v>#REF!</v>
      </c>
      <c r="B2549" s="118" t="e">
        <f>IF(Produit_Tarif_Stock!#REF!&lt;&gt;"",Produit_Tarif_Stock!#REF!,"")</f>
        <v>#REF!</v>
      </c>
      <c r="C2549" s="502" t="e">
        <f>IF(Produit_Tarif_Stock!#REF!&lt;&gt;"",Produit_Tarif_Stock!#REF!,"")</f>
        <v>#REF!</v>
      </c>
      <c r="D2549" s="505" t="e">
        <f>IF(Produit_Tarif_Stock!#REF!&lt;&gt;"",Produit_Tarif_Stock!#REF!,"")</f>
        <v>#REF!</v>
      </c>
      <c r="E2549" s="514" t="e">
        <f>IF(Produit_Tarif_Stock!#REF!&lt;&gt;0,Produit_Tarif_Stock!#REF!,"")</f>
        <v>#REF!</v>
      </c>
      <c r="F2549" s="2" t="e">
        <f>IF(Produit_Tarif_Stock!#REF!&lt;&gt;"",Produit_Tarif_Stock!#REF!,"")</f>
        <v>#REF!</v>
      </c>
      <c r="G2549" s="506" t="e">
        <f>IF(Produit_Tarif_Stock!#REF!&lt;&gt;0,Produit_Tarif_Stock!#REF!,"")</f>
        <v>#REF!</v>
      </c>
      <c r="I2549" s="506" t="str">
        <f t="shared" si="78"/>
        <v/>
      </c>
      <c r="J2549" s="2" t="e">
        <f>IF(Produit_Tarif_Stock!#REF!&lt;&gt;0,Produit_Tarif_Stock!#REF!,"")</f>
        <v>#REF!</v>
      </c>
      <c r="K2549" s="2" t="e">
        <f>IF(Produit_Tarif_Stock!#REF!&lt;&gt;0,Produit_Tarif_Stock!#REF!,"")</f>
        <v>#REF!</v>
      </c>
      <c r="L2549" s="114" t="e">
        <f>IF(Produit_Tarif_Stock!#REF!&lt;&gt;0,Produit_Tarif_Stock!#REF!,"")</f>
        <v>#REF!</v>
      </c>
      <c r="M2549" s="114" t="e">
        <f>IF(Produit_Tarif_Stock!#REF!&lt;&gt;0,Produit_Tarif_Stock!#REF!,"")</f>
        <v>#REF!</v>
      </c>
      <c r="N2549" s="454"/>
      <c r="P2549" s="2" t="e">
        <f>IF(Produit_Tarif_Stock!#REF!&lt;&gt;0,Produit_Tarif_Stock!#REF!,"")</f>
        <v>#REF!</v>
      </c>
      <c r="Q2549" s="518" t="e">
        <f>IF(Produit_Tarif_Stock!#REF!&lt;&gt;0,(E2549-(E2549*H2549)-Produit_Tarif_Stock!#REF!)/Produit_Tarif_Stock!#REF!*100,(E2549-(E2549*H2549)-Produit_Tarif_Stock!#REF!)/Produit_Tarif_Stock!#REF!*100)</f>
        <v>#REF!</v>
      </c>
      <c r="R2549" s="523">
        <f t="shared" si="79"/>
        <v>0</v>
      </c>
      <c r="S2549" s="524" t="e">
        <f>Produit_Tarif_Stock!#REF!</f>
        <v>#REF!</v>
      </c>
    </row>
    <row r="2550" spans="1:19" ht="24.75" customHeight="1">
      <c r="A2550" s="228" t="e">
        <f>Produit_Tarif_Stock!#REF!</f>
        <v>#REF!</v>
      </c>
      <c r="B2550" s="118" t="e">
        <f>IF(Produit_Tarif_Stock!#REF!&lt;&gt;"",Produit_Tarif_Stock!#REF!,"")</f>
        <v>#REF!</v>
      </c>
      <c r="C2550" s="502" t="e">
        <f>IF(Produit_Tarif_Stock!#REF!&lt;&gt;"",Produit_Tarif_Stock!#REF!,"")</f>
        <v>#REF!</v>
      </c>
      <c r="D2550" s="505" t="e">
        <f>IF(Produit_Tarif_Stock!#REF!&lt;&gt;"",Produit_Tarif_Stock!#REF!,"")</f>
        <v>#REF!</v>
      </c>
      <c r="E2550" s="514" t="e">
        <f>IF(Produit_Tarif_Stock!#REF!&lt;&gt;0,Produit_Tarif_Stock!#REF!,"")</f>
        <v>#REF!</v>
      </c>
      <c r="F2550" s="2" t="e">
        <f>IF(Produit_Tarif_Stock!#REF!&lt;&gt;"",Produit_Tarif_Stock!#REF!,"")</f>
        <v>#REF!</v>
      </c>
      <c r="G2550" s="506" t="e">
        <f>IF(Produit_Tarif_Stock!#REF!&lt;&gt;0,Produit_Tarif_Stock!#REF!,"")</f>
        <v>#REF!</v>
      </c>
      <c r="I2550" s="506" t="str">
        <f t="shared" si="78"/>
        <v/>
      </c>
      <c r="J2550" s="2" t="e">
        <f>IF(Produit_Tarif_Stock!#REF!&lt;&gt;0,Produit_Tarif_Stock!#REF!,"")</f>
        <v>#REF!</v>
      </c>
      <c r="K2550" s="2" t="e">
        <f>IF(Produit_Tarif_Stock!#REF!&lt;&gt;0,Produit_Tarif_Stock!#REF!,"")</f>
        <v>#REF!</v>
      </c>
      <c r="L2550" s="114" t="e">
        <f>IF(Produit_Tarif_Stock!#REF!&lt;&gt;0,Produit_Tarif_Stock!#REF!,"")</f>
        <v>#REF!</v>
      </c>
      <c r="M2550" s="114" t="e">
        <f>IF(Produit_Tarif_Stock!#REF!&lt;&gt;0,Produit_Tarif_Stock!#REF!,"")</f>
        <v>#REF!</v>
      </c>
      <c r="N2550" s="454"/>
      <c r="P2550" s="2" t="e">
        <f>IF(Produit_Tarif_Stock!#REF!&lt;&gt;0,Produit_Tarif_Stock!#REF!,"")</f>
        <v>#REF!</v>
      </c>
      <c r="Q2550" s="518" t="e">
        <f>IF(Produit_Tarif_Stock!#REF!&lt;&gt;0,(E2550-(E2550*H2550)-Produit_Tarif_Stock!#REF!)/Produit_Tarif_Stock!#REF!*100,(E2550-(E2550*H2550)-Produit_Tarif_Stock!#REF!)/Produit_Tarif_Stock!#REF!*100)</f>
        <v>#REF!</v>
      </c>
      <c r="R2550" s="523">
        <f t="shared" si="79"/>
        <v>0</v>
      </c>
      <c r="S2550" s="524" t="e">
        <f>Produit_Tarif_Stock!#REF!</f>
        <v>#REF!</v>
      </c>
    </row>
    <row r="2551" spans="1:19" ht="24.75" customHeight="1">
      <c r="A2551" s="228" t="e">
        <f>Produit_Tarif_Stock!#REF!</f>
        <v>#REF!</v>
      </c>
      <c r="B2551" s="118" t="e">
        <f>IF(Produit_Tarif_Stock!#REF!&lt;&gt;"",Produit_Tarif_Stock!#REF!,"")</f>
        <v>#REF!</v>
      </c>
      <c r="C2551" s="502" t="e">
        <f>IF(Produit_Tarif_Stock!#REF!&lt;&gt;"",Produit_Tarif_Stock!#REF!,"")</f>
        <v>#REF!</v>
      </c>
      <c r="D2551" s="505" t="e">
        <f>IF(Produit_Tarif_Stock!#REF!&lt;&gt;"",Produit_Tarif_Stock!#REF!,"")</f>
        <v>#REF!</v>
      </c>
      <c r="E2551" s="514" t="e">
        <f>IF(Produit_Tarif_Stock!#REF!&lt;&gt;0,Produit_Tarif_Stock!#REF!,"")</f>
        <v>#REF!</v>
      </c>
      <c r="F2551" s="2" t="e">
        <f>IF(Produit_Tarif_Stock!#REF!&lt;&gt;"",Produit_Tarif_Stock!#REF!,"")</f>
        <v>#REF!</v>
      </c>
      <c r="G2551" s="506" t="e">
        <f>IF(Produit_Tarif_Stock!#REF!&lt;&gt;0,Produit_Tarif_Stock!#REF!,"")</f>
        <v>#REF!</v>
      </c>
      <c r="I2551" s="506" t="str">
        <f t="shared" si="78"/>
        <v/>
      </c>
      <c r="J2551" s="2" t="e">
        <f>IF(Produit_Tarif_Stock!#REF!&lt;&gt;0,Produit_Tarif_Stock!#REF!,"")</f>
        <v>#REF!</v>
      </c>
      <c r="K2551" s="2" t="e">
        <f>IF(Produit_Tarif_Stock!#REF!&lt;&gt;0,Produit_Tarif_Stock!#REF!,"")</f>
        <v>#REF!</v>
      </c>
      <c r="L2551" s="114" t="e">
        <f>IF(Produit_Tarif_Stock!#REF!&lt;&gt;0,Produit_Tarif_Stock!#REF!,"")</f>
        <v>#REF!</v>
      </c>
      <c r="M2551" s="114" t="e">
        <f>IF(Produit_Tarif_Stock!#REF!&lt;&gt;0,Produit_Tarif_Stock!#REF!,"")</f>
        <v>#REF!</v>
      </c>
      <c r="N2551" s="454"/>
      <c r="P2551" s="2" t="e">
        <f>IF(Produit_Tarif_Stock!#REF!&lt;&gt;0,Produit_Tarif_Stock!#REF!,"")</f>
        <v>#REF!</v>
      </c>
      <c r="Q2551" s="518" t="e">
        <f>IF(Produit_Tarif_Stock!#REF!&lt;&gt;0,(E2551-(E2551*H2551)-Produit_Tarif_Stock!#REF!)/Produit_Tarif_Stock!#REF!*100,(E2551-(E2551*H2551)-Produit_Tarif_Stock!#REF!)/Produit_Tarif_Stock!#REF!*100)</f>
        <v>#REF!</v>
      </c>
      <c r="R2551" s="523">
        <f t="shared" si="79"/>
        <v>0</v>
      </c>
      <c r="S2551" s="524" t="e">
        <f>Produit_Tarif_Stock!#REF!</f>
        <v>#REF!</v>
      </c>
    </row>
    <row r="2552" spans="1:19" ht="24.75" customHeight="1">
      <c r="A2552" s="228" t="e">
        <f>Produit_Tarif_Stock!#REF!</f>
        <v>#REF!</v>
      </c>
      <c r="B2552" s="118" t="e">
        <f>IF(Produit_Tarif_Stock!#REF!&lt;&gt;"",Produit_Tarif_Stock!#REF!,"")</f>
        <v>#REF!</v>
      </c>
      <c r="C2552" s="502" t="e">
        <f>IF(Produit_Tarif_Stock!#REF!&lt;&gt;"",Produit_Tarif_Stock!#REF!,"")</f>
        <v>#REF!</v>
      </c>
      <c r="D2552" s="505" t="e">
        <f>IF(Produit_Tarif_Stock!#REF!&lt;&gt;"",Produit_Tarif_Stock!#REF!,"")</f>
        <v>#REF!</v>
      </c>
      <c r="E2552" s="514" t="e">
        <f>IF(Produit_Tarif_Stock!#REF!&lt;&gt;0,Produit_Tarif_Stock!#REF!,"")</f>
        <v>#REF!</v>
      </c>
      <c r="F2552" s="2" t="e">
        <f>IF(Produit_Tarif_Stock!#REF!&lt;&gt;"",Produit_Tarif_Stock!#REF!,"")</f>
        <v>#REF!</v>
      </c>
      <c r="G2552" s="506" t="e">
        <f>IF(Produit_Tarif_Stock!#REF!&lt;&gt;0,Produit_Tarif_Stock!#REF!,"")</f>
        <v>#REF!</v>
      </c>
      <c r="I2552" s="506" t="str">
        <f t="shared" si="78"/>
        <v/>
      </c>
      <c r="J2552" s="2" t="e">
        <f>IF(Produit_Tarif_Stock!#REF!&lt;&gt;0,Produit_Tarif_Stock!#REF!,"")</f>
        <v>#REF!</v>
      </c>
      <c r="K2552" s="2" t="e">
        <f>IF(Produit_Tarif_Stock!#REF!&lt;&gt;0,Produit_Tarif_Stock!#REF!,"")</f>
        <v>#REF!</v>
      </c>
      <c r="L2552" s="114" t="e">
        <f>IF(Produit_Tarif_Stock!#REF!&lt;&gt;0,Produit_Tarif_Stock!#REF!,"")</f>
        <v>#REF!</v>
      </c>
      <c r="M2552" s="114" t="e">
        <f>IF(Produit_Tarif_Stock!#REF!&lt;&gt;0,Produit_Tarif_Stock!#REF!,"")</f>
        <v>#REF!</v>
      </c>
      <c r="N2552" s="454"/>
      <c r="P2552" s="2" t="e">
        <f>IF(Produit_Tarif_Stock!#REF!&lt;&gt;0,Produit_Tarif_Stock!#REF!,"")</f>
        <v>#REF!</v>
      </c>
      <c r="Q2552" s="518" t="e">
        <f>IF(Produit_Tarif_Stock!#REF!&lt;&gt;0,(E2552-(E2552*H2552)-Produit_Tarif_Stock!#REF!)/Produit_Tarif_Stock!#REF!*100,(E2552-(E2552*H2552)-Produit_Tarif_Stock!#REF!)/Produit_Tarif_Stock!#REF!*100)</f>
        <v>#REF!</v>
      </c>
      <c r="R2552" s="523">
        <f t="shared" si="79"/>
        <v>0</v>
      </c>
      <c r="S2552" s="524" t="e">
        <f>Produit_Tarif_Stock!#REF!</f>
        <v>#REF!</v>
      </c>
    </row>
    <row r="2553" spans="1:19" ht="24.75" customHeight="1">
      <c r="A2553" s="228" t="e">
        <f>Produit_Tarif_Stock!#REF!</f>
        <v>#REF!</v>
      </c>
      <c r="B2553" s="118" t="e">
        <f>IF(Produit_Tarif_Stock!#REF!&lt;&gt;"",Produit_Tarif_Stock!#REF!,"")</f>
        <v>#REF!</v>
      </c>
      <c r="C2553" s="502" t="e">
        <f>IF(Produit_Tarif_Stock!#REF!&lt;&gt;"",Produit_Tarif_Stock!#REF!,"")</f>
        <v>#REF!</v>
      </c>
      <c r="D2553" s="505" t="e">
        <f>IF(Produit_Tarif_Stock!#REF!&lt;&gt;"",Produit_Tarif_Stock!#REF!,"")</f>
        <v>#REF!</v>
      </c>
      <c r="E2553" s="514" t="e">
        <f>IF(Produit_Tarif_Stock!#REF!&lt;&gt;0,Produit_Tarif_Stock!#REF!,"")</f>
        <v>#REF!</v>
      </c>
      <c r="F2553" s="2" t="e">
        <f>IF(Produit_Tarif_Stock!#REF!&lt;&gt;"",Produit_Tarif_Stock!#REF!,"")</f>
        <v>#REF!</v>
      </c>
      <c r="G2553" s="506" t="e">
        <f>IF(Produit_Tarif_Stock!#REF!&lt;&gt;0,Produit_Tarif_Stock!#REF!,"")</f>
        <v>#REF!</v>
      </c>
      <c r="I2553" s="506" t="str">
        <f t="shared" si="78"/>
        <v/>
      </c>
      <c r="J2553" s="2" t="e">
        <f>IF(Produit_Tarif_Stock!#REF!&lt;&gt;0,Produit_Tarif_Stock!#REF!,"")</f>
        <v>#REF!</v>
      </c>
      <c r="K2553" s="2" t="e">
        <f>IF(Produit_Tarif_Stock!#REF!&lt;&gt;0,Produit_Tarif_Stock!#REF!,"")</f>
        <v>#REF!</v>
      </c>
      <c r="L2553" s="114" t="e">
        <f>IF(Produit_Tarif_Stock!#REF!&lt;&gt;0,Produit_Tarif_Stock!#REF!,"")</f>
        <v>#REF!</v>
      </c>
      <c r="M2553" s="114" t="e">
        <f>IF(Produit_Tarif_Stock!#REF!&lt;&gt;0,Produit_Tarif_Stock!#REF!,"")</f>
        <v>#REF!</v>
      </c>
      <c r="N2553" s="454"/>
      <c r="P2553" s="2" t="e">
        <f>IF(Produit_Tarif_Stock!#REF!&lt;&gt;0,Produit_Tarif_Stock!#REF!,"")</f>
        <v>#REF!</v>
      </c>
      <c r="Q2553" s="518" t="e">
        <f>IF(Produit_Tarif_Stock!#REF!&lt;&gt;0,(E2553-(E2553*H2553)-Produit_Tarif_Stock!#REF!)/Produit_Tarif_Stock!#REF!*100,(E2553-(E2553*H2553)-Produit_Tarif_Stock!#REF!)/Produit_Tarif_Stock!#REF!*100)</f>
        <v>#REF!</v>
      </c>
      <c r="R2553" s="523">
        <f t="shared" si="79"/>
        <v>0</v>
      </c>
      <c r="S2553" s="524" t="e">
        <f>Produit_Tarif_Stock!#REF!</f>
        <v>#REF!</v>
      </c>
    </row>
    <row r="2554" spans="1:19" ht="24.75" customHeight="1">
      <c r="A2554" s="228" t="e">
        <f>Produit_Tarif_Stock!#REF!</f>
        <v>#REF!</v>
      </c>
      <c r="B2554" s="118" t="e">
        <f>IF(Produit_Tarif_Stock!#REF!&lt;&gt;"",Produit_Tarif_Stock!#REF!,"")</f>
        <v>#REF!</v>
      </c>
      <c r="C2554" s="502" t="e">
        <f>IF(Produit_Tarif_Stock!#REF!&lt;&gt;"",Produit_Tarif_Stock!#REF!,"")</f>
        <v>#REF!</v>
      </c>
      <c r="D2554" s="505" t="e">
        <f>IF(Produit_Tarif_Stock!#REF!&lt;&gt;"",Produit_Tarif_Stock!#REF!,"")</f>
        <v>#REF!</v>
      </c>
      <c r="E2554" s="514" t="e">
        <f>IF(Produit_Tarif_Stock!#REF!&lt;&gt;0,Produit_Tarif_Stock!#REF!,"")</f>
        <v>#REF!</v>
      </c>
      <c r="F2554" s="2" t="e">
        <f>IF(Produit_Tarif_Stock!#REF!&lt;&gt;"",Produit_Tarif_Stock!#REF!,"")</f>
        <v>#REF!</v>
      </c>
      <c r="G2554" s="506" t="e">
        <f>IF(Produit_Tarif_Stock!#REF!&lt;&gt;0,Produit_Tarif_Stock!#REF!,"")</f>
        <v>#REF!</v>
      </c>
      <c r="I2554" s="506" t="str">
        <f t="shared" si="78"/>
        <v/>
      </c>
      <c r="J2554" s="2" t="e">
        <f>IF(Produit_Tarif_Stock!#REF!&lt;&gt;0,Produit_Tarif_Stock!#REF!,"")</f>
        <v>#REF!</v>
      </c>
      <c r="K2554" s="2" t="e">
        <f>IF(Produit_Tarif_Stock!#REF!&lt;&gt;0,Produit_Tarif_Stock!#REF!,"")</f>
        <v>#REF!</v>
      </c>
      <c r="L2554" s="114" t="e">
        <f>IF(Produit_Tarif_Stock!#REF!&lt;&gt;0,Produit_Tarif_Stock!#REF!,"")</f>
        <v>#REF!</v>
      </c>
      <c r="M2554" s="114" t="e">
        <f>IF(Produit_Tarif_Stock!#REF!&lt;&gt;0,Produit_Tarif_Stock!#REF!,"")</f>
        <v>#REF!</v>
      </c>
      <c r="N2554" s="454"/>
      <c r="P2554" s="2" t="e">
        <f>IF(Produit_Tarif_Stock!#REF!&lt;&gt;0,Produit_Tarif_Stock!#REF!,"")</f>
        <v>#REF!</v>
      </c>
      <c r="Q2554" s="518" t="e">
        <f>IF(Produit_Tarif_Stock!#REF!&lt;&gt;0,(E2554-(E2554*H2554)-Produit_Tarif_Stock!#REF!)/Produit_Tarif_Stock!#REF!*100,(E2554-(E2554*H2554)-Produit_Tarif_Stock!#REF!)/Produit_Tarif_Stock!#REF!*100)</f>
        <v>#REF!</v>
      </c>
      <c r="R2554" s="523">
        <f t="shared" si="79"/>
        <v>0</v>
      </c>
      <c r="S2554" s="524" t="e">
        <f>Produit_Tarif_Stock!#REF!</f>
        <v>#REF!</v>
      </c>
    </row>
    <row r="2555" spans="1:19" ht="24.75" customHeight="1">
      <c r="A2555" s="228" t="e">
        <f>Produit_Tarif_Stock!#REF!</f>
        <v>#REF!</v>
      </c>
      <c r="B2555" s="118" t="e">
        <f>IF(Produit_Tarif_Stock!#REF!&lt;&gt;"",Produit_Tarif_Stock!#REF!,"")</f>
        <v>#REF!</v>
      </c>
      <c r="C2555" s="502" t="e">
        <f>IF(Produit_Tarif_Stock!#REF!&lt;&gt;"",Produit_Tarif_Stock!#REF!,"")</f>
        <v>#REF!</v>
      </c>
      <c r="D2555" s="505" t="e">
        <f>IF(Produit_Tarif_Stock!#REF!&lt;&gt;"",Produit_Tarif_Stock!#REF!,"")</f>
        <v>#REF!</v>
      </c>
      <c r="E2555" s="514" t="e">
        <f>IF(Produit_Tarif_Stock!#REF!&lt;&gt;0,Produit_Tarif_Stock!#REF!,"")</f>
        <v>#REF!</v>
      </c>
      <c r="F2555" s="2" t="e">
        <f>IF(Produit_Tarif_Stock!#REF!&lt;&gt;"",Produit_Tarif_Stock!#REF!,"")</f>
        <v>#REF!</v>
      </c>
      <c r="G2555" s="506" t="e">
        <f>IF(Produit_Tarif_Stock!#REF!&lt;&gt;0,Produit_Tarif_Stock!#REF!,"")</f>
        <v>#REF!</v>
      </c>
      <c r="I2555" s="506" t="str">
        <f t="shared" si="78"/>
        <v/>
      </c>
      <c r="J2555" s="2" t="e">
        <f>IF(Produit_Tarif_Stock!#REF!&lt;&gt;0,Produit_Tarif_Stock!#REF!,"")</f>
        <v>#REF!</v>
      </c>
      <c r="K2555" s="2" t="e">
        <f>IF(Produit_Tarif_Stock!#REF!&lt;&gt;0,Produit_Tarif_Stock!#REF!,"")</f>
        <v>#REF!</v>
      </c>
      <c r="L2555" s="114" t="e">
        <f>IF(Produit_Tarif_Stock!#REF!&lt;&gt;0,Produit_Tarif_Stock!#REF!,"")</f>
        <v>#REF!</v>
      </c>
      <c r="M2555" s="114" t="e">
        <f>IF(Produit_Tarif_Stock!#REF!&lt;&gt;0,Produit_Tarif_Stock!#REF!,"")</f>
        <v>#REF!</v>
      </c>
      <c r="N2555" s="454"/>
      <c r="P2555" s="2" t="e">
        <f>IF(Produit_Tarif_Stock!#REF!&lt;&gt;0,Produit_Tarif_Stock!#REF!,"")</f>
        <v>#REF!</v>
      </c>
      <c r="Q2555" s="518" t="e">
        <f>IF(Produit_Tarif_Stock!#REF!&lt;&gt;0,(E2555-(E2555*H2555)-Produit_Tarif_Stock!#REF!)/Produit_Tarif_Stock!#REF!*100,(E2555-(E2555*H2555)-Produit_Tarif_Stock!#REF!)/Produit_Tarif_Stock!#REF!*100)</f>
        <v>#REF!</v>
      </c>
      <c r="R2555" s="523">
        <f t="shared" si="79"/>
        <v>0</v>
      </c>
      <c r="S2555" s="524" t="e">
        <f>Produit_Tarif_Stock!#REF!</f>
        <v>#REF!</v>
      </c>
    </row>
    <row r="2556" spans="1:19" ht="24.75" customHeight="1">
      <c r="A2556" s="228" t="e">
        <f>Produit_Tarif_Stock!#REF!</f>
        <v>#REF!</v>
      </c>
      <c r="B2556" s="118" t="e">
        <f>IF(Produit_Tarif_Stock!#REF!&lt;&gt;"",Produit_Tarif_Stock!#REF!,"")</f>
        <v>#REF!</v>
      </c>
      <c r="C2556" s="502" t="e">
        <f>IF(Produit_Tarif_Stock!#REF!&lt;&gt;"",Produit_Tarif_Stock!#REF!,"")</f>
        <v>#REF!</v>
      </c>
      <c r="D2556" s="505" t="e">
        <f>IF(Produit_Tarif_Stock!#REF!&lt;&gt;"",Produit_Tarif_Stock!#REF!,"")</f>
        <v>#REF!</v>
      </c>
      <c r="E2556" s="514" t="e">
        <f>IF(Produit_Tarif_Stock!#REF!&lt;&gt;0,Produit_Tarif_Stock!#REF!,"")</f>
        <v>#REF!</v>
      </c>
      <c r="F2556" s="2" t="e">
        <f>IF(Produit_Tarif_Stock!#REF!&lt;&gt;"",Produit_Tarif_Stock!#REF!,"")</f>
        <v>#REF!</v>
      </c>
      <c r="G2556" s="506" t="e">
        <f>IF(Produit_Tarif_Stock!#REF!&lt;&gt;0,Produit_Tarif_Stock!#REF!,"")</f>
        <v>#REF!</v>
      </c>
      <c r="I2556" s="506" t="str">
        <f t="shared" si="78"/>
        <v/>
      </c>
      <c r="J2556" s="2" t="e">
        <f>IF(Produit_Tarif_Stock!#REF!&lt;&gt;0,Produit_Tarif_Stock!#REF!,"")</f>
        <v>#REF!</v>
      </c>
      <c r="K2556" s="2" t="e">
        <f>IF(Produit_Tarif_Stock!#REF!&lt;&gt;0,Produit_Tarif_Stock!#REF!,"")</f>
        <v>#REF!</v>
      </c>
      <c r="L2556" s="114" t="e">
        <f>IF(Produit_Tarif_Stock!#REF!&lt;&gt;0,Produit_Tarif_Stock!#REF!,"")</f>
        <v>#REF!</v>
      </c>
      <c r="M2556" s="114" t="e">
        <f>IF(Produit_Tarif_Stock!#REF!&lt;&gt;0,Produit_Tarif_Stock!#REF!,"")</f>
        <v>#REF!</v>
      </c>
      <c r="N2556" s="454"/>
      <c r="P2556" s="2" t="e">
        <f>IF(Produit_Tarif_Stock!#REF!&lt;&gt;0,Produit_Tarif_Stock!#REF!,"")</f>
        <v>#REF!</v>
      </c>
      <c r="Q2556" s="518" t="e">
        <f>IF(Produit_Tarif_Stock!#REF!&lt;&gt;0,(E2556-(E2556*H2556)-Produit_Tarif_Stock!#REF!)/Produit_Tarif_Stock!#REF!*100,(E2556-(E2556*H2556)-Produit_Tarif_Stock!#REF!)/Produit_Tarif_Stock!#REF!*100)</f>
        <v>#REF!</v>
      </c>
      <c r="R2556" s="523">
        <f t="shared" si="79"/>
        <v>0</v>
      </c>
      <c r="S2556" s="524" t="e">
        <f>Produit_Tarif_Stock!#REF!</f>
        <v>#REF!</v>
      </c>
    </row>
    <row r="2557" spans="1:19" ht="24.75" customHeight="1">
      <c r="A2557" s="228" t="e">
        <f>Produit_Tarif_Stock!#REF!</f>
        <v>#REF!</v>
      </c>
      <c r="B2557" s="118" t="e">
        <f>IF(Produit_Tarif_Stock!#REF!&lt;&gt;"",Produit_Tarif_Stock!#REF!,"")</f>
        <v>#REF!</v>
      </c>
      <c r="C2557" s="502" t="e">
        <f>IF(Produit_Tarif_Stock!#REF!&lt;&gt;"",Produit_Tarif_Stock!#REF!,"")</f>
        <v>#REF!</v>
      </c>
      <c r="D2557" s="505" t="e">
        <f>IF(Produit_Tarif_Stock!#REF!&lt;&gt;"",Produit_Tarif_Stock!#REF!,"")</f>
        <v>#REF!</v>
      </c>
      <c r="E2557" s="514" t="e">
        <f>IF(Produit_Tarif_Stock!#REF!&lt;&gt;0,Produit_Tarif_Stock!#REF!,"")</f>
        <v>#REF!</v>
      </c>
      <c r="F2557" s="2" t="e">
        <f>IF(Produit_Tarif_Stock!#REF!&lt;&gt;"",Produit_Tarif_Stock!#REF!,"")</f>
        <v>#REF!</v>
      </c>
      <c r="G2557" s="506" t="e">
        <f>IF(Produit_Tarif_Stock!#REF!&lt;&gt;0,Produit_Tarif_Stock!#REF!,"")</f>
        <v>#REF!</v>
      </c>
      <c r="I2557" s="506" t="str">
        <f t="shared" si="78"/>
        <v/>
      </c>
      <c r="J2557" s="2" t="e">
        <f>IF(Produit_Tarif_Stock!#REF!&lt;&gt;0,Produit_Tarif_Stock!#REF!,"")</f>
        <v>#REF!</v>
      </c>
      <c r="K2557" s="2" t="e">
        <f>IF(Produit_Tarif_Stock!#REF!&lt;&gt;0,Produit_Tarif_Stock!#REF!,"")</f>
        <v>#REF!</v>
      </c>
      <c r="L2557" s="114" t="e">
        <f>IF(Produit_Tarif_Stock!#REF!&lt;&gt;0,Produit_Tarif_Stock!#REF!,"")</f>
        <v>#REF!</v>
      </c>
      <c r="M2557" s="114" t="e">
        <f>IF(Produit_Tarif_Stock!#REF!&lt;&gt;0,Produit_Tarif_Stock!#REF!,"")</f>
        <v>#REF!</v>
      </c>
      <c r="N2557" s="454"/>
      <c r="P2557" s="2" t="e">
        <f>IF(Produit_Tarif_Stock!#REF!&lt;&gt;0,Produit_Tarif_Stock!#REF!,"")</f>
        <v>#REF!</v>
      </c>
      <c r="Q2557" s="518" t="e">
        <f>IF(Produit_Tarif_Stock!#REF!&lt;&gt;0,(E2557-(E2557*H2557)-Produit_Tarif_Stock!#REF!)/Produit_Tarif_Stock!#REF!*100,(E2557-(E2557*H2557)-Produit_Tarif_Stock!#REF!)/Produit_Tarif_Stock!#REF!*100)</f>
        <v>#REF!</v>
      </c>
      <c r="R2557" s="523">
        <f t="shared" si="79"/>
        <v>0</v>
      </c>
      <c r="S2557" s="524" t="e">
        <f>Produit_Tarif_Stock!#REF!</f>
        <v>#REF!</v>
      </c>
    </row>
    <row r="2558" spans="1:19" ht="24.75" customHeight="1">
      <c r="A2558" s="228" t="e">
        <f>Produit_Tarif_Stock!#REF!</f>
        <v>#REF!</v>
      </c>
      <c r="B2558" s="118" t="e">
        <f>IF(Produit_Tarif_Stock!#REF!&lt;&gt;"",Produit_Tarif_Stock!#REF!,"")</f>
        <v>#REF!</v>
      </c>
      <c r="C2558" s="502" t="e">
        <f>IF(Produit_Tarif_Stock!#REF!&lt;&gt;"",Produit_Tarif_Stock!#REF!,"")</f>
        <v>#REF!</v>
      </c>
      <c r="D2558" s="505" t="e">
        <f>IF(Produit_Tarif_Stock!#REF!&lt;&gt;"",Produit_Tarif_Stock!#REF!,"")</f>
        <v>#REF!</v>
      </c>
      <c r="E2558" s="514" t="e">
        <f>IF(Produit_Tarif_Stock!#REF!&lt;&gt;0,Produit_Tarif_Stock!#REF!,"")</f>
        <v>#REF!</v>
      </c>
      <c r="F2558" s="2" t="e">
        <f>IF(Produit_Tarif_Stock!#REF!&lt;&gt;"",Produit_Tarif_Stock!#REF!,"")</f>
        <v>#REF!</v>
      </c>
      <c r="G2558" s="506" t="e">
        <f>IF(Produit_Tarif_Stock!#REF!&lt;&gt;0,Produit_Tarif_Stock!#REF!,"")</f>
        <v>#REF!</v>
      </c>
      <c r="I2558" s="506" t="str">
        <f t="shared" si="78"/>
        <v/>
      </c>
      <c r="J2558" s="2" t="e">
        <f>IF(Produit_Tarif_Stock!#REF!&lt;&gt;0,Produit_Tarif_Stock!#REF!,"")</f>
        <v>#REF!</v>
      </c>
      <c r="K2558" s="2" t="e">
        <f>IF(Produit_Tarif_Stock!#REF!&lt;&gt;0,Produit_Tarif_Stock!#REF!,"")</f>
        <v>#REF!</v>
      </c>
      <c r="L2558" s="114" t="e">
        <f>IF(Produit_Tarif_Stock!#REF!&lt;&gt;0,Produit_Tarif_Stock!#REF!,"")</f>
        <v>#REF!</v>
      </c>
      <c r="M2558" s="114" t="e">
        <f>IF(Produit_Tarif_Stock!#REF!&lt;&gt;0,Produit_Tarif_Stock!#REF!,"")</f>
        <v>#REF!</v>
      </c>
      <c r="N2558" s="454"/>
      <c r="P2558" s="2" t="e">
        <f>IF(Produit_Tarif_Stock!#REF!&lt;&gt;0,Produit_Tarif_Stock!#REF!,"")</f>
        <v>#REF!</v>
      </c>
      <c r="Q2558" s="518" t="e">
        <f>IF(Produit_Tarif_Stock!#REF!&lt;&gt;0,(E2558-(E2558*H2558)-Produit_Tarif_Stock!#REF!)/Produit_Tarif_Stock!#REF!*100,(E2558-(E2558*H2558)-Produit_Tarif_Stock!#REF!)/Produit_Tarif_Stock!#REF!*100)</f>
        <v>#REF!</v>
      </c>
      <c r="R2558" s="523">
        <f t="shared" si="79"/>
        <v>0</v>
      </c>
      <c r="S2558" s="524" t="e">
        <f>Produit_Tarif_Stock!#REF!</f>
        <v>#REF!</v>
      </c>
    </row>
    <row r="2559" spans="1:19" ht="24.75" customHeight="1">
      <c r="A2559" s="228" t="e">
        <f>Produit_Tarif_Stock!#REF!</f>
        <v>#REF!</v>
      </c>
      <c r="B2559" s="118" t="e">
        <f>IF(Produit_Tarif_Stock!#REF!&lt;&gt;"",Produit_Tarif_Stock!#REF!,"")</f>
        <v>#REF!</v>
      </c>
      <c r="C2559" s="502" t="e">
        <f>IF(Produit_Tarif_Stock!#REF!&lt;&gt;"",Produit_Tarif_Stock!#REF!,"")</f>
        <v>#REF!</v>
      </c>
      <c r="D2559" s="505" t="e">
        <f>IF(Produit_Tarif_Stock!#REF!&lt;&gt;"",Produit_Tarif_Stock!#REF!,"")</f>
        <v>#REF!</v>
      </c>
      <c r="E2559" s="514" t="e">
        <f>IF(Produit_Tarif_Stock!#REF!&lt;&gt;0,Produit_Tarif_Stock!#REF!,"")</f>
        <v>#REF!</v>
      </c>
      <c r="F2559" s="2" t="e">
        <f>IF(Produit_Tarif_Stock!#REF!&lt;&gt;"",Produit_Tarif_Stock!#REF!,"")</f>
        <v>#REF!</v>
      </c>
      <c r="G2559" s="506" t="e">
        <f>IF(Produit_Tarif_Stock!#REF!&lt;&gt;0,Produit_Tarif_Stock!#REF!,"")</f>
        <v>#REF!</v>
      </c>
      <c r="I2559" s="506" t="str">
        <f t="shared" si="78"/>
        <v/>
      </c>
      <c r="J2559" s="2" t="e">
        <f>IF(Produit_Tarif_Stock!#REF!&lt;&gt;0,Produit_Tarif_Stock!#REF!,"")</f>
        <v>#REF!</v>
      </c>
      <c r="K2559" s="2" t="e">
        <f>IF(Produit_Tarif_Stock!#REF!&lt;&gt;0,Produit_Tarif_Stock!#REF!,"")</f>
        <v>#REF!</v>
      </c>
      <c r="L2559" s="114" t="e">
        <f>IF(Produit_Tarif_Stock!#REF!&lt;&gt;0,Produit_Tarif_Stock!#REF!,"")</f>
        <v>#REF!</v>
      </c>
      <c r="M2559" s="114" t="e">
        <f>IF(Produit_Tarif_Stock!#REF!&lt;&gt;0,Produit_Tarif_Stock!#REF!,"")</f>
        <v>#REF!</v>
      </c>
      <c r="N2559" s="454"/>
      <c r="P2559" s="2" t="e">
        <f>IF(Produit_Tarif_Stock!#REF!&lt;&gt;0,Produit_Tarif_Stock!#REF!,"")</f>
        <v>#REF!</v>
      </c>
      <c r="Q2559" s="518" t="e">
        <f>IF(Produit_Tarif_Stock!#REF!&lt;&gt;0,(E2559-(E2559*H2559)-Produit_Tarif_Stock!#REF!)/Produit_Tarif_Stock!#REF!*100,(E2559-(E2559*H2559)-Produit_Tarif_Stock!#REF!)/Produit_Tarif_Stock!#REF!*100)</f>
        <v>#REF!</v>
      </c>
      <c r="R2559" s="523">
        <f t="shared" si="79"/>
        <v>0</v>
      </c>
      <c r="S2559" s="524" t="e">
        <f>Produit_Tarif_Stock!#REF!</f>
        <v>#REF!</v>
      </c>
    </row>
    <row r="2560" spans="1:19" ht="24.75" customHeight="1">
      <c r="A2560" s="228" t="e">
        <f>Produit_Tarif_Stock!#REF!</f>
        <v>#REF!</v>
      </c>
      <c r="B2560" s="118" t="e">
        <f>IF(Produit_Tarif_Stock!#REF!&lt;&gt;"",Produit_Tarif_Stock!#REF!,"")</f>
        <v>#REF!</v>
      </c>
      <c r="C2560" s="502" t="e">
        <f>IF(Produit_Tarif_Stock!#REF!&lt;&gt;"",Produit_Tarif_Stock!#REF!,"")</f>
        <v>#REF!</v>
      </c>
      <c r="D2560" s="505" t="e">
        <f>IF(Produit_Tarif_Stock!#REF!&lt;&gt;"",Produit_Tarif_Stock!#REF!,"")</f>
        <v>#REF!</v>
      </c>
      <c r="E2560" s="514" t="e">
        <f>IF(Produit_Tarif_Stock!#REF!&lt;&gt;0,Produit_Tarif_Stock!#REF!,"")</f>
        <v>#REF!</v>
      </c>
      <c r="F2560" s="2" t="e">
        <f>IF(Produit_Tarif_Stock!#REF!&lt;&gt;"",Produit_Tarif_Stock!#REF!,"")</f>
        <v>#REF!</v>
      </c>
      <c r="G2560" s="506" t="e">
        <f>IF(Produit_Tarif_Stock!#REF!&lt;&gt;0,Produit_Tarif_Stock!#REF!,"")</f>
        <v>#REF!</v>
      </c>
      <c r="I2560" s="506" t="str">
        <f t="shared" si="78"/>
        <v/>
      </c>
      <c r="J2560" s="2" t="e">
        <f>IF(Produit_Tarif_Stock!#REF!&lt;&gt;0,Produit_Tarif_Stock!#REF!,"")</f>
        <v>#REF!</v>
      </c>
      <c r="K2560" s="2" t="e">
        <f>IF(Produit_Tarif_Stock!#REF!&lt;&gt;0,Produit_Tarif_Stock!#REF!,"")</f>
        <v>#REF!</v>
      </c>
      <c r="L2560" s="114" t="e">
        <f>IF(Produit_Tarif_Stock!#REF!&lt;&gt;0,Produit_Tarif_Stock!#REF!,"")</f>
        <v>#REF!</v>
      </c>
      <c r="M2560" s="114" t="e">
        <f>IF(Produit_Tarif_Stock!#REF!&lt;&gt;0,Produit_Tarif_Stock!#REF!,"")</f>
        <v>#REF!</v>
      </c>
      <c r="N2560" s="454"/>
      <c r="P2560" s="2" t="e">
        <f>IF(Produit_Tarif_Stock!#REF!&lt;&gt;0,Produit_Tarif_Stock!#REF!,"")</f>
        <v>#REF!</v>
      </c>
      <c r="Q2560" s="518" t="e">
        <f>IF(Produit_Tarif_Stock!#REF!&lt;&gt;0,(E2560-(E2560*H2560)-Produit_Tarif_Stock!#REF!)/Produit_Tarif_Stock!#REF!*100,(E2560-(E2560*H2560)-Produit_Tarif_Stock!#REF!)/Produit_Tarif_Stock!#REF!*100)</f>
        <v>#REF!</v>
      </c>
      <c r="R2560" s="523">
        <f t="shared" si="79"/>
        <v>0</v>
      </c>
      <c r="S2560" s="524" t="e">
        <f>Produit_Tarif_Stock!#REF!</f>
        <v>#REF!</v>
      </c>
    </row>
    <row r="2561" spans="1:19" ht="24.75" customHeight="1">
      <c r="A2561" s="228" t="e">
        <f>Produit_Tarif_Stock!#REF!</f>
        <v>#REF!</v>
      </c>
      <c r="B2561" s="118" t="e">
        <f>IF(Produit_Tarif_Stock!#REF!&lt;&gt;"",Produit_Tarif_Stock!#REF!,"")</f>
        <v>#REF!</v>
      </c>
      <c r="C2561" s="502" t="e">
        <f>IF(Produit_Tarif_Stock!#REF!&lt;&gt;"",Produit_Tarif_Stock!#REF!,"")</f>
        <v>#REF!</v>
      </c>
      <c r="D2561" s="505" t="e">
        <f>IF(Produit_Tarif_Stock!#REF!&lt;&gt;"",Produit_Tarif_Stock!#REF!,"")</f>
        <v>#REF!</v>
      </c>
      <c r="E2561" s="514" t="e">
        <f>IF(Produit_Tarif_Stock!#REF!&lt;&gt;0,Produit_Tarif_Stock!#REF!,"")</f>
        <v>#REF!</v>
      </c>
      <c r="F2561" s="2" t="e">
        <f>IF(Produit_Tarif_Stock!#REF!&lt;&gt;"",Produit_Tarif_Stock!#REF!,"")</f>
        <v>#REF!</v>
      </c>
      <c r="G2561" s="506" t="e">
        <f>IF(Produit_Tarif_Stock!#REF!&lt;&gt;0,Produit_Tarif_Stock!#REF!,"")</f>
        <v>#REF!</v>
      </c>
      <c r="I2561" s="506" t="str">
        <f t="shared" si="78"/>
        <v/>
      </c>
      <c r="J2561" s="2" t="e">
        <f>IF(Produit_Tarif_Stock!#REF!&lt;&gt;0,Produit_Tarif_Stock!#REF!,"")</f>
        <v>#REF!</v>
      </c>
      <c r="K2561" s="2" t="e">
        <f>IF(Produit_Tarif_Stock!#REF!&lt;&gt;0,Produit_Tarif_Stock!#REF!,"")</f>
        <v>#REF!</v>
      </c>
      <c r="L2561" s="114" t="e">
        <f>IF(Produit_Tarif_Stock!#REF!&lt;&gt;0,Produit_Tarif_Stock!#REF!,"")</f>
        <v>#REF!</v>
      </c>
      <c r="M2561" s="114" t="e">
        <f>IF(Produit_Tarif_Stock!#REF!&lt;&gt;0,Produit_Tarif_Stock!#REF!,"")</f>
        <v>#REF!</v>
      </c>
      <c r="N2561" s="454"/>
      <c r="P2561" s="2" t="e">
        <f>IF(Produit_Tarif_Stock!#REF!&lt;&gt;0,Produit_Tarif_Stock!#REF!,"")</f>
        <v>#REF!</v>
      </c>
      <c r="Q2561" s="518" t="e">
        <f>IF(Produit_Tarif_Stock!#REF!&lt;&gt;0,(E2561-(E2561*H2561)-Produit_Tarif_Stock!#REF!)/Produit_Tarif_Stock!#REF!*100,(E2561-(E2561*H2561)-Produit_Tarif_Stock!#REF!)/Produit_Tarif_Stock!#REF!*100)</f>
        <v>#REF!</v>
      </c>
      <c r="R2561" s="523">
        <f t="shared" si="79"/>
        <v>0</v>
      </c>
      <c r="S2561" s="524" t="e">
        <f>Produit_Tarif_Stock!#REF!</f>
        <v>#REF!</v>
      </c>
    </row>
    <row r="2562" spans="1:19" ht="24.75" customHeight="1">
      <c r="A2562" s="228" t="e">
        <f>Produit_Tarif_Stock!#REF!</f>
        <v>#REF!</v>
      </c>
      <c r="B2562" s="118" t="e">
        <f>IF(Produit_Tarif_Stock!#REF!&lt;&gt;"",Produit_Tarif_Stock!#REF!,"")</f>
        <v>#REF!</v>
      </c>
      <c r="C2562" s="502" t="e">
        <f>IF(Produit_Tarif_Stock!#REF!&lt;&gt;"",Produit_Tarif_Stock!#REF!,"")</f>
        <v>#REF!</v>
      </c>
      <c r="D2562" s="505" t="e">
        <f>IF(Produit_Tarif_Stock!#REF!&lt;&gt;"",Produit_Tarif_Stock!#REF!,"")</f>
        <v>#REF!</v>
      </c>
      <c r="E2562" s="514" t="e">
        <f>IF(Produit_Tarif_Stock!#REF!&lt;&gt;0,Produit_Tarif_Stock!#REF!,"")</f>
        <v>#REF!</v>
      </c>
      <c r="F2562" s="2" t="e">
        <f>IF(Produit_Tarif_Stock!#REF!&lt;&gt;"",Produit_Tarif_Stock!#REF!,"")</f>
        <v>#REF!</v>
      </c>
      <c r="G2562" s="506" t="e">
        <f>IF(Produit_Tarif_Stock!#REF!&lt;&gt;0,Produit_Tarif_Stock!#REF!,"")</f>
        <v>#REF!</v>
      </c>
      <c r="I2562" s="506" t="str">
        <f t="shared" si="78"/>
        <v/>
      </c>
      <c r="J2562" s="2" t="e">
        <f>IF(Produit_Tarif_Stock!#REF!&lt;&gt;0,Produit_Tarif_Stock!#REF!,"")</f>
        <v>#REF!</v>
      </c>
      <c r="K2562" s="2" t="e">
        <f>IF(Produit_Tarif_Stock!#REF!&lt;&gt;0,Produit_Tarif_Stock!#REF!,"")</f>
        <v>#REF!</v>
      </c>
      <c r="L2562" s="114" t="e">
        <f>IF(Produit_Tarif_Stock!#REF!&lt;&gt;0,Produit_Tarif_Stock!#REF!,"")</f>
        <v>#REF!</v>
      </c>
      <c r="M2562" s="114" t="e">
        <f>IF(Produit_Tarif_Stock!#REF!&lt;&gt;0,Produit_Tarif_Stock!#REF!,"")</f>
        <v>#REF!</v>
      </c>
      <c r="N2562" s="454"/>
      <c r="P2562" s="2" t="e">
        <f>IF(Produit_Tarif_Stock!#REF!&lt;&gt;0,Produit_Tarif_Stock!#REF!,"")</f>
        <v>#REF!</v>
      </c>
      <c r="Q2562" s="518" t="e">
        <f>IF(Produit_Tarif_Stock!#REF!&lt;&gt;0,(E2562-(E2562*H2562)-Produit_Tarif_Stock!#REF!)/Produit_Tarif_Stock!#REF!*100,(E2562-(E2562*H2562)-Produit_Tarif_Stock!#REF!)/Produit_Tarif_Stock!#REF!*100)</f>
        <v>#REF!</v>
      </c>
      <c r="R2562" s="523">
        <f t="shared" si="79"/>
        <v>0</v>
      </c>
      <c r="S2562" s="524" t="e">
        <f>Produit_Tarif_Stock!#REF!</f>
        <v>#REF!</v>
      </c>
    </row>
    <row r="2563" spans="1:19" ht="24.75" customHeight="1">
      <c r="A2563" s="228" t="e">
        <f>Produit_Tarif_Stock!#REF!</f>
        <v>#REF!</v>
      </c>
      <c r="B2563" s="118" t="e">
        <f>IF(Produit_Tarif_Stock!#REF!&lt;&gt;"",Produit_Tarif_Stock!#REF!,"")</f>
        <v>#REF!</v>
      </c>
      <c r="C2563" s="502" t="e">
        <f>IF(Produit_Tarif_Stock!#REF!&lt;&gt;"",Produit_Tarif_Stock!#REF!,"")</f>
        <v>#REF!</v>
      </c>
      <c r="D2563" s="505" t="e">
        <f>IF(Produit_Tarif_Stock!#REF!&lt;&gt;"",Produit_Tarif_Stock!#REF!,"")</f>
        <v>#REF!</v>
      </c>
      <c r="E2563" s="514" t="e">
        <f>IF(Produit_Tarif_Stock!#REF!&lt;&gt;0,Produit_Tarif_Stock!#REF!,"")</f>
        <v>#REF!</v>
      </c>
      <c r="F2563" s="2" t="e">
        <f>IF(Produit_Tarif_Stock!#REF!&lt;&gt;"",Produit_Tarif_Stock!#REF!,"")</f>
        <v>#REF!</v>
      </c>
      <c r="G2563" s="506" t="e">
        <f>IF(Produit_Tarif_Stock!#REF!&lt;&gt;0,Produit_Tarif_Stock!#REF!,"")</f>
        <v>#REF!</v>
      </c>
      <c r="I2563" s="506" t="str">
        <f t="shared" si="78"/>
        <v/>
      </c>
      <c r="J2563" s="2" t="e">
        <f>IF(Produit_Tarif_Stock!#REF!&lt;&gt;0,Produit_Tarif_Stock!#REF!,"")</f>
        <v>#REF!</v>
      </c>
      <c r="K2563" s="2" t="e">
        <f>IF(Produit_Tarif_Stock!#REF!&lt;&gt;0,Produit_Tarif_Stock!#REF!,"")</f>
        <v>#REF!</v>
      </c>
      <c r="L2563" s="114" t="e">
        <f>IF(Produit_Tarif_Stock!#REF!&lt;&gt;0,Produit_Tarif_Stock!#REF!,"")</f>
        <v>#REF!</v>
      </c>
      <c r="M2563" s="114" t="e">
        <f>IF(Produit_Tarif_Stock!#REF!&lt;&gt;0,Produit_Tarif_Stock!#REF!,"")</f>
        <v>#REF!</v>
      </c>
      <c r="N2563" s="454"/>
      <c r="P2563" s="2" t="e">
        <f>IF(Produit_Tarif_Stock!#REF!&lt;&gt;0,Produit_Tarif_Stock!#REF!,"")</f>
        <v>#REF!</v>
      </c>
      <c r="Q2563" s="518" t="e">
        <f>IF(Produit_Tarif_Stock!#REF!&lt;&gt;0,(E2563-(E2563*H2563)-Produit_Tarif_Stock!#REF!)/Produit_Tarif_Stock!#REF!*100,(E2563-(E2563*H2563)-Produit_Tarif_Stock!#REF!)/Produit_Tarif_Stock!#REF!*100)</f>
        <v>#REF!</v>
      </c>
      <c r="R2563" s="523">
        <f t="shared" si="79"/>
        <v>0</v>
      </c>
      <c r="S2563" s="524" t="e">
        <f>Produit_Tarif_Stock!#REF!</f>
        <v>#REF!</v>
      </c>
    </row>
    <row r="2564" spans="1:19" ht="24.75" customHeight="1">
      <c r="A2564" s="228" t="e">
        <f>Produit_Tarif_Stock!#REF!</f>
        <v>#REF!</v>
      </c>
      <c r="B2564" s="118" t="e">
        <f>IF(Produit_Tarif_Stock!#REF!&lt;&gt;"",Produit_Tarif_Stock!#REF!,"")</f>
        <v>#REF!</v>
      </c>
      <c r="C2564" s="502" t="e">
        <f>IF(Produit_Tarif_Stock!#REF!&lt;&gt;"",Produit_Tarif_Stock!#REF!,"")</f>
        <v>#REF!</v>
      </c>
      <c r="D2564" s="505" t="e">
        <f>IF(Produit_Tarif_Stock!#REF!&lt;&gt;"",Produit_Tarif_Stock!#REF!,"")</f>
        <v>#REF!</v>
      </c>
      <c r="E2564" s="514" t="e">
        <f>IF(Produit_Tarif_Stock!#REF!&lt;&gt;0,Produit_Tarif_Stock!#REF!,"")</f>
        <v>#REF!</v>
      </c>
      <c r="F2564" s="2" t="e">
        <f>IF(Produit_Tarif_Stock!#REF!&lt;&gt;"",Produit_Tarif_Stock!#REF!,"")</f>
        <v>#REF!</v>
      </c>
      <c r="G2564" s="506" t="e">
        <f>IF(Produit_Tarif_Stock!#REF!&lt;&gt;0,Produit_Tarif_Stock!#REF!,"")</f>
        <v>#REF!</v>
      </c>
      <c r="I2564" s="506" t="str">
        <f t="shared" si="78"/>
        <v/>
      </c>
      <c r="J2564" s="2" t="e">
        <f>IF(Produit_Tarif_Stock!#REF!&lt;&gt;0,Produit_Tarif_Stock!#REF!,"")</f>
        <v>#REF!</v>
      </c>
      <c r="K2564" s="2" t="e">
        <f>IF(Produit_Tarif_Stock!#REF!&lt;&gt;0,Produit_Tarif_Stock!#REF!,"")</f>
        <v>#REF!</v>
      </c>
      <c r="L2564" s="114" t="e">
        <f>IF(Produit_Tarif_Stock!#REF!&lt;&gt;0,Produit_Tarif_Stock!#REF!,"")</f>
        <v>#REF!</v>
      </c>
      <c r="M2564" s="114" t="e">
        <f>IF(Produit_Tarif_Stock!#REF!&lt;&gt;0,Produit_Tarif_Stock!#REF!,"")</f>
        <v>#REF!</v>
      </c>
      <c r="N2564" s="454"/>
      <c r="P2564" s="2" t="e">
        <f>IF(Produit_Tarif_Stock!#REF!&lt;&gt;0,Produit_Tarif_Stock!#REF!,"")</f>
        <v>#REF!</v>
      </c>
      <c r="Q2564" s="518" t="e">
        <f>IF(Produit_Tarif_Stock!#REF!&lt;&gt;0,(E2564-(E2564*H2564)-Produit_Tarif_Stock!#REF!)/Produit_Tarif_Stock!#REF!*100,(E2564-(E2564*H2564)-Produit_Tarif_Stock!#REF!)/Produit_Tarif_Stock!#REF!*100)</f>
        <v>#REF!</v>
      </c>
      <c r="R2564" s="523">
        <f t="shared" si="79"/>
        <v>0</v>
      </c>
      <c r="S2564" s="524" t="e">
        <f>Produit_Tarif_Stock!#REF!</f>
        <v>#REF!</v>
      </c>
    </row>
    <row r="2565" spans="1:19" ht="24.75" customHeight="1">
      <c r="A2565" s="228" t="e">
        <f>Produit_Tarif_Stock!#REF!</f>
        <v>#REF!</v>
      </c>
      <c r="B2565" s="118" t="e">
        <f>IF(Produit_Tarif_Stock!#REF!&lt;&gt;"",Produit_Tarif_Stock!#REF!,"")</f>
        <v>#REF!</v>
      </c>
      <c r="C2565" s="502" t="e">
        <f>IF(Produit_Tarif_Stock!#REF!&lt;&gt;"",Produit_Tarif_Stock!#REF!,"")</f>
        <v>#REF!</v>
      </c>
      <c r="D2565" s="505" t="e">
        <f>IF(Produit_Tarif_Stock!#REF!&lt;&gt;"",Produit_Tarif_Stock!#REF!,"")</f>
        <v>#REF!</v>
      </c>
      <c r="E2565" s="514" t="e">
        <f>IF(Produit_Tarif_Stock!#REF!&lt;&gt;0,Produit_Tarif_Stock!#REF!,"")</f>
        <v>#REF!</v>
      </c>
      <c r="F2565" s="2" t="e">
        <f>IF(Produit_Tarif_Stock!#REF!&lt;&gt;"",Produit_Tarif_Stock!#REF!,"")</f>
        <v>#REF!</v>
      </c>
      <c r="G2565" s="506" t="e">
        <f>IF(Produit_Tarif_Stock!#REF!&lt;&gt;0,Produit_Tarif_Stock!#REF!,"")</f>
        <v>#REF!</v>
      </c>
      <c r="I2565" s="506" t="str">
        <f t="shared" si="78"/>
        <v/>
      </c>
      <c r="J2565" s="2" t="e">
        <f>IF(Produit_Tarif_Stock!#REF!&lt;&gt;0,Produit_Tarif_Stock!#REF!,"")</f>
        <v>#REF!</v>
      </c>
      <c r="K2565" s="2" t="e">
        <f>IF(Produit_Tarif_Stock!#REF!&lt;&gt;0,Produit_Tarif_Stock!#REF!,"")</f>
        <v>#REF!</v>
      </c>
      <c r="L2565" s="114" t="e">
        <f>IF(Produit_Tarif_Stock!#REF!&lt;&gt;0,Produit_Tarif_Stock!#REF!,"")</f>
        <v>#REF!</v>
      </c>
      <c r="M2565" s="114" t="e">
        <f>IF(Produit_Tarif_Stock!#REF!&lt;&gt;0,Produit_Tarif_Stock!#REF!,"")</f>
        <v>#REF!</v>
      </c>
      <c r="N2565" s="454"/>
      <c r="P2565" s="2" t="e">
        <f>IF(Produit_Tarif_Stock!#REF!&lt;&gt;0,Produit_Tarif_Stock!#REF!,"")</f>
        <v>#REF!</v>
      </c>
      <c r="Q2565" s="518" t="e">
        <f>IF(Produit_Tarif_Stock!#REF!&lt;&gt;0,(E2565-(E2565*H2565)-Produit_Tarif_Stock!#REF!)/Produit_Tarif_Stock!#REF!*100,(E2565-(E2565*H2565)-Produit_Tarif_Stock!#REF!)/Produit_Tarif_Stock!#REF!*100)</f>
        <v>#REF!</v>
      </c>
      <c r="R2565" s="523">
        <f t="shared" si="79"/>
        <v>0</v>
      </c>
      <c r="S2565" s="524" t="e">
        <f>Produit_Tarif_Stock!#REF!</f>
        <v>#REF!</v>
      </c>
    </row>
    <row r="2566" spans="1:19" ht="24.75" customHeight="1">
      <c r="A2566" s="228" t="e">
        <f>Produit_Tarif_Stock!#REF!</f>
        <v>#REF!</v>
      </c>
      <c r="B2566" s="118" t="e">
        <f>IF(Produit_Tarif_Stock!#REF!&lt;&gt;"",Produit_Tarif_Stock!#REF!,"")</f>
        <v>#REF!</v>
      </c>
      <c r="C2566" s="502" t="e">
        <f>IF(Produit_Tarif_Stock!#REF!&lt;&gt;"",Produit_Tarif_Stock!#REF!,"")</f>
        <v>#REF!</v>
      </c>
      <c r="D2566" s="505" t="e">
        <f>IF(Produit_Tarif_Stock!#REF!&lt;&gt;"",Produit_Tarif_Stock!#REF!,"")</f>
        <v>#REF!</v>
      </c>
      <c r="E2566" s="514" t="e">
        <f>IF(Produit_Tarif_Stock!#REF!&lt;&gt;0,Produit_Tarif_Stock!#REF!,"")</f>
        <v>#REF!</v>
      </c>
      <c r="F2566" s="2" t="e">
        <f>IF(Produit_Tarif_Stock!#REF!&lt;&gt;"",Produit_Tarif_Stock!#REF!,"")</f>
        <v>#REF!</v>
      </c>
      <c r="G2566" s="506" t="e">
        <f>IF(Produit_Tarif_Stock!#REF!&lt;&gt;0,Produit_Tarif_Stock!#REF!,"")</f>
        <v>#REF!</v>
      </c>
      <c r="I2566" s="506" t="str">
        <f t="shared" si="78"/>
        <v/>
      </c>
      <c r="J2566" s="2" t="e">
        <f>IF(Produit_Tarif_Stock!#REF!&lt;&gt;0,Produit_Tarif_Stock!#REF!,"")</f>
        <v>#REF!</v>
      </c>
      <c r="K2566" s="2" t="e">
        <f>IF(Produit_Tarif_Stock!#REF!&lt;&gt;0,Produit_Tarif_Stock!#REF!,"")</f>
        <v>#REF!</v>
      </c>
      <c r="L2566" s="114" t="e">
        <f>IF(Produit_Tarif_Stock!#REF!&lt;&gt;0,Produit_Tarif_Stock!#REF!,"")</f>
        <v>#REF!</v>
      </c>
      <c r="M2566" s="114" t="e">
        <f>IF(Produit_Tarif_Stock!#REF!&lt;&gt;0,Produit_Tarif_Stock!#REF!,"")</f>
        <v>#REF!</v>
      </c>
      <c r="N2566" s="454"/>
      <c r="P2566" s="2" t="e">
        <f>IF(Produit_Tarif_Stock!#REF!&lt;&gt;0,Produit_Tarif_Stock!#REF!,"")</f>
        <v>#REF!</v>
      </c>
      <c r="Q2566" s="518" t="e">
        <f>IF(Produit_Tarif_Stock!#REF!&lt;&gt;0,(E2566-(E2566*H2566)-Produit_Tarif_Stock!#REF!)/Produit_Tarif_Stock!#REF!*100,(E2566-(E2566*H2566)-Produit_Tarif_Stock!#REF!)/Produit_Tarif_Stock!#REF!*100)</f>
        <v>#REF!</v>
      </c>
      <c r="R2566" s="523">
        <f t="shared" si="79"/>
        <v>0</v>
      </c>
      <c r="S2566" s="524" t="e">
        <f>Produit_Tarif_Stock!#REF!</f>
        <v>#REF!</v>
      </c>
    </row>
    <row r="2567" spans="1:19" ht="24.75" customHeight="1">
      <c r="A2567" s="228" t="e">
        <f>Produit_Tarif_Stock!#REF!</f>
        <v>#REF!</v>
      </c>
      <c r="B2567" s="118" t="e">
        <f>IF(Produit_Tarif_Stock!#REF!&lt;&gt;"",Produit_Tarif_Stock!#REF!,"")</f>
        <v>#REF!</v>
      </c>
      <c r="C2567" s="502" t="e">
        <f>IF(Produit_Tarif_Stock!#REF!&lt;&gt;"",Produit_Tarif_Stock!#REF!,"")</f>
        <v>#REF!</v>
      </c>
      <c r="D2567" s="505" t="e">
        <f>IF(Produit_Tarif_Stock!#REF!&lt;&gt;"",Produit_Tarif_Stock!#REF!,"")</f>
        <v>#REF!</v>
      </c>
      <c r="E2567" s="514" t="e">
        <f>IF(Produit_Tarif_Stock!#REF!&lt;&gt;0,Produit_Tarif_Stock!#REF!,"")</f>
        <v>#REF!</v>
      </c>
      <c r="F2567" s="2" t="e">
        <f>IF(Produit_Tarif_Stock!#REF!&lt;&gt;"",Produit_Tarif_Stock!#REF!,"")</f>
        <v>#REF!</v>
      </c>
      <c r="G2567" s="506" t="e">
        <f>IF(Produit_Tarif_Stock!#REF!&lt;&gt;0,Produit_Tarif_Stock!#REF!,"")</f>
        <v>#REF!</v>
      </c>
      <c r="I2567" s="506" t="str">
        <f t="shared" ref="I2567:I2574" si="80">IF(H2567&gt;0,E2567-(E2567*H2567),"")</f>
        <v/>
      </c>
      <c r="J2567" s="2" t="e">
        <f>IF(Produit_Tarif_Stock!#REF!&lt;&gt;0,Produit_Tarif_Stock!#REF!,"")</f>
        <v>#REF!</v>
      </c>
      <c r="K2567" s="2" t="e">
        <f>IF(Produit_Tarif_Stock!#REF!&lt;&gt;0,Produit_Tarif_Stock!#REF!,"")</f>
        <v>#REF!</v>
      </c>
      <c r="L2567" s="114" t="e">
        <f>IF(Produit_Tarif_Stock!#REF!&lt;&gt;0,Produit_Tarif_Stock!#REF!,"")</f>
        <v>#REF!</v>
      </c>
      <c r="M2567" s="114" t="e">
        <f>IF(Produit_Tarif_Stock!#REF!&lt;&gt;0,Produit_Tarif_Stock!#REF!,"")</f>
        <v>#REF!</v>
      </c>
      <c r="N2567" s="454"/>
      <c r="P2567" s="2" t="e">
        <f>IF(Produit_Tarif_Stock!#REF!&lt;&gt;0,Produit_Tarif_Stock!#REF!,"")</f>
        <v>#REF!</v>
      </c>
      <c r="Q2567" s="518" t="e">
        <f>IF(Produit_Tarif_Stock!#REF!&lt;&gt;0,(E2567-(E2567*H2567)-Produit_Tarif_Stock!#REF!)/Produit_Tarif_Stock!#REF!*100,(E2567-(E2567*H2567)-Produit_Tarif_Stock!#REF!)/Produit_Tarif_Stock!#REF!*100)</f>
        <v>#REF!</v>
      </c>
      <c r="R2567" s="523">
        <f t="shared" ref="R2567:R2574" si="81">SUM(H2567:H4560)</f>
        <v>0</v>
      </c>
      <c r="S2567" s="524" t="e">
        <f>Produit_Tarif_Stock!#REF!</f>
        <v>#REF!</v>
      </c>
    </row>
    <row r="2568" spans="1:19" ht="24.75" customHeight="1">
      <c r="A2568" s="228" t="e">
        <f>Produit_Tarif_Stock!#REF!</f>
        <v>#REF!</v>
      </c>
      <c r="B2568" s="118" t="e">
        <f>IF(Produit_Tarif_Stock!#REF!&lt;&gt;"",Produit_Tarif_Stock!#REF!,"")</f>
        <v>#REF!</v>
      </c>
      <c r="C2568" s="502" t="e">
        <f>IF(Produit_Tarif_Stock!#REF!&lt;&gt;"",Produit_Tarif_Stock!#REF!,"")</f>
        <v>#REF!</v>
      </c>
      <c r="D2568" s="505" t="e">
        <f>IF(Produit_Tarif_Stock!#REF!&lt;&gt;"",Produit_Tarif_Stock!#REF!,"")</f>
        <v>#REF!</v>
      </c>
      <c r="E2568" s="514" t="e">
        <f>IF(Produit_Tarif_Stock!#REF!&lt;&gt;0,Produit_Tarif_Stock!#REF!,"")</f>
        <v>#REF!</v>
      </c>
      <c r="F2568" s="2" t="e">
        <f>IF(Produit_Tarif_Stock!#REF!&lt;&gt;"",Produit_Tarif_Stock!#REF!,"")</f>
        <v>#REF!</v>
      </c>
      <c r="G2568" s="506" t="e">
        <f>IF(Produit_Tarif_Stock!#REF!&lt;&gt;0,Produit_Tarif_Stock!#REF!,"")</f>
        <v>#REF!</v>
      </c>
      <c r="I2568" s="506" t="str">
        <f t="shared" si="80"/>
        <v/>
      </c>
      <c r="J2568" s="2" t="e">
        <f>IF(Produit_Tarif_Stock!#REF!&lt;&gt;0,Produit_Tarif_Stock!#REF!,"")</f>
        <v>#REF!</v>
      </c>
      <c r="K2568" s="2" t="e">
        <f>IF(Produit_Tarif_Stock!#REF!&lt;&gt;0,Produit_Tarif_Stock!#REF!,"")</f>
        <v>#REF!</v>
      </c>
      <c r="L2568" s="114" t="e">
        <f>IF(Produit_Tarif_Stock!#REF!&lt;&gt;0,Produit_Tarif_Stock!#REF!,"")</f>
        <v>#REF!</v>
      </c>
      <c r="M2568" s="114" t="e">
        <f>IF(Produit_Tarif_Stock!#REF!&lt;&gt;0,Produit_Tarif_Stock!#REF!,"")</f>
        <v>#REF!</v>
      </c>
      <c r="N2568" s="454"/>
      <c r="P2568" s="2" t="e">
        <f>IF(Produit_Tarif_Stock!#REF!&lt;&gt;0,Produit_Tarif_Stock!#REF!,"")</f>
        <v>#REF!</v>
      </c>
      <c r="Q2568" s="518" t="e">
        <f>IF(Produit_Tarif_Stock!#REF!&lt;&gt;0,(E2568-(E2568*H2568)-Produit_Tarif_Stock!#REF!)/Produit_Tarif_Stock!#REF!*100,(E2568-(E2568*H2568)-Produit_Tarif_Stock!#REF!)/Produit_Tarif_Stock!#REF!*100)</f>
        <v>#REF!</v>
      </c>
      <c r="R2568" s="523">
        <f t="shared" si="81"/>
        <v>0</v>
      </c>
      <c r="S2568" s="524" t="e">
        <f>Produit_Tarif_Stock!#REF!</f>
        <v>#REF!</v>
      </c>
    </row>
    <row r="2569" spans="1:19" ht="24.75" customHeight="1">
      <c r="A2569" s="228" t="e">
        <f>Produit_Tarif_Stock!#REF!</f>
        <v>#REF!</v>
      </c>
      <c r="B2569" s="118" t="e">
        <f>IF(Produit_Tarif_Stock!#REF!&lt;&gt;"",Produit_Tarif_Stock!#REF!,"")</f>
        <v>#REF!</v>
      </c>
      <c r="C2569" s="502" t="e">
        <f>IF(Produit_Tarif_Stock!#REF!&lt;&gt;"",Produit_Tarif_Stock!#REF!,"")</f>
        <v>#REF!</v>
      </c>
      <c r="D2569" s="505" t="e">
        <f>IF(Produit_Tarif_Stock!#REF!&lt;&gt;"",Produit_Tarif_Stock!#REF!,"")</f>
        <v>#REF!</v>
      </c>
      <c r="E2569" s="514" t="e">
        <f>IF(Produit_Tarif_Stock!#REF!&lt;&gt;0,Produit_Tarif_Stock!#REF!,"")</f>
        <v>#REF!</v>
      </c>
      <c r="F2569" s="2" t="e">
        <f>IF(Produit_Tarif_Stock!#REF!&lt;&gt;"",Produit_Tarif_Stock!#REF!,"")</f>
        <v>#REF!</v>
      </c>
      <c r="G2569" s="506" t="e">
        <f>IF(Produit_Tarif_Stock!#REF!&lt;&gt;0,Produit_Tarif_Stock!#REF!,"")</f>
        <v>#REF!</v>
      </c>
      <c r="I2569" s="506" t="str">
        <f t="shared" si="80"/>
        <v/>
      </c>
      <c r="J2569" s="2" t="e">
        <f>IF(Produit_Tarif_Stock!#REF!&lt;&gt;0,Produit_Tarif_Stock!#REF!,"")</f>
        <v>#REF!</v>
      </c>
      <c r="K2569" s="2" t="e">
        <f>IF(Produit_Tarif_Stock!#REF!&lt;&gt;0,Produit_Tarif_Stock!#REF!,"")</f>
        <v>#REF!</v>
      </c>
      <c r="L2569" s="114" t="e">
        <f>IF(Produit_Tarif_Stock!#REF!&lt;&gt;0,Produit_Tarif_Stock!#REF!,"")</f>
        <v>#REF!</v>
      </c>
      <c r="M2569" s="114" t="e">
        <f>IF(Produit_Tarif_Stock!#REF!&lt;&gt;0,Produit_Tarif_Stock!#REF!,"")</f>
        <v>#REF!</v>
      </c>
      <c r="N2569" s="454"/>
      <c r="P2569" s="2" t="e">
        <f>IF(Produit_Tarif_Stock!#REF!&lt;&gt;0,Produit_Tarif_Stock!#REF!,"")</f>
        <v>#REF!</v>
      </c>
      <c r="Q2569" s="518" t="e">
        <f>IF(Produit_Tarif_Stock!#REF!&lt;&gt;0,(E2569-(E2569*H2569)-Produit_Tarif_Stock!#REF!)/Produit_Tarif_Stock!#REF!*100,(E2569-(E2569*H2569)-Produit_Tarif_Stock!#REF!)/Produit_Tarif_Stock!#REF!*100)</f>
        <v>#REF!</v>
      </c>
      <c r="R2569" s="523">
        <f t="shared" si="81"/>
        <v>0</v>
      </c>
      <c r="S2569" s="524" t="e">
        <f>Produit_Tarif_Stock!#REF!</f>
        <v>#REF!</v>
      </c>
    </row>
    <row r="2570" spans="1:19" ht="24.75" customHeight="1">
      <c r="A2570" s="228" t="e">
        <f>Produit_Tarif_Stock!#REF!</f>
        <v>#REF!</v>
      </c>
      <c r="B2570" s="118" t="e">
        <f>IF(Produit_Tarif_Stock!#REF!&lt;&gt;"",Produit_Tarif_Stock!#REF!,"")</f>
        <v>#REF!</v>
      </c>
      <c r="C2570" s="502" t="e">
        <f>IF(Produit_Tarif_Stock!#REF!&lt;&gt;"",Produit_Tarif_Stock!#REF!,"")</f>
        <v>#REF!</v>
      </c>
      <c r="D2570" s="505" t="e">
        <f>IF(Produit_Tarif_Stock!#REF!&lt;&gt;"",Produit_Tarif_Stock!#REF!,"")</f>
        <v>#REF!</v>
      </c>
      <c r="E2570" s="514" t="e">
        <f>IF(Produit_Tarif_Stock!#REF!&lt;&gt;0,Produit_Tarif_Stock!#REF!,"")</f>
        <v>#REF!</v>
      </c>
      <c r="F2570" s="2" t="e">
        <f>IF(Produit_Tarif_Stock!#REF!&lt;&gt;"",Produit_Tarif_Stock!#REF!,"")</f>
        <v>#REF!</v>
      </c>
      <c r="G2570" s="506" t="e">
        <f>IF(Produit_Tarif_Stock!#REF!&lt;&gt;0,Produit_Tarif_Stock!#REF!,"")</f>
        <v>#REF!</v>
      </c>
      <c r="I2570" s="506" t="str">
        <f t="shared" si="80"/>
        <v/>
      </c>
      <c r="J2570" s="2" t="e">
        <f>IF(Produit_Tarif_Stock!#REF!&lt;&gt;0,Produit_Tarif_Stock!#REF!,"")</f>
        <v>#REF!</v>
      </c>
      <c r="K2570" s="2" t="e">
        <f>IF(Produit_Tarif_Stock!#REF!&lt;&gt;0,Produit_Tarif_Stock!#REF!,"")</f>
        <v>#REF!</v>
      </c>
      <c r="L2570" s="114" t="e">
        <f>IF(Produit_Tarif_Stock!#REF!&lt;&gt;0,Produit_Tarif_Stock!#REF!,"")</f>
        <v>#REF!</v>
      </c>
      <c r="M2570" s="114" t="e">
        <f>IF(Produit_Tarif_Stock!#REF!&lt;&gt;0,Produit_Tarif_Stock!#REF!,"")</f>
        <v>#REF!</v>
      </c>
      <c r="N2570" s="454"/>
      <c r="P2570" s="2" t="e">
        <f>IF(Produit_Tarif_Stock!#REF!&lt;&gt;0,Produit_Tarif_Stock!#REF!,"")</f>
        <v>#REF!</v>
      </c>
      <c r="Q2570" s="518" t="e">
        <f>IF(Produit_Tarif_Stock!#REF!&lt;&gt;0,(E2570-(E2570*H2570)-Produit_Tarif_Stock!#REF!)/Produit_Tarif_Stock!#REF!*100,(E2570-(E2570*H2570)-Produit_Tarif_Stock!#REF!)/Produit_Tarif_Stock!#REF!*100)</f>
        <v>#REF!</v>
      </c>
      <c r="R2570" s="523">
        <f t="shared" si="81"/>
        <v>0</v>
      </c>
      <c r="S2570" s="524" t="e">
        <f>Produit_Tarif_Stock!#REF!</f>
        <v>#REF!</v>
      </c>
    </row>
    <row r="2571" spans="1:19" ht="24.75" customHeight="1">
      <c r="A2571" s="228" t="e">
        <f>Produit_Tarif_Stock!#REF!</f>
        <v>#REF!</v>
      </c>
      <c r="B2571" s="118" t="e">
        <f>IF(Produit_Tarif_Stock!#REF!&lt;&gt;"",Produit_Tarif_Stock!#REF!,"")</f>
        <v>#REF!</v>
      </c>
      <c r="C2571" s="502" t="e">
        <f>IF(Produit_Tarif_Stock!#REF!&lt;&gt;"",Produit_Tarif_Stock!#REF!,"")</f>
        <v>#REF!</v>
      </c>
      <c r="D2571" s="505" t="e">
        <f>IF(Produit_Tarif_Stock!#REF!&lt;&gt;"",Produit_Tarif_Stock!#REF!,"")</f>
        <v>#REF!</v>
      </c>
      <c r="E2571" s="514" t="e">
        <f>IF(Produit_Tarif_Stock!#REF!&lt;&gt;0,Produit_Tarif_Stock!#REF!,"")</f>
        <v>#REF!</v>
      </c>
      <c r="F2571" s="2" t="e">
        <f>IF(Produit_Tarif_Stock!#REF!&lt;&gt;"",Produit_Tarif_Stock!#REF!,"")</f>
        <v>#REF!</v>
      </c>
      <c r="G2571" s="506" t="e">
        <f>IF(Produit_Tarif_Stock!#REF!&lt;&gt;0,Produit_Tarif_Stock!#REF!,"")</f>
        <v>#REF!</v>
      </c>
      <c r="I2571" s="506" t="str">
        <f t="shared" si="80"/>
        <v/>
      </c>
      <c r="J2571" s="2" t="e">
        <f>IF(Produit_Tarif_Stock!#REF!&lt;&gt;0,Produit_Tarif_Stock!#REF!,"")</f>
        <v>#REF!</v>
      </c>
      <c r="K2571" s="2" t="e">
        <f>IF(Produit_Tarif_Stock!#REF!&lt;&gt;0,Produit_Tarif_Stock!#REF!,"")</f>
        <v>#REF!</v>
      </c>
      <c r="L2571" s="114" t="e">
        <f>IF(Produit_Tarif_Stock!#REF!&lt;&gt;0,Produit_Tarif_Stock!#REF!,"")</f>
        <v>#REF!</v>
      </c>
      <c r="M2571" s="114" t="e">
        <f>IF(Produit_Tarif_Stock!#REF!&lt;&gt;0,Produit_Tarif_Stock!#REF!,"")</f>
        <v>#REF!</v>
      </c>
      <c r="N2571" s="454"/>
      <c r="P2571" s="2" t="e">
        <f>IF(Produit_Tarif_Stock!#REF!&lt;&gt;0,Produit_Tarif_Stock!#REF!,"")</f>
        <v>#REF!</v>
      </c>
      <c r="Q2571" s="518" t="e">
        <f>IF(Produit_Tarif_Stock!#REF!&lt;&gt;0,(E2571-(E2571*H2571)-Produit_Tarif_Stock!#REF!)/Produit_Tarif_Stock!#REF!*100,(E2571-(E2571*H2571)-Produit_Tarif_Stock!#REF!)/Produit_Tarif_Stock!#REF!*100)</f>
        <v>#REF!</v>
      </c>
      <c r="R2571" s="523">
        <f t="shared" si="81"/>
        <v>0</v>
      </c>
      <c r="S2571" s="524" t="e">
        <f>Produit_Tarif_Stock!#REF!</f>
        <v>#REF!</v>
      </c>
    </row>
    <row r="2572" spans="1:19" ht="24.75" customHeight="1">
      <c r="A2572" s="228" t="e">
        <f>Produit_Tarif_Stock!#REF!</f>
        <v>#REF!</v>
      </c>
      <c r="B2572" s="118" t="e">
        <f>IF(Produit_Tarif_Stock!#REF!&lt;&gt;"",Produit_Tarif_Stock!#REF!,"")</f>
        <v>#REF!</v>
      </c>
      <c r="C2572" s="502" t="e">
        <f>IF(Produit_Tarif_Stock!#REF!&lt;&gt;"",Produit_Tarif_Stock!#REF!,"")</f>
        <v>#REF!</v>
      </c>
      <c r="D2572" s="505" t="e">
        <f>IF(Produit_Tarif_Stock!#REF!&lt;&gt;"",Produit_Tarif_Stock!#REF!,"")</f>
        <v>#REF!</v>
      </c>
      <c r="E2572" s="514" t="e">
        <f>IF(Produit_Tarif_Stock!#REF!&lt;&gt;0,Produit_Tarif_Stock!#REF!,"")</f>
        <v>#REF!</v>
      </c>
      <c r="F2572" s="2" t="e">
        <f>IF(Produit_Tarif_Stock!#REF!&lt;&gt;"",Produit_Tarif_Stock!#REF!,"")</f>
        <v>#REF!</v>
      </c>
      <c r="G2572" s="506" t="e">
        <f>IF(Produit_Tarif_Stock!#REF!&lt;&gt;0,Produit_Tarif_Stock!#REF!,"")</f>
        <v>#REF!</v>
      </c>
      <c r="I2572" s="506" t="str">
        <f t="shared" si="80"/>
        <v/>
      </c>
      <c r="J2572" s="2" t="e">
        <f>IF(Produit_Tarif_Stock!#REF!&lt;&gt;0,Produit_Tarif_Stock!#REF!,"")</f>
        <v>#REF!</v>
      </c>
      <c r="K2572" s="2" t="e">
        <f>IF(Produit_Tarif_Stock!#REF!&lt;&gt;0,Produit_Tarif_Stock!#REF!,"")</f>
        <v>#REF!</v>
      </c>
      <c r="L2572" s="114" t="e">
        <f>IF(Produit_Tarif_Stock!#REF!&lt;&gt;0,Produit_Tarif_Stock!#REF!,"")</f>
        <v>#REF!</v>
      </c>
      <c r="M2572" s="114" t="e">
        <f>IF(Produit_Tarif_Stock!#REF!&lt;&gt;0,Produit_Tarif_Stock!#REF!,"")</f>
        <v>#REF!</v>
      </c>
      <c r="N2572" s="454"/>
      <c r="P2572" s="2" t="e">
        <f>IF(Produit_Tarif_Stock!#REF!&lt;&gt;0,Produit_Tarif_Stock!#REF!,"")</f>
        <v>#REF!</v>
      </c>
      <c r="Q2572" s="518" t="e">
        <f>IF(Produit_Tarif_Stock!#REF!&lt;&gt;0,(E2572-(E2572*H2572)-Produit_Tarif_Stock!#REF!)/Produit_Tarif_Stock!#REF!*100,(E2572-(E2572*H2572)-Produit_Tarif_Stock!#REF!)/Produit_Tarif_Stock!#REF!*100)</f>
        <v>#REF!</v>
      </c>
      <c r="R2572" s="523">
        <f t="shared" si="81"/>
        <v>0</v>
      </c>
      <c r="S2572" s="524" t="e">
        <f>Produit_Tarif_Stock!#REF!</f>
        <v>#REF!</v>
      </c>
    </row>
    <row r="2573" spans="1:19" ht="24.75" customHeight="1">
      <c r="A2573" s="228" t="e">
        <f>Produit_Tarif_Stock!#REF!</f>
        <v>#REF!</v>
      </c>
      <c r="B2573" s="118" t="e">
        <f>IF(Produit_Tarif_Stock!#REF!&lt;&gt;"",Produit_Tarif_Stock!#REF!,"")</f>
        <v>#REF!</v>
      </c>
      <c r="C2573" s="502" t="e">
        <f>IF(Produit_Tarif_Stock!#REF!&lt;&gt;"",Produit_Tarif_Stock!#REF!,"")</f>
        <v>#REF!</v>
      </c>
      <c r="D2573" s="505" t="e">
        <f>IF(Produit_Tarif_Stock!#REF!&lt;&gt;"",Produit_Tarif_Stock!#REF!,"")</f>
        <v>#REF!</v>
      </c>
      <c r="E2573" s="514" t="e">
        <f>IF(Produit_Tarif_Stock!#REF!&lt;&gt;0,Produit_Tarif_Stock!#REF!,"")</f>
        <v>#REF!</v>
      </c>
      <c r="F2573" s="2" t="e">
        <f>IF(Produit_Tarif_Stock!#REF!&lt;&gt;"",Produit_Tarif_Stock!#REF!,"")</f>
        <v>#REF!</v>
      </c>
      <c r="G2573" s="506" t="e">
        <f>IF(Produit_Tarif_Stock!#REF!&lt;&gt;0,Produit_Tarif_Stock!#REF!,"")</f>
        <v>#REF!</v>
      </c>
      <c r="I2573" s="506" t="str">
        <f t="shared" si="80"/>
        <v/>
      </c>
      <c r="J2573" s="2" t="e">
        <f>IF(Produit_Tarif_Stock!#REF!&lt;&gt;0,Produit_Tarif_Stock!#REF!,"")</f>
        <v>#REF!</v>
      </c>
      <c r="K2573" s="2" t="e">
        <f>IF(Produit_Tarif_Stock!#REF!&lt;&gt;0,Produit_Tarif_Stock!#REF!,"")</f>
        <v>#REF!</v>
      </c>
      <c r="L2573" s="114" t="e">
        <f>IF(Produit_Tarif_Stock!#REF!&lt;&gt;0,Produit_Tarif_Stock!#REF!,"")</f>
        <v>#REF!</v>
      </c>
      <c r="M2573" s="114" t="e">
        <f>IF(Produit_Tarif_Stock!#REF!&lt;&gt;0,Produit_Tarif_Stock!#REF!,"")</f>
        <v>#REF!</v>
      </c>
      <c r="N2573" s="454"/>
      <c r="P2573" s="2" t="e">
        <f>IF(Produit_Tarif_Stock!#REF!&lt;&gt;0,Produit_Tarif_Stock!#REF!,"")</f>
        <v>#REF!</v>
      </c>
      <c r="Q2573" s="518" t="e">
        <f>IF(Produit_Tarif_Stock!#REF!&lt;&gt;0,(E2573-(E2573*H2573)-Produit_Tarif_Stock!#REF!)/Produit_Tarif_Stock!#REF!*100,(E2573-(E2573*H2573)-Produit_Tarif_Stock!#REF!)/Produit_Tarif_Stock!#REF!*100)</f>
        <v>#REF!</v>
      </c>
      <c r="R2573" s="523">
        <f t="shared" si="81"/>
        <v>0</v>
      </c>
      <c r="S2573" s="524" t="e">
        <f>Produit_Tarif_Stock!#REF!</f>
        <v>#REF!</v>
      </c>
    </row>
    <row r="2574" spans="1:19" ht="24.75" customHeight="1">
      <c r="A2574" s="228" t="e">
        <f>Produit_Tarif_Stock!#REF!</f>
        <v>#REF!</v>
      </c>
      <c r="B2574" s="118" t="e">
        <f>IF(Produit_Tarif_Stock!#REF!&lt;&gt;"",Produit_Tarif_Stock!#REF!,"")</f>
        <v>#REF!</v>
      </c>
      <c r="C2574" s="502" t="e">
        <f>IF(Produit_Tarif_Stock!#REF!&lt;&gt;"",Produit_Tarif_Stock!#REF!,"")</f>
        <v>#REF!</v>
      </c>
      <c r="D2574" s="505" t="e">
        <f>IF(Produit_Tarif_Stock!#REF!&lt;&gt;"",Produit_Tarif_Stock!#REF!,"")</f>
        <v>#REF!</v>
      </c>
      <c r="E2574" s="514" t="e">
        <f>IF(Produit_Tarif_Stock!#REF!&lt;&gt;0,Produit_Tarif_Stock!#REF!,"")</f>
        <v>#REF!</v>
      </c>
      <c r="F2574" s="2" t="e">
        <f>IF(Produit_Tarif_Stock!#REF!&lt;&gt;"",Produit_Tarif_Stock!#REF!,"")</f>
        <v>#REF!</v>
      </c>
      <c r="G2574" s="506" t="e">
        <f>IF(Produit_Tarif_Stock!#REF!&lt;&gt;0,Produit_Tarif_Stock!#REF!,"")</f>
        <v>#REF!</v>
      </c>
      <c r="I2574" s="506" t="str">
        <f t="shared" si="80"/>
        <v/>
      </c>
      <c r="J2574" s="2" t="e">
        <f>IF(Produit_Tarif_Stock!#REF!&lt;&gt;0,Produit_Tarif_Stock!#REF!,"")</f>
        <v>#REF!</v>
      </c>
      <c r="K2574" s="2" t="e">
        <f>IF(Produit_Tarif_Stock!#REF!&lt;&gt;0,Produit_Tarif_Stock!#REF!,"")</f>
        <v>#REF!</v>
      </c>
      <c r="L2574" s="114" t="e">
        <f>IF(Produit_Tarif_Stock!#REF!&lt;&gt;0,Produit_Tarif_Stock!#REF!,"")</f>
        <v>#REF!</v>
      </c>
      <c r="M2574" s="114" t="e">
        <f>IF(Produit_Tarif_Stock!#REF!&lt;&gt;0,Produit_Tarif_Stock!#REF!,"")</f>
        <v>#REF!</v>
      </c>
      <c r="N2574" s="454"/>
      <c r="P2574" s="2" t="e">
        <f>IF(Produit_Tarif_Stock!#REF!&lt;&gt;0,Produit_Tarif_Stock!#REF!,"")</f>
        <v>#REF!</v>
      </c>
      <c r="Q2574" s="518" t="e">
        <f>IF(Produit_Tarif_Stock!#REF!&lt;&gt;0,(E2574-(E2574*H2574)-Produit_Tarif_Stock!#REF!)/Produit_Tarif_Stock!#REF!*100,(E2574-(E2574*H2574)-Produit_Tarif_Stock!#REF!)/Produit_Tarif_Stock!#REF!*100)</f>
        <v>#REF!</v>
      </c>
      <c r="R2574" s="523">
        <f t="shared" si="81"/>
        <v>0</v>
      </c>
      <c r="S2574" s="524" t="e">
        <f>Produit_Tarif_Stock!#REF!</f>
        <v>#REF!</v>
      </c>
    </row>
    <row r="2575" spans="1:19" ht="24.75" customHeight="1">
      <c r="A2575" s="228" t="e">
        <f>Produit_Tarif_Stock!#REF!</f>
        <v>#REF!</v>
      </c>
      <c r="B2575" s="118" t="e">
        <f>IF(Produit_Tarif_Stock!#REF!&lt;&gt;"",Produit_Tarif_Stock!#REF!,"")</f>
        <v>#REF!</v>
      </c>
      <c r="C2575" s="502" t="e">
        <f>IF(Produit_Tarif_Stock!#REF!&lt;&gt;"",Produit_Tarif_Stock!#REF!,"")</f>
        <v>#REF!</v>
      </c>
      <c r="D2575" s="505" t="e">
        <f>IF(Produit_Tarif_Stock!#REF!&lt;&gt;"",Produit_Tarif_Stock!#REF!,"")</f>
        <v>#REF!</v>
      </c>
      <c r="E2575" s="514" t="e">
        <f>IF(Produit_Tarif_Stock!#REF!&lt;&gt;0,Produit_Tarif_Stock!#REF!,"")</f>
        <v>#REF!</v>
      </c>
      <c r="F2575" s="2" t="e">
        <f>IF(Produit_Tarif_Stock!#REF!&lt;&gt;"",Produit_Tarif_Stock!#REF!,"")</f>
        <v>#REF!</v>
      </c>
      <c r="G2575" s="506" t="e">
        <f>IF(Produit_Tarif_Stock!#REF!&lt;&gt;0,Produit_Tarif_Stock!#REF!,"")</f>
        <v>#REF!</v>
      </c>
      <c r="I2575" s="506" t="str">
        <f t="shared" ref="I2575:I2630" si="82">IF(H2575&gt;0,E2575-(E2575*H2575),"")</f>
        <v/>
      </c>
      <c r="J2575" s="2" t="e">
        <f>IF(Produit_Tarif_Stock!#REF!&lt;&gt;0,Produit_Tarif_Stock!#REF!,"")</f>
        <v>#REF!</v>
      </c>
      <c r="K2575" s="2" t="e">
        <f>IF(Produit_Tarif_Stock!#REF!&lt;&gt;0,Produit_Tarif_Stock!#REF!,"")</f>
        <v>#REF!</v>
      </c>
      <c r="L2575" s="114" t="e">
        <f>IF(Produit_Tarif_Stock!#REF!&lt;&gt;0,Produit_Tarif_Stock!#REF!,"")</f>
        <v>#REF!</v>
      </c>
      <c r="M2575" s="114" t="e">
        <f>IF(Produit_Tarif_Stock!#REF!&lt;&gt;0,Produit_Tarif_Stock!#REF!,"")</f>
        <v>#REF!</v>
      </c>
      <c r="N2575" s="454"/>
      <c r="P2575" s="2" t="e">
        <f>IF(Produit_Tarif_Stock!#REF!&lt;&gt;0,Produit_Tarif_Stock!#REF!,"")</f>
        <v>#REF!</v>
      </c>
      <c r="Q2575" s="518" t="e">
        <f>IF(Produit_Tarif_Stock!#REF!&lt;&gt;0,(E2575-(E2575*H2575)-Produit_Tarif_Stock!#REF!)/Produit_Tarif_Stock!#REF!*100,(E2575-(E2575*H2575)-Produit_Tarif_Stock!#REF!)/Produit_Tarif_Stock!#REF!*100)</f>
        <v>#REF!</v>
      </c>
      <c r="R2575" s="523">
        <f t="shared" ref="R2575:R2630" si="83">SUM(H2575:H4568)</f>
        <v>0</v>
      </c>
      <c r="S2575" s="524" t="e">
        <f>Produit_Tarif_Stock!#REF!</f>
        <v>#REF!</v>
      </c>
    </row>
    <row r="2576" spans="1:19" ht="24.75" customHeight="1">
      <c r="A2576" s="228" t="e">
        <f>Produit_Tarif_Stock!#REF!</f>
        <v>#REF!</v>
      </c>
      <c r="B2576" s="118" t="e">
        <f>IF(Produit_Tarif_Stock!#REF!&lt;&gt;"",Produit_Tarif_Stock!#REF!,"")</f>
        <v>#REF!</v>
      </c>
      <c r="C2576" s="502" t="e">
        <f>IF(Produit_Tarif_Stock!#REF!&lt;&gt;"",Produit_Tarif_Stock!#REF!,"")</f>
        <v>#REF!</v>
      </c>
      <c r="D2576" s="505" t="e">
        <f>IF(Produit_Tarif_Stock!#REF!&lt;&gt;"",Produit_Tarif_Stock!#REF!,"")</f>
        <v>#REF!</v>
      </c>
      <c r="E2576" s="514" t="e">
        <f>IF(Produit_Tarif_Stock!#REF!&lt;&gt;0,Produit_Tarif_Stock!#REF!,"")</f>
        <v>#REF!</v>
      </c>
      <c r="F2576" s="2" t="e">
        <f>IF(Produit_Tarif_Stock!#REF!&lt;&gt;"",Produit_Tarif_Stock!#REF!,"")</f>
        <v>#REF!</v>
      </c>
      <c r="G2576" s="506" t="e">
        <f>IF(Produit_Tarif_Stock!#REF!&lt;&gt;0,Produit_Tarif_Stock!#REF!,"")</f>
        <v>#REF!</v>
      </c>
      <c r="I2576" s="506" t="str">
        <f t="shared" si="82"/>
        <v/>
      </c>
      <c r="J2576" s="2" t="e">
        <f>IF(Produit_Tarif_Stock!#REF!&lt;&gt;0,Produit_Tarif_Stock!#REF!,"")</f>
        <v>#REF!</v>
      </c>
      <c r="K2576" s="2" t="e">
        <f>IF(Produit_Tarif_Stock!#REF!&lt;&gt;0,Produit_Tarif_Stock!#REF!,"")</f>
        <v>#REF!</v>
      </c>
      <c r="L2576" s="114" t="e">
        <f>IF(Produit_Tarif_Stock!#REF!&lt;&gt;0,Produit_Tarif_Stock!#REF!,"")</f>
        <v>#REF!</v>
      </c>
      <c r="M2576" s="114" t="e">
        <f>IF(Produit_Tarif_Stock!#REF!&lt;&gt;0,Produit_Tarif_Stock!#REF!,"")</f>
        <v>#REF!</v>
      </c>
      <c r="N2576" s="454"/>
      <c r="P2576" s="2" t="e">
        <f>IF(Produit_Tarif_Stock!#REF!&lt;&gt;0,Produit_Tarif_Stock!#REF!,"")</f>
        <v>#REF!</v>
      </c>
      <c r="Q2576" s="518" t="e">
        <f>IF(Produit_Tarif_Stock!#REF!&lt;&gt;0,(E2576-(E2576*H2576)-Produit_Tarif_Stock!#REF!)/Produit_Tarif_Stock!#REF!*100,(E2576-(E2576*H2576)-Produit_Tarif_Stock!#REF!)/Produit_Tarif_Stock!#REF!*100)</f>
        <v>#REF!</v>
      </c>
      <c r="R2576" s="523">
        <f t="shared" si="83"/>
        <v>0</v>
      </c>
      <c r="S2576" s="524" t="e">
        <f>Produit_Tarif_Stock!#REF!</f>
        <v>#REF!</v>
      </c>
    </row>
    <row r="2577" spans="1:19" ht="24.75" customHeight="1">
      <c r="A2577" s="228" t="e">
        <f>Produit_Tarif_Stock!#REF!</f>
        <v>#REF!</v>
      </c>
      <c r="B2577" s="118" t="e">
        <f>IF(Produit_Tarif_Stock!#REF!&lt;&gt;"",Produit_Tarif_Stock!#REF!,"")</f>
        <v>#REF!</v>
      </c>
      <c r="C2577" s="502" t="e">
        <f>IF(Produit_Tarif_Stock!#REF!&lt;&gt;"",Produit_Tarif_Stock!#REF!,"")</f>
        <v>#REF!</v>
      </c>
      <c r="D2577" s="505" t="e">
        <f>IF(Produit_Tarif_Stock!#REF!&lt;&gt;"",Produit_Tarif_Stock!#REF!,"")</f>
        <v>#REF!</v>
      </c>
      <c r="E2577" s="514" t="e">
        <f>IF(Produit_Tarif_Stock!#REF!&lt;&gt;0,Produit_Tarif_Stock!#REF!,"")</f>
        <v>#REF!</v>
      </c>
      <c r="F2577" s="2" t="e">
        <f>IF(Produit_Tarif_Stock!#REF!&lt;&gt;"",Produit_Tarif_Stock!#REF!,"")</f>
        <v>#REF!</v>
      </c>
      <c r="G2577" s="506" t="e">
        <f>IF(Produit_Tarif_Stock!#REF!&lt;&gt;0,Produit_Tarif_Stock!#REF!,"")</f>
        <v>#REF!</v>
      </c>
      <c r="I2577" s="506" t="str">
        <f t="shared" si="82"/>
        <v/>
      </c>
      <c r="J2577" s="2" t="e">
        <f>IF(Produit_Tarif_Stock!#REF!&lt;&gt;0,Produit_Tarif_Stock!#REF!,"")</f>
        <v>#REF!</v>
      </c>
      <c r="K2577" s="2" t="e">
        <f>IF(Produit_Tarif_Stock!#REF!&lt;&gt;0,Produit_Tarif_Stock!#REF!,"")</f>
        <v>#REF!</v>
      </c>
      <c r="L2577" s="114" t="e">
        <f>IF(Produit_Tarif_Stock!#REF!&lt;&gt;0,Produit_Tarif_Stock!#REF!,"")</f>
        <v>#REF!</v>
      </c>
      <c r="M2577" s="114" t="e">
        <f>IF(Produit_Tarif_Stock!#REF!&lt;&gt;0,Produit_Tarif_Stock!#REF!,"")</f>
        <v>#REF!</v>
      </c>
      <c r="N2577" s="454"/>
      <c r="P2577" s="2" t="e">
        <f>IF(Produit_Tarif_Stock!#REF!&lt;&gt;0,Produit_Tarif_Stock!#REF!,"")</f>
        <v>#REF!</v>
      </c>
      <c r="Q2577" s="518" t="e">
        <f>IF(Produit_Tarif_Stock!#REF!&lt;&gt;0,(E2577-(E2577*H2577)-Produit_Tarif_Stock!#REF!)/Produit_Tarif_Stock!#REF!*100,(E2577-(E2577*H2577)-Produit_Tarif_Stock!#REF!)/Produit_Tarif_Stock!#REF!*100)</f>
        <v>#REF!</v>
      </c>
      <c r="R2577" s="523">
        <f t="shared" si="83"/>
        <v>0</v>
      </c>
      <c r="S2577" s="524" t="e">
        <f>Produit_Tarif_Stock!#REF!</f>
        <v>#REF!</v>
      </c>
    </row>
    <row r="2578" spans="1:19" ht="24.75" customHeight="1">
      <c r="A2578" s="228" t="e">
        <f>Produit_Tarif_Stock!#REF!</f>
        <v>#REF!</v>
      </c>
      <c r="B2578" s="118" t="e">
        <f>IF(Produit_Tarif_Stock!#REF!&lt;&gt;"",Produit_Tarif_Stock!#REF!,"")</f>
        <v>#REF!</v>
      </c>
      <c r="C2578" s="502" t="e">
        <f>IF(Produit_Tarif_Stock!#REF!&lt;&gt;"",Produit_Tarif_Stock!#REF!,"")</f>
        <v>#REF!</v>
      </c>
      <c r="D2578" s="505" t="e">
        <f>IF(Produit_Tarif_Stock!#REF!&lt;&gt;"",Produit_Tarif_Stock!#REF!,"")</f>
        <v>#REF!</v>
      </c>
      <c r="E2578" s="514" t="e">
        <f>IF(Produit_Tarif_Stock!#REF!&lt;&gt;0,Produit_Tarif_Stock!#REF!,"")</f>
        <v>#REF!</v>
      </c>
      <c r="F2578" s="2" t="e">
        <f>IF(Produit_Tarif_Stock!#REF!&lt;&gt;"",Produit_Tarif_Stock!#REF!,"")</f>
        <v>#REF!</v>
      </c>
      <c r="G2578" s="506" t="e">
        <f>IF(Produit_Tarif_Stock!#REF!&lt;&gt;0,Produit_Tarif_Stock!#REF!,"")</f>
        <v>#REF!</v>
      </c>
      <c r="I2578" s="506" t="str">
        <f t="shared" si="82"/>
        <v/>
      </c>
      <c r="J2578" s="2" t="e">
        <f>IF(Produit_Tarif_Stock!#REF!&lt;&gt;0,Produit_Tarif_Stock!#REF!,"")</f>
        <v>#REF!</v>
      </c>
      <c r="K2578" s="2" t="e">
        <f>IF(Produit_Tarif_Stock!#REF!&lt;&gt;0,Produit_Tarif_Stock!#REF!,"")</f>
        <v>#REF!</v>
      </c>
      <c r="L2578" s="114" t="e">
        <f>IF(Produit_Tarif_Stock!#REF!&lt;&gt;0,Produit_Tarif_Stock!#REF!,"")</f>
        <v>#REF!</v>
      </c>
      <c r="M2578" s="114" t="e">
        <f>IF(Produit_Tarif_Stock!#REF!&lt;&gt;0,Produit_Tarif_Stock!#REF!,"")</f>
        <v>#REF!</v>
      </c>
      <c r="N2578" s="454"/>
      <c r="P2578" s="2" t="e">
        <f>IF(Produit_Tarif_Stock!#REF!&lt;&gt;0,Produit_Tarif_Stock!#REF!,"")</f>
        <v>#REF!</v>
      </c>
      <c r="Q2578" s="518" t="e">
        <f>IF(Produit_Tarif_Stock!#REF!&lt;&gt;0,(E2578-(E2578*H2578)-Produit_Tarif_Stock!#REF!)/Produit_Tarif_Stock!#REF!*100,(E2578-(E2578*H2578)-Produit_Tarif_Stock!#REF!)/Produit_Tarif_Stock!#REF!*100)</f>
        <v>#REF!</v>
      </c>
      <c r="R2578" s="523">
        <f t="shared" si="83"/>
        <v>0</v>
      </c>
      <c r="S2578" s="524" t="e">
        <f>Produit_Tarif_Stock!#REF!</f>
        <v>#REF!</v>
      </c>
    </row>
    <row r="2579" spans="1:19" ht="24.75" customHeight="1">
      <c r="A2579" s="228" t="e">
        <f>Produit_Tarif_Stock!#REF!</f>
        <v>#REF!</v>
      </c>
      <c r="B2579" s="118" t="e">
        <f>IF(Produit_Tarif_Stock!#REF!&lt;&gt;"",Produit_Tarif_Stock!#REF!,"")</f>
        <v>#REF!</v>
      </c>
      <c r="C2579" s="502" t="e">
        <f>IF(Produit_Tarif_Stock!#REF!&lt;&gt;"",Produit_Tarif_Stock!#REF!,"")</f>
        <v>#REF!</v>
      </c>
      <c r="D2579" s="505" t="e">
        <f>IF(Produit_Tarif_Stock!#REF!&lt;&gt;"",Produit_Tarif_Stock!#REF!,"")</f>
        <v>#REF!</v>
      </c>
      <c r="E2579" s="514" t="e">
        <f>IF(Produit_Tarif_Stock!#REF!&lt;&gt;0,Produit_Tarif_Stock!#REF!,"")</f>
        <v>#REF!</v>
      </c>
      <c r="F2579" s="2" t="e">
        <f>IF(Produit_Tarif_Stock!#REF!&lt;&gt;"",Produit_Tarif_Stock!#REF!,"")</f>
        <v>#REF!</v>
      </c>
      <c r="G2579" s="506" t="e">
        <f>IF(Produit_Tarif_Stock!#REF!&lt;&gt;0,Produit_Tarif_Stock!#REF!,"")</f>
        <v>#REF!</v>
      </c>
      <c r="I2579" s="506" t="str">
        <f t="shared" si="82"/>
        <v/>
      </c>
      <c r="J2579" s="2" t="e">
        <f>IF(Produit_Tarif_Stock!#REF!&lt;&gt;0,Produit_Tarif_Stock!#REF!,"")</f>
        <v>#REF!</v>
      </c>
      <c r="K2579" s="2" t="e">
        <f>IF(Produit_Tarif_Stock!#REF!&lt;&gt;0,Produit_Tarif_Stock!#REF!,"")</f>
        <v>#REF!</v>
      </c>
      <c r="L2579" s="114" t="e">
        <f>IF(Produit_Tarif_Stock!#REF!&lt;&gt;0,Produit_Tarif_Stock!#REF!,"")</f>
        <v>#REF!</v>
      </c>
      <c r="M2579" s="114" t="e">
        <f>IF(Produit_Tarif_Stock!#REF!&lt;&gt;0,Produit_Tarif_Stock!#REF!,"")</f>
        <v>#REF!</v>
      </c>
      <c r="N2579" s="454"/>
      <c r="P2579" s="2" t="e">
        <f>IF(Produit_Tarif_Stock!#REF!&lt;&gt;0,Produit_Tarif_Stock!#REF!,"")</f>
        <v>#REF!</v>
      </c>
      <c r="Q2579" s="518" t="e">
        <f>IF(Produit_Tarif_Stock!#REF!&lt;&gt;0,(E2579-(E2579*H2579)-Produit_Tarif_Stock!#REF!)/Produit_Tarif_Stock!#REF!*100,(E2579-(E2579*H2579)-Produit_Tarif_Stock!#REF!)/Produit_Tarif_Stock!#REF!*100)</f>
        <v>#REF!</v>
      </c>
      <c r="R2579" s="523">
        <f t="shared" si="83"/>
        <v>0</v>
      </c>
      <c r="S2579" s="524" t="e">
        <f>Produit_Tarif_Stock!#REF!</f>
        <v>#REF!</v>
      </c>
    </row>
    <row r="2580" spans="1:19" ht="24.75" customHeight="1">
      <c r="A2580" s="228" t="e">
        <f>Produit_Tarif_Stock!#REF!</f>
        <v>#REF!</v>
      </c>
      <c r="B2580" s="118" t="e">
        <f>IF(Produit_Tarif_Stock!#REF!&lt;&gt;"",Produit_Tarif_Stock!#REF!,"")</f>
        <v>#REF!</v>
      </c>
      <c r="C2580" s="502" t="e">
        <f>IF(Produit_Tarif_Stock!#REF!&lt;&gt;"",Produit_Tarif_Stock!#REF!,"")</f>
        <v>#REF!</v>
      </c>
      <c r="D2580" s="505" t="e">
        <f>IF(Produit_Tarif_Stock!#REF!&lt;&gt;"",Produit_Tarif_Stock!#REF!,"")</f>
        <v>#REF!</v>
      </c>
      <c r="E2580" s="514" t="e">
        <f>IF(Produit_Tarif_Stock!#REF!&lt;&gt;0,Produit_Tarif_Stock!#REF!,"")</f>
        <v>#REF!</v>
      </c>
      <c r="F2580" s="2" t="e">
        <f>IF(Produit_Tarif_Stock!#REF!&lt;&gt;"",Produit_Tarif_Stock!#REF!,"")</f>
        <v>#REF!</v>
      </c>
      <c r="G2580" s="506" t="e">
        <f>IF(Produit_Tarif_Stock!#REF!&lt;&gt;0,Produit_Tarif_Stock!#REF!,"")</f>
        <v>#REF!</v>
      </c>
      <c r="I2580" s="506" t="str">
        <f t="shared" si="82"/>
        <v/>
      </c>
      <c r="J2580" s="2" t="e">
        <f>IF(Produit_Tarif_Stock!#REF!&lt;&gt;0,Produit_Tarif_Stock!#REF!,"")</f>
        <v>#REF!</v>
      </c>
      <c r="K2580" s="2" t="e">
        <f>IF(Produit_Tarif_Stock!#REF!&lt;&gt;0,Produit_Tarif_Stock!#REF!,"")</f>
        <v>#REF!</v>
      </c>
      <c r="L2580" s="114" t="e">
        <f>IF(Produit_Tarif_Stock!#REF!&lt;&gt;0,Produit_Tarif_Stock!#REF!,"")</f>
        <v>#REF!</v>
      </c>
      <c r="M2580" s="114" t="e">
        <f>IF(Produit_Tarif_Stock!#REF!&lt;&gt;0,Produit_Tarif_Stock!#REF!,"")</f>
        <v>#REF!</v>
      </c>
      <c r="N2580" s="454"/>
      <c r="P2580" s="2" t="e">
        <f>IF(Produit_Tarif_Stock!#REF!&lt;&gt;0,Produit_Tarif_Stock!#REF!,"")</f>
        <v>#REF!</v>
      </c>
      <c r="Q2580" s="518" t="e">
        <f>IF(Produit_Tarif_Stock!#REF!&lt;&gt;0,(E2580-(E2580*H2580)-Produit_Tarif_Stock!#REF!)/Produit_Tarif_Stock!#REF!*100,(E2580-(E2580*H2580)-Produit_Tarif_Stock!#REF!)/Produit_Tarif_Stock!#REF!*100)</f>
        <v>#REF!</v>
      </c>
      <c r="R2580" s="523">
        <f t="shared" si="83"/>
        <v>0</v>
      </c>
      <c r="S2580" s="524" t="e">
        <f>Produit_Tarif_Stock!#REF!</f>
        <v>#REF!</v>
      </c>
    </row>
    <row r="2581" spans="1:19" ht="24.75" customHeight="1">
      <c r="A2581" s="228" t="e">
        <f>Produit_Tarif_Stock!#REF!</f>
        <v>#REF!</v>
      </c>
      <c r="B2581" s="118" t="e">
        <f>IF(Produit_Tarif_Stock!#REF!&lt;&gt;"",Produit_Tarif_Stock!#REF!,"")</f>
        <v>#REF!</v>
      </c>
      <c r="C2581" s="502" t="e">
        <f>IF(Produit_Tarif_Stock!#REF!&lt;&gt;"",Produit_Tarif_Stock!#REF!,"")</f>
        <v>#REF!</v>
      </c>
      <c r="D2581" s="505" t="e">
        <f>IF(Produit_Tarif_Stock!#REF!&lt;&gt;"",Produit_Tarif_Stock!#REF!,"")</f>
        <v>#REF!</v>
      </c>
      <c r="E2581" s="514" t="e">
        <f>IF(Produit_Tarif_Stock!#REF!&lt;&gt;0,Produit_Tarif_Stock!#REF!,"")</f>
        <v>#REF!</v>
      </c>
      <c r="F2581" s="2" t="e">
        <f>IF(Produit_Tarif_Stock!#REF!&lt;&gt;"",Produit_Tarif_Stock!#REF!,"")</f>
        <v>#REF!</v>
      </c>
      <c r="G2581" s="506" t="e">
        <f>IF(Produit_Tarif_Stock!#REF!&lt;&gt;0,Produit_Tarif_Stock!#REF!,"")</f>
        <v>#REF!</v>
      </c>
      <c r="I2581" s="506" t="str">
        <f t="shared" si="82"/>
        <v/>
      </c>
      <c r="J2581" s="2" t="e">
        <f>IF(Produit_Tarif_Stock!#REF!&lt;&gt;0,Produit_Tarif_Stock!#REF!,"")</f>
        <v>#REF!</v>
      </c>
      <c r="K2581" s="2" t="e">
        <f>IF(Produit_Tarif_Stock!#REF!&lt;&gt;0,Produit_Tarif_Stock!#REF!,"")</f>
        <v>#REF!</v>
      </c>
      <c r="L2581" s="114" t="e">
        <f>IF(Produit_Tarif_Stock!#REF!&lt;&gt;0,Produit_Tarif_Stock!#REF!,"")</f>
        <v>#REF!</v>
      </c>
      <c r="M2581" s="114" t="e">
        <f>IF(Produit_Tarif_Stock!#REF!&lt;&gt;0,Produit_Tarif_Stock!#REF!,"")</f>
        <v>#REF!</v>
      </c>
      <c r="N2581" s="454"/>
      <c r="P2581" s="2" t="e">
        <f>IF(Produit_Tarif_Stock!#REF!&lt;&gt;0,Produit_Tarif_Stock!#REF!,"")</f>
        <v>#REF!</v>
      </c>
      <c r="Q2581" s="518" t="e">
        <f>IF(Produit_Tarif_Stock!#REF!&lt;&gt;0,(E2581-(E2581*H2581)-Produit_Tarif_Stock!#REF!)/Produit_Tarif_Stock!#REF!*100,(E2581-(E2581*H2581)-Produit_Tarif_Stock!#REF!)/Produit_Tarif_Stock!#REF!*100)</f>
        <v>#REF!</v>
      </c>
      <c r="R2581" s="523">
        <f t="shared" si="83"/>
        <v>0</v>
      </c>
      <c r="S2581" s="524" t="e">
        <f>Produit_Tarif_Stock!#REF!</f>
        <v>#REF!</v>
      </c>
    </row>
    <row r="2582" spans="1:19" ht="24.75" customHeight="1">
      <c r="A2582" s="228" t="e">
        <f>Produit_Tarif_Stock!#REF!</f>
        <v>#REF!</v>
      </c>
      <c r="B2582" s="118" t="e">
        <f>IF(Produit_Tarif_Stock!#REF!&lt;&gt;"",Produit_Tarif_Stock!#REF!,"")</f>
        <v>#REF!</v>
      </c>
      <c r="C2582" s="502" t="e">
        <f>IF(Produit_Tarif_Stock!#REF!&lt;&gt;"",Produit_Tarif_Stock!#REF!,"")</f>
        <v>#REF!</v>
      </c>
      <c r="D2582" s="505" t="e">
        <f>IF(Produit_Tarif_Stock!#REF!&lt;&gt;"",Produit_Tarif_Stock!#REF!,"")</f>
        <v>#REF!</v>
      </c>
      <c r="E2582" s="514" t="e">
        <f>IF(Produit_Tarif_Stock!#REF!&lt;&gt;0,Produit_Tarif_Stock!#REF!,"")</f>
        <v>#REF!</v>
      </c>
      <c r="F2582" s="2" t="e">
        <f>IF(Produit_Tarif_Stock!#REF!&lt;&gt;"",Produit_Tarif_Stock!#REF!,"")</f>
        <v>#REF!</v>
      </c>
      <c r="G2582" s="506" t="e">
        <f>IF(Produit_Tarif_Stock!#REF!&lt;&gt;0,Produit_Tarif_Stock!#REF!,"")</f>
        <v>#REF!</v>
      </c>
      <c r="I2582" s="506" t="str">
        <f t="shared" si="82"/>
        <v/>
      </c>
      <c r="J2582" s="2" t="e">
        <f>IF(Produit_Tarif_Stock!#REF!&lt;&gt;0,Produit_Tarif_Stock!#REF!,"")</f>
        <v>#REF!</v>
      </c>
      <c r="K2582" s="2" t="e">
        <f>IF(Produit_Tarif_Stock!#REF!&lt;&gt;0,Produit_Tarif_Stock!#REF!,"")</f>
        <v>#REF!</v>
      </c>
      <c r="L2582" s="114" t="e">
        <f>IF(Produit_Tarif_Stock!#REF!&lt;&gt;0,Produit_Tarif_Stock!#REF!,"")</f>
        <v>#REF!</v>
      </c>
      <c r="M2582" s="114" t="e">
        <f>IF(Produit_Tarif_Stock!#REF!&lt;&gt;0,Produit_Tarif_Stock!#REF!,"")</f>
        <v>#REF!</v>
      </c>
      <c r="N2582" s="454"/>
      <c r="P2582" s="2" t="e">
        <f>IF(Produit_Tarif_Stock!#REF!&lt;&gt;0,Produit_Tarif_Stock!#REF!,"")</f>
        <v>#REF!</v>
      </c>
      <c r="Q2582" s="518" t="e">
        <f>IF(Produit_Tarif_Stock!#REF!&lt;&gt;0,(E2582-(E2582*H2582)-Produit_Tarif_Stock!#REF!)/Produit_Tarif_Stock!#REF!*100,(E2582-(E2582*H2582)-Produit_Tarif_Stock!#REF!)/Produit_Tarif_Stock!#REF!*100)</f>
        <v>#REF!</v>
      </c>
      <c r="R2582" s="523">
        <f t="shared" si="83"/>
        <v>0</v>
      </c>
      <c r="S2582" s="524" t="e">
        <f>Produit_Tarif_Stock!#REF!</f>
        <v>#REF!</v>
      </c>
    </row>
    <row r="2583" spans="1:19" ht="24.75" customHeight="1">
      <c r="A2583" s="228" t="e">
        <f>Produit_Tarif_Stock!#REF!</f>
        <v>#REF!</v>
      </c>
      <c r="B2583" s="118" t="e">
        <f>IF(Produit_Tarif_Stock!#REF!&lt;&gt;"",Produit_Tarif_Stock!#REF!,"")</f>
        <v>#REF!</v>
      </c>
      <c r="C2583" s="502" t="e">
        <f>IF(Produit_Tarif_Stock!#REF!&lt;&gt;"",Produit_Tarif_Stock!#REF!,"")</f>
        <v>#REF!</v>
      </c>
      <c r="D2583" s="505" t="e">
        <f>IF(Produit_Tarif_Stock!#REF!&lt;&gt;"",Produit_Tarif_Stock!#REF!,"")</f>
        <v>#REF!</v>
      </c>
      <c r="E2583" s="514" t="e">
        <f>IF(Produit_Tarif_Stock!#REF!&lt;&gt;0,Produit_Tarif_Stock!#REF!,"")</f>
        <v>#REF!</v>
      </c>
      <c r="F2583" s="2" t="e">
        <f>IF(Produit_Tarif_Stock!#REF!&lt;&gt;"",Produit_Tarif_Stock!#REF!,"")</f>
        <v>#REF!</v>
      </c>
      <c r="G2583" s="506" t="e">
        <f>IF(Produit_Tarif_Stock!#REF!&lt;&gt;0,Produit_Tarif_Stock!#REF!,"")</f>
        <v>#REF!</v>
      </c>
      <c r="I2583" s="506" t="str">
        <f t="shared" si="82"/>
        <v/>
      </c>
      <c r="J2583" s="2" t="e">
        <f>IF(Produit_Tarif_Stock!#REF!&lt;&gt;0,Produit_Tarif_Stock!#REF!,"")</f>
        <v>#REF!</v>
      </c>
      <c r="K2583" s="2" t="e">
        <f>IF(Produit_Tarif_Stock!#REF!&lt;&gt;0,Produit_Tarif_Stock!#REF!,"")</f>
        <v>#REF!</v>
      </c>
      <c r="L2583" s="114" t="e">
        <f>IF(Produit_Tarif_Stock!#REF!&lt;&gt;0,Produit_Tarif_Stock!#REF!,"")</f>
        <v>#REF!</v>
      </c>
      <c r="M2583" s="114" t="e">
        <f>IF(Produit_Tarif_Stock!#REF!&lt;&gt;0,Produit_Tarif_Stock!#REF!,"")</f>
        <v>#REF!</v>
      </c>
      <c r="N2583" s="454"/>
      <c r="P2583" s="2" t="e">
        <f>IF(Produit_Tarif_Stock!#REF!&lt;&gt;0,Produit_Tarif_Stock!#REF!,"")</f>
        <v>#REF!</v>
      </c>
      <c r="Q2583" s="518" t="e">
        <f>IF(Produit_Tarif_Stock!#REF!&lt;&gt;0,(E2583-(E2583*H2583)-Produit_Tarif_Stock!#REF!)/Produit_Tarif_Stock!#REF!*100,(E2583-(E2583*H2583)-Produit_Tarif_Stock!#REF!)/Produit_Tarif_Stock!#REF!*100)</f>
        <v>#REF!</v>
      </c>
      <c r="R2583" s="523">
        <f t="shared" si="83"/>
        <v>0</v>
      </c>
      <c r="S2583" s="524" t="e">
        <f>Produit_Tarif_Stock!#REF!</f>
        <v>#REF!</v>
      </c>
    </row>
    <row r="2584" spans="1:19" ht="24.75" customHeight="1">
      <c r="A2584" s="228" t="e">
        <f>Produit_Tarif_Stock!#REF!</f>
        <v>#REF!</v>
      </c>
      <c r="B2584" s="118" t="e">
        <f>IF(Produit_Tarif_Stock!#REF!&lt;&gt;"",Produit_Tarif_Stock!#REF!,"")</f>
        <v>#REF!</v>
      </c>
      <c r="C2584" s="502" t="e">
        <f>IF(Produit_Tarif_Stock!#REF!&lt;&gt;"",Produit_Tarif_Stock!#REF!,"")</f>
        <v>#REF!</v>
      </c>
      <c r="D2584" s="505" t="e">
        <f>IF(Produit_Tarif_Stock!#REF!&lt;&gt;"",Produit_Tarif_Stock!#REF!,"")</f>
        <v>#REF!</v>
      </c>
      <c r="E2584" s="514" t="e">
        <f>IF(Produit_Tarif_Stock!#REF!&lt;&gt;0,Produit_Tarif_Stock!#REF!,"")</f>
        <v>#REF!</v>
      </c>
      <c r="F2584" s="2" t="e">
        <f>IF(Produit_Tarif_Stock!#REF!&lt;&gt;"",Produit_Tarif_Stock!#REF!,"")</f>
        <v>#REF!</v>
      </c>
      <c r="G2584" s="506" t="e">
        <f>IF(Produit_Tarif_Stock!#REF!&lt;&gt;0,Produit_Tarif_Stock!#REF!,"")</f>
        <v>#REF!</v>
      </c>
      <c r="I2584" s="506" t="str">
        <f t="shared" si="82"/>
        <v/>
      </c>
      <c r="J2584" s="2" t="e">
        <f>IF(Produit_Tarif_Stock!#REF!&lt;&gt;0,Produit_Tarif_Stock!#REF!,"")</f>
        <v>#REF!</v>
      </c>
      <c r="K2584" s="2" t="e">
        <f>IF(Produit_Tarif_Stock!#REF!&lt;&gt;0,Produit_Tarif_Stock!#REF!,"")</f>
        <v>#REF!</v>
      </c>
      <c r="L2584" s="114" t="e">
        <f>IF(Produit_Tarif_Stock!#REF!&lt;&gt;0,Produit_Tarif_Stock!#REF!,"")</f>
        <v>#REF!</v>
      </c>
      <c r="M2584" s="114" t="e">
        <f>IF(Produit_Tarif_Stock!#REF!&lt;&gt;0,Produit_Tarif_Stock!#REF!,"")</f>
        <v>#REF!</v>
      </c>
      <c r="N2584" s="454"/>
      <c r="P2584" s="2" t="e">
        <f>IF(Produit_Tarif_Stock!#REF!&lt;&gt;0,Produit_Tarif_Stock!#REF!,"")</f>
        <v>#REF!</v>
      </c>
      <c r="Q2584" s="518" t="e">
        <f>IF(Produit_Tarif_Stock!#REF!&lt;&gt;0,(E2584-(E2584*H2584)-Produit_Tarif_Stock!#REF!)/Produit_Tarif_Stock!#REF!*100,(E2584-(E2584*H2584)-Produit_Tarif_Stock!#REF!)/Produit_Tarif_Stock!#REF!*100)</f>
        <v>#REF!</v>
      </c>
      <c r="R2584" s="523">
        <f t="shared" si="83"/>
        <v>0</v>
      </c>
      <c r="S2584" s="524" t="e">
        <f>Produit_Tarif_Stock!#REF!</f>
        <v>#REF!</v>
      </c>
    </row>
    <row r="2585" spans="1:19" ht="24.75" customHeight="1">
      <c r="A2585" s="228" t="e">
        <f>Produit_Tarif_Stock!#REF!</f>
        <v>#REF!</v>
      </c>
      <c r="B2585" s="118" t="e">
        <f>IF(Produit_Tarif_Stock!#REF!&lt;&gt;"",Produit_Tarif_Stock!#REF!,"")</f>
        <v>#REF!</v>
      </c>
      <c r="C2585" s="502" t="e">
        <f>IF(Produit_Tarif_Stock!#REF!&lt;&gt;"",Produit_Tarif_Stock!#REF!,"")</f>
        <v>#REF!</v>
      </c>
      <c r="D2585" s="505" t="e">
        <f>IF(Produit_Tarif_Stock!#REF!&lt;&gt;"",Produit_Tarif_Stock!#REF!,"")</f>
        <v>#REF!</v>
      </c>
      <c r="E2585" s="514" t="e">
        <f>IF(Produit_Tarif_Stock!#REF!&lt;&gt;0,Produit_Tarif_Stock!#REF!,"")</f>
        <v>#REF!</v>
      </c>
      <c r="F2585" s="2" t="e">
        <f>IF(Produit_Tarif_Stock!#REF!&lt;&gt;"",Produit_Tarif_Stock!#REF!,"")</f>
        <v>#REF!</v>
      </c>
      <c r="G2585" s="506" t="e">
        <f>IF(Produit_Tarif_Stock!#REF!&lt;&gt;0,Produit_Tarif_Stock!#REF!,"")</f>
        <v>#REF!</v>
      </c>
      <c r="I2585" s="506" t="str">
        <f t="shared" si="82"/>
        <v/>
      </c>
      <c r="J2585" s="2" t="e">
        <f>IF(Produit_Tarif_Stock!#REF!&lt;&gt;0,Produit_Tarif_Stock!#REF!,"")</f>
        <v>#REF!</v>
      </c>
      <c r="K2585" s="2" t="e">
        <f>IF(Produit_Tarif_Stock!#REF!&lt;&gt;0,Produit_Tarif_Stock!#REF!,"")</f>
        <v>#REF!</v>
      </c>
      <c r="L2585" s="114" t="e">
        <f>IF(Produit_Tarif_Stock!#REF!&lt;&gt;0,Produit_Tarif_Stock!#REF!,"")</f>
        <v>#REF!</v>
      </c>
      <c r="M2585" s="114" t="e">
        <f>IF(Produit_Tarif_Stock!#REF!&lt;&gt;0,Produit_Tarif_Stock!#REF!,"")</f>
        <v>#REF!</v>
      </c>
      <c r="N2585" s="454"/>
      <c r="P2585" s="2" t="e">
        <f>IF(Produit_Tarif_Stock!#REF!&lt;&gt;0,Produit_Tarif_Stock!#REF!,"")</f>
        <v>#REF!</v>
      </c>
      <c r="Q2585" s="518" t="e">
        <f>IF(Produit_Tarif_Stock!#REF!&lt;&gt;0,(E2585-(E2585*H2585)-Produit_Tarif_Stock!#REF!)/Produit_Tarif_Stock!#REF!*100,(E2585-(E2585*H2585)-Produit_Tarif_Stock!#REF!)/Produit_Tarif_Stock!#REF!*100)</f>
        <v>#REF!</v>
      </c>
      <c r="R2585" s="523">
        <f t="shared" si="83"/>
        <v>0</v>
      </c>
      <c r="S2585" s="524" t="e">
        <f>Produit_Tarif_Stock!#REF!</f>
        <v>#REF!</v>
      </c>
    </row>
    <row r="2586" spans="1:19" ht="24.75" customHeight="1">
      <c r="A2586" s="228" t="e">
        <f>Produit_Tarif_Stock!#REF!</f>
        <v>#REF!</v>
      </c>
      <c r="B2586" s="118" t="e">
        <f>IF(Produit_Tarif_Stock!#REF!&lt;&gt;"",Produit_Tarif_Stock!#REF!,"")</f>
        <v>#REF!</v>
      </c>
      <c r="C2586" s="502" t="e">
        <f>IF(Produit_Tarif_Stock!#REF!&lt;&gt;"",Produit_Tarif_Stock!#REF!,"")</f>
        <v>#REF!</v>
      </c>
      <c r="D2586" s="505" t="e">
        <f>IF(Produit_Tarif_Stock!#REF!&lt;&gt;"",Produit_Tarif_Stock!#REF!,"")</f>
        <v>#REF!</v>
      </c>
      <c r="E2586" s="514" t="e">
        <f>IF(Produit_Tarif_Stock!#REF!&lt;&gt;0,Produit_Tarif_Stock!#REF!,"")</f>
        <v>#REF!</v>
      </c>
      <c r="F2586" s="2" t="e">
        <f>IF(Produit_Tarif_Stock!#REF!&lt;&gt;"",Produit_Tarif_Stock!#REF!,"")</f>
        <v>#REF!</v>
      </c>
      <c r="G2586" s="506" t="e">
        <f>IF(Produit_Tarif_Stock!#REF!&lt;&gt;0,Produit_Tarif_Stock!#REF!,"")</f>
        <v>#REF!</v>
      </c>
      <c r="I2586" s="506" t="str">
        <f t="shared" si="82"/>
        <v/>
      </c>
      <c r="J2586" s="2" t="e">
        <f>IF(Produit_Tarif_Stock!#REF!&lt;&gt;0,Produit_Tarif_Stock!#REF!,"")</f>
        <v>#REF!</v>
      </c>
      <c r="K2586" s="2" t="e">
        <f>IF(Produit_Tarif_Stock!#REF!&lt;&gt;0,Produit_Tarif_Stock!#REF!,"")</f>
        <v>#REF!</v>
      </c>
      <c r="L2586" s="114" t="e">
        <f>IF(Produit_Tarif_Stock!#REF!&lt;&gt;0,Produit_Tarif_Stock!#REF!,"")</f>
        <v>#REF!</v>
      </c>
      <c r="M2586" s="114" t="e">
        <f>IF(Produit_Tarif_Stock!#REF!&lt;&gt;0,Produit_Tarif_Stock!#REF!,"")</f>
        <v>#REF!</v>
      </c>
      <c r="N2586" s="454"/>
      <c r="P2586" s="2" t="e">
        <f>IF(Produit_Tarif_Stock!#REF!&lt;&gt;0,Produit_Tarif_Stock!#REF!,"")</f>
        <v>#REF!</v>
      </c>
      <c r="Q2586" s="518" t="e">
        <f>IF(Produit_Tarif_Stock!#REF!&lt;&gt;0,(E2586-(E2586*H2586)-Produit_Tarif_Stock!#REF!)/Produit_Tarif_Stock!#REF!*100,(E2586-(E2586*H2586)-Produit_Tarif_Stock!#REF!)/Produit_Tarif_Stock!#REF!*100)</f>
        <v>#REF!</v>
      </c>
      <c r="R2586" s="523">
        <f t="shared" si="83"/>
        <v>0</v>
      </c>
      <c r="S2586" s="524" t="e">
        <f>Produit_Tarif_Stock!#REF!</f>
        <v>#REF!</v>
      </c>
    </row>
    <row r="2587" spans="1:19" ht="24.75" customHeight="1">
      <c r="A2587" s="228" t="e">
        <f>Produit_Tarif_Stock!#REF!</f>
        <v>#REF!</v>
      </c>
      <c r="B2587" s="118" t="e">
        <f>IF(Produit_Tarif_Stock!#REF!&lt;&gt;"",Produit_Tarif_Stock!#REF!,"")</f>
        <v>#REF!</v>
      </c>
      <c r="C2587" s="502" t="e">
        <f>IF(Produit_Tarif_Stock!#REF!&lt;&gt;"",Produit_Tarif_Stock!#REF!,"")</f>
        <v>#REF!</v>
      </c>
      <c r="D2587" s="505" t="e">
        <f>IF(Produit_Tarif_Stock!#REF!&lt;&gt;"",Produit_Tarif_Stock!#REF!,"")</f>
        <v>#REF!</v>
      </c>
      <c r="E2587" s="514" t="e">
        <f>IF(Produit_Tarif_Stock!#REF!&lt;&gt;0,Produit_Tarif_Stock!#REF!,"")</f>
        <v>#REF!</v>
      </c>
      <c r="F2587" s="2" t="e">
        <f>IF(Produit_Tarif_Stock!#REF!&lt;&gt;"",Produit_Tarif_Stock!#REF!,"")</f>
        <v>#REF!</v>
      </c>
      <c r="G2587" s="506" t="e">
        <f>IF(Produit_Tarif_Stock!#REF!&lt;&gt;0,Produit_Tarif_Stock!#REF!,"")</f>
        <v>#REF!</v>
      </c>
      <c r="I2587" s="506" t="str">
        <f t="shared" si="82"/>
        <v/>
      </c>
      <c r="J2587" s="2" t="e">
        <f>IF(Produit_Tarif_Stock!#REF!&lt;&gt;0,Produit_Tarif_Stock!#REF!,"")</f>
        <v>#REF!</v>
      </c>
      <c r="K2587" s="2" t="e">
        <f>IF(Produit_Tarif_Stock!#REF!&lt;&gt;0,Produit_Tarif_Stock!#REF!,"")</f>
        <v>#REF!</v>
      </c>
      <c r="L2587" s="114" t="e">
        <f>IF(Produit_Tarif_Stock!#REF!&lt;&gt;0,Produit_Tarif_Stock!#REF!,"")</f>
        <v>#REF!</v>
      </c>
      <c r="M2587" s="114" t="e">
        <f>IF(Produit_Tarif_Stock!#REF!&lt;&gt;0,Produit_Tarif_Stock!#REF!,"")</f>
        <v>#REF!</v>
      </c>
      <c r="N2587" s="454"/>
      <c r="P2587" s="2" t="e">
        <f>IF(Produit_Tarif_Stock!#REF!&lt;&gt;0,Produit_Tarif_Stock!#REF!,"")</f>
        <v>#REF!</v>
      </c>
      <c r="Q2587" s="518" t="e">
        <f>IF(Produit_Tarif_Stock!#REF!&lt;&gt;0,(E2587-(E2587*H2587)-Produit_Tarif_Stock!#REF!)/Produit_Tarif_Stock!#REF!*100,(E2587-(E2587*H2587)-Produit_Tarif_Stock!#REF!)/Produit_Tarif_Stock!#REF!*100)</f>
        <v>#REF!</v>
      </c>
      <c r="R2587" s="523">
        <f t="shared" si="83"/>
        <v>0</v>
      </c>
      <c r="S2587" s="524" t="e">
        <f>Produit_Tarif_Stock!#REF!</f>
        <v>#REF!</v>
      </c>
    </row>
    <row r="2588" spans="1:19" ht="24.75" customHeight="1">
      <c r="A2588" s="228" t="e">
        <f>Produit_Tarif_Stock!#REF!</f>
        <v>#REF!</v>
      </c>
      <c r="B2588" s="118" t="e">
        <f>IF(Produit_Tarif_Stock!#REF!&lt;&gt;"",Produit_Tarif_Stock!#REF!,"")</f>
        <v>#REF!</v>
      </c>
      <c r="C2588" s="502" t="e">
        <f>IF(Produit_Tarif_Stock!#REF!&lt;&gt;"",Produit_Tarif_Stock!#REF!,"")</f>
        <v>#REF!</v>
      </c>
      <c r="D2588" s="505" t="e">
        <f>IF(Produit_Tarif_Stock!#REF!&lt;&gt;"",Produit_Tarif_Stock!#REF!,"")</f>
        <v>#REF!</v>
      </c>
      <c r="E2588" s="514" t="e">
        <f>IF(Produit_Tarif_Stock!#REF!&lt;&gt;0,Produit_Tarif_Stock!#REF!,"")</f>
        <v>#REF!</v>
      </c>
      <c r="F2588" s="2" t="e">
        <f>IF(Produit_Tarif_Stock!#REF!&lt;&gt;"",Produit_Tarif_Stock!#REF!,"")</f>
        <v>#REF!</v>
      </c>
      <c r="G2588" s="506" t="e">
        <f>IF(Produit_Tarif_Stock!#REF!&lt;&gt;0,Produit_Tarif_Stock!#REF!,"")</f>
        <v>#REF!</v>
      </c>
      <c r="I2588" s="506" t="str">
        <f t="shared" si="82"/>
        <v/>
      </c>
      <c r="J2588" s="2" t="e">
        <f>IF(Produit_Tarif_Stock!#REF!&lt;&gt;0,Produit_Tarif_Stock!#REF!,"")</f>
        <v>#REF!</v>
      </c>
      <c r="K2588" s="2" t="e">
        <f>IF(Produit_Tarif_Stock!#REF!&lt;&gt;0,Produit_Tarif_Stock!#REF!,"")</f>
        <v>#REF!</v>
      </c>
      <c r="L2588" s="114" t="e">
        <f>IF(Produit_Tarif_Stock!#REF!&lt;&gt;0,Produit_Tarif_Stock!#REF!,"")</f>
        <v>#REF!</v>
      </c>
      <c r="M2588" s="114" t="e">
        <f>IF(Produit_Tarif_Stock!#REF!&lt;&gt;0,Produit_Tarif_Stock!#REF!,"")</f>
        <v>#REF!</v>
      </c>
      <c r="N2588" s="454"/>
      <c r="P2588" s="2" t="e">
        <f>IF(Produit_Tarif_Stock!#REF!&lt;&gt;0,Produit_Tarif_Stock!#REF!,"")</f>
        <v>#REF!</v>
      </c>
      <c r="Q2588" s="518" t="e">
        <f>IF(Produit_Tarif_Stock!#REF!&lt;&gt;0,(E2588-(E2588*H2588)-Produit_Tarif_Stock!#REF!)/Produit_Tarif_Stock!#REF!*100,(E2588-(E2588*H2588)-Produit_Tarif_Stock!#REF!)/Produit_Tarif_Stock!#REF!*100)</f>
        <v>#REF!</v>
      </c>
      <c r="R2588" s="523">
        <f t="shared" si="83"/>
        <v>0</v>
      </c>
      <c r="S2588" s="524" t="e">
        <f>Produit_Tarif_Stock!#REF!</f>
        <v>#REF!</v>
      </c>
    </row>
    <row r="2589" spans="1:19" ht="24.75" customHeight="1">
      <c r="A2589" s="228" t="e">
        <f>Produit_Tarif_Stock!#REF!</f>
        <v>#REF!</v>
      </c>
      <c r="B2589" s="118" t="e">
        <f>IF(Produit_Tarif_Stock!#REF!&lt;&gt;"",Produit_Tarif_Stock!#REF!,"")</f>
        <v>#REF!</v>
      </c>
      <c r="C2589" s="502" t="e">
        <f>IF(Produit_Tarif_Stock!#REF!&lt;&gt;"",Produit_Tarif_Stock!#REF!,"")</f>
        <v>#REF!</v>
      </c>
      <c r="D2589" s="505" t="e">
        <f>IF(Produit_Tarif_Stock!#REF!&lt;&gt;"",Produit_Tarif_Stock!#REF!,"")</f>
        <v>#REF!</v>
      </c>
      <c r="E2589" s="514" t="e">
        <f>IF(Produit_Tarif_Stock!#REF!&lt;&gt;0,Produit_Tarif_Stock!#REF!,"")</f>
        <v>#REF!</v>
      </c>
      <c r="F2589" s="2" t="e">
        <f>IF(Produit_Tarif_Stock!#REF!&lt;&gt;"",Produit_Tarif_Stock!#REF!,"")</f>
        <v>#REF!</v>
      </c>
      <c r="G2589" s="506" t="e">
        <f>IF(Produit_Tarif_Stock!#REF!&lt;&gt;0,Produit_Tarif_Stock!#REF!,"")</f>
        <v>#REF!</v>
      </c>
      <c r="I2589" s="506" t="str">
        <f t="shared" si="82"/>
        <v/>
      </c>
      <c r="J2589" s="2" t="e">
        <f>IF(Produit_Tarif_Stock!#REF!&lt;&gt;0,Produit_Tarif_Stock!#REF!,"")</f>
        <v>#REF!</v>
      </c>
      <c r="K2589" s="2" t="e">
        <f>IF(Produit_Tarif_Stock!#REF!&lt;&gt;0,Produit_Tarif_Stock!#REF!,"")</f>
        <v>#REF!</v>
      </c>
      <c r="L2589" s="114" t="e">
        <f>IF(Produit_Tarif_Stock!#REF!&lt;&gt;0,Produit_Tarif_Stock!#REF!,"")</f>
        <v>#REF!</v>
      </c>
      <c r="M2589" s="114" t="e">
        <f>IF(Produit_Tarif_Stock!#REF!&lt;&gt;0,Produit_Tarif_Stock!#REF!,"")</f>
        <v>#REF!</v>
      </c>
      <c r="N2589" s="454"/>
      <c r="P2589" s="2" t="e">
        <f>IF(Produit_Tarif_Stock!#REF!&lt;&gt;0,Produit_Tarif_Stock!#REF!,"")</f>
        <v>#REF!</v>
      </c>
      <c r="Q2589" s="518" t="e">
        <f>IF(Produit_Tarif_Stock!#REF!&lt;&gt;0,(E2589-(E2589*H2589)-Produit_Tarif_Stock!#REF!)/Produit_Tarif_Stock!#REF!*100,(E2589-(E2589*H2589)-Produit_Tarif_Stock!#REF!)/Produit_Tarif_Stock!#REF!*100)</f>
        <v>#REF!</v>
      </c>
      <c r="R2589" s="523">
        <f t="shared" si="83"/>
        <v>0</v>
      </c>
      <c r="S2589" s="524" t="e">
        <f>Produit_Tarif_Stock!#REF!</f>
        <v>#REF!</v>
      </c>
    </row>
    <row r="2590" spans="1:19" ht="24.75" customHeight="1">
      <c r="A2590" s="228" t="e">
        <f>Produit_Tarif_Stock!#REF!</f>
        <v>#REF!</v>
      </c>
      <c r="B2590" s="118" t="e">
        <f>IF(Produit_Tarif_Stock!#REF!&lt;&gt;"",Produit_Tarif_Stock!#REF!,"")</f>
        <v>#REF!</v>
      </c>
      <c r="C2590" s="502" t="e">
        <f>IF(Produit_Tarif_Stock!#REF!&lt;&gt;"",Produit_Tarif_Stock!#REF!,"")</f>
        <v>#REF!</v>
      </c>
      <c r="D2590" s="505" t="e">
        <f>IF(Produit_Tarif_Stock!#REF!&lt;&gt;"",Produit_Tarif_Stock!#REF!,"")</f>
        <v>#REF!</v>
      </c>
      <c r="E2590" s="514" t="e">
        <f>IF(Produit_Tarif_Stock!#REF!&lt;&gt;0,Produit_Tarif_Stock!#REF!,"")</f>
        <v>#REF!</v>
      </c>
      <c r="F2590" s="2" t="e">
        <f>IF(Produit_Tarif_Stock!#REF!&lt;&gt;"",Produit_Tarif_Stock!#REF!,"")</f>
        <v>#REF!</v>
      </c>
      <c r="G2590" s="506" t="e">
        <f>IF(Produit_Tarif_Stock!#REF!&lt;&gt;0,Produit_Tarif_Stock!#REF!,"")</f>
        <v>#REF!</v>
      </c>
      <c r="I2590" s="506" t="str">
        <f t="shared" si="82"/>
        <v/>
      </c>
      <c r="J2590" s="2" t="e">
        <f>IF(Produit_Tarif_Stock!#REF!&lt;&gt;0,Produit_Tarif_Stock!#REF!,"")</f>
        <v>#REF!</v>
      </c>
      <c r="K2590" s="2" t="e">
        <f>IF(Produit_Tarif_Stock!#REF!&lt;&gt;0,Produit_Tarif_Stock!#REF!,"")</f>
        <v>#REF!</v>
      </c>
      <c r="L2590" s="114" t="e">
        <f>IF(Produit_Tarif_Stock!#REF!&lt;&gt;0,Produit_Tarif_Stock!#REF!,"")</f>
        <v>#REF!</v>
      </c>
      <c r="M2590" s="114" t="e">
        <f>IF(Produit_Tarif_Stock!#REF!&lt;&gt;0,Produit_Tarif_Stock!#REF!,"")</f>
        <v>#REF!</v>
      </c>
      <c r="N2590" s="454"/>
      <c r="P2590" s="2" t="e">
        <f>IF(Produit_Tarif_Stock!#REF!&lt;&gt;0,Produit_Tarif_Stock!#REF!,"")</f>
        <v>#REF!</v>
      </c>
      <c r="Q2590" s="518" t="e">
        <f>IF(Produit_Tarif_Stock!#REF!&lt;&gt;0,(E2590-(E2590*H2590)-Produit_Tarif_Stock!#REF!)/Produit_Tarif_Stock!#REF!*100,(E2590-(E2590*H2590)-Produit_Tarif_Stock!#REF!)/Produit_Tarif_Stock!#REF!*100)</f>
        <v>#REF!</v>
      </c>
      <c r="R2590" s="523">
        <f t="shared" si="83"/>
        <v>0</v>
      </c>
      <c r="S2590" s="524" t="e">
        <f>Produit_Tarif_Stock!#REF!</f>
        <v>#REF!</v>
      </c>
    </row>
    <row r="2591" spans="1:19" ht="24.75" customHeight="1">
      <c r="A2591" s="228" t="e">
        <f>Produit_Tarif_Stock!#REF!</f>
        <v>#REF!</v>
      </c>
      <c r="B2591" s="118" t="e">
        <f>IF(Produit_Tarif_Stock!#REF!&lt;&gt;"",Produit_Tarif_Stock!#REF!,"")</f>
        <v>#REF!</v>
      </c>
      <c r="C2591" s="502" t="e">
        <f>IF(Produit_Tarif_Stock!#REF!&lt;&gt;"",Produit_Tarif_Stock!#REF!,"")</f>
        <v>#REF!</v>
      </c>
      <c r="D2591" s="505" t="e">
        <f>IF(Produit_Tarif_Stock!#REF!&lt;&gt;"",Produit_Tarif_Stock!#REF!,"")</f>
        <v>#REF!</v>
      </c>
      <c r="E2591" s="514" t="e">
        <f>IF(Produit_Tarif_Stock!#REF!&lt;&gt;0,Produit_Tarif_Stock!#REF!,"")</f>
        <v>#REF!</v>
      </c>
      <c r="F2591" s="2" t="e">
        <f>IF(Produit_Tarif_Stock!#REF!&lt;&gt;"",Produit_Tarif_Stock!#REF!,"")</f>
        <v>#REF!</v>
      </c>
      <c r="G2591" s="506" t="e">
        <f>IF(Produit_Tarif_Stock!#REF!&lt;&gt;0,Produit_Tarif_Stock!#REF!,"")</f>
        <v>#REF!</v>
      </c>
      <c r="I2591" s="506" t="str">
        <f t="shared" si="82"/>
        <v/>
      </c>
      <c r="J2591" s="2" t="e">
        <f>IF(Produit_Tarif_Stock!#REF!&lt;&gt;0,Produit_Tarif_Stock!#REF!,"")</f>
        <v>#REF!</v>
      </c>
      <c r="K2591" s="2" t="e">
        <f>IF(Produit_Tarif_Stock!#REF!&lt;&gt;0,Produit_Tarif_Stock!#REF!,"")</f>
        <v>#REF!</v>
      </c>
      <c r="L2591" s="114" t="e">
        <f>IF(Produit_Tarif_Stock!#REF!&lt;&gt;0,Produit_Tarif_Stock!#REF!,"")</f>
        <v>#REF!</v>
      </c>
      <c r="M2591" s="114" t="e">
        <f>IF(Produit_Tarif_Stock!#REF!&lt;&gt;0,Produit_Tarif_Stock!#REF!,"")</f>
        <v>#REF!</v>
      </c>
      <c r="N2591" s="454"/>
      <c r="P2591" s="2" t="e">
        <f>IF(Produit_Tarif_Stock!#REF!&lt;&gt;0,Produit_Tarif_Stock!#REF!,"")</f>
        <v>#REF!</v>
      </c>
      <c r="Q2591" s="518" t="e">
        <f>IF(Produit_Tarif_Stock!#REF!&lt;&gt;0,(E2591-(E2591*H2591)-Produit_Tarif_Stock!#REF!)/Produit_Tarif_Stock!#REF!*100,(E2591-(E2591*H2591)-Produit_Tarif_Stock!#REF!)/Produit_Tarif_Stock!#REF!*100)</f>
        <v>#REF!</v>
      </c>
      <c r="R2591" s="523">
        <f t="shared" si="83"/>
        <v>0</v>
      </c>
      <c r="S2591" s="524" t="e">
        <f>Produit_Tarif_Stock!#REF!</f>
        <v>#REF!</v>
      </c>
    </row>
    <row r="2592" spans="1:19" ht="24.75" customHeight="1">
      <c r="A2592" s="228" t="e">
        <f>Produit_Tarif_Stock!#REF!</f>
        <v>#REF!</v>
      </c>
      <c r="B2592" s="118" t="e">
        <f>IF(Produit_Tarif_Stock!#REF!&lt;&gt;"",Produit_Tarif_Stock!#REF!,"")</f>
        <v>#REF!</v>
      </c>
      <c r="C2592" s="502" t="e">
        <f>IF(Produit_Tarif_Stock!#REF!&lt;&gt;"",Produit_Tarif_Stock!#REF!,"")</f>
        <v>#REF!</v>
      </c>
      <c r="D2592" s="505" t="e">
        <f>IF(Produit_Tarif_Stock!#REF!&lt;&gt;"",Produit_Tarif_Stock!#REF!,"")</f>
        <v>#REF!</v>
      </c>
      <c r="E2592" s="514" t="e">
        <f>IF(Produit_Tarif_Stock!#REF!&lt;&gt;0,Produit_Tarif_Stock!#REF!,"")</f>
        <v>#REF!</v>
      </c>
      <c r="F2592" s="2" t="e">
        <f>IF(Produit_Tarif_Stock!#REF!&lt;&gt;"",Produit_Tarif_Stock!#REF!,"")</f>
        <v>#REF!</v>
      </c>
      <c r="G2592" s="506" t="e">
        <f>IF(Produit_Tarif_Stock!#REF!&lt;&gt;0,Produit_Tarif_Stock!#REF!,"")</f>
        <v>#REF!</v>
      </c>
      <c r="I2592" s="506" t="str">
        <f t="shared" si="82"/>
        <v/>
      </c>
      <c r="J2592" s="2" t="e">
        <f>IF(Produit_Tarif_Stock!#REF!&lt;&gt;0,Produit_Tarif_Stock!#REF!,"")</f>
        <v>#REF!</v>
      </c>
      <c r="K2592" s="2" t="e">
        <f>IF(Produit_Tarif_Stock!#REF!&lt;&gt;0,Produit_Tarif_Stock!#REF!,"")</f>
        <v>#REF!</v>
      </c>
      <c r="L2592" s="114" t="e">
        <f>IF(Produit_Tarif_Stock!#REF!&lt;&gt;0,Produit_Tarif_Stock!#REF!,"")</f>
        <v>#REF!</v>
      </c>
      <c r="M2592" s="114" t="e">
        <f>IF(Produit_Tarif_Stock!#REF!&lt;&gt;0,Produit_Tarif_Stock!#REF!,"")</f>
        <v>#REF!</v>
      </c>
      <c r="N2592" s="454"/>
      <c r="P2592" s="2" t="e">
        <f>IF(Produit_Tarif_Stock!#REF!&lt;&gt;0,Produit_Tarif_Stock!#REF!,"")</f>
        <v>#REF!</v>
      </c>
      <c r="Q2592" s="518" t="e">
        <f>IF(Produit_Tarif_Stock!#REF!&lt;&gt;0,(E2592-(E2592*H2592)-Produit_Tarif_Stock!#REF!)/Produit_Tarif_Stock!#REF!*100,(E2592-(E2592*H2592)-Produit_Tarif_Stock!#REF!)/Produit_Tarif_Stock!#REF!*100)</f>
        <v>#REF!</v>
      </c>
      <c r="R2592" s="523">
        <f t="shared" si="83"/>
        <v>0</v>
      </c>
      <c r="S2592" s="524" t="e">
        <f>Produit_Tarif_Stock!#REF!</f>
        <v>#REF!</v>
      </c>
    </row>
    <row r="2593" spans="1:19" ht="24.75" customHeight="1">
      <c r="A2593" s="228" t="e">
        <f>Produit_Tarif_Stock!#REF!</f>
        <v>#REF!</v>
      </c>
      <c r="B2593" s="118" t="e">
        <f>IF(Produit_Tarif_Stock!#REF!&lt;&gt;"",Produit_Tarif_Stock!#REF!,"")</f>
        <v>#REF!</v>
      </c>
      <c r="C2593" s="502" t="e">
        <f>IF(Produit_Tarif_Stock!#REF!&lt;&gt;"",Produit_Tarif_Stock!#REF!,"")</f>
        <v>#REF!</v>
      </c>
      <c r="D2593" s="505" t="e">
        <f>IF(Produit_Tarif_Stock!#REF!&lt;&gt;"",Produit_Tarif_Stock!#REF!,"")</f>
        <v>#REF!</v>
      </c>
      <c r="E2593" s="514" t="e">
        <f>IF(Produit_Tarif_Stock!#REF!&lt;&gt;0,Produit_Tarif_Stock!#REF!,"")</f>
        <v>#REF!</v>
      </c>
      <c r="F2593" s="2" t="e">
        <f>IF(Produit_Tarif_Stock!#REF!&lt;&gt;"",Produit_Tarif_Stock!#REF!,"")</f>
        <v>#REF!</v>
      </c>
      <c r="G2593" s="506" t="e">
        <f>IF(Produit_Tarif_Stock!#REF!&lt;&gt;0,Produit_Tarif_Stock!#REF!,"")</f>
        <v>#REF!</v>
      </c>
      <c r="I2593" s="506" t="str">
        <f t="shared" si="82"/>
        <v/>
      </c>
      <c r="J2593" s="2" t="e">
        <f>IF(Produit_Tarif_Stock!#REF!&lt;&gt;0,Produit_Tarif_Stock!#REF!,"")</f>
        <v>#REF!</v>
      </c>
      <c r="K2593" s="2" t="e">
        <f>IF(Produit_Tarif_Stock!#REF!&lt;&gt;0,Produit_Tarif_Stock!#REF!,"")</f>
        <v>#REF!</v>
      </c>
      <c r="L2593" s="114" t="e">
        <f>IF(Produit_Tarif_Stock!#REF!&lt;&gt;0,Produit_Tarif_Stock!#REF!,"")</f>
        <v>#REF!</v>
      </c>
      <c r="M2593" s="114" t="e">
        <f>IF(Produit_Tarif_Stock!#REF!&lt;&gt;0,Produit_Tarif_Stock!#REF!,"")</f>
        <v>#REF!</v>
      </c>
      <c r="N2593" s="454"/>
      <c r="P2593" s="2" t="e">
        <f>IF(Produit_Tarif_Stock!#REF!&lt;&gt;0,Produit_Tarif_Stock!#REF!,"")</f>
        <v>#REF!</v>
      </c>
      <c r="Q2593" s="518" t="e">
        <f>IF(Produit_Tarif_Stock!#REF!&lt;&gt;0,(E2593-(E2593*H2593)-Produit_Tarif_Stock!#REF!)/Produit_Tarif_Stock!#REF!*100,(E2593-(E2593*H2593)-Produit_Tarif_Stock!#REF!)/Produit_Tarif_Stock!#REF!*100)</f>
        <v>#REF!</v>
      </c>
      <c r="R2593" s="523">
        <f t="shared" si="83"/>
        <v>0</v>
      </c>
      <c r="S2593" s="524" t="e">
        <f>Produit_Tarif_Stock!#REF!</f>
        <v>#REF!</v>
      </c>
    </row>
    <row r="2594" spans="1:19" ht="24.75" customHeight="1">
      <c r="A2594" s="228" t="e">
        <f>Produit_Tarif_Stock!#REF!</f>
        <v>#REF!</v>
      </c>
      <c r="B2594" s="118" t="e">
        <f>IF(Produit_Tarif_Stock!#REF!&lt;&gt;"",Produit_Tarif_Stock!#REF!,"")</f>
        <v>#REF!</v>
      </c>
      <c r="C2594" s="502" t="e">
        <f>IF(Produit_Tarif_Stock!#REF!&lt;&gt;"",Produit_Tarif_Stock!#REF!,"")</f>
        <v>#REF!</v>
      </c>
      <c r="D2594" s="505" t="e">
        <f>IF(Produit_Tarif_Stock!#REF!&lt;&gt;"",Produit_Tarif_Stock!#REF!,"")</f>
        <v>#REF!</v>
      </c>
      <c r="E2594" s="514" t="e">
        <f>IF(Produit_Tarif_Stock!#REF!&lt;&gt;0,Produit_Tarif_Stock!#REF!,"")</f>
        <v>#REF!</v>
      </c>
      <c r="F2594" s="2" t="e">
        <f>IF(Produit_Tarif_Stock!#REF!&lt;&gt;"",Produit_Tarif_Stock!#REF!,"")</f>
        <v>#REF!</v>
      </c>
      <c r="G2594" s="506" t="e">
        <f>IF(Produit_Tarif_Stock!#REF!&lt;&gt;0,Produit_Tarif_Stock!#REF!,"")</f>
        <v>#REF!</v>
      </c>
      <c r="I2594" s="506" t="str">
        <f t="shared" si="82"/>
        <v/>
      </c>
      <c r="J2594" s="2" t="e">
        <f>IF(Produit_Tarif_Stock!#REF!&lt;&gt;0,Produit_Tarif_Stock!#REF!,"")</f>
        <v>#REF!</v>
      </c>
      <c r="K2594" s="2" t="e">
        <f>IF(Produit_Tarif_Stock!#REF!&lt;&gt;0,Produit_Tarif_Stock!#REF!,"")</f>
        <v>#REF!</v>
      </c>
      <c r="L2594" s="114" t="e">
        <f>IF(Produit_Tarif_Stock!#REF!&lt;&gt;0,Produit_Tarif_Stock!#REF!,"")</f>
        <v>#REF!</v>
      </c>
      <c r="M2594" s="114" t="e">
        <f>IF(Produit_Tarif_Stock!#REF!&lt;&gt;0,Produit_Tarif_Stock!#REF!,"")</f>
        <v>#REF!</v>
      </c>
      <c r="N2594" s="454"/>
      <c r="P2594" s="2" t="e">
        <f>IF(Produit_Tarif_Stock!#REF!&lt;&gt;0,Produit_Tarif_Stock!#REF!,"")</f>
        <v>#REF!</v>
      </c>
      <c r="Q2594" s="518" t="e">
        <f>IF(Produit_Tarif_Stock!#REF!&lt;&gt;0,(E2594-(E2594*H2594)-Produit_Tarif_Stock!#REF!)/Produit_Tarif_Stock!#REF!*100,(E2594-(E2594*H2594)-Produit_Tarif_Stock!#REF!)/Produit_Tarif_Stock!#REF!*100)</f>
        <v>#REF!</v>
      </c>
      <c r="R2594" s="523">
        <f t="shared" si="83"/>
        <v>0</v>
      </c>
      <c r="S2594" s="524" t="e">
        <f>Produit_Tarif_Stock!#REF!</f>
        <v>#REF!</v>
      </c>
    </row>
    <row r="2595" spans="1:19" ht="24.75" customHeight="1">
      <c r="A2595" s="228" t="e">
        <f>Produit_Tarif_Stock!#REF!</f>
        <v>#REF!</v>
      </c>
      <c r="B2595" s="118" t="e">
        <f>IF(Produit_Tarif_Stock!#REF!&lt;&gt;"",Produit_Tarif_Stock!#REF!,"")</f>
        <v>#REF!</v>
      </c>
      <c r="C2595" s="502" t="e">
        <f>IF(Produit_Tarif_Stock!#REF!&lt;&gt;"",Produit_Tarif_Stock!#REF!,"")</f>
        <v>#REF!</v>
      </c>
      <c r="D2595" s="505" t="e">
        <f>IF(Produit_Tarif_Stock!#REF!&lt;&gt;"",Produit_Tarif_Stock!#REF!,"")</f>
        <v>#REF!</v>
      </c>
      <c r="E2595" s="514" t="e">
        <f>IF(Produit_Tarif_Stock!#REF!&lt;&gt;0,Produit_Tarif_Stock!#REF!,"")</f>
        <v>#REF!</v>
      </c>
      <c r="F2595" s="2" t="e">
        <f>IF(Produit_Tarif_Stock!#REF!&lt;&gt;"",Produit_Tarif_Stock!#REF!,"")</f>
        <v>#REF!</v>
      </c>
      <c r="G2595" s="506" t="e">
        <f>IF(Produit_Tarif_Stock!#REF!&lt;&gt;0,Produit_Tarif_Stock!#REF!,"")</f>
        <v>#REF!</v>
      </c>
      <c r="I2595" s="506" t="str">
        <f t="shared" si="82"/>
        <v/>
      </c>
      <c r="J2595" s="2" t="e">
        <f>IF(Produit_Tarif_Stock!#REF!&lt;&gt;0,Produit_Tarif_Stock!#REF!,"")</f>
        <v>#REF!</v>
      </c>
      <c r="K2595" s="2" t="e">
        <f>IF(Produit_Tarif_Stock!#REF!&lt;&gt;0,Produit_Tarif_Stock!#REF!,"")</f>
        <v>#REF!</v>
      </c>
      <c r="L2595" s="114" t="e">
        <f>IF(Produit_Tarif_Stock!#REF!&lt;&gt;0,Produit_Tarif_Stock!#REF!,"")</f>
        <v>#REF!</v>
      </c>
      <c r="M2595" s="114" t="e">
        <f>IF(Produit_Tarif_Stock!#REF!&lt;&gt;0,Produit_Tarif_Stock!#REF!,"")</f>
        <v>#REF!</v>
      </c>
      <c r="N2595" s="454"/>
      <c r="P2595" s="2" t="e">
        <f>IF(Produit_Tarif_Stock!#REF!&lt;&gt;0,Produit_Tarif_Stock!#REF!,"")</f>
        <v>#REF!</v>
      </c>
      <c r="Q2595" s="518" t="e">
        <f>IF(Produit_Tarif_Stock!#REF!&lt;&gt;0,(E2595-(E2595*H2595)-Produit_Tarif_Stock!#REF!)/Produit_Tarif_Stock!#REF!*100,(E2595-(E2595*H2595)-Produit_Tarif_Stock!#REF!)/Produit_Tarif_Stock!#REF!*100)</f>
        <v>#REF!</v>
      </c>
      <c r="R2595" s="523">
        <f t="shared" si="83"/>
        <v>0</v>
      </c>
      <c r="S2595" s="524" t="e">
        <f>Produit_Tarif_Stock!#REF!</f>
        <v>#REF!</v>
      </c>
    </row>
    <row r="2596" spans="1:19" ht="24.75" customHeight="1">
      <c r="A2596" s="228" t="e">
        <f>Produit_Tarif_Stock!#REF!</f>
        <v>#REF!</v>
      </c>
      <c r="B2596" s="118" t="e">
        <f>IF(Produit_Tarif_Stock!#REF!&lt;&gt;"",Produit_Tarif_Stock!#REF!,"")</f>
        <v>#REF!</v>
      </c>
      <c r="C2596" s="502" t="e">
        <f>IF(Produit_Tarif_Stock!#REF!&lt;&gt;"",Produit_Tarif_Stock!#REF!,"")</f>
        <v>#REF!</v>
      </c>
      <c r="D2596" s="505" t="e">
        <f>IF(Produit_Tarif_Stock!#REF!&lt;&gt;"",Produit_Tarif_Stock!#REF!,"")</f>
        <v>#REF!</v>
      </c>
      <c r="E2596" s="514" t="e">
        <f>IF(Produit_Tarif_Stock!#REF!&lt;&gt;0,Produit_Tarif_Stock!#REF!,"")</f>
        <v>#REF!</v>
      </c>
      <c r="F2596" s="2" t="e">
        <f>IF(Produit_Tarif_Stock!#REF!&lt;&gt;"",Produit_Tarif_Stock!#REF!,"")</f>
        <v>#REF!</v>
      </c>
      <c r="G2596" s="506" t="e">
        <f>IF(Produit_Tarif_Stock!#REF!&lt;&gt;0,Produit_Tarif_Stock!#REF!,"")</f>
        <v>#REF!</v>
      </c>
      <c r="I2596" s="506" t="str">
        <f t="shared" si="82"/>
        <v/>
      </c>
      <c r="J2596" s="2" t="e">
        <f>IF(Produit_Tarif_Stock!#REF!&lt;&gt;0,Produit_Tarif_Stock!#REF!,"")</f>
        <v>#REF!</v>
      </c>
      <c r="K2596" s="2" t="e">
        <f>IF(Produit_Tarif_Stock!#REF!&lt;&gt;0,Produit_Tarif_Stock!#REF!,"")</f>
        <v>#REF!</v>
      </c>
      <c r="L2596" s="114" t="e">
        <f>IF(Produit_Tarif_Stock!#REF!&lt;&gt;0,Produit_Tarif_Stock!#REF!,"")</f>
        <v>#REF!</v>
      </c>
      <c r="M2596" s="114" t="e">
        <f>IF(Produit_Tarif_Stock!#REF!&lt;&gt;0,Produit_Tarif_Stock!#REF!,"")</f>
        <v>#REF!</v>
      </c>
      <c r="N2596" s="454"/>
      <c r="P2596" s="2" t="e">
        <f>IF(Produit_Tarif_Stock!#REF!&lt;&gt;0,Produit_Tarif_Stock!#REF!,"")</f>
        <v>#REF!</v>
      </c>
      <c r="Q2596" s="518" t="e">
        <f>IF(Produit_Tarif_Stock!#REF!&lt;&gt;0,(E2596-(E2596*H2596)-Produit_Tarif_Stock!#REF!)/Produit_Tarif_Stock!#REF!*100,(E2596-(E2596*H2596)-Produit_Tarif_Stock!#REF!)/Produit_Tarif_Stock!#REF!*100)</f>
        <v>#REF!</v>
      </c>
      <c r="R2596" s="523">
        <f t="shared" si="83"/>
        <v>0</v>
      </c>
      <c r="S2596" s="524" t="e">
        <f>Produit_Tarif_Stock!#REF!</f>
        <v>#REF!</v>
      </c>
    </row>
    <row r="2597" spans="1:19" ht="24.75" customHeight="1">
      <c r="A2597" s="228" t="e">
        <f>Produit_Tarif_Stock!#REF!</f>
        <v>#REF!</v>
      </c>
      <c r="B2597" s="118" t="e">
        <f>IF(Produit_Tarif_Stock!#REF!&lt;&gt;"",Produit_Tarif_Stock!#REF!,"")</f>
        <v>#REF!</v>
      </c>
      <c r="C2597" s="502" t="e">
        <f>IF(Produit_Tarif_Stock!#REF!&lt;&gt;"",Produit_Tarif_Stock!#REF!,"")</f>
        <v>#REF!</v>
      </c>
      <c r="D2597" s="505" t="e">
        <f>IF(Produit_Tarif_Stock!#REF!&lt;&gt;"",Produit_Tarif_Stock!#REF!,"")</f>
        <v>#REF!</v>
      </c>
      <c r="E2597" s="514" t="e">
        <f>IF(Produit_Tarif_Stock!#REF!&lt;&gt;0,Produit_Tarif_Stock!#REF!,"")</f>
        <v>#REF!</v>
      </c>
      <c r="F2597" s="2" t="e">
        <f>IF(Produit_Tarif_Stock!#REF!&lt;&gt;"",Produit_Tarif_Stock!#REF!,"")</f>
        <v>#REF!</v>
      </c>
      <c r="G2597" s="506" t="e">
        <f>IF(Produit_Tarif_Stock!#REF!&lt;&gt;0,Produit_Tarif_Stock!#REF!,"")</f>
        <v>#REF!</v>
      </c>
      <c r="I2597" s="506" t="str">
        <f t="shared" si="82"/>
        <v/>
      </c>
      <c r="J2597" s="2" t="e">
        <f>IF(Produit_Tarif_Stock!#REF!&lt;&gt;0,Produit_Tarif_Stock!#REF!,"")</f>
        <v>#REF!</v>
      </c>
      <c r="K2597" s="2" t="e">
        <f>IF(Produit_Tarif_Stock!#REF!&lt;&gt;0,Produit_Tarif_Stock!#REF!,"")</f>
        <v>#REF!</v>
      </c>
      <c r="L2597" s="114" t="e">
        <f>IF(Produit_Tarif_Stock!#REF!&lt;&gt;0,Produit_Tarif_Stock!#REF!,"")</f>
        <v>#REF!</v>
      </c>
      <c r="M2597" s="114" t="e">
        <f>IF(Produit_Tarif_Stock!#REF!&lt;&gt;0,Produit_Tarif_Stock!#REF!,"")</f>
        <v>#REF!</v>
      </c>
      <c r="N2597" s="454"/>
      <c r="P2597" s="2" t="e">
        <f>IF(Produit_Tarif_Stock!#REF!&lt;&gt;0,Produit_Tarif_Stock!#REF!,"")</f>
        <v>#REF!</v>
      </c>
      <c r="Q2597" s="518" t="e">
        <f>IF(Produit_Tarif_Stock!#REF!&lt;&gt;0,(E2597-(E2597*H2597)-Produit_Tarif_Stock!#REF!)/Produit_Tarif_Stock!#REF!*100,(E2597-(E2597*H2597)-Produit_Tarif_Stock!#REF!)/Produit_Tarif_Stock!#REF!*100)</f>
        <v>#REF!</v>
      </c>
      <c r="R2597" s="523">
        <f t="shared" si="83"/>
        <v>0</v>
      </c>
      <c r="S2597" s="524" t="e">
        <f>Produit_Tarif_Stock!#REF!</f>
        <v>#REF!</v>
      </c>
    </row>
    <row r="2598" spans="1:19" ht="24.75" customHeight="1">
      <c r="A2598" s="228" t="e">
        <f>Produit_Tarif_Stock!#REF!</f>
        <v>#REF!</v>
      </c>
      <c r="B2598" s="118" t="e">
        <f>IF(Produit_Tarif_Stock!#REF!&lt;&gt;"",Produit_Tarif_Stock!#REF!,"")</f>
        <v>#REF!</v>
      </c>
      <c r="C2598" s="502" t="e">
        <f>IF(Produit_Tarif_Stock!#REF!&lt;&gt;"",Produit_Tarif_Stock!#REF!,"")</f>
        <v>#REF!</v>
      </c>
      <c r="D2598" s="505" t="e">
        <f>IF(Produit_Tarif_Stock!#REF!&lt;&gt;"",Produit_Tarif_Stock!#REF!,"")</f>
        <v>#REF!</v>
      </c>
      <c r="E2598" s="514" t="e">
        <f>IF(Produit_Tarif_Stock!#REF!&lt;&gt;0,Produit_Tarif_Stock!#REF!,"")</f>
        <v>#REF!</v>
      </c>
      <c r="F2598" s="2" t="e">
        <f>IF(Produit_Tarif_Stock!#REF!&lt;&gt;"",Produit_Tarif_Stock!#REF!,"")</f>
        <v>#REF!</v>
      </c>
      <c r="G2598" s="506" t="e">
        <f>IF(Produit_Tarif_Stock!#REF!&lt;&gt;0,Produit_Tarif_Stock!#REF!,"")</f>
        <v>#REF!</v>
      </c>
      <c r="I2598" s="506" t="str">
        <f t="shared" si="82"/>
        <v/>
      </c>
      <c r="J2598" s="2" t="e">
        <f>IF(Produit_Tarif_Stock!#REF!&lt;&gt;0,Produit_Tarif_Stock!#REF!,"")</f>
        <v>#REF!</v>
      </c>
      <c r="K2598" s="2" t="e">
        <f>IF(Produit_Tarif_Stock!#REF!&lt;&gt;0,Produit_Tarif_Stock!#REF!,"")</f>
        <v>#REF!</v>
      </c>
      <c r="L2598" s="114" t="e">
        <f>IF(Produit_Tarif_Stock!#REF!&lt;&gt;0,Produit_Tarif_Stock!#REF!,"")</f>
        <v>#REF!</v>
      </c>
      <c r="M2598" s="114" t="e">
        <f>IF(Produit_Tarif_Stock!#REF!&lt;&gt;0,Produit_Tarif_Stock!#REF!,"")</f>
        <v>#REF!</v>
      </c>
      <c r="N2598" s="454"/>
      <c r="P2598" s="2" t="e">
        <f>IF(Produit_Tarif_Stock!#REF!&lt;&gt;0,Produit_Tarif_Stock!#REF!,"")</f>
        <v>#REF!</v>
      </c>
      <c r="Q2598" s="518" t="e">
        <f>IF(Produit_Tarif_Stock!#REF!&lt;&gt;0,(E2598-(E2598*H2598)-Produit_Tarif_Stock!#REF!)/Produit_Tarif_Stock!#REF!*100,(E2598-(E2598*H2598)-Produit_Tarif_Stock!#REF!)/Produit_Tarif_Stock!#REF!*100)</f>
        <v>#REF!</v>
      </c>
      <c r="R2598" s="523">
        <f t="shared" si="83"/>
        <v>0</v>
      </c>
      <c r="S2598" s="524" t="e">
        <f>Produit_Tarif_Stock!#REF!</f>
        <v>#REF!</v>
      </c>
    </row>
    <row r="2599" spans="1:19" ht="24.75" customHeight="1">
      <c r="A2599" s="228" t="e">
        <f>Produit_Tarif_Stock!#REF!</f>
        <v>#REF!</v>
      </c>
      <c r="B2599" s="118" t="e">
        <f>IF(Produit_Tarif_Stock!#REF!&lt;&gt;"",Produit_Tarif_Stock!#REF!,"")</f>
        <v>#REF!</v>
      </c>
      <c r="C2599" s="502" t="e">
        <f>IF(Produit_Tarif_Stock!#REF!&lt;&gt;"",Produit_Tarif_Stock!#REF!,"")</f>
        <v>#REF!</v>
      </c>
      <c r="D2599" s="505" t="e">
        <f>IF(Produit_Tarif_Stock!#REF!&lt;&gt;"",Produit_Tarif_Stock!#REF!,"")</f>
        <v>#REF!</v>
      </c>
      <c r="E2599" s="514" t="e">
        <f>IF(Produit_Tarif_Stock!#REF!&lt;&gt;0,Produit_Tarif_Stock!#REF!,"")</f>
        <v>#REF!</v>
      </c>
      <c r="F2599" s="2" t="e">
        <f>IF(Produit_Tarif_Stock!#REF!&lt;&gt;"",Produit_Tarif_Stock!#REF!,"")</f>
        <v>#REF!</v>
      </c>
      <c r="G2599" s="506" t="e">
        <f>IF(Produit_Tarif_Stock!#REF!&lt;&gt;0,Produit_Tarif_Stock!#REF!,"")</f>
        <v>#REF!</v>
      </c>
      <c r="I2599" s="506" t="str">
        <f t="shared" si="82"/>
        <v/>
      </c>
      <c r="J2599" s="2" t="e">
        <f>IF(Produit_Tarif_Stock!#REF!&lt;&gt;0,Produit_Tarif_Stock!#REF!,"")</f>
        <v>#REF!</v>
      </c>
      <c r="K2599" s="2" t="e">
        <f>IF(Produit_Tarif_Stock!#REF!&lt;&gt;0,Produit_Tarif_Stock!#REF!,"")</f>
        <v>#REF!</v>
      </c>
      <c r="L2599" s="114" t="e">
        <f>IF(Produit_Tarif_Stock!#REF!&lt;&gt;0,Produit_Tarif_Stock!#REF!,"")</f>
        <v>#REF!</v>
      </c>
      <c r="M2599" s="114" t="e">
        <f>IF(Produit_Tarif_Stock!#REF!&lt;&gt;0,Produit_Tarif_Stock!#REF!,"")</f>
        <v>#REF!</v>
      </c>
      <c r="N2599" s="454"/>
      <c r="P2599" s="2" t="e">
        <f>IF(Produit_Tarif_Stock!#REF!&lt;&gt;0,Produit_Tarif_Stock!#REF!,"")</f>
        <v>#REF!</v>
      </c>
      <c r="Q2599" s="518" t="e">
        <f>IF(Produit_Tarif_Stock!#REF!&lt;&gt;0,(E2599-(E2599*H2599)-Produit_Tarif_Stock!#REF!)/Produit_Tarif_Stock!#REF!*100,(E2599-(E2599*H2599)-Produit_Tarif_Stock!#REF!)/Produit_Tarif_Stock!#REF!*100)</f>
        <v>#REF!</v>
      </c>
      <c r="R2599" s="523">
        <f t="shared" si="83"/>
        <v>0</v>
      </c>
      <c r="S2599" s="524" t="e">
        <f>Produit_Tarif_Stock!#REF!</f>
        <v>#REF!</v>
      </c>
    </row>
    <row r="2600" spans="1:19" ht="24.75" customHeight="1">
      <c r="A2600" s="228" t="e">
        <f>Produit_Tarif_Stock!#REF!</f>
        <v>#REF!</v>
      </c>
      <c r="B2600" s="118" t="e">
        <f>IF(Produit_Tarif_Stock!#REF!&lt;&gt;"",Produit_Tarif_Stock!#REF!,"")</f>
        <v>#REF!</v>
      </c>
      <c r="C2600" s="502" t="e">
        <f>IF(Produit_Tarif_Stock!#REF!&lt;&gt;"",Produit_Tarif_Stock!#REF!,"")</f>
        <v>#REF!</v>
      </c>
      <c r="D2600" s="505" t="e">
        <f>IF(Produit_Tarif_Stock!#REF!&lt;&gt;"",Produit_Tarif_Stock!#REF!,"")</f>
        <v>#REF!</v>
      </c>
      <c r="E2600" s="514" t="e">
        <f>IF(Produit_Tarif_Stock!#REF!&lt;&gt;0,Produit_Tarif_Stock!#REF!,"")</f>
        <v>#REF!</v>
      </c>
      <c r="F2600" s="2" t="e">
        <f>IF(Produit_Tarif_Stock!#REF!&lt;&gt;"",Produit_Tarif_Stock!#REF!,"")</f>
        <v>#REF!</v>
      </c>
      <c r="G2600" s="506" t="e">
        <f>IF(Produit_Tarif_Stock!#REF!&lt;&gt;0,Produit_Tarif_Stock!#REF!,"")</f>
        <v>#REF!</v>
      </c>
      <c r="I2600" s="506" t="str">
        <f t="shared" si="82"/>
        <v/>
      </c>
      <c r="J2600" s="2" t="e">
        <f>IF(Produit_Tarif_Stock!#REF!&lt;&gt;0,Produit_Tarif_Stock!#REF!,"")</f>
        <v>#REF!</v>
      </c>
      <c r="K2600" s="2" t="e">
        <f>IF(Produit_Tarif_Stock!#REF!&lt;&gt;0,Produit_Tarif_Stock!#REF!,"")</f>
        <v>#REF!</v>
      </c>
      <c r="L2600" s="114" t="e">
        <f>IF(Produit_Tarif_Stock!#REF!&lt;&gt;0,Produit_Tarif_Stock!#REF!,"")</f>
        <v>#REF!</v>
      </c>
      <c r="M2600" s="114" t="e">
        <f>IF(Produit_Tarif_Stock!#REF!&lt;&gt;0,Produit_Tarif_Stock!#REF!,"")</f>
        <v>#REF!</v>
      </c>
      <c r="N2600" s="454"/>
      <c r="P2600" s="2" t="e">
        <f>IF(Produit_Tarif_Stock!#REF!&lt;&gt;0,Produit_Tarif_Stock!#REF!,"")</f>
        <v>#REF!</v>
      </c>
      <c r="Q2600" s="518" t="e">
        <f>IF(Produit_Tarif_Stock!#REF!&lt;&gt;0,(E2600-(E2600*H2600)-Produit_Tarif_Stock!#REF!)/Produit_Tarif_Stock!#REF!*100,(E2600-(E2600*H2600)-Produit_Tarif_Stock!#REF!)/Produit_Tarif_Stock!#REF!*100)</f>
        <v>#REF!</v>
      </c>
      <c r="R2600" s="523">
        <f t="shared" si="83"/>
        <v>0</v>
      </c>
      <c r="S2600" s="524" t="e">
        <f>Produit_Tarif_Stock!#REF!</f>
        <v>#REF!</v>
      </c>
    </row>
    <row r="2601" spans="1:19" ht="24.75" customHeight="1">
      <c r="A2601" s="228" t="e">
        <f>Produit_Tarif_Stock!#REF!</f>
        <v>#REF!</v>
      </c>
      <c r="B2601" s="118" t="e">
        <f>IF(Produit_Tarif_Stock!#REF!&lt;&gt;"",Produit_Tarif_Stock!#REF!,"")</f>
        <v>#REF!</v>
      </c>
      <c r="C2601" s="502" t="e">
        <f>IF(Produit_Tarif_Stock!#REF!&lt;&gt;"",Produit_Tarif_Stock!#REF!,"")</f>
        <v>#REF!</v>
      </c>
      <c r="D2601" s="505" t="e">
        <f>IF(Produit_Tarif_Stock!#REF!&lt;&gt;"",Produit_Tarif_Stock!#REF!,"")</f>
        <v>#REF!</v>
      </c>
      <c r="E2601" s="514" t="e">
        <f>IF(Produit_Tarif_Stock!#REF!&lt;&gt;0,Produit_Tarif_Stock!#REF!,"")</f>
        <v>#REF!</v>
      </c>
      <c r="F2601" s="2" t="e">
        <f>IF(Produit_Tarif_Stock!#REF!&lt;&gt;"",Produit_Tarif_Stock!#REF!,"")</f>
        <v>#REF!</v>
      </c>
      <c r="G2601" s="506" t="e">
        <f>IF(Produit_Tarif_Stock!#REF!&lt;&gt;0,Produit_Tarif_Stock!#REF!,"")</f>
        <v>#REF!</v>
      </c>
      <c r="I2601" s="506" t="str">
        <f t="shared" si="82"/>
        <v/>
      </c>
      <c r="J2601" s="2" t="e">
        <f>IF(Produit_Tarif_Stock!#REF!&lt;&gt;0,Produit_Tarif_Stock!#REF!,"")</f>
        <v>#REF!</v>
      </c>
      <c r="K2601" s="2" t="e">
        <f>IF(Produit_Tarif_Stock!#REF!&lt;&gt;0,Produit_Tarif_Stock!#REF!,"")</f>
        <v>#REF!</v>
      </c>
      <c r="L2601" s="114" t="e">
        <f>IF(Produit_Tarif_Stock!#REF!&lt;&gt;0,Produit_Tarif_Stock!#REF!,"")</f>
        <v>#REF!</v>
      </c>
      <c r="M2601" s="114" t="e">
        <f>IF(Produit_Tarif_Stock!#REF!&lt;&gt;0,Produit_Tarif_Stock!#REF!,"")</f>
        <v>#REF!</v>
      </c>
      <c r="N2601" s="454"/>
      <c r="P2601" s="2" t="e">
        <f>IF(Produit_Tarif_Stock!#REF!&lt;&gt;0,Produit_Tarif_Stock!#REF!,"")</f>
        <v>#REF!</v>
      </c>
      <c r="Q2601" s="518" t="e">
        <f>IF(Produit_Tarif_Stock!#REF!&lt;&gt;0,(E2601-(E2601*H2601)-Produit_Tarif_Stock!#REF!)/Produit_Tarif_Stock!#REF!*100,(E2601-(E2601*H2601)-Produit_Tarif_Stock!#REF!)/Produit_Tarif_Stock!#REF!*100)</f>
        <v>#REF!</v>
      </c>
      <c r="R2601" s="523">
        <f t="shared" si="83"/>
        <v>0</v>
      </c>
      <c r="S2601" s="524" t="e">
        <f>Produit_Tarif_Stock!#REF!</f>
        <v>#REF!</v>
      </c>
    </row>
    <row r="2602" spans="1:19" ht="24.75" customHeight="1">
      <c r="A2602" s="228" t="e">
        <f>Produit_Tarif_Stock!#REF!</f>
        <v>#REF!</v>
      </c>
      <c r="B2602" s="118" t="e">
        <f>IF(Produit_Tarif_Stock!#REF!&lt;&gt;"",Produit_Tarif_Stock!#REF!,"")</f>
        <v>#REF!</v>
      </c>
      <c r="C2602" s="502" t="e">
        <f>IF(Produit_Tarif_Stock!#REF!&lt;&gt;"",Produit_Tarif_Stock!#REF!,"")</f>
        <v>#REF!</v>
      </c>
      <c r="D2602" s="505" t="e">
        <f>IF(Produit_Tarif_Stock!#REF!&lt;&gt;"",Produit_Tarif_Stock!#REF!,"")</f>
        <v>#REF!</v>
      </c>
      <c r="E2602" s="514" t="e">
        <f>IF(Produit_Tarif_Stock!#REF!&lt;&gt;0,Produit_Tarif_Stock!#REF!,"")</f>
        <v>#REF!</v>
      </c>
      <c r="F2602" s="2" t="e">
        <f>IF(Produit_Tarif_Stock!#REF!&lt;&gt;"",Produit_Tarif_Stock!#REF!,"")</f>
        <v>#REF!</v>
      </c>
      <c r="G2602" s="506" t="e">
        <f>IF(Produit_Tarif_Stock!#REF!&lt;&gt;0,Produit_Tarif_Stock!#REF!,"")</f>
        <v>#REF!</v>
      </c>
      <c r="I2602" s="506" t="str">
        <f t="shared" si="82"/>
        <v/>
      </c>
      <c r="J2602" s="2" t="e">
        <f>IF(Produit_Tarif_Stock!#REF!&lt;&gt;0,Produit_Tarif_Stock!#REF!,"")</f>
        <v>#REF!</v>
      </c>
      <c r="K2602" s="2" t="e">
        <f>IF(Produit_Tarif_Stock!#REF!&lt;&gt;0,Produit_Tarif_Stock!#REF!,"")</f>
        <v>#REF!</v>
      </c>
      <c r="L2602" s="114" t="e">
        <f>IF(Produit_Tarif_Stock!#REF!&lt;&gt;0,Produit_Tarif_Stock!#REF!,"")</f>
        <v>#REF!</v>
      </c>
      <c r="M2602" s="114" t="e">
        <f>IF(Produit_Tarif_Stock!#REF!&lt;&gt;0,Produit_Tarif_Stock!#REF!,"")</f>
        <v>#REF!</v>
      </c>
      <c r="N2602" s="454"/>
      <c r="P2602" s="2" t="e">
        <f>IF(Produit_Tarif_Stock!#REF!&lt;&gt;0,Produit_Tarif_Stock!#REF!,"")</f>
        <v>#REF!</v>
      </c>
      <c r="Q2602" s="518" t="e">
        <f>IF(Produit_Tarif_Stock!#REF!&lt;&gt;0,(E2602-(E2602*H2602)-Produit_Tarif_Stock!#REF!)/Produit_Tarif_Stock!#REF!*100,(E2602-(E2602*H2602)-Produit_Tarif_Stock!#REF!)/Produit_Tarif_Stock!#REF!*100)</f>
        <v>#REF!</v>
      </c>
      <c r="R2602" s="523">
        <f t="shared" si="83"/>
        <v>0</v>
      </c>
      <c r="S2602" s="524" t="e">
        <f>Produit_Tarif_Stock!#REF!</f>
        <v>#REF!</v>
      </c>
    </row>
    <row r="2603" spans="1:19" ht="24.75" customHeight="1">
      <c r="A2603" s="228" t="e">
        <f>Produit_Tarif_Stock!#REF!</f>
        <v>#REF!</v>
      </c>
      <c r="B2603" s="118" t="e">
        <f>IF(Produit_Tarif_Stock!#REF!&lt;&gt;"",Produit_Tarif_Stock!#REF!,"")</f>
        <v>#REF!</v>
      </c>
      <c r="C2603" s="502" t="e">
        <f>IF(Produit_Tarif_Stock!#REF!&lt;&gt;"",Produit_Tarif_Stock!#REF!,"")</f>
        <v>#REF!</v>
      </c>
      <c r="D2603" s="505" t="e">
        <f>IF(Produit_Tarif_Stock!#REF!&lt;&gt;"",Produit_Tarif_Stock!#REF!,"")</f>
        <v>#REF!</v>
      </c>
      <c r="E2603" s="514" t="e">
        <f>IF(Produit_Tarif_Stock!#REF!&lt;&gt;0,Produit_Tarif_Stock!#REF!,"")</f>
        <v>#REF!</v>
      </c>
      <c r="F2603" s="2" t="e">
        <f>IF(Produit_Tarif_Stock!#REF!&lt;&gt;"",Produit_Tarif_Stock!#REF!,"")</f>
        <v>#REF!</v>
      </c>
      <c r="G2603" s="506" t="e">
        <f>IF(Produit_Tarif_Stock!#REF!&lt;&gt;0,Produit_Tarif_Stock!#REF!,"")</f>
        <v>#REF!</v>
      </c>
      <c r="I2603" s="506" t="str">
        <f t="shared" si="82"/>
        <v/>
      </c>
      <c r="J2603" s="2" t="e">
        <f>IF(Produit_Tarif_Stock!#REF!&lt;&gt;0,Produit_Tarif_Stock!#REF!,"")</f>
        <v>#REF!</v>
      </c>
      <c r="K2603" s="2" t="e">
        <f>IF(Produit_Tarif_Stock!#REF!&lt;&gt;0,Produit_Tarif_Stock!#REF!,"")</f>
        <v>#REF!</v>
      </c>
      <c r="L2603" s="114" t="e">
        <f>IF(Produit_Tarif_Stock!#REF!&lt;&gt;0,Produit_Tarif_Stock!#REF!,"")</f>
        <v>#REF!</v>
      </c>
      <c r="M2603" s="114" t="e">
        <f>IF(Produit_Tarif_Stock!#REF!&lt;&gt;0,Produit_Tarif_Stock!#REF!,"")</f>
        <v>#REF!</v>
      </c>
      <c r="N2603" s="454"/>
      <c r="P2603" s="2" t="e">
        <f>IF(Produit_Tarif_Stock!#REF!&lt;&gt;0,Produit_Tarif_Stock!#REF!,"")</f>
        <v>#REF!</v>
      </c>
      <c r="Q2603" s="518" t="e">
        <f>IF(Produit_Tarif_Stock!#REF!&lt;&gt;0,(E2603-(E2603*H2603)-Produit_Tarif_Stock!#REF!)/Produit_Tarif_Stock!#REF!*100,(E2603-(E2603*H2603)-Produit_Tarif_Stock!#REF!)/Produit_Tarif_Stock!#REF!*100)</f>
        <v>#REF!</v>
      </c>
      <c r="R2603" s="523">
        <f t="shared" si="83"/>
        <v>0</v>
      </c>
      <c r="S2603" s="524" t="e">
        <f>Produit_Tarif_Stock!#REF!</f>
        <v>#REF!</v>
      </c>
    </row>
    <row r="2604" spans="1:19" ht="24.75" customHeight="1">
      <c r="A2604" s="228" t="e">
        <f>Produit_Tarif_Stock!#REF!</f>
        <v>#REF!</v>
      </c>
      <c r="B2604" s="118" t="e">
        <f>IF(Produit_Tarif_Stock!#REF!&lt;&gt;"",Produit_Tarif_Stock!#REF!,"")</f>
        <v>#REF!</v>
      </c>
      <c r="C2604" s="502" t="e">
        <f>IF(Produit_Tarif_Stock!#REF!&lt;&gt;"",Produit_Tarif_Stock!#REF!,"")</f>
        <v>#REF!</v>
      </c>
      <c r="D2604" s="505" t="e">
        <f>IF(Produit_Tarif_Stock!#REF!&lt;&gt;"",Produit_Tarif_Stock!#REF!,"")</f>
        <v>#REF!</v>
      </c>
      <c r="E2604" s="514" t="e">
        <f>IF(Produit_Tarif_Stock!#REF!&lt;&gt;0,Produit_Tarif_Stock!#REF!,"")</f>
        <v>#REF!</v>
      </c>
      <c r="F2604" s="2" t="e">
        <f>IF(Produit_Tarif_Stock!#REF!&lt;&gt;"",Produit_Tarif_Stock!#REF!,"")</f>
        <v>#REF!</v>
      </c>
      <c r="G2604" s="506" t="e">
        <f>IF(Produit_Tarif_Stock!#REF!&lt;&gt;0,Produit_Tarif_Stock!#REF!,"")</f>
        <v>#REF!</v>
      </c>
      <c r="I2604" s="506" t="str">
        <f t="shared" si="82"/>
        <v/>
      </c>
      <c r="J2604" s="2" t="e">
        <f>IF(Produit_Tarif_Stock!#REF!&lt;&gt;0,Produit_Tarif_Stock!#REF!,"")</f>
        <v>#REF!</v>
      </c>
      <c r="K2604" s="2" t="e">
        <f>IF(Produit_Tarif_Stock!#REF!&lt;&gt;0,Produit_Tarif_Stock!#REF!,"")</f>
        <v>#REF!</v>
      </c>
      <c r="L2604" s="114" t="e">
        <f>IF(Produit_Tarif_Stock!#REF!&lt;&gt;0,Produit_Tarif_Stock!#REF!,"")</f>
        <v>#REF!</v>
      </c>
      <c r="M2604" s="114" t="e">
        <f>IF(Produit_Tarif_Stock!#REF!&lt;&gt;0,Produit_Tarif_Stock!#REF!,"")</f>
        <v>#REF!</v>
      </c>
      <c r="N2604" s="454"/>
      <c r="P2604" s="2" t="e">
        <f>IF(Produit_Tarif_Stock!#REF!&lt;&gt;0,Produit_Tarif_Stock!#REF!,"")</f>
        <v>#REF!</v>
      </c>
      <c r="Q2604" s="518" t="e">
        <f>IF(Produit_Tarif_Stock!#REF!&lt;&gt;0,(E2604-(E2604*H2604)-Produit_Tarif_Stock!#REF!)/Produit_Tarif_Stock!#REF!*100,(E2604-(E2604*H2604)-Produit_Tarif_Stock!#REF!)/Produit_Tarif_Stock!#REF!*100)</f>
        <v>#REF!</v>
      </c>
      <c r="R2604" s="523">
        <f t="shared" si="83"/>
        <v>0</v>
      </c>
      <c r="S2604" s="524" t="e">
        <f>Produit_Tarif_Stock!#REF!</f>
        <v>#REF!</v>
      </c>
    </row>
    <row r="2605" spans="1:19" ht="24.75" customHeight="1">
      <c r="A2605" s="228" t="e">
        <f>Produit_Tarif_Stock!#REF!</f>
        <v>#REF!</v>
      </c>
      <c r="B2605" s="118" t="e">
        <f>IF(Produit_Tarif_Stock!#REF!&lt;&gt;"",Produit_Tarif_Stock!#REF!,"")</f>
        <v>#REF!</v>
      </c>
      <c r="C2605" s="502" t="e">
        <f>IF(Produit_Tarif_Stock!#REF!&lt;&gt;"",Produit_Tarif_Stock!#REF!,"")</f>
        <v>#REF!</v>
      </c>
      <c r="D2605" s="505" t="e">
        <f>IF(Produit_Tarif_Stock!#REF!&lt;&gt;"",Produit_Tarif_Stock!#REF!,"")</f>
        <v>#REF!</v>
      </c>
      <c r="E2605" s="514" t="e">
        <f>IF(Produit_Tarif_Stock!#REF!&lt;&gt;0,Produit_Tarif_Stock!#REF!,"")</f>
        <v>#REF!</v>
      </c>
      <c r="F2605" s="2" t="e">
        <f>IF(Produit_Tarif_Stock!#REF!&lt;&gt;"",Produit_Tarif_Stock!#REF!,"")</f>
        <v>#REF!</v>
      </c>
      <c r="G2605" s="506" t="e">
        <f>IF(Produit_Tarif_Stock!#REF!&lt;&gt;0,Produit_Tarif_Stock!#REF!,"")</f>
        <v>#REF!</v>
      </c>
      <c r="I2605" s="506" t="str">
        <f t="shared" si="82"/>
        <v/>
      </c>
      <c r="J2605" s="2" t="e">
        <f>IF(Produit_Tarif_Stock!#REF!&lt;&gt;0,Produit_Tarif_Stock!#REF!,"")</f>
        <v>#REF!</v>
      </c>
      <c r="K2605" s="2" t="e">
        <f>IF(Produit_Tarif_Stock!#REF!&lt;&gt;0,Produit_Tarif_Stock!#REF!,"")</f>
        <v>#REF!</v>
      </c>
      <c r="L2605" s="114" t="e">
        <f>IF(Produit_Tarif_Stock!#REF!&lt;&gt;0,Produit_Tarif_Stock!#REF!,"")</f>
        <v>#REF!</v>
      </c>
      <c r="M2605" s="114" t="e">
        <f>IF(Produit_Tarif_Stock!#REF!&lt;&gt;0,Produit_Tarif_Stock!#REF!,"")</f>
        <v>#REF!</v>
      </c>
      <c r="N2605" s="454"/>
      <c r="P2605" s="2" t="e">
        <f>IF(Produit_Tarif_Stock!#REF!&lt;&gt;0,Produit_Tarif_Stock!#REF!,"")</f>
        <v>#REF!</v>
      </c>
      <c r="Q2605" s="518" t="e">
        <f>IF(Produit_Tarif_Stock!#REF!&lt;&gt;0,(E2605-(E2605*H2605)-Produit_Tarif_Stock!#REF!)/Produit_Tarif_Stock!#REF!*100,(E2605-(E2605*H2605)-Produit_Tarif_Stock!#REF!)/Produit_Tarif_Stock!#REF!*100)</f>
        <v>#REF!</v>
      </c>
      <c r="R2605" s="523">
        <f t="shared" si="83"/>
        <v>0</v>
      </c>
      <c r="S2605" s="524" t="e">
        <f>Produit_Tarif_Stock!#REF!</f>
        <v>#REF!</v>
      </c>
    </row>
    <row r="2606" spans="1:19" ht="24.75" customHeight="1">
      <c r="A2606" s="228" t="e">
        <f>Produit_Tarif_Stock!#REF!</f>
        <v>#REF!</v>
      </c>
      <c r="B2606" s="118" t="e">
        <f>IF(Produit_Tarif_Stock!#REF!&lt;&gt;"",Produit_Tarif_Stock!#REF!,"")</f>
        <v>#REF!</v>
      </c>
      <c r="C2606" s="502" t="e">
        <f>IF(Produit_Tarif_Stock!#REF!&lt;&gt;"",Produit_Tarif_Stock!#REF!,"")</f>
        <v>#REF!</v>
      </c>
      <c r="D2606" s="505" t="e">
        <f>IF(Produit_Tarif_Stock!#REF!&lt;&gt;"",Produit_Tarif_Stock!#REF!,"")</f>
        <v>#REF!</v>
      </c>
      <c r="E2606" s="514" t="e">
        <f>IF(Produit_Tarif_Stock!#REF!&lt;&gt;0,Produit_Tarif_Stock!#REF!,"")</f>
        <v>#REF!</v>
      </c>
      <c r="F2606" s="2" t="e">
        <f>IF(Produit_Tarif_Stock!#REF!&lt;&gt;"",Produit_Tarif_Stock!#REF!,"")</f>
        <v>#REF!</v>
      </c>
      <c r="G2606" s="506" t="e">
        <f>IF(Produit_Tarif_Stock!#REF!&lt;&gt;0,Produit_Tarif_Stock!#REF!,"")</f>
        <v>#REF!</v>
      </c>
      <c r="I2606" s="506" t="str">
        <f t="shared" si="82"/>
        <v/>
      </c>
      <c r="J2606" s="2" t="e">
        <f>IF(Produit_Tarif_Stock!#REF!&lt;&gt;0,Produit_Tarif_Stock!#REF!,"")</f>
        <v>#REF!</v>
      </c>
      <c r="K2606" s="2" t="e">
        <f>IF(Produit_Tarif_Stock!#REF!&lt;&gt;0,Produit_Tarif_Stock!#REF!,"")</f>
        <v>#REF!</v>
      </c>
      <c r="L2606" s="114" t="e">
        <f>IF(Produit_Tarif_Stock!#REF!&lt;&gt;0,Produit_Tarif_Stock!#REF!,"")</f>
        <v>#REF!</v>
      </c>
      <c r="M2606" s="114" t="e">
        <f>IF(Produit_Tarif_Stock!#REF!&lt;&gt;0,Produit_Tarif_Stock!#REF!,"")</f>
        <v>#REF!</v>
      </c>
      <c r="N2606" s="454"/>
      <c r="P2606" s="2" t="e">
        <f>IF(Produit_Tarif_Stock!#REF!&lt;&gt;0,Produit_Tarif_Stock!#REF!,"")</f>
        <v>#REF!</v>
      </c>
      <c r="Q2606" s="518" t="e">
        <f>IF(Produit_Tarif_Stock!#REF!&lt;&gt;0,(E2606-(E2606*H2606)-Produit_Tarif_Stock!#REF!)/Produit_Tarif_Stock!#REF!*100,(E2606-(E2606*H2606)-Produit_Tarif_Stock!#REF!)/Produit_Tarif_Stock!#REF!*100)</f>
        <v>#REF!</v>
      </c>
      <c r="R2606" s="523">
        <f t="shared" si="83"/>
        <v>0</v>
      </c>
      <c r="S2606" s="524" t="e">
        <f>Produit_Tarif_Stock!#REF!</f>
        <v>#REF!</v>
      </c>
    </row>
    <row r="2607" spans="1:19" ht="24.75" customHeight="1">
      <c r="A2607" s="228" t="e">
        <f>Produit_Tarif_Stock!#REF!</f>
        <v>#REF!</v>
      </c>
      <c r="B2607" s="118" t="e">
        <f>IF(Produit_Tarif_Stock!#REF!&lt;&gt;"",Produit_Tarif_Stock!#REF!,"")</f>
        <v>#REF!</v>
      </c>
      <c r="C2607" s="502" t="e">
        <f>IF(Produit_Tarif_Stock!#REF!&lt;&gt;"",Produit_Tarif_Stock!#REF!,"")</f>
        <v>#REF!</v>
      </c>
      <c r="D2607" s="505" t="e">
        <f>IF(Produit_Tarif_Stock!#REF!&lt;&gt;"",Produit_Tarif_Stock!#REF!,"")</f>
        <v>#REF!</v>
      </c>
      <c r="E2607" s="514" t="e">
        <f>IF(Produit_Tarif_Stock!#REF!&lt;&gt;0,Produit_Tarif_Stock!#REF!,"")</f>
        <v>#REF!</v>
      </c>
      <c r="F2607" s="2" t="e">
        <f>IF(Produit_Tarif_Stock!#REF!&lt;&gt;"",Produit_Tarif_Stock!#REF!,"")</f>
        <v>#REF!</v>
      </c>
      <c r="G2607" s="506" t="e">
        <f>IF(Produit_Tarif_Stock!#REF!&lt;&gt;0,Produit_Tarif_Stock!#REF!,"")</f>
        <v>#REF!</v>
      </c>
      <c r="I2607" s="506" t="str">
        <f t="shared" si="82"/>
        <v/>
      </c>
      <c r="J2607" s="2" t="e">
        <f>IF(Produit_Tarif_Stock!#REF!&lt;&gt;0,Produit_Tarif_Stock!#REF!,"")</f>
        <v>#REF!</v>
      </c>
      <c r="K2607" s="2" t="e">
        <f>IF(Produit_Tarif_Stock!#REF!&lt;&gt;0,Produit_Tarif_Stock!#REF!,"")</f>
        <v>#REF!</v>
      </c>
      <c r="L2607" s="114" t="e">
        <f>IF(Produit_Tarif_Stock!#REF!&lt;&gt;0,Produit_Tarif_Stock!#REF!,"")</f>
        <v>#REF!</v>
      </c>
      <c r="M2607" s="114" t="e">
        <f>IF(Produit_Tarif_Stock!#REF!&lt;&gt;0,Produit_Tarif_Stock!#REF!,"")</f>
        <v>#REF!</v>
      </c>
      <c r="N2607" s="454"/>
      <c r="P2607" s="2" t="e">
        <f>IF(Produit_Tarif_Stock!#REF!&lt;&gt;0,Produit_Tarif_Stock!#REF!,"")</f>
        <v>#REF!</v>
      </c>
      <c r="Q2607" s="518" t="e">
        <f>IF(Produit_Tarif_Stock!#REF!&lt;&gt;0,(E2607-(E2607*H2607)-Produit_Tarif_Stock!#REF!)/Produit_Tarif_Stock!#REF!*100,(E2607-(E2607*H2607)-Produit_Tarif_Stock!#REF!)/Produit_Tarif_Stock!#REF!*100)</f>
        <v>#REF!</v>
      </c>
      <c r="R2607" s="523">
        <f t="shared" si="83"/>
        <v>0</v>
      </c>
      <c r="S2607" s="524" t="e">
        <f>Produit_Tarif_Stock!#REF!</f>
        <v>#REF!</v>
      </c>
    </row>
    <row r="2608" spans="1:19" ht="24.75" customHeight="1">
      <c r="A2608" s="228" t="e">
        <f>Produit_Tarif_Stock!#REF!</f>
        <v>#REF!</v>
      </c>
      <c r="B2608" s="118" t="e">
        <f>IF(Produit_Tarif_Stock!#REF!&lt;&gt;"",Produit_Tarif_Stock!#REF!,"")</f>
        <v>#REF!</v>
      </c>
      <c r="C2608" s="502" t="e">
        <f>IF(Produit_Tarif_Stock!#REF!&lt;&gt;"",Produit_Tarif_Stock!#REF!,"")</f>
        <v>#REF!</v>
      </c>
      <c r="D2608" s="505" t="e">
        <f>IF(Produit_Tarif_Stock!#REF!&lt;&gt;"",Produit_Tarif_Stock!#REF!,"")</f>
        <v>#REF!</v>
      </c>
      <c r="E2608" s="514" t="e">
        <f>IF(Produit_Tarif_Stock!#REF!&lt;&gt;0,Produit_Tarif_Stock!#REF!,"")</f>
        <v>#REF!</v>
      </c>
      <c r="F2608" s="2" t="e">
        <f>IF(Produit_Tarif_Stock!#REF!&lt;&gt;"",Produit_Tarif_Stock!#REF!,"")</f>
        <v>#REF!</v>
      </c>
      <c r="G2608" s="506" t="e">
        <f>IF(Produit_Tarif_Stock!#REF!&lt;&gt;0,Produit_Tarif_Stock!#REF!,"")</f>
        <v>#REF!</v>
      </c>
      <c r="I2608" s="506" t="str">
        <f t="shared" si="82"/>
        <v/>
      </c>
      <c r="J2608" s="2" t="e">
        <f>IF(Produit_Tarif_Stock!#REF!&lt;&gt;0,Produit_Tarif_Stock!#REF!,"")</f>
        <v>#REF!</v>
      </c>
      <c r="K2608" s="2" t="e">
        <f>IF(Produit_Tarif_Stock!#REF!&lt;&gt;0,Produit_Tarif_Stock!#REF!,"")</f>
        <v>#REF!</v>
      </c>
      <c r="L2608" s="114" t="e">
        <f>IF(Produit_Tarif_Stock!#REF!&lt;&gt;0,Produit_Tarif_Stock!#REF!,"")</f>
        <v>#REF!</v>
      </c>
      <c r="M2608" s="114" t="e">
        <f>IF(Produit_Tarif_Stock!#REF!&lt;&gt;0,Produit_Tarif_Stock!#REF!,"")</f>
        <v>#REF!</v>
      </c>
      <c r="N2608" s="454"/>
      <c r="P2608" s="2" t="e">
        <f>IF(Produit_Tarif_Stock!#REF!&lt;&gt;0,Produit_Tarif_Stock!#REF!,"")</f>
        <v>#REF!</v>
      </c>
      <c r="Q2608" s="518" t="e">
        <f>IF(Produit_Tarif_Stock!#REF!&lt;&gt;0,(E2608-(E2608*H2608)-Produit_Tarif_Stock!#REF!)/Produit_Tarif_Stock!#REF!*100,(E2608-(E2608*H2608)-Produit_Tarif_Stock!#REF!)/Produit_Tarif_Stock!#REF!*100)</f>
        <v>#REF!</v>
      </c>
      <c r="R2608" s="523">
        <f t="shared" si="83"/>
        <v>0</v>
      </c>
      <c r="S2608" s="524" t="e">
        <f>Produit_Tarif_Stock!#REF!</f>
        <v>#REF!</v>
      </c>
    </row>
    <row r="2609" spans="1:19" ht="24.75" customHeight="1">
      <c r="A2609" s="228" t="e">
        <f>Produit_Tarif_Stock!#REF!</f>
        <v>#REF!</v>
      </c>
      <c r="B2609" s="118" t="e">
        <f>IF(Produit_Tarif_Stock!#REF!&lt;&gt;"",Produit_Tarif_Stock!#REF!,"")</f>
        <v>#REF!</v>
      </c>
      <c r="C2609" s="502" t="e">
        <f>IF(Produit_Tarif_Stock!#REF!&lt;&gt;"",Produit_Tarif_Stock!#REF!,"")</f>
        <v>#REF!</v>
      </c>
      <c r="D2609" s="505" t="e">
        <f>IF(Produit_Tarif_Stock!#REF!&lt;&gt;"",Produit_Tarif_Stock!#REF!,"")</f>
        <v>#REF!</v>
      </c>
      <c r="E2609" s="514" t="e">
        <f>IF(Produit_Tarif_Stock!#REF!&lt;&gt;0,Produit_Tarif_Stock!#REF!,"")</f>
        <v>#REF!</v>
      </c>
      <c r="F2609" s="2" t="e">
        <f>IF(Produit_Tarif_Stock!#REF!&lt;&gt;"",Produit_Tarif_Stock!#REF!,"")</f>
        <v>#REF!</v>
      </c>
      <c r="G2609" s="506" t="e">
        <f>IF(Produit_Tarif_Stock!#REF!&lt;&gt;0,Produit_Tarif_Stock!#REF!,"")</f>
        <v>#REF!</v>
      </c>
      <c r="I2609" s="506" t="str">
        <f t="shared" si="82"/>
        <v/>
      </c>
      <c r="J2609" s="2" t="e">
        <f>IF(Produit_Tarif_Stock!#REF!&lt;&gt;0,Produit_Tarif_Stock!#REF!,"")</f>
        <v>#REF!</v>
      </c>
      <c r="K2609" s="2" t="e">
        <f>IF(Produit_Tarif_Stock!#REF!&lt;&gt;0,Produit_Tarif_Stock!#REF!,"")</f>
        <v>#REF!</v>
      </c>
      <c r="L2609" s="114" t="e">
        <f>IF(Produit_Tarif_Stock!#REF!&lt;&gt;0,Produit_Tarif_Stock!#REF!,"")</f>
        <v>#REF!</v>
      </c>
      <c r="M2609" s="114" t="e">
        <f>IF(Produit_Tarif_Stock!#REF!&lt;&gt;0,Produit_Tarif_Stock!#REF!,"")</f>
        <v>#REF!</v>
      </c>
      <c r="N2609" s="454"/>
      <c r="P2609" s="2" t="e">
        <f>IF(Produit_Tarif_Stock!#REF!&lt;&gt;0,Produit_Tarif_Stock!#REF!,"")</f>
        <v>#REF!</v>
      </c>
      <c r="Q2609" s="518" t="e">
        <f>IF(Produit_Tarif_Stock!#REF!&lt;&gt;0,(E2609-(E2609*H2609)-Produit_Tarif_Stock!#REF!)/Produit_Tarif_Stock!#REF!*100,(E2609-(E2609*H2609)-Produit_Tarif_Stock!#REF!)/Produit_Tarif_Stock!#REF!*100)</f>
        <v>#REF!</v>
      </c>
      <c r="R2609" s="523">
        <f t="shared" si="83"/>
        <v>0</v>
      </c>
      <c r="S2609" s="524" t="e">
        <f>Produit_Tarif_Stock!#REF!</f>
        <v>#REF!</v>
      </c>
    </row>
    <row r="2610" spans="1:19" ht="24.75" customHeight="1">
      <c r="A2610" s="228" t="e">
        <f>Produit_Tarif_Stock!#REF!</f>
        <v>#REF!</v>
      </c>
      <c r="B2610" s="118" t="e">
        <f>IF(Produit_Tarif_Stock!#REF!&lt;&gt;"",Produit_Tarif_Stock!#REF!,"")</f>
        <v>#REF!</v>
      </c>
      <c r="C2610" s="502" t="e">
        <f>IF(Produit_Tarif_Stock!#REF!&lt;&gt;"",Produit_Tarif_Stock!#REF!,"")</f>
        <v>#REF!</v>
      </c>
      <c r="D2610" s="505" t="e">
        <f>IF(Produit_Tarif_Stock!#REF!&lt;&gt;"",Produit_Tarif_Stock!#REF!,"")</f>
        <v>#REF!</v>
      </c>
      <c r="E2610" s="514" t="e">
        <f>IF(Produit_Tarif_Stock!#REF!&lt;&gt;0,Produit_Tarif_Stock!#REF!,"")</f>
        <v>#REF!</v>
      </c>
      <c r="F2610" s="2" t="e">
        <f>IF(Produit_Tarif_Stock!#REF!&lt;&gt;"",Produit_Tarif_Stock!#REF!,"")</f>
        <v>#REF!</v>
      </c>
      <c r="G2610" s="506" t="e">
        <f>IF(Produit_Tarif_Stock!#REF!&lt;&gt;0,Produit_Tarif_Stock!#REF!,"")</f>
        <v>#REF!</v>
      </c>
      <c r="I2610" s="506" t="str">
        <f t="shared" si="82"/>
        <v/>
      </c>
      <c r="J2610" s="2" t="e">
        <f>IF(Produit_Tarif_Stock!#REF!&lt;&gt;0,Produit_Tarif_Stock!#REF!,"")</f>
        <v>#REF!</v>
      </c>
      <c r="K2610" s="2" t="e">
        <f>IF(Produit_Tarif_Stock!#REF!&lt;&gt;0,Produit_Tarif_Stock!#REF!,"")</f>
        <v>#REF!</v>
      </c>
      <c r="L2610" s="114" t="e">
        <f>IF(Produit_Tarif_Stock!#REF!&lt;&gt;0,Produit_Tarif_Stock!#REF!,"")</f>
        <v>#REF!</v>
      </c>
      <c r="M2610" s="114" t="e">
        <f>IF(Produit_Tarif_Stock!#REF!&lt;&gt;0,Produit_Tarif_Stock!#REF!,"")</f>
        <v>#REF!</v>
      </c>
      <c r="N2610" s="454"/>
      <c r="P2610" s="2" t="e">
        <f>IF(Produit_Tarif_Stock!#REF!&lt;&gt;0,Produit_Tarif_Stock!#REF!,"")</f>
        <v>#REF!</v>
      </c>
      <c r="Q2610" s="518" t="e">
        <f>IF(Produit_Tarif_Stock!#REF!&lt;&gt;0,(E2610-(E2610*H2610)-Produit_Tarif_Stock!#REF!)/Produit_Tarif_Stock!#REF!*100,(E2610-(E2610*H2610)-Produit_Tarif_Stock!#REF!)/Produit_Tarif_Stock!#REF!*100)</f>
        <v>#REF!</v>
      </c>
      <c r="R2610" s="523">
        <f t="shared" si="83"/>
        <v>0</v>
      </c>
      <c r="S2610" s="524" t="e">
        <f>Produit_Tarif_Stock!#REF!</f>
        <v>#REF!</v>
      </c>
    </row>
    <row r="2611" spans="1:19" ht="24.75" customHeight="1">
      <c r="A2611" s="228" t="e">
        <f>Produit_Tarif_Stock!#REF!</f>
        <v>#REF!</v>
      </c>
      <c r="B2611" s="118" t="e">
        <f>IF(Produit_Tarif_Stock!#REF!&lt;&gt;"",Produit_Tarif_Stock!#REF!,"")</f>
        <v>#REF!</v>
      </c>
      <c r="C2611" s="502" t="e">
        <f>IF(Produit_Tarif_Stock!#REF!&lt;&gt;"",Produit_Tarif_Stock!#REF!,"")</f>
        <v>#REF!</v>
      </c>
      <c r="D2611" s="505" t="e">
        <f>IF(Produit_Tarif_Stock!#REF!&lt;&gt;"",Produit_Tarif_Stock!#REF!,"")</f>
        <v>#REF!</v>
      </c>
      <c r="E2611" s="514" t="e">
        <f>IF(Produit_Tarif_Stock!#REF!&lt;&gt;0,Produit_Tarif_Stock!#REF!,"")</f>
        <v>#REF!</v>
      </c>
      <c r="F2611" s="2" t="e">
        <f>IF(Produit_Tarif_Stock!#REF!&lt;&gt;"",Produit_Tarif_Stock!#REF!,"")</f>
        <v>#REF!</v>
      </c>
      <c r="G2611" s="506" t="e">
        <f>IF(Produit_Tarif_Stock!#REF!&lt;&gt;0,Produit_Tarif_Stock!#REF!,"")</f>
        <v>#REF!</v>
      </c>
      <c r="I2611" s="506" t="str">
        <f t="shared" si="82"/>
        <v/>
      </c>
      <c r="J2611" s="2" t="e">
        <f>IF(Produit_Tarif_Stock!#REF!&lt;&gt;0,Produit_Tarif_Stock!#REF!,"")</f>
        <v>#REF!</v>
      </c>
      <c r="K2611" s="2" t="e">
        <f>IF(Produit_Tarif_Stock!#REF!&lt;&gt;0,Produit_Tarif_Stock!#REF!,"")</f>
        <v>#REF!</v>
      </c>
      <c r="L2611" s="114" t="e">
        <f>IF(Produit_Tarif_Stock!#REF!&lt;&gt;0,Produit_Tarif_Stock!#REF!,"")</f>
        <v>#REF!</v>
      </c>
      <c r="M2611" s="114" t="e">
        <f>IF(Produit_Tarif_Stock!#REF!&lt;&gt;0,Produit_Tarif_Stock!#REF!,"")</f>
        <v>#REF!</v>
      </c>
      <c r="N2611" s="454"/>
      <c r="P2611" s="2" t="e">
        <f>IF(Produit_Tarif_Stock!#REF!&lt;&gt;0,Produit_Tarif_Stock!#REF!,"")</f>
        <v>#REF!</v>
      </c>
      <c r="Q2611" s="518" t="e">
        <f>IF(Produit_Tarif_Stock!#REF!&lt;&gt;0,(E2611-(E2611*H2611)-Produit_Tarif_Stock!#REF!)/Produit_Tarif_Stock!#REF!*100,(E2611-(E2611*H2611)-Produit_Tarif_Stock!#REF!)/Produit_Tarif_Stock!#REF!*100)</f>
        <v>#REF!</v>
      </c>
      <c r="R2611" s="523">
        <f t="shared" si="83"/>
        <v>0</v>
      </c>
      <c r="S2611" s="524" t="e">
        <f>Produit_Tarif_Stock!#REF!</f>
        <v>#REF!</v>
      </c>
    </row>
    <row r="2612" spans="1:19" ht="24.75" customHeight="1">
      <c r="A2612" s="228" t="e">
        <f>Produit_Tarif_Stock!#REF!</f>
        <v>#REF!</v>
      </c>
      <c r="B2612" s="118" t="e">
        <f>IF(Produit_Tarif_Stock!#REF!&lt;&gt;"",Produit_Tarif_Stock!#REF!,"")</f>
        <v>#REF!</v>
      </c>
      <c r="C2612" s="502" t="e">
        <f>IF(Produit_Tarif_Stock!#REF!&lt;&gt;"",Produit_Tarif_Stock!#REF!,"")</f>
        <v>#REF!</v>
      </c>
      <c r="D2612" s="505" t="e">
        <f>IF(Produit_Tarif_Stock!#REF!&lt;&gt;"",Produit_Tarif_Stock!#REF!,"")</f>
        <v>#REF!</v>
      </c>
      <c r="E2612" s="514" t="e">
        <f>IF(Produit_Tarif_Stock!#REF!&lt;&gt;0,Produit_Tarif_Stock!#REF!,"")</f>
        <v>#REF!</v>
      </c>
      <c r="F2612" s="2" t="e">
        <f>IF(Produit_Tarif_Stock!#REF!&lt;&gt;"",Produit_Tarif_Stock!#REF!,"")</f>
        <v>#REF!</v>
      </c>
      <c r="G2612" s="506" t="e">
        <f>IF(Produit_Tarif_Stock!#REF!&lt;&gt;0,Produit_Tarif_Stock!#REF!,"")</f>
        <v>#REF!</v>
      </c>
      <c r="I2612" s="506" t="str">
        <f t="shared" si="82"/>
        <v/>
      </c>
      <c r="J2612" s="2" t="e">
        <f>IF(Produit_Tarif_Stock!#REF!&lt;&gt;0,Produit_Tarif_Stock!#REF!,"")</f>
        <v>#REF!</v>
      </c>
      <c r="K2612" s="2" t="e">
        <f>IF(Produit_Tarif_Stock!#REF!&lt;&gt;0,Produit_Tarif_Stock!#REF!,"")</f>
        <v>#REF!</v>
      </c>
      <c r="L2612" s="114" t="e">
        <f>IF(Produit_Tarif_Stock!#REF!&lt;&gt;0,Produit_Tarif_Stock!#REF!,"")</f>
        <v>#REF!</v>
      </c>
      <c r="M2612" s="114" t="e">
        <f>IF(Produit_Tarif_Stock!#REF!&lt;&gt;0,Produit_Tarif_Stock!#REF!,"")</f>
        <v>#REF!</v>
      </c>
      <c r="N2612" s="454"/>
      <c r="P2612" s="2" t="e">
        <f>IF(Produit_Tarif_Stock!#REF!&lt;&gt;0,Produit_Tarif_Stock!#REF!,"")</f>
        <v>#REF!</v>
      </c>
      <c r="Q2612" s="518" t="e">
        <f>IF(Produit_Tarif_Stock!#REF!&lt;&gt;0,(E2612-(E2612*H2612)-Produit_Tarif_Stock!#REF!)/Produit_Tarif_Stock!#REF!*100,(E2612-(E2612*H2612)-Produit_Tarif_Stock!#REF!)/Produit_Tarif_Stock!#REF!*100)</f>
        <v>#REF!</v>
      </c>
      <c r="R2612" s="523">
        <f t="shared" si="83"/>
        <v>0</v>
      </c>
      <c r="S2612" s="524" t="e">
        <f>Produit_Tarif_Stock!#REF!</f>
        <v>#REF!</v>
      </c>
    </row>
    <row r="2613" spans="1:19" ht="24.75" customHeight="1">
      <c r="A2613" s="228" t="e">
        <f>Produit_Tarif_Stock!#REF!</f>
        <v>#REF!</v>
      </c>
      <c r="B2613" s="118" t="e">
        <f>IF(Produit_Tarif_Stock!#REF!&lt;&gt;"",Produit_Tarif_Stock!#REF!,"")</f>
        <v>#REF!</v>
      </c>
      <c r="C2613" s="502" t="e">
        <f>IF(Produit_Tarif_Stock!#REF!&lt;&gt;"",Produit_Tarif_Stock!#REF!,"")</f>
        <v>#REF!</v>
      </c>
      <c r="D2613" s="505" t="e">
        <f>IF(Produit_Tarif_Stock!#REF!&lt;&gt;"",Produit_Tarif_Stock!#REF!,"")</f>
        <v>#REF!</v>
      </c>
      <c r="E2613" s="514" t="e">
        <f>IF(Produit_Tarif_Stock!#REF!&lt;&gt;0,Produit_Tarif_Stock!#REF!,"")</f>
        <v>#REF!</v>
      </c>
      <c r="F2613" s="2" t="e">
        <f>IF(Produit_Tarif_Stock!#REF!&lt;&gt;"",Produit_Tarif_Stock!#REF!,"")</f>
        <v>#REF!</v>
      </c>
      <c r="G2613" s="506" t="e">
        <f>IF(Produit_Tarif_Stock!#REF!&lt;&gt;0,Produit_Tarif_Stock!#REF!,"")</f>
        <v>#REF!</v>
      </c>
      <c r="I2613" s="506" t="str">
        <f t="shared" si="82"/>
        <v/>
      </c>
      <c r="J2613" s="2" t="e">
        <f>IF(Produit_Tarif_Stock!#REF!&lt;&gt;0,Produit_Tarif_Stock!#REF!,"")</f>
        <v>#REF!</v>
      </c>
      <c r="K2613" s="2" t="e">
        <f>IF(Produit_Tarif_Stock!#REF!&lt;&gt;0,Produit_Tarif_Stock!#REF!,"")</f>
        <v>#REF!</v>
      </c>
      <c r="L2613" s="114" t="e">
        <f>IF(Produit_Tarif_Stock!#REF!&lt;&gt;0,Produit_Tarif_Stock!#REF!,"")</f>
        <v>#REF!</v>
      </c>
      <c r="M2613" s="114" t="e">
        <f>IF(Produit_Tarif_Stock!#REF!&lt;&gt;0,Produit_Tarif_Stock!#REF!,"")</f>
        <v>#REF!</v>
      </c>
      <c r="N2613" s="454"/>
      <c r="P2613" s="2" t="e">
        <f>IF(Produit_Tarif_Stock!#REF!&lt;&gt;0,Produit_Tarif_Stock!#REF!,"")</f>
        <v>#REF!</v>
      </c>
      <c r="Q2613" s="518" t="e">
        <f>IF(Produit_Tarif_Stock!#REF!&lt;&gt;0,(E2613-(E2613*H2613)-Produit_Tarif_Stock!#REF!)/Produit_Tarif_Stock!#REF!*100,(E2613-(E2613*H2613)-Produit_Tarif_Stock!#REF!)/Produit_Tarif_Stock!#REF!*100)</f>
        <v>#REF!</v>
      </c>
      <c r="R2613" s="523">
        <f t="shared" si="83"/>
        <v>0</v>
      </c>
      <c r="S2613" s="524" t="e">
        <f>Produit_Tarif_Stock!#REF!</f>
        <v>#REF!</v>
      </c>
    </row>
    <row r="2614" spans="1:19" ht="24.75" customHeight="1">
      <c r="A2614" s="228" t="e">
        <f>Produit_Tarif_Stock!#REF!</f>
        <v>#REF!</v>
      </c>
      <c r="B2614" s="118" t="e">
        <f>IF(Produit_Tarif_Stock!#REF!&lt;&gt;"",Produit_Tarif_Stock!#REF!,"")</f>
        <v>#REF!</v>
      </c>
      <c r="C2614" s="502" t="e">
        <f>IF(Produit_Tarif_Stock!#REF!&lt;&gt;"",Produit_Tarif_Stock!#REF!,"")</f>
        <v>#REF!</v>
      </c>
      <c r="D2614" s="505" t="e">
        <f>IF(Produit_Tarif_Stock!#REF!&lt;&gt;"",Produit_Tarif_Stock!#REF!,"")</f>
        <v>#REF!</v>
      </c>
      <c r="E2614" s="514" t="e">
        <f>IF(Produit_Tarif_Stock!#REF!&lt;&gt;0,Produit_Tarif_Stock!#REF!,"")</f>
        <v>#REF!</v>
      </c>
      <c r="F2614" s="2" t="e">
        <f>IF(Produit_Tarif_Stock!#REF!&lt;&gt;"",Produit_Tarif_Stock!#REF!,"")</f>
        <v>#REF!</v>
      </c>
      <c r="G2614" s="506" t="e">
        <f>IF(Produit_Tarif_Stock!#REF!&lt;&gt;0,Produit_Tarif_Stock!#REF!,"")</f>
        <v>#REF!</v>
      </c>
      <c r="I2614" s="506" t="str">
        <f t="shared" si="82"/>
        <v/>
      </c>
      <c r="J2614" s="2" t="e">
        <f>IF(Produit_Tarif_Stock!#REF!&lt;&gt;0,Produit_Tarif_Stock!#REF!,"")</f>
        <v>#REF!</v>
      </c>
      <c r="K2614" s="2" t="e">
        <f>IF(Produit_Tarif_Stock!#REF!&lt;&gt;0,Produit_Tarif_Stock!#REF!,"")</f>
        <v>#REF!</v>
      </c>
      <c r="L2614" s="114" t="e">
        <f>IF(Produit_Tarif_Stock!#REF!&lt;&gt;0,Produit_Tarif_Stock!#REF!,"")</f>
        <v>#REF!</v>
      </c>
      <c r="M2614" s="114" t="e">
        <f>IF(Produit_Tarif_Stock!#REF!&lt;&gt;0,Produit_Tarif_Stock!#REF!,"")</f>
        <v>#REF!</v>
      </c>
      <c r="N2614" s="454"/>
      <c r="P2614" s="2" t="e">
        <f>IF(Produit_Tarif_Stock!#REF!&lt;&gt;0,Produit_Tarif_Stock!#REF!,"")</f>
        <v>#REF!</v>
      </c>
      <c r="Q2614" s="518" t="e">
        <f>IF(Produit_Tarif_Stock!#REF!&lt;&gt;0,(E2614-(E2614*H2614)-Produit_Tarif_Stock!#REF!)/Produit_Tarif_Stock!#REF!*100,(E2614-(E2614*H2614)-Produit_Tarif_Stock!#REF!)/Produit_Tarif_Stock!#REF!*100)</f>
        <v>#REF!</v>
      </c>
      <c r="R2614" s="523">
        <f t="shared" si="83"/>
        <v>0</v>
      </c>
      <c r="S2614" s="524" t="e">
        <f>Produit_Tarif_Stock!#REF!</f>
        <v>#REF!</v>
      </c>
    </row>
    <row r="2615" spans="1:19" ht="24.75" customHeight="1">
      <c r="A2615" s="228" t="e">
        <f>Produit_Tarif_Stock!#REF!</f>
        <v>#REF!</v>
      </c>
      <c r="B2615" s="118" t="e">
        <f>IF(Produit_Tarif_Stock!#REF!&lt;&gt;"",Produit_Tarif_Stock!#REF!,"")</f>
        <v>#REF!</v>
      </c>
      <c r="C2615" s="502" t="e">
        <f>IF(Produit_Tarif_Stock!#REF!&lt;&gt;"",Produit_Tarif_Stock!#REF!,"")</f>
        <v>#REF!</v>
      </c>
      <c r="D2615" s="505" t="e">
        <f>IF(Produit_Tarif_Stock!#REF!&lt;&gt;"",Produit_Tarif_Stock!#REF!,"")</f>
        <v>#REF!</v>
      </c>
      <c r="E2615" s="514" t="e">
        <f>IF(Produit_Tarif_Stock!#REF!&lt;&gt;0,Produit_Tarif_Stock!#REF!,"")</f>
        <v>#REF!</v>
      </c>
      <c r="F2615" s="2" t="e">
        <f>IF(Produit_Tarif_Stock!#REF!&lt;&gt;"",Produit_Tarif_Stock!#REF!,"")</f>
        <v>#REF!</v>
      </c>
      <c r="G2615" s="506" t="e">
        <f>IF(Produit_Tarif_Stock!#REF!&lt;&gt;0,Produit_Tarif_Stock!#REF!,"")</f>
        <v>#REF!</v>
      </c>
      <c r="I2615" s="506" t="str">
        <f t="shared" si="82"/>
        <v/>
      </c>
      <c r="J2615" s="2" t="e">
        <f>IF(Produit_Tarif_Stock!#REF!&lt;&gt;0,Produit_Tarif_Stock!#REF!,"")</f>
        <v>#REF!</v>
      </c>
      <c r="K2615" s="2" t="e">
        <f>IF(Produit_Tarif_Stock!#REF!&lt;&gt;0,Produit_Tarif_Stock!#REF!,"")</f>
        <v>#REF!</v>
      </c>
      <c r="L2615" s="114" t="e">
        <f>IF(Produit_Tarif_Stock!#REF!&lt;&gt;0,Produit_Tarif_Stock!#REF!,"")</f>
        <v>#REF!</v>
      </c>
      <c r="M2615" s="114" t="e">
        <f>IF(Produit_Tarif_Stock!#REF!&lt;&gt;0,Produit_Tarif_Stock!#REF!,"")</f>
        <v>#REF!</v>
      </c>
      <c r="N2615" s="454"/>
      <c r="P2615" s="2" t="e">
        <f>IF(Produit_Tarif_Stock!#REF!&lt;&gt;0,Produit_Tarif_Stock!#REF!,"")</f>
        <v>#REF!</v>
      </c>
      <c r="Q2615" s="518" t="e">
        <f>IF(Produit_Tarif_Stock!#REF!&lt;&gt;0,(E2615-(E2615*H2615)-Produit_Tarif_Stock!#REF!)/Produit_Tarif_Stock!#REF!*100,(E2615-(E2615*H2615)-Produit_Tarif_Stock!#REF!)/Produit_Tarif_Stock!#REF!*100)</f>
        <v>#REF!</v>
      </c>
      <c r="R2615" s="523">
        <f t="shared" si="83"/>
        <v>0</v>
      </c>
      <c r="S2615" s="524" t="e">
        <f>Produit_Tarif_Stock!#REF!</f>
        <v>#REF!</v>
      </c>
    </row>
    <row r="2616" spans="1:19" ht="24.75" customHeight="1">
      <c r="A2616" s="228" t="e">
        <f>Produit_Tarif_Stock!#REF!</f>
        <v>#REF!</v>
      </c>
      <c r="B2616" s="118" t="e">
        <f>IF(Produit_Tarif_Stock!#REF!&lt;&gt;"",Produit_Tarif_Stock!#REF!,"")</f>
        <v>#REF!</v>
      </c>
      <c r="C2616" s="502" t="e">
        <f>IF(Produit_Tarif_Stock!#REF!&lt;&gt;"",Produit_Tarif_Stock!#REF!,"")</f>
        <v>#REF!</v>
      </c>
      <c r="D2616" s="505" t="e">
        <f>IF(Produit_Tarif_Stock!#REF!&lt;&gt;"",Produit_Tarif_Stock!#REF!,"")</f>
        <v>#REF!</v>
      </c>
      <c r="E2616" s="514" t="e">
        <f>IF(Produit_Tarif_Stock!#REF!&lt;&gt;0,Produit_Tarif_Stock!#REF!,"")</f>
        <v>#REF!</v>
      </c>
      <c r="F2616" s="2" t="e">
        <f>IF(Produit_Tarif_Stock!#REF!&lt;&gt;"",Produit_Tarif_Stock!#REF!,"")</f>
        <v>#REF!</v>
      </c>
      <c r="G2616" s="506" t="e">
        <f>IF(Produit_Tarif_Stock!#REF!&lt;&gt;0,Produit_Tarif_Stock!#REF!,"")</f>
        <v>#REF!</v>
      </c>
      <c r="I2616" s="506" t="str">
        <f t="shared" si="82"/>
        <v/>
      </c>
      <c r="J2616" s="2" t="e">
        <f>IF(Produit_Tarif_Stock!#REF!&lt;&gt;0,Produit_Tarif_Stock!#REF!,"")</f>
        <v>#REF!</v>
      </c>
      <c r="K2616" s="2" t="e">
        <f>IF(Produit_Tarif_Stock!#REF!&lt;&gt;0,Produit_Tarif_Stock!#REF!,"")</f>
        <v>#REF!</v>
      </c>
      <c r="L2616" s="114" t="e">
        <f>IF(Produit_Tarif_Stock!#REF!&lt;&gt;0,Produit_Tarif_Stock!#REF!,"")</f>
        <v>#REF!</v>
      </c>
      <c r="M2616" s="114" t="e">
        <f>IF(Produit_Tarif_Stock!#REF!&lt;&gt;0,Produit_Tarif_Stock!#REF!,"")</f>
        <v>#REF!</v>
      </c>
      <c r="N2616" s="454"/>
      <c r="P2616" s="2" t="e">
        <f>IF(Produit_Tarif_Stock!#REF!&lt;&gt;0,Produit_Tarif_Stock!#REF!,"")</f>
        <v>#REF!</v>
      </c>
      <c r="Q2616" s="518" t="e">
        <f>IF(Produit_Tarif_Stock!#REF!&lt;&gt;0,(E2616-(E2616*H2616)-Produit_Tarif_Stock!#REF!)/Produit_Tarif_Stock!#REF!*100,(E2616-(E2616*H2616)-Produit_Tarif_Stock!#REF!)/Produit_Tarif_Stock!#REF!*100)</f>
        <v>#REF!</v>
      </c>
      <c r="R2616" s="523">
        <f t="shared" si="83"/>
        <v>0</v>
      </c>
      <c r="S2616" s="524" t="e">
        <f>Produit_Tarif_Stock!#REF!</f>
        <v>#REF!</v>
      </c>
    </row>
    <row r="2617" spans="1:19" ht="24.75" customHeight="1">
      <c r="A2617" s="228" t="e">
        <f>Produit_Tarif_Stock!#REF!</f>
        <v>#REF!</v>
      </c>
      <c r="B2617" s="118" t="e">
        <f>IF(Produit_Tarif_Stock!#REF!&lt;&gt;"",Produit_Tarif_Stock!#REF!,"")</f>
        <v>#REF!</v>
      </c>
      <c r="C2617" s="502" t="e">
        <f>IF(Produit_Tarif_Stock!#REF!&lt;&gt;"",Produit_Tarif_Stock!#REF!,"")</f>
        <v>#REF!</v>
      </c>
      <c r="D2617" s="505" t="e">
        <f>IF(Produit_Tarif_Stock!#REF!&lt;&gt;"",Produit_Tarif_Stock!#REF!,"")</f>
        <v>#REF!</v>
      </c>
      <c r="E2617" s="514" t="e">
        <f>IF(Produit_Tarif_Stock!#REF!&lt;&gt;0,Produit_Tarif_Stock!#REF!,"")</f>
        <v>#REF!</v>
      </c>
      <c r="F2617" s="2" t="e">
        <f>IF(Produit_Tarif_Stock!#REF!&lt;&gt;"",Produit_Tarif_Stock!#REF!,"")</f>
        <v>#REF!</v>
      </c>
      <c r="G2617" s="506" t="e">
        <f>IF(Produit_Tarif_Stock!#REF!&lt;&gt;0,Produit_Tarif_Stock!#REF!,"")</f>
        <v>#REF!</v>
      </c>
      <c r="I2617" s="506" t="str">
        <f t="shared" si="82"/>
        <v/>
      </c>
      <c r="J2617" s="2" t="e">
        <f>IF(Produit_Tarif_Stock!#REF!&lt;&gt;0,Produit_Tarif_Stock!#REF!,"")</f>
        <v>#REF!</v>
      </c>
      <c r="K2617" s="2" t="e">
        <f>IF(Produit_Tarif_Stock!#REF!&lt;&gt;0,Produit_Tarif_Stock!#REF!,"")</f>
        <v>#REF!</v>
      </c>
      <c r="L2617" s="114" t="e">
        <f>IF(Produit_Tarif_Stock!#REF!&lt;&gt;0,Produit_Tarif_Stock!#REF!,"")</f>
        <v>#REF!</v>
      </c>
      <c r="M2617" s="114" t="e">
        <f>IF(Produit_Tarif_Stock!#REF!&lt;&gt;0,Produit_Tarif_Stock!#REF!,"")</f>
        <v>#REF!</v>
      </c>
      <c r="N2617" s="454"/>
      <c r="P2617" s="2" t="e">
        <f>IF(Produit_Tarif_Stock!#REF!&lt;&gt;0,Produit_Tarif_Stock!#REF!,"")</f>
        <v>#REF!</v>
      </c>
      <c r="Q2617" s="518" t="e">
        <f>IF(Produit_Tarif_Stock!#REF!&lt;&gt;0,(E2617-(E2617*H2617)-Produit_Tarif_Stock!#REF!)/Produit_Tarif_Stock!#REF!*100,(E2617-(E2617*H2617)-Produit_Tarif_Stock!#REF!)/Produit_Tarif_Stock!#REF!*100)</f>
        <v>#REF!</v>
      </c>
      <c r="R2617" s="523">
        <f t="shared" si="83"/>
        <v>0</v>
      </c>
      <c r="S2617" s="524" t="e">
        <f>Produit_Tarif_Stock!#REF!</f>
        <v>#REF!</v>
      </c>
    </row>
    <row r="2618" spans="1:19" ht="24.75" customHeight="1">
      <c r="A2618" s="228" t="e">
        <f>Produit_Tarif_Stock!#REF!</f>
        <v>#REF!</v>
      </c>
      <c r="B2618" s="118" t="e">
        <f>IF(Produit_Tarif_Stock!#REF!&lt;&gt;"",Produit_Tarif_Stock!#REF!,"")</f>
        <v>#REF!</v>
      </c>
      <c r="C2618" s="502" t="e">
        <f>IF(Produit_Tarif_Stock!#REF!&lt;&gt;"",Produit_Tarif_Stock!#REF!,"")</f>
        <v>#REF!</v>
      </c>
      <c r="D2618" s="505" t="e">
        <f>IF(Produit_Tarif_Stock!#REF!&lt;&gt;"",Produit_Tarif_Stock!#REF!,"")</f>
        <v>#REF!</v>
      </c>
      <c r="E2618" s="514" t="e">
        <f>IF(Produit_Tarif_Stock!#REF!&lt;&gt;0,Produit_Tarif_Stock!#REF!,"")</f>
        <v>#REF!</v>
      </c>
      <c r="F2618" s="2" t="e">
        <f>IF(Produit_Tarif_Stock!#REF!&lt;&gt;"",Produit_Tarif_Stock!#REF!,"")</f>
        <v>#REF!</v>
      </c>
      <c r="G2618" s="506" t="e">
        <f>IF(Produit_Tarif_Stock!#REF!&lt;&gt;0,Produit_Tarif_Stock!#REF!,"")</f>
        <v>#REF!</v>
      </c>
      <c r="I2618" s="506" t="str">
        <f t="shared" si="82"/>
        <v/>
      </c>
      <c r="J2618" s="2" t="e">
        <f>IF(Produit_Tarif_Stock!#REF!&lt;&gt;0,Produit_Tarif_Stock!#REF!,"")</f>
        <v>#REF!</v>
      </c>
      <c r="K2618" s="2" t="e">
        <f>IF(Produit_Tarif_Stock!#REF!&lt;&gt;0,Produit_Tarif_Stock!#REF!,"")</f>
        <v>#REF!</v>
      </c>
      <c r="L2618" s="114" t="e">
        <f>IF(Produit_Tarif_Stock!#REF!&lt;&gt;0,Produit_Tarif_Stock!#REF!,"")</f>
        <v>#REF!</v>
      </c>
      <c r="M2618" s="114" t="e">
        <f>IF(Produit_Tarif_Stock!#REF!&lt;&gt;0,Produit_Tarif_Stock!#REF!,"")</f>
        <v>#REF!</v>
      </c>
      <c r="N2618" s="454"/>
      <c r="P2618" s="2" t="e">
        <f>IF(Produit_Tarif_Stock!#REF!&lt;&gt;0,Produit_Tarif_Stock!#REF!,"")</f>
        <v>#REF!</v>
      </c>
      <c r="Q2618" s="518" t="e">
        <f>IF(Produit_Tarif_Stock!#REF!&lt;&gt;0,(E2618-(E2618*H2618)-Produit_Tarif_Stock!#REF!)/Produit_Tarif_Stock!#REF!*100,(E2618-(E2618*H2618)-Produit_Tarif_Stock!#REF!)/Produit_Tarif_Stock!#REF!*100)</f>
        <v>#REF!</v>
      </c>
      <c r="R2618" s="523">
        <f t="shared" si="83"/>
        <v>0</v>
      </c>
      <c r="S2618" s="524" t="e">
        <f>Produit_Tarif_Stock!#REF!</f>
        <v>#REF!</v>
      </c>
    </row>
    <row r="2619" spans="1:19" ht="24.75" customHeight="1">
      <c r="A2619" s="228" t="e">
        <f>Produit_Tarif_Stock!#REF!</f>
        <v>#REF!</v>
      </c>
      <c r="B2619" s="118" t="e">
        <f>IF(Produit_Tarif_Stock!#REF!&lt;&gt;"",Produit_Tarif_Stock!#REF!,"")</f>
        <v>#REF!</v>
      </c>
      <c r="C2619" s="502" t="e">
        <f>IF(Produit_Tarif_Stock!#REF!&lt;&gt;"",Produit_Tarif_Stock!#REF!,"")</f>
        <v>#REF!</v>
      </c>
      <c r="D2619" s="505" t="e">
        <f>IF(Produit_Tarif_Stock!#REF!&lt;&gt;"",Produit_Tarif_Stock!#REF!,"")</f>
        <v>#REF!</v>
      </c>
      <c r="E2619" s="514" t="e">
        <f>IF(Produit_Tarif_Stock!#REF!&lt;&gt;0,Produit_Tarif_Stock!#REF!,"")</f>
        <v>#REF!</v>
      </c>
      <c r="F2619" s="2" t="e">
        <f>IF(Produit_Tarif_Stock!#REF!&lt;&gt;"",Produit_Tarif_Stock!#REF!,"")</f>
        <v>#REF!</v>
      </c>
      <c r="G2619" s="506" t="e">
        <f>IF(Produit_Tarif_Stock!#REF!&lt;&gt;0,Produit_Tarif_Stock!#REF!,"")</f>
        <v>#REF!</v>
      </c>
      <c r="I2619" s="506" t="str">
        <f t="shared" si="82"/>
        <v/>
      </c>
      <c r="J2619" s="2" t="e">
        <f>IF(Produit_Tarif_Stock!#REF!&lt;&gt;0,Produit_Tarif_Stock!#REF!,"")</f>
        <v>#REF!</v>
      </c>
      <c r="K2619" s="2" t="e">
        <f>IF(Produit_Tarif_Stock!#REF!&lt;&gt;0,Produit_Tarif_Stock!#REF!,"")</f>
        <v>#REF!</v>
      </c>
      <c r="L2619" s="114" t="e">
        <f>IF(Produit_Tarif_Stock!#REF!&lt;&gt;0,Produit_Tarif_Stock!#REF!,"")</f>
        <v>#REF!</v>
      </c>
      <c r="M2619" s="114" t="e">
        <f>IF(Produit_Tarif_Stock!#REF!&lt;&gt;0,Produit_Tarif_Stock!#REF!,"")</f>
        <v>#REF!</v>
      </c>
      <c r="N2619" s="454"/>
      <c r="P2619" s="2" t="e">
        <f>IF(Produit_Tarif_Stock!#REF!&lt;&gt;0,Produit_Tarif_Stock!#REF!,"")</f>
        <v>#REF!</v>
      </c>
      <c r="Q2619" s="518" t="e">
        <f>IF(Produit_Tarif_Stock!#REF!&lt;&gt;0,(E2619-(E2619*H2619)-Produit_Tarif_Stock!#REF!)/Produit_Tarif_Stock!#REF!*100,(E2619-(E2619*H2619)-Produit_Tarif_Stock!#REF!)/Produit_Tarif_Stock!#REF!*100)</f>
        <v>#REF!</v>
      </c>
      <c r="R2619" s="523">
        <f t="shared" si="83"/>
        <v>0</v>
      </c>
      <c r="S2619" s="524" t="e">
        <f>Produit_Tarif_Stock!#REF!</f>
        <v>#REF!</v>
      </c>
    </row>
    <row r="2620" spans="1:19" ht="24.75" customHeight="1">
      <c r="A2620" s="228" t="e">
        <f>Produit_Tarif_Stock!#REF!</f>
        <v>#REF!</v>
      </c>
      <c r="B2620" s="118" t="e">
        <f>IF(Produit_Tarif_Stock!#REF!&lt;&gt;"",Produit_Tarif_Stock!#REF!,"")</f>
        <v>#REF!</v>
      </c>
      <c r="C2620" s="502" t="e">
        <f>IF(Produit_Tarif_Stock!#REF!&lt;&gt;"",Produit_Tarif_Stock!#REF!,"")</f>
        <v>#REF!</v>
      </c>
      <c r="D2620" s="505" t="e">
        <f>IF(Produit_Tarif_Stock!#REF!&lt;&gt;"",Produit_Tarif_Stock!#REF!,"")</f>
        <v>#REF!</v>
      </c>
      <c r="E2620" s="514" t="e">
        <f>IF(Produit_Tarif_Stock!#REF!&lt;&gt;0,Produit_Tarif_Stock!#REF!,"")</f>
        <v>#REF!</v>
      </c>
      <c r="F2620" s="2" t="e">
        <f>IF(Produit_Tarif_Stock!#REF!&lt;&gt;"",Produit_Tarif_Stock!#REF!,"")</f>
        <v>#REF!</v>
      </c>
      <c r="G2620" s="506" t="e">
        <f>IF(Produit_Tarif_Stock!#REF!&lt;&gt;0,Produit_Tarif_Stock!#REF!,"")</f>
        <v>#REF!</v>
      </c>
      <c r="I2620" s="506" t="str">
        <f t="shared" si="82"/>
        <v/>
      </c>
      <c r="J2620" s="2" t="e">
        <f>IF(Produit_Tarif_Stock!#REF!&lt;&gt;0,Produit_Tarif_Stock!#REF!,"")</f>
        <v>#REF!</v>
      </c>
      <c r="K2620" s="2" t="e">
        <f>IF(Produit_Tarif_Stock!#REF!&lt;&gt;0,Produit_Tarif_Stock!#REF!,"")</f>
        <v>#REF!</v>
      </c>
      <c r="L2620" s="114" t="e">
        <f>IF(Produit_Tarif_Stock!#REF!&lt;&gt;0,Produit_Tarif_Stock!#REF!,"")</f>
        <v>#REF!</v>
      </c>
      <c r="M2620" s="114" t="e">
        <f>IF(Produit_Tarif_Stock!#REF!&lt;&gt;0,Produit_Tarif_Stock!#REF!,"")</f>
        <v>#REF!</v>
      </c>
      <c r="N2620" s="454"/>
      <c r="P2620" s="2" t="e">
        <f>IF(Produit_Tarif_Stock!#REF!&lt;&gt;0,Produit_Tarif_Stock!#REF!,"")</f>
        <v>#REF!</v>
      </c>
      <c r="Q2620" s="518" t="e">
        <f>IF(Produit_Tarif_Stock!#REF!&lt;&gt;0,(E2620-(E2620*H2620)-Produit_Tarif_Stock!#REF!)/Produit_Tarif_Stock!#REF!*100,(E2620-(E2620*H2620)-Produit_Tarif_Stock!#REF!)/Produit_Tarif_Stock!#REF!*100)</f>
        <v>#REF!</v>
      </c>
      <c r="R2620" s="523">
        <f t="shared" si="83"/>
        <v>0</v>
      </c>
      <c r="S2620" s="524" t="e">
        <f>Produit_Tarif_Stock!#REF!</f>
        <v>#REF!</v>
      </c>
    </row>
    <row r="2621" spans="1:19" ht="24.75" customHeight="1">
      <c r="A2621" s="228" t="e">
        <f>Produit_Tarif_Stock!#REF!</f>
        <v>#REF!</v>
      </c>
      <c r="B2621" s="118" t="e">
        <f>IF(Produit_Tarif_Stock!#REF!&lt;&gt;"",Produit_Tarif_Stock!#REF!,"")</f>
        <v>#REF!</v>
      </c>
      <c r="C2621" s="502" t="e">
        <f>IF(Produit_Tarif_Stock!#REF!&lt;&gt;"",Produit_Tarif_Stock!#REF!,"")</f>
        <v>#REF!</v>
      </c>
      <c r="D2621" s="505" t="e">
        <f>IF(Produit_Tarif_Stock!#REF!&lt;&gt;"",Produit_Tarif_Stock!#REF!,"")</f>
        <v>#REF!</v>
      </c>
      <c r="E2621" s="514" t="e">
        <f>IF(Produit_Tarif_Stock!#REF!&lt;&gt;0,Produit_Tarif_Stock!#REF!,"")</f>
        <v>#REF!</v>
      </c>
      <c r="F2621" s="2" t="e">
        <f>IF(Produit_Tarif_Stock!#REF!&lt;&gt;"",Produit_Tarif_Stock!#REF!,"")</f>
        <v>#REF!</v>
      </c>
      <c r="G2621" s="506" t="e">
        <f>IF(Produit_Tarif_Stock!#REF!&lt;&gt;0,Produit_Tarif_Stock!#REF!,"")</f>
        <v>#REF!</v>
      </c>
      <c r="I2621" s="506" t="str">
        <f t="shared" si="82"/>
        <v/>
      </c>
      <c r="J2621" s="2" t="e">
        <f>IF(Produit_Tarif_Stock!#REF!&lt;&gt;0,Produit_Tarif_Stock!#REF!,"")</f>
        <v>#REF!</v>
      </c>
      <c r="K2621" s="2" t="e">
        <f>IF(Produit_Tarif_Stock!#REF!&lt;&gt;0,Produit_Tarif_Stock!#REF!,"")</f>
        <v>#REF!</v>
      </c>
      <c r="L2621" s="114" t="e">
        <f>IF(Produit_Tarif_Stock!#REF!&lt;&gt;0,Produit_Tarif_Stock!#REF!,"")</f>
        <v>#REF!</v>
      </c>
      <c r="M2621" s="114" t="e">
        <f>IF(Produit_Tarif_Stock!#REF!&lt;&gt;0,Produit_Tarif_Stock!#REF!,"")</f>
        <v>#REF!</v>
      </c>
      <c r="N2621" s="454"/>
      <c r="P2621" s="2" t="e">
        <f>IF(Produit_Tarif_Stock!#REF!&lt;&gt;0,Produit_Tarif_Stock!#REF!,"")</f>
        <v>#REF!</v>
      </c>
      <c r="Q2621" s="518" t="e">
        <f>IF(Produit_Tarif_Stock!#REF!&lt;&gt;0,(E2621-(E2621*H2621)-Produit_Tarif_Stock!#REF!)/Produit_Tarif_Stock!#REF!*100,(E2621-(E2621*H2621)-Produit_Tarif_Stock!#REF!)/Produit_Tarif_Stock!#REF!*100)</f>
        <v>#REF!</v>
      </c>
      <c r="R2621" s="523">
        <f t="shared" si="83"/>
        <v>0</v>
      </c>
      <c r="S2621" s="524" t="e">
        <f>Produit_Tarif_Stock!#REF!</f>
        <v>#REF!</v>
      </c>
    </row>
    <row r="2622" spans="1:19" ht="24.75" customHeight="1">
      <c r="A2622" s="228" t="e">
        <f>Produit_Tarif_Stock!#REF!</f>
        <v>#REF!</v>
      </c>
      <c r="B2622" s="118" t="e">
        <f>IF(Produit_Tarif_Stock!#REF!&lt;&gt;"",Produit_Tarif_Stock!#REF!,"")</f>
        <v>#REF!</v>
      </c>
      <c r="C2622" s="502" t="e">
        <f>IF(Produit_Tarif_Stock!#REF!&lt;&gt;"",Produit_Tarif_Stock!#REF!,"")</f>
        <v>#REF!</v>
      </c>
      <c r="D2622" s="505" t="e">
        <f>IF(Produit_Tarif_Stock!#REF!&lt;&gt;"",Produit_Tarif_Stock!#REF!,"")</f>
        <v>#REF!</v>
      </c>
      <c r="E2622" s="514" t="e">
        <f>IF(Produit_Tarif_Stock!#REF!&lt;&gt;0,Produit_Tarif_Stock!#REF!,"")</f>
        <v>#REF!</v>
      </c>
      <c r="F2622" s="2" t="e">
        <f>IF(Produit_Tarif_Stock!#REF!&lt;&gt;"",Produit_Tarif_Stock!#REF!,"")</f>
        <v>#REF!</v>
      </c>
      <c r="G2622" s="506" t="e">
        <f>IF(Produit_Tarif_Stock!#REF!&lt;&gt;0,Produit_Tarif_Stock!#REF!,"")</f>
        <v>#REF!</v>
      </c>
      <c r="I2622" s="506" t="str">
        <f t="shared" si="82"/>
        <v/>
      </c>
      <c r="J2622" s="2" t="e">
        <f>IF(Produit_Tarif_Stock!#REF!&lt;&gt;0,Produit_Tarif_Stock!#REF!,"")</f>
        <v>#REF!</v>
      </c>
      <c r="K2622" s="2" t="e">
        <f>IF(Produit_Tarif_Stock!#REF!&lt;&gt;0,Produit_Tarif_Stock!#REF!,"")</f>
        <v>#REF!</v>
      </c>
      <c r="L2622" s="114" t="e">
        <f>IF(Produit_Tarif_Stock!#REF!&lt;&gt;0,Produit_Tarif_Stock!#REF!,"")</f>
        <v>#REF!</v>
      </c>
      <c r="M2622" s="114" t="e">
        <f>IF(Produit_Tarif_Stock!#REF!&lt;&gt;0,Produit_Tarif_Stock!#REF!,"")</f>
        <v>#REF!</v>
      </c>
      <c r="N2622" s="454"/>
      <c r="P2622" s="2" t="e">
        <f>IF(Produit_Tarif_Stock!#REF!&lt;&gt;0,Produit_Tarif_Stock!#REF!,"")</f>
        <v>#REF!</v>
      </c>
      <c r="Q2622" s="518" t="e">
        <f>IF(Produit_Tarif_Stock!#REF!&lt;&gt;0,(E2622-(E2622*H2622)-Produit_Tarif_Stock!#REF!)/Produit_Tarif_Stock!#REF!*100,(E2622-(E2622*H2622)-Produit_Tarif_Stock!#REF!)/Produit_Tarif_Stock!#REF!*100)</f>
        <v>#REF!</v>
      </c>
      <c r="R2622" s="523">
        <f t="shared" si="83"/>
        <v>0</v>
      </c>
      <c r="S2622" s="524" t="e">
        <f>Produit_Tarif_Stock!#REF!</f>
        <v>#REF!</v>
      </c>
    </row>
    <row r="2623" spans="1:19" ht="24.75" customHeight="1">
      <c r="A2623" s="228" t="e">
        <f>Produit_Tarif_Stock!#REF!</f>
        <v>#REF!</v>
      </c>
      <c r="B2623" s="118" t="e">
        <f>IF(Produit_Tarif_Stock!#REF!&lt;&gt;"",Produit_Tarif_Stock!#REF!,"")</f>
        <v>#REF!</v>
      </c>
      <c r="C2623" s="502" t="e">
        <f>IF(Produit_Tarif_Stock!#REF!&lt;&gt;"",Produit_Tarif_Stock!#REF!,"")</f>
        <v>#REF!</v>
      </c>
      <c r="D2623" s="505" t="e">
        <f>IF(Produit_Tarif_Stock!#REF!&lt;&gt;"",Produit_Tarif_Stock!#REF!,"")</f>
        <v>#REF!</v>
      </c>
      <c r="E2623" s="514" t="e">
        <f>IF(Produit_Tarif_Stock!#REF!&lt;&gt;0,Produit_Tarif_Stock!#REF!,"")</f>
        <v>#REF!</v>
      </c>
      <c r="F2623" s="2" t="e">
        <f>IF(Produit_Tarif_Stock!#REF!&lt;&gt;"",Produit_Tarif_Stock!#REF!,"")</f>
        <v>#REF!</v>
      </c>
      <c r="G2623" s="506" t="e">
        <f>IF(Produit_Tarif_Stock!#REF!&lt;&gt;0,Produit_Tarif_Stock!#REF!,"")</f>
        <v>#REF!</v>
      </c>
      <c r="I2623" s="506" t="str">
        <f t="shared" si="82"/>
        <v/>
      </c>
      <c r="J2623" s="2" t="e">
        <f>IF(Produit_Tarif_Stock!#REF!&lt;&gt;0,Produit_Tarif_Stock!#REF!,"")</f>
        <v>#REF!</v>
      </c>
      <c r="K2623" s="2" t="e">
        <f>IF(Produit_Tarif_Stock!#REF!&lt;&gt;0,Produit_Tarif_Stock!#REF!,"")</f>
        <v>#REF!</v>
      </c>
      <c r="L2623" s="114" t="e">
        <f>IF(Produit_Tarif_Stock!#REF!&lt;&gt;0,Produit_Tarif_Stock!#REF!,"")</f>
        <v>#REF!</v>
      </c>
      <c r="M2623" s="114" t="e">
        <f>IF(Produit_Tarif_Stock!#REF!&lt;&gt;0,Produit_Tarif_Stock!#REF!,"")</f>
        <v>#REF!</v>
      </c>
      <c r="N2623" s="454"/>
      <c r="P2623" s="2" t="e">
        <f>IF(Produit_Tarif_Stock!#REF!&lt;&gt;0,Produit_Tarif_Stock!#REF!,"")</f>
        <v>#REF!</v>
      </c>
      <c r="Q2623" s="518" t="e">
        <f>IF(Produit_Tarif_Stock!#REF!&lt;&gt;0,(E2623-(E2623*H2623)-Produit_Tarif_Stock!#REF!)/Produit_Tarif_Stock!#REF!*100,(E2623-(E2623*H2623)-Produit_Tarif_Stock!#REF!)/Produit_Tarif_Stock!#REF!*100)</f>
        <v>#REF!</v>
      </c>
      <c r="R2623" s="523">
        <f t="shared" si="83"/>
        <v>0</v>
      </c>
      <c r="S2623" s="524" t="e">
        <f>Produit_Tarif_Stock!#REF!</f>
        <v>#REF!</v>
      </c>
    </row>
    <row r="2624" spans="1:19" ht="24.75" customHeight="1">
      <c r="A2624" s="228" t="e">
        <f>Produit_Tarif_Stock!#REF!</f>
        <v>#REF!</v>
      </c>
      <c r="B2624" s="118" t="e">
        <f>IF(Produit_Tarif_Stock!#REF!&lt;&gt;"",Produit_Tarif_Stock!#REF!,"")</f>
        <v>#REF!</v>
      </c>
      <c r="C2624" s="502" t="e">
        <f>IF(Produit_Tarif_Stock!#REF!&lt;&gt;"",Produit_Tarif_Stock!#REF!,"")</f>
        <v>#REF!</v>
      </c>
      <c r="D2624" s="505" t="e">
        <f>IF(Produit_Tarif_Stock!#REF!&lt;&gt;"",Produit_Tarif_Stock!#REF!,"")</f>
        <v>#REF!</v>
      </c>
      <c r="E2624" s="514" t="e">
        <f>IF(Produit_Tarif_Stock!#REF!&lt;&gt;0,Produit_Tarif_Stock!#REF!,"")</f>
        <v>#REF!</v>
      </c>
      <c r="F2624" s="2" t="e">
        <f>IF(Produit_Tarif_Stock!#REF!&lt;&gt;"",Produit_Tarif_Stock!#REF!,"")</f>
        <v>#REF!</v>
      </c>
      <c r="G2624" s="506" t="e">
        <f>IF(Produit_Tarif_Stock!#REF!&lt;&gt;0,Produit_Tarif_Stock!#REF!,"")</f>
        <v>#REF!</v>
      </c>
      <c r="I2624" s="506" t="str">
        <f t="shared" si="82"/>
        <v/>
      </c>
      <c r="J2624" s="2" t="e">
        <f>IF(Produit_Tarif_Stock!#REF!&lt;&gt;0,Produit_Tarif_Stock!#REF!,"")</f>
        <v>#REF!</v>
      </c>
      <c r="K2624" s="2" t="e">
        <f>IF(Produit_Tarif_Stock!#REF!&lt;&gt;0,Produit_Tarif_Stock!#REF!,"")</f>
        <v>#REF!</v>
      </c>
      <c r="L2624" s="114" t="e">
        <f>IF(Produit_Tarif_Stock!#REF!&lt;&gt;0,Produit_Tarif_Stock!#REF!,"")</f>
        <v>#REF!</v>
      </c>
      <c r="M2624" s="114" t="e">
        <f>IF(Produit_Tarif_Stock!#REF!&lt;&gt;0,Produit_Tarif_Stock!#REF!,"")</f>
        <v>#REF!</v>
      </c>
      <c r="N2624" s="454"/>
      <c r="P2624" s="2" t="e">
        <f>IF(Produit_Tarif_Stock!#REF!&lt;&gt;0,Produit_Tarif_Stock!#REF!,"")</f>
        <v>#REF!</v>
      </c>
      <c r="Q2624" s="518" t="e">
        <f>IF(Produit_Tarif_Stock!#REF!&lt;&gt;0,(E2624-(E2624*H2624)-Produit_Tarif_Stock!#REF!)/Produit_Tarif_Stock!#REF!*100,(E2624-(E2624*H2624)-Produit_Tarif_Stock!#REF!)/Produit_Tarif_Stock!#REF!*100)</f>
        <v>#REF!</v>
      </c>
      <c r="R2624" s="523">
        <f t="shared" si="83"/>
        <v>0</v>
      </c>
      <c r="S2624" s="524" t="e">
        <f>Produit_Tarif_Stock!#REF!</f>
        <v>#REF!</v>
      </c>
    </row>
    <row r="2625" spans="1:19" ht="24.75" customHeight="1">
      <c r="A2625" s="228" t="e">
        <f>Produit_Tarif_Stock!#REF!</f>
        <v>#REF!</v>
      </c>
      <c r="B2625" s="118" t="e">
        <f>IF(Produit_Tarif_Stock!#REF!&lt;&gt;"",Produit_Tarif_Stock!#REF!,"")</f>
        <v>#REF!</v>
      </c>
      <c r="C2625" s="502" t="e">
        <f>IF(Produit_Tarif_Stock!#REF!&lt;&gt;"",Produit_Tarif_Stock!#REF!,"")</f>
        <v>#REF!</v>
      </c>
      <c r="D2625" s="505" t="e">
        <f>IF(Produit_Tarif_Stock!#REF!&lt;&gt;"",Produit_Tarif_Stock!#REF!,"")</f>
        <v>#REF!</v>
      </c>
      <c r="E2625" s="514" t="e">
        <f>IF(Produit_Tarif_Stock!#REF!&lt;&gt;0,Produit_Tarif_Stock!#REF!,"")</f>
        <v>#REF!</v>
      </c>
      <c r="F2625" s="2" t="e">
        <f>IF(Produit_Tarif_Stock!#REF!&lt;&gt;"",Produit_Tarif_Stock!#REF!,"")</f>
        <v>#REF!</v>
      </c>
      <c r="G2625" s="506" t="e">
        <f>IF(Produit_Tarif_Stock!#REF!&lt;&gt;0,Produit_Tarif_Stock!#REF!,"")</f>
        <v>#REF!</v>
      </c>
      <c r="I2625" s="506" t="str">
        <f t="shared" si="82"/>
        <v/>
      </c>
      <c r="J2625" s="2" t="e">
        <f>IF(Produit_Tarif_Stock!#REF!&lt;&gt;0,Produit_Tarif_Stock!#REF!,"")</f>
        <v>#REF!</v>
      </c>
      <c r="K2625" s="2" t="e">
        <f>IF(Produit_Tarif_Stock!#REF!&lt;&gt;0,Produit_Tarif_Stock!#REF!,"")</f>
        <v>#REF!</v>
      </c>
      <c r="L2625" s="114" t="e">
        <f>IF(Produit_Tarif_Stock!#REF!&lt;&gt;0,Produit_Tarif_Stock!#REF!,"")</f>
        <v>#REF!</v>
      </c>
      <c r="M2625" s="114" t="e">
        <f>IF(Produit_Tarif_Stock!#REF!&lt;&gt;0,Produit_Tarif_Stock!#REF!,"")</f>
        <v>#REF!</v>
      </c>
      <c r="N2625" s="454"/>
      <c r="P2625" s="2" t="e">
        <f>IF(Produit_Tarif_Stock!#REF!&lt;&gt;0,Produit_Tarif_Stock!#REF!,"")</f>
        <v>#REF!</v>
      </c>
      <c r="Q2625" s="518" t="e">
        <f>IF(Produit_Tarif_Stock!#REF!&lt;&gt;0,(E2625-(E2625*H2625)-Produit_Tarif_Stock!#REF!)/Produit_Tarif_Stock!#REF!*100,(E2625-(E2625*H2625)-Produit_Tarif_Stock!#REF!)/Produit_Tarif_Stock!#REF!*100)</f>
        <v>#REF!</v>
      </c>
      <c r="R2625" s="523">
        <f t="shared" si="83"/>
        <v>0</v>
      </c>
      <c r="S2625" s="524" t="e">
        <f>Produit_Tarif_Stock!#REF!</f>
        <v>#REF!</v>
      </c>
    </row>
    <row r="2626" spans="1:19" ht="24.75" customHeight="1">
      <c r="A2626" s="228" t="e">
        <f>Produit_Tarif_Stock!#REF!</f>
        <v>#REF!</v>
      </c>
      <c r="B2626" s="118" t="e">
        <f>IF(Produit_Tarif_Stock!#REF!&lt;&gt;"",Produit_Tarif_Stock!#REF!,"")</f>
        <v>#REF!</v>
      </c>
      <c r="C2626" s="502" t="e">
        <f>IF(Produit_Tarif_Stock!#REF!&lt;&gt;"",Produit_Tarif_Stock!#REF!,"")</f>
        <v>#REF!</v>
      </c>
      <c r="D2626" s="505" t="e">
        <f>IF(Produit_Tarif_Stock!#REF!&lt;&gt;"",Produit_Tarif_Stock!#REF!,"")</f>
        <v>#REF!</v>
      </c>
      <c r="E2626" s="514" t="e">
        <f>IF(Produit_Tarif_Stock!#REF!&lt;&gt;0,Produit_Tarif_Stock!#REF!,"")</f>
        <v>#REF!</v>
      </c>
      <c r="F2626" s="2" t="e">
        <f>IF(Produit_Tarif_Stock!#REF!&lt;&gt;"",Produit_Tarif_Stock!#REF!,"")</f>
        <v>#REF!</v>
      </c>
      <c r="G2626" s="506" t="e">
        <f>IF(Produit_Tarif_Stock!#REF!&lt;&gt;0,Produit_Tarif_Stock!#REF!,"")</f>
        <v>#REF!</v>
      </c>
      <c r="I2626" s="506" t="str">
        <f t="shared" si="82"/>
        <v/>
      </c>
      <c r="J2626" s="2" t="e">
        <f>IF(Produit_Tarif_Stock!#REF!&lt;&gt;0,Produit_Tarif_Stock!#REF!,"")</f>
        <v>#REF!</v>
      </c>
      <c r="K2626" s="2" t="e">
        <f>IF(Produit_Tarif_Stock!#REF!&lt;&gt;0,Produit_Tarif_Stock!#REF!,"")</f>
        <v>#REF!</v>
      </c>
      <c r="L2626" s="114" t="e">
        <f>IF(Produit_Tarif_Stock!#REF!&lt;&gt;0,Produit_Tarif_Stock!#REF!,"")</f>
        <v>#REF!</v>
      </c>
      <c r="M2626" s="114" t="e">
        <f>IF(Produit_Tarif_Stock!#REF!&lt;&gt;0,Produit_Tarif_Stock!#REF!,"")</f>
        <v>#REF!</v>
      </c>
      <c r="N2626" s="454"/>
      <c r="P2626" s="2" t="e">
        <f>IF(Produit_Tarif_Stock!#REF!&lt;&gt;0,Produit_Tarif_Stock!#REF!,"")</f>
        <v>#REF!</v>
      </c>
      <c r="Q2626" s="518" t="e">
        <f>IF(Produit_Tarif_Stock!#REF!&lt;&gt;0,(E2626-(E2626*H2626)-Produit_Tarif_Stock!#REF!)/Produit_Tarif_Stock!#REF!*100,(E2626-(E2626*H2626)-Produit_Tarif_Stock!#REF!)/Produit_Tarif_Stock!#REF!*100)</f>
        <v>#REF!</v>
      </c>
      <c r="R2626" s="523">
        <f t="shared" si="83"/>
        <v>0</v>
      </c>
      <c r="S2626" s="524" t="e">
        <f>Produit_Tarif_Stock!#REF!</f>
        <v>#REF!</v>
      </c>
    </row>
    <row r="2627" spans="1:19" ht="24.75" customHeight="1">
      <c r="A2627" s="228" t="e">
        <f>Produit_Tarif_Stock!#REF!</f>
        <v>#REF!</v>
      </c>
      <c r="B2627" s="118" t="e">
        <f>IF(Produit_Tarif_Stock!#REF!&lt;&gt;"",Produit_Tarif_Stock!#REF!,"")</f>
        <v>#REF!</v>
      </c>
      <c r="C2627" s="502" t="e">
        <f>IF(Produit_Tarif_Stock!#REF!&lt;&gt;"",Produit_Tarif_Stock!#REF!,"")</f>
        <v>#REF!</v>
      </c>
      <c r="D2627" s="505" t="e">
        <f>IF(Produit_Tarif_Stock!#REF!&lt;&gt;"",Produit_Tarif_Stock!#REF!,"")</f>
        <v>#REF!</v>
      </c>
      <c r="E2627" s="514" t="e">
        <f>IF(Produit_Tarif_Stock!#REF!&lt;&gt;0,Produit_Tarif_Stock!#REF!,"")</f>
        <v>#REF!</v>
      </c>
      <c r="F2627" s="2" t="e">
        <f>IF(Produit_Tarif_Stock!#REF!&lt;&gt;"",Produit_Tarif_Stock!#REF!,"")</f>
        <v>#REF!</v>
      </c>
      <c r="G2627" s="506" t="e">
        <f>IF(Produit_Tarif_Stock!#REF!&lt;&gt;0,Produit_Tarif_Stock!#REF!,"")</f>
        <v>#REF!</v>
      </c>
      <c r="I2627" s="506" t="str">
        <f t="shared" si="82"/>
        <v/>
      </c>
      <c r="J2627" s="2" t="e">
        <f>IF(Produit_Tarif_Stock!#REF!&lt;&gt;0,Produit_Tarif_Stock!#REF!,"")</f>
        <v>#REF!</v>
      </c>
      <c r="K2627" s="2" t="e">
        <f>IF(Produit_Tarif_Stock!#REF!&lt;&gt;0,Produit_Tarif_Stock!#REF!,"")</f>
        <v>#REF!</v>
      </c>
      <c r="L2627" s="114" t="e">
        <f>IF(Produit_Tarif_Stock!#REF!&lt;&gt;0,Produit_Tarif_Stock!#REF!,"")</f>
        <v>#REF!</v>
      </c>
      <c r="M2627" s="114" t="e">
        <f>IF(Produit_Tarif_Stock!#REF!&lt;&gt;0,Produit_Tarif_Stock!#REF!,"")</f>
        <v>#REF!</v>
      </c>
      <c r="N2627" s="454"/>
      <c r="P2627" s="2" t="e">
        <f>IF(Produit_Tarif_Stock!#REF!&lt;&gt;0,Produit_Tarif_Stock!#REF!,"")</f>
        <v>#REF!</v>
      </c>
      <c r="Q2627" s="518" t="e">
        <f>IF(Produit_Tarif_Stock!#REF!&lt;&gt;0,(E2627-(E2627*H2627)-Produit_Tarif_Stock!#REF!)/Produit_Tarif_Stock!#REF!*100,(E2627-(E2627*H2627)-Produit_Tarif_Stock!#REF!)/Produit_Tarif_Stock!#REF!*100)</f>
        <v>#REF!</v>
      </c>
      <c r="R2627" s="523">
        <f t="shared" si="83"/>
        <v>0</v>
      </c>
      <c r="S2627" s="524" t="e">
        <f>Produit_Tarif_Stock!#REF!</f>
        <v>#REF!</v>
      </c>
    </row>
    <row r="2628" spans="1:19" ht="24.75" customHeight="1">
      <c r="A2628" s="228" t="e">
        <f>Produit_Tarif_Stock!#REF!</f>
        <v>#REF!</v>
      </c>
      <c r="B2628" s="118" t="e">
        <f>IF(Produit_Tarif_Stock!#REF!&lt;&gt;"",Produit_Tarif_Stock!#REF!,"")</f>
        <v>#REF!</v>
      </c>
      <c r="C2628" s="502" t="e">
        <f>IF(Produit_Tarif_Stock!#REF!&lt;&gt;"",Produit_Tarif_Stock!#REF!,"")</f>
        <v>#REF!</v>
      </c>
      <c r="D2628" s="505" t="e">
        <f>IF(Produit_Tarif_Stock!#REF!&lt;&gt;"",Produit_Tarif_Stock!#REF!,"")</f>
        <v>#REF!</v>
      </c>
      <c r="E2628" s="514" t="e">
        <f>IF(Produit_Tarif_Stock!#REF!&lt;&gt;0,Produit_Tarif_Stock!#REF!,"")</f>
        <v>#REF!</v>
      </c>
      <c r="F2628" s="2" t="e">
        <f>IF(Produit_Tarif_Stock!#REF!&lt;&gt;"",Produit_Tarif_Stock!#REF!,"")</f>
        <v>#REF!</v>
      </c>
      <c r="G2628" s="506" t="e">
        <f>IF(Produit_Tarif_Stock!#REF!&lt;&gt;0,Produit_Tarif_Stock!#REF!,"")</f>
        <v>#REF!</v>
      </c>
      <c r="I2628" s="506" t="str">
        <f t="shared" si="82"/>
        <v/>
      </c>
      <c r="J2628" s="2" t="e">
        <f>IF(Produit_Tarif_Stock!#REF!&lt;&gt;0,Produit_Tarif_Stock!#REF!,"")</f>
        <v>#REF!</v>
      </c>
      <c r="K2628" s="2" t="e">
        <f>IF(Produit_Tarif_Stock!#REF!&lt;&gt;0,Produit_Tarif_Stock!#REF!,"")</f>
        <v>#REF!</v>
      </c>
      <c r="L2628" s="114" t="e">
        <f>IF(Produit_Tarif_Stock!#REF!&lt;&gt;0,Produit_Tarif_Stock!#REF!,"")</f>
        <v>#REF!</v>
      </c>
      <c r="M2628" s="114" t="e">
        <f>IF(Produit_Tarif_Stock!#REF!&lt;&gt;0,Produit_Tarif_Stock!#REF!,"")</f>
        <v>#REF!</v>
      </c>
      <c r="N2628" s="454"/>
      <c r="P2628" s="2" t="e">
        <f>IF(Produit_Tarif_Stock!#REF!&lt;&gt;0,Produit_Tarif_Stock!#REF!,"")</f>
        <v>#REF!</v>
      </c>
      <c r="Q2628" s="518" t="e">
        <f>IF(Produit_Tarif_Stock!#REF!&lt;&gt;0,(E2628-(E2628*H2628)-Produit_Tarif_Stock!#REF!)/Produit_Tarif_Stock!#REF!*100,(E2628-(E2628*H2628)-Produit_Tarif_Stock!#REF!)/Produit_Tarif_Stock!#REF!*100)</f>
        <v>#REF!</v>
      </c>
      <c r="R2628" s="523">
        <f t="shared" si="83"/>
        <v>0</v>
      </c>
      <c r="S2628" s="524" t="e">
        <f>Produit_Tarif_Stock!#REF!</f>
        <v>#REF!</v>
      </c>
    </row>
    <row r="2629" spans="1:19" ht="24.75" customHeight="1">
      <c r="A2629" s="228" t="e">
        <f>Produit_Tarif_Stock!#REF!</f>
        <v>#REF!</v>
      </c>
      <c r="B2629" s="118" t="e">
        <f>IF(Produit_Tarif_Stock!#REF!&lt;&gt;"",Produit_Tarif_Stock!#REF!,"")</f>
        <v>#REF!</v>
      </c>
      <c r="C2629" s="502" t="e">
        <f>IF(Produit_Tarif_Stock!#REF!&lt;&gt;"",Produit_Tarif_Stock!#REF!,"")</f>
        <v>#REF!</v>
      </c>
      <c r="D2629" s="505" t="e">
        <f>IF(Produit_Tarif_Stock!#REF!&lt;&gt;"",Produit_Tarif_Stock!#REF!,"")</f>
        <v>#REF!</v>
      </c>
      <c r="E2629" s="514" t="e">
        <f>IF(Produit_Tarif_Stock!#REF!&lt;&gt;0,Produit_Tarif_Stock!#REF!,"")</f>
        <v>#REF!</v>
      </c>
      <c r="F2629" s="2" t="e">
        <f>IF(Produit_Tarif_Stock!#REF!&lt;&gt;"",Produit_Tarif_Stock!#REF!,"")</f>
        <v>#REF!</v>
      </c>
      <c r="G2629" s="506" t="e">
        <f>IF(Produit_Tarif_Stock!#REF!&lt;&gt;0,Produit_Tarif_Stock!#REF!,"")</f>
        <v>#REF!</v>
      </c>
      <c r="I2629" s="506" t="str">
        <f t="shared" si="82"/>
        <v/>
      </c>
      <c r="J2629" s="2" t="e">
        <f>IF(Produit_Tarif_Stock!#REF!&lt;&gt;0,Produit_Tarif_Stock!#REF!,"")</f>
        <v>#REF!</v>
      </c>
      <c r="K2629" s="2" t="e">
        <f>IF(Produit_Tarif_Stock!#REF!&lt;&gt;0,Produit_Tarif_Stock!#REF!,"")</f>
        <v>#REF!</v>
      </c>
      <c r="L2629" s="114" t="e">
        <f>IF(Produit_Tarif_Stock!#REF!&lt;&gt;0,Produit_Tarif_Stock!#REF!,"")</f>
        <v>#REF!</v>
      </c>
      <c r="M2629" s="114" t="e">
        <f>IF(Produit_Tarif_Stock!#REF!&lt;&gt;0,Produit_Tarif_Stock!#REF!,"")</f>
        <v>#REF!</v>
      </c>
      <c r="N2629" s="454"/>
      <c r="P2629" s="2" t="e">
        <f>IF(Produit_Tarif_Stock!#REF!&lt;&gt;0,Produit_Tarif_Stock!#REF!,"")</f>
        <v>#REF!</v>
      </c>
      <c r="Q2629" s="518" t="e">
        <f>IF(Produit_Tarif_Stock!#REF!&lt;&gt;0,(E2629-(E2629*H2629)-Produit_Tarif_Stock!#REF!)/Produit_Tarif_Stock!#REF!*100,(E2629-(E2629*H2629)-Produit_Tarif_Stock!#REF!)/Produit_Tarif_Stock!#REF!*100)</f>
        <v>#REF!</v>
      </c>
      <c r="R2629" s="523">
        <f t="shared" si="83"/>
        <v>0</v>
      </c>
      <c r="S2629" s="524" t="e">
        <f>Produit_Tarif_Stock!#REF!</f>
        <v>#REF!</v>
      </c>
    </row>
    <row r="2630" spans="1:19" ht="24.75" customHeight="1">
      <c r="A2630" s="228" t="e">
        <f>Produit_Tarif_Stock!#REF!</f>
        <v>#REF!</v>
      </c>
      <c r="B2630" s="118" t="e">
        <f>IF(Produit_Tarif_Stock!#REF!&lt;&gt;"",Produit_Tarif_Stock!#REF!,"")</f>
        <v>#REF!</v>
      </c>
      <c r="C2630" s="502" t="e">
        <f>IF(Produit_Tarif_Stock!#REF!&lt;&gt;"",Produit_Tarif_Stock!#REF!,"")</f>
        <v>#REF!</v>
      </c>
      <c r="D2630" s="505" t="e">
        <f>IF(Produit_Tarif_Stock!#REF!&lt;&gt;"",Produit_Tarif_Stock!#REF!,"")</f>
        <v>#REF!</v>
      </c>
      <c r="E2630" s="514" t="e">
        <f>IF(Produit_Tarif_Stock!#REF!&lt;&gt;0,Produit_Tarif_Stock!#REF!,"")</f>
        <v>#REF!</v>
      </c>
      <c r="F2630" s="2" t="e">
        <f>IF(Produit_Tarif_Stock!#REF!&lt;&gt;"",Produit_Tarif_Stock!#REF!,"")</f>
        <v>#REF!</v>
      </c>
      <c r="G2630" s="506" t="e">
        <f>IF(Produit_Tarif_Stock!#REF!&lt;&gt;0,Produit_Tarif_Stock!#REF!,"")</f>
        <v>#REF!</v>
      </c>
      <c r="I2630" s="506" t="str">
        <f t="shared" si="82"/>
        <v/>
      </c>
      <c r="J2630" s="2" t="e">
        <f>IF(Produit_Tarif_Stock!#REF!&lt;&gt;0,Produit_Tarif_Stock!#REF!,"")</f>
        <v>#REF!</v>
      </c>
      <c r="K2630" s="2" t="e">
        <f>IF(Produit_Tarif_Stock!#REF!&lt;&gt;0,Produit_Tarif_Stock!#REF!,"")</f>
        <v>#REF!</v>
      </c>
      <c r="L2630" s="114" t="e">
        <f>IF(Produit_Tarif_Stock!#REF!&lt;&gt;0,Produit_Tarif_Stock!#REF!,"")</f>
        <v>#REF!</v>
      </c>
      <c r="M2630" s="114" t="e">
        <f>IF(Produit_Tarif_Stock!#REF!&lt;&gt;0,Produit_Tarif_Stock!#REF!,"")</f>
        <v>#REF!</v>
      </c>
      <c r="N2630" s="454"/>
      <c r="P2630" s="2" t="e">
        <f>IF(Produit_Tarif_Stock!#REF!&lt;&gt;0,Produit_Tarif_Stock!#REF!,"")</f>
        <v>#REF!</v>
      </c>
      <c r="Q2630" s="518" t="e">
        <f>IF(Produit_Tarif_Stock!#REF!&lt;&gt;0,(E2630-(E2630*H2630)-Produit_Tarif_Stock!#REF!)/Produit_Tarif_Stock!#REF!*100,(E2630-(E2630*H2630)-Produit_Tarif_Stock!#REF!)/Produit_Tarif_Stock!#REF!*100)</f>
        <v>#REF!</v>
      </c>
      <c r="R2630" s="523">
        <f t="shared" si="83"/>
        <v>0</v>
      </c>
      <c r="S2630" s="524" t="e">
        <f>Produit_Tarif_Stock!#REF!</f>
        <v>#REF!</v>
      </c>
    </row>
    <row r="2631" spans="1:19" ht="24.75" customHeight="1">
      <c r="A2631" s="228" t="e">
        <f>Produit_Tarif_Stock!#REF!</f>
        <v>#REF!</v>
      </c>
      <c r="B2631" s="118" t="e">
        <f>IF(Produit_Tarif_Stock!#REF!&lt;&gt;"",Produit_Tarif_Stock!#REF!,"")</f>
        <v>#REF!</v>
      </c>
      <c r="C2631" s="502" t="e">
        <f>IF(Produit_Tarif_Stock!#REF!&lt;&gt;"",Produit_Tarif_Stock!#REF!,"")</f>
        <v>#REF!</v>
      </c>
      <c r="D2631" s="505" t="e">
        <f>IF(Produit_Tarif_Stock!#REF!&lt;&gt;"",Produit_Tarif_Stock!#REF!,"")</f>
        <v>#REF!</v>
      </c>
      <c r="E2631" s="514" t="e">
        <f>IF(Produit_Tarif_Stock!#REF!&lt;&gt;0,Produit_Tarif_Stock!#REF!,"")</f>
        <v>#REF!</v>
      </c>
      <c r="F2631" s="2" t="e">
        <f>IF(Produit_Tarif_Stock!#REF!&lt;&gt;"",Produit_Tarif_Stock!#REF!,"")</f>
        <v>#REF!</v>
      </c>
      <c r="G2631" s="506" t="e">
        <f>IF(Produit_Tarif_Stock!#REF!&lt;&gt;0,Produit_Tarif_Stock!#REF!,"")</f>
        <v>#REF!</v>
      </c>
      <c r="I2631" s="506" t="str">
        <f t="shared" ref="I2631:I2694" si="84">IF(H2631&gt;0,E2631-(E2631*H2631),"")</f>
        <v/>
      </c>
      <c r="J2631" s="2" t="e">
        <f>IF(Produit_Tarif_Stock!#REF!&lt;&gt;0,Produit_Tarif_Stock!#REF!,"")</f>
        <v>#REF!</v>
      </c>
      <c r="K2631" s="2" t="e">
        <f>IF(Produit_Tarif_Stock!#REF!&lt;&gt;0,Produit_Tarif_Stock!#REF!,"")</f>
        <v>#REF!</v>
      </c>
      <c r="L2631" s="114" t="e">
        <f>IF(Produit_Tarif_Stock!#REF!&lt;&gt;0,Produit_Tarif_Stock!#REF!,"")</f>
        <v>#REF!</v>
      </c>
      <c r="M2631" s="114" t="e">
        <f>IF(Produit_Tarif_Stock!#REF!&lt;&gt;0,Produit_Tarif_Stock!#REF!,"")</f>
        <v>#REF!</v>
      </c>
      <c r="N2631" s="454"/>
      <c r="P2631" s="2" t="e">
        <f>IF(Produit_Tarif_Stock!#REF!&lt;&gt;0,Produit_Tarif_Stock!#REF!,"")</f>
        <v>#REF!</v>
      </c>
      <c r="Q2631" s="518" t="e">
        <f>IF(Produit_Tarif_Stock!#REF!&lt;&gt;0,(E2631-(E2631*H2631)-Produit_Tarif_Stock!#REF!)/Produit_Tarif_Stock!#REF!*100,(E2631-(E2631*H2631)-Produit_Tarif_Stock!#REF!)/Produit_Tarif_Stock!#REF!*100)</f>
        <v>#REF!</v>
      </c>
      <c r="R2631" s="523">
        <f t="shared" ref="R2631:R2694" si="85">SUM(H2631:H4624)</f>
        <v>0</v>
      </c>
      <c r="S2631" s="524" t="e">
        <f>Produit_Tarif_Stock!#REF!</f>
        <v>#REF!</v>
      </c>
    </row>
    <row r="2632" spans="1:19" ht="24.75" customHeight="1">
      <c r="A2632" s="228" t="e">
        <f>Produit_Tarif_Stock!#REF!</f>
        <v>#REF!</v>
      </c>
      <c r="B2632" s="118" t="e">
        <f>IF(Produit_Tarif_Stock!#REF!&lt;&gt;"",Produit_Tarif_Stock!#REF!,"")</f>
        <v>#REF!</v>
      </c>
      <c r="C2632" s="502" t="e">
        <f>IF(Produit_Tarif_Stock!#REF!&lt;&gt;"",Produit_Tarif_Stock!#REF!,"")</f>
        <v>#REF!</v>
      </c>
      <c r="D2632" s="505" t="e">
        <f>IF(Produit_Tarif_Stock!#REF!&lt;&gt;"",Produit_Tarif_Stock!#REF!,"")</f>
        <v>#REF!</v>
      </c>
      <c r="E2632" s="514" t="e">
        <f>IF(Produit_Tarif_Stock!#REF!&lt;&gt;0,Produit_Tarif_Stock!#REF!,"")</f>
        <v>#REF!</v>
      </c>
      <c r="F2632" s="2" t="e">
        <f>IF(Produit_Tarif_Stock!#REF!&lt;&gt;"",Produit_Tarif_Stock!#REF!,"")</f>
        <v>#REF!</v>
      </c>
      <c r="G2632" s="506" t="e">
        <f>IF(Produit_Tarif_Stock!#REF!&lt;&gt;0,Produit_Tarif_Stock!#REF!,"")</f>
        <v>#REF!</v>
      </c>
      <c r="I2632" s="506" t="str">
        <f t="shared" si="84"/>
        <v/>
      </c>
      <c r="J2632" s="2" t="e">
        <f>IF(Produit_Tarif_Stock!#REF!&lt;&gt;0,Produit_Tarif_Stock!#REF!,"")</f>
        <v>#REF!</v>
      </c>
      <c r="K2632" s="2" t="e">
        <f>IF(Produit_Tarif_Stock!#REF!&lt;&gt;0,Produit_Tarif_Stock!#REF!,"")</f>
        <v>#REF!</v>
      </c>
      <c r="L2632" s="114" t="e">
        <f>IF(Produit_Tarif_Stock!#REF!&lt;&gt;0,Produit_Tarif_Stock!#REF!,"")</f>
        <v>#REF!</v>
      </c>
      <c r="M2632" s="114" t="e">
        <f>IF(Produit_Tarif_Stock!#REF!&lt;&gt;0,Produit_Tarif_Stock!#REF!,"")</f>
        <v>#REF!</v>
      </c>
      <c r="N2632" s="454"/>
      <c r="P2632" s="2" t="e">
        <f>IF(Produit_Tarif_Stock!#REF!&lt;&gt;0,Produit_Tarif_Stock!#REF!,"")</f>
        <v>#REF!</v>
      </c>
      <c r="Q2632" s="518" t="e">
        <f>IF(Produit_Tarif_Stock!#REF!&lt;&gt;0,(E2632-(E2632*H2632)-Produit_Tarif_Stock!#REF!)/Produit_Tarif_Stock!#REF!*100,(E2632-(E2632*H2632)-Produit_Tarif_Stock!#REF!)/Produit_Tarif_Stock!#REF!*100)</f>
        <v>#REF!</v>
      </c>
      <c r="R2632" s="523">
        <f t="shared" si="85"/>
        <v>0</v>
      </c>
      <c r="S2632" s="524" t="e">
        <f>Produit_Tarif_Stock!#REF!</f>
        <v>#REF!</v>
      </c>
    </row>
    <row r="2633" spans="1:19" ht="24.75" customHeight="1">
      <c r="A2633" s="228" t="e">
        <f>Produit_Tarif_Stock!#REF!</f>
        <v>#REF!</v>
      </c>
      <c r="B2633" s="118" t="e">
        <f>IF(Produit_Tarif_Stock!#REF!&lt;&gt;"",Produit_Tarif_Stock!#REF!,"")</f>
        <v>#REF!</v>
      </c>
      <c r="C2633" s="502" t="e">
        <f>IF(Produit_Tarif_Stock!#REF!&lt;&gt;"",Produit_Tarif_Stock!#REF!,"")</f>
        <v>#REF!</v>
      </c>
      <c r="D2633" s="505" t="e">
        <f>IF(Produit_Tarif_Stock!#REF!&lt;&gt;"",Produit_Tarif_Stock!#REF!,"")</f>
        <v>#REF!</v>
      </c>
      <c r="E2633" s="514" t="e">
        <f>IF(Produit_Tarif_Stock!#REF!&lt;&gt;0,Produit_Tarif_Stock!#REF!,"")</f>
        <v>#REF!</v>
      </c>
      <c r="F2633" s="2" t="e">
        <f>IF(Produit_Tarif_Stock!#REF!&lt;&gt;"",Produit_Tarif_Stock!#REF!,"")</f>
        <v>#REF!</v>
      </c>
      <c r="G2633" s="506" t="e">
        <f>IF(Produit_Tarif_Stock!#REF!&lt;&gt;0,Produit_Tarif_Stock!#REF!,"")</f>
        <v>#REF!</v>
      </c>
      <c r="I2633" s="506" t="str">
        <f t="shared" si="84"/>
        <v/>
      </c>
      <c r="J2633" s="2" t="e">
        <f>IF(Produit_Tarif_Stock!#REF!&lt;&gt;0,Produit_Tarif_Stock!#REF!,"")</f>
        <v>#REF!</v>
      </c>
      <c r="K2633" s="2" t="e">
        <f>IF(Produit_Tarif_Stock!#REF!&lt;&gt;0,Produit_Tarif_Stock!#REF!,"")</f>
        <v>#REF!</v>
      </c>
      <c r="L2633" s="114" t="e">
        <f>IF(Produit_Tarif_Stock!#REF!&lt;&gt;0,Produit_Tarif_Stock!#REF!,"")</f>
        <v>#REF!</v>
      </c>
      <c r="M2633" s="114" t="e">
        <f>IF(Produit_Tarif_Stock!#REF!&lt;&gt;0,Produit_Tarif_Stock!#REF!,"")</f>
        <v>#REF!</v>
      </c>
      <c r="N2633" s="454"/>
      <c r="P2633" s="2" t="e">
        <f>IF(Produit_Tarif_Stock!#REF!&lt;&gt;0,Produit_Tarif_Stock!#REF!,"")</f>
        <v>#REF!</v>
      </c>
      <c r="Q2633" s="518" t="e">
        <f>IF(Produit_Tarif_Stock!#REF!&lt;&gt;0,(E2633-(E2633*H2633)-Produit_Tarif_Stock!#REF!)/Produit_Tarif_Stock!#REF!*100,(E2633-(E2633*H2633)-Produit_Tarif_Stock!#REF!)/Produit_Tarif_Stock!#REF!*100)</f>
        <v>#REF!</v>
      </c>
      <c r="R2633" s="523">
        <f t="shared" si="85"/>
        <v>0</v>
      </c>
      <c r="S2633" s="524" t="e">
        <f>Produit_Tarif_Stock!#REF!</f>
        <v>#REF!</v>
      </c>
    </row>
    <row r="2634" spans="1:19" ht="24.75" customHeight="1">
      <c r="A2634" s="228" t="e">
        <f>Produit_Tarif_Stock!#REF!</f>
        <v>#REF!</v>
      </c>
      <c r="B2634" s="118" t="e">
        <f>IF(Produit_Tarif_Stock!#REF!&lt;&gt;"",Produit_Tarif_Stock!#REF!,"")</f>
        <v>#REF!</v>
      </c>
      <c r="C2634" s="502" t="e">
        <f>IF(Produit_Tarif_Stock!#REF!&lt;&gt;"",Produit_Tarif_Stock!#REF!,"")</f>
        <v>#REF!</v>
      </c>
      <c r="D2634" s="505" t="e">
        <f>IF(Produit_Tarif_Stock!#REF!&lt;&gt;"",Produit_Tarif_Stock!#REF!,"")</f>
        <v>#REF!</v>
      </c>
      <c r="E2634" s="514" t="e">
        <f>IF(Produit_Tarif_Stock!#REF!&lt;&gt;0,Produit_Tarif_Stock!#REF!,"")</f>
        <v>#REF!</v>
      </c>
      <c r="F2634" s="2" t="e">
        <f>IF(Produit_Tarif_Stock!#REF!&lt;&gt;"",Produit_Tarif_Stock!#REF!,"")</f>
        <v>#REF!</v>
      </c>
      <c r="G2634" s="506" t="e">
        <f>IF(Produit_Tarif_Stock!#REF!&lt;&gt;0,Produit_Tarif_Stock!#REF!,"")</f>
        <v>#REF!</v>
      </c>
      <c r="I2634" s="506" t="str">
        <f t="shared" si="84"/>
        <v/>
      </c>
      <c r="J2634" s="2" t="e">
        <f>IF(Produit_Tarif_Stock!#REF!&lt;&gt;0,Produit_Tarif_Stock!#REF!,"")</f>
        <v>#REF!</v>
      </c>
      <c r="K2634" s="2" t="e">
        <f>IF(Produit_Tarif_Stock!#REF!&lt;&gt;0,Produit_Tarif_Stock!#REF!,"")</f>
        <v>#REF!</v>
      </c>
      <c r="L2634" s="114" t="e">
        <f>IF(Produit_Tarif_Stock!#REF!&lt;&gt;0,Produit_Tarif_Stock!#REF!,"")</f>
        <v>#REF!</v>
      </c>
      <c r="M2634" s="114" t="e">
        <f>IF(Produit_Tarif_Stock!#REF!&lt;&gt;0,Produit_Tarif_Stock!#REF!,"")</f>
        <v>#REF!</v>
      </c>
      <c r="N2634" s="454"/>
      <c r="P2634" s="2" t="e">
        <f>IF(Produit_Tarif_Stock!#REF!&lt;&gt;0,Produit_Tarif_Stock!#REF!,"")</f>
        <v>#REF!</v>
      </c>
      <c r="Q2634" s="518" t="e">
        <f>IF(Produit_Tarif_Stock!#REF!&lt;&gt;0,(E2634-(E2634*H2634)-Produit_Tarif_Stock!#REF!)/Produit_Tarif_Stock!#REF!*100,(E2634-(E2634*H2634)-Produit_Tarif_Stock!#REF!)/Produit_Tarif_Stock!#REF!*100)</f>
        <v>#REF!</v>
      </c>
      <c r="R2634" s="523">
        <f t="shared" si="85"/>
        <v>0</v>
      </c>
      <c r="S2634" s="524" t="e">
        <f>Produit_Tarif_Stock!#REF!</f>
        <v>#REF!</v>
      </c>
    </row>
    <row r="2635" spans="1:19" ht="24.75" customHeight="1">
      <c r="A2635" s="228" t="e">
        <f>Produit_Tarif_Stock!#REF!</f>
        <v>#REF!</v>
      </c>
      <c r="B2635" s="118" t="e">
        <f>IF(Produit_Tarif_Stock!#REF!&lt;&gt;"",Produit_Tarif_Stock!#REF!,"")</f>
        <v>#REF!</v>
      </c>
      <c r="C2635" s="502" t="e">
        <f>IF(Produit_Tarif_Stock!#REF!&lt;&gt;"",Produit_Tarif_Stock!#REF!,"")</f>
        <v>#REF!</v>
      </c>
      <c r="D2635" s="505" t="e">
        <f>IF(Produit_Tarif_Stock!#REF!&lt;&gt;"",Produit_Tarif_Stock!#REF!,"")</f>
        <v>#REF!</v>
      </c>
      <c r="E2635" s="514" t="e">
        <f>IF(Produit_Tarif_Stock!#REF!&lt;&gt;0,Produit_Tarif_Stock!#REF!,"")</f>
        <v>#REF!</v>
      </c>
      <c r="F2635" s="2" t="e">
        <f>IF(Produit_Tarif_Stock!#REF!&lt;&gt;"",Produit_Tarif_Stock!#REF!,"")</f>
        <v>#REF!</v>
      </c>
      <c r="G2635" s="506" t="e">
        <f>IF(Produit_Tarif_Stock!#REF!&lt;&gt;0,Produit_Tarif_Stock!#REF!,"")</f>
        <v>#REF!</v>
      </c>
      <c r="I2635" s="506" t="str">
        <f t="shared" si="84"/>
        <v/>
      </c>
      <c r="J2635" s="2" t="e">
        <f>IF(Produit_Tarif_Stock!#REF!&lt;&gt;0,Produit_Tarif_Stock!#REF!,"")</f>
        <v>#REF!</v>
      </c>
      <c r="K2635" s="2" t="e">
        <f>IF(Produit_Tarif_Stock!#REF!&lt;&gt;0,Produit_Tarif_Stock!#REF!,"")</f>
        <v>#REF!</v>
      </c>
      <c r="L2635" s="114" t="e">
        <f>IF(Produit_Tarif_Stock!#REF!&lt;&gt;0,Produit_Tarif_Stock!#REF!,"")</f>
        <v>#REF!</v>
      </c>
      <c r="M2635" s="114" t="e">
        <f>IF(Produit_Tarif_Stock!#REF!&lt;&gt;0,Produit_Tarif_Stock!#REF!,"")</f>
        <v>#REF!</v>
      </c>
      <c r="N2635" s="454"/>
      <c r="P2635" s="2" t="e">
        <f>IF(Produit_Tarif_Stock!#REF!&lt;&gt;0,Produit_Tarif_Stock!#REF!,"")</f>
        <v>#REF!</v>
      </c>
      <c r="Q2635" s="518" t="e">
        <f>IF(Produit_Tarif_Stock!#REF!&lt;&gt;0,(E2635-(E2635*H2635)-Produit_Tarif_Stock!#REF!)/Produit_Tarif_Stock!#REF!*100,(E2635-(E2635*H2635)-Produit_Tarif_Stock!#REF!)/Produit_Tarif_Stock!#REF!*100)</f>
        <v>#REF!</v>
      </c>
      <c r="R2635" s="523">
        <f t="shared" si="85"/>
        <v>0</v>
      </c>
      <c r="S2635" s="524" t="e">
        <f>Produit_Tarif_Stock!#REF!</f>
        <v>#REF!</v>
      </c>
    </row>
    <row r="2636" spans="1:19" ht="24.75" customHeight="1">
      <c r="A2636" s="228" t="e">
        <f>Produit_Tarif_Stock!#REF!</f>
        <v>#REF!</v>
      </c>
      <c r="B2636" s="118" t="e">
        <f>IF(Produit_Tarif_Stock!#REF!&lt;&gt;"",Produit_Tarif_Stock!#REF!,"")</f>
        <v>#REF!</v>
      </c>
      <c r="C2636" s="502" t="e">
        <f>IF(Produit_Tarif_Stock!#REF!&lt;&gt;"",Produit_Tarif_Stock!#REF!,"")</f>
        <v>#REF!</v>
      </c>
      <c r="D2636" s="505" t="e">
        <f>IF(Produit_Tarif_Stock!#REF!&lt;&gt;"",Produit_Tarif_Stock!#REF!,"")</f>
        <v>#REF!</v>
      </c>
      <c r="E2636" s="514" t="e">
        <f>IF(Produit_Tarif_Stock!#REF!&lt;&gt;0,Produit_Tarif_Stock!#REF!,"")</f>
        <v>#REF!</v>
      </c>
      <c r="F2636" s="2" t="e">
        <f>IF(Produit_Tarif_Stock!#REF!&lt;&gt;"",Produit_Tarif_Stock!#REF!,"")</f>
        <v>#REF!</v>
      </c>
      <c r="G2636" s="506" t="e">
        <f>IF(Produit_Tarif_Stock!#REF!&lt;&gt;0,Produit_Tarif_Stock!#REF!,"")</f>
        <v>#REF!</v>
      </c>
      <c r="I2636" s="506" t="str">
        <f t="shared" si="84"/>
        <v/>
      </c>
      <c r="J2636" s="2" t="e">
        <f>IF(Produit_Tarif_Stock!#REF!&lt;&gt;0,Produit_Tarif_Stock!#REF!,"")</f>
        <v>#REF!</v>
      </c>
      <c r="K2636" s="2" t="e">
        <f>IF(Produit_Tarif_Stock!#REF!&lt;&gt;0,Produit_Tarif_Stock!#REF!,"")</f>
        <v>#REF!</v>
      </c>
      <c r="L2636" s="114" t="e">
        <f>IF(Produit_Tarif_Stock!#REF!&lt;&gt;0,Produit_Tarif_Stock!#REF!,"")</f>
        <v>#REF!</v>
      </c>
      <c r="M2636" s="114" t="e">
        <f>IF(Produit_Tarif_Stock!#REF!&lt;&gt;0,Produit_Tarif_Stock!#REF!,"")</f>
        <v>#REF!</v>
      </c>
      <c r="N2636" s="454"/>
      <c r="P2636" s="2" t="e">
        <f>IF(Produit_Tarif_Stock!#REF!&lt;&gt;0,Produit_Tarif_Stock!#REF!,"")</f>
        <v>#REF!</v>
      </c>
      <c r="Q2636" s="518" t="e">
        <f>IF(Produit_Tarif_Stock!#REF!&lt;&gt;0,(E2636-(E2636*H2636)-Produit_Tarif_Stock!#REF!)/Produit_Tarif_Stock!#REF!*100,(E2636-(E2636*H2636)-Produit_Tarif_Stock!#REF!)/Produit_Tarif_Stock!#REF!*100)</f>
        <v>#REF!</v>
      </c>
      <c r="R2636" s="523">
        <f t="shared" si="85"/>
        <v>0</v>
      </c>
      <c r="S2636" s="524" t="e">
        <f>Produit_Tarif_Stock!#REF!</f>
        <v>#REF!</v>
      </c>
    </row>
    <row r="2637" spans="1:19" ht="24.75" customHeight="1">
      <c r="A2637" s="228" t="e">
        <f>Produit_Tarif_Stock!#REF!</f>
        <v>#REF!</v>
      </c>
      <c r="B2637" s="118" t="e">
        <f>IF(Produit_Tarif_Stock!#REF!&lt;&gt;"",Produit_Tarif_Stock!#REF!,"")</f>
        <v>#REF!</v>
      </c>
      <c r="C2637" s="502" t="e">
        <f>IF(Produit_Tarif_Stock!#REF!&lt;&gt;"",Produit_Tarif_Stock!#REF!,"")</f>
        <v>#REF!</v>
      </c>
      <c r="D2637" s="505" t="e">
        <f>IF(Produit_Tarif_Stock!#REF!&lt;&gt;"",Produit_Tarif_Stock!#REF!,"")</f>
        <v>#REF!</v>
      </c>
      <c r="E2637" s="514" t="e">
        <f>IF(Produit_Tarif_Stock!#REF!&lt;&gt;0,Produit_Tarif_Stock!#REF!,"")</f>
        <v>#REF!</v>
      </c>
      <c r="F2637" s="2" t="e">
        <f>IF(Produit_Tarif_Stock!#REF!&lt;&gt;"",Produit_Tarif_Stock!#REF!,"")</f>
        <v>#REF!</v>
      </c>
      <c r="G2637" s="506" t="e">
        <f>IF(Produit_Tarif_Stock!#REF!&lt;&gt;0,Produit_Tarif_Stock!#REF!,"")</f>
        <v>#REF!</v>
      </c>
      <c r="I2637" s="506" t="str">
        <f t="shared" si="84"/>
        <v/>
      </c>
      <c r="J2637" s="2" t="e">
        <f>IF(Produit_Tarif_Stock!#REF!&lt;&gt;0,Produit_Tarif_Stock!#REF!,"")</f>
        <v>#REF!</v>
      </c>
      <c r="K2637" s="2" t="e">
        <f>IF(Produit_Tarif_Stock!#REF!&lt;&gt;0,Produit_Tarif_Stock!#REF!,"")</f>
        <v>#REF!</v>
      </c>
      <c r="L2637" s="114" t="e">
        <f>IF(Produit_Tarif_Stock!#REF!&lt;&gt;0,Produit_Tarif_Stock!#REF!,"")</f>
        <v>#REF!</v>
      </c>
      <c r="M2637" s="114" t="e">
        <f>IF(Produit_Tarif_Stock!#REF!&lt;&gt;0,Produit_Tarif_Stock!#REF!,"")</f>
        <v>#REF!</v>
      </c>
      <c r="N2637" s="454"/>
      <c r="P2637" s="2" t="e">
        <f>IF(Produit_Tarif_Stock!#REF!&lt;&gt;0,Produit_Tarif_Stock!#REF!,"")</f>
        <v>#REF!</v>
      </c>
      <c r="Q2637" s="518" t="e">
        <f>IF(Produit_Tarif_Stock!#REF!&lt;&gt;0,(E2637-(E2637*H2637)-Produit_Tarif_Stock!#REF!)/Produit_Tarif_Stock!#REF!*100,(E2637-(E2637*H2637)-Produit_Tarif_Stock!#REF!)/Produit_Tarif_Stock!#REF!*100)</f>
        <v>#REF!</v>
      </c>
      <c r="R2637" s="523">
        <f t="shared" si="85"/>
        <v>0</v>
      </c>
      <c r="S2637" s="524" t="e">
        <f>Produit_Tarif_Stock!#REF!</f>
        <v>#REF!</v>
      </c>
    </row>
    <row r="2638" spans="1:19" ht="24.75" customHeight="1">
      <c r="A2638" s="228" t="e">
        <f>Produit_Tarif_Stock!#REF!</f>
        <v>#REF!</v>
      </c>
      <c r="B2638" s="118" t="e">
        <f>IF(Produit_Tarif_Stock!#REF!&lt;&gt;"",Produit_Tarif_Stock!#REF!,"")</f>
        <v>#REF!</v>
      </c>
      <c r="C2638" s="502" t="e">
        <f>IF(Produit_Tarif_Stock!#REF!&lt;&gt;"",Produit_Tarif_Stock!#REF!,"")</f>
        <v>#REF!</v>
      </c>
      <c r="D2638" s="505" t="e">
        <f>IF(Produit_Tarif_Stock!#REF!&lt;&gt;"",Produit_Tarif_Stock!#REF!,"")</f>
        <v>#REF!</v>
      </c>
      <c r="E2638" s="514" t="e">
        <f>IF(Produit_Tarif_Stock!#REF!&lt;&gt;0,Produit_Tarif_Stock!#REF!,"")</f>
        <v>#REF!</v>
      </c>
      <c r="F2638" s="2" t="e">
        <f>IF(Produit_Tarif_Stock!#REF!&lt;&gt;"",Produit_Tarif_Stock!#REF!,"")</f>
        <v>#REF!</v>
      </c>
      <c r="G2638" s="506" t="e">
        <f>IF(Produit_Tarif_Stock!#REF!&lt;&gt;0,Produit_Tarif_Stock!#REF!,"")</f>
        <v>#REF!</v>
      </c>
      <c r="I2638" s="506" t="str">
        <f t="shared" si="84"/>
        <v/>
      </c>
      <c r="J2638" s="2" t="e">
        <f>IF(Produit_Tarif_Stock!#REF!&lt;&gt;0,Produit_Tarif_Stock!#REF!,"")</f>
        <v>#REF!</v>
      </c>
      <c r="K2638" s="2" t="e">
        <f>IF(Produit_Tarif_Stock!#REF!&lt;&gt;0,Produit_Tarif_Stock!#REF!,"")</f>
        <v>#REF!</v>
      </c>
      <c r="L2638" s="114" t="e">
        <f>IF(Produit_Tarif_Stock!#REF!&lt;&gt;0,Produit_Tarif_Stock!#REF!,"")</f>
        <v>#REF!</v>
      </c>
      <c r="M2638" s="114" t="e">
        <f>IF(Produit_Tarif_Stock!#REF!&lt;&gt;0,Produit_Tarif_Stock!#REF!,"")</f>
        <v>#REF!</v>
      </c>
      <c r="N2638" s="454"/>
      <c r="P2638" s="2" t="e">
        <f>IF(Produit_Tarif_Stock!#REF!&lt;&gt;0,Produit_Tarif_Stock!#REF!,"")</f>
        <v>#REF!</v>
      </c>
      <c r="Q2638" s="518" t="e">
        <f>IF(Produit_Tarif_Stock!#REF!&lt;&gt;0,(E2638-(E2638*H2638)-Produit_Tarif_Stock!#REF!)/Produit_Tarif_Stock!#REF!*100,(E2638-(E2638*H2638)-Produit_Tarif_Stock!#REF!)/Produit_Tarif_Stock!#REF!*100)</f>
        <v>#REF!</v>
      </c>
      <c r="R2638" s="523">
        <f t="shared" si="85"/>
        <v>0</v>
      </c>
      <c r="S2638" s="524" t="e">
        <f>Produit_Tarif_Stock!#REF!</f>
        <v>#REF!</v>
      </c>
    </row>
    <row r="2639" spans="1:19" ht="24.75" customHeight="1">
      <c r="A2639" s="228" t="e">
        <f>Produit_Tarif_Stock!#REF!</f>
        <v>#REF!</v>
      </c>
      <c r="B2639" s="118" t="e">
        <f>IF(Produit_Tarif_Stock!#REF!&lt;&gt;"",Produit_Tarif_Stock!#REF!,"")</f>
        <v>#REF!</v>
      </c>
      <c r="C2639" s="502" t="e">
        <f>IF(Produit_Tarif_Stock!#REF!&lt;&gt;"",Produit_Tarif_Stock!#REF!,"")</f>
        <v>#REF!</v>
      </c>
      <c r="D2639" s="505" t="e">
        <f>IF(Produit_Tarif_Stock!#REF!&lt;&gt;"",Produit_Tarif_Stock!#REF!,"")</f>
        <v>#REF!</v>
      </c>
      <c r="E2639" s="514" t="e">
        <f>IF(Produit_Tarif_Stock!#REF!&lt;&gt;0,Produit_Tarif_Stock!#REF!,"")</f>
        <v>#REF!</v>
      </c>
      <c r="F2639" s="2" t="e">
        <f>IF(Produit_Tarif_Stock!#REF!&lt;&gt;"",Produit_Tarif_Stock!#REF!,"")</f>
        <v>#REF!</v>
      </c>
      <c r="G2639" s="506" t="e">
        <f>IF(Produit_Tarif_Stock!#REF!&lt;&gt;0,Produit_Tarif_Stock!#REF!,"")</f>
        <v>#REF!</v>
      </c>
      <c r="I2639" s="506" t="str">
        <f t="shared" si="84"/>
        <v/>
      </c>
      <c r="J2639" s="2" t="e">
        <f>IF(Produit_Tarif_Stock!#REF!&lt;&gt;0,Produit_Tarif_Stock!#REF!,"")</f>
        <v>#REF!</v>
      </c>
      <c r="K2639" s="2" t="e">
        <f>IF(Produit_Tarif_Stock!#REF!&lt;&gt;0,Produit_Tarif_Stock!#REF!,"")</f>
        <v>#REF!</v>
      </c>
      <c r="L2639" s="114" t="e">
        <f>IF(Produit_Tarif_Stock!#REF!&lt;&gt;0,Produit_Tarif_Stock!#REF!,"")</f>
        <v>#REF!</v>
      </c>
      <c r="M2639" s="114" t="e">
        <f>IF(Produit_Tarif_Stock!#REF!&lt;&gt;0,Produit_Tarif_Stock!#REF!,"")</f>
        <v>#REF!</v>
      </c>
      <c r="N2639" s="454"/>
      <c r="P2639" s="2" t="e">
        <f>IF(Produit_Tarif_Stock!#REF!&lt;&gt;0,Produit_Tarif_Stock!#REF!,"")</f>
        <v>#REF!</v>
      </c>
      <c r="Q2639" s="518" t="e">
        <f>IF(Produit_Tarif_Stock!#REF!&lt;&gt;0,(E2639-(E2639*H2639)-Produit_Tarif_Stock!#REF!)/Produit_Tarif_Stock!#REF!*100,(E2639-(E2639*H2639)-Produit_Tarif_Stock!#REF!)/Produit_Tarif_Stock!#REF!*100)</f>
        <v>#REF!</v>
      </c>
      <c r="R2639" s="523">
        <f t="shared" si="85"/>
        <v>0</v>
      </c>
      <c r="S2639" s="524" t="e">
        <f>Produit_Tarif_Stock!#REF!</f>
        <v>#REF!</v>
      </c>
    </row>
    <row r="2640" spans="1:19" ht="24.75" customHeight="1">
      <c r="A2640" s="228" t="e">
        <f>Produit_Tarif_Stock!#REF!</f>
        <v>#REF!</v>
      </c>
      <c r="B2640" s="118" t="e">
        <f>IF(Produit_Tarif_Stock!#REF!&lt;&gt;"",Produit_Tarif_Stock!#REF!,"")</f>
        <v>#REF!</v>
      </c>
      <c r="C2640" s="502" t="e">
        <f>IF(Produit_Tarif_Stock!#REF!&lt;&gt;"",Produit_Tarif_Stock!#REF!,"")</f>
        <v>#REF!</v>
      </c>
      <c r="D2640" s="505" t="e">
        <f>IF(Produit_Tarif_Stock!#REF!&lt;&gt;"",Produit_Tarif_Stock!#REF!,"")</f>
        <v>#REF!</v>
      </c>
      <c r="E2640" s="514" t="e">
        <f>IF(Produit_Tarif_Stock!#REF!&lt;&gt;0,Produit_Tarif_Stock!#REF!,"")</f>
        <v>#REF!</v>
      </c>
      <c r="F2640" s="2" t="e">
        <f>IF(Produit_Tarif_Stock!#REF!&lt;&gt;"",Produit_Tarif_Stock!#REF!,"")</f>
        <v>#REF!</v>
      </c>
      <c r="G2640" s="506" t="e">
        <f>IF(Produit_Tarif_Stock!#REF!&lt;&gt;0,Produit_Tarif_Stock!#REF!,"")</f>
        <v>#REF!</v>
      </c>
      <c r="I2640" s="506" t="str">
        <f t="shared" si="84"/>
        <v/>
      </c>
      <c r="J2640" s="2" t="e">
        <f>IF(Produit_Tarif_Stock!#REF!&lt;&gt;0,Produit_Tarif_Stock!#REF!,"")</f>
        <v>#REF!</v>
      </c>
      <c r="K2640" s="2" t="e">
        <f>IF(Produit_Tarif_Stock!#REF!&lt;&gt;0,Produit_Tarif_Stock!#REF!,"")</f>
        <v>#REF!</v>
      </c>
      <c r="L2640" s="114" t="e">
        <f>IF(Produit_Tarif_Stock!#REF!&lt;&gt;0,Produit_Tarif_Stock!#REF!,"")</f>
        <v>#REF!</v>
      </c>
      <c r="M2640" s="114" t="e">
        <f>IF(Produit_Tarif_Stock!#REF!&lt;&gt;0,Produit_Tarif_Stock!#REF!,"")</f>
        <v>#REF!</v>
      </c>
      <c r="N2640" s="454"/>
      <c r="P2640" s="2" t="e">
        <f>IF(Produit_Tarif_Stock!#REF!&lt;&gt;0,Produit_Tarif_Stock!#REF!,"")</f>
        <v>#REF!</v>
      </c>
      <c r="Q2640" s="518" t="e">
        <f>IF(Produit_Tarif_Stock!#REF!&lt;&gt;0,(E2640-(E2640*H2640)-Produit_Tarif_Stock!#REF!)/Produit_Tarif_Stock!#REF!*100,(E2640-(E2640*H2640)-Produit_Tarif_Stock!#REF!)/Produit_Tarif_Stock!#REF!*100)</f>
        <v>#REF!</v>
      </c>
      <c r="R2640" s="523">
        <f t="shared" si="85"/>
        <v>0</v>
      </c>
      <c r="S2640" s="524" t="e">
        <f>Produit_Tarif_Stock!#REF!</f>
        <v>#REF!</v>
      </c>
    </row>
    <row r="2641" spans="1:19" ht="24.75" customHeight="1">
      <c r="A2641" s="228" t="e">
        <f>Produit_Tarif_Stock!#REF!</f>
        <v>#REF!</v>
      </c>
      <c r="B2641" s="118" t="e">
        <f>IF(Produit_Tarif_Stock!#REF!&lt;&gt;"",Produit_Tarif_Stock!#REF!,"")</f>
        <v>#REF!</v>
      </c>
      <c r="C2641" s="502" t="e">
        <f>IF(Produit_Tarif_Stock!#REF!&lt;&gt;"",Produit_Tarif_Stock!#REF!,"")</f>
        <v>#REF!</v>
      </c>
      <c r="D2641" s="505" t="e">
        <f>IF(Produit_Tarif_Stock!#REF!&lt;&gt;"",Produit_Tarif_Stock!#REF!,"")</f>
        <v>#REF!</v>
      </c>
      <c r="E2641" s="514" t="e">
        <f>IF(Produit_Tarif_Stock!#REF!&lt;&gt;0,Produit_Tarif_Stock!#REF!,"")</f>
        <v>#REF!</v>
      </c>
      <c r="F2641" s="2" t="e">
        <f>IF(Produit_Tarif_Stock!#REF!&lt;&gt;"",Produit_Tarif_Stock!#REF!,"")</f>
        <v>#REF!</v>
      </c>
      <c r="G2641" s="506" t="e">
        <f>IF(Produit_Tarif_Stock!#REF!&lt;&gt;0,Produit_Tarif_Stock!#REF!,"")</f>
        <v>#REF!</v>
      </c>
      <c r="I2641" s="506" t="str">
        <f t="shared" si="84"/>
        <v/>
      </c>
      <c r="J2641" s="2" t="e">
        <f>IF(Produit_Tarif_Stock!#REF!&lt;&gt;0,Produit_Tarif_Stock!#REF!,"")</f>
        <v>#REF!</v>
      </c>
      <c r="K2641" s="2" t="e">
        <f>IF(Produit_Tarif_Stock!#REF!&lt;&gt;0,Produit_Tarif_Stock!#REF!,"")</f>
        <v>#REF!</v>
      </c>
      <c r="L2641" s="114" t="e">
        <f>IF(Produit_Tarif_Stock!#REF!&lt;&gt;0,Produit_Tarif_Stock!#REF!,"")</f>
        <v>#REF!</v>
      </c>
      <c r="M2641" s="114" t="e">
        <f>IF(Produit_Tarif_Stock!#REF!&lt;&gt;0,Produit_Tarif_Stock!#REF!,"")</f>
        <v>#REF!</v>
      </c>
      <c r="N2641" s="454"/>
      <c r="P2641" s="2" t="e">
        <f>IF(Produit_Tarif_Stock!#REF!&lt;&gt;0,Produit_Tarif_Stock!#REF!,"")</f>
        <v>#REF!</v>
      </c>
      <c r="Q2641" s="518" t="e">
        <f>IF(Produit_Tarif_Stock!#REF!&lt;&gt;0,(E2641-(E2641*H2641)-Produit_Tarif_Stock!#REF!)/Produit_Tarif_Stock!#REF!*100,(E2641-(E2641*H2641)-Produit_Tarif_Stock!#REF!)/Produit_Tarif_Stock!#REF!*100)</f>
        <v>#REF!</v>
      </c>
      <c r="R2641" s="523">
        <f t="shared" si="85"/>
        <v>0</v>
      </c>
      <c r="S2641" s="524" t="e">
        <f>Produit_Tarif_Stock!#REF!</f>
        <v>#REF!</v>
      </c>
    </row>
    <row r="2642" spans="1:19" ht="24.75" customHeight="1">
      <c r="A2642" s="228" t="e">
        <f>Produit_Tarif_Stock!#REF!</f>
        <v>#REF!</v>
      </c>
      <c r="B2642" s="118" t="e">
        <f>IF(Produit_Tarif_Stock!#REF!&lt;&gt;"",Produit_Tarif_Stock!#REF!,"")</f>
        <v>#REF!</v>
      </c>
      <c r="C2642" s="502" t="e">
        <f>IF(Produit_Tarif_Stock!#REF!&lt;&gt;"",Produit_Tarif_Stock!#REF!,"")</f>
        <v>#REF!</v>
      </c>
      <c r="D2642" s="505" t="e">
        <f>IF(Produit_Tarif_Stock!#REF!&lt;&gt;"",Produit_Tarif_Stock!#REF!,"")</f>
        <v>#REF!</v>
      </c>
      <c r="E2642" s="514" t="e">
        <f>IF(Produit_Tarif_Stock!#REF!&lt;&gt;0,Produit_Tarif_Stock!#REF!,"")</f>
        <v>#REF!</v>
      </c>
      <c r="F2642" s="2" t="e">
        <f>IF(Produit_Tarif_Stock!#REF!&lt;&gt;"",Produit_Tarif_Stock!#REF!,"")</f>
        <v>#REF!</v>
      </c>
      <c r="G2642" s="506" t="e">
        <f>IF(Produit_Tarif_Stock!#REF!&lt;&gt;0,Produit_Tarif_Stock!#REF!,"")</f>
        <v>#REF!</v>
      </c>
      <c r="I2642" s="506" t="str">
        <f t="shared" si="84"/>
        <v/>
      </c>
      <c r="J2642" s="2" t="e">
        <f>IF(Produit_Tarif_Stock!#REF!&lt;&gt;0,Produit_Tarif_Stock!#REF!,"")</f>
        <v>#REF!</v>
      </c>
      <c r="K2642" s="2" t="e">
        <f>IF(Produit_Tarif_Stock!#REF!&lt;&gt;0,Produit_Tarif_Stock!#REF!,"")</f>
        <v>#REF!</v>
      </c>
      <c r="L2642" s="114" t="e">
        <f>IF(Produit_Tarif_Stock!#REF!&lt;&gt;0,Produit_Tarif_Stock!#REF!,"")</f>
        <v>#REF!</v>
      </c>
      <c r="M2642" s="114" t="e">
        <f>IF(Produit_Tarif_Stock!#REF!&lt;&gt;0,Produit_Tarif_Stock!#REF!,"")</f>
        <v>#REF!</v>
      </c>
      <c r="N2642" s="454"/>
      <c r="P2642" s="2" t="e">
        <f>IF(Produit_Tarif_Stock!#REF!&lt;&gt;0,Produit_Tarif_Stock!#REF!,"")</f>
        <v>#REF!</v>
      </c>
      <c r="Q2642" s="518" t="e">
        <f>IF(Produit_Tarif_Stock!#REF!&lt;&gt;0,(E2642-(E2642*H2642)-Produit_Tarif_Stock!#REF!)/Produit_Tarif_Stock!#REF!*100,(E2642-(E2642*H2642)-Produit_Tarif_Stock!#REF!)/Produit_Tarif_Stock!#REF!*100)</f>
        <v>#REF!</v>
      </c>
      <c r="R2642" s="523">
        <f t="shared" si="85"/>
        <v>0</v>
      </c>
      <c r="S2642" s="524" t="e">
        <f>Produit_Tarif_Stock!#REF!</f>
        <v>#REF!</v>
      </c>
    </row>
    <row r="2643" spans="1:19" ht="24.75" customHeight="1">
      <c r="A2643" s="228" t="e">
        <f>Produit_Tarif_Stock!#REF!</f>
        <v>#REF!</v>
      </c>
      <c r="B2643" s="118" t="e">
        <f>IF(Produit_Tarif_Stock!#REF!&lt;&gt;"",Produit_Tarif_Stock!#REF!,"")</f>
        <v>#REF!</v>
      </c>
      <c r="C2643" s="502" t="e">
        <f>IF(Produit_Tarif_Stock!#REF!&lt;&gt;"",Produit_Tarif_Stock!#REF!,"")</f>
        <v>#REF!</v>
      </c>
      <c r="D2643" s="505" t="e">
        <f>IF(Produit_Tarif_Stock!#REF!&lt;&gt;"",Produit_Tarif_Stock!#REF!,"")</f>
        <v>#REF!</v>
      </c>
      <c r="E2643" s="514" t="e">
        <f>IF(Produit_Tarif_Stock!#REF!&lt;&gt;0,Produit_Tarif_Stock!#REF!,"")</f>
        <v>#REF!</v>
      </c>
      <c r="F2643" s="2" t="e">
        <f>IF(Produit_Tarif_Stock!#REF!&lt;&gt;"",Produit_Tarif_Stock!#REF!,"")</f>
        <v>#REF!</v>
      </c>
      <c r="G2643" s="506" t="e">
        <f>IF(Produit_Tarif_Stock!#REF!&lt;&gt;0,Produit_Tarif_Stock!#REF!,"")</f>
        <v>#REF!</v>
      </c>
      <c r="I2643" s="506" t="str">
        <f t="shared" si="84"/>
        <v/>
      </c>
      <c r="J2643" s="2" t="e">
        <f>IF(Produit_Tarif_Stock!#REF!&lt;&gt;0,Produit_Tarif_Stock!#REF!,"")</f>
        <v>#REF!</v>
      </c>
      <c r="K2643" s="2" t="e">
        <f>IF(Produit_Tarif_Stock!#REF!&lt;&gt;0,Produit_Tarif_Stock!#REF!,"")</f>
        <v>#REF!</v>
      </c>
      <c r="L2643" s="114" t="e">
        <f>IF(Produit_Tarif_Stock!#REF!&lt;&gt;0,Produit_Tarif_Stock!#REF!,"")</f>
        <v>#REF!</v>
      </c>
      <c r="M2643" s="114" t="e">
        <f>IF(Produit_Tarif_Stock!#REF!&lt;&gt;0,Produit_Tarif_Stock!#REF!,"")</f>
        <v>#REF!</v>
      </c>
      <c r="N2643" s="454"/>
      <c r="P2643" s="2" t="e">
        <f>IF(Produit_Tarif_Stock!#REF!&lt;&gt;0,Produit_Tarif_Stock!#REF!,"")</f>
        <v>#REF!</v>
      </c>
      <c r="Q2643" s="518" t="e">
        <f>IF(Produit_Tarif_Stock!#REF!&lt;&gt;0,(E2643-(E2643*H2643)-Produit_Tarif_Stock!#REF!)/Produit_Tarif_Stock!#REF!*100,(E2643-(E2643*H2643)-Produit_Tarif_Stock!#REF!)/Produit_Tarif_Stock!#REF!*100)</f>
        <v>#REF!</v>
      </c>
      <c r="R2643" s="523">
        <f t="shared" si="85"/>
        <v>0</v>
      </c>
      <c r="S2643" s="524" t="e">
        <f>Produit_Tarif_Stock!#REF!</f>
        <v>#REF!</v>
      </c>
    </row>
    <row r="2644" spans="1:19" ht="24.75" customHeight="1">
      <c r="A2644" s="228" t="e">
        <f>Produit_Tarif_Stock!#REF!</f>
        <v>#REF!</v>
      </c>
      <c r="B2644" s="118" t="e">
        <f>IF(Produit_Tarif_Stock!#REF!&lt;&gt;"",Produit_Tarif_Stock!#REF!,"")</f>
        <v>#REF!</v>
      </c>
      <c r="C2644" s="502" t="e">
        <f>IF(Produit_Tarif_Stock!#REF!&lt;&gt;"",Produit_Tarif_Stock!#REF!,"")</f>
        <v>#REF!</v>
      </c>
      <c r="D2644" s="505" t="e">
        <f>IF(Produit_Tarif_Stock!#REF!&lt;&gt;"",Produit_Tarif_Stock!#REF!,"")</f>
        <v>#REF!</v>
      </c>
      <c r="E2644" s="514" t="e">
        <f>IF(Produit_Tarif_Stock!#REF!&lt;&gt;0,Produit_Tarif_Stock!#REF!,"")</f>
        <v>#REF!</v>
      </c>
      <c r="F2644" s="2" t="e">
        <f>IF(Produit_Tarif_Stock!#REF!&lt;&gt;"",Produit_Tarif_Stock!#REF!,"")</f>
        <v>#REF!</v>
      </c>
      <c r="G2644" s="506" t="e">
        <f>IF(Produit_Tarif_Stock!#REF!&lt;&gt;0,Produit_Tarif_Stock!#REF!,"")</f>
        <v>#REF!</v>
      </c>
      <c r="I2644" s="506" t="str">
        <f t="shared" si="84"/>
        <v/>
      </c>
      <c r="J2644" s="2" t="e">
        <f>IF(Produit_Tarif_Stock!#REF!&lt;&gt;0,Produit_Tarif_Stock!#REF!,"")</f>
        <v>#REF!</v>
      </c>
      <c r="K2644" s="2" t="e">
        <f>IF(Produit_Tarif_Stock!#REF!&lt;&gt;0,Produit_Tarif_Stock!#REF!,"")</f>
        <v>#REF!</v>
      </c>
      <c r="L2644" s="114" t="e">
        <f>IF(Produit_Tarif_Stock!#REF!&lt;&gt;0,Produit_Tarif_Stock!#REF!,"")</f>
        <v>#REF!</v>
      </c>
      <c r="M2644" s="114" t="e">
        <f>IF(Produit_Tarif_Stock!#REF!&lt;&gt;0,Produit_Tarif_Stock!#REF!,"")</f>
        <v>#REF!</v>
      </c>
      <c r="N2644" s="454"/>
      <c r="P2644" s="2" t="e">
        <f>IF(Produit_Tarif_Stock!#REF!&lt;&gt;0,Produit_Tarif_Stock!#REF!,"")</f>
        <v>#REF!</v>
      </c>
      <c r="Q2644" s="518" t="e">
        <f>IF(Produit_Tarif_Stock!#REF!&lt;&gt;0,(E2644-(E2644*H2644)-Produit_Tarif_Stock!#REF!)/Produit_Tarif_Stock!#REF!*100,(E2644-(E2644*H2644)-Produit_Tarif_Stock!#REF!)/Produit_Tarif_Stock!#REF!*100)</f>
        <v>#REF!</v>
      </c>
      <c r="R2644" s="523">
        <f t="shared" si="85"/>
        <v>0</v>
      </c>
      <c r="S2644" s="524" t="e">
        <f>Produit_Tarif_Stock!#REF!</f>
        <v>#REF!</v>
      </c>
    </row>
    <row r="2645" spans="1:19" ht="24.75" customHeight="1">
      <c r="A2645" s="228" t="e">
        <f>Produit_Tarif_Stock!#REF!</f>
        <v>#REF!</v>
      </c>
      <c r="B2645" s="118" t="e">
        <f>IF(Produit_Tarif_Stock!#REF!&lt;&gt;"",Produit_Tarif_Stock!#REF!,"")</f>
        <v>#REF!</v>
      </c>
      <c r="C2645" s="502" t="e">
        <f>IF(Produit_Tarif_Stock!#REF!&lt;&gt;"",Produit_Tarif_Stock!#REF!,"")</f>
        <v>#REF!</v>
      </c>
      <c r="D2645" s="505" t="e">
        <f>IF(Produit_Tarif_Stock!#REF!&lt;&gt;"",Produit_Tarif_Stock!#REF!,"")</f>
        <v>#REF!</v>
      </c>
      <c r="E2645" s="514" t="e">
        <f>IF(Produit_Tarif_Stock!#REF!&lt;&gt;0,Produit_Tarif_Stock!#REF!,"")</f>
        <v>#REF!</v>
      </c>
      <c r="F2645" s="2" t="e">
        <f>IF(Produit_Tarif_Stock!#REF!&lt;&gt;"",Produit_Tarif_Stock!#REF!,"")</f>
        <v>#REF!</v>
      </c>
      <c r="G2645" s="506" t="e">
        <f>IF(Produit_Tarif_Stock!#REF!&lt;&gt;0,Produit_Tarif_Stock!#REF!,"")</f>
        <v>#REF!</v>
      </c>
      <c r="I2645" s="506" t="str">
        <f t="shared" si="84"/>
        <v/>
      </c>
      <c r="J2645" s="2" t="e">
        <f>IF(Produit_Tarif_Stock!#REF!&lt;&gt;0,Produit_Tarif_Stock!#REF!,"")</f>
        <v>#REF!</v>
      </c>
      <c r="K2645" s="2" t="e">
        <f>IF(Produit_Tarif_Stock!#REF!&lt;&gt;0,Produit_Tarif_Stock!#REF!,"")</f>
        <v>#REF!</v>
      </c>
      <c r="L2645" s="114" t="e">
        <f>IF(Produit_Tarif_Stock!#REF!&lt;&gt;0,Produit_Tarif_Stock!#REF!,"")</f>
        <v>#REF!</v>
      </c>
      <c r="M2645" s="114" t="e">
        <f>IF(Produit_Tarif_Stock!#REF!&lt;&gt;0,Produit_Tarif_Stock!#REF!,"")</f>
        <v>#REF!</v>
      </c>
      <c r="N2645" s="454"/>
      <c r="P2645" s="2" t="e">
        <f>IF(Produit_Tarif_Stock!#REF!&lt;&gt;0,Produit_Tarif_Stock!#REF!,"")</f>
        <v>#REF!</v>
      </c>
      <c r="Q2645" s="518" t="e">
        <f>IF(Produit_Tarif_Stock!#REF!&lt;&gt;0,(E2645-(E2645*H2645)-Produit_Tarif_Stock!#REF!)/Produit_Tarif_Stock!#REF!*100,(E2645-(E2645*H2645)-Produit_Tarif_Stock!#REF!)/Produit_Tarif_Stock!#REF!*100)</f>
        <v>#REF!</v>
      </c>
      <c r="R2645" s="523">
        <f t="shared" si="85"/>
        <v>0</v>
      </c>
      <c r="S2645" s="524" t="e">
        <f>Produit_Tarif_Stock!#REF!</f>
        <v>#REF!</v>
      </c>
    </row>
    <row r="2646" spans="1:19" ht="24.75" customHeight="1">
      <c r="A2646" s="228" t="e">
        <f>Produit_Tarif_Stock!#REF!</f>
        <v>#REF!</v>
      </c>
      <c r="B2646" s="118" t="e">
        <f>IF(Produit_Tarif_Stock!#REF!&lt;&gt;"",Produit_Tarif_Stock!#REF!,"")</f>
        <v>#REF!</v>
      </c>
      <c r="C2646" s="502" t="e">
        <f>IF(Produit_Tarif_Stock!#REF!&lt;&gt;"",Produit_Tarif_Stock!#REF!,"")</f>
        <v>#REF!</v>
      </c>
      <c r="D2646" s="505" t="e">
        <f>IF(Produit_Tarif_Stock!#REF!&lt;&gt;"",Produit_Tarif_Stock!#REF!,"")</f>
        <v>#REF!</v>
      </c>
      <c r="E2646" s="514" t="e">
        <f>IF(Produit_Tarif_Stock!#REF!&lt;&gt;0,Produit_Tarif_Stock!#REF!,"")</f>
        <v>#REF!</v>
      </c>
      <c r="F2646" s="2" t="e">
        <f>IF(Produit_Tarif_Stock!#REF!&lt;&gt;"",Produit_Tarif_Stock!#REF!,"")</f>
        <v>#REF!</v>
      </c>
      <c r="G2646" s="506" t="e">
        <f>IF(Produit_Tarif_Stock!#REF!&lt;&gt;0,Produit_Tarif_Stock!#REF!,"")</f>
        <v>#REF!</v>
      </c>
      <c r="I2646" s="506" t="str">
        <f t="shared" si="84"/>
        <v/>
      </c>
      <c r="J2646" s="2" t="e">
        <f>IF(Produit_Tarif_Stock!#REF!&lt;&gt;0,Produit_Tarif_Stock!#REF!,"")</f>
        <v>#REF!</v>
      </c>
      <c r="K2646" s="2" t="e">
        <f>IF(Produit_Tarif_Stock!#REF!&lt;&gt;0,Produit_Tarif_Stock!#REF!,"")</f>
        <v>#REF!</v>
      </c>
      <c r="L2646" s="114" t="e">
        <f>IF(Produit_Tarif_Stock!#REF!&lt;&gt;0,Produit_Tarif_Stock!#REF!,"")</f>
        <v>#REF!</v>
      </c>
      <c r="M2646" s="114" t="e">
        <f>IF(Produit_Tarif_Stock!#REF!&lt;&gt;0,Produit_Tarif_Stock!#REF!,"")</f>
        <v>#REF!</v>
      </c>
      <c r="N2646" s="454"/>
      <c r="P2646" s="2" t="e">
        <f>IF(Produit_Tarif_Stock!#REF!&lt;&gt;0,Produit_Tarif_Stock!#REF!,"")</f>
        <v>#REF!</v>
      </c>
      <c r="Q2646" s="518" t="e">
        <f>IF(Produit_Tarif_Stock!#REF!&lt;&gt;0,(E2646-(E2646*H2646)-Produit_Tarif_Stock!#REF!)/Produit_Tarif_Stock!#REF!*100,(E2646-(E2646*H2646)-Produit_Tarif_Stock!#REF!)/Produit_Tarif_Stock!#REF!*100)</f>
        <v>#REF!</v>
      </c>
      <c r="R2646" s="523">
        <f t="shared" si="85"/>
        <v>0</v>
      </c>
      <c r="S2646" s="524" t="e">
        <f>Produit_Tarif_Stock!#REF!</f>
        <v>#REF!</v>
      </c>
    </row>
    <row r="2647" spans="1:19" ht="24.75" customHeight="1">
      <c r="A2647" s="228" t="e">
        <f>Produit_Tarif_Stock!#REF!</f>
        <v>#REF!</v>
      </c>
      <c r="B2647" s="118" t="e">
        <f>IF(Produit_Tarif_Stock!#REF!&lt;&gt;"",Produit_Tarif_Stock!#REF!,"")</f>
        <v>#REF!</v>
      </c>
      <c r="C2647" s="502" t="e">
        <f>IF(Produit_Tarif_Stock!#REF!&lt;&gt;"",Produit_Tarif_Stock!#REF!,"")</f>
        <v>#REF!</v>
      </c>
      <c r="D2647" s="505" t="e">
        <f>IF(Produit_Tarif_Stock!#REF!&lt;&gt;"",Produit_Tarif_Stock!#REF!,"")</f>
        <v>#REF!</v>
      </c>
      <c r="E2647" s="514" t="e">
        <f>IF(Produit_Tarif_Stock!#REF!&lt;&gt;0,Produit_Tarif_Stock!#REF!,"")</f>
        <v>#REF!</v>
      </c>
      <c r="F2647" s="2" t="e">
        <f>IF(Produit_Tarif_Stock!#REF!&lt;&gt;"",Produit_Tarif_Stock!#REF!,"")</f>
        <v>#REF!</v>
      </c>
      <c r="G2647" s="506" t="e">
        <f>IF(Produit_Tarif_Stock!#REF!&lt;&gt;0,Produit_Tarif_Stock!#REF!,"")</f>
        <v>#REF!</v>
      </c>
      <c r="I2647" s="506" t="str">
        <f t="shared" si="84"/>
        <v/>
      </c>
      <c r="J2647" s="2" t="e">
        <f>IF(Produit_Tarif_Stock!#REF!&lt;&gt;0,Produit_Tarif_Stock!#REF!,"")</f>
        <v>#REF!</v>
      </c>
      <c r="K2647" s="2" t="e">
        <f>IF(Produit_Tarif_Stock!#REF!&lt;&gt;0,Produit_Tarif_Stock!#REF!,"")</f>
        <v>#REF!</v>
      </c>
      <c r="L2647" s="114" t="e">
        <f>IF(Produit_Tarif_Stock!#REF!&lt;&gt;0,Produit_Tarif_Stock!#REF!,"")</f>
        <v>#REF!</v>
      </c>
      <c r="M2647" s="114" t="e">
        <f>IF(Produit_Tarif_Stock!#REF!&lt;&gt;0,Produit_Tarif_Stock!#REF!,"")</f>
        <v>#REF!</v>
      </c>
      <c r="N2647" s="454"/>
      <c r="P2647" s="2" t="e">
        <f>IF(Produit_Tarif_Stock!#REF!&lt;&gt;0,Produit_Tarif_Stock!#REF!,"")</f>
        <v>#REF!</v>
      </c>
      <c r="Q2647" s="518" t="e">
        <f>IF(Produit_Tarif_Stock!#REF!&lt;&gt;0,(E2647-(E2647*H2647)-Produit_Tarif_Stock!#REF!)/Produit_Tarif_Stock!#REF!*100,(E2647-(E2647*H2647)-Produit_Tarif_Stock!#REF!)/Produit_Tarif_Stock!#REF!*100)</f>
        <v>#REF!</v>
      </c>
      <c r="R2647" s="523">
        <f t="shared" si="85"/>
        <v>0</v>
      </c>
      <c r="S2647" s="524" t="e">
        <f>Produit_Tarif_Stock!#REF!</f>
        <v>#REF!</v>
      </c>
    </row>
    <row r="2648" spans="1:19" ht="24.75" customHeight="1">
      <c r="A2648" s="228" t="e">
        <f>Produit_Tarif_Stock!#REF!</f>
        <v>#REF!</v>
      </c>
      <c r="B2648" s="118" t="e">
        <f>IF(Produit_Tarif_Stock!#REF!&lt;&gt;"",Produit_Tarif_Stock!#REF!,"")</f>
        <v>#REF!</v>
      </c>
      <c r="C2648" s="502" t="e">
        <f>IF(Produit_Tarif_Stock!#REF!&lt;&gt;"",Produit_Tarif_Stock!#REF!,"")</f>
        <v>#REF!</v>
      </c>
      <c r="D2648" s="505" t="e">
        <f>IF(Produit_Tarif_Stock!#REF!&lt;&gt;"",Produit_Tarif_Stock!#REF!,"")</f>
        <v>#REF!</v>
      </c>
      <c r="E2648" s="514" t="e">
        <f>IF(Produit_Tarif_Stock!#REF!&lt;&gt;0,Produit_Tarif_Stock!#REF!,"")</f>
        <v>#REF!</v>
      </c>
      <c r="F2648" s="2" t="e">
        <f>IF(Produit_Tarif_Stock!#REF!&lt;&gt;"",Produit_Tarif_Stock!#REF!,"")</f>
        <v>#REF!</v>
      </c>
      <c r="G2648" s="506" t="e">
        <f>IF(Produit_Tarif_Stock!#REF!&lt;&gt;0,Produit_Tarif_Stock!#REF!,"")</f>
        <v>#REF!</v>
      </c>
      <c r="I2648" s="506" t="str">
        <f t="shared" si="84"/>
        <v/>
      </c>
      <c r="J2648" s="2" t="e">
        <f>IF(Produit_Tarif_Stock!#REF!&lt;&gt;0,Produit_Tarif_Stock!#REF!,"")</f>
        <v>#REF!</v>
      </c>
      <c r="K2648" s="2" t="e">
        <f>IF(Produit_Tarif_Stock!#REF!&lt;&gt;0,Produit_Tarif_Stock!#REF!,"")</f>
        <v>#REF!</v>
      </c>
      <c r="L2648" s="114" t="e">
        <f>IF(Produit_Tarif_Stock!#REF!&lt;&gt;0,Produit_Tarif_Stock!#REF!,"")</f>
        <v>#REF!</v>
      </c>
      <c r="M2648" s="114" t="e">
        <f>IF(Produit_Tarif_Stock!#REF!&lt;&gt;0,Produit_Tarif_Stock!#REF!,"")</f>
        <v>#REF!</v>
      </c>
      <c r="N2648" s="454"/>
      <c r="P2648" s="2" t="e">
        <f>IF(Produit_Tarif_Stock!#REF!&lt;&gt;0,Produit_Tarif_Stock!#REF!,"")</f>
        <v>#REF!</v>
      </c>
      <c r="Q2648" s="518" t="e">
        <f>IF(Produit_Tarif_Stock!#REF!&lt;&gt;0,(E2648-(E2648*H2648)-Produit_Tarif_Stock!#REF!)/Produit_Tarif_Stock!#REF!*100,(E2648-(E2648*H2648)-Produit_Tarif_Stock!#REF!)/Produit_Tarif_Stock!#REF!*100)</f>
        <v>#REF!</v>
      </c>
      <c r="R2648" s="523">
        <f t="shared" si="85"/>
        <v>0</v>
      </c>
      <c r="S2648" s="524" t="e">
        <f>Produit_Tarif_Stock!#REF!</f>
        <v>#REF!</v>
      </c>
    </row>
    <row r="2649" spans="1:19" ht="24.75" customHeight="1">
      <c r="A2649" s="228" t="e">
        <f>Produit_Tarif_Stock!#REF!</f>
        <v>#REF!</v>
      </c>
      <c r="B2649" s="118" t="e">
        <f>IF(Produit_Tarif_Stock!#REF!&lt;&gt;"",Produit_Tarif_Stock!#REF!,"")</f>
        <v>#REF!</v>
      </c>
      <c r="C2649" s="502" t="e">
        <f>IF(Produit_Tarif_Stock!#REF!&lt;&gt;"",Produit_Tarif_Stock!#REF!,"")</f>
        <v>#REF!</v>
      </c>
      <c r="D2649" s="505" t="e">
        <f>IF(Produit_Tarif_Stock!#REF!&lt;&gt;"",Produit_Tarif_Stock!#REF!,"")</f>
        <v>#REF!</v>
      </c>
      <c r="E2649" s="514" t="e">
        <f>IF(Produit_Tarif_Stock!#REF!&lt;&gt;0,Produit_Tarif_Stock!#REF!,"")</f>
        <v>#REF!</v>
      </c>
      <c r="F2649" s="2" t="e">
        <f>IF(Produit_Tarif_Stock!#REF!&lt;&gt;"",Produit_Tarif_Stock!#REF!,"")</f>
        <v>#REF!</v>
      </c>
      <c r="G2649" s="506" t="e">
        <f>IF(Produit_Tarif_Stock!#REF!&lt;&gt;0,Produit_Tarif_Stock!#REF!,"")</f>
        <v>#REF!</v>
      </c>
      <c r="I2649" s="506" t="str">
        <f t="shared" si="84"/>
        <v/>
      </c>
      <c r="J2649" s="2" t="e">
        <f>IF(Produit_Tarif_Stock!#REF!&lt;&gt;0,Produit_Tarif_Stock!#REF!,"")</f>
        <v>#REF!</v>
      </c>
      <c r="K2649" s="2" t="e">
        <f>IF(Produit_Tarif_Stock!#REF!&lt;&gt;0,Produit_Tarif_Stock!#REF!,"")</f>
        <v>#REF!</v>
      </c>
      <c r="L2649" s="114" t="e">
        <f>IF(Produit_Tarif_Stock!#REF!&lt;&gt;0,Produit_Tarif_Stock!#REF!,"")</f>
        <v>#REF!</v>
      </c>
      <c r="M2649" s="114" t="e">
        <f>IF(Produit_Tarif_Stock!#REF!&lt;&gt;0,Produit_Tarif_Stock!#REF!,"")</f>
        <v>#REF!</v>
      </c>
      <c r="N2649" s="454"/>
      <c r="P2649" s="2" t="e">
        <f>IF(Produit_Tarif_Stock!#REF!&lt;&gt;0,Produit_Tarif_Stock!#REF!,"")</f>
        <v>#REF!</v>
      </c>
      <c r="Q2649" s="518" t="e">
        <f>IF(Produit_Tarif_Stock!#REF!&lt;&gt;0,(E2649-(E2649*H2649)-Produit_Tarif_Stock!#REF!)/Produit_Tarif_Stock!#REF!*100,(E2649-(E2649*H2649)-Produit_Tarif_Stock!#REF!)/Produit_Tarif_Stock!#REF!*100)</f>
        <v>#REF!</v>
      </c>
      <c r="R2649" s="523">
        <f t="shared" si="85"/>
        <v>0</v>
      </c>
      <c r="S2649" s="524" t="e">
        <f>Produit_Tarif_Stock!#REF!</f>
        <v>#REF!</v>
      </c>
    </row>
    <row r="2650" spans="1:19" ht="24.75" customHeight="1">
      <c r="A2650" s="228" t="e">
        <f>Produit_Tarif_Stock!#REF!</f>
        <v>#REF!</v>
      </c>
      <c r="B2650" s="118" t="e">
        <f>IF(Produit_Tarif_Stock!#REF!&lt;&gt;"",Produit_Tarif_Stock!#REF!,"")</f>
        <v>#REF!</v>
      </c>
      <c r="C2650" s="502" t="e">
        <f>IF(Produit_Tarif_Stock!#REF!&lt;&gt;"",Produit_Tarif_Stock!#REF!,"")</f>
        <v>#REF!</v>
      </c>
      <c r="D2650" s="505" t="e">
        <f>IF(Produit_Tarif_Stock!#REF!&lt;&gt;"",Produit_Tarif_Stock!#REF!,"")</f>
        <v>#REF!</v>
      </c>
      <c r="E2650" s="514" t="e">
        <f>IF(Produit_Tarif_Stock!#REF!&lt;&gt;0,Produit_Tarif_Stock!#REF!,"")</f>
        <v>#REF!</v>
      </c>
      <c r="F2650" s="2" t="e">
        <f>IF(Produit_Tarif_Stock!#REF!&lt;&gt;"",Produit_Tarif_Stock!#REF!,"")</f>
        <v>#REF!</v>
      </c>
      <c r="G2650" s="506" t="e">
        <f>IF(Produit_Tarif_Stock!#REF!&lt;&gt;0,Produit_Tarif_Stock!#REF!,"")</f>
        <v>#REF!</v>
      </c>
      <c r="I2650" s="506" t="str">
        <f t="shared" si="84"/>
        <v/>
      </c>
      <c r="J2650" s="2" t="e">
        <f>IF(Produit_Tarif_Stock!#REF!&lt;&gt;0,Produit_Tarif_Stock!#REF!,"")</f>
        <v>#REF!</v>
      </c>
      <c r="K2650" s="2" t="e">
        <f>IF(Produit_Tarif_Stock!#REF!&lt;&gt;0,Produit_Tarif_Stock!#REF!,"")</f>
        <v>#REF!</v>
      </c>
      <c r="L2650" s="114" t="e">
        <f>IF(Produit_Tarif_Stock!#REF!&lt;&gt;0,Produit_Tarif_Stock!#REF!,"")</f>
        <v>#REF!</v>
      </c>
      <c r="M2650" s="114" t="e">
        <f>IF(Produit_Tarif_Stock!#REF!&lt;&gt;0,Produit_Tarif_Stock!#REF!,"")</f>
        <v>#REF!</v>
      </c>
      <c r="N2650" s="454"/>
      <c r="P2650" s="2" t="e">
        <f>IF(Produit_Tarif_Stock!#REF!&lt;&gt;0,Produit_Tarif_Stock!#REF!,"")</f>
        <v>#REF!</v>
      </c>
      <c r="Q2650" s="518" t="e">
        <f>IF(Produit_Tarif_Stock!#REF!&lt;&gt;0,(E2650-(E2650*H2650)-Produit_Tarif_Stock!#REF!)/Produit_Tarif_Stock!#REF!*100,(E2650-(E2650*H2650)-Produit_Tarif_Stock!#REF!)/Produit_Tarif_Stock!#REF!*100)</f>
        <v>#REF!</v>
      </c>
      <c r="R2650" s="523">
        <f t="shared" si="85"/>
        <v>0</v>
      </c>
      <c r="S2650" s="524" t="e">
        <f>Produit_Tarif_Stock!#REF!</f>
        <v>#REF!</v>
      </c>
    </row>
    <row r="2651" spans="1:19" ht="24.75" customHeight="1">
      <c r="A2651" s="228" t="e">
        <f>Produit_Tarif_Stock!#REF!</f>
        <v>#REF!</v>
      </c>
      <c r="B2651" s="118" t="e">
        <f>IF(Produit_Tarif_Stock!#REF!&lt;&gt;"",Produit_Tarif_Stock!#REF!,"")</f>
        <v>#REF!</v>
      </c>
      <c r="C2651" s="502" t="e">
        <f>IF(Produit_Tarif_Stock!#REF!&lt;&gt;"",Produit_Tarif_Stock!#REF!,"")</f>
        <v>#REF!</v>
      </c>
      <c r="D2651" s="505" t="e">
        <f>IF(Produit_Tarif_Stock!#REF!&lt;&gt;"",Produit_Tarif_Stock!#REF!,"")</f>
        <v>#REF!</v>
      </c>
      <c r="E2651" s="514" t="e">
        <f>IF(Produit_Tarif_Stock!#REF!&lt;&gt;0,Produit_Tarif_Stock!#REF!,"")</f>
        <v>#REF!</v>
      </c>
      <c r="F2651" s="2" t="e">
        <f>IF(Produit_Tarif_Stock!#REF!&lt;&gt;"",Produit_Tarif_Stock!#REF!,"")</f>
        <v>#REF!</v>
      </c>
      <c r="G2651" s="506" t="e">
        <f>IF(Produit_Tarif_Stock!#REF!&lt;&gt;0,Produit_Tarif_Stock!#REF!,"")</f>
        <v>#REF!</v>
      </c>
      <c r="I2651" s="506" t="str">
        <f t="shared" si="84"/>
        <v/>
      </c>
      <c r="J2651" s="2" t="e">
        <f>IF(Produit_Tarif_Stock!#REF!&lt;&gt;0,Produit_Tarif_Stock!#REF!,"")</f>
        <v>#REF!</v>
      </c>
      <c r="K2651" s="2" t="e">
        <f>IF(Produit_Tarif_Stock!#REF!&lt;&gt;0,Produit_Tarif_Stock!#REF!,"")</f>
        <v>#REF!</v>
      </c>
      <c r="L2651" s="114" t="e">
        <f>IF(Produit_Tarif_Stock!#REF!&lt;&gt;0,Produit_Tarif_Stock!#REF!,"")</f>
        <v>#REF!</v>
      </c>
      <c r="M2651" s="114" t="e">
        <f>IF(Produit_Tarif_Stock!#REF!&lt;&gt;0,Produit_Tarif_Stock!#REF!,"")</f>
        <v>#REF!</v>
      </c>
      <c r="N2651" s="454"/>
      <c r="P2651" s="2" t="e">
        <f>IF(Produit_Tarif_Stock!#REF!&lt;&gt;0,Produit_Tarif_Stock!#REF!,"")</f>
        <v>#REF!</v>
      </c>
      <c r="Q2651" s="518" t="e">
        <f>IF(Produit_Tarif_Stock!#REF!&lt;&gt;0,(E2651-(E2651*H2651)-Produit_Tarif_Stock!#REF!)/Produit_Tarif_Stock!#REF!*100,(E2651-(E2651*H2651)-Produit_Tarif_Stock!#REF!)/Produit_Tarif_Stock!#REF!*100)</f>
        <v>#REF!</v>
      </c>
      <c r="R2651" s="523">
        <f t="shared" si="85"/>
        <v>0</v>
      </c>
      <c r="S2651" s="524" t="e">
        <f>Produit_Tarif_Stock!#REF!</f>
        <v>#REF!</v>
      </c>
    </row>
    <row r="2652" spans="1:19" ht="24.75" customHeight="1">
      <c r="A2652" s="228" t="e">
        <f>Produit_Tarif_Stock!#REF!</f>
        <v>#REF!</v>
      </c>
      <c r="B2652" s="118" t="e">
        <f>IF(Produit_Tarif_Stock!#REF!&lt;&gt;"",Produit_Tarif_Stock!#REF!,"")</f>
        <v>#REF!</v>
      </c>
      <c r="C2652" s="502" t="e">
        <f>IF(Produit_Tarif_Stock!#REF!&lt;&gt;"",Produit_Tarif_Stock!#REF!,"")</f>
        <v>#REF!</v>
      </c>
      <c r="D2652" s="505" t="e">
        <f>IF(Produit_Tarif_Stock!#REF!&lt;&gt;"",Produit_Tarif_Stock!#REF!,"")</f>
        <v>#REF!</v>
      </c>
      <c r="E2652" s="514" t="e">
        <f>IF(Produit_Tarif_Stock!#REF!&lt;&gt;0,Produit_Tarif_Stock!#REF!,"")</f>
        <v>#REF!</v>
      </c>
      <c r="F2652" s="2" t="e">
        <f>IF(Produit_Tarif_Stock!#REF!&lt;&gt;"",Produit_Tarif_Stock!#REF!,"")</f>
        <v>#REF!</v>
      </c>
      <c r="G2652" s="506" t="e">
        <f>IF(Produit_Tarif_Stock!#REF!&lt;&gt;0,Produit_Tarif_Stock!#REF!,"")</f>
        <v>#REF!</v>
      </c>
      <c r="I2652" s="506" t="str">
        <f t="shared" si="84"/>
        <v/>
      </c>
      <c r="J2652" s="2" t="e">
        <f>IF(Produit_Tarif_Stock!#REF!&lt;&gt;0,Produit_Tarif_Stock!#REF!,"")</f>
        <v>#REF!</v>
      </c>
      <c r="K2652" s="2" t="e">
        <f>IF(Produit_Tarif_Stock!#REF!&lt;&gt;0,Produit_Tarif_Stock!#REF!,"")</f>
        <v>#REF!</v>
      </c>
      <c r="L2652" s="114" t="e">
        <f>IF(Produit_Tarif_Stock!#REF!&lt;&gt;0,Produit_Tarif_Stock!#REF!,"")</f>
        <v>#REF!</v>
      </c>
      <c r="M2652" s="114" t="e">
        <f>IF(Produit_Tarif_Stock!#REF!&lt;&gt;0,Produit_Tarif_Stock!#REF!,"")</f>
        <v>#REF!</v>
      </c>
      <c r="N2652" s="454"/>
      <c r="P2652" s="2" t="e">
        <f>IF(Produit_Tarif_Stock!#REF!&lt;&gt;0,Produit_Tarif_Stock!#REF!,"")</f>
        <v>#REF!</v>
      </c>
      <c r="Q2652" s="518" t="e">
        <f>IF(Produit_Tarif_Stock!#REF!&lt;&gt;0,(E2652-(E2652*H2652)-Produit_Tarif_Stock!#REF!)/Produit_Tarif_Stock!#REF!*100,(E2652-(E2652*H2652)-Produit_Tarif_Stock!#REF!)/Produit_Tarif_Stock!#REF!*100)</f>
        <v>#REF!</v>
      </c>
      <c r="R2652" s="523">
        <f t="shared" si="85"/>
        <v>0</v>
      </c>
      <c r="S2652" s="524" t="e">
        <f>Produit_Tarif_Stock!#REF!</f>
        <v>#REF!</v>
      </c>
    </row>
    <row r="2653" spans="1:19" ht="24.75" customHeight="1">
      <c r="A2653" s="228" t="e">
        <f>Produit_Tarif_Stock!#REF!</f>
        <v>#REF!</v>
      </c>
      <c r="B2653" s="118" t="e">
        <f>IF(Produit_Tarif_Stock!#REF!&lt;&gt;"",Produit_Tarif_Stock!#REF!,"")</f>
        <v>#REF!</v>
      </c>
      <c r="C2653" s="502" t="e">
        <f>IF(Produit_Tarif_Stock!#REF!&lt;&gt;"",Produit_Tarif_Stock!#REF!,"")</f>
        <v>#REF!</v>
      </c>
      <c r="D2653" s="505" t="e">
        <f>IF(Produit_Tarif_Stock!#REF!&lt;&gt;"",Produit_Tarif_Stock!#REF!,"")</f>
        <v>#REF!</v>
      </c>
      <c r="E2653" s="514" t="e">
        <f>IF(Produit_Tarif_Stock!#REF!&lt;&gt;0,Produit_Tarif_Stock!#REF!,"")</f>
        <v>#REF!</v>
      </c>
      <c r="F2653" s="2" t="e">
        <f>IF(Produit_Tarif_Stock!#REF!&lt;&gt;"",Produit_Tarif_Stock!#REF!,"")</f>
        <v>#REF!</v>
      </c>
      <c r="G2653" s="506" t="e">
        <f>IF(Produit_Tarif_Stock!#REF!&lt;&gt;0,Produit_Tarif_Stock!#REF!,"")</f>
        <v>#REF!</v>
      </c>
      <c r="I2653" s="506" t="str">
        <f t="shared" si="84"/>
        <v/>
      </c>
      <c r="J2653" s="2" t="e">
        <f>IF(Produit_Tarif_Stock!#REF!&lt;&gt;0,Produit_Tarif_Stock!#REF!,"")</f>
        <v>#REF!</v>
      </c>
      <c r="K2653" s="2" t="e">
        <f>IF(Produit_Tarif_Stock!#REF!&lt;&gt;0,Produit_Tarif_Stock!#REF!,"")</f>
        <v>#REF!</v>
      </c>
      <c r="L2653" s="114" t="e">
        <f>IF(Produit_Tarif_Stock!#REF!&lt;&gt;0,Produit_Tarif_Stock!#REF!,"")</f>
        <v>#REF!</v>
      </c>
      <c r="M2653" s="114" t="e">
        <f>IF(Produit_Tarif_Stock!#REF!&lt;&gt;0,Produit_Tarif_Stock!#REF!,"")</f>
        <v>#REF!</v>
      </c>
      <c r="N2653" s="454"/>
      <c r="P2653" s="2" t="e">
        <f>IF(Produit_Tarif_Stock!#REF!&lt;&gt;0,Produit_Tarif_Stock!#REF!,"")</f>
        <v>#REF!</v>
      </c>
      <c r="Q2653" s="518" t="e">
        <f>IF(Produit_Tarif_Stock!#REF!&lt;&gt;0,(E2653-(E2653*H2653)-Produit_Tarif_Stock!#REF!)/Produit_Tarif_Stock!#REF!*100,(E2653-(E2653*H2653)-Produit_Tarif_Stock!#REF!)/Produit_Tarif_Stock!#REF!*100)</f>
        <v>#REF!</v>
      </c>
      <c r="R2653" s="523">
        <f t="shared" si="85"/>
        <v>0</v>
      </c>
      <c r="S2653" s="524" t="e">
        <f>Produit_Tarif_Stock!#REF!</f>
        <v>#REF!</v>
      </c>
    </row>
    <row r="2654" spans="1:19" ht="24.75" customHeight="1">
      <c r="A2654" s="228" t="e">
        <f>Produit_Tarif_Stock!#REF!</f>
        <v>#REF!</v>
      </c>
      <c r="B2654" s="118" t="e">
        <f>IF(Produit_Tarif_Stock!#REF!&lt;&gt;"",Produit_Tarif_Stock!#REF!,"")</f>
        <v>#REF!</v>
      </c>
      <c r="C2654" s="502" t="e">
        <f>IF(Produit_Tarif_Stock!#REF!&lt;&gt;"",Produit_Tarif_Stock!#REF!,"")</f>
        <v>#REF!</v>
      </c>
      <c r="D2654" s="505" t="e">
        <f>IF(Produit_Tarif_Stock!#REF!&lt;&gt;"",Produit_Tarif_Stock!#REF!,"")</f>
        <v>#REF!</v>
      </c>
      <c r="E2654" s="514" t="e">
        <f>IF(Produit_Tarif_Stock!#REF!&lt;&gt;0,Produit_Tarif_Stock!#REF!,"")</f>
        <v>#REF!</v>
      </c>
      <c r="F2654" s="2" t="e">
        <f>IF(Produit_Tarif_Stock!#REF!&lt;&gt;"",Produit_Tarif_Stock!#REF!,"")</f>
        <v>#REF!</v>
      </c>
      <c r="G2654" s="506" t="e">
        <f>IF(Produit_Tarif_Stock!#REF!&lt;&gt;0,Produit_Tarif_Stock!#REF!,"")</f>
        <v>#REF!</v>
      </c>
      <c r="I2654" s="506" t="str">
        <f t="shared" si="84"/>
        <v/>
      </c>
      <c r="J2654" s="2" t="e">
        <f>IF(Produit_Tarif_Stock!#REF!&lt;&gt;0,Produit_Tarif_Stock!#REF!,"")</f>
        <v>#REF!</v>
      </c>
      <c r="K2654" s="2" t="e">
        <f>IF(Produit_Tarif_Stock!#REF!&lt;&gt;0,Produit_Tarif_Stock!#REF!,"")</f>
        <v>#REF!</v>
      </c>
      <c r="L2654" s="114" t="e">
        <f>IF(Produit_Tarif_Stock!#REF!&lt;&gt;0,Produit_Tarif_Stock!#REF!,"")</f>
        <v>#REF!</v>
      </c>
      <c r="M2654" s="114" t="e">
        <f>IF(Produit_Tarif_Stock!#REF!&lt;&gt;0,Produit_Tarif_Stock!#REF!,"")</f>
        <v>#REF!</v>
      </c>
      <c r="N2654" s="454"/>
      <c r="P2654" s="2" t="e">
        <f>IF(Produit_Tarif_Stock!#REF!&lt;&gt;0,Produit_Tarif_Stock!#REF!,"")</f>
        <v>#REF!</v>
      </c>
      <c r="Q2654" s="518" t="e">
        <f>IF(Produit_Tarif_Stock!#REF!&lt;&gt;0,(E2654-(E2654*H2654)-Produit_Tarif_Stock!#REF!)/Produit_Tarif_Stock!#REF!*100,(E2654-(E2654*H2654)-Produit_Tarif_Stock!#REF!)/Produit_Tarif_Stock!#REF!*100)</f>
        <v>#REF!</v>
      </c>
      <c r="R2654" s="523">
        <f t="shared" si="85"/>
        <v>0</v>
      </c>
      <c r="S2654" s="524" t="e">
        <f>Produit_Tarif_Stock!#REF!</f>
        <v>#REF!</v>
      </c>
    </row>
    <row r="2655" spans="1:19" ht="24.75" customHeight="1">
      <c r="A2655" s="228" t="e">
        <f>Produit_Tarif_Stock!#REF!</f>
        <v>#REF!</v>
      </c>
      <c r="B2655" s="118" t="e">
        <f>IF(Produit_Tarif_Stock!#REF!&lt;&gt;"",Produit_Tarif_Stock!#REF!,"")</f>
        <v>#REF!</v>
      </c>
      <c r="C2655" s="502" t="e">
        <f>IF(Produit_Tarif_Stock!#REF!&lt;&gt;"",Produit_Tarif_Stock!#REF!,"")</f>
        <v>#REF!</v>
      </c>
      <c r="D2655" s="505" t="e">
        <f>IF(Produit_Tarif_Stock!#REF!&lt;&gt;"",Produit_Tarif_Stock!#REF!,"")</f>
        <v>#REF!</v>
      </c>
      <c r="E2655" s="514" t="e">
        <f>IF(Produit_Tarif_Stock!#REF!&lt;&gt;0,Produit_Tarif_Stock!#REF!,"")</f>
        <v>#REF!</v>
      </c>
      <c r="F2655" s="2" t="e">
        <f>IF(Produit_Tarif_Stock!#REF!&lt;&gt;"",Produit_Tarif_Stock!#REF!,"")</f>
        <v>#REF!</v>
      </c>
      <c r="G2655" s="506" t="e">
        <f>IF(Produit_Tarif_Stock!#REF!&lt;&gt;0,Produit_Tarif_Stock!#REF!,"")</f>
        <v>#REF!</v>
      </c>
      <c r="I2655" s="506" t="str">
        <f t="shared" si="84"/>
        <v/>
      </c>
      <c r="J2655" s="2" t="e">
        <f>IF(Produit_Tarif_Stock!#REF!&lt;&gt;0,Produit_Tarif_Stock!#REF!,"")</f>
        <v>#REF!</v>
      </c>
      <c r="K2655" s="2" t="e">
        <f>IF(Produit_Tarif_Stock!#REF!&lt;&gt;0,Produit_Tarif_Stock!#REF!,"")</f>
        <v>#REF!</v>
      </c>
      <c r="L2655" s="114" t="e">
        <f>IF(Produit_Tarif_Stock!#REF!&lt;&gt;0,Produit_Tarif_Stock!#REF!,"")</f>
        <v>#REF!</v>
      </c>
      <c r="M2655" s="114" t="e">
        <f>IF(Produit_Tarif_Stock!#REF!&lt;&gt;0,Produit_Tarif_Stock!#REF!,"")</f>
        <v>#REF!</v>
      </c>
      <c r="N2655" s="454"/>
      <c r="P2655" s="2" t="e">
        <f>IF(Produit_Tarif_Stock!#REF!&lt;&gt;0,Produit_Tarif_Stock!#REF!,"")</f>
        <v>#REF!</v>
      </c>
      <c r="Q2655" s="518" t="e">
        <f>IF(Produit_Tarif_Stock!#REF!&lt;&gt;0,(E2655-(E2655*H2655)-Produit_Tarif_Stock!#REF!)/Produit_Tarif_Stock!#REF!*100,(E2655-(E2655*H2655)-Produit_Tarif_Stock!#REF!)/Produit_Tarif_Stock!#REF!*100)</f>
        <v>#REF!</v>
      </c>
      <c r="R2655" s="523">
        <f t="shared" si="85"/>
        <v>0</v>
      </c>
      <c r="S2655" s="524" t="e">
        <f>Produit_Tarif_Stock!#REF!</f>
        <v>#REF!</v>
      </c>
    </row>
    <row r="2656" spans="1:19" ht="24.75" customHeight="1">
      <c r="A2656" s="228" t="e">
        <f>Produit_Tarif_Stock!#REF!</f>
        <v>#REF!</v>
      </c>
      <c r="B2656" s="118" t="e">
        <f>IF(Produit_Tarif_Stock!#REF!&lt;&gt;"",Produit_Tarif_Stock!#REF!,"")</f>
        <v>#REF!</v>
      </c>
      <c r="C2656" s="502" t="e">
        <f>IF(Produit_Tarif_Stock!#REF!&lt;&gt;"",Produit_Tarif_Stock!#REF!,"")</f>
        <v>#REF!</v>
      </c>
      <c r="D2656" s="505" t="e">
        <f>IF(Produit_Tarif_Stock!#REF!&lt;&gt;"",Produit_Tarif_Stock!#REF!,"")</f>
        <v>#REF!</v>
      </c>
      <c r="E2656" s="514" t="e">
        <f>IF(Produit_Tarif_Stock!#REF!&lt;&gt;0,Produit_Tarif_Stock!#REF!,"")</f>
        <v>#REF!</v>
      </c>
      <c r="F2656" s="2" t="e">
        <f>IF(Produit_Tarif_Stock!#REF!&lt;&gt;"",Produit_Tarif_Stock!#REF!,"")</f>
        <v>#REF!</v>
      </c>
      <c r="G2656" s="506" t="e">
        <f>IF(Produit_Tarif_Stock!#REF!&lt;&gt;0,Produit_Tarif_Stock!#REF!,"")</f>
        <v>#REF!</v>
      </c>
      <c r="I2656" s="506" t="str">
        <f t="shared" si="84"/>
        <v/>
      </c>
      <c r="J2656" s="2" t="e">
        <f>IF(Produit_Tarif_Stock!#REF!&lt;&gt;0,Produit_Tarif_Stock!#REF!,"")</f>
        <v>#REF!</v>
      </c>
      <c r="K2656" s="2" t="e">
        <f>IF(Produit_Tarif_Stock!#REF!&lt;&gt;0,Produit_Tarif_Stock!#REF!,"")</f>
        <v>#REF!</v>
      </c>
      <c r="L2656" s="114" t="e">
        <f>IF(Produit_Tarif_Stock!#REF!&lt;&gt;0,Produit_Tarif_Stock!#REF!,"")</f>
        <v>#REF!</v>
      </c>
      <c r="M2656" s="114" t="e">
        <f>IF(Produit_Tarif_Stock!#REF!&lt;&gt;0,Produit_Tarif_Stock!#REF!,"")</f>
        <v>#REF!</v>
      </c>
      <c r="N2656" s="454"/>
      <c r="P2656" s="2" t="e">
        <f>IF(Produit_Tarif_Stock!#REF!&lt;&gt;0,Produit_Tarif_Stock!#REF!,"")</f>
        <v>#REF!</v>
      </c>
      <c r="Q2656" s="518" t="e">
        <f>IF(Produit_Tarif_Stock!#REF!&lt;&gt;0,(E2656-(E2656*H2656)-Produit_Tarif_Stock!#REF!)/Produit_Tarif_Stock!#REF!*100,(E2656-(E2656*H2656)-Produit_Tarif_Stock!#REF!)/Produit_Tarif_Stock!#REF!*100)</f>
        <v>#REF!</v>
      </c>
      <c r="R2656" s="523">
        <f t="shared" si="85"/>
        <v>0</v>
      </c>
      <c r="S2656" s="524" t="e">
        <f>Produit_Tarif_Stock!#REF!</f>
        <v>#REF!</v>
      </c>
    </row>
    <row r="2657" spans="1:19" ht="24.75" customHeight="1">
      <c r="A2657" s="228" t="e">
        <f>Produit_Tarif_Stock!#REF!</f>
        <v>#REF!</v>
      </c>
      <c r="B2657" s="118" t="e">
        <f>IF(Produit_Tarif_Stock!#REF!&lt;&gt;"",Produit_Tarif_Stock!#REF!,"")</f>
        <v>#REF!</v>
      </c>
      <c r="C2657" s="502" t="e">
        <f>IF(Produit_Tarif_Stock!#REF!&lt;&gt;"",Produit_Tarif_Stock!#REF!,"")</f>
        <v>#REF!</v>
      </c>
      <c r="D2657" s="505" t="e">
        <f>IF(Produit_Tarif_Stock!#REF!&lt;&gt;"",Produit_Tarif_Stock!#REF!,"")</f>
        <v>#REF!</v>
      </c>
      <c r="E2657" s="514" t="e">
        <f>IF(Produit_Tarif_Stock!#REF!&lt;&gt;0,Produit_Tarif_Stock!#REF!,"")</f>
        <v>#REF!</v>
      </c>
      <c r="F2657" s="2" t="e">
        <f>IF(Produit_Tarif_Stock!#REF!&lt;&gt;"",Produit_Tarif_Stock!#REF!,"")</f>
        <v>#REF!</v>
      </c>
      <c r="G2657" s="506" t="e">
        <f>IF(Produit_Tarif_Stock!#REF!&lt;&gt;0,Produit_Tarif_Stock!#REF!,"")</f>
        <v>#REF!</v>
      </c>
      <c r="I2657" s="506" t="str">
        <f t="shared" si="84"/>
        <v/>
      </c>
      <c r="J2657" s="2" t="e">
        <f>IF(Produit_Tarif_Stock!#REF!&lt;&gt;0,Produit_Tarif_Stock!#REF!,"")</f>
        <v>#REF!</v>
      </c>
      <c r="K2657" s="2" t="e">
        <f>IF(Produit_Tarif_Stock!#REF!&lt;&gt;0,Produit_Tarif_Stock!#REF!,"")</f>
        <v>#REF!</v>
      </c>
      <c r="L2657" s="114" t="e">
        <f>IF(Produit_Tarif_Stock!#REF!&lt;&gt;0,Produit_Tarif_Stock!#REF!,"")</f>
        <v>#REF!</v>
      </c>
      <c r="M2657" s="114" t="e">
        <f>IF(Produit_Tarif_Stock!#REF!&lt;&gt;0,Produit_Tarif_Stock!#REF!,"")</f>
        <v>#REF!</v>
      </c>
      <c r="N2657" s="454"/>
      <c r="P2657" s="2" t="e">
        <f>IF(Produit_Tarif_Stock!#REF!&lt;&gt;0,Produit_Tarif_Stock!#REF!,"")</f>
        <v>#REF!</v>
      </c>
      <c r="Q2657" s="518" t="e">
        <f>IF(Produit_Tarif_Stock!#REF!&lt;&gt;0,(E2657-(E2657*H2657)-Produit_Tarif_Stock!#REF!)/Produit_Tarif_Stock!#REF!*100,(E2657-(E2657*H2657)-Produit_Tarif_Stock!#REF!)/Produit_Tarif_Stock!#REF!*100)</f>
        <v>#REF!</v>
      </c>
      <c r="R2657" s="523">
        <f t="shared" si="85"/>
        <v>0</v>
      </c>
      <c r="S2657" s="524" t="e">
        <f>Produit_Tarif_Stock!#REF!</f>
        <v>#REF!</v>
      </c>
    </row>
    <row r="2658" spans="1:19" ht="24.75" customHeight="1">
      <c r="A2658" s="228" t="e">
        <f>Produit_Tarif_Stock!#REF!</f>
        <v>#REF!</v>
      </c>
      <c r="B2658" s="118" t="e">
        <f>IF(Produit_Tarif_Stock!#REF!&lt;&gt;"",Produit_Tarif_Stock!#REF!,"")</f>
        <v>#REF!</v>
      </c>
      <c r="C2658" s="502" t="e">
        <f>IF(Produit_Tarif_Stock!#REF!&lt;&gt;"",Produit_Tarif_Stock!#REF!,"")</f>
        <v>#REF!</v>
      </c>
      <c r="D2658" s="505" t="e">
        <f>IF(Produit_Tarif_Stock!#REF!&lt;&gt;"",Produit_Tarif_Stock!#REF!,"")</f>
        <v>#REF!</v>
      </c>
      <c r="E2658" s="514" t="e">
        <f>IF(Produit_Tarif_Stock!#REF!&lt;&gt;0,Produit_Tarif_Stock!#REF!,"")</f>
        <v>#REF!</v>
      </c>
      <c r="F2658" s="2" t="e">
        <f>IF(Produit_Tarif_Stock!#REF!&lt;&gt;"",Produit_Tarif_Stock!#REF!,"")</f>
        <v>#REF!</v>
      </c>
      <c r="G2658" s="506" t="e">
        <f>IF(Produit_Tarif_Stock!#REF!&lt;&gt;0,Produit_Tarif_Stock!#REF!,"")</f>
        <v>#REF!</v>
      </c>
      <c r="I2658" s="506" t="str">
        <f t="shared" si="84"/>
        <v/>
      </c>
      <c r="J2658" s="2" t="e">
        <f>IF(Produit_Tarif_Stock!#REF!&lt;&gt;0,Produit_Tarif_Stock!#REF!,"")</f>
        <v>#REF!</v>
      </c>
      <c r="K2658" s="2" t="e">
        <f>IF(Produit_Tarif_Stock!#REF!&lt;&gt;0,Produit_Tarif_Stock!#REF!,"")</f>
        <v>#REF!</v>
      </c>
      <c r="L2658" s="114" t="e">
        <f>IF(Produit_Tarif_Stock!#REF!&lt;&gt;0,Produit_Tarif_Stock!#REF!,"")</f>
        <v>#REF!</v>
      </c>
      <c r="M2658" s="114" t="e">
        <f>IF(Produit_Tarif_Stock!#REF!&lt;&gt;0,Produit_Tarif_Stock!#REF!,"")</f>
        <v>#REF!</v>
      </c>
      <c r="N2658" s="454"/>
      <c r="P2658" s="2" t="e">
        <f>IF(Produit_Tarif_Stock!#REF!&lt;&gt;0,Produit_Tarif_Stock!#REF!,"")</f>
        <v>#REF!</v>
      </c>
      <c r="Q2658" s="518" t="e">
        <f>IF(Produit_Tarif_Stock!#REF!&lt;&gt;0,(E2658-(E2658*H2658)-Produit_Tarif_Stock!#REF!)/Produit_Tarif_Stock!#REF!*100,(E2658-(E2658*H2658)-Produit_Tarif_Stock!#REF!)/Produit_Tarif_Stock!#REF!*100)</f>
        <v>#REF!</v>
      </c>
      <c r="R2658" s="523">
        <f t="shared" si="85"/>
        <v>0</v>
      </c>
      <c r="S2658" s="524" t="e">
        <f>Produit_Tarif_Stock!#REF!</f>
        <v>#REF!</v>
      </c>
    </row>
    <row r="2659" spans="1:19" ht="24.75" customHeight="1">
      <c r="A2659" s="228" t="e">
        <f>Produit_Tarif_Stock!#REF!</f>
        <v>#REF!</v>
      </c>
      <c r="B2659" s="118" t="e">
        <f>IF(Produit_Tarif_Stock!#REF!&lt;&gt;"",Produit_Tarif_Stock!#REF!,"")</f>
        <v>#REF!</v>
      </c>
      <c r="C2659" s="502" t="e">
        <f>IF(Produit_Tarif_Stock!#REF!&lt;&gt;"",Produit_Tarif_Stock!#REF!,"")</f>
        <v>#REF!</v>
      </c>
      <c r="D2659" s="505" t="e">
        <f>IF(Produit_Tarif_Stock!#REF!&lt;&gt;"",Produit_Tarif_Stock!#REF!,"")</f>
        <v>#REF!</v>
      </c>
      <c r="E2659" s="514" t="e">
        <f>IF(Produit_Tarif_Stock!#REF!&lt;&gt;0,Produit_Tarif_Stock!#REF!,"")</f>
        <v>#REF!</v>
      </c>
      <c r="F2659" s="2" t="e">
        <f>IF(Produit_Tarif_Stock!#REF!&lt;&gt;"",Produit_Tarif_Stock!#REF!,"")</f>
        <v>#REF!</v>
      </c>
      <c r="G2659" s="506" t="e">
        <f>IF(Produit_Tarif_Stock!#REF!&lt;&gt;0,Produit_Tarif_Stock!#REF!,"")</f>
        <v>#REF!</v>
      </c>
      <c r="I2659" s="506" t="str">
        <f t="shared" si="84"/>
        <v/>
      </c>
      <c r="J2659" s="2" t="e">
        <f>IF(Produit_Tarif_Stock!#REF!&lt;&gt;0,Produit_Tarif_Stock!#REF!,"")</f>
        <v>#REF!</v>
      </c>
      <c r="K2659" s="2" t="e">
        <f>IF(Produit_Tarif_Stock!#REF!&lt;&gt;0,Produit_Tarif_Stock!#REF!,"")</f>
        <v>#REF!</v>
      </c>
      <c r="L2659" s="114" t="e">
        <f>IF(Produit_Tarif_Stock!#REF!&lt;&gt;0,Produit_Tarif_Stock!#REF!,"")</f>
        <v>#REF!</v>
      </c>
      <c r="M2659" s="114" t="e">
        <f>IF(Produit_Tarif_Stock!#REF!&lt;&gt;0,Produit_Tarif_Stock!#REF!,"")</f>
        <v>#REF!</v>
      </c>
      <c r="N2659" s="454"/>
      <c r="P2659" s="2" t="e">
        <f>IF(Produit_Tarif_Stock!#REF!&lt;&gt;0,Produit_Tarif_Stock!#REF!,"")</f>
        <v>#REF!</v>
      </c>
      <c r="Q2659" s="518" t="e">
        <f>IF(Produit_Tarif_Stock!#REF!&lt;&gt;0,(E2659-(E2659*H2659)-Produit_Tarif_Stock!#REF!)/Produit_Tarif_Stock!#REF!*100,(E2659-(E2659*H2659)-Produit_Tarif_Stock!#REF!)/Produit_Tarif_Stock!#REF!*100)</f>
        <v>#REF!</v>
      </c>
      <c r="R2659" s="523">
        <f t="shared" si="85"/>
        <v>0</v>
      </c>
      <c r="S2659" s="524" t="e">
        <f>Produit_Tarif_Stock!#REF!</f>
        <v>#REF!</v>
      </c>
    </row>
    <row r="2660" spans="1:19" ht="24.75" customHeight="1">
      <c r="A2660" s="228" t="e">
        <f>Produit_Tarif_Stock!#REF!</f>
        <v>#REF!</v>
      </c>
      <c r="B2660" s="118" t="e">
        <f>IF(Produit_Tarif_Stock!#REF!&lt;&gt;"",Produit_Tarif_Stock!#REF!,"")</f>
        <v>#REF!</v>
      </c>
      <c r="C2660" s="502" t="e">
        <f>IF(Produit_Tarif_Stock!#REF!&lt;&gt;"",Produit_Tarif_Stock!#REF!,"")</f>
        <v>#REF!</v>
      </c>
      <c r="D2660" s="505" t="e">
        <f>IF(Produit_Tarif_Stock!#REF!&lt;&gt;"",Produit_Tarif_Stock!#REF!,"")</f>
        <v>#REF!</v>
      </c>
      <c r="E2660" s="514" t="e">
        <f>IF(Produit_Tarif_Stock!#REF!&lt;&gt;0,Produit_Tarif_Stock!#REF!,"")</f>
        <v>#REF!</v>
      </c>
      <c r="F2660" s="2" t="e">
        <f>IF(Produit_Tarif_Stock!#REF!&lt;&gt;"",Produit_Tarif_Stock!#REF!,"")</f>
        <v>#REF!</v>
      </c>
      <c r="G2660" s="506" t="e">
        <f>IF(Produit_Tarif_Stock!#REF!&lt;&gt;0,Produit_Tarif_Stock!#REF!,"")</f>
        <v>#REF!</v>
      </c>
      <c r="I2660" s="506" t="str">
        <f t="shared" si="84"/>
        <v/>
      </c>
      <c r="J2660" s="2" t="e">
        <f>IF(Produit_Tarif_Stock!#REF!&lt;&gt;0,Produit_Tarif_Stock!#REF!,"")</f>
        <v>#REF!</v>
      </c>
      <c r="K2660" s="2" t="e">
        <f>IF(Produit_Tarif_Stock!#REF!&lt;&gt;0,Produit_Tarif_Stock!#REF!,"")</f>
        <v>#REF!</v>
      </c>
      <c r="L2660" s="114" t="e">
        <f>IF(Produit_Tarif_Stock!#REF!&lt;&gt;0,Produit_Tarif_Stock!#REF!,"")</f>
        <v>#REF!</v>
      </c>
      <c r="M2660" s="114" t="e">
        <f>IF(Produit_Tarif_Stock!#REF!&lt;&gt;0,Produit_Tarif_Stock!#REF!,"")</f>
        <v>#REF!</v>
      </c>
      <c r="N2660" s="454"/>
      <c r="P2660" s="2" t="e">
        <f>IF(Produit_Tarif_Stock!#REF!&lt;&gt;0,Produit_Tarif_Stock!#REF!,"")</f>
        <v>#REF!</v>
      </c>
      <c r="Q2660" s="518" t="e">
        <f>IF(Produit_Tarif_Stock!#REF!&lt;&gt;0,(E2660-(E2660*H2660)-Produit_Tarif_Stock!#REF!)/Produit_Tarif_Stock!#REF!*100,(E2660-(E2660*H2660)-Produit_Tarif_Stock!#REF!)/Produit_Tarif_Stock!#REF!*100)</f>
        <v>#REF!</v>
      </c>
      <c r="R2660" s="523">
        <f t="shared" si="85"/>
        <v>0</v>
      </c>
      <c r="S2660" s="524" t="e">
        <f>Produit_Tarif_Stock!#REF!</f>
        <v>#REF!</v>
      </c>
    </row>
    <row r="2661" spans="1:19" ht="24.75" customHeight="1">
      <c r="A2661" s="228" t="e">
        <f>Produit_Tarif_Stock!#REF!</f>
        <v>#REF!</v>
      </c>
      <c r="B2661" s="118" t="e">
        <f>IF(Produit_Tarif_Stock!#REF!&lt;&gt;"",Produit_Tarif_Stock!#REF!,"")</f>
        <v>#REF!</v>
      </c>
      <c r="C2661" s="502" t="e">
        <f>IF(Produit_Tarif_Stock!#REF!&lt;&gt;"",Produit_Tarif_Stock!#REF!,"")</f>
        <v>#REF!</v>
      </c>
      <c r="D2661" s="505" t="e">
        <f>IF(Produit_Tarif_Stock!#REF!&lt;&gt;"",Produit_Tarif_Stock!#REF!,"")</f>
        <v>#REF!</v>
      </c>
      <c r="E2661" s="514" t="e">
        <f>IF(Produit_Tarif_Stock!#REF!&lt;&gt;0,Produit_Tarif_Stock!#REF!,"")</f>
        <v>#REF!</v>
      </c>
      <c r="F2661" s="2" t="e">
        <f>IF(Produit_Tarif_Stock!#REF!&lt;&gt;"",Produit_Tarif_Stock!#REF!,"")</f>
        <v>#REF!</v>
      </c>
      <c r="G2661" s="506" t="e">
        <f>IF(Produit_Tarif_Stock!#REF!&lt;&gt;0,Produit_Tarif_Stock!#REF!,"")</f>
        <v>#REF!</v>
      </c>
      <c r="I2661" s="506" t="str">
        <f t="shared" si="84"/>
        <v/>
      </c>
      <c r="J2661" s="2" t="e">
        <f>IF(Produit_Tarif_Stock!#REF!&lt;&gt;0,Produit_Tarif_Stock!#REF!,"")</f>
        <v>#REF!</v>
      </c>
      <c r="K2661" s="2" t="e">
        <f>IF(Produit_Tarif_Stock!#REF!&lt;&gt;0,Produit_Tarif_Stock!#REF!,"")</f>
        <v>#REF!</v>
      </c>
      <c r="L2661" s="114" t="e">
        <f>IF(Produit_Tarif_Stock!#REF!&lt;&gt;0,Produit_Tarif_Stock!#REF!,"")</f>
        <v>#REF!</v>
      </c>
      <c r="M2661" s="114" t="e">
        <f>IF(Produit_Tarif_Stock!#REF!&lt;&gt;0,Produit_Tarif_Stock!#REF!,"")</f>
        <v>#REF!</v>
      </c>
      <c r="N2661" s="454"/>
      <c r="P2661" s="2" t="e">
        <f>IF(Produit_Tarif_Stock!#REF!&lt;&gt;0,Produit_Tarif_Stock!#REF!,"")</f>
        <v>#REF!</v>
      </c>
      <c r="Q2661" s="518" t="e">
        <f>IF(Produit_Tarif_Stock!#REF!&lt;&gt;0,(E2661-(E2661*H2661)-Produit_Tarif_Stock!#REF!)/Produit_Tarif_Stock!#REF!*100,(E2661-(E2661*H2661)-Produit_Tarif_Stock!#REF!)/Produit_Tarif_Stock!#REF!*100)</f>
        <v>#REF!</v>
      </c>
      <c r="R2661" s="523">
        <f t="shared" si="85"/>
        <v>0</v>
      </c>
      <c r="S2661" s="524" t="e">
        <f>Produit_Tarif_Stock!#REF!</f>
        <v>#REF!</v>
      </c>
    </row>
    <row r="2662" spans="1:19" ht="24.75" customHeight="1">
      <c r="A2662" s="228" t="e">
        <f>Produit_Tarif_Stock!#REF!</f>
        <v>#REF!</v>
      </c>
      <c r="B2662" s="118" t="e">
        <f>IF(Produit_Tarif_Stock!#REF!&lt;&gt;"",Produit_Tarif_Stock!#REF!,"")</f>
        <v>#REF!</v>
      </c>
      <c r="C2662" s="502" t="e">
        <f>IF(Produit_Tarif_Stock!#REF!&lt;&gt;"",Produit_Tarif_Stock!#REF!,"")</f>
        <v>#REF!</v>
      </c>
      <c r="D2662" s="505" t="e">
        <f>IF(Produit_Tarif_Stock!#REF!&lt;&gt;"",Produit_Tarif_Stock!#REF!,"")</f>
        <v>#REF!</v>
      </c>
      <c r="E2662" s="514" t="e">
        <f>IF(Produit_Tarif_Stock!#REF!&lt;&gt;0,Produit_Tarif_Stock!#REF!,"")</f>
        <v>#REF!</v>
      </c>
      <c r="F2662" s="2" t="e">
        <f>IF(Produit_Tarif_Stock!#REF!&lt;&gt;"",Produit_Tarif_Stock!#REF!,"")</f>
        <v>#REF!</v>
      </c>
      <c r="G2662" s="506" t="e">
        <f>IF(Produit_Tarif_Stock!#REF!&lt;&gt;0,Produit_Tarif_Stock!#REF!,"")</f>
        <v>#REF!</v>
      </c>
      <c r="I2662" s="506" t="str">
        <f t="shared" si="84"/>
        <v/>
      </c>
      <c r="J2662" s="2" t="e">
        <f>IF(Produit_Tarif_Stock!#REF!&lt;&gt;0,Produit_Tarif_Stock!#REF!,"")</f>
        <v>#REF!</v>
      </c>
      <c r="K2662" s="2" t="e">
        <f>IF(Produit_Tarif_Stock!#REF!&lt;&gt;0,Produit_Tarif_Stock!#REF!,"")</f>
        <v>#REF!</v>
      </c>
      <c r="L2662" s="114" t="e">
        <f>IF(Produit_Tarif_Stock!#REF!&lt;&gt;0,Produit_Tarif_Stock!#REF!,"")</f>
        <v>#REF!</v>
      </c>
      <c r="M2662" s="114" t="e">
        <f>IF(Produit_Tarif_Stock!#REF!&lt;&gt;0,Produit_Tarif_Stock!#REF!,"")</f>
        <v>#REF!</v>
      </c>
      <c r="N2662" s="454"/>
      <c r="P2662" s="2" t="e">
        <f>IF(Produit_Tarif_Stock!#REF!&lt;&gt;0,Produit_Tarif_Stock!#REF!,"")</f>
        <v>#REF!</v>
      </c>
      <c r="Q2662" s="518" t="e">
        <f>IF(Produit_Tarif_Stock!#REF!&lt;&gt;0,(E2662-(E2662*H2662)-Produit_Tarif_Stock!#REF!)/Produit_Tarif_Stock!#REF!*100,(E2662-(E2662*H2662)-Produit_Tarif_Stock!#REF!)/Produit_Tarif_Stock!#REF!*100)</f>
        <v>#REF!</v>
      </c>
      <c r="R2662" s="523">
        <f t="shared" si="85"/>
        <v>0</v>
      </c>
      <c r="S2662" s="524" t="e">
        <f>Produit_Tarif_Stock!#REF!</f>
        <v>#REF!</v>
      </c>
    </row>
    <row r="2663" spans="1:19" ht="24.75" customHeight="1">
      <c r="A2663" s="228" t="e">
        <f>Produit_Tarif_Stock!#REF!</f>
        <v>#REF!</v>
      </c>
      <c r="B2663" s="118" t="e">
        <f>IF(Produit_Tarif_Stock!#REF!&lt;&gt;"",Produit_Tarif_Stock!#REF!,"")</f>
        <v>#REF!</v>
      </c>
      <c r="C2663" s="502" t="e">
        <f>IF(Produit_Tarif_Stock!#REF!&lt;&gt;"",Produit_Tarif_Stock!#REF!,"")</f>
        <v>#REF!</v>
      </c>
      <c r="D2663" s="505" t="e">
        <f>IF(Produit_Tarif_Stock!#REF!&lt;&gt;"",Produit_Tarif_Stock!#REF!,"")</f>
        <v>#REF!</v>
      </c>
      <c r="E2663" s="514" t="e">
        <f>IF(Produit_Tarif_Stock!#REF!&lt;&gt;0,Produit_Tarif_Stock!#REF!,"")</f>
        <v>#REF!</v>
      </c>
      <c r="F2663" s="2" t="e">
        <f>IF(Produit_Tarif_Stock!#REF!&lt;&gt;"",Produit_Tarif_Stock!#REF!,"")</f>
        <v>#REF!</v>
      </c>
      <c r="G2663" s="506" t="e">
        <f>IF(Produit_Tarif_Stock!#REF!&lt;&gt;0,Produit_Tarif_Stock!#REF!,"")</f>
        <v>#REF!</v>
      </c>
      <c r="I2663" s="506" t="str">
        <f t="shared" si="84"/>
        <v/>
      </c>
      <c r="J2663" s="2" t="e">
        <f>IF(Produit_Tarif_Stock!#REF!&lt;&gt;0,Produit_Tarif_Stock!#REF!,"")</f>
        <v>#REF!</v>
      </c>
      <c r="K2663" s="2" t="e">
        <f>IF(Produit_Tarif_Stock!#REF!&lt;&gt;0,Produit_Tarif_Stock!#REF!,"")</f>
        <v>#REF!</v>
      </c>
      <c r="L2663" s="114" t="e">
        <f>IF(Produit_Tarif_Stock!#REF!&lt;&gt;0,Produit_Tarif_Stock!#REF!,"")</f>
        <v>#REF!</v>
      </c>
      <c r="M2663" s="114" t="e">
        <f>IF(Produit_Tarif_Stock!#REF!&lt;&gt;0,Produit_Tarif_Stock!#REF!,"")</f>
        <v>#REF!</v>
      </c>
      <c r="N2663" s="454"/>
      <c r="P2663" s="2" t="e">
        <f>IF(Produit_Tarif_Stock!#REF!&lt;&gt;0,Produit_Tarif_Stock!#REF!,"")</f>
        <v>#REF!</v>
      </c>
      <c r="Q2663" s="518" t="e">
        <f>IF(Produit_Tarif_Stock!#REF!&lt;&gt;0,(E2663-(E2663*H2663)-Produit_Tarif_Stock!#REF!)/Produit_Tarif_Stock!#REF!*100,(E2663-(E2663*H2663)-Produit_Tarif_Stock!#REF!)/Produit_Tarif_Stock!#REF!*100)</f>
        <v>#REF!</v>
      </c>
      <c r="R2663" s="523">
        <f t="shared" si="85"/>
        <v>0</v>
      </c>
      <c r="S2663" s="524" t="e">
        <f>Produit_Tarif_Stock!#REF!</f>
        <v>#REF!</v>
      </c>
    </row>
    <row r="2664" spans="1:19" ht="24.75" customHeight="1">
      <c r="A2664" s="228" t="e">
        <f>Produit_Tarif_Stock!#REF!</f>
        <v>#REF!</v>
      </c>
      <c r="B2664" s="118" t="e">
        <f>IF(Produit_Tarif_Stock!#REF!&lt;&gt;"",Produit_Tarif_Stock!#REF!,"")</f>
        <v>#REF!</v>
      </c>
      <c r="C2664" s="502" t="e">
        <f>IF(Produit_Tarif_Stock!#REF!&lt;&gt;"",Produit_Tarif_Stock!#REF!,"")</f>
        <v>#REF!</v>
      </c>
      <c r="D2664" s="505" t="e">
        <f>IF(Produit_Tarif_Stock!#REF!&lt;&gt;"",Produit_Tarif_Stock!#REF!,"")</f>
        <v>#REF!</v>
      </c>
      <c r="E2664" s="514" t="e">
        <f>IF(Produit_Tarif_Stock!#REF!&lt;&gt;0,Produit_Tarif_Stock!#REF!,"")</f>
        <v>#REF!</v>
      </c>
      <c r="F2664" s="2" t="e">
        <f>IF(Produit_Tarif_Stock!#REF!&lt;&gt;"",Produit_Tarif_Stock!#REF!,"")</f>
        <v>#REF!</v>
      </c>
      <c r="G2664" s="506" t="e">
        <f>IF(Produit_Tarif_Stock!#REF!&lt;&gt;0,Produit_Tarif_Stock!#REF!,"")</f>
        <v>#REF!</v>
      </c>
      <c r="I2664" s="506" t="str">
        <f t="shared" si="84"/>
        <v/>
      </c>
      <c r="J2664" s="2" t="e">
        <f>IF(Produit_Tarif_Stock!#REF!&lt;&gt;0,Produit_Tarif_Stock!#REF!,"")</f>
        <v>#REF!</v>
      </c>
      <c r="K2664" s="2" t="e">
        <f>IF(Produit_Tarif_Stock!#REF!&lt;&gt;0,Produit_Tarif_Stock!#REF!,"")</f>
        <v>#REF!</v>
      </c>
      <c r="L2664" s="114" t="e">
        <f>IF(Produit_Tarif_Stock!#REF!&lt;&gt;0,Produit_Tarif_Stock!#REF!,"")</f>
        <v>#REF!</v>
      </c>
      <c r="M2664" s="114" t="e">
        <f>IF(Produit_Tarif_Stock!#REF!&lt;&gt;0,Produit_Tarif_Stock!#REF!,"")</f>
        <v>#REF!</v>
      </c>
      <c r="N2664" s="454"/>
      <c r="P2664" s="2" t="e">
        <f>IF(Produit_Tarif_Stock!#REF!&lt;&gt;0,Produit_Tarif_Stock!#REF!,"")</f>
        <v>#REF!</v>
      </c>
      <c r="Q2664" s="518" t="e">
        <f>IF(Produit_Tarif_Stock!#REF!&lt;&gt;0,(E2664-(E2664*H2664)-Produit_Tarif_Stock!#REF!)/Produit_Tarif_Stock!#REF!*100,(E2664-(E2664*H2664)-Produit_Tarif_Stock!#REF!)/Produit_Tarif_Stock!#REF!*100)</f>
        <v>#REF!</v>
      </c>
      <c r="R2664" s="523">
        <f t="shared" si="85"/>
        <v>0</v>
      </c>
      <c r="S2664" s="524" t="e">
        <f>Produit_Tarif_Stock!#REF!</f>
        <v>#REF!</v>
      </c>
    </row>
    <row r="2665" spans="1:19" ht="24.75" customHeight="1">
      <c r="A2665" s="228" t="e">
        <f>Produit_Tarif_Stock!#REF!</f>
        <v>#REF!</v>
      </c>
      <c r="B2665" s="118" t="e">
        <f>IF(Produit_Tarif_Stock!#REF!&lt;&gt;"",Produit_Tarif_Stock!#REF!,"")</f>
        <v>#REF!</v>
      </c>
      <c r="C2665" s="502" t="e">
        <f>IF(Produit_Tarif_Stock!#REF!&lt;&gt;"",Produit_Tarif_Stock!#REF!,"")</f>
        <v>#REF!</v>
      </c>
      <c r="D2665" s="505" t="e">
        <f>IF(Produit_Tarif_Stock!#REF!&lt;&gt;"",Produit_Tarif_Stock!#REF!,"")</f>
        <v>#REF!</v>
      </c>
      <c r="E2665" s="514" t="e">
        <f>IF(Produit_Tarif_Stock!#REF!&lt;&gt;0,Produit_Tarif_Stock!#REF!,"")</f>
        <v>#REF!</v>
      </c>
      <c r="F2665" s="2" t="e">
        <f>IF(Produit_Tarif_Stock!#REF!&lt;&gt;"",Produit_Tarif_Stock!#REF!,"")</f>
        <v>#REF!</v>
      </c>
      <c r="G2665" s="506" t="e">
        <f>IF(Produit_Tarif_Stock!#REF!&lt;&gt;0,Produit_Tarif_Stock!#REF!,"")</f>
        <v>#REF!</v>
      </c>
      <c r="I2665" s="506" t="str">
        <f t="shared" si="84"/>
        <v/>
      </c>
      <c r="J2665" s="2" t="e">
        <f>IF(Produit_Tarif_Stock!#REF!&lt;&gt;0,Produit_Tarif_Stock!#REF!,"")</f>
        <v>#REF!</v>
      </c>
      <c r="K2665" s="2" t="e">
        <f>IF(Produit_Tarif_Stock!#REF!&lt;&gt;0,Produit_Tarif_Stock!#REF!,"")</f>
        <v>#REF!</v>
      </c>
      <c r="L2665" s="114" t="e">
        <f>IF(Produit_Tarif_Stock!#REF!&lt;&gt;0,Produit_Tarif_Stock!#REF!,"")</f>
        <v>#REF!</v>
      </c>
      <c r="M2665" s="114" t="e">
        <f>IF(Produit_Tarif_Stock!#REF!&lt;&gt;0,Produit_Tarif_Stock!#REF!,"")</f>
        <v>#REF!</v>
      </c>
      <c r="N2665" s="454"/>
      <c r="P2665" s="2" t="e">
        <f>IF(Produit_Tarif_Stock!#REF!&lt;&gt;0,Produit_Tarif_Stock!#REF!,"")</f>
        <v>#REF!</v>
      </c>
      <c r="Q2665" s="518" t="e">
        <f>IF(Produit_Tarif_Stock!#REF!&lt;&gt;0,(E2665-(E2665*H2665)-Produit_Tarif_Stock!#REF!)/Produit_Tarif_Stock!#REF!*100,(E2665-(E2665*H2665)-Produit_Tarif_Stock!#REF!)/Produit_Tarif_Stock!#REF!*100)</f>
        <v>#REF!</v>
      </c>
      <c r="R2665" s="523">
        <f t="shared" si="85"/>
        <v>0</v>
      </c>
      <c r="S2665" s="524" t="e">
        <f>Produit_Tarif_Stock!#REF!</f>
        <v>#REF!</v>
      </c>
    </row>
    <row r="2666" spans="1:19" ht="24.75" customHeight="1">
      <c r="A2666" s="228" t="e">
        <f>Produit_Tarif_Stock!#REF!</f>
        <v>#REF!</v>
      </c>
      <c r="B2666" s="118" t="e">
        <f>IF(Produit_Tarif_Stock!#REF!&lt;&gt;"",Produit_Tarif_Stock!#REF!,"")</f>
        <v>#REF!</v>
      </c>
      <c r="C2666" s="502" t="e">
        <f>IF(Produit_Tarif_Stock!#REF!&lt;&gt;"",Produit_Tarif_Stock!#REF!,"")</f>
        <v>#REF!</v>
      </c>
      <c r="D2666" s="505" t="e">
        <f>IF(Produit_Tarif_Stock!#REF!&lt;&gt;"",Produit_Tarif_Stock!#REF!,"")</f>
        <v>#REF!</v>
      </c>
      <c r="E2666" s="514" t="e">
        <f>IF(Produit_Tarif_Stock!#REF!&lt;&gt;0,Produit_Tarif_Stock!#REF!,"")</f>
        <v>#REF!</v>
      </c>
      <c r="F2666" s="2" t="e">
        <f>IF(Produit_Tarif_Stock!#REF!&lt;&gt;"",Produit_Tarif_Stock!#REF!,"")</f>
        <v>#REF!</v>
      </c>
      <c r="G2666" s="506" t="e">
        <f>IF(Produit_Tarif_Stock!#REF!&lt;&gt;0,Produit_Tarif_Stock!#REF!,"")</f>
        <v>#REF!</v>
      </c>
      <c r="I2666" s="506" t="str">
        <f t="shared" si="84"/>
        <v/>
      </c>
      <c r="J2666" s="2" t="e">
        <f>IF(Produit_Tarif_Stock!#REF!&lt;&gt;0,Produit_Tarif_Stock!#REF!,"")</f>
        <v>#REF!</v>
      </c>
      <c r="K2666" s="2" t="e">
        <f>IF(Produit_Tarif_Stock!#REF!&lt;&gt;0,Produit_Tarif_Stock!#REF!,"")</f>
        <v>#REF!</v>
      </c>
      <c r="L2666" s="114" t="e">
        <f>IF(Produit_Tarif_Stock!#REF!&lt;&gt;0,Produit_Tarif_Stock!#REF!,"")</f>
        <v>#REF!</v>
      </c>
      <c r="M2666" s="114" t="e">
        <f>IF(Produit_Tarif_Stock!#REF!&lt;&gt;0,Produit_Tarif_Stock!#REF!,"")</f>
        <v>#REF!</v>
      </c>
      <c r="N2666" s="454"/>
      <c r="P2666" s="2" t="e">
        <f>IF(Produit_Tarif_Stock!#REF!&lt;&gt;0,Produit_Tarif_Stock!#REF!,"")</f>
        <v>#REF!</v>
      </c>
      <c r="Q2666" s="518" t="e">
        <f>IF(Produit_Tarif_Stock!#REF!&lt;&gt;0,(E2666-(E2666*H2666)-Produit_Tarif_Stock!#REF!)/Produit_Tarif_Stock!#REF!*100,(E2666-(E2666*H2666)-Produit_Tarif_Stock!#REF!)/Produit_Tarif_Stock!#REF!*100)</f>
        <v>#REF!</v>
      </c>
      <c r="R2666" s="523">
        <f t="shared" si="85"/>
        <v>0</v>
      </c>
      <c r="S2666" s="524" t="e">
        <f>Produit_Tarif_Stock!#REF!</f>
        <v>#REF!</v>
      </c>
    </row>
    <row r="2667" spans="1:19" ht="24.75" customHeight="1">
      <c r="A2667" s="228" t="e">
        <f>Produit_Tarif_Stock!#REF!</f>
        <v>#REF!</v>
      </c>
      <c r="B2667" s="118" t="e">
        <f>IF(Produit_Tarif_Stock!#REF!&lt;&gt;"",Produit_Tarif_Stock!#REF!,"")</f>
        <v>#REF!</v>
      </c>
      <c r="C2667" s="502" t="e">
        <f>IF(Produit_Tarif_Stock!#REF!&lt;&gt;"",Produit_Tarif_Stock!#REF!,"")</f>
        <v>#REF!</v>
      </c>
      <c r="D2667" s="505" t="e">
        <f>IF(Produit_Tarif_Stock!#REF!&lt;&gt;"",Produit_Tarif_Stock!#REF!,"")</f>
        <v>#REF!</v>
      </c>
      <c r="E2667" s="514" t="e">
        <f>IF(Produit_Tarif_Stock!#REF!&lt;&gt;0,Produit_Tarif_Stock!#REF!,"")</f>
        <v>#REF!</v>
      </c>
      <c r="F2667" s="2" t="e">
        <f>IF(Produit_Tarif_Stock!#REF!&lt;&gt;"",Produit_Tarif_Stock!#REF!,"")</f>
        <v>#REF!</v>
      </c>
      <c r="G2667" s="506" t="e">
        <f>IF(Produit_Tarif_Stock!#REF!&lt;&gt;0,Produit_Tarif_Stock!#REF!,"")</f>
        <v>#REF!</v>
      </c>
      <c r="I2667" s="506" t="str">
        <f t="shared" si="84"/>
        <v/>
      </c>
      <c r="J2667" s="2" t="e">
        <f>IF(Produit_Tarif_Stock!#REF!&lt;&gt;0,Produit_Tarif_Stock!#REF!,"")</f>
        <v>#REF!</v>
      </c>
      <c r="K2667" s="2" t="e">
        <f>IF(Produit_Tarif_Stock!#REF!&lt;&gt;0,Produit_Tarif_Stock!#REF!,"")</f>
        <v>#REF!</v>
      </c>
      <c r="L2667" s="114" t="e">
        <f>IF(Produit_Tarif_Stock!#REF!&lt;&gt;0,Produit_Tarif_Stock!#REF!,"")</f>
        <v>#REF!</v>
      </c>
      <c r="M2667" s="114" t="e">
        <f>IF(Produit_Tarif_Stock!#REF!&lt;&gt;0,Produit_Tarif_Stock!#REF!,"")</f>
        <v>#REF!</v>
      </c>
      <c r="N2667" s="454"/>
      <c r="P2667" s="2" t="e">
        <f>IF(Produit_Tarif_Stock!#REF!&lt;&gt;0,Produit_Tarif_Stock!#REF!,"")</f>
        <v>#REF!</v>
      </c>
      <c r="Q2667" s="518" t="e">
        <f>IF(Produit_Tarif_Stock!#REF!&lt;&gt;0,(E2667-(E2667*H2667)-Produit_Tarif_Stock!#REF!)/Produit_Tarif_Stock!#REF!*100,(E2667-(E2667*H2667)-Produit_Tarif_Stock!#REF!)/Produit_Tarif_Stock!#REF!*100)</f>
        <v>#REF!</v>
      </c>
      <c r="R2667" s="523">
        <f t="shared" si="85"/>
        <v>0</v>
      </c>
      <c r="S2667" s="524" t="e">
        <f>Produit_Tarif_Stock!#REF!</f>
        <v>#REF!</v>
      </c>
    </row>
    <row r="2668" spans="1:19" ht="24.75" customHeight="1">
      <c r="A2668" s="228" t="e">
        <f>Produit_Tarif_Stock!#REF!</f>
        <v>#REF!</v>
      </c>
      <c r="B2668" s="118" t="e">
        <f>IF(Produit_Tarif_Stock!#REF!&lt;&gt;"",Produit_Tarif_Stock!#REF!,"")</f>
        <v>#REF!</v>
      </c>
      <c r="C2668" s="502" t="e">
        <f>IF(Produit_Tarif_Stock!#REF!&lt;&gt;"",Produit_Tarif_Stock!#REF!,"")</f>
        <v>#REF!</v>
      </c>
      <c r="D2668" s="505" t="e">
        <f>IF(Produit_Tarif_Stock!#REF!&lt;&gt;"",Produit_Tarif_Stock!#REF!,"")</f>
        <v>#REF!</v>
      </c>
      <c r="E2668" s="514" t="e">
        <f>IF(Produit_Tarif_Stock!#REF!&lt;&gt;0,Produit_Tarif_Stock!#REF!,"")</f>
        <v>#REF!</v>
      </c>
      <c r="F2668" s="2" t="e">
        <f>IF(Produit_Tarif_Stock!#REF!&lt;&gt;"",Produit_Tarif_Stock!#REF!,"")</f>
        <v>#REF!</v>
      </c>
      <c r="G2668" s="506" t="e">
        <f>IF(Produit_Tarif_Stock!#REF!&lt;&gt;0,Produit_Tarif_Stock!#REF!,"")</f>
        <v>#REF!</v>
      </c>
      <c r="I2668" s="506" t="str">
        <f t="shared" si="84"/>
        <v/>
      </c>
      <c r="J2668" s="2" t="e">
        <f>IF(Produit_Tarif_Stock!#REF!&lt;&gt;0,Produit_Tarif_Stock!#REF!,"")</f>
        <v>#REF!</v>
      </c>
      <c r="K2668" s="2" t="e">
        <f>IF(Produit_Tarif_Stock!#REF!&lt;&gt;0,Produit_Tarif_Stock!#REF!,"")</f>
        <v>#REF!</v>
      </c>
      <c r="L2668" s="114" t="e">
        <f>IF(Produit_Tarif_Stock!#REF!&lt;&gt;0,Produit_Tarif_Stock!#REF!,"")</f>
        <v>#REF!</v>
      </c>
      <c r="M2668" s="114" t="e">
        <f>IF(Produit_Tarif_Stock!#REF!&lt;&gt;0,Produit_Tarif_Stock!#REF!,"")</f>
        <v>#REF!</v>
      </c>
      <c r="N2668" s="454"/>
      <c r="P2668" s="2" t="e">
        <f>IF(Produit_Tarif_Stock!#REF!&lt;&gt;0,Produit_Tarif_Stock!#REF!,"")</f>
        <v>#REF!</v>
      </c>
      <c r="Q2668" s="518" t="e">
        <f>IF(Produit_Tarif_Stock!#REF!&lt;&gt;0,(E2668-(E2668*H2668)-Produit_Tarif_Stock!#REF!)/Produit_Tarif_Stock!#REF!*100,(E2668-(E2668*H2668)-Produit_Tarif_Stock!#REF!)/Produit_Tarif_Stock!#REF!*100)</f>
        <v>#REF!</v>
      </c>
      <c r="R2668" s="523">
        <f t="shared" si="85"/>
        <v>0</v>
      </c>
      <c r="S2668" s="524" t="e">
        <f>Produit_Tarif_Stock!#REF!</f>
        <v>#REF!</v>
      </c>
    </row>
    <row r="2669" spans="1:19" ht="24.75" customHeight="1">
      <c r="A2669" s="228" t="e">
        <f>Produit_Tarif_Stock!#REF!</f>
        <v>#REF!</v>
      </c>
      <c r="B2669" s="118" t="e">
        <f>IF(Produit_Tarif_Stock!#REF!&lt;&gt;"",Produit_Tarif_Stock!#REF!,"")</f>
        <v>#REF!</v>
      </c>
      <c r="C2669" s="502" t="e">
        <f>IF(Produit_Tarif_Stock!#REF!&lt;&gt;"",Produit_Tarif_Stock!#REF!,"")</f>
        <v>#REF!</v>
      </c>
      <c r="D2669" s="505" t="e">
        <f>IF(Produit_Tarif_Stock!#REF!&lt;&gt;"",Produit_Tarif_Stock!#REF!,"")</f>
        <v>#REF!</v>
      </c>
      <c r="E2669" s="514" t="e">
        <f>IF(Produit_Tarif_Stock!#REF!&lt;&gt;0,Produit_Tarif_Stock!#REF!,"")</f>
        <v>#REF!</v>
      </c>
      <c r="F2669" s="2" t="e">
        <f>IF(Produit_Tarif_Stock!#REF!&lt;&gt;"",Produit_Tarif_Stock!#REF!,"")</f>
        <v>#REF!</v>
      </c>
      <c r="G2669" s="506" t="e">
        <f>IF(Produit_Tarif_Stock!#REF!&lt;&gt;0,Produit_Tarif_Stock!#REF!,"")</f>
        <v>#REF!</v>
      </c>
      <c r="I2669" s="506" t="str">
        <f t="shared" si="84"/>
        <v/>
      </c>
      <c r="J2669" s="2" t="e">
        <f>IF(Produit_Tarif_Stock!#REF!&lt;&gt;0,Produit_Tarif_Stock!#REF!,"")</f>
        <v>#REF!</v>
      </c>
      <c r="K2669" s="2" t="e">
        <f>IF(Produit_Tarif_Stock!#REF!&lt;&gt;0,Produit_Tarif_Stock!#REF!,"")</f>
        <v>#REF!</v>
      </c>
      <c r="L2669" s="114" t="e">
        <f>IF(Produit_Tarif_Stock!#REF!&lt;&gt;0,Produit_Tarif_Stock!#REF!,"")</f>
        <v>#REF!</v>
      </c>
      <c r="M2669" s="114" t="e">
        <f>IF(Produit_Tarif_Stock!#REF!&lt;&gt;0,Produit_Tarif_Stock!#REF!,"")</f>
        <v>#REF!</v>
      </c>
      <c r="N2669" s="454"/>
      <c r="P2669" s="2" t="e">
        <f>IF(Produit_Tarif_Stock!#REF!&lt;&gt;0,Produit_Tarif_Stock!#REF!,"")</f>
        <v>#REF!</v>
      </c>
      <c r="Q2669" s="518" t="e">
        <f>IF(Produit_Tarif_Stock!#REF!&lt;&gt;0,(E2669-(E2669*H2669)-Produit_Tarif_Stock!#REF!)/Produit_Tarif_Stock!#REF!*100,(E2669-(E2669*H2669)-Produit_Tarif_Stock!#REF!)/Produit_Tarif_Stock!#REF!*100)</f>
        <v>#REF!</v>
      </c>
      <c r="R2669" s="523">
        <f t="shared" si="85"/>
        <v>0</v>
      </c>
      <c r="S2669" s="524" t="e">
        <f>Produit_Tarif_Stock!#REF!</f>
        <v>#REF!</v>
      </c>
    </row>
    <row r="2670" spans="1:19" ht="24.75" customHeight="1">
      <c r="A2670" s="228" t="e">
        <f>Produit_Tarif_Stock!#REF!</f>
        <v>#REF!</v>
      </c>
      <c r="B2670" s="118" t="e">
        <f>IF(Produit_Tarif_Stock!#REF!&lt;&gt;"",Produit_Tarif_Stock!#REF!,"")</f>
        <v>#REF!</v>
      </c>
      <c r="C2670" s="502" t="e">
        <f>IF(Produit_Tarif_Stock!#REF!&lt;&gt;"",Produit_Tarif_Stock!#REF!,"")</f>
        <v>#REF!</v>
      </c>
      <c r="D2670" s="505" t="e">
        <f>IF(Produit_Tarif_Stock!#REF!&lt;&gt;"",Produit_Tarif_Stock!#REF!,"")</f>
        <v>#REF!</v>
      </c>
      <c r="E2670" s="514" t="e">
        <f>IF(Produit_Tarif_Stock!#REF!&lt;&gt;0,Produit_Tarif_Stock!#REF!,"")</f>
        <v>#REF!</v>
      </c>
      <c r="F2670" s="2" t="e">
        <f>IF(Produit_Tarif_Stock!#REF!&lt;&gt;"",Produit_Tarif_Stock!#REF!,"")</f>
        <v>#REF!</v>
      </c>
      <c r="G2670" s="506" t="e">
        <f>IF(Produit_Tarif_Stock!#REF!&lt;&gt;0,Produit_Tarif_Stock!#REF!,"")</f>
        <v>#REF!</v>
      </c>
      <c r="I2670" s="506" t="str">
        <f t="shared" si="84"/>
        <v/>
      </c>
      <c r="J2670" s="2" t="e">
        <f>IF(Produit_Tarif_Stock!#REF!&lt;&gt;0,Produit_Tarif_Stock!#REF!,"")</f>
        <v>#REF!</v>
      </c>
      <c r="K2670" s="2" t="e">
        <f>IF(Produit_Tarif_Stock!#REF!&lt;&gt;0,Produit_Tarif_Stock!#REF!,"")</f>
        <v>#REF!</v>
      </c>
      <c r="L2670" s="114" t="e">
        <f>IF(Produit_Tarif_Stock!#REF!&lt;&gt;0,Produit_Tarif_Stock!#REF!,"")</f>
        <v>#REF!</v>
      </c>
      <c r="M2670" s="114" t="e">
        <f>IF(Produit_Tarif_Stock!#REF!&lt;&gt;0,Produit_Tarif_Stock!#REF!,"")</f>
        <v>#REF!</v>
      </c>
      <c r="N2670" s="454"/>
      <c r="P2670" s="2" t="e">
        <f>IF(Produit_Tarif_Stock!#REF!&lt;&gt;0,Produit_Tarif_Stock!#REF!,"")</f>
        <v>#REF!</v>
      </c>
      <c r="Q2670" s="518" t="e">
        <f>IF(Produit_Tarif_Stock!#REF!&lt;&gt;0,(E2670-(E2670*H2670)-Produit_Tarif_Stock!#REF!)/Produit_Tarif_Stock!#REF!*100,(E2670-(E2670*H2670)-Produit_Tarif_Stock!#REF!)/Produit_Tarif_Stock!#REF!*100)</f>
        <v>#REF!</v>
      </c>
      <c r="R2670" s="523">
        <f t="shared" si="85"/>
        <v>0</v>
      </c>
      <c r="S2670" s="524" t="e">
        <f>Produit_Tarif_Stock!#REF!</f>
        <v>#REF!</v>
      </c>
    </row>
    <row r="2671" spans="1:19" ht="24.75" customHeight="1">
      <c r="A2671" s="228" t="e">
        <f>Produit_Tarif_Stock!#REF!</f>
        <v>#REF!</v>
      </c>
      <c r="B2671" s="118" t="e">
        <f>IF(Produit_Tarif_Stock!#REF!&lt;&gt;"",Produit_Tarif_Stock!#REF!,"")</f>
        <v>#REF!</v>
      </c>
      <c r="C2671" s="502" t="e">
        <f>IF(Produit_Tarif_Stock!#REF!&lt;&gt;"",Produit_Tarif_Stock!#REF!,"")</f>
        <v>#REF!</v>
      </c>
      <c r="D2671" s="505" t="e">
        <f>IF(Produit_Tarif_Stock!#REF!&lt;&gt;"",Produit_Tarif_Stock!#REF!,"")</f>
        <v>#REF!</v>
      </c>
      <c r="E2671" s="514" t="e">
        <f>IF(Produit_Tarif_Stock!#REF!&lt;&gt;0,Produit_Tarif_Stock!#REF!,"")</f>
        <v>#REF!</v>
      </c>
      <c r="F2671" s="2" t="e">
        <f>IF(Produit_Tarif_Stock!#REF!&lt;&gt;"",Produit_Tarif_Stock!#REF!,"")</f>
        <v>#REF!</v>
      </c>
      <c r="G2671" s="506" t="e">
        <f>IF(Produit_Tarif_Stock!#REF!&lt;&gt;0,Produit_Tarif_Stock!#REF!,"")</f>
        <v>#REF!</v>
      </c>
      <c r="I2671" s="506" t="str">
        <f t="shared" si="84"/>
        <v/>
      </c>
      <c r="J2671" s="2" t="e">
        <f>IF(Produit_Tarif_Stock!#REF!&lt;&gt;0,Produit_Tarif_Stock!#REF!,"")</f>
        <v>#REF!</v>
      </c>
      <c r="K2671" s="2" t="e">
        <f>IF(Produit_Tarif_Stock!#REF!&lt;&gt;0,Produit_Tarif_Stock!#REF!,"")</f>
        <v>#REF!</v>
      </c>
      <c r="L2671" s="114" t="e">
        <f>IF(Produit_Tarif_Stock!#REF!&lt;&gt;0,Produit_Tarif_Stock!#REF!,"")</f>
        <v>#REF!</v>
      </c>
      <c r="M2671" s="114" t="e">
        <f>IF(Produit_Tarif_Stock!#REF!&lt;&gt;0,Produit_Tarif_Stock!#REF!,"")</f>
        <v>#REF!</v>
      </c>
      <c r="N2671" s="454"/>
      <c r="P2671" s="2" t="e">
        <f>IF(Produit_Tarif_Stock!#REF!&lt;&gt;0,Produit_Tarif_Stock!#REF!,"")</f>
        <v>#REF!</v>
      </c>
      <c r="Q2671" s="518" t="e">
        <f>IF(Produit_Tarif_Stock!#REF!&lt;&gt;0,(E2671-(E2671*H2671)-Produit_Tarif_Stock!#REF!)/Produit_Tarif_Stock!#REF!*100,(E2671-(E2671*H2671)-Produit_Tarif_Stock!#REF!)/Produit_Tarif_Stock!#REF!*100)</f>
        <v>#REF!</v>
      </c>
      <c r="R2671" s="523">
        <f t="shared" si="85"/>
        <v>0</v>
      </c>
      <c r="S2671" s="524" t="e">
        <f>Produit_Tarif_Stock!#REF!</f>
        <v>#REF!</v>
      </c>
    </row>
    <row r="2672" spans="1:19" ht="24.75" customHeight="1">
      <c r="A2672" s="228" t="e">
        <f>Produit_Tarif_Stock!#REF!</f>
        <v>#REF!</v>
      </c>
      <c r="B2672" s="118" t="e">
        <f>IF(Produit_Tarif_Stock!#REF!&lt;&gt;"",Produit_Tarif_Stock!#REF!,"")</f>
        <v>#REF!</v>
      </c>
      <c r="C2672" s="502" t="e">
        <f>IF(Produit_Tarif_Stock!#REF!&lt;&gt;"",Produit_Tarif_Stock!#REF!,"")</f>
        <v>#REF!</v>
      </c>
      <c r="D2672" s="505" t="e">
        <f>IF(Produit_Tarif_Stock!#REF!&lt;&gt;"",Produit_Tarif_Stock!#REF!,"")</f>
        <v>#REF!</v>
      </c>
      <c r="E2672" s="514" t="e">
        <f>IF(Produit_Tarif_Stock!#REF!&lt;&gt;0,Produit_Tarif_Stock!#REF!,"")</f>
        <v>#REF!</v>
      </c>
      <c r="F2672" s="2" t="e">
        <f>IF(Produit_Tarif_Stock!#REF!&lt;&gt;"",Produit_Tarif_Stock!#REF!,"")</f>
        <v>#REF!</v>
      </c>
      <c r="G2672" s="506" t="e">
        <f>IF(Produit_Tarif_Stock!#REF!&lt;&gt;0,Produit_Tarif_Stock!#REF!,"")</f>
        <v>#REF!</v>
      </c>
      <c r="I2672" s="506" t="str">
        <f t="shared" si="84"/>
        <v/>
      </c>
      <c r="J2672" s="2" t="e">
        <f>IF(Produit_Tarif_Stock!#REF!&lt;&gt;0,Produit_Tarif_Stock!#REF!,"")</f>
        <v>#REF!</v>
      </c>
      <c r="K2672" s="2" t="e">
        <f>IF(Produit_Tarif_Stock!#REF!&lt;&gt;0,Produit_Tarif_Stock!#REF!,"")</f>
        <v>#REF!</v>
      </c>
      <c r="L2672" s="114" t="e">
        <f>IF(Produit_Tarif_Stock!#REF!&lt;&gt;0,Produit_Tarif_Stock!#REF!,"")</f>
        <v>#REF!</v>
      </c>
      <c r="M2672" s="114" t="e">
        <f>IF(Produit_Tarif_Stock!#REF!&lt;&gt;0,Produit_Tarif_Stock!#REF!,"")</f>
        <v>#REF!</v>
      </c>
      <c r="N2672" s="454"/>
      <c r="P2672" s="2" t="e">
        <f>IF(Produit_Tarif_Stock!#REF!&lt;&gt;0,Produit_Tarif_Stock!#REF!,"")</f>
        <v>#REF!</v>
      </c>
      <c r="Q2672" s="518" t="e">
        <f>IF(Produit_Tarif_Stock!#REF!&lt;&gt;0,(E2672-(E2672*H2672)-Produit_Tarif_Stock!#REF!)/Produit_Tarif_Stock!#REF!*100,(E2672-(E2672*H2672)-Produit_Tarif_Stock!#REF!)/Produit_Tarif_Stock!#REF!*100)</f>
        <v>#REF!</v>
      </c>
      <c r="R2672" s="523">
        <f t="shared" si="85"/>
        <v>0</v>
      </c>
      <c r="S2672" s="524" t="e">
        <f>Produit_Tarif_Stock!#REF!</f>
        <v>#REF!</v>
      </c>
    </row>
    <row r="2673" spans="1:19" ht="24.75" customHeight="1">
      <c r="A2673" s="228" t="e">
        <f>Produit_Tarif_Stock!#REF!</f>
        <v>#REF!</v>
      </c>
      <c r="B2673" s="118" t="e">
        <f>IF(Produit_Tarif_Stock!#REF!&lt;&gt;"",Produit_Tarif_Stock!#REF!,"")</f>
        <v>#REF!</v>
      </c>
      <c r="C2673" s="502" t="e">
        <f>IF(Produit_Tarif_Stock!#REF!&lt;&gt;"",Produit_Tarif_Stock!#REF!,"")</f>
        <v>#REF!</v>
      </c>
      <c r="D2673" s="505" t="e">
        <f>IF(Produit_Tarif_Stock!#REF!&lt;&gt;"",Produit_Tarif_Stock!#REF!,"")</f>
        <v>#REF!</v>
      </c>
      <c r="E2673" s="514" t="e">
        <f>IF(Produit_Tarif_Stock!#REF!&lt;&gt;0,Produit_Tarif_Stock!#REF!,"")</f>
        <v>#REF!</v>
      </c>
      <c r="F2673" s="2" t="e">
        <f>IF(Produit_Tarif_Stock!#REF!&lt;&gt;"",Produit_Tarif_Stock!#REF!,"")</f>
        <v>#REF!</v>
      </c>
      <c r="G2673" s="506" t="e">
        <f>IF(Produit_Tarif_Stock!#REF!&lt;&gt;0,Produit_Tarif_Stock!#REF!,"")</f>
        <v>#REF!</v>
      </c>
      <c r="I2673" s="506" t="str">
        <f t="shared" si="84"/>
        <v/>
      </c>
      <c r="J2673" s="2" t="e">
        <f>IF(Produit_Tarif_Stock!#REF!&lt;&gt;0,Produit_Tarif_Stock!#REF!,"")</f>
        <v>#REF!</v>
      </c>
      <c r="K2673" s="2" t="e">
        <f>IF(Produit_Tarif_Stock!#REF!&lt;&gt;0,Produit_Tarif_Stock!#REF!,"")</f>
        <v>#REF!</v>
      </c>
      <c r="L2673" s="114" t="e">
        <f>IF(Produit_Tarif_Stock!#REF!&lt;&gt;0,Produit_Tarif_Stock!#REF!,"")</f>
        <v>#REF!</v>
      </c>
      <c r="M2673" s="114" t="e">
        <f>IF(Produit_Tarif_Stock!#REF!&lt;&gt;0,Produit_Tarif_Stock!#REF!,"")</f>
        <v>#REF!</v>
      </c>
      <c r="N2673" s="454"/>
      <c r="P2673" s="2" t="e">
        <f>IF(Produit_Tarif_Stock!#REF!&lt;&gt;0,Produit_Tarif_Stock!#REF!,"")</f>
        <v>#REF!</v>
      </c>
      <c r="Q2673" s="518" t="e">
        <f>IF(Produit_Tarif_Stock!#REF!&lt;&gt;0,(E2673-(E2673*H2673)-Produit_Tarif_Stock!#REF!)/Produit_Tarif_Stock!#REF!*100,(E2673-(E2673*H2673)-Produit_Tarif_Stock!#REF!)/Produit_Tarif_Stock!#REF!*100)</f>
        <v>#REF!</v>
      </c>
      <c r="R2673" s="523">
        <f t="shared" si="85"/>
        <v>0</v>
      </c>
      <c r="S2673" s="524" t="e">
        <f>Produit_Tarif_Stock!#REF!</f>
        <v>#REF!</v>
      </c>
    </row>
    <row r="2674" spans="1:19" ht="24.75" customHeight="1">
      <c r="A2674" s="228" t="e">
        <f>Produit_Tarif_Stock!#REF!</f>
        <v>#REF!</v>
      </c>
      <c r="B2674" s="118" t="e">
        <f>IF(Produit_Tarif_Stock!#REF!&lt;&gt;"",Produit_Tarif_Stock!#REF!,"")</f>
        <v>#REF!</v>
      </c>
      <c r="C2674" s="502" t="e">
        <f>IF(Produit_Tarif_Stock!#REF!&lt;&gt;"",Produit_Tarif_Stock!#REF!,"")</f>
        <v>#REF!</v>
      </c>
      <c r="D2674" s="505" t="e">
        <f>IF(Produit_Tarif_Stock!#REF!&lt;&gt;"",Produit_Tarif_Stock!#REF!,"")</f>
        <v>#REF!</v>
      </c>
      <c r="E2674" s="514" t="e">
        <f>IF(Produit_Tarif_Stock!#REF!&lt;&gt;0,Produit_Tarif_Stock!#REF!,"")</f>
        <v>#REF!</v>
      </c>
      <c r="F2674" s="2" t="e">
        <f>IF(Produit_Tarif_Stock!#REF!&lt;&gt;"",Produit_Tarif_Stock!#REF!,"")</f>
        <v>#REF!</v>
      </c>
      <c r="G2674" s="506" t="e">
        <f>IF(Produit_Tarif_Stock!#REF!&lt;&gt;0,Produit_Tarif_Stock!#REF!,"")</f>
        <v>#REF!</v>
      </c>
      <c r="I2674" s="506" t="str">
        <f t="shared" si="84"/>
        <v/>
      </c>
      <c r="J2674" s="2" t="e">
        <f>IF(Produit_Tarif_Stock!#REF!&lt;&gt;0,Produit_Tarif_Stock!#REF!,"")</f>
        <v>#REF!</v>
      </c>
      <c r="K2674" s="2" t="e">
        <f>IF(Produit_Tarif_Stock!#REF!&lt;&gt;0,Produit_Tarif_Stock!#REF!,"")</f>
        <v>#REF!</v>
      </c>
      <c r="L2674" s="114" t="e">
        <f>IF(Produit_Tarif_Stock!#REF!&lt;&gt;0,Produit_Tarif_Stock!#REF!,"")</f>
        <v>#REF!</v>
      </c>
      <c r="M2674" s="114" t="e">
        <f>IF(Produit_Tarif_Stock!#REF!&lt;&gt;0,Produit_Tarif_Stock!#REF!,"")</f>
        <v>#REF!</v>
      </c>
      <c r="N2674" s="454"/>
      <c r="P2674" s="2" t="e">
        <f>IF(Produit_Tarif_Stock!#REF!&lt;&gt;0,Produit_Tarif_Stock!#REF!,"")</f>
        <v>#REF!</v>
      </c>
      <c r="Q2674" s="518" t="e">
        <f>IF(Produit_Tarif_Stock!#REF!&lt;&gt;0,(E2674-(E2674*H2674)-Produit_Tarif_Stock!#REF!)/Produit_Tarif_Stock!#REF!*100,(E2674-(E2674*H2674)-Produit_Tarif_Stock!#REF!)/Produit_Tarif_Stock!#REF!*100)</f>
        <v>#REF!</v>
      </c>
      <c r="R2674" s="523">
        <f t="shared" si="85"/>
        <v>0</v>
      </c>
      <c r="S2674" s="524" t="e">
        <f>Produit_Tarif_Stock!#REF!</f>
        <v>#REF!</v>
      </c>
    </row>
    <row r="2675" spans="1:19" ht="24.75" customHeight="1">
      <c r="A2675" s="228" t="e">
        <f>Produit_Tarif_Stock!#REF!</f>
        <v>#REF!</v>
      </c>
      <c r="B2675" s="118" t="e">
        <f>IF(Produit_Tarif_Stock!#REF!&lt;&gt;"",Produit_Tarif_Stock!#REF!,"")</f>
        <v>#REF!</v>
      </c>
      <c r="C2675" s="502" t="e">
        <f>IF(Produit_Tarif_Stock!#REF!&lt;&gt;"",Produit_Tarif_Stock!#REF!,"")</f>
        <v>#REF!</v>
      </c>
      <c r="D2675" s="505" t="e">
        <f>IF(Produit_Tarif_Stock!#REF!&lt;&gt;"",Produit_Tarif_Stock!#REF!,"")</f>
        <v>#REF!</v>
      </c>
      <c r="E2675" s="514" t="e">
        <f>IF(Produit_Tarif_Stock!#REF!&lt;&gt;0,Produit_Tarif_Stock!#REF!,"")</f>
        <v>#REF!</v>
      </c>
      <c r="F2675" s="2" t="e">
        <f>IF(Produit_Tarif_Stock!#REF!&lt;&gt;"",Produit_Tarif_Stock!#REF!,"")</f>
        <v>#REF!</v>
      </c>
      <c r="G2675" s="506" t="e">
        <f>IF(Produit_Tarif_Stock!#REF!&lt;&gt;0,Produit_Tarif_Stock!#REF!,"")</f>
        <v>#REF!</v>
      </c>
      <c r="I2675" s="506" t="str">
        <f t="shared" si="84"/>
        <v/>
      </c>
      <c r="J2675" s="2" t="e">
        <f>IF(Produit_Tarif_Stock!#REF!&lt;&gt;0,Produit_Tarif_Stock!#REF!,"")</f>
        <v>#REF!</v>
      </c>
      <c r="K2675" s="2" t="e">
        <f>IF(Produit_Tarif_Stock!#REF!&lt;&gt;0,Produit_Tarif_Stock!#REF!,"")</f>
        <v>#REF!</v>
      </c>
      <c r="L2675" s="114" t="e">
        <f>IF(Produit_Tarif_Stock!#REF!&lt;&gt;0,Produit_Tarif_Stock!#REF!,"")</f>
        <v>#REF!</v>
      </c>
      <c r="M2675" s="114" t="e">
        <f>IF(Produit_Tarif_Stock!#REF!&lt;&gt;0,Produit_Tarif_Stock!#REF!,"")</f>
        <v>#REF!</v>
      </c>
      <c r="N2675" s="454"/>
      <c r="P2675" s="2" t="e">
        <f>IF(Produit_Tarif_Stock!#REF!&lt;&gt;0,Produit_Tarif_Stock!#REF!,"")</f>
        <v>#REF!</v>
      </c>
      <c r="Q2675" s="518" t="e">
        <f>IF(Produit_Tarif_Stock!#REF!&lt;&gt;0,(E2675-(E2675*H2675)-Produit_Tarif_Stock!#REF!)/Produit_Tarif_Stock!#REF!*100,(E2675-(E2675*H2675)-Produit_Tarif_Stock!#REF!)/Produit_Tarif_Stock!#REF!*100)</f>
        <v>#REF!</v>
      </c>
      <c r="R2675" s="523">
        <f t="shared" si="85"/>
        <v>0</v>
      </c>
      <c r="S2675" s="524" t="e">
        <f>Produit_Tarif_Stock!#REF!</f>
        <v>#REF!</v>
      </c>
    </row>
    <row r="2676" spans="1:19" ht="24.75" customHeight="1">
      <c r="A2676" s="228" t="e">
        <f>Produit_Tarif_Stock!#REF!</f>
        <v>#REF!</v>
      </c>
      <c r="B2676" s="118" t="e">
        <f>IF(Produit_Tarif_Stock!#REF!&lt;&gt;"",Produit_Tarif_Stock!#REF!,"")</f>
        <v>#REF!</v>
      </c>
      <c r="C2676" s="502" t="e">
        <f>IF(Produit_Tarif_Stock!#REF!&lt;&gt;"",Produit_Tarif_Stock!#REF!,"")</f>
        <v>#REF!</v>
      </c>
      <c r="D2676" s="505" t="e">
        <f>IF(Produit_Tarif_Stock!#REF!&lt;&gt;"",Produit_Tarif_Stock!#REF!,"")</f>
        <v>#REF!</v>
      </c>
      <c r="E2676" s="514" t="e">
        <f>IF(Produit_Tarif_Stock!#REF!&lt;&gt;0,Produit_Tarif_Stock!#REF!,"")</f>
        <v>#REF!</v>
      </c>
      <c r="F2676" s="2" t="e">
        <f>IF(Produit_Tarif_Stock!#REF!&lt;&gt;"",Produit_Tarif_Stock!#REF!,"")</f>
        <v>#REF!</v>
      </c>
      <c r="G2676" s="506" t="e">
        <f>IF(Produit_Tarif_Stock!#REF!&lt;&gt;0,Produit_Tarif_Stock!#REF!,"")</f>
        <v>#REF!</v>
      </c>
      <c r="I2676" s="506" t="str">
        <f t="shared" si="84"/>
        <v/>
      </c>
      <c r="J2676" s="2" t="e">
        <f>IF(Produit_Tarif_Stock!#REF!&lt;&gt;0,Produit_Tarif_Stock!#REF!,"")</f>
        <v>#REF!</v>
      </c>
      <c r="K2676" s="2" t="e">
        <f>IF(Produit_Tarif_Stock!#REF!&lt;&gt;0,Produit_Tarif_Stock!#REF!,"")</f>
        <v>#REF!</v>
      </c>
      <c r="L2676" s="114" t="e">
        <f>IF(Produit_Tarif_Stock!#REF!&lt;&gt;0,Produit_Tarif_Stock!#REF!,"")</f>
        <v>#REF!</v>
      </c>
      <c r="M2676" s="114" t="e">
        <f>IF(Produit_Tarif_Stock!#REF!&lt;&gt;0,Produit_Tarif_Stock!#REF!,"")</f>
        <v>#REF!</v>
      </c>
      <c r="N2676" s="454"/>
      <c r="P2676" s="2" t="e">
        <f>IF(Produit_Tarif_Stock!#REF!&lt;&gt;0,Produit_Tarif_Stock!#REF!,"")</f>
        <v>#REF!</v>
      </c>
      <c r="Q2676" s="518" t="e">
        <f>IF(Produit_Tarif_Stock!#REF!&lt;&gt;0,(E2676-(E2676*H2676)-Produit_Tarif_Stock!#REF!)/Produit_Tarif_Stock!#REF!*100,(E2676-(E2676*H2676)-Produit_Tarif_Stock!#REF!)/Produit_Tarif_Stock!#REF!*100)</f>
        <v>#REF!</v>
      </c>
      <c r="R2676" s="523">
        <f t="shared" si="85"/>
        <v>0</v>
      </c>
      <c r="S2676" s="524" t="e">
        <f>Produit_Tarif_Stock!#REF!</f>
        <v>#REF!</v>
      </c>
    </row>
    <row r="2677" spans="1:19" ht="24.75" customHeight="1">
      <c r="A2677" s="228" t="e">
        <f>Produit_Tarif_Stock!#REF!</f>
        <v>#REF!</v>
      </c>
      <c r="B2677" s="118" t="e">
        <f>IF(Produit_Tarif_Stock!#REF!&lt;&gt;"",Produit_Tarif_Stock!#REF!,"")</f>
        <v>#REF!</v>
      </c>
      <c r="C2677" s="502" t="e">
        <f>IF(Produit_Tarif_Stock!#REF!&lt;&gt;"",Produit_Tarif_Stock!#REF!,"")</f>
        <v>#REF!</v>
      </c>
      <c r="D2677" s="505" t="e">
        <f>IF(Produit_Tarif_Stock!#REF!&lt;&gt;"",Produit_Tarif_Stock!#REF!,"")</f>
        <v>#REF!</v>
      </c>
      <c r="E2677" s="514" t="e">
        <f>IF(Produit_Tarif_Stock!#REF!&lt;&gt;0,Produit_Tarif_Stock!#REF!,"")</f>
        <v>#REF!</v>
      </c>
      <c r="F2677" s="2" t="e">
        <f>IF(Produit_Tarif_Stock!#REF!&lt;&gt;"",Produit_Tarif_Stock!#REF!,"")</f>
        <v>#REF!</v>
      </c>
      <c r="G2677" s="506" t="e">
        <f>IF(Produit_Tarif_Stock!#REF!&lt;&gt;0,Produit_Tarif_Stock!#REF!,"")</f>
        <v>#REF!</v>
      </c>
      <c r="I2677" s="506" t="str">
        <f t="shared" si="84"/>
        <v/>
      </c>
      <c r="J2677" s="2" t="e">
        <f>IF(Produit_Tarif_Stock!#REF!&lt;&gt;0,Produit_Tarif_Stock!#REF!,"")</f>
        <v>#REF!</v>
      </c>
      <c r="K2677" s="2" t="e">
        <f>IF(Produit_Tarif_Stock!#REF!&lt;&gt;0,Produit_Tarif_Stock!#REF!,"")</f>
        <v>#REF!</v>
      </c>
      <c r="L2677" s="114" t="e">
        <f>IF(Produit_Tarif_Stock!#REF!&lt;&gt;0,Produit_Tarif_Stock!#REF!,"")</f>
        <v>#REF!</v>
      </c>
      <c r="M2677" s="114" t="e">
        <f>IF(Produit_Tarif_Stock!#REF!&lt;&gt;0,Produit_Tarif_Stock!#REF!,"")</f>
        <v>#REF!</v>
      </c>
      <c r="N2677" s="454"/>
      <c r="P2677" s="2" t="e">
        <f>IF(Produit_Tarif_Stock!#REF!&lt;&gt;0,Produit_Tarif_Stock!#REF!,"")</f>
        <v>#REF!</v>
      </c>
      <c r="Q2677" s="518" t="e">
        <f>IF(Produit_Tarif_Stock!#REF!&lt;&gt;0,(E2677-(E2677*H2677)-Produit_Tarif_Stock!#REF!)/Produit_Tarif_Stock!#REF!*100,(E2677-(E2677*H2677)-Produit_Tarif_Stock!#REF!)/Produit_Tarif_Stock!#REF!*100)</f>
        <v>#REF!</v>
      </c>
      <c r="R2677" s="523">
        <f t="shared" si="85"/>
        <v>0</v>
      </c>
      <c r="S2677" s="524" t="e">
        <f>Produit_Tarif_Stock!#REF!</f>
        <v>#REF!</v>
      </c>
    </row>
    <row r="2678" spans="1:19" ht="24.75" customHeight="1">
      <c r="A2678" s="228" t="e">
        <f>Produit_Tarif_Stock!#REF!</f>
        <v>#REF!</v>
      </c>
      <c r="B2678" s="118" t="e">
        <f>IF(Produit_Tarif_Stock!#REF!&lt;&gt;"",Produit_Tarif_Stock!#REF!,"")</f>
        <v>#REF!</v>
      </c>
      <c r="C2678" s="502" t="e">
        <f>IF(Produit_Tarif_Stock!#REF!&lt;&gt;"",Produit_Tarif_Stock!#REF!,"")</f>
        <v>#REF!</v>
      </c>
      <c r="D2678" s="505" t="e">
        <f>IF(Produit_Tarif_Stock!#REF!&lt;&gt;"",Produit_Tarif_Stock!#REF!,"")</f>
        <v>#REF!</v>
      </c>
      <c r="E2678" s="514" t="e">
        <f>IF(Produit_Tarif_Stock!#REF!&lt;&gt;0,Produit_Tarif_Stock!#REF!,"")</f>
        <v>#REF!</v>
      </c>
      <c r="F2678" s="2" t="e">
        <f>IF(Produit_Tarif_Stock!#REF!&lt;&gt;"",Produit_Tarif_Stock!#REF!,"")</f>
        <v>#REF!</v>
      </c>
      <c r="G2678" s="506" t="e">
        <f>IF(Produit_Tarif_Stock!#REF!&lt;&gt;0,Produit_Tarif_Stock!#REF!,"")</f>
        <v>#REF!</v>
      </c>
      <c r="I2678" s="506" t="str">
        <f t="shared" si="84"/>
        <v/>
      </c>
      <c r="J2678" s="2" t="e">
        <f>IF(Produit_Tarif_Stock!#REF!&lt;&gt;0,Produit_Tarif_Stock!#REF!,"")</f>
        <v>#REF!</v>
      </c>
      <c r="K2678" s="2" t="e">
        <f>IF(Produit_Tarif_Stock!#REF!&lt;&gt;0,Produit_Tarif_Stock!#REF!,"")</f>
        <v>#REF!</v>
      </c>
      <c r="L2678" s="114" t="e">
        <f>IF(Produit_Tarif_Stock!#REF!&lt;&gt;0,Produit_Tarif_Stock!#REF!,"")</f>
        <v>#REF!</v>
      </c>
      <c r="M2678" s="114" t="e">
        <f>IF(Produit_Tarif_Stock!#REF!&lt;&gt;0,Produit_Tarif_Stock!#REF!,"")</f>
        <v>#REF!</v>
      </c>
      <c r="N2678" s="454"/>
      <c r="P2678" s="2" t="e">
        <f>IF(Produit_Tarif_Stock!#REF!&lt;&gt;0,Produit_Tarif_Stock!#REF!,"")</f>
        <v>#REF!</v>
      </c>
      <c r="Q2678" s="518" t="e">
        <f>IF(Produit_Tarif_Stock!#REF!&lt;&gt;0,(E2678-(E2678*H2678)-Produit_Tarif_Stock!#REF!)/Produit_Tarif_Stock!#REF!*100,(E2678-(E2678*H2678)-Produit_Tarif_Stock!#REF!)/Produit_Tarif_Stock!#REF!*100)</f>
        <v>#REF!</v>
      </c>
      <c r="R2678" s="523">
        <f t="shared" si="85"/>
        <v>0</v>
      </c>
      <c r="S2678" s="524" t="e">
        <f>Produit_Tarif_Stock!#REF!</f>
        <v>#REF!</v>
      </c>
    </row>
    <row r="2679" spans="1:19" ht="24.75" customHeight="1">
      <c r="A2679" s="228" t="e">
        <f>Produit_Tarif_Stock!#REF!</f>
        <v>#REF!</v>
      </c>
      <c r="B2679" s="118" t="e">
        <f>IF(Produit_Tarif_Stock!#REF!&lt;&gt;"",Produit_Tarif_Stock!#REF!,"")</f>
        <v>#REF!</v>
      </c>
      <c r="C2679" s="502" t="e">
        <f>IF(Produit_Tarif_Stock!#REF!&lt;&gt;"",Produit_Tarif_Stock!#REF!,"")</f>
        <v>#REF!</v>
      </c>
      <c r="D2679" s="505" t="e">
        <f>IF(Produit_Tarif_Stock!#REF!&lt;&gt;"",Produit_Tarif_Stock!#REF!,"")</f>
        <v>#REF!</v>
      </c>
      <c r="E2679" s="514" t="e">
        <f>IF(Produit_Tarif_Stock!#REF!&lt;&gt;0,Produit_Tarif_Stock!#REF!,"")</f>
        <v>#REF!</v>
      </c>
      <c r="F2679" s="2" t="e">
        <f>IF(Produit_Tarif_Stock!#REF!&lt;&gt;"",Produit_Tarif_Stock!#REF!,"")</f>
        <v>#REF!</v>
      </c>
      <c r="G2679" s="506" t="e">
        <f>IF(Produit_Tarif_Stock!#REF!&lt;&gt;0,Produit_Tarif_Stock!#REF!,"")</f>
        <v>#REF!</v>
      </c>
      <c r="I2679" s="506" t="str">
        <f t="shared" si="84"/>
        <v/>
      </c>
      <c r="J2679" s="2" t="e">
        <f>IF(Produit_Tarif_Stock!#REF!&lt;&gt;0,Produit_Tarif_Stock!#REF!,"")</f>
        <v>#REF!</v>
      </c>
      <c r="K2679" s="2" t="e">
        <f>IF(Produit_Tarif_Stock!#REF!&lt;&gt;0,Produit_Tarif_Stock!#REF!,"")</f>
        <v>#REF!</v>
      </c>
      <c r="L2679" s="114" t="e">
        <f>IF(Produit_Tarif_Stock!#REF!&lt;&gt;0,Produit_Tarif_Stock!#REF!,"")</f>
        <v>#REF!</v>
      </c>
      <c r="M2679" s="114" t="e">
        <f>IF(Produit_Tarif_Stock!#REF!&lt;&gt;0,Produit_Tarif_Stock!#REF!,"")</f>
        <v>#REF!</v>
      </c>
      <c r="N2679" s="454"/>
      <c r="P2679" s="2" t="e">
        <f>IF(Produit_Tarif_Stock!#REF!&lt;&gt;0,Produit_Tarif_Stock!#REF!,"")</f>
        <v>#REF!</v>
      </c>
      <c r="Q2679" s="518" t="e">
        <f>IF(Produit_Tarif_Stock!#REF!&lt;&gt;0,(E2679-(E2679*H2679)-Produit_Tarif_Stock!#REF!)/Produit_Tarif_Stock!#REF!*100,(E2679-(E2679*H2679)-Produit_Tarif_Stock!#REF!)/Produit_Tarif_Stock!#REF!*100)</f>
        <v>#REF!</v>
      </c>
      <c r="R2679" s="523">
        <f t="shared" si="85"/>
        <v>0</v>
      </c>
      <c r="S2679" s="524" t="e">
        <f>Produit_Tarif_Stock!#REF!</f>
        <v>#REF!</v>
      </c>
    </row>
    <row r="2680" spans="1:19" ht="24.75" customHeight="1">
      <c r="A2680" s="228" t="e">
        <f>Produit_Tarif_Stock!#REF!</f>
        <v>#REF!</v>
      </c>
      <c r="B2680" s="118" t="e">
        <f>IF(Produit_Tarif_Stock!#REF!&lt;&gt;"",Produit_Tarif_Stock!#REF!,"")</f>
        <v>#REF!</v>
      </c>
      <c r="C2680" s="502" t="e">
        <f>IF(Produit_Tarif_Stock!#REF!&lt;&gt;"",Produit_Tarif_Stock!#REF!,"")</f>
        <v>#REF!</v>
      </c>
      <c r="D2680" s="505" t="e">
        <f>IF(Produit_Tarif_Stock!#REF!&lt;&gt;"",Produit_Tarif_Stock!#REF!,"")</f>
        <v>#REF!</v>
      </c>
      <c r="E2680" s="514" t="e">
        <f>IF(Produit_Tarif_Stock!#REF!&lt;&gt;0,Produit_Tarif_Stock!#REF!,"")</f>
        <v>#REF!</v>
      </c>
      <c r="F2680" s="2" t="e">
        <f>IF(Produit_Tarif_Stock!#REF!&lt;&gt;"",Produit_Tarif_Stock!#REF!,"")</f>
        <v>#REF!</v>
      </c>
      <c r="G2680" s="506" t="e">
        <f>IF(Produit_Tarif_Stock!#REF!&lt;&gt;0,Produit_Tarif_Stock!#REF!,"")</f>
        <v>#REF!</v>
      </c>
      <c r="I2680" s="506" t="str">
        <f t="shared" si="84"/>
        <v/>
      </c>
      <c r="J2680" s="2" t="e">
        <f>IF(Produit_Tarif_Stock!#REF!&lt;&gt;0,Produit_Tarif_Stock!#REF!,"")</f>
        <v>#REF!</v>
      </c>
      <c r="K2680" s="2" t="e">
        <f>IF(Produit_Tarif_Stock!#REF!&lt;&gt;0,Produit_Tarif_Stock!#REF!,"")</f>
        <v>#REF!</v>
      </c>
      <c r="L2680" s="114" t="e">
        <f>IF(Produit_Tarif_Stock!#REF!&lt;&gt;0,Produit_Tarif_Stock!#REF!,"")</f>
        <v>#REF!</v>
      </c>
      <c r="M2680" s="114" t="e">
        <f>IF(Produit_Tarif_Stock!#REF!&lt;&gt;0,Produit_Tarif_Stock!#REF!,"")</f>
        <v>#REF!</v>
      </c>
      <c r="N2680" s="454"/>
      <c r="P2680" s="2" t="e">
        <f>IF(Produit_Tarif_Stock!#REF!&lt;&gt;0,Produit_Tarif_Stock!#REF!,"")</f>
        <v>#REF!</v>
      </c>
      <c r="Q2680" s="518" t="e">
        <f>IF(Produit_Tarif_Stock!#REF!&lt;&gt;0,(E2680-(E2680*H2680)-Produit_Tarif_Stock!#REF!)/Produit_Tarif_Stock!#REF!*100,(E2680-(E2680*H2680)-Produit_Tarif_Stock!#REF!)/Produit_Tarif_Stock!#REF!*100)</f>
        <v>#REF!</v>
      </c>
      <c r="R2680" s="523">
        <f t="shared" si="85"/>
        <v>0</v>
      </c>
      <c r="S2680" s="524" t="e">
        <f>Produit_Tarif_Stock!#REF!</f>
        <v>#REF!</v>
      </c>
    </row>
    <row r="2681" spans="1:19" ht="24.75" customHeight="1">
      <c r="A2681" s="228" t="e">
        <f>Produit_Tarif_Stock!#REF!</f>
        <v>#REF!</v>
      </c>
      <c r="B2681" s="118" t="e">
        <f>IF(Produit_Tarif_Stock!#REF!&lt;&gt;"",Produit_Tarif_Stock!#REF!,"")</f>
        <v>#REF!</v>
      </c>
      <c r="C2681" s="502" t="e">
        <f>IF(Produit_Tarif_Stock!#REF!&lt;&gt;"",Produit_Tarif_Stock!#REF!,"")</f>
        <v>#REF!</v>
      </c>
      <c r="D2681" s="505" t="e">
        <f>IF(Produit_Tarif_Stock!#REF!&lt;&gt;"",Produit_Tarif_Stock!#REF!,"")</f>
        <v>#REF!</v>
      </c>
      <c r="E2681" s="514" t="e">
        <f>IF(Produit_Tarif_Stock!#REF!&lt;&gt;0,Produit_Tarif_Stock!#REF!,"")</f>
        <v>#REF!</v>
      </c>
      <c r="F2681" s="2" t="e">
        <f>IF(Produit_Tarif_Stock!#REF!&lt;&gt;"",Produit_Tarif_Stock!#REF!,"")</f>
        <v>#REF!</v>
      </c>
      <c r="G2681" s="506" t="e">
        <f>IF(Produit_Tarif_Stock!#REF!&lt;&gt;0,Produit_Tarif_Stock!#REF!,"")</f>
        <v>#REF!</v>
      </c>
      <c r="I2681" s="506" t="str">
        <f t="shared" si="84"/>
        <v/>
      </c>
      <c r="J2681" s="2" t="e">
        <f>IF(Produit_Tarif_Stock!#REF!&lt;&gt;0,Produit_Tarif_Stock!#REF!,"")</f>
        <v>#REF!</v>
      </c>
      <c r="K2681" s="2" t="e">
        <f>IF(Produit_Tarif_Stock!#REF!&lt;&gt;0,Produit_Tarif_Stock!#REF!,"")</f>
        <v>#REF!</v>
      </c>
      <c r="L2681" s="114" t="e">
        <f>IF(Produit_Tarif_Stock!#REF!&lt;&gt;0,Produit_Tarif_Stock!#REF!,"")</f>
        <v>#REF!</v>
      </c>
      <c r="M2681" s="114" t="e">
        <f>IF(Produit_Tarif_Stock!#REF!&lt;&gt;0,Produit_Tarif_Stock!#REF!,"")</f>
        <v>#REF!</v>
      </c>
      <c r="N2681" s="454"/>
      <c r="P2681" s="2" t="e">
        <f>IF(Produit_Tarif_Stock!#REF!&lt;&gt;0,Produit_Tarif_Stock!#REF!,"")</f>
        <v>#REF!</v>
      </c>
      <c r="Q2681" s="518" t="e">
        <f>IF(Produit_Tarif_Stock!#REF!&lt;&gt;0,(E2681-(E2681*H2681)-Produit_Tarif_Stock!#REF!)/Produit_Tarif_Stock!#REF!*100,(E2681-(E2681*H2681)-Produit_Tarif_Stock!#REF!)/Produit_Tarif_Stock!#REF!*100)</f>
        <v>#REF!</v>
      </c>
      <c r="R2681" s="523">
        <f t="shared" si="85"/>
        <v>0</v>
      </c>
      <c r="S2681" s="524" t="e">
        <f>Produit_Tarif_Stock!#REF!</f>
        <v>#REF!</v>
      </c>
    </row>
    <row r="2682" spans="1:19" ht="24.75" customHeight="1">
      <c r="A2682" s="228" t="e">
        <f>Produit_Tarif_Stock!#REF!</f>
        <v>#REF!</v>
      </c>
      <c r="B2682" s="118" t="e">
        <f>IF(Produit_Tarif_Stock!#REF!&lt;&gt;"",Produit_Tarif_Stock!#REF!,"")</f>
        <v>#REF!</v>
      </c>
      <c r="C2682" s="502" t="e">
        <f>IF(Produit_Tarif_Stock!#REF!&lt;&gt;"",Produit_Tarif_Stock!#REF!,"")</f>
        <v>#REF!</v>
      </c>
      <c r="D2682" s="505" t="e">
        <f>IF(Produit_Tarif_Stock!#REF!&lt;&gt;"",Produit_Tarif_Stock!#REF!,"")</f>
        <v>#REF!</v>
      </c>
      <c r="E2682" s="514" t="e">
        <f>IF(Produit_Tarif_Stock!#REF!&lt;&gt;0,Produit_Tarif_Stock!#REF!,"")</f>
        <v>#REF!</v>
      </c>
      <c r="F2682" s="2" t="e">
        <f>IF(Produit_Tarif_Stock!#REF!&lt;&gt;"",Produit_Tarif_Stock!#REF!,"")</f>
        <v>#REF!</v>
      </c>
      <c r="G2682" s="506" t="e">
        <f>IF(Produit_Tarif_Stock!#REF!&lt;&gt;0,Produit_Tarif_Stock!#REF!,"")</f>
        <v>#REF!</v>
      </c>
      <c r="I2682" s="506" t="str">
        <f t="shared" si="84"/>
        <v/>
      </c>
      <c r="J2682" s="2" t="e">
        <f>IF(Produit_Tarif_Stock!#REF!&lt;&gt;0,Produit_Tarif_Stock!#REF!,"")</f>
        <v>#REF!</v>
      </c>
      <c r="K2682" s="2" t="e">
        <f>IF(Produit_Tarif_Stock!#REF!&lt;&gt;0,Produit_Tarif_Stock!#REF!,"")</f>
        <v>#REF!</v>
      </c>
      <c r="L2682" s="114" t="e">
        <f>IF(Produit_Tarif_Stock!#REF!&lt;&gt;0,Produit_Tarif_Stock!#REF!,"")</f>
        <v>#REF!</v>
      </c>
      <c r="M2682" s="114" t="e">
        <f>IF(Produit_Tarif_Stock!#REF!&lt;&gt;0,Produit_Tarif_Stock!#REF!,"")</f>
        <v>#REF!</v>
      </c>
      <c r="N2682" s="454"/>
      <c r="P2682" s="2" t="e">
        <f>IF(Produit_Tarif_Stock!#REF!&lt;&gt;0,Produit_Tarif_Stock!#REF!,"")</f>
        <v>#REF!</v>
      </c>
      <c r="Q2682" s="518" t="e">
        <f>IF(Produit_Tarif_Stock!#REF!&lt;&gt;0,(E2682-(E2682*H2682)-Produit_Tarif_Stock!#REF!)/Produit_Tarif_Stock!#REF!*100,(E2682-(E2682*H2682)-Produit_Tarif_Stock!#REF!)/Produit_Tarif_Stock!#REF!*100)</f>
        <v>#REF!</v>
      </c>
      <c r="R2682" s="523">
        <f t="shared" si="85"/>
        <v>0</v>
      </c>
      <c r="S2682" s="524" t="e">
        <f>Produit_Tarif_Stock!#REF!</f>
        <v>#REF!</v>
      </c>
    </row>
    <row r="2683" spans="1:19" ht="24.75" customHeight="1">
      <c r="A2683" s="228" t="e">
        <f>Produit_Tarif_Stock!#REF!</f>
        <v>#REF!</v>
      </c>
      <c r="B2683" s="118" t="e">
        <f>IF(Produit_Tarif_Stock!#REF!&lt;&gt;"",Produit_Tarif_Stock!#REF!,"")</f>
        <v>#REF!</v>
      </c>
      <c r="C2683" s="502" t="e">
        <f>IF(Produit_Tarif_Stock!#REF!&lt;&gt;"",Produit_Tarif_Stock!#REF!,"")</f>
        <v>#REF!</v>
      </c>
      <c r="D2683" s="505" t="e">
        <f>IF(Produit_Tarif_Stock!#REF!&lt;&gt;"",Produit_Tarif_Stock!#REF!,"")</f>
        <v>#REF!</v>
      </c>
      <c r="E2683" s="514" t="e">
        <f>IF(Produit_Tarif_Stock!#REF!&lt;&gt;0,Produit_Tarif_Stock!#REF!,"")</f>
        <v>#REF!</v>
      </c>
      <c r="F2683" s="2" t="e">
        <f>IF(Produit_Tarif_Stock!#REF!&lt;&gt;"",Produit_Tarif_Stock!#REF!,"")</f>
        <v>#REF!</v>
      </c>
      <c r="G2683" s="506" t="e">
        <f>IF(Produit_Tarif_Stock!#REF!&lt;&gt;0,Produit_Tarif_Stock!#REF!,"")</f>
        <v>#REF!</v>
      </c>
      <c r="I2683" s="506" t="str">
        <f t="shared" si="84"/>
        <v/>
      </c>
      <c r="J2683" s="2" t="e">
        <f>IF(Produit_Tarif_Stock!#REF!&lt;&gt;0,Produit_Tarif_Stock!#REF!,"")</f>
        <v>#REF!</v>
      </c>
      <c r="K2683" s="2" t="e">
        <f>IF(Produit_Tarif_Stock!#REF!&lt;&gt;0,Produit_Tarif_Stock!#REF!,"")</f>
        <v>#REF!</v>
      </c>
      <c r="L2683" s="114" t="e">
        <f>IF(Produit_Tarif_Stock!#REF!&lt;&gt;0,Produit_Tarif_Stock!#REF!,"")</f>
        <v>#REF!</v>
      </c>
      <c r="M2683" s="114" t="e">
        <f>IF(Produit_Tarif_Stock!#REF!&lt;&gt;0,Produit_Tarif_Stock!#REF!,"")</f>
        <v>#REF!</v>
      </c>
      <c r="N2683" s="454"/>
      <c r="P2683" s="2" t="e">
        <f>IF(Produit_Tarif_Stock!#REF!&lt;&gt;0,Produit_Tarif_Stock!#REF!,"")</f>
        <v>#REF!</v>
      </c>
      <c r="Q2683" s="518" t="e">
        <f>IF(Produit_Tarif_Stock!#REF!&lt;&gt;0,(E2683-(E2683*H2683)-Produit_Tarif_Stock!#REF!)/Produit_Tarif_Stock!#REF!*100,(E2683-(E2683*H2683)-Produit_Tarif_Stock!#REF!)/Produit_Tarif_Stock!#REF!*100)</f>
        <v>#REF!</v>
      </c>
      <c r="R2683" s="523">
        <f t="shared" si="85"/>
        <v>0</v>
      </c>
      <c r="S2683" s="524" t="e">
        <f>Produit_Tarif_Stock!#REF!</f>
        <v>#REF!</v>
      </c>
    </row>
    <row r="2684" spans="1:19" ht="24.75" customHeight="1">
      <c r="A2684" s="228" t="e">
        <f>Produit_Tarif_Stock!#REF!</f>
        <v>#REF!</v>
      </c>
      <c r="B2684" s="118" t="e">
        <f>IF(Produit_Tarif_Stock!#REF!&lt;&gt;"",Produit_Tarif_Stock!#REF!,"")</f>
        <v>#REF!</v>
      </c>
      <c r="C2684" s="502" t="e">
        <f>IF(Produit_Tarif_Stock!#REF!&lt;&gt;"",Produit_Tarif_Stock!#REF!,"")</f>
        <v>#REF!</v>
      </c>
      <c r="D2684" s="505" t="e">
        <f>IF(Produit_Tarif_Stock!#REF!&lt;&gt;"",Produit_Tarif_Stock!#REF!,"")</f>
        <v>#REF!</v>
      </c>
      <c r="E2684" s="514" t="e">
        <f>IF(Produit_Tarif_Stock!#REF!&lt;&gt;0,Produit_Tarif_Stock!#REF!,"")</f>
        <v>#REF!</v>
      </c>
      <c r="F2684" s="2" t="e">
        <f>IF(Produit_Tarif_Stock!#REF!&lt;&gt;"",Produit_Tarif_Stock!#REF!,"")</f>
        <v>#REF!</v>
      </c>
      <c r="G2684" s="506" t="e">
        <f>IF(Produit_Tarif_Stock!#REF!&lt;&gt;0,Produit_Tarif_Stock!#REF!,"")</f>
        <v>#REF!</v>
      </c>
      <c r="I2684" s="506" t="str">
        <f t="shared" si="84"/>
        <v/>
      </c>
      <c r="J2684" s="2" t="e">
        <f>IF(Produit_Tarif_Stock!#REF!&lt;&gt;0,Produit_Tarif_Stock!#REF!,"")</f>
        <v>#REF!</v>
      </c>
      <c r="K2684" s="2" t="e">
        <f>IF(Produit_Tarif_Stock!#REF!&lt;&gt;0,Produit_Tarif_Stock!#REF!,"")</f>
        <v>#REF!</v>
      </c>
      <c r="L2684" s="114" t="e">
        <f>IF(Produit_Tarif_Stock!#REF!&lt;&gt;0,Produit_Tarif_Stock!#REF!,"")</f>
        <v>#REF!</v>
      </c>
      <c r="M2684" s="114" t="e">
        <f>IF(Produit_Tarif_Stock!#REF!&lt;&gt;0,Produit_Tarif_Stock!#REF!,"")</f>
        <v>#REF!</v>
      </c>
      <c r="N2684" s="454"/>
      <c r="P2684" s="2" t="e">
        <f>IF(Produit_Tarif_Stock!#REF!&lt;&gt;0,Produit_Tarif_Stock!#REF!,"")</f>
        <v>#REF!</v>
      </c>
      <c r="Q2684" s="518" t="e">
        <f>IF(Produit_Tarif_Stock!#REF!&lt;&gt;0,(E2684-(E2684*H2684)-Produit_Tarif_Stock!#REF!)/Produit_Tarif_Stock!#REF!*100,(E2684-(E2684*H2684)-Produit_Tarif_Stock!#REF!)/Produit_Tarif_Stock!#REF!*100)</f>
        <v>#REF!</v>
      </c>
      <c r="R2684" s="523">
        <f t="shared" si="85"/>
        <v>0</v>
      </c>
      <c r="S2684" s="524" t="e">
        <f>Produit_Tarif_Stock!#REF!</f>
        <v>#REF!</v>
      </c>
    </row>
    <row r="2685" spans="1:19" ht="24.75" customHeight="1">
      <c r="A2685" s="228" t="e">
        <f>Produit_Tarif_Stock!#REF!</f>
        <v>#REF!</v>
      </c>
      <c r="B2685" s="118" t="e">
        <f>IF(Produit_Tarif_Stock!#REF!&lt;&gt;"",Produit_Tarif_Stock!#REF!,"")</f>
        <v>#REF!</v>
      </c>
      <c r="C2685" s="502" t="e">
        <f>IF(Produit_Tarif_Stock!#REF!&lt;&gt;"",Produit_Tarif_Stock!#REF!,"")</f>
        <v>#REF!</v>
      </c>
      <c r="D2685" s="505" t="e">
        <f>IF(Produit_Tarif_Stock!#REF!&lt;&gt;"",Produit_Tarif_Stock!#REF!,"")</f>
        <v>#REF!</v>
      </c>
      <c r="E2685" s="514" t="e">
        <f>IF(Produit_Tarif_Stock!#REF!&lt;&gt;0,Produit_Tarif_Stock!#REF!,"")</f>
        <v>#REF!</v>
      </c>
      <c r="F2685" s="2" t="e">
        <f>IF(Produit_Tarif_Stock!#REF!&lt;&gt;"",Produit_Tarif_Stock!#REF!,"")</f>
        <v>#REF!</v>
      </c>
      <c r="G2685" s="506" t="e">
        <f>IF(Produit_Tarif_Stock!#REF!&lt;&gt;0,Produit_Tarif_Stock!#REF!,"")</f>
        <v>#REF!</v>
      </c>
      <c r="I2685" s="506" t="str">
        <f t="shared" si="84"/>
        <v/>
      </c>
      <c r="J2685" s="2" t="e">
        <f>IF(Produit_Tarif_Stock!#REF!&lt;&gt;0,Produit_Tarif_Stock!#REF!,"")</f>
        <v>#REF!</v>
      </c>
      <c r="K2685" s="2" t="e">
        <f>IF(Produit_Tarif_Stock!#REF!&lt;&gt;0,Produit_Tarif_Stock!#REF!,"")</f>
        <v>#REF!</v>
      </c>
      <c r="L2685" s="114" t="e">
        <f>IF(Produit_Tarif_Stock!#REF!&lt;&gt;0,Produit_Tarif_Stock!#REF!,"")</f>
        <v>#REF!</v>
      </c>
      <c r="M2685" s="114" t="e">
        <f>IF(Produit_Tarif_Stock!#REF!&lt;&gt;0,Produit_Tarif_Stock!#REF!,"")</f>
        <v>#REF!</v>
      </c>
      <c r="N2685" s="454"/>
      <c r="P2685" s="2" t="e">
        <f>IF(Produit_Tarif_Stock!#REF!&lt;&gt;0,Produit_Tarif_Stock!#REF!,"")</f>
        <v>#REF!</v>
      </c>
      <c r="Q2685" s="518" t="e">
        <f>IF(Produit_Tarif_Stock!#REF!&lt;&gt;0,(E2685-(E2685*H2685)-Produit_Tarif_Stock!#REF!)/Produit_Tarif_Stock!#REF!*100,(E2685-(E2685*H2685)-Produit_Tarif_Stock!#REF!)/Produit_Tarif_Stock!#REF!*100)</f>
        <v>#REF!</v>
      </c>
      <c r="R2685" s="523">
        <f t="shared" si="85"/>
        <v>0</v>
      </c>
      <c r="S2685" s="524" t="e">
        <f>Produit_Tarif_Stock!#REF!</f>
        <v>#REF!</v>
      </c>
    </row>
    <row r="2686" spans="1:19" ht="24.75" customHeight="1">
      <c r="A2686" s="228" t="e">
        <f>Produit_Tarif_Stock!#REF!</f>
        <v>#REF!</v>
      </c>
      <c r="B2686" s="118" t="e">
        <f>IF(Produit_Tarif_Stock!#REF!&lt;&gt;"",Produit_Tarif_Stock!#REF!,"")</f>
        <v>#REF!</v>
      </c>
      <c r="C2686" s="502" t="e">
        <f>IF(Produit_Tarif_Stock!#REF!&lt;&gt;"",Produit_Tarif_Stock!#REF!,"")</f>
        <v>#REF!</v>
      </c>
      <c r="D2686" s="505" t="e">
        <f>IF(Produit_Tarif_Stock!#REF!&lt;&gt;"",Produit_Tarif_Stock!#REF!,"")</f>
        <v>#REF!</v>
      </c>
      <c r="E2686" s="514" t="e">
        <f>IF(Produit_Tarif_Stock!#REF!&lt;&gt;0,Produit_Tarif_Stock!#REF!,"")</f>
        <v>#REF!</v>
      </c>
      <c r="F2686" s="2" t="e">
        <f>IF(Produit_Tarif_Stock!#REF!&lt;&gt;"",Produit_Tarif_Stock!#REF!,"")</f>
        <v>#REF!</v>
      </c>
      <c r="G2686" s="506" t="e">
        <f>IF(Produit_Tarif_Stock!#REF!&lt;&gt;0,Produit_Tarif_Stock!#REF!,"")</f>
        <v>#REF!</v>
      </c>
      <c r="I2686" s="506" t="str">
        <f t="shared" si="84"/>
        <v/>
      </c>
      <c r="J2686" s="2" t="e">
        <f>IF(Produit_Tarif_Stock!#REF!&lt;&gt;0,Produit_Tarif_Stock!#REF!,"")</f>
        <v>#REF!</v>
      </c>
      <c r="K2686" s="2" t="e">
        <f>IF(Produit_Tarif_Stock!#REF!&lt;&gt;0,Produit_Tarif_Stock!#REF!,"")</f>
        <v>#REF!</v>
      </c>
      <c r="L2686" s="114" t="e">
        <f>IF(Produit_Tarif_Stock!#REF!&lt;&gt;0,Produit_Tarif_Stock!#REF!,"")</f>
        <v>#REF!</v>
      </c>
      <c r="M2686" s="114" t="e">
        <f>IF(Produit_Tarif_Stock!#REF!&lt;&gt;0,Produit_Tarif_Stock!#REF!,"")</f>
        <v>#REF!</v>
      </c>
      <c r="N2686" s="454"/>
      <c r="P2686" s="2" t="e">
        <f>IF(Produit_Tarif_Stock!#REF!&lt;&gt;0,Produit_Tarif_Stock!#REF!,"")</f>
        <v>#REF!</v>
      </c>
      <c r="Q2686" s="518" t="e">
        <f>IF(Produit_Tarif_Stock!#REF!&lt;&gt;0,(E2686-(E2686*H2686)-Produit_Tarif_Stock!#REF!)/Produit_Tarif_Stock!#REF!*100,(E2686-(E2686*H2686)-Produit_Tarif_Stock!#REF!)/Produit_Tarif_Stock!#REF!*100)</f>
        <v>#REF!</v>
      </c>
      <c r="R2686" s="523">
        <f t="shared" si="85"/>
        <v>0</v>
      </c>
      <c r="S2686" s="524" t="e">
        <f>Produit_Tarif_Stock!#REF!</f>
        <v>#REF!</v>
      </c>
    </row>
    <row r="2687" spans="1:19" ht="24.75" customHeight="1">
      <c r="A2687" s="228" t="e">
        <f>Produit_Tarif_Stock!#REF!</f>
        <v>#REF!</v>
      </c>
      <c r="B2687" s="118" t="e">
        <f>IF(Produit_Tarif_Stock!#REF!&lt;&gt;"",Produit_Tarif_Stock!#REF!,"")</f>
        <v>#REF!</v>
      </c>
      <c r="C2687" s="502" t="e">
        <f>IF(Produit_Tarif_Stock!#REF!&lt;&gt;"",Produit_Tarif_Stock!#REF!,"")</f>
        <v>#REF!</v>
      </c>
      <c r="D2687" s="505" t="e">
        <f>IF(Produit_Tarif_Stock!#REF!&lt;&gt;"",Produit_Tarif_Stock!#REF!,"")</f>
        <v>#REF!</v>
      </c>
      <c r="E2687" s="514" t="e">
        <f>IF(Produit_Tarif_Stock!#REF!&lt;&gt;0,Produit_Tarif_Stock!#REF!,"")</f>
        <v>#REF!</v>
      </c>
      <c r="F2687" s="2" t="e">
        <f>IF(Produit_Tarif_Stock!#REF!&lt;&gt;"",Produit_Tarif_Stock!#REF!,"")</f>
        <v>#REF!</v>
      </c>
      <c r="G2687" s="506" t="e">
        <f>IF(Produit_Tarif_Stock!#REF!&lt;&gt;0,Produit_Tarif_Stock!#REF!,"")</f>
        <v>#REF!</v>
      </c>
      <c r="I2687" s="506" t="str">
        <f t="shared" si="84"/>
        <v/>
      </c>
      <c r="J2687" s="2" t="e">
        <f>IF(Produit_Tarif_Stock!#REF!&lt;&gt;0,Produit_Tarif_Stock!#REF!,"")</f>
        <v>#REF!</v>
      </c>
      <c r="K2687" s="2" t="e">
        <f>IF(Produit_Tarif_Stock!#REF!&lt;&gt;0,Produit_Tarif_Stock!#REF!,"")</f>
        <v>#REF!</v>
      </c>
      <c r="L2687" s="114" t="e">
        <f>IF(Produit_Tarif_Stock!#REF!&lt;&gt;0,Produit_Tarif_Stock!#REF!,"")</f>
        <v>#REF!</v>
      </c>
      <c r="M2687" s="114" t="e">
        <f>IF(Produit_Tarif_Stock!#REF!&lt;&gt;0,Produit_Tarif_Stock!#REF!,"")</f>
        <v>#REF!</v>
      </c>
      <c r="N2687" s="454"/>
      <c r="P2687" s="2" t="e">
        <f>IF(Produit_Tarif_Stock!#REF!&lt;&gt;0,Produit_Tarif_Stock!#REF!,"")</f>
        <v>#REF!</v>
      </c>
      <c r="Q2687" s="518" t="e">
        <f>IF(Produit_Tarif_Stock!#REF!&lt;&gt;0,(E2687-(E2687*H2687)-Produit_Tarif_Stock!#REF!)/Produit_Tarif_Stock!#REF!*100,(E2687-(E2687*H2687)-Produit_Tarif_Stock!#REF!)/Produit_Tarif_Stock!#REF!*100)</f>
        <v>#REF!</v>
      </c>
      <c r="R2687" s="523">
        <f t="shared" si="85"/>
        <v>0</v>
      </c>
      <c r="S2687" s="524" t="e">
        <f>Produit_Tarif_Stock!#REF!</f>
        <v>#REF!</v>
      </c>
    </row>
    <row r="2688" spans="1:19" ht="24.75" customHeight="1">
      <c r="A2688" s="228" t="e">
        <f>Produit_Tarif_Stock!#REF!</f>
        <v>#REF!</v>
      </c>
      <c r="B2688" s="118" t="e">
        <f>IF(Produit_Tarif_Stock!#REF!&lt;&gt;"",Produit_Tarif_Stock!#REF!,"")</f>
        <v>#REF!</v>
      </c>
      <c r="C2688" s="502" t="e">
        <f>IF(Produit_Tarif_Stock!#REF!&lt;&gt;"",Produit_Tarif_Stock!#REF!,"")</f>
        <v>#REF!</v>
      </c>
      <c r="D2688" s="505" t="e">
        <f>IF(Produit_Tarif_Stock!#REF!&lt;&gt;"",Produit_Tarif_Stock!#REF!,"")</f>
        <v>#REF!</v>
      </c>
      <c r="E2688" s="514" t="e">
        <f>IF(Produit_Tarif_Stock!#REF!&lt;&gt;0,Produit_Tarif_Stock!#REF!,"")</f>
        <v>#REF!</v>
      </c>
      <c r="F2688" s="2" t="e">
        <f>IF(Produit_Tarif_Stock!#REF!&lt;&gt;"",Produit_Tarif_Stock!#REF!,"")</f>
        <v>#REF!</v>
      </c>
      <c r="G2688" s="506" t="e">
        <f>IF(Produit_Tarif_Stock!#REF!&lt;&gt;0,Produit_Tarif_Stock!#REF!,"")</f>
        <v>#REF!</v>
      </c>
      <c r="I2688" s="506" t="str">
        <f t="shared" si="84"/>
        <v/>
      </c>
      <c r="J2688" s="2" t="e">
        <f>IF(Produit_Tarif_Stock!#REF!&lt;&gt;0,Produit_Tarif_Stock!#REF!,"")</f>
        <v>#REF!</v>
      </c>
      <c r="K2688" s="2" t="e">
        <f>IF(Produit_Tarif_Stock!#REF!&lt;&gt;0,Produit_Tarif_Stock!#REF!,"")</f>
        <v>#REF!</v>
      </c>
      <c r="L2688" s="114" t="e">
        <f>IF(Produit_Tarif_Stock!#REF!&lt;&gt;0,Produit_Tarif_Stock!#REF!,"")</f>
        <v>#REF!</v>
      </c>
      <c r="M2688" s="114" t="e">
        <f>IF(Produit_Tarif_Stock!#REF!&lt;&gt;0,Produit_Tarif_Stock!#REF!,"")</f>
        <v>#REF!</v>
      </c>
      <c r="N2688" s="454"/>
      <c r="P2688" s="2" t="e">
        <f>IF(Produit_Tarif_Stock!#REF!&lt;&gt;0,Produit_Tarif_Stock!#REF!,"")</f>
        <v>#REF!</v>
      </c>
      <c r="Q2688" s="518" t="e">
        <f>IF(Produit_Tarif_Stock!#REF!&lt;&gt;0,(E2688-(E2688*H2688)-Produit_Tarif_Stock!#REF!)/Produit_Tarif_Stock!#REF!*100,(E2688-(E2688*H2688)-Produit_Tarif_Stock!#REF!)/Produit_Tarif_Stock!#REF!*100)</f>
        <v>#REF!</v>
      </c>
      <c r="R2688" s="523">
        <f t="shared" si="85"/>
        <v>0</v>
      </c>
      <c r="S2688" s="524" t="e">
        <f>Produit_Tarif_Stock!#REF!</f>
        <v>#REF!</v>
      </c>
    </row>
    <row r="2689" spans="1:19" ht="24.75" customHeight="1">
      <c r="A2689" s="228" t="e">
        <f>Produit_Tarif_Stock!#REF!</f>
        <v>#REF!</v>
      </c>
      <c r="B2689" s="118" t="e">
        <f>IF(Produit_Tarif_Stock!#REF!&lt;&gt;"",Produit_Tarif_Stock!#REF!,"")</f>
        <v>#REF!</v>
      </c>
      <c r="C2689" s="502" t="e">
        <f>IF(Produit_Tarif_Stock!#REF!&lt;&gt;"",Produit_Tarif_Stock!#REF!,"")</f>
        <v>#REF!</v>
      </c>
      <c r="D2689" s="505" t="e">
        <f>IF(Produit_Tarif_Stock!#REF!&lt;&gt;"",Produit_Tarif_Stock!#REF!,"")</f>
        <v>#REF!</v>
      </c>
      <c r="E2689" s="514" t="e">
        <f>IF(Produit_Tarif_Stock!#REF!&lt;&gt;0,Produit_Tarif_Stock!#REF!,"")</f>
        <v>#REF!</v>
      </c>
      <c r="F2689" s="2" t="e">
        <f>IF(Produit_Tarif_Stock!#REF!&lt;&gt;"",Produit_Tarif_Stock!#REF!,"")</f>
        <v>#REF!</v>
      </c>
      <c r="G2689" s="506" t="e">
        <f>IF(Produit_Tarif_Stock!#REF!&lt;&gt;0,Produit_Tarif_Stock!#REF!,"")</f>
        <v>#REF!</v>
      </c>
      <c r="I2689" s="506" t="str">
        <f t="shared" si="84"/>
        <v/>
      </c>
      <c r="J2689" s="2" t="e">
        <f>IF(Produit_Tarif_Stock!#REF!&lt;&gt;0,Produit_Tarif_Stock!#REF!,"")</f>
        <v>#REF!</v>
      </c>
      <c r="K2689" s="2" t="e">
        <f>IF(Produit_Tarif_Stock!#REF!&lt;&gt;0,Produit_Tarif_Stock!#REF!,"")</f>
        <v>#REF!</v>
      </c>
      <c r="L2689" s="114" t="e">
        <f>IF(Produit_Tarif_Stock!#REF!&lt;&gt;0,Produit_Tarif_Stock!#REF!,"")</f>
        <v>#REF!</v>
      </c>
      <c r="M2689" s="114" t="e">
        <f>IF(Produit_Tarif_Stock!#REF!&lt;&gt;0,Produit_Tarif_Stock!#REF!,"")</f>
        <v>#REF!</v>
      </c>
      <c r="N2689" s="454"/>
      <c r="P2689" s="2" t="e">
        <f>IF(Produit_Tarif_Stock!#REF!&lt;&gt;0,Produit_Tarif_Stock!#REF!,"")</f>
        <v>#REF!</v>
      </c>
      <c r="Q2689" s="518" t="e">
        <f>IF(Produit_Tarif_Stock!#REF!&lt;&gt;0,(E2689-(E2689*H2689)-Produit_Tarif_Stock!#REF!)/Produit_Tarif_Stock!#REF!*100,(E2689-(E2689*H2689)-Produit_Tarif_Stock!#REF!)/Produit_Tarif_Stock!#REF!*100)</f>
        <v>#REF!</v>
      </c>
      <c r="R2689" s="523">
        <f t="shared" si="85"/>
        <v>0</v>
      </c>
      <c r="S2689" s="524" t="e">
        <f>Produit_Tarif_Stock!#REF!</f>
        <v>#REF!</v>
      </c>
    </row>
    <row r="2690" spans="1:19" ht="24.75" customHeight="1">
      <c r="A2690" s="228" t="e">
        <f>Produit_Tarif_Stock!#REF!</f>
        <v>#REF!</v>
      </c>
      <c r="B2690" s="118" t="e">
        <f>IF(Produit_Tarif_Stock!#REF!&lt;&gt;"",Produit_Tarif_Stock!#REF!,"")</f>
        <v>#REF!</v>
      </c>
      <c r="C2690" s="502" t="e">
        <f>IF(Produit_Tarif_Stock!#REF!&lt;&gt;"",Produit_Tarif_Stock!#REF!,"")</f>
        <v>#REF!</v>
      </c>
      <c r="D2690" s="505" t="e">
        <f>IF(Produit_Tarif_Stock!#REF!&lt;&gt;"",Produit_Tarif_Stock!#REF!,"")</f>
        <v>#REF!</v>
      </c>
      <c r="E2690" s="514" t="e">
        <f>IF(Produit_Tarif_Stock!#REF!&lt;&gt;0,Produit_Tarif_Stock!#REF!,"")</f>
        <v>#REF!</v>
      </c>
      <c r="F2690" s="2" t="e">
        <f>IF(Produit_Tarif_Stock!#REF!&lt;&gt;"",Produit_Tarif_Stock!#REF!,"")</f>
        <v>#REF!</v>
      </c>
      <c r="G2690" s="506" t="e">
        <f>IF(Produit_Tarif_Stock!#REF!&lt;&gt;0,Produit_Tarif_Stock!#REF!,"")</f>
        <v>#REF!</v>
      </c>
      <c r="I2690" s="506" t="str">
        <f t="shared" si="84"/>
        <v/>
      </c>
      <c r="J2690" s="2" t="e">
        <f>IF(Produit_Tarif_Stock!#REF!&lt;&gt;0,Produit_Tarif_Stock!#REF!,"")</f>
        <v>#REF!</v>
      </c>
      <c r="K2690" s="2" t="e">
        <f>IF(Produit_Tarif_Stock!#REF!&lt;&gt;0,Produit_Tarif_Stock!#REF!,"")</f>
        <v>#REF!</v>
      </c>
      <c r="L2690" s="114" t="e">
        <f>IF(Produit_Tarif_Stock!#REF!&lt;&gt;0,Produit_Tarif_Stock!#REF!,"")</f>
        <v>#REF!</v>
      </c>
      <c r="M2690" s="114" t="e">
        <f>IF(Produit_Tarif_Stock!#REF!&lt;&gt;0,Produit_Tarif_Stock!#REF!,"")</f>
        <v>#REF!</v>
      </c>
      <c r="N2690" s="454"/>
      <c r="P2690" s="2" t="e">
        <f>IF(Produit_Tarif_Stock!#REF!&lt;&gt;0,Produit_Tarif_Stock!#REF!,"")</f>
        <v>#REF!</v>
      </c>
      <c r="Q2690" s="518" t="e">
        <f>IF(Produit_Tarif_Stock!#REF!&lt;&gt;0,(E2690-(E2690*H2690)-Produit_Tarif_Stock!#REF!)/Produit_Tarif_Stock!#REF!*100,(E2690-(E2690*H2690)-Produit_Tarif_Stock!#REF!)/Produit_Tarif_Stock!#REF!*100)</f>
        <v>#REF!</v>
      </c>
      <c r="R2690" s="523">
        <f t="shared" si="85"/>
        <v>0</v>
      </c>
      <c r="S2690" s="524" t="e">
        <f>Produit_Tarif_Stock!#REF!</f>
        <v>#REF!</v>
      </c>
    </row>
    <row r="2691" spans="1:19" ht="24.75" customHeight="1">
      <c r="A2691" s="228" t="e">
        <f>Produit_Tarif_Stock!#REF!</f>
        <v>#REF!</v>
      </c>
      <c r="B2691" s="118" t="e">
        <f>IF(Produit_Tarif_Stock!#REF!&lt;&gt;"",Produit_Tarif_Stock!#REF!,"")</f>
        <v>#REF!</v>
      </c>
      <c r="C2691" s="502" t="e">
        <f>IF(Produit_Tarif_Stock!#REF!&lt;&gt;"",Produit_Tarif_Stock!#REF!,"")</f>
        <v>#REF!</v>
      </c>
      <c r="D2691" s="505" t="e">
        <f>IF(Produit_Tarif_Stock!#REF!&lt;&gt;"",Produit_Tarif_Stock!#REF!,"")</f>
        <v>#REF!</v>
      </c>
      <c r="E2691" s="514" t="e">
        <f>IF(Produit_Tarif_Stock!#REF!&lt;&gt;0,Produit_Tarif_Stock!#REF!,"")</f>
        <v>#REF!</v>
      </c>
      <c r="F2691" s="2" t="e">
        <f>IF(Produit_Tarif_Stock!#REF!&lt;&gt;"",Produit_Tarif_Stock!#REF!,"")</f>
        <v>#REF!</v>
      </c>
      <c r="G2691" s="506" t="e">
        <f>IF(Produit_Tarif_Stock!#REF!&lt;&gt;0,Produit_Tarif_Stock!#REF!,"")</f>
        <v>#REF!</v>
      </c>
      <c r="I2691" s="506" t="str">
        <f t="shared" si="84"/>
        <v/>
      </c>
      <c r="J2691" s="2" t="e">
        <f>IF(Produit_Tarif_Stock!#REF!&lt;&gt;0,Produit_Tarif_Stock!#REF!,"")</f>
        <v>#REF!</v>
      </c>
      <c r="K2691" s="2" t="e">
        <f>IF(Produit_Tarif_Stock!#REF!&lt;&gt;0,Produit_Tarif_Stock!#REF!,"")</f>
        <v>#REF!</v>
      </c>
      <c r="L2691" s="114" t="e">
        <f>IF(Produit_Tarif_Stock!#REF!&lt;&gt;0,Produit_Tarif_Stock!#REF!,"")</f>
        <v>#REF!</v>
      </c>
      <c r="M2691" s="114" t="e">
        <f>IF(Produit_Tarif_Stock!#REF!&lt;&gt;0,Produit_Tarif_Stock!#REF!,"")</f>
        <v>#REF!</v>
      </c>
      <c r="N2691" s="454"/>
      <c r="P2691" s="2" t="e">
        <f>IF(Produit_Tarif_Stock!#REF!&lt;&gt;0,Produit_Tarif_Stock!#REF!,"")</f>
        <v>#REF!</v>
      </c>
      <c r="Q2691" s="518" t="e">
        <f>IF(Produit_Tarif_Stock!#REF!&lt;&gt;0,(E2691-(E2691*H2691)-Produit_Tarif_Stock!#REF!)/Produit_Tarif_Stock!#REF!*100,(E2691-(E2691*H2691)-Produit_Tarif_Stock!#REF!)/Produit_Tarif_Stock!#REF!*100)</f>
        <v>#REF!</v>
      </c>
      <c r="R2691" s="523">
        <f t="shared" si="85"/>
        <v>0</v>
      </c>
      <c r="S2691" s="524" t="e">
        <f>Produit_Tarif_Stock!#REF!</f>
        <v>#REF!</v>
      </c>
    </row>
    <row r="2692" spans="1:19" ht="24.75" customHeight="1">
      <c r="A2692" s="228" t="e">
        <f>Produit_Tarif_Stock!#REF!</f>
        <v>#REF!</v>
      </c>
      <c r="B2692" s="118" t="e">
        <f>IF(Produit_Tarif_Stock!#REF!&lt;&gt;"",Produit_Tarif_Stock!#REF!,"")</f>
        <v>#REF!</v>
      </c>
      <c r="C2692" s="502" t="e">
        <f>IF(Produit_Tarif_Stock!#REF!&lt;&gt;"",Produit_Tarif_Stock!#REF!,"")</f>
        <v>#REF!</v>
      </c>
      <c r="D2692" s="505" t="e">
        <f>IF(Produit_Tarif_Stock!#REF!&lt;&gt;"",Produit_Tarif_Stock!#REF!,"")</f>
        <v>#REF!</v>
      </c>
      <c r="E2692" s="514" t="e">
        <f>IF(Produit_Tarif_Stock!#REF!&lt;&gt;0,Produit_Tarif_Stock!#REF!,"")</f>
        <v>#REF!</v>
      </c>
      <c r="F2692" s="2" t="e">
        <f>IF(Produit_Tarif_Stock!#REF!&lt;&gt;"",Produit_Tarif_Stock!#REF!,"")</f>
        <v>#REF!</v>
      </c>
      <c r="G2692" s="506" t="e">
        <f>IF(Produit_Tarif_Stock!#REF!&lt;&gt;0,Produit_Tarif_Stock!#REF!,"")</f>
        <v>#REF!</v>
      </c>
      <c r="I2692" s="506" t="str">
        <f t="shared" si="84"/>
        <v/>
      </c>
      <c r="J2692" s="2" t="e">
        <f>IF(Produit_Tarif_Stock!#REF!&lt;&gt;0,Produit_Tarif_Stock!#REF!,"")</f>
        <v>#REF!</v>
      </c>
      <c r="K2692" s="2" t="e">
        <f>IF(Produit_Tarif_Stock!#REF!&lt;&gt;0,Produit_Tarif_Stock!#REF!,"")</f>
        <v>#REF!</v>
      </c>
      <c r="L2692" s="114" t="e">
        <f>IF(Produit_Tarif_Stock!#REF!&lt;&gt;0,Produit_Tarif_Stock!#REF!,"")</f>
        <v>#REF!</v>
      </c>
      <c r="M2692" s="114" t="e">
        <f>IF(Produit_Tarif_Stock!#REF!&lt;&gt;0,Produit_Tarif_Stock!#REF!,"")</f>
        <v>#REF!</v>
      </c>
      <c r="N2692" s="454"/>
      <c r="P2692" s="2" t="e">
        <f>IF(Produit_Tarif_Stock!#REF!&lt;&gt;0,Produit_Tarif_Stock!#REF!,"")</f>
        <v>#REF!</v>
      </c>
      <c r="Q2692" s="518" t="e">
        <f>IF(Produit_Tarif_Stock!#REF!&lt;&gt;0,(E2692-(E2692*H2692)-Produit_Tarif_Stock!#REF!)/Produit_Tarif_Stock!#REF!*100,(E2692-(E2692*H2692)-Produit_Tarif_Stock!#REF!)/Produit_Tarif_Stock!#REF!*100)</f>
        <v>#REF!</v>
      </c>
      <c r="R2692" s="523">
        <f t="shared" si="85"/>
        <v>0</v>
      </c>
      <c r="S2692" s="524" t="e">
        <f>Produit_Tarif_Stock!#REF!</f>
        <v>#REF!</v>
      </c>
    </row>
    <row r="2693" spans="1:19" ht="24.75" customHeight="1">
      <c r="A2693" s="228" t="e">
        <f>Produit_Tarif_Stock!#REF!</f>
        <v>#REF!</v>
      </c>
      <c r="B2693" s="118" t="e">
        <f>IF(Produit_Tarif_Stock!#REF!&lt;&gt;"",Produit_Tarif_Stock!#REF!,"")</f>
        <v>#REF!</v>
      </c>
      <c r="C2693" s="502" t="e">
        <f>IF(Produit_Tarif_Stock!#REF!&lt;&gt;"",Produit_Tarif_Stock!#REF!,"")</f>
        <v>#REF!</v>
      </c>
      <c r="D2693" s="505" t="e">
        <f>IF(Produit_Tarif_Stock!#REF!&lt;&gt;"",Produit_Tarif_Stock!#REF!,"")</f>
        <v>#REF!</v>
      </c>
      <c r="E2693" s="514" t="e">
        <f>IF(Produit_Tarif_Stock!#REF!&lt;&gt;0,Produit_Tarif_Stock!#REF!,"")</f>
        <v>#REF!</v>
      </c>
      <c r="F2693" s="2" t="e">
        <f>IF(Produit_Tarif_Stock!#REF!&lt;&gt;"",Produit_Tarif_Stock!#REF!,"")</f>
        <v>#REF!</v>
      </c>
      <c r="G2693" s="506" t="e">
        <f>IF(Produit_Tarif_Stock!#REF!&lt;&gt;0,Produit_Tarif_Stock!#REF!,"")</f>
        <v>#REF!</v>
      </c>
      <c r="I2693" s="506" t="str">
        <f t="shared" si="84"/>
        <v/>
      </c>
      <c r="J2693" s="2" t="e">
        <f>IF(Produit_Tarif_Stock!#REF!&lt;&gt;0,Produit_Tarif_Stock!#REF!,"")</f>
        <v>#REF!</v>
      </c>
      <c r="K2693" s="2" t="e">
        <f>IF(Produit_Tarif_Stock!#REF!&lt;&gt;0,Produit_Tarif_Stock!#REF!,"")</f>
        <v>#REF!</v>
      </c>
      <c r="L2693" s="114" t="e">
        <f>IF(Produit_Tarif_Stock!#REF!&lt;&gt;0,Produit_Tarif_Stock!#REF!,"")</f>
        <v>#REF!</v>
      </c>
      <c r="M2693" s="114" t="e">
        <f>IF(Produit_Tarif_Stock!#REF!&lt;&gt;0,Produit_Tarif_Stock!#REF!,"")</f>
        <v>#REF!</v>
      </c>
      <c r="N2693" s="454"/>
      <c r="P2693" s="2" t="e">
        <f>IF(Produit_Tarif_Stock!#REF!&lt;&gt;0,Produit_Tarif_Stock!#REF!,"")</f>
        <v>#REF!</v>
      </c>
      <c r="Q2693" s="518" t="e">
        <f>IF(Produit_Tarif_Stock!#REF!&lt;&gt;0,(E2693-(E2693*H2693)-Produit_Tarif_Stock!#REF!)/Produit_Tarif_Stock!#REF!*100,(E2693-(E2693*H2693)-Produit_Tarif_Stock!#REF!)/Produit_Tarif_Stock!#REF!*100)</f>
        <v>#REF!</v>
      </c>
      <c r="R2693" s="523">
        <f t="shared" si="85"/>
        <v>0</v>
      </c>
      <c r="S2693" s="524" t="e">
        <f>Produit_Tarif_Stock!#REF!</f>
        <v>#REF!</v>
      </c>
    </row>
    <row r="2694" spans="1:19" ht="24.75" customHeight="1">
      <c r="A2694" s="228" t="e">
        <f>Produit_Tarif_Stock!#REF!</f>
        <v>#REF!</v>
      </c>
      <c r="B2694" s="118" t="e">
        <f>IF(Produit_Tarif_Stock!#REF!&lt;&gt;"",Produit_Tarif_Stock!#REF!,"")</f>
        <v>#REF!</v>
      </c>
      <c r="C2694" s="502" t="e">
        <f>IF(Produit_Tarif_Stock!#REF!&lt;&gt;"",Produit_Tarif_Stock!#REF!,"")</f>
        <v>#REF!</v>
      </c>
      <c r="D2694" s="505" t="e">
        <f>IF(Produit_Tarif_Stock!#REF!&lt;&gt;"",Produit_Tarif_Stock!#REF!,"")</f>
        <v>#REF!</v>
      </c>
      <c r="E2694" s="514" t="e">
        <f>IF(Produit_Tarif_Stock!#REF!&lt;&gt;0,Produit_Tarif_Stock!#REF!,"")</f>
        <v>#REF!</v>
      </c>
      <c r="F2694" s="2" t="e">
        <f>IF(Produit_Tarif_Stock!#REF!&lt;&gt;"",Produit_Tarif_Stock!#REF!,"")</f>
        <v>#REF!</v>
      </c>
      <c r="G2694" s="506" t="e">
        <f>IF(Produit_Tarif_Stock!#REF!&lt;&gt;0,Produit_Tarif_Stock!#REF!,"")</f>
        <v>#REF!</v>
      </c>
      <c r="I2694" s="506" t="str">
        <f t="shared" si="84"/>
        <v/>
      </c>
      <c r="J2694" s="2" t="e">
        <f>IF(Produit_Tarif_Stock!#REF!&lt;&gt;0,Produit_Tarif_Stock!#REF!,"")</f>
        <v>#REF!</v>
      </c>
      <c r="K2694" s="2" t="e">
        <f>IF(Produit_Tarif_Stock!#REF!&lt;&gt;0,Produit_Tarif_Stock!#REF!,"")</f>
        <v>#REF!</v>
      </c>
      <c r="L2694" s="114" t="e">
        <f>IF(Produit_Tarif_Stock!#REF!&lt;&gt;0,Produit_Tarif_Stock!#REF!,"")</f>
        <v>#REF!</v>
      </c>
      <c r="M2694" s="114" t="e">
        <f>IF(Produit_Tarif_Stock!#REF!&lt;&gt;0,Produit_Tarif_Stock!#REF!,"")</f>
        <v>#REF!</v>
      </c>
      <c r="N2694" s="454"/>
      <c r="P2694" s="2" t="e">
        <f>IF(Produit_Tarif_Stock!#REF!&lt;&gt;0,Produit_Tarif_Stock!#REF!,"")</f>
        <v>#REF!</v>
      </c>
      <c r="Q2694" s="518" t="e">
        <f>IF(Produit_Tarif_Stock!#REF!&lt;&gt;0,(E2694-(E2694*H2694)-Produit_Tarif_Stock!#REF!)/Produit_Tarif_Stock!#REF!*100,(E2694-(E2694*H2694)-Produit_Tarif_Stock!#REF!)/Produit_Tarif_Stock!#REF!*100)</f>
        <v>#REF!</v>
      </c>
      <c r="R2694" s="523">
        <f t="shared" si="85"/>
        <v>0</v>
      </c>
      <c r="S2694" s="524" t="e">
        <f>Produit_Tarif_Stock!#REF!</f>
        <v>#REF!</v>
      </c>
    </row>
    <row r="2695" spans="1:19" ht="24.75" customHeight="1">
      <c r="A2695" s="228" t="e">
        <f>Produit_Tarif_Stock!#REF!</f>
        <v>#REF!</v>
      </c>
      <c r="B2695" s="118" t="e">
        <f>IF(Produit_Tarif_Stock!#REF!&lt;&gt;"",Produit_Tarif_Stock!#REF!,"")</f>
        <v>#REF!</v>
      </c>
      <c r="C2695" s="502" t="e">
        <f>IF(Produit_Tarif_Stock!#REF!&lt;&gt;"",Produit_Tarif_Stock!#REF!,"")</f>
        <v>#REF!</v>
      </c>
      <c r="D2695" s="505" t="e">
        <f>IF(Produit_Tarif_Stock!#REF!&lt;&gt;"",Produit_Tarif_Stock!#REF!,"")</f>
        <v>#REF!</v>
      </c>
      <c r="E2695" s="514" t="e">
        <f>IF(Produit_Tarif_Stock!#REF!&lt;&gt;0,Produit_Tarif_Stock!#REF!,"")</f>
        <v>#REF!</v>
      </c>
      <c r="F2695" s="2" t="e">
        <f>IF(Produit_Tarif_Stock!#REF!&lt;&gt;"",Produit_Tarif_Stock!#REF!,"")</f>
        <v>#REF!</v>
      </c>
      <c r="G2695" s="506" t="e">
        <f>IF(Produit_Tarif_Stock!#REF!&lt;&gt;0,Produit_Tarif_Stock!#REF!,"")</f>
        <v>#REF!</v>
      </c>
      <c r="I2695" s="506" t="str">
        <f t="shared" ref="I2695:I2758" si="86">IF(H2695&gt;0,E2695-(E2695*H2695),"")</f>
        <v/>
      </c>
      <c r="J2695" s="2" t="e">
        <f>IF(Produit_Tarif_Stock!#REF!&lt;&gt;0,Produit_Tarif_Stock!#REF!,"")</f>
        <v>#REF!</v>
      </c>
      <c r="K2695" s="2" t="e">
        <f>IF(Produit_Tarif_Stock!#REF!&lt;&gt;0,Produit_Tarif_Stock!#REF!,"")</f>
        <v>#REF!</v>
      </c>
      <c r="L2695" s="114" t="e">
        <f>IF(Produit_Tarif_Stock!#REF!&lt;&gt;0,Produit_Tarif_Stock!#REF!,"")</f>
        <v>#REF!</v>
      </c>
      <c r="M2695" s="114" t="e">
        <f>IF(Produit_Tarif_Stock!#REF!&lt;&gt;0,Produit_Tarif_Stock!#REF!,"")</f>
        <v>#REF!</v>
      </c>
      <c r="N2695" s="454"/>
      <c r="P2695" s="2" t="e">
        <f>IF(Produit_Tarif_Stock!#REF!&lt;&gt;0,Produit_Tarif_Stock!#REF!,"")</f>
        <v>#REF!</v>
      </c>
      <c r="Q2695" s="518" t="e">
        <f>IF(Produit_Tarif_Stock!#REF!&lt;&gt;0,(E2695-(E2695*H2695)-Produit_Tarif_Stock!#REF!)/Produit_Tarif_Stock!#REF!*100,(E2695-(E2695*H2695)-Produit_Tarif_Stock!#REF!)/Produit_Tarif_Stock!#REF!*100)</f>
        <v>#REF!</v>
      </c>
      <c r="R2695" s="523">
        <f t="shared" ref="R2695:R2758" si="87">SUM(H2695:H4688)</f>
        <v>0</v>
      </c>
      <c r="S2695" s="524" t="e">
        <f>Produit_Tarif_Stock!#REF!</f>
        <v>#REF!</v>
      </c>
    </row>
    <row r="2696" spans="1:19" ht="24.75" customHeight="1">
      <c r="A2696" s="228" t="e">
        <f>Produit_Tarif_Stock!#REF!</f>
        <v>#REF!</v>
      </c>
      <c r="B2696" s="118" t="e">
        <f>IF(Produit_Tarif_Stock!#REF!&lt;&gt;"",Produit_Tarif_Stock!#REF!,"")</f>
        <v>#REF!</v>
      </c>
      <c r="C2696" s="502" t="e">
        <f>IF(Produit_Tarif_Stock!#REF!&lt;&gt;"",Produit_Tarif_Stock!#REF!,"")</f>
        <v>#REF!</v>
      </c>
      <c r="D2696" s="505" t="e">
        <f>IF(Produit_Tarif_Stock!#REF!&lt;&gt;"",Produit_Tarif_Stock!#REF!,"")</f>
        <v>#REF!</v>
      </c>
      <c r="E2696" s="514" t="e">
        <f>IF(Produit_Tarif_Stock!#REF!&lt;&gt;0,Produit_Tarif_Stock!#REF!,"")</f>
        <v>#REF!</v>
      </c>
      <c r="F2696" s="2" t="e">
        <f>IF(Produit_Tarif_Stock!#REF!&lt;&gt;"",Produit_Tarif_Stock!#REF!,"")</f>
        <v>#REF!</v>
      </c>
      <c r="G2696" s="506" t="e">
        <f>IF(Produit_Tarif_Stock!#REF!&lt;&gt;0,Produit_Tarif_Stock!#REF!,"")</f>
        <v>#REF!</v>
      </c>
      <c r="I2696" s="506" t="str">
        <f t="shared" si="86"/>
        <v/>
      </c>
      <c r="J2696" s="2" t="e">
        <f>IF(Produit_Tarif_Stock!#REF!&lt;&gt;0,Produit_Tarif_Stock!#REF!,"")</f>
        <v>#REF!</v>
      </c>
      <c r="K2696" s="2" t="e">
        <f>IF(Produit_Tarif_Stock!#REF!&lt;&gt;0,Produit_Tarif_Stock!#REF!,"")</f>
        <v>#REF!</v>
      </c>
      <c r="L2696" s="114" t="e">
        <f>IF(Produit_Tarif_Stock!#REF!&lt;&gt;0,Produit_Tarif_Stock!#REF!,"")</f>
        <v>#REF!</v>
      </c>
      <c r="M2696" s="114" t="e">
        <f>IF(Produit_Tarif_Stock!#REF!&lt;&gt;0,Produit_Tarif_Stock!#REF!,"")</f>
        <v>#REF!</v>
      </c>
      <c r="N2696" s="454"/>
      <c r="P2696" s="2" t="e">
        <f>IF(Produit_Tarif_Stock!#REF!&lt;&gt;0,Produit_Tarif_Stock!#REF!,"")</f>
        <v>#REF!</v>
      </c>
      <c r="Q2696" s="518" t="e">
        <f>IF(Produit_Tarif_Stock!#REF!&lt;&gt;0,(E2696-(E2696*H2696)-Produit_Tarif_Stock!#REF!)/Produit_Tarif_Stock!#REF!*100,(E2696-(E2696*H2696)-Produit_Tarif_Stock!#REF!)/Produit_Tarif_Stock!#REF!*100)</f>
        <v>#REF!</v>
      </c>
      <c r="R2696" s="523">
        <f t="shared" si="87"/>
        <v>0</v>
      </c>
      <c r="S2696" s="524" t="e">
        <f>Produit_Tarif_Stock!#REF!</f>
        <v>#REF!</v>
      </c>
    </row>
    <row r="2697" spans="1:19" ht="24.75" customHeight="1">
      <c r="A2697" s="228" t="e">
        <f>Produit_Tarif_Stock!#REF!</f>
        <v>#REF!</v>
      </c>
      <c r="B2697" s="118" t="e">
        <f>IF(Produit_Tarif_Stock!#REF!&lt;&gt;"",Produit_Tarif_Stock!#REF!,"")</f>
        <v>#REF!</v>
      </c>
      <c r="C2697" s="502" t="e">
        <f>IF(Produit_Tarif_Stock!#REF!&lt;&gt;"",Produit_Tarif_Stock!#REF!,"")</f>
        <v>#REF!</v>
      </c>
      <c r="D2697" s="505" t="e">
        <f>IF(Produit_Tarif_Stock!#REF!&lt;&gt;"",Produit_Tarif_Stock!#REF!,"")</f>
        <v>#REF!</v>
      </c>
      <c r="E2697" s="514" t="e">
        <f>IF(Produit_Tarif_Stock!#REF!&lt;&gt;0,Produit_Tarif_Stock!#REF!,"")</f>
        <v>#REF!</v>
      </c>
      <c r="F2697" s="2" t="e">
        <f>IF(Produit_Tarif_Stock!#REF!&lt;&gt;"",Produit_Tarif_Stock!#REF!,"")</f>
        <v>#REF!</v>
      </c>
      <c r="G2697" s="506" t="e">
        <f>IF(Produit_Tarif_Stock!#REF!&lt;&gt;0,Produit_Tarif_Stock!#REF!,"")</f>
        <v>#REF!</v>
      </c>
      <c r="I2697" s="506" t="str">
        <f t="shared" si="86"/>
        <v/>
      </c>
      <c r="J2697" s="2" t="e">
        <f>IF(Produit_Tarif_Stock!#REF!&lt;&gt;0,Produit_Tarif_Stock!#REF!,"")</f>
        <v>#REF!</v>
      </c>
      <c r="K2697" s="2" t="e">
        <f>IF(Produit_Tarif_Stock!#REF!&lt;&gt;0,Produit_Tarif_Stock!#REF!,"")</f>
        <v>#REF!</v>
      </c>
      <c r="L2697" s="114" t="e">
        <f>IF(Produit_Tarif_Stock!#REF!&lt;&gt;0,Produit_Tarif_Stock!#REF!,"")</f>
        <v>#REF!</v>
      </c>
      <c r="M2697" s="114" t="e">
        <f>IF(Produit_Tarif_Stock!#REF!&lt;&gt;0,Produit_Tarif_Stock!#REF!,"")</f>
        <v>#REF!</v>
      </c>
      <c r="N2697" s="454"/>
      <c r="P2697" s="2" t="e">
        <f>IF(Produit_Tarif_Stock!#REF!&lt;&gt;0,Produit_Tarif_Stock!#REF!,"")</f>
        <v>#REF!</v>
      </c>
      <c r="Q2697" s="518" t="e">
        <f>IF(Produit_Tarif_Stock!#REF!&lt;&gt;0,(E2697-(E2697*H2697)-Produit_Tarif_Stock!#REF!)/Produit_Tarif_Stock!#REF!*100,(E2697-(E2697*H2697)-Produit_Tarif_Stock!#REF!)/Produit_Tarif_Stock!#REF!*100)</f>
        <v>#REF!</v>
      </c>
      <c r="R2697" s="523">
        <f t="shared" si="87"/>
        <v>0</v>
      </c>
      <c r="S2697" s="524" t="e">
        <f>Produit_Tarif_Stock!#REF!</f>
        <v>#REF!</v>
      </c>
    </row>
    <row r="2698" spans="1:19" ht="24.75" customHeight="1">
      <c r="A2698" s="228" t="e">
        <f>Produit_Tarif_Stock!#REF!</f>
        <v>#REF!</v>
      </c>
      <c r="B2698" s="118" t="e">
        <f>IF(Produit_Tarif_Stock!#REF!&lt;&gt;"",Produit_Tarif_Stock!#REF!,"")</f>
        <v>#REF!</v>
      </c>
      <c r="C2698" s="502" t="e">
        <f>IF(Produit_Tarif_Stock!#REF!&lt;&gt;"",Produit_Tarif_Stock!#REF!,"")</f>
        <v>#REF!</v>
      </c>
      <c r="D2698" s="505" t="e">
        <f>IF(Produit_Tarif_Stock!#REF!&lt;&gt;"",Produit_Tarif_Stock!#REF!,"")</f>
        <v>#REF!</v>
      </c>
      <c r="E2698" s="514" t="e">
        <f>IF(Produit_Tarif_Stock!#REF!&lt;&gt;0,Produit_Tarif_Stock!#REF!,"")</f>
        <v>#REF!</v>
      </c>
      <c r="F2698" s="2" t="e">
        <f>IF(Produit_Tarif_Stock!#REF!&lt;&gt;"",Produit_Tarif_Stock!#REF!,"")</f>
        <v>#REF!</v>
      </c>
      <c r="G2698" s="506" t="e">
        <f>IF(Produit_Tarif_Stock!#REF!&lt;&gt;0,Produit_Tarif_Stock!#REF!,"")</f>
        <v>#REF!</v>
      </c>
      <c r="I2698" s="506" t="str">
        <f t="shared" si="86"/>
        <v/>
      </c>
      <c r="J2698" s="2" t="e">
        <f>IF(Produit_Tarif_Stock!#REF!&lt;&gt;0,Produit_Tarif_Stock!#REF!,"")</f>
        <v>#REF!</v>
      </c>
      <c r="K2698" s="2" t="e">
        <f>IF(Produit_Tarif_Stock!#REF!&lt;&gt;0,Produit_Tarif_Stock!#REF!,"")</f>
        <v>#REF!</v>
      </c>
      <c r="L2698" s="114" t="e">
        <f>IF(Produit_Tarif_Stock!#REF!&lt;&gt;0,Produit_Tarif_Stock!#REF!,"")</f>
        <v>#REF!</v>
      </c>
      <c r="M2698" s="114" t="e">
        <f>IF(Produit_Tarif_Stock!#REF!&lt;&gt;0,Produit_Tarif_Stock!#REF!,"")</f>
        <v>#REF!</v>
      </c>
      <c r="N2698" s="454"/>
      <c r="P2698" s="2" t="e">
        <f>IF(Produit_Tarif_Stock!#REF!&lt;&gt;0,Produit_Tarif_Stock!#REF!,"")</f>
        <v>#REF!</v>
      </c>
      <c r="Q2698" s="518" t="e">
        <f>IF(Produit_Tarif_Stock!#REF!&lt;&gt;0,(E2698-(E2698*H2698)-Produit_Tarif_Stock!#REF!)/Produit_Tarif_Stock!#REF!*100,(E2698-(E2698*H2698)-Produit_Tarif_Stock!#REF!)/Produit_Tarif_Stock!#REF!*100)</f>
        <v>#REF!</v>
      </c>
      <c r="R2698" s="523">
        <f t="shared" si="87"/>
        <v>0</v>
      </c>
      <c r="S2698" s="524" t="e">
        <f>Produit_Tarif_Stock!#REF!</f>
        <v>#REF!</v>
      </c>
    </row>
    <row r="2699" spans="1:19" ht="24.75" customHeight="1">
      <c r="A2699" s="228" t="e">
        <f>Produit_Tarif_Stock!#REF!</f>
        <v>#REF!</v>
      </c>
      <c r="B2699" s="118" t="e">
        <f>IF(Produit_Tarif_Stock!#REF!&lt;&gt;"",Produit_Tarif_Stock!#REF!,"")</f>
        <v>#REF!</v>
      </c>
      <c r="C2699" s="502" t="e">
        <f>IF(Produit_Tarif_Stock!#REF!&lt;&gt;"",Produit_Tarif_Stock!#REF!,"")</f>
        <v>#REF!</v>
      </c>
      <c r="D2699" s="505" t="e">
        <f>IF(Produit_Tarif_Stock!#REF!&lt;&gt;"",Produit_Tarif_Stock!#REF!,"")</f>
        <v>#REF!</v>
      </c>
      <c r="E2699" s="514" t="e">
        <f>IF(Produit_Tarif_Stock!#REF!&lt;&gt;0,Produit_Tarif_Stock!#REF!,"")</f>
        <v>#REF!</v>
      </c>
      <c r="F2699" s="2" t="e">
        <f>IF(Produit_Tarif_Stock!#REF!&lt;&gt;"",Produit_Tarif_Stock!#REF!,"")</f>
        <v>#REF!</v>
      </c>
      <c r="G2699" s="506" t="e">
        <f>IF(Produit_Tarif_Stock!#REF!&lt;&gt;0,Produit_Tarif_Stock!#REF!,"")</f>
        <v>#REF!</v>
      </c>
      <c r="I2699" s="506" t="str">
        <f t="shared" si="86"/>
        <v/>
      </c>
      <c r="J2699" s="2" t="e">
        <f>IF(Produit_Tarif_Stock!#REF!&lt;&gt;0,Produit_Tarif_Stock!#REF!,"")</f>
        <v>#REF!</v>
      </c>
      <c r="K2699" s="2" t="e">
        <f>IF(Produit_Tarif_Stock!#REF!&lt;&gt;0,Produit_Tarif_Stock!#REF!,"")</f>
        <v>#REF!</v>
      </c>
      <c r="L2699" s="114" t="e">
        <f>IF(Produit_Tarif_Stock!#REF!&lt;&gt;0,Produit_Tarif_Stock!#REF!,"")</f>
        <v>#REF!</v>
      </c>
      <c r="M2699" s="114" t="e">
        <f>IF(Produit_Tarif_Stock!#REF!&lt;&gt;0,Produit_Tarif_Stock!#REF!,"")</f>
        <v>#REF!</v>
      </c>
      <c r="N2699" s="454"/>
      <c r="P2699" s="2" t="e">
        <f>IF(Produit_Tarif_Stock!#REF!&lt;&gt;0,Produit_Tarif_Stock!#REF!,"")</f>
        <v>#REF!</v>
      </c>
      <c r="Q2699" s="518" t="e">
        <f>IF(Produit_Tarif_Stock!#REF!&lt;&gt;0,(E2699-(E2699*H2699)-Produit_Tarif_Stock!#REF!)/Produit_Tarif_Stock!#REF!*100,(E2699-(E2699*H2699)-Produit_Tarif_Stock!#REF!)/Produit_Tarif_Stock!#REF!*100)</f>
        <v>#REF!</v>
      </c>
      <c r="R2699" s="523">
        <f t="shared" si="87"/>
        <v>0</v>
      </c>
      <c r="S2699" s="524" t="e">
        <f>Produit_Tarif_Stock!#REF!</f>
        <v>#REF!</v>
      </c>
    </row>
    <row r="2700" spans="1:19" ht="24.75" customHeight="1">
      <c r="A2700" s="228" t="e">
        <f>Produit_Tarif_Stock!#REF!</f>
        <v>#REF!</v>
      </c>
      <c r="B2700" s="118" t="e">
        <f>IF(Produit_Tarif_Stock!#REF!&lt;&gt;"",Produit_Tarif_Stock!#REF!,"")</f>
        <v>#REF!</v>
      </c>
      <c r="C2700" s="502" t="e">
        <f>IF(Produit_Tarif_Stock!#REF!&lt;&gt;"",Produit_Tarif_Stock!#REF!,"")</f>
        <v>#REF!</v>
      </c>
      <c r="D2700" s="505" t="e">
        <f>IF(Produit_Tarif_Stock!#REF!&lt;&gt;"",Produit_Tarif_Stock!#REF!,"")</f>
        <v>#REF!</v>
      </c>
      <c r="E2700" s="514" t="e">
        <f>IF(Produit_Tarif_Stock!#REF!&lt;&gt;0,Produit_Tarif_Stock!#REF!,"")</f>
        <v>#REF!</v>
      </c>
      <c r="F2700" s="2" t="e">
        <f>IF(Produit_Tarif_Stock!#REF!&lt;&gt;"",Produit_Tarif_Stock!#REF!,"")</f>
        <v>#REF!</v>
      </c>
      <c r="G2700" s="506" t="e">
        <f>IF(Produit_Tarif_Stock!#REF!&lt;&gt;0,Produit_Tarif_Stock!#REF!,"")</f>
        <v>#REF!</v>
      </c>
      <c r="I2700" s="506" t="str">
        <f t="shared" si="86"/>
        <v/>
      </c>
      <c r="J2700" s="2" t="e">
        <f>IF(Produit_Tarif_Stock!#REF!&lt;&gt;0,Produit_Tarif_Stock!#REF!,"")</f>
        <v>#REF!</v>
      </c>
      <c r="K2700" s="2" t="e">
        <f>IF(Produit_Tarif_Stock!#REF!&lt;&gt;0,Produit_Tarif_Stock!#REF!,"")</f>
        <v>#REF!</v>
      </c>
      <c r="L2700" s="114" t="e">
        <f>IF(Produit_Tarif_Stock!#REF!&lt;&gt;0,Produit_Tarif_Stock!#REF!,"")</f>
        <v>#REF!</v>
      </c>
      <c r="M2700" s="114" t="e">
        <f>IF(Produit_Tarif_Stock!#REF!&lt;&gt;0,Produit_Tarif_Stock!#REF!,"")</f>
        <v>#REF!</v>
      </c>
      <c r="N2700" s="454"/>
      <c r="P2700" s="2" t="e">
        <f>IF(Produit_Tarif_Stock!#REF!&lt;&gt;0,Produit_Tarif_Stock!#REF!,"")</f>
        <v>#REF!</v>
      </c>
      <c r="Q2700" s="518" t="e">
        <f>IF(Produit_Tarif_Stock!#REF!&lt;&gt;0,(E2700-(E2700*H2700)-Produit_Tarif_Stock!#REF!)/Produit_Tarif_Stock!#REF!*100,(E2700-(E2700*H2700)-Produit_Tarif_Stock!#REF!)/Produit_Tarif_Stock!#REF!*100)</f>
        <v>#REF!</v>
      </c>
      <c r="R2700" s="523">
        <f t="shared" si="87"/>
        <v>0</v>
      </c>
      <c r="S2700" s="524" t="e">
        <f>Produit_Tarif_Stock!#REF!</f>
        <v>#REF!</v>
      </c>
    </row>
    <row r="2701" spans="1:19" ht="24.75" customHeight="1">
      <c r="A2701" s="228" t="e">
        <f>Produit_Tarif_Stock!#REF!</f>
        <v>#REF!</v>
      </c>
      <c r="B2701" s="118" t="e">
        <f>IF(Produit_Tarif_Stock!#REF!&lt;&gt;"",Produit_Tarif_Stock!#REF!,"")</f>
        <v>#REF!</v>
      </c>
      <c r="C2701" s="502" t="e">
        <f>IF(Produit_Tarif_Stock!#REF!&lt;&gt;"",Produit_Tarif_Stock!#REF!,"")</f>
        <v>#REF!</v>
      </c>
      <c r="D2701" s="505" t="e">
        <f>IF(Produit_Tarif_Stock!#REF!&lt;&gt;"",Produit_Tarif_Stock!#REF!,"")</f>
        <v>#REF!</v>
      </c>
      <c r="E2701" s="514" t="e">
        <f>IF(Produit_Tarif_Stock!#REF!&lt;&gt;0,Produit_Tarif_Stock!#REF!,"")</f>
        <v>#REF!</v>
      </c>
      <c r="F2701" s="2" t="e">
        <f>IF(Produit_Tarif_Stock!#REF!&lt;&gt;"",Produit_Tarif_Stock!#REF!,"")</f>
        <v>#REF!</v>
      </c>
      <c r="G2701" s="506" t="e">
        <f>IF(Produit_Tarif_Stock!#REF!&lt;&gt;0,Produit_Tarif_Stock!#REF!,"")</f>
        <v>#REF!</v>
      </c>
      <c r="I2701" s="506" t="str">
        <f t="shared" si="86"/>
        <v/>
      </c>
      <c r="J2701" s="2" t="e">
        <f>IF(Produit_Tarif_Stock!#REF!&lt;&gt;0,Produit_Tarif_Stock!#REF!,"")</f>
        <v>#REF!</v>
      </c>
      <c r="K2701" s="2" t="e">
        <f>IF(Produit_Tarif_Stock!#REF!&lt;&gt;0,Produit_Tarif_Stock!#REF!,"")</f>
        <v>#REF!</v>
      </c>
      <c r="L2701" s="114" t="e">
        <f>IF(Produit_Tarif_Stock!#REF!&lt;&gt;0,Produit_Tarif_Stock!#REF!,"")</f>
        <v>#REF!</v>
      </c>
      <c r="M2701" s="114" t="e">
        <f>IF(Produit_Tarif_Stock!#REF!&lt;&gt;0,Produit_Tarif_Stock!#REF!,"")</f>
        <v>#REF!</v>
      </c>
      <c r="N2701" s="454"/>
      <c r="P2701" s="2" t="e">
        <f>IF(Produit_Tarif_Stock!#REF!&lt;&gt;0,Produit_Tarif_Stock!#REF!,"")</f>
        <v>#REF!</v>
      </c>
      <c r="Q2701" s="518" t="e">
        <f>IF(Produit_Tarif_Stock!#REF!&lt;&gt;0,(E2701-(E2701*H2701)-Produit_Tarif_Stock!#REF!)/Produit_Tarif_Stock!#REF!*100,(E2701-(E2701*H2701)-Produit_Tarif_Stock!#REF!)/Produit_Tarif_Stock!#REF!*100)</f>
        <v>#REF!</v>
      </c>
      <c r="R2701" s="523">
        <f t="shared" si="87"/>
        <v>0</v>
      </c>
      <c r="S2701" s="524" t="e">
        <f>Produit_Tarif_Stock!#REF!</f>
        <v>#REF!</v>
      </c>
    </row>
    <row r="2702" spans="1:19" ht="24.75" customHeight="1">
      <c r="A2702" s="228" t="e">
        <f>Produit_Tarif_Stock!#REF!</f>
        <v>#REF!</v>
      </c>
      <c r="B2702" s="118" t="e">
        <f>IF(Produit_Tarif_Stock!#REF!&lt;&gt;"",Produit_Tarif_Stock!#REF!,"")</f>
        <v>#REF!</v>
      </c>
      <c r="C2702" s="502" t="e">
        <f>IF(Produit_Tarif_Stock!#REF!&lt;&gt;"",Produit_Tarif_Stock!#REF!,"")</f>
        <v>#REF!</v>
      </c>
      <c r="D2702" s="505" t="e">
        <f>IF(Produit_Tarif_Stock!#REF!&lt;&gt;"",Produit_Tarif_Stock!#REF!,"")</f>
        <v>#REF!</v>
      </c>
      <c r="E2702" s="514" t="e">
        <f>IF(Produit_Tarif_Stock!#REF!&lt;&gt;0,Produit_Tarif_Stock!#REF!,"")</f>
        <v>#REF!</v>
      </c>
      <c r="F2702" s="2" t="e">
        <f>IF(Produit_Tarif_Stock!#REF!&lt;&gt;"",Produit_Tarif_Stock!#REF!,"")</f>
        <v>#REF!</v>
      </c>
      <c r="G2702" s="506" t="e">
        <f>IF(Produit_Tarif_Stock!#REF!&lt;&gt;0,Produit_Tarif_Stock!#REF!,"")</f>
        <v>#REF!</v>
      </c>
      <c r="I2702" s="506" t="str">
        <f t="shared" si="86"/>
        <v/>
      </c>
      <c r="J2702" s="2" t="e">
        <f>IF(Produit_Tarif_Stock!#REF!&lt;&gt;0,Produit_Tarif_Stock!#REF!,"")</f>
        <v>#REF!</v>
      </c>
      <c r="K2702" s="2" t="e">
        <f>IF(Produit_Tarif_Stock!#REF!&lt;&gt;0,Produit_Tarif_Stock!#REF!,"")</f>
        <v>#REF!</v>
      </c>
      <c r="L2702" s="114" t="e">
        <f>IF(Produit_Tarif_Stock!#REF!&lt;&gt;0,Produit_Tarif_Stock!#REF!,"")</f>
        <v>#REF!</v>
      </c>
      <c r="M2702" s="114" t="e">
        <f>IF(Produit_Tarif_Stock!#REF!&lt;&gt;0,Produit_Tarif_Stock!#REF!,"")</f>
        <v>#REF!</v>
      </c>
      <c r="N2702" s="454"/>
      <c r="P2702" s="2" t="e">
        <f>IF(Produit_Tarif_Stock!#REF!&lt;&gt;0,Produit_Tarif_Stock!#REF!,"")</f>
        <v>#REF!</v>
      </c>
      <c r="Q2702" s="518" t="e">
        <f>IF(Produit_Tarif_Stock!#REF!&lt;&gt;0,(E2702-(E2702*H2702)-Produit_Tarif_Stock!#REF!)/Produit_Tarif_Stock!#REF!*100,(E2702-(E2702*H2702)-Produit_Tarif_Stock!#REF!)/Produit_Tarif_Stock!#REF!*100)</f>
        <v>#REF!</v>
      </c>
      <c r="R2702" s="523">
        <f t="shared" si="87"/>
        <v>0</v>
      </c>
      <c r="S2702" s="524" t="e">
        <f>Produit_Tarif_Stock!#REF!</f>
        <v>#REF!</v>
      </c>
    </row>
    <row r="2703" spans="1:19" ht="24.75" customHeight="1">
      <c r="A2703" s="228" t="e">
        <f>Produit_Tarif_Stock!#REF!</f>
        <v>#REF!</v>
      </c>
      <c r="B2703" s="118" t="e">
        <f>IF(Produit_Tarif_Stock!#REF!&lt;&gt;"",Produit_Tarif_Stock!#REF!,"")</f>
        <v>#REF!</v>
      </c>
      <c r="C2703" s="502" t="e">
        <f>IF(Produit_Tarif_Stock!#REF!&lt;&gt;"",Produit_Tarif_Stock!#REF!,"")</f>
        <v>#REF!</v>
      </c>
      <c r="D2703" s="505" t="e">
        <f>IF(Produit_Tarif_Stock!#REF!&lt;&gt;"",Produit_Tarif_Stock!#REF!,"")</f>
        <v>#REF!</v>
      </c>
      <c r="E2703" s="514" t="e">
        <f>IF(Produit_Tarif_Stock!#REF!&lt;&gt;0,Produit_Tarif_Stock!#REF!,"")</f>
        <v>#REF!</v>
      </c>
      <c r="F2703" s="2" t="e">
        <f>IF(Produit_Tarif_Stock!#REF!&lt;&gt;"",Produit_Tarif_Stock!#REF!,"")</f>
        <v>#REF!</v>
      </c>
      <c r="G2703" s="506" t="e">
        <f>IF(Produit_Tarif_Stock!#REF!&lt;&gt;0,Produit_Tarif_Stock!#REF!,"")</f>
        <v>#REF!</v>
      </c>
      <c r="I2703" s="506" t="str">
        <f t="shared" si="86"/>
        <v/>
      </c>
      <c r="J2703" s="2" t="e">
        <f>IF(Produit_Tarif_Stock!#REF!&lt;&gt;0,Produit_Tarif_Stock!#REF!,"")</f>
        <v>#REF!</v>
      </c>
      <c r="K2703" s="2" t="e">
        <f>IF(Produit_Tarif_Stock!#REF!&lt;&gt;0,Produit_Tarif_Stock!#REF!,"")</f>
        <v>#REF!</v>
      </c>
      <c r="L2703" s="114" t="e">
        <f>IF(Produit_Tarif_Stock!#REF!&lt;&gt;0,Produit_Tarif_Stock!#REF!,"")</f>
        <v>#REF!</v>
      </c>
      <c r="M2703" s="114" t="e">
        <f>IF(Produit_Tarif_Stock!#REF!&lt;&gt;0,Produit_Tarif_Stock!#REF!,"")</f>
        <v>#REF!</v>
      </c>
      <c r="N2703" s="454"/>
      <c r="P2703" s="2" t="e">
        <f>IF(Produit_Tarif_Stock!#REF!&lt;&gt;0,Produit_Tarif_Stock!#REF!,"")</f>
        <v>#REF!</v>
      </c>
      <c r="Q2703" s="518" t="e">
        <f>IF(Produit_Tarif_Stock!#REF!&lt;&gt;0,(E2703-(E2703*H2703)-Produit_Tarif_Stock!#REF!)/Produit_Tarif_Stock!#REF!*100,(E2703-(E2703*H2703)-Produit_Tarif_Stock!#REF!)/Produit_Tarif_Stock!#REF!*100)</f>
        <v>#REF!</v>
      </c>
      <c r="R2703" s="523">
        <f t="shared" si="87"/>
        <v>0</v>
      </c>
      <c r="S2703" s="524" t="e">
        <f>Produit_Tarif_Stock!#REF!</f>
        <v>#REF!</v>
      </c>
    </row>
    <row r="2704" spans="1:19" ht="24.75" customHeight="1">
      <c r="A2704" s="228" t="e">
        <f>Produit_Tarif_Stock!#REF!</f>
        <v>#REF!</v>
      </c>
      <c r="B2704" s="118" t="e">
        <f>IF(Produit_Tarif_Stock!#REF!&lt;&gt;"",Produit_Tarif_Stock!#REF!,"")</f>
        <v>#REF!</v>
      </c>
      <c r="C2704" s="502" t="e">
        <f>IF(Produit_Tarif_Stock!#REF!&lt;&gt;"",Produit_Tarif_Stock!#REF!,"")</f>
        <v>#REF!</v>
      </c>
      <c r="D2704" s="505" t="e">
        <f>IF(Produit_Tarif_Stock!#REF!&lt;&gt;"",Produit_Tarif_Stock!#REF!,"")</f>
        <v>#REF!</v>
      </c>
      <c r="E2704" s="514" t="e">
        <f>IF(Produit_Tarif_Stock!#REF!&lt;&gt;0,Produit_Tarif_Stock!#REF!,"")</f>
        <v>#REF!</v>
      </c>
      <c r="F2704" s="2" t="e">
        <f>IF(Produit_Tarif_Stock!#REF!&lt;&gt;"",Produit_Tarif_Stock!#REF!,"")</f>
        <v>#REF!</v>
      </c>
      <c r="G2704" s="506" t="e">
        <f>IF(Produit_Tarif_Stock!#REF!&lt;&gt;0,Produit_Tarif_Stock!#REF!,"")</f>
        <v>#REF!</v>
      </c>
      <c r="I2704" s="506" t="str">
        <f t="shared" si="86"/>
        <v/>
      </c>
      <c r="J2704" s="2" t="e">
        <f>IF(Produit_Tarif_Stock!#REF!&lt;&gt;0,Produit_Tarif_Stock!#REF!,"")</f>
        <v>#REF!</v>
      </c>
      <c r="K2704" s="2" t="e">
        <f>IF(Produit_Tarif_Stock!#REF!&lt;&gt;0,Produit_Tarif_Stock!#REF!,"")</f>
        <v>#REF!</v>
      </c>
      <c r="L2704" s="114" t="e">
        <f>IF(Produit_Tarif_Stock!#REF!&lt;&gt;0,Produit_Tarif_Stock!#REF!,"")</f>
        <v>#REF!</v>
      </c>
      <c r="M2704" s="114" t="e">
        <f>IF(Produit_Tarif_Stock!#REF!&lt;&gt;0,Produit_Tarif_Stock!#REF!,"")</f>
        <v>#REF!</v>
      </c>
      <c r="N2704" s="454"/>
      <c r="P2704" s="2" t="e">
        <f>IF(Produit_Tarif_Stock!#REF!&lt;&gt;0,Produit_Tarif_Stock!#REF!,"")</f>
        <v>#REF!</v>
      </c>
      <c r="Q2704" s="518" t="e">
        <f>IF(Produit_Tarif_Stock!#REF!&lt;&gt;0,(E2704-(E2704*H2704)-Produit_Tarif_Stock!#REF!)/Produit_Tarif_Stock!#REF!*100,(E2704-(E2704*H2704)-Produit_Tarif_Stock!#REF!)/Produit_Tarif_Stock!#REF!*100)</f>
        <v>#REF!</v>
      </c>
      <c r="R2704" s="523">
        <f t="shared" si="87"/>
        <v>0</v>
      </c>
      <c r="S2704" s="524" t="e">
        <f>Produit_Tarif_Stock!#REF!</f>
        <v>#REF!</v>
      </c>
    </row>
    <row r="2705" spans="1:19" ht="24.75" customHeight="1">
      <c r="A2705" s="228" t="e">
        <f>Produit_Tarif_Stock!#REF!</f>
        <v>#REF!</v>
      </c>
      <c r="B2705" s="118" t="e">
        <f>IF(Produit_Tarif_Stock!#REF!&lt;&gt;"",Produit_Tarif_Stock!#REF!,"")</f>
        <v>#REF!</v>
      </c>
      <c r="C2705" s="502" t="e">
        <f>IF(Produit_Tarif_Stock!#REF!&lt;&gt;"",Produit_Tarif_Stock!#REF!,"")</f>
        <v>#REF!</v>
      </c>
      <c r="D2705" s="505" t="e">
        <f>IF(Produit_Tarif_Stock!#REF!&lt;&gt;"",Produit_Tarif_Stock!#REF!,"")</f>
        <v>#REF!</v>
      </c>
      <c r="E2705" s="514" t="e">
        <f>IF(Produit_Tarif_Stock!#REF!&lt;&gt;0,Produit_Tarif_Stock!#REF!,"")</f>
        <v>#REF!</v>
      </c>
      <c r="F2705" s="2" t="e">
        <f>IF(Produit_Tarif_Stock!#REF!&lt;&gt;"",Produit_Tarif_Stock!#REF!,"")</f>
        <v>#REF!</v>
      </c>
      <c r="G2705" s="506" t="e">
        <f>IF(Produit_Tarif_Stock!#REF!&lt;&gt;0,Produit_Tarif_Stock!#REF!,"")</f>
        <v>#REF!</v>
      </c>
      <c r="I2705" s="506" t="str">
        <f t="shared" si="86"/>
        <v/>
      </c>
      <c r="J2705" s="2" t="e">
        <f>IF(Produit_Tarif_Stock!#REF!&lt;&gt;0,Produit_Tarif_Stock!#REF!,"")</f>
        <v>#REF!</v>
      </c>
      <c r="K2705" s="2" t="e">
        <f>IF(Produit_Tarif_Stock!#REF!&lt;&gt;0,Produit_Tarif_Stock!#REF!,"")</f>
        <v>#REF!</v>
      </c>
      <c r="L2705" s="114" t="e">
        <f>IF(Produit_Tarif_Stock!#REF!&lt;&gt;0,Produit_Tarif_Stock!#REF!,"")</f>
        <v>#REF!</v>
      </c>
      <c r="M2705" s="114" t="e">
        <f>IF(Produit_Tarif_Stock!#REF!&lt;&gt;0,Produit_Tarif_Stock!#REF!,"")</f>
        <v>#REF!</v>
      </c>
      <c r="N2705" s="454"/>
      <c r="P2705" s="2" t="e">
        <f>IF(Produit_Tarif_Stock!#REF!&lt;&gt;0,Produit_Tarif_Stock!#REF!,"")</f>
        <v>#REF!</v>
      </c>
      <c r="Q2705" s="518" t="e">
        <f>IF(Produit_Tarif_Stock!#REF!&lt;&gt;0,(E2705-(E2705*H2705)-Produit_Tarif_Stock!#REF!)/Produit_Tarif_Stock!#REF!*100,(E2705-(E2705*H2705)-Produit_Tarif_Stock!#REF!)/Produit_Tarif_Stock!#REF!*100)</f>
        <v>#REF!</v>
      </c>
      <c r="R2705" s="523">
        <f t="shared" si="87"/>
        <v>0</v>
      </c>
      <c r="S2705" s="524" t="e">
        <f>Produit_Tarif_Stock!#REF!</f>
        <v>#REF!</v>
      </c>
    </row>
    <row r="2706" spans="1:19" ht="24.75" customHeight="1">
      <c r="A2706" s="228" t="e">
        <f>Produit_Tarif_Stock!#REF!</f>
        <v>#REF!</v>
      </c>
      <c r="B2706" s="118" t="e">
        <f>IF(Produit_Tarif_Stock!#REF!&lt;&gt;"",Produit_Tarif_Stock!#REF!,"")</f>
        <v>#REF!</v>
      </c>
      <c r="C2706" s="502" t="e">
        <f>IF(Produit_Tarif_Stock!#REF!&lt;&gt;"",Produit_Tarif_Stock!#REF!,"")</f>
        <v>#REF!</v>
      </c>
      <c r="D2706" s="505" t="e">
        <f>IF(Produit_Tarif_Stock!#REF!&lt;&gt;"",Produit_Tarif_Stock!#REF!,"")</f>
        <v>#REF!</v>
      </c>
      <c r="E2706" s="514" t="e">
        <f>IF(Produit_Tarif_Stock!#REF!&lt;&gt;0,Produit_Tarif_Stock!#REF!,"")</f>
        <v>#REF!</v>
      </c>
      <c r="F2706" s="2" t="e">
        <f>IF(Produit_Tarif_Stock!#REF!&lt;&gt;"",Produit_Tarif_Stock!#REF!,"")</f>
        <v>#REF!</v>
      </c>
      <c r="G2706" s="506" t="e">
        <f>IF(Produit_Tarif_Stock!#REF!&lt;&gt;0,Produit_Tarif_Stock!#REF!,"")</f>
        <v>#REF!</v>
      </c>
      <c r="I2706" s="506" t="str">
        <f t="shared" si="86"/>
        <v/>
      </c>
      <c r="J2706" s="2" t="e">
        <f>IF(Produit_Tarif_Stock!#REF!&lt;&gt;0,Produit_Tarif_Stock!#REF!,"")</f>
        <v>#REF!</v>
      </c>
      <c r="K2706" s="2" t="e">
        <f>IF(Produit_Tarif_Stock!#REF!&lt;&gt;0,Produit_Tarif_Stock!#REF!,"")</f>
        <v>#REF!</v>
      </c>
      <c r="L2706" s="114" t="e">
        <f>IF(Produit_Tarif_Stock!#REF!&lt;&gt;0,Produit_Tarif_Stock!#REF!,"")</f>
        <v>#REF!</v>
      </c>
      <c r="M2706" s="114" t="e">
        <f>IF(Produit_Tarif_Stock!#REF!&lt;&gt;0,Produit_Tarif_Stock!#REF!,"")</f>
        <v>#REF!</v>
      </c>
      <c r="N2706" s="454"/>
      <c r="P2706" s="2" t="e">
        <f>IF(Produit_Tarif_Stock!#REF!&lt;&gt;0,Produit_Tarif_Stock!#REF!,"")</f>
        <v>#REF!</v>
      </c>
      <c r="Q2706" s="518" t="e">
        <f>IF(Produit_Tarif_Stock!#REF!&lt;&gt;0,(E2706-(E2706*H2706)-Produit_Tarif_Stock!#REF!)/Produit_Tarif_Stock!#REF!*100,(E2706-(E2706*H2706)-Produit_Tarif_Stock!#REF!)/Produit_Tarif_Stock!#REF!*100)</f>
        <v>#REF!</v>
      </c>
      <c r="R2706" s="523">
        <f t="shared" si="87"/>
        <v>0</v>
      </c>
      <c r="S2706" s="524" t="e">
        <f>Produit_Tarif_Stock!#REF!</f>
        <v>#REF!</v>
      </c>
    </row>
    <row r="2707" spans="1:19" ht="24.75" customHeight="1">
      <c r="A2707" s="228" t="e">
        <f>Produit_Tarif_Stock!#REF!</f>
        <v>#REF!</v>
      </c>
      <c r="B2707" s="118" t="e">
        <f>IF(Produit_Tarif_Stock!#REF!&lt;&gt;"",Produit_Tarif_Stock!#REF!,"")</f>
        <v>#REF!</v>
      </c>
      <c r="C2707" s="502" t="e">
        <f>IF(Produit_Tarif_Stock!#REF!&lt;&gt;"",Produit_Tarif_Stock!#REF!,"")</f>
        <v>#REF!</v>
      </c>
      <c r="D2707" s="505" t="e">
        <f>IF(Produit_Tarif_Stock!#REF!&lt;&gt;"",Produit_Tarif_Stock!#REF!,"")</f>
        <v>#REF!</v>
      </c>
      <c r="E2707" s="514" t="e">
        <f>IF(Produit_Tarif_Stock!#REF!&lt;&gt;0,Produit_Tarif_Stock!#REF!,"")</f>
        <v>#REF!</v>
      </c>
      <c r="F2707" s="2" t="e">
        <f>IF(Produit_Tarif_Stock!#REF!&lt;&gt;"",Produit_Tarif_Stock!#REF!,"")</f>
        <v>#REF!</v>
      </c>
      <c r="G2707" s="506" t="e">
        <f>IF(Produit_Tarif_Stock!#REF!&lt;&gt;0,Produit_Tarif_Stock!#REF!,"")</f>
        <v>#REF!</v>
      </c>
      <c r="I2707" s="506" t="str">
        <f t="shared" si="86"/>
        <v/>
      </c>
      <c r="J2707" s="2" t="e">
        <f>IF(Produit_Tarif_Stock!#REF!&lt;&gt;0,Produit_Tarif_Stock!#REF!,"")</f>
        <v>#REF!</v>
      </c>
      <c r="K2707" s="2" t="e">
        <f>IF(Produit_Tarif_Stock!#REF!&lt;&gt;0,Produit_Tarif_Stock!#REF!,"")</f>
        <v>#REF!</v>
      </c>
      <c r="L2707" s="114" t="e">
        <f>IF(Produit_Tarif_Stock!#REF!&lt;&gt;0,Produit_Tarif_Stock!#REF!,"")</f>
        <v>#REF!</v>
      </c>
      <c r="M2707" s="114" t="e">
        <f>IF(Produit_Tarif_Stock!#REF!&lt;&gt;0,Produit_Tarif_Stock!#REF!,"")</f>
        <v>#REF!</v>
      </c>
      <c r="N2707" s="454"/>
      <c r="P2707" s="2" t="e">
        <f>IF(Produit_Tarif_Stock!#REF!&lt;&gt;0,Produit_Tarif_Stock!#REF!,"")</f>
        <v>#REF!</v>
      </c>
      <c r="Q2707" s="518" t="e">
        <f>IF(Produit_Tarif_Stock!#REF!&lt;&gt;0,(E2707-(E2707*H2707)-Produit_Tarif_Stock!#REF!)/Produit_Tarif_Stock!#REF!*100,(E2707-(E2707*H2707)-Produit_Tarif_Stock!#REF!)/Produit_Tarif_Stock!#REF!*100)</f>
        <v>#REF!</v>
      </c>
      <c r="R2707" s="523">
        <f t="shared" si="87"/>
        <v>0</v>
      </c>
      <c r="S2707" s="524" t="e">
        <f>Produit_Tarif_Stock!#REF!</f>
        <v>#REF!</v>
      </c>
    </row>
    <row r="2708" spans="1:19" ht="24.75" customHeight="1">
      <c r="A2708" s="228" t="e">
        <f>Produit_Tarif_Stock!#REF!</f>
        <v>#REF!</v>
      </c>
      <c r="B2708" s="118" t="e">
        <f>IF(Produit_Tarif_Stock!#REF!&lt;&gt;"",Produit_Tarif_Stock!#REF!,"")</f>
        <v>#REF!</v>
      </c>
      <c r="C2708" s="502" t="e">
        <f>IF(Produit_Tarif_Stock!#REF!&lt;&gt;"",Produit_Tarif_Stock!#REF!,"")</f>
        <v>#REF!</v>
      </c>
      <c r="D2708" s="505" t="e">
        <f>IF(Produit_Tarif_Stock!#REF!&lt;&gt;"",Produit_Tarif_Stock!#REF!,"")</f>
        <v>#REF!</v>
      </c>
      <c r="E2708" s="514" t="e">
        <f>IF(Produit_Tarif_Stock!#REF!&lt;&gt;0,Produit_Tarif_Stock!#REF!,"")</f>
        <v>#REF!</v>
      </c>
      <c r="F2708" s="2" t="e">
        <f>IF(Produit_Tarif_Stock!#REF!&lt;&gt;"",Produit_Tarif_Stock!#REF!,"")</f>
        <v>#REF!</v>
      </c>
      <c r="G2708" s="506" t="e">
        <f>IF(Produit_Tarif_Stock!#REF!&lt;&gt;0,Produit_Tarif_Stock!#REF!,"")</f>
        <v>#REF!</v>
      </c>
      <c r="I2708" s="506" t="str">
        <f t="shared" si="86"/>
        <v/>
      </c>
      <c r="J2708" s="2" t="e">
        <f>IF(Produit_Tarif_Stock!#REF!&lt;&gt;0,Produit_Tarif_Stock!#REF!,"")</f>
        <v>#REF!</v>
      </c>
      <c r="K2708" s="2" t="e">
        <f>IF(Produit_Tarif_Stock!#REF!&lt;&gt;0,Produit_Tarif_Stock!#REF!,"")</f>
        <v>#REF!</v>
      </c>
      <c r="L2708" s="114" t="e">
        <f>IF(Produit_Tarif_Stock!#REF!&lt;&gt;0,Produit_Tarif_Stock!#REF!,"")</f>
        <v>#REF!</v>
      </c>
      <c r="M2708" s="114" t="e">
        <f>IF(Produit_Tarif_Stock!#REF!&lt;&gt;0,Produit_Tarif_Stock!#REF!,"")</f>
        <v>#REF!</v>
      </c>
      <c r="N2708" s="454"/>
      <c r="P2708" s="2" t="e">
        <f>IF(Produit_Tarif_Stock!#REF!&lt;&gt;0,Produit_Tarif_Stock!#REF!,"")</f>
        <v>#REF!</v>
      </c>
      <c r="Q2708" s="518" t="e">
        <f>IF(Produit_Tarif_Stock!#REF!&lt;&gt;0,(E2708-(E2708*H2708)-Produit_Tarif_Stock!#REF!)/Produit_Tarif_Stock!#REF!*100,(E2708-(E2708*H2708)-Produit_Tarif_Stock!#REF!)/Produit_Tarif_Stock!#REF!*100)</f>
        <v>#REF!</v>
      </c>
      <c r="R2708" s="523">
        <f t="shared" si="87"/>
        <v>0</v>
      </c>
      <c r="S2708" s="524" t="e">
        <f>Produit_Tarif_Stock!#REF!</f>
        <v>#REF!</v>
      </c>
    </row>
    <row r="2709" spans="1:19" ht="24.75" customHeight="1">
      <c r="A2709" s="228" t="e">
        <f>Produit_Tarif_Stock!#REF!</f>
        <v>#REF!</v>
      </c>
      <c r="B2709" s="118" t="e">
        <f>IF(Produit_Tarif_Stock!#REF!&lt;&gt;"",Produit_Tarif_Stock!#REF!,"")</f>
        <v>#REF!</v>
      </c>
      <c r="C2709" s="502" t="e">
        <f>IF(Produit_Tarif_Stock!#REF!&lt;&gt;"",Produit_Tarif_Stock!#REF!,"")</f>
        <v>#REF!</v>
      </c>
      <c r="D2709" s="505" t="e">
        <f>IF(Produit_Tarif_Stock!#REF!&lt;&gt;"",Produit_Tarif_Stock!#REF!,"")</f>
        <v>#REF!</v>
      </c>
      <c r="E2709" s="514" t="e">
        <f>IF(Produit_Tarif_Stock!#REF!&lt;&gt;0,Produit_Tarif_Stock!#REF!,"")</f>
        <v>#REF!</v>
      </c>
      <c r="F2709" s="2" t="e">
        <f>IF(Produit_Tarif_Stock!#REF!&lt;&gt;"",Produit_Tarif_Stock!#REF!,"")</f>
        <v>#REF!</v>
      </c>
      <c r="G2709" s="506" t="e">
        <f>IF(Produit_Tarif_Stock!#REF!&lt;&gt;0,Produit_Tarif_Stock!#REF!,"")</f>
        <v>#REF!</v>
      </c>
      <c r="I2709" s="506" t="str">
        <f t="shared" si="86"/>
        <v/>
      </c>
      <c r="J2709" s="2" t="e">
        <f>IF(Produit_Tarif_Stock!#REF!&lt;&gt;0,Produit_Tarif_Stock!#REF!,"")</f>
        <v>#REF!</v>
      </c>
      <c r="K2709" s="2" t="e">
        <f>IF(Produit_Tarif_Stock!#REF!&lt;&gt;0,Produit_Tarif_Stock!#REF!,"")</f>
        <v>#REF!</v>
      </c>
      <c r="L2709" s="114" t="e">
        <f>IF(Produit_Tarif_Stock!#REF!&lt;&gt;0,Produit_Tarif_Stock!#REF!,"")</f>
        <v>#REF!</v>
      </c>
      <c r="M2709" s="114" t="e">
        <f>IF(Produit_Tarif_Stock!#REF!&lt;&gt;0,Produit_Tarif_Stock!#REF!,"")</f>
        <v>#REF!</v>
      </c>
      <c r="N2709" s="454"/>
      <c r="P2709" s="2" t="e">
        <f>IF(Produit_Tarif_Stock!#REF!&lt;&gt;0,Produit_Tarif_Stock!#REF!,"")</f>
        <v>#REF!</v>
      </c>
      <c r="Q2709" s="518" t="e">
        <f>IF(Produit_Tarif_Stock!#REF!&lt;&gt;0,(E2709-(E2709*H2709)-Produit_Tarif_Stock!#REF!)/Produit_Tarif_Stock!#REF!*100,(E2709-(E2709*H2709)-Produit_Tarif_Stock!#REF!)/Produit_Tarif_Stock!#REF!*100)</f>
        <v>#REF!</v>
      </c>
      <c r="R2709" s="523">
        <f t="shared" si="87"/>
        <v>0</v>
      </c>
      <c r="S2709" s="524" t="e">
        <f>Produit_Tarif_Stock!#REF!</f>
        <v>#REF!</v>
      </c>
    </row>
    <row r="2710" spans="1:19" ht="24.75" customHeight="1">
      <c r="A2710" s="228" t="e">
        <f>Produit_Tarif_Stock!#REF!</f>
        <v>#REF!</v>
      </c>
      <c r="B2710" s="118" t="e">
        <f>IF(Produit_Tarif_Stock!#REF!&lt;&gt;"",Produit_Tarif_Stock!#REF!,"")</f>
        <v>#REF!</v>
      </c>
      <c r="C2710" s="502" t="e">
        <f>IF(Produit_Tarif_Stock!#REF!&lt;&gt;"",Produit_Tarif_Stock!#REF!,"")</f>
        <v>#REF!</v>
      </c>
      <c r="D2710" s="505" t="e">
        <f>IF(Produit_Tarif_Stock!#REF!&lt;&gt;"",Produit_Tarif_Stock!#REF!,"")</f>
        <v>#REF!</v>
      </c>
      <c r="E2710" s="514" t="e">
        <f>IF(Produit_Tarif_Stock!#REF!&lt;&gt;0,Produit_Tarif_Stock!#REF!,"")</f>
        <v>#REF!</v>
      </c>
      <c r="F2710" s="2" t="e">
        <f>IF(Produit_Tarif_Stock!#REF!&lt;&gt;"",Produit_Tarif_Stock!#REF!,"")</f>
        <v>#REF!</v>
      </c>
      <c r="G2710" s="506" t="e">
        <f>IF(Produit_Tarif_Stock!#REF!&lt;&gt;0,Produit_Tarif_Stock!#REF!,"")</f>
        <v>#REF!</v>
      </c>
      <c r="I2710" s="506" t="str">
        <f t="shared" si="86"/>
        <v/>
      </c>
      <c r="J2710" s="2" t="e">
        <f>IF(Produit_Tarif_Stock!#REF!&lt;&gt;0,Produit_Tarif_Stock!#REF!,"")</f>
        <v>#REF!</v>
      </c>
      <c r="K2710" s="2" t="e">
        <f>IF(Produit_Tarif_Stock!#REF!&lt;&gt;0,Produit_Tarif_Stock!#REF!,"")</f>
        <v>#REF!</v>
      </c>
      <c r="L2710" s="114" t="e">
        <f>IF(Produit_Tarif_Stock!#REF!&lt;&gt;0,Produit_Tarif_Stock!#REF!,"")</f>
        <v>#REF!</v>
      </c>
      <c r="M2710" s="114" t="e">
        <f>IF(Produit_Tarif_Stock!#REF!&lt;&gt;0,Produit_Tarif_Stock!#REF!,"")</f>
        <v>#REF!</v>
      </c>
      <c r="N2710" s="454"/>
      <c r="P2710" s="2" t="e">
        <f>IF(Produit_Tarif_Stock!#REF!&lt;&gt;0,Produit_Tarif_Stock!#REF!,"")</f>
        <v>#REF!</v>
      </c>
      <c r="Q2710" s="518" t="e">
        <f>IF(Produit_Tarif_Stock!#REF!&lt;&gt;0,(E2710-(E2710*H2710)-Produit_Tarif_Stock!#REF!)/Produit_Tarif_Stock!#REF!*100,(E2710-(E2710*H2710)-Produit_Tarif_Stock!#REF!)/Produit_Tarif_Stock!#REF!*100)</f>
        <v>#REF!</v>
      </c>
      <c r="R2710" s="523">
        <f t="shared" si="87"/>
        <v>0</v>
      </c>
      <c r="S2710" s="524" t="e">
        <f>Produit_Tarif_Stock!#REF!</f>
        <v>#REF!</v>
      </c>
    </row>
    <row r="2711" spans="1:19" ht="24.75" customHeight="1">
      <c r="A2711" s="228" t="e">
        <f>Produit_Tarif_Stock!#REF!</f>
        <v>#REF!</v>
      </c>
      <c r="B2711" s="118" t="e">
        <f>IF(Produit_Tarif_Stock!#REF!&lt;&gt;"",Produit_Tarif_Stock!#REF!,"")</f>
        <v>#REF!</v>
      </c>
      <c r="C2711" s="502" t="e">
        <f>IF(Produit_Tarif_Stock!#REF!&lt;&gt;"",Produit_Tarif_Stock!#REF!,"")</f>
        <v>#REF!</v>
      </c>
      <c r="D2711" s="505" t="e">
        <f>IF(Produit_Tarif_Stock!#REF!&lt;&gt;"",Produit_Tarif_Stock!#REF!,"")</f>
        <v>#REF!</v>
      </c>
      <c r="E2711" s="514" t="e">
        <f>IF(Produit_Tarif_Stock!#REF!&lt;&gt;0,Produit_Tarif_Stock!#REF!,"")</f>
        <v>#REF!</v>
      </c>
      <c r="F2711" s="2" t="e">
        <f>IF(Produit_Tarif_Stock!#REF!&lt;&gt;"",Produit_Tarif_Stock!#REF!,"")</f>
        <v>#REF!</v>
      </c>
      <c r="G2711" s="506" t="e">
        <f>IF(Produit_Tarif_Stock!#REF!&lt;&gt;0,Produit_Tarif_Stock!#REF!,"")</f>
        <v>#REF!</v>
      </c>
      <c r="I2711" s="506" t="str">
        <f t="shared" si="86"/>
        <v/>
      </c>
      <c r="J2711" s="2" t="e">
        <f>IF(Produit_Tarif_Stock!#REF!&lt;&gt;0,Produit_Tarif_Stock!#REF!,"")</f>
        <v>#REF!</v>
      </c>
      <c r="K2711" s="2" t="e">
        <f>IF(Produit_Tarif_Stock!#REF!&lt;&gt;0,Produit_Tarif_Stock!#REF!,"")</f>
        <v>#REF!</v>
      </c>
      <c r="L2711" s="114" t="e">
        <f>IF(Produit_Tarif_Stock!#REF!&lt;&gt;0,Produit_Tarif_Stock!#REF!,"")</f>
        <v>#REF!</v>
      </c>
      <c r="M2711" s="114" t="e">
        <f>IF(Produit_Tarif_Stock!#REF!&lt;&gt;0,Produit_Tarif_Stock!#REF!,"")</f>
        <v>#REF!</v>
      </c>
      <c r="N2711" s="454"/>
      <c r="P2711" s="2" t="e">
        <f>IF(Produit_Tarif_Stock!#REF!&lt;&gt;0,Produit_Tarif_Stock!#REF!,"")</f>
        <v>#REF!</v>
      </c>
      <c r="Q2711" s="518" t="e">
        <f>IF(Produit_Tarif_Stock!#REF!&lt;&gt;0,(E2711-(E2711*H2711)-Produit_Tarif_Stock!#REF!)/Produit_Tarif_Stock!#REF!*100,(E2711-(E2711*H2711)-Produit_Tarif_Stock!#REF!)/Produit_Tarif_Stock!#REF!*100)</f>
        <v>#REF!</v>
      </c>
      <c r="R2711" s="523">
        <f t="shared" si="87"/>
        <v>0</v>
      </c>
      <c r="S2711" s="524" t="e">
        <f>Produit_Tarif_Stock!#REF!</f>
        <v>#REF!</v>
      </c>
    </row>
    <row r="2712" spans="1:19" ht="24.75" customHeight="1">
      <c r="A2712" s="228" t="e">
        <f>Produit_Tarif_Stock!#REF!</f>
        <v>#REF!</v>
      </c>
      <c r="B2712" s="118" t="e">
        <f>IF(Produit_Tarif_Stock!#REF!&lt;&gt;"",Produit_Tarif_Stock!#REF!,"")</f>
        <v>#REF!</v>
      </c>
      <c r="C2712" s="502" t="e">
        <f>IF(Produit_Tarif_Stock!#REF!&lt;&gt;"",Produit_Tarif_Stock!#REF!,"")</f>
        <v>#REF!</v>
      </c>
      <c r="D2712" s="505" t="e">
        <f>IF(Produit_Tarif_Stock!#REF!&lt;&gt;"",Produit_Tarif_Stock!#REF!,"")</f>
        <v>#REF!</v>
      </c>
      <c r="E2712" s="514" t="e">
        <f>IF(Produit_Tarif_Stock!#REF!&lt;&gt;0,Produit_Tarif_Stock!#REF!,"")</f>
        <v>#REF!</v>
      </c>
      <c r="F2712" s="2" t="e">
        <f>IF(Produit_Tarif_Stock!#REF!&lt;&gt;"",Produit_Tarif_Stock!#REF!,"")</f>
        <v>#REF!</v>
      </c>
      <c r="G2712" s="506" t="e">
        <f>IF(Produit_Tarif_Stock!#REF!&lt;&gt;0,Produit_Tarif_Stock!#REF!,"")</f>
        <v>#REF!</v>
      </c>
      <c r="I2712" s="506" t="str">
        <f t="shared" si="86"/>
        <v/>
      </c>
      <c r="J2712" s="2" t="e">
        <f>IF(Produit_Tarif_Stock!#REF!&lt;&gt;0,Produit_Tarif_Stock!#REF!,"")</f>
        <v>#REF!</v>
      </c>
      <c r="K2712" s="2" t="e">
        <f>IF(Produit_Tarif_Stock!#REF!&lt;&gt;0,Produit_Tarif_Stock!#REF!,"")</f>
        <v>#REF!</v>
      </c>
      <c r="L2712" s="114" t="e">
        <f>IF(Produit_Tarif_Stock!#REF!&lt;&gt;0,Produit_Tarif_Stock!#REF!,"")</f>
        <v>#REF!</v>
      </c>
      <c r="M2712" s="114" t="e">
        <f>IF(Produit_Tarif_Stock!#REF!&lt;&gt;0,Produit_Tarif_Stock!#REF!,"")</f>
        <v>#REF!</v>
      </c>
      <c r="N2712" s="454"/>
      <c r="P2712" s="2" t="e">
        <f>IF(Produit_Tarif_Stock!#REF!&lt;&gt;0,Produit_Tarif_Stock!#REF!,"")</f>
        <v>#REF!</v>
      </c>
      <c r="Q2712" s="518" t="e">
        <f>IF(Produit_Tarif_Stock!#REF!&lt;&gt;0,(E2712-(E2712*H2712)-Produit_Tarif_Stock!#REF!)/Produit_Tarif_Stock!#REF!*100,(E2712-(E2712*H2712)-Produit_Tarif_Stock!#REF!)/Produit_Tarif_Stock!#REF!*100)</f>
        <v>#REF!</v>
      </c>
      <c r="R2712" s="523">
        <f t="shared" si="87"/>
        <v>0</v>
      </c>
      <c r="S2712" s="524" t="e">
        <f>Produit_Tarif_Stock!#REF!</f>
        <v>#REF!</v>
      </c>
    </row>
    <row r="2713" spans="1:19" ht="24.75" customHeight="1">
      <c r="A2713" s="228" t="e">
        <f>Produit_Tarif_Stock!#REF!</f>
        <v>#REF!</v>
      </c>
      <c r="B2713" s="118" t="e">
        <f>IF(Produit_Tarif_Stock!#REF!&lt;&gt;"",Produit_Tarif_Stock!#REF!,"")</f>
        <v>#REF!</v>
      </c>
      <c r="C2713" s="502" t="e">
        <f>IF(Produit_Tarif_Stock!#REF!&lt;&gt;"",Produit_Tarif_Stock!#REF!,"")</f>
        <v>#REF!</v>
      </c>
      <c r="D2713" s="505" t="e">
        <f>IF(Produit_Tarif_Stock!#REF!&lt;&gt;"",Produit_Tarif_Stock!#REF!,"")</f>
        <v>#REF!</v>
      </c>
      <c r="E2713" s="514" t="e">
        <f>IF(Produit_Tarif_Stock!#REF!&lt;&gt;0,Produit_Tarif_Stock!#REF!,"")</f>
        <v>#REF!</v>
      </c>
      <c r="F2713" s="2" t="e">
        <f>IF(Produit_Tarif_Stock!#REF!&lt;&gt;"",Produit_Tarif_Stock!#REF!,"")</f>
        <v>#REF!</v>
      </c>
      <c r="G2713" s="506" t="e">
        <f>IF(Produit_Tarif_Stock!#REF!&lt;&gt;0,Produit_Tarif_Stock!#REF!,"")</f>
        <v>#REF!</v>
      </c>
      <c r="I2713" s="506" t="str">
        <f t="shared" si="86"/>
        <v/>
      </c>
      <c r="J2713" s="2" t="e">
        <f>IF(Produit_Tarif_Stock!#REF!&lt;&gt;0,Produit_Tarif_Stock!#REF!,"")</f>
        <v>#REF!</v>
      </c>
      <c r="K2713" s="2" t="e">
        <f>IF(Produit_Tarif_Stock!#REF!&lt;&gt;0,Produit_Tarif_Stock!#REF!,"")</f>
        <v>#REF!</v>
      </c>
      <c r="L2713" s="114" t="e">
        <f>IF(Produit_Tarif_Stock!#REF!&lt;&gt;0,Produit_Tarif_Stock!#REF!,"")</f>
        <v>#REF!</v>
      </c>
      <c r="M2713" s="114" t="e">
        <f>IF(Produit_Tarif_Stock!#REF!&lt;&gt;0,Produit_Tarif_Stock!#REF!,"")</f>
        <v>#REF!</v>
      </c>
      <c r="N2713" s="454"/>
      <c r="P2713" s="2" t="e">
        <f>IF(Produit_Tarif_Stock!#REF!&lt;&gt;0,Produit_Tarif_Stock!#REF!,"")</f>
        <v>#REF!</v>
      </c>
      <c r="Q2713" s="518" t="e">
        <f>IF(Produit_Tarif_Stock!#REF!&lt;&gt;0,(E2713-(E2713*H2713)-Produit_Tarif_Stock!#REF!)/Produit_Tarif_Stock!#REF!*100,(E2713-(E2713*H2713)-Produit_Tarif_Stock!#REF!)/Produit_Tarif_Stock!#REF!*100)</f>
        <v>#REF!</v>
      </c>
      <c r="R2713" s="523">
        <f t="shared" si="87"/>
        <v>0</v>
      </c>
      <c r="S2713" s="524" t="e">
        <f>Produit_Tarif_Stock!#REF!</f>
        <v>#REF!</v>
      </c>
    </row>
    <row r="2714" spans="1:19" ht="24.75" customHeight="1">
      <c r="A2714" s="228" t="e">
        <f>Produit_Tarif_Stock!#REF!</f>
        <v>#REF!</v>
      </c>
      <c r="B2714" s="118" t="e">
        <f>IF(Produit_Tarif_Stock!#REF!&lt;&gt;"",Produit_Tarif_Stock!#REF!,"")</f>
        <v>#REF!</v>
      </c>
      <c r="C2714" s="502" t="e">
        <f>IF(Produit_Tarif_Stock!#REF!&lt;&gt;"",Produit_Tarif_Stock!#REF!,"")</f>
        <v>#REF!</v>
      </c>
      <c r="D2714" s="505" t="e">
        <f>IF(Produit_Tarif_Stock!#REF!&lt;&gt;"",Produit_Tarif_Stock!#REF!,"")</f>
        <v>#REF!</v>
      </c>
      <c r="E2714" s="514" t="e">
        <f>IF(Produit_Tarif_Stock!#REF!&lt;&gt;0,Produit_Tarif_Stock!#REF!,"")</f>
        <v>#REF!</v>
      </c>
      <c r="F2714" s="2" t="e">
        <f>IF(Produit_Tarif_Stock!#REF!&lt;&gt;"",Produit_Tarif_Stock!#REF!,"")</f>
        <v>#REF!</v>
      </c>
      <c r="G2714" s="506" t="e">
        <f>IF(Produit_Tarif_Stock!#REF!&lt;&gt;0,Produit_Tarif_Stock!#REF!,"")</f>
        <v>#REF!</v>
      </c>
      <c r="I2714" s="506" t="str">
        <f t="shared" si="86"/>
        <v/>
      </c>
      <c r="J2714" s="2" t="e">
        <f>IF(Produit_Tarif_Stock!#REF!&lt;&gt;0,Produit_Tarif_Stock!#REF!,"")</f>
        <v>#REF!</v>
      </c>
      <c r="K2714" s="2" t="e">
        <f>IF(Produit_Tarif_Stock!#REF!&lt;&gt;0,Produit_Tarif_Stock!#REF!,"")</f>
        <v>#REF!</v>
      </c>
      <c r="L2714" s="114" t="e">
        <f>IF(Produit_Tarif_Stock!#REF!&lt;&gt;0,Produit_Tarif_Stock!#REF!,"")</f>
        <v>#REF!</v>
      </c>
      <c r="M2714" s="114" t="e">
        <f>IF(Produit_Tarif_Stock!#REF!&lt;&gt;0,Produit_Tarif_Stock!#REF!,"")</f>
        <v>#REF!</v>
      </c>
      <c r="N2714" s="454"/>
      <c r="P2714" s="2" t="e">
        <f>IF(Produit_Tarif_Stock!#REF!&lt;&gt;0,Produit_Tarif_Stock!#REF!,"")</f>
        <v>#REF!</v>
      </c>
      <c r="Q2714" s="518" t="e">
        <f>IF(Produit_Tarif_Stock!#REF!&lt;&gt;0,(E2714-(E2714*H2714)-Produit_Tarif_Stock!#REF!)/Produit_Tarif_Stock!#REF!*100,(E2714-(E2714*H2714)-Produit_Tarif_Stock!#REF!)/Produit_Tarif_Stock!#REF!*100)</f>
        <v>#REF!</v>
      </c>
      <c r="R2714" s="523">
        <f t="shared" si="87"/>
        <v>0</v>
      </c>
      <c r="S2714" s="524" t="e">
        <f>Produit_Tarif_Stock!#REF!</f>
        <v>#REF!</v>
      </c>
    </row>
    <row r="2715" spans="1:19" ht="24.75" customHeight="1">
      <c r="A2715" s="228" t="e">
        <f>Produit_Tarif_Stock!#REF!</f>
        <v>#REF!</v>
      </c>
      <c r="B2715" s="118" t="e">
        <f>IF(Produit_Tarif_Stock!#REF!&lt;&gt;"",Produit_Tarif_Stock!#REF!,"")</f>
        <v>#REF!</v>
      </c>
      <c r="C2715" s="502" t="e">
        <f>IF(Produit_Tarif_Stock!#REF!&lt;&gt;"",Produit_Tarif_Stock!#REF!,"")</f>
        <v>#REF!</v>
      </c>
      <c r="D2715" s="505" t="e">
        <f>IF(Produit_Tarif_Stock!#REF!&lt;&gt;"",Produit_Tarif_Stock!#REF!,"")</f>
        <v>#REF!</v>
      </c>
      <c r="E2715" s="514" t="e">
        <f>IF(Produit_Tarif_Stock!#REF!&lt;&gt;0,Produit_Tarif_Stock!#REF!,"")</f>
        <v>#REF!</v>
      </c>
      <c r="F2715" s="2" t="e">
        <f>IF(Produit_Tarif_Stock!#REF!&lt;&gt;"",Produit_Tarif_Stock!#REF!,"")</f>
        <v>#REF!</v>
      </c>
      <c r="G2715" s="506" t="e">
        <f>IF(Produit_Tarif_Stock!#REF!&lt;&gt;0,Produit_Tarif_Stock!#REF!,"")</f>
        <v>#REF!</v>
      </c>
      <c r="I2715" s="506" t="str">
        <f t="shared" si="86"/>
        <v/>
      </c>
      <c r="J2715" s="2" t="e">
        <f>IF(Produit_Tarif_Stock!#REF!&lt;&gt;0,Produit_Tarif_Stock!#REF!,"")</f>
        <v>#REF!</v>
      </c>
      <c r="K2715" s="2" t="e">
        <f>IF(Produit_Tarif_Stock!#REF!&lt;&gt;0,Produit_Tarif_Stock!#REF!,"")</f>
        <v>#REF!</v>
      </c>
      <c r="L2715" s="114" t="e">
        <f>IF(Produit_Tarif_Stock!#REF!&lt;&gt;0,Produit_Tarif_Stock!#REF!,"")</f>
        <v>#REF!</v>
      </c>
      <c r="M2715" s="114" t="e">
        <f>IF(Produit_Tarif_Stock!#REF!&lt;&gt;0,Produit_Tarif_Stock!#REF!,"")</f>
        <v>#REF!</v>
      </c>
      <c r="N2715" s="454"/>
      <c r="P2715" s="2" t="e">
        <f>IF(Produit_Tarif_Stock!#REF!&lt;&gt;0,Produit_Tarif_Stock!#REF!,"")</f>
        <v>#REF!</v>
      </c>
      <c r="Q2715" s="518" t="e">
        <f>IF(Produit_Tarif_Stock!#REF!&lt;&gt;0,(E2715-(E2715*H2715)-Produit_Tarif_Stock!#REF!)/Produit_Tarif_Stock!#REF!*100,(E2715-(E2715*H2715)-Produit_Tarif_Stock!#REF!)/Produit_Tarif_Stock!#REF!*100)</f>
        <v>#REF!</v>
      </c>
      <c r="R2715" s="523">
        <f t="shared" si="87"/>
        <v>0</v>
      </c>
      <c r="S2715" s="524" t="e">
        <f>Produit_Tarif_Stock!#REF!</f>
        <v>#REF!</v>
      </c>
    </row>
    <row r="2716" spans="1:19" ht="24.75" customHeight="1">
      <c r="A2716" s="228" t="e">
        <f>Produit_Tarif_Stock!#REF!</f>
        <v>#REF!</v>
      </c>
      <c r="B2716" s="118" t="e">
        <f>IF(Produit_Tarif_Stock!#REF!&lt;&gt;"",Produit_Tarif_Stock!#REF!,"")</f>
        <v>#REF!</v>
      </c>
      <c r="C2716" s="502" t="e">
        <f>IF(Produit_Tarif_Stock!#REF!&lt;&gt;"",Produit_Tarif_Stock!#REF!,"")</f>
        <v>#REF!</v>
      </c>
      <c r="D2716" s="505" t="e">
        <f>IF(Produit_Tarif_Stock!#REF!&lt;&gt;"",Produit_Tarif_Stock!#REF!,"")</f>
        <v>#REF!</v>
      </c>
      <c r="E2716" s="514" t="e">
        <f>IF(Produit_Tarif_Stock!#REF!&lt;&gt;0,Produit_Tarif_Stock!#REF!,"")</f>
        <v>#REF!</v>
      </c>
      <c r="F2716" s="2" t="e">
        <f>IF(Produit_Tarif_Stock!#REF!&lt;&gt;"",Produit_Tarif_Stock!#REF!,"")</f>
        <v>#REF!</v>
      </c>
      <c r="G2716" s="506" t="e">
        <f>IF(Produit_Tarif_Stock!#REF!&lt;&gt;0,Produit_Tarif_Stock!#REF!,"")</f>
        <v>#REF!</v>
      </c>
      <c r="I2716" s="506" t="str">
        <f t="shared" si="86"/>
        <v/>
      </c>
      <c r="J2716" s="2" t="e">
        <f>IF(Produit_Tarif_Stock!#REF!&lt;&gt;0,Produit_Tarif_Stock!#REF!,"")</f>
        <v>#REF!</v>
      </c>
      <c r="K2716" s="2" t="e">
        <f>IF(Produit_Tarif_Stock!#REF!&lt;&gt;0,Produit_Tarif_Stock!#REF!,"")</f>
        <v>#REF!</v>
      </c>
      <c r="L2716" s="114" t="e">
        <f>IF(Produit_Tarif_Stock!#REF!&lt;&gt;0,Produit_Tarif_Stock!#REF!,"")</f>
        <v>#REF!</v>
      </c>
      <c r="M2716" s="114" t="e">
        <f>IF(Produit_Tarif_Stock!#REF!&lt;&gt;0,Produit_Tarif_Stock!#REF!,"")</f>
        <v>#REF!</v>
      </c>
      <c r="N2716" s="454"/>
      <c r="P2716" s="2" t="e">
        <f>IF(Produit_Tarif_Stock!#REF!&lt;&gt;0,Produit_Tarif_Stock!#REF!,"")</f>
        <v>#REF!</v>
      </c>
      <c r="Q2716" s="518" t="e">
        <f>IF(Produit_Tarif_Stock!#REF!&lt;&gt;0,(E2716-(E2716*H2716)-Produit_Tarif_Stock!#REF!)/Produit_Tarif_Stock!#REF!*100,(E2716-(E2716*H2716)-Produit_Tarif_Stock!#REF!)/Produit_Tarif_Stock!#REF!*100)</f>
        <v>#REF!</v>
      </c>
      <c r="R2716" s="523">
        <f t="shared" si="87"/>
        <v>0</v>
      </c>
      <c r="S2716" s="524" t="e">
        <f>Produit_Tarif_Stock!#REF!</f>
        <v>#REF!</v>
      </c>
    </row>
    <row r="2717" spans="1:19" ht="24.75" customHeight="1">
      <c r="A2717" s="228" t="e">
        <f>Produit_Tarif_Stock!#REF!</f>
        <v>#REF!</v>
      </c>
      <c r="B2717" s="118" t="e">
        <f>IF(Produit_Tarif_Stock!#REF!&lt;&gt;"",Produit_Tarif_Stock!#REF!,"")</f>
        <v>#REF!</v>
      </c>
      <c r="C2717" s="502" t="e">
        <f>IF(Produit_Tarif_Stock!#REF!&lt;&gt;"",Produit_Tarif_Stock!#REF!,"")</f>
        <v>#REF!</v>
      </c>
      <c r="D2717" s="505" t="e">
        <f>IF(Produit_Tarif_Stock!#REF!&lt;&gt;"",Produit_Tarif_Stock!#REF!,"")</f>
        <v>#REF!</v>
      </c>
      <c r="E2717" s="514" t="e">
        <f>IF(Produit_Tarif_Stock!#REF!&lt;&gt;0,Produit_Tarif_Stock!#REF!,"")</f>
        <v>#REF!</v>
      </c>
      <c r="F2717" s="2" t="e">
        <f>IF(Produit_Tarif_Stock!#REF!&lt;&gt;"",Produit_Tarif_Stock!#REF!,"")</f>
        <v>#REF!</v>
      </c>
      <c r="G2717" s="506" t="e">
        <f>IF(Produit_Tarif_Stock!#REF!&lt;&gt;0,Produit_Tarif_Stock!#REF!,"")</f>
        <v>#REF!</v>
      </c>
      <c r="I2717" s="506" t="str">
        <f t="shared" si="86"/>
        <v/>
      </c>
      <c r="J2717" s="2" t="e">
        <f>IF(Produit_Tarif_Stock!#REF!&lt;&gt;0,Produit_Tarif_Stock!#REF!,"")</f>
        <v>#REF!</v>
      </c>
      <c r="K2717" s="2" t="e">
        <f>IF(Produit_Tarif_Stock!#REF!&lt;&gt;0,Produit_Tarif_Stock!#REF!,"")</f>
        <v>#REF!</v>
      </c>
      <c r="L2717" s="114" t="e">
        <f>IF(Produit_Tarif_Stock!#REF!&lt;&gt;0,Produit_Tarif_Stock!#REF!,"")</f>
        <v>#REF!</v>
      </c>
      <c r="M2717" s="114" t="e">
        <f>IF(Produit_Tarif_Stock!#REF!&lt;&gt;0,Produit_Tarif_Stock!#REF!,"")</f>
        <v>#REF!</v>
      </c>
      <c r="N2717" s="454"/>
      <c r="P2717" s="2" t="e">
        <f>IF(Produit_Tarif_Stock!#REF!&lt;&gt;0,Produit_Tarif_Stock!#REF!,"")</f>
        <v>#REF!</v>
      </c>
      <c r="Q2717" s="518" t="e">
        <f>IF(Produit_Tarif_Stock!#REF!&lt;&gt;0,(E2717-(E2717*H2717)-Produit_Tarif_Stock!#REF!)/Produit_Tarif_Stock!#REF!*100,(E2717-(E2717*H2717)-Produit_Tarif_Stock!#REF!)/Produit_Tarif_Stock!#REF!*100)</f>
        <v>#REF!</v>
      </c>
      <c r="R2717" s="523">
        <f t="shared" si="87"/>
        <v>0</v>
      </c>
      <c r="S2717" s="524" t="e">
        <f>Produit_Tarif_Stock!#REF!</f>
        <v>#REF!</v>
      </c>
    </row>
    <row r="2718" spans="1:19" ht="24.75" customHeight="1">
      <c r="A2718" s="228" t="e">
        <f>Produit_Tarif_Stock!#REF!</f>
        <v>#REF!</v>
      </c>
      <c r="B2718" s="118" t="e">
        <f>IF(Produit_Tarif_Stock!#REF!&lt;&gt;"",Produit_Tarif_Stock!#REF!,"")</f>
        <v>#REF!</v>
      </c>
      <c r="C2718" s="502" t="e">
        <f>IF(Produit_Tarif_Stock!#REF!&lt;&gt;"",Produit_Tarif_Stock!#REF!,"")</f>
        <v>#REF!</v>
      </c>
      <c r="D2718" s="505" t="e">
        <f>IF(Produit_Tarif_Stock!#REF!&lt;&gt;"",Produit_Tarif_Stock!#REF!,"")</f>
        <v>#REF!</v>
      </c>
      <c r="E2718" s="514" t="e">
        <f>IF(Produit_Tarif_Stock!#REF!&lt;&gt;0,Produit_Tarif_Stock!#REF!,"")</f>
        <v>#REF!</v>
      </c>
      <c r="F2718" s="2" t="e">
        <f>IF(Produit_Tarif_Stock!#REF!&lt;&gt;"",Produit_Tarif_Stock!#REF!,"")</f>
        <v>#REF!</v>
      </c>
      <c r="G2718" s="506" t="e">
        <f>IF(Produit_Tarif_Stock!#REF!&lt;&gt;0,Produit_Tarif_Stock!#REF!,"")</f>
        <v>#REF!</v>
      </c>
      <c r="I2718" s="506" t="str">
        <f t="shared" si="86"/>
        <v/>
      </c>
      <c r="J2718" s="2" t="e">
        <f>IF(Produit_Tarif_Stock!#REF!&lt;&gt;0,Produit_Tarif_Stock!#REF!,"")</f>
        <v>#REF!</v>
      </c>
      <c r="K2718" s="2" t="e">
        <f>IF(Produit_Tarif_Stock!#REF!&lt;&gt;0,Produit_Tarif_Stock!#REF!,"")</f>
        <v>#REF!</v>
      </c>
      <c r="L2718" s="114" t="e">
        <f>IF(Produit_Tarif_Stock!#REF!&lt;&gt;0,Produit_Tarif_Stock!#REF!,"")</f>
        <v>#REF!</v>
      </c>
      <c r="M2718" s="114" t="e">
        <f>IF(Produit_Tarif_Stock!#REF!&lt;&gt;0,Produit_Tarif_Stock!#REF!,"")</f>
        <v>#REF!</v>
      </c>
      <c r="N2718" s="454"/>
      <c r="P2718" s="2" t="e">
        <f>IF(Produit_Tarif_Stock!#REF!&lt;&gt;0,Produit_Tarif_Stock!#REF!,"")</f>
        <v>#REF!</v>
      </c>
      <c r="Q2718" s="518" t="e">
        <f>IF(Produit_Tarif_Stock!#REF!&lt;&gt;0,(E2718-(E2718*H2718)-Produit_Tarif_Stock!#REF!)/Produit_Tarif_Stock!#REF!*100,(E2718-(E2718*H2718)-Produit_Tarif_Stock!#REF!)/Produit_Tarif_Stock!#REF!*100)</f>
        <v>#REF!</v>
      </c>
      <c r="R2718" s="523">
        <f t="shared" si="87"/>
        <v>0</v>
      </c>
      <c r="S2718" s="524" t="e">
        <f>Produit_Tarif_Stock!#REF!</f>
        <v>#REF!</v>
      </c>
    </row>
    <row r="2719" spans="1:19" ht="24.75" customHeight="1">
      <c r="A2719" s="228" t="e">
        <f>Produit_Tarif_Stock!#REF!</f>
        <v>#REF!</v>
      </c>
      <c r="B2719" s="118" t="e">
        <f>IF(Produit_Tarif_Stock!#REF!&lt;&gt;"",Produit_Tarif_Stock!#REF!,"")</f>
        <v>#REF!</v>
      </c>
      <c r="C2719" s="502" t="e">
        <f>IF(Produit_Tarif_Stock!#REF!&lt;&gt;"",Produit_Tarif_Stock!#REF!,"")</f>
        <v>#REF!</v>
      </c>
      <c r="D2719" s="505" t="e">
        <f>IF(Produit_Tarif_Stock!#REF!&lt;&gt;"",Produit_Tarif_Stock!#REF!,"")</f>
        <v>#REF!</v>
      </c>
      <c r="E2719" s="514" t="e">
        <f>IF(Produit_Tarif_Stock!#REF!&lt;&gt;0,Produit_Tarif_Stock!#REF!,"")</f>
        <v>#REF!</v>
      </c>
      <c r="F2719" s="2" t="e">
        <f>IF(Produit_Tarif_Stock!#REF!&lt;&gt;"",Produit_Tarif_Stock!#REF!,"")</f>
        <v>#REF!</v>
      </c>
      <c r="G2719" s="506" t="e">
        <f>IF(Produit_Tarif_Stock!#REF!&lt;&gt;0,Produit_Tarif_Stock!#REF!,"")</f>
        <v>#REF!</v>
      </c>
      <c r="I2719" s="506" t="str">
        <f t="shared" si="86"/>
        <v/>
      </c>
      <c r="J2719" s="2" t="e">
        <f>IF(Produit_Tarif_Stock!#REF!&lt;&gt;0,Produit_Tarif_Stock!#REF!,"")</f>
        <v>#REF!</v>
      </c>
      <c r="K2719" s="2" t="e">
        <f>IF(Produit_Tarif_Stock!#REF!&lt;&gt;0,Produit_Tarif_Stock!#REF!,"")</f>
        <v>#REF!</v>
      </c>
      <c r="L2719" s="114" t="e">
        <f>IF(Produit_Tarif_Stock!#REF!&lt;&gt;0,Produit_Tarif_Stock!#REF!,"")</f>
        <v>#REF!</v>
      </c>
      <c r="M2719" s="114" t="e">
        <f>IF(Produit_Tarif_Stock!#REF!&lt;&gt;0,Produit_Tarif_Stock!#REF!,"")</f>
        <v>#REF!</v>
      </c>
      <c r="N2719" s="454"/>
      <c r="P2719" s="2" t="e">
        <f>IF(Produit_Tarif_Stock!#REF!&lt;&gt;0,Produit_Tarif_Stock!#REF!,"")</f>
        <v>#REF!</v>
      </c>
      <c r="Q2719" s="518" t="e">
        <f>IF(Produit_Tarif_Stock!#REF!&lt;&gt;0,(E2719-(E2719*H2719)-Produit_Tarif_Stock!#REF!)/Produit_Tarif_Stock!#REF!*100,(E2719-(E2719*H2719)-Produit_Tarif_Stock!#REF!)/Produit_Tarif_Stock!#REF!*100)</f>
        <v>#REF!</v>
      </c>
      <c r="R2719" s="523">
        <f t="shared" si="87"/>
        <v>0</v>
      </c>
      <c r="S2719" s="524" t="e">
        <f>Produit_Tarif_Stock!#REF!</f>
        <v>#REF!</v>
      </c>
    </row>
    <row r="2720" spans="1:19" ht="24.75" customHeight="1">
      <c r="A2720" s="228" t="e">
        <f>Produit_Tarif_Stock!#REF!</f>
        <v>#REF!</v>
      </c>
      <c r="B2720" s="118" t="e">
        <f>IF(Produit_Tarif_Stock!#REF!&lt;&gt;"",Produit_Tarif_Stock!#REF!,"")</f>
        <v>#REF!</v>
      </c>
      <c r="C2720" s="502" t="e">
        <f>IF(Produit_Tarif_Stock!#REF!&lt;&gt;"",Produit_Tarif_Stock!#REF!,"")</f>
        <v>#REF!</v>
      </c>
      <c r="D2720" s="505" t="e">
        <f>IF(Produit_Tarif_Stock!#REF!&lt;&gt;"",Produit_Tarif_Stock!#REF!,"")</f>
        <v>#REF!</v>
      </c>
      <c r="E2720" s="514" t="e">
        <f>IF(Produit_Tarif_Stock!#REF!&lt;&gt;0,Produit_Tarif_Stock!#REF!,"")</f>
        <v>#REF!</v>
      </c>
      <c r="F2720" s="2" t="e">
        <f>IF(Produit_Tarif_Stock!#REF!&lt;&gt;"",Produit_Tarif_Stock!#REF!,"")</f>
        <v>#REF!</v>
      </c>
      <c r="G2720" s="506" t="e">
        <f>IF(Produit_Tarif_Stock!#REF!&lt;&gt;0,Produit_Tarif_Stock!#REF!,"")</f>
        <v>#REF!</v>
      </c>
      <c r="I2720" s="506" t="str">
        <f t="shared" si="86"/>
        <v/>
      </c>
      <c r="J2720" s="2" t="e">
        <f>IF(Produit_Tarif_Stock!#REF!&lt;&gt;0,Produit_Tarif_Stock!#REF!,"")</f>
        <v>#REF!</v>
      </c>
      <c r="K2720" s="2" t="e">
        <f>IF(Produit_Tarif_Stock!#REF!&lt;&gt;0,Produit_Tarif_Stock!#REF!,"")</f>
        <v>#REF!</v>
      </c>
      <c r="L2720" s="114" t="e">
        <f>IF(Produit_Tarif_Stock!#REF!&lt;&gt;0,Produit_Tarif_Stock!#REF!,"")</f>
        <v>#REF!</v>
      </c>
      <c r="M2720" s="114" t="e">
        <f>IF(Produit_Tarif_Stock!#REF!&lt;&gt;0,Produit_Tarif_Stock!#REF!,"")</f>
        <v>#REF!</v>
      </c>
      <c r="N2720" s="454"/>
      <c r="P2720" s="2" t="e">
        <f>IF(Produit_Tarif_Stock!#REF!&lt;&gt;0,Produit_Tarif_Stock!#REF!,"")</f>
        <v>#REF!</v>
      </c>
      <c r="Q2720" s="518" t="e">
        <f>IF(Produit_Tarif_Stock!#REF!&lt;&gt;0,(E2720-(E2720*H2720)-Produit_Tarif_Stock!#REF!)/Produit_Tarif_Stock!#REF!*100,(E2720-(E2720*H2720)-Produit_Tarif_Stock!#REF!)/Produit_Tarif_Stock!#REF!*100)</f>
        <v>#REF!</v>
      </c>
      <c r="R2720" s="523">
        <f t="shared" si="87"/>
        <v>0</v>
      </c>
      <c r="S2720" s="524" t="e">
        <f>Produit_Tarif_Stock!#REF!</f>
        <v>#REF!</v>
      </c>
    </row>
    <row r="2721" spans="1:19" ht="24.75" customHeight="1">
      <c r="A2721" s="228" t="e">
        <f>Produit_Tarif_Stock!#REF!</f>
        <v>#REF!</v>
      </c>
      <c r="B2721" s="118" t="e">
        <f>IF(Produit_Tarif_Stock!#REF!&lt;&gt;"",Produit_Tarif_Stock!#REF!,"")</f>
        <v>#REF!</v>
      </c>
      <c r="C2721" s="502" t="e">
        <f>IF(Produit_Tarif_Stock!#REF!&lt;&gt;"",Produit_Tarif_Stock!#REF!,"")</f>
        <v>#REF!</v>
      </c>
      <c r="D2721" s="505" t="e">
        <f>IF(Produit_Tarif_Stock!#REF!&lt;&gt;"",Produit_Tarif_Stock!#REF!,"")</f>
        <v>#REF!</v>
      </c>
      <c r="E2721" s="514" t="e">
        <f>IF(Produit_Tarif_Stock!#REF!&lt;&gt;0,Produit_Tarif_Stock!#REF!,"")</f>
        <v>#REF!</v>
      </c>
      <c r="F2721" s="2" t="e">
        <f>IF(Produit_Tarif_Stock!#REF!&lt;&gt;"",Produit_Tarif_Stock!#REF!,"")</f>
        <v>#REF!</v>
      </c>
      <c r="G2721" s="506" t="e">
        <f>IF(Produit_Tarif_Stock!#REF!&lt;&gt;0,Produit_Tarif_Stock!#REF!,"")</f>
        <v>#REF!</v>
      </c>
      <c r="I2721" s="506" t="str">
        <f t="shared" si="86"/>
        <v/>
      </c>
      <c r="J2721" s="2" t="e">
        <f>IF(Produit_Tarif_Stock!#REF!&lt;&gt;0,Produit_Tarif_Stock!#REF!,"")</f>
        <v>#REF!</v>
      </c>
      <c r="K2721" s="2" t="e">
        <f>IF(Produit_Tarif_Stock!#REF!&lt;&gt;0,Produit_Tarif_Stock!#REF!,"")</f>
        <v>#REF!</v>
      </c>
      <c r="L2721" s="114" t="e">
        <f>IF(Produit_Tarif_Stock!#REF!&lt;&gt;0,Produit_Tarif_Stock!#REF!,"")</f>
        <v>#REF!</v>
      </c>
      <c r="M2721" s="114" t="e">
        <f>IF(Produit_Tarif_Stock!#REF!&lt;&gt;0,Produit_Tarif_Stock!#REF!,"")</f>
        <v>#REF!</v>
      </c>
      <c r="N2721" s="454"/>
      <c r="P2721" s="2" t="e">
        <f>IF(Produit_Tarif_Stock!#REF!&lt;&gt;0,Produit_Tarif_Stock!#REF!,"")</f>
        <v>#REF!</v>
      </c>
      <c r="Q2721" s="518" t="e">
        <f>IF(Produit_Tarif_Stock!#REF!&lt;&gt;0,(E2721-(E2721*H2721)-Produit_Tarif_Stock!#REF!)/Produit_Tarif_Stock!#REF!*100,(E2721-(E2721*H2721)-Produit_Tarif_Stock!#REF!)/Produit_Tarif_Stock!#REF!*100)</f>
        <v>#REF!</v>
      </c>
      <c r="R2721" s="523">
        <f t="shared" si="87"/>
        <v>0</v>
      </c>
      <c r="S2721" s="524" t="e">
        <f>Produit_Tarif_Stock!#REF!</f>
        <v>#REF!</v>
      </c>
    </row>
    <row r="2722" spans="1:19" ht="24.75" customHeight="1">
      <c r="A2722" s="228" t="e">
        <f>Produit_Tarif_Stock!#REF!</f>
        <v>#REF!</v>
      </c>
      <c r="B2722" s="118" t="e">
        <f>IF(Produit_Tarif_Stock!#REF!&lt;&gt;"",Produit_Tarif_Stock!#REF!,"")</f>
        <v>#REF!</v>
      </c>
      <c r="C2722" s="502" t="e">
        <f>IF(Produit_Tarif_Stock!#REF!&lt;&gt;"",Produit_Tarif_Stock!#REF!,"")</f>
        <v>#REF!</v>
      </c>
      <c r="D2722" s="505" t="e">
        <f>IF(Produit_Tarif_Stock!#REF!&lt;&gt;"",Produit_Tarif_Stock!#REF!,"")</f>
        <v>#REF!</v>
      </c>
      <c r="E2722" s="514" t="e">
        <f>IF(Produit_Tarif_Stock!#REF!&lt;&gt;0,Produit_Tarif_Stock!#REF!,"")</f>
        <v>#REF!</v>
      </c>
      <c r="F2722" s="2" t="e">
        <f>IF(Produit_Tarif_Stock!#REF!&lt;&gt;"",Produit_Tarif_Stock!#REF!,"")</f>
        <v>#REF!</v>
      </c>
      <c r="G2722" s="506" t="e">
        <f>IF(Produit_Tarif_Stock!#REF!&lt;&gt;0,Produit_Tarif_Stock!#REF!,"")</f>
        <v>#REF!</v>
      </c>
      <c r="I2722" s="506" t="str">
        <f t="shared" si="86"/>
        <v/>
      </c>
      <c r="J2722" s="2" t="e">
        <f>IF(Produit_Tarif_Stock!#REF!&lt;&gt;0,Produit_Tarif_Stock!#REF!,"")</f>
        <v>#REF!</v>
      </c>
      <c r="K2722" s="2" t="e">
        <f>IF(Produit_Tarif_Stock!#REF!&lt;&gt;0,Produit_Tarif_Stock!#REF!,"")</f>
        <v>#REF!</v>
      </c>
      <c r="L2722" s="114" t="e">
        <f>IF(Produit_Tarif_Stock!#REF!&lt;&gt;0,Produit_Tarif_Stock!#REF!,"")</f>
        <v>#REF!</v>
      </c>
      <c r="M2722" s="114" t="e">
        <f>IF(Produit_Tarif_Stock!#REF!&lt;&gt;0,Produit_Tarif_Stock!#REF!,"")</f>
        <v>#REF!</v>
      </c>
      <c r="N2722" s="454"/>
      <c r="P2722" s="2" t="e">
        <f>IF(Produit_Tarif_Stock!#REF!&lt;&gt;0,Produit_Tarif_Stock!#REF!,"")</f>
        <v>#REF!</v>
      </c>
      <c r="Q2722" s="518" t="e">
        <f>IF(Produit_Tarif_Stock!#REF!&lt;&gt;0,(E2722-(E2722*H2722)-Produit_Tarif_Stock!#REF!)/Produit_Tarif_Stock!#REF!*100,(E2722-(E2722*H2722)-Produit_Tarif_Stock!#REF!)/Produit_Tarif_Stock!#REF!*100)</f>
        <v>#REF!</v>
      </c>
      <c r="R2722" s="523">
        <f t="shared" si="87"/>
        <v>0</v>
      </c>
      <c r="S2722" s="524" t="e">
        <f>Produit_Tarif_Stock!#REF!</f>
        <v>#REF!</v>
      </c>
    </row>
    <row r="2723" spans="1:19" ht="24.75" customHeight="1">
      <c r="A2723" s="228" t="e">
        <f>Produit_Tarif_Stock!#REF!</f>
        <v>#REF!</v>
      </c>
      <c r="B2723" s="118" t="e">
        <f>IF(Produit_Tarif_Stock!#REF!&lt;&gt;"",Produit_Tarif_Stock!#REF!,"")</f>
        <v>#REF!</v>
      </c>
      <c r="C2723" s="502" t="e">
        <f>IF(Produit_Tarif_Stock!#REF!&lt;&gt;"",Produit_Tarif_Stock!#REF!,"")</f>
        <v>#REF!</v>
      </c>
      <c r="D2723" s="505" t="e">
        <f>IF(Produit_Tarif_Stock!#REF!&lt;&gt;"",Produit_Tarif_Stock!#REF!,"")</f>
        <v>#REF!</v>
      </c>
      <c r="E2723" s="514" t="e">
        <f>IF(Produit_Tarif_Stock!#REF!&lt;&gt;0,Produit_Tarif_Stock!#REF!,"")</f>
        <v>#REF!</v>
      </c>
      <c r="F2723" s="2" t="e">
        <f>IF(Produit_Tarif_Stock!#REF!&lt;&gt;"",Produit_Tarif_Stock!#REF!,"")</f>
        <v>#REF!</v>
      </c>
      <c r="G2723" s="506" t="e">
        <f>IF(Produit_Tarif_Stock!#REF!&lt;&gt;0,Produit_Tarif_Stock!#REF!,"")</f>
        <v>#REF!</v>
      </c>
      <c r="I2723" s="506" t="str">
        <f t="shared" si="86"/>
        <v/>
      </c>
      <c r="J2723" s="2" t="e">
        <f>IF(Produit_Tarif_Stock!#REF!&lt;&gt;0,Produit_Tarif_Stock!#REF!,"")</f>
        <v>#REF!</v>
      </c>
      <c r="K2723" s="2" t="e">
        <f>IF(Produit_Tarif_Stock!#REF!&lt;&gt;0,Produit_Tarif_Stock!#REF!,"")</f>
        <v>#REF!</v>
      </c>
      <c r="L2723" s="114" t="e">
        <f>IF(Produit_Tarif_Stock!#REF!&lt;&gt;0,Produit_Tarif_Stock!#REF!,"")</f>
        <v>#REF!</v>
      </c>
      <c r="M2723" s="114" t="e">
        <f>IF(Produit_Tarif_Stock!#REF!&lt;&gt;0,Produit_Tarif_Stock!#REF!,"")</f>
        <v>#REF!</v>
      </c>
      <c r="N2723" s="454"/>
      <c r="P2723" s="2" t="e">
        <f>IF(Produit_Tarif_Stock!#REF!&lt;&gt;0,Produit_Tarif_Stock!#REF!,"")</f>
        <v>#REF!</v>
      </c>
      <c r="Q2723" s="518" t="e">
        <f>IF(Produit_Tarif_Stock!#REF!&lt;&gt;0,(E2723-(E2723*H2723)-Produit_Tarif_Stock!#REF!)/Produit_Tarif_Stock!#REF!*100,(E2723-(E2723*H2723)-Produit_Tarif_Stock!#REF!)/Produit_Tarif_Stock!#REF!*100)</f>
        <v>#REF!</v>
      </c>
      <c r="R2723" s="523">
        <f t="shared" si="87"/>
        <v>0</v>
      </c>
      <c r="S2723" s="524" t="e">
        <f>Produit_Tarif_Stock!#REF!</f>
        <v>#REF!</v>
      </c>
    </row>
    <row r="2724" spans="1:19" ht="24.75" customHeight="1">
      <c r="A2724" s="228" t="e">
        <f>Produit_Tarif_Stock!#REF!</f>
        <v>#REF!</v>
      </c>
      <c r="B2724" s="118" t="e">
        <f>IF(Produit_Tarif_Stock!#REF!&lt;&gt;"",Produit_Tarif_Stock!#REF!,"")</f>
        <v>#REF!</v>
      </c>
      <c r="C2724" s="502" t="e">
        <f>IF(Produit_Tarif_Stock!#REF!&lt;&gt;"",Produit_Tarif_Stock!#REF!,"")</f>
        <v>#REF!</v>
      </c>
      <c r="D2724" s="505" t="e">
        <f>IF(Produit_Tarif_Stock!#REF!&lt;&gt;"",Produit_Tarif_Stock!#REF!,"")</f>
        <v>#REF!</v>
      </c>
      <c r="E2724" s="514" t="e">
        <f>IF(Produit_Tarif_Stock!#REF!&lt;&gt;0,Produit_Tarif_Stock!#REF!,"")</f>
        <v>#REF!</v>
      </c>
      <c r="F2724" s="2" t="e">
        <f>IF(Produit_Tarif_Stock!#REF!&lt;&gt;"",Produit_Tarif_Stock!#REF!,"")</f>
        <v>#REF!</v>
      </c>
      <c r="G2724" s="506" t="e">
        <f>IF(Produit_Tarif_Stock!#REF!&lt;&gt;0,Produit_Tarif_Stock!#REF!,"")</f>
        <v>#REF!</v>
      </c>
      <c r="I2724" s="506" t="str">
        <f t="shared" si="86"/>
        <v/>
      </c>
      <c r="J2724" s="2" t="e">
        <f>IF(Produit_Tarif_Stock!#REF!&lt;&gt;0,Produit_Tarif_Stock!#REF!,"")</f>
        <v>#REF!</v>
      </c>
      <c r="K2724" s="2" t="e">
        <f>IF(Produit_Tarif_Stock!#REF!&lt;&gt;0,Produit_Tarif_Stock!#REF!,"")</f>
        <v>#REF!</v>
      </c>
      <c r="L2724" s="114" t="e">
        <f>IF(Produit_Tarif_Stock!#REF!&lt;&gt;0,Produit_Tarif_Stock!#REF!,"")</f>
        <v>#REF!</v>
      </c>
      <c r="M2724" s="114" t="e">
        <f>IF(Produit_Tarif_Stock!#REF!&lt;&gt;0,Produit_Tarif_Stock!#REF!,"")</f>
        <v>#REF!</v>
      </c>
      <c r="N2724" s="454"/>
      <c r="P2724" s="2" t="e">
        <f>IF(Produit_Tarif_Stock!#REF!&lt;&gt;0,Produit_Tarif_Stock!#REF!,"")</f>
        <v>#REF!</v>
      </c>
      <c r="Q2724" s="518" t="e">
        <f>IF(Produit_Tarif_Stock!#REF!&lt;&gt;0,(E2724-(E2724*H2724)-Produit_Tarif_Stock!#REF!)/Produit_Tarif_Stock!#REF!*100,(E2724-(E2724*H2724)-Produit_Tarif_Stock!#REF!)/Produit_Tarif_Stock!#REF!*100)</f>
        <v>#REF!</v>
      </c>
      <c r="R2724" s="523">
        <f t="shared" si="87"/>
        <v>0</v>
      </c>
      <c r="S2724" s="524" t="e">
        <f>Produit_Tarif_Stock!#REF!</f>
        <v>#REF!</v>
      </c>
    </row>
    <row r="2725" spans="1:19" ht="24.75" customHeight="1">
      <c r="A2725" s="228" t="e">
        <f>Produit_Tarif_Stock!#REF!</f>
        <v>#REF!</v>
      </c>
      <c r="B2725" s="118" t="e">
        <f>IF(Produit_Tarif_Stock!#REF!&lt;&gt;"",Produit_Tarif_Stock!#REF!,"")</f>
        <v>#REF!</v>
      </c>
      <c r="C2725" s="502" t="e">
        <f>IF(Produit_Tarif_Stock!#REF!&lt;&gt;"",Produit_Tarif_Stock!#REF!,"")</f>
        <v>#REF!</v>
      </c>
      <c r="D2725" s="505" t="e">
        <f>IF(Produit_Tarif_Stock!#REF!&lt;&gt;"",Produit_Tarif_Stock!#REF!,"")</f>
        <v>#REF!</v>
      </c>
      <c r="E2725" s="514" t="e">
        <f>IF(Produit_Tarif_Stock!#REF!&lt;&gt;0,Produit_Tarif_Stock!#REF!,"")</f>
        <v>#REF!</v>
      </c>
      <c r="F2725" s="2" t="e">
        <f>IF(Produit_Tarif_Stock!#REF!&lt;&gt;"",Produit_Tarif_Stock!#REF!,"")</f>
        <v>#REF!</v>
      </c>
      <c r="G2725" s="506" t="e">
        <f>IF(Produit_Tarif_Stock!#REF!&lt;&gt;0,Produit_Tarif_Stock!#REF!,"")</f>
        <v>#REF!</v>
      </c>
      <c r="I2725" s="506" t="str">
        <f t="shared" si="86"/>
        <v/>
      </c>
      <c r="J2725" s="2" t="e">
        <f>IF(Produit_Tarif_Stock!#REF!&lt;&gt;0,Produit_Tarif_Stock!#REF!,"")</f>
        <v>#REF!</v>
      </c>
      <c r="K2725" s="2" t="e">
        <f>IF(Produit_Tarif_Stock!#REF!&lt;&gt;0,Produit_Tarif_Stock!#REF!,"")</f>
        <v>#REF!</v>
      </c>
      <c r="L2725" s="114" t="e">
        <f>IF(Produit_Tarif_Stock!#REF!&lt;&gt;0,Produit_Tarif_Stock!#REF!,"")</f>
        <v>#REF!</v>
      </c>
      <c r="M2725" s="114" t="e">
        <f>IF(Produit_Tarif_Stock!#REF!&lt;&gt;0,Produit_Tarif_Stock!#REF!,"")</f>
        <v>#REF!</v>
      </c>
      <c r="N2725" s="454"/>
      <c r="P2725" s="2" t="e">
        <f>IF(Produit_Tarif_Stock!#REF!&lt;&gt;0,Produit_Tarif_Stock!#REF!,"")</f>
        <v>#REF!</v>
      </c>
      <c r="Q2725" s="518" t="e">
        <f>IF(Produit_Tarif_Stock!#REF!&lt;&gt;0,(E2725-(E2725*H2725)-Produit_Tarif_Stock!#REF!)/Produit_Tarif_Stock!#REF!*100,(E2725-(E2725*H2725)-Produit_Tarif_Stock!#REF!)/Produit_Tarif_Stock!#REF!*100)</f>
        <v>#REF!</v>
      </c>
      <c r="R2725" s="523">
        <f t="shared" si="87"/>
        <v>0</v>
      </c>
      <c r="S2725" s="524" t="e">
        <f>Produit_Tarif_Stock!#REF!</f>
        <v>#REF!</v>
      </c>
    </row>
    <row r="2726" spans="1:19" ht="24.75" customHeight="1">
      <c r="A2726" s="228" t="e">
        <f>Produit_Tarif_Stock!#REF!</f>
        <v>#REF!</v>
      </c>
      <c r="B2726" s="118" t="e">
        <f>IF(Produit_Tarif_Stock!#REF!&lt;&gt;"",Produit_Tarif_Stock!#REF!,"")</f>
        <v>#REF!</v>
      </c>
      <c r="C2726" s="502" t="e">
        <f>IF(Produit_Tarif_Stock!#REF!&lt;&gt;"",Produit_Tarif_Stock!#REF!,"")</f>
        <v>#REF!</v>
      </c>
      <c r="D2726" s="505" t="e">
        <f>IF(Produit_Tarif_Stock!#REF!&lt;&gt;"",Produit_Tarif_Stock!#REF!,"")</f>
        <v>#REF!</v>
      </c>
      <c r="E2726" s="514" t="e">
        <f>IF(Produit_Tarif_Stock!#REF!&lt;&gt;0,Produit_Tarif_Stock!#REF!,"")</f>
        <v>#REF!</v>
      </c>
      <c r="F2726" s="2" t="e">
        <f>IF(Produit_Tarif_Stock!#REF!&lt;&gt;"",Produit_Tarif_Stock!#REF!,"")</f>
        <v>#REF!</v>
      </c>
      <c r="G2726" s="506" t="e">
        <f>IF(Produit_Tarif_Stock!#REF!&lt;&gt;0,Produit_Tarif_Stock!#REF!,"")</f>
        <v>#REF!</v>
      </c>
      <c r="I2726" s="506" t="str">
        <f t="shared" si="86"/>
        <v/>
      </c>
      <c r="J2726" s="2" t="e">
        <f>IF(Produit_Tarif_Stock!#REF!&lt;&gt;0,Produit_Tarif_Stock!#REF!,"")</f>
        <v>#REF!</v>
      </c>
      <c r="K2726" s="2" t="e">
        <f>IF(Produit_Tarif_Stock!#REF!&lt;&gt;0,Produit_Tarif_Stock!#REF!,"")</f>
        <v>#REF!</v>
      </c>
      <c r="L2726" s="114" t="e">
        <f>IF(Produit_Tarif_Stock!#REF!&lt;&gt;0,Produit_Tarif_Stock!#REF!,"")</f>
        <v>#REF!</v>
      </c>
      <c r="M2726" s="114" t="e">
        <f>IF(Produit_Tarif_Stock!#REF!&lt;&gt;0,Produit_Tarif_Stock!#REF!,"")</f>
        <v>#REF!</v>
      </c>
      <c r="N2726" s="454"/>
      <c r="P2726" s="2" t="e">
        <f>IF(Produit_Tarif_Stock!#REF!&lt;&gt;0,Produit_Tarif_Stock!#REF!,"")</f>
        <v>#REF!</v>
      </c>
      <c r="Q2726" s="518" t="e">
        <f>IF(Produit_Tarif_Stock!#REF!&lt;&gt;0,(E2726-(E2726*H2726)-Produit_Tarif_Stock!#REF!)/Produit_Tarif_Stock!#REF!*100,(E2726-(E2726*H2726)-Produit_Tarif_Stock!#REF!)/Produit_Tarif_Stock!#REF!*100)</f>
        <v>#REF!</v>
      </c>
      <c r="R2726" s="523">
        <f t="shared" si="87"/>
        <v>0</v>
      </c>
      <c r="S2726" s="524" t="e">
        <f>Produit_Tarif_Stock!#REF!</f>
        <v>#REF!</v>
      </c>
    </row>
    <row r="2727" spans="1:19" ht="24.75" customHeight="1">
      <c r="A2727" s="228" t="e">
        <f>Produit_Tarif_Stock!#REF!</f>
        <v>#REF!</v>
      </c>
      <c r="B2727" s="118" t="e">
        <f>IF(Produit_Tarif_Stock!#REF!&lt;&gt;"",Produit_Tarif_Stock!#REF!,"")</f>
        <v>#REF!</v>
      </c>
      <c r="C2727" s="502" t="e">
        <f>IF(Produit_Tarif_Stock!#REF!&lt;&gt;"",Produit_Tarif_Stock!#REF!,"")</f>
        <v>#REF!</v>
      </c>
      <c r="D2727" s="505" t="e">
        <f>IF(Produit_Tarif_Stock!#REF!&lt;&gt;"",Produit_Tarif_Stock!#REF!,"")</f>
        <v>#REF!</v>
      </c>
      <c r="E2727" s="514" t="e">
        <f>IF(Produit_Tarif_Stock!#REF!&lt;&gt;0,Produit_Tarif_Stock!#REF!,"")</f>
        <v>#REF!</v>
      </c>
      <c r="F2727" s="2" t="e">
        <f>IF(Produit_Tarif_Stock!#REF!&lt;&gt;"",Produit_Tarif_Stock!#REF!,"")</f>
        <v>#REF!</v>
      </c>
      <c r="G2727" s="506" t="e">
        <f>IF(Produit_Tarif_Stock!#REF!&lt;&gt;0,Produit_Tarif_Stock!#REF!,"")</f>
        <v>#REF!</v>
      </c>
      <c r="I2727" s="506" t="str">
        <f t="shared" si="86"/>
        <v/>
      </c>
      <c r="J2727" s="2" t="e">
        <f>IF(Produit_Tarif_Stock!#REF!&lt;&gt;0,Produit_Tarif_Stock!#REF!,"")</f>
        <v>#REF!</v>
      </c>
      <c r="K2727" s="2" t="e">
        <f>IF(Produit_Tarif_Stock!#REF!&lt;&gt;0,Produit_Tarif_Stock!#REF!,"")</f>
        <v>#REF!</v>
      </c>
      <c r="L2727" s="114" t="e">
        <f>IF(Produit_Tarif_Stock!#REF!&lt;&gt;0,Produit_Tarif_Stock!#REF!,"")</f>
        <v>#REF!</v>
      </c>
      <c r="M2727" s="114" t="e">
        <f>IF(Produit_Tarif_Stock!#REF!&lt;&gt;0,Produit_Tarif_Stock!#REF!,"")</f>
        <v>#REF!</v>
      </c>
      <c r="N2727" s="454"/>
      <c r="P2727" s="2" t="e">
        <f>IF(Produit_Tarif_Stock!#REF!&lt;&gt;0,Produit_Tarif_Stock!#REF!,"")</f>
        <v>#REF!</v>
      </c>
      <c r="Q2727" s="518" t="e">
        <f>IF(Produit_Tarif_Stock!#REF!&lt;&gt;0,(E2727-(E2727*H2727)-Produit_Tarif_Stock!#REF!)/Produit_Tarif_Stock!#REF!*100,(E2727-(E2727*H2727)-Produit_Tarif_Stock!#REF!)/Produit_Tarif_Stock!#REF!*100)</f>
        <v>#REF!</v>
      </c>
      <c r="R2727" s="523">
        <f t="shared" si="87"/>
        <v>0</v>
      </c>
      <c r="S2727" s="524" t="e">
        <f>Produit_Tarif_Stock!#REF!</f>
        <v>#REF!</v>
      </c>
    </row>
    <row r="2728" spans="1:19" ht="24.75" customHeight="1">
      <c r="A2728" s="228" t="e">
        <f>Produit_Tarif_Stock!#REF!</f>
        <v>#REF!</v>
      </c>
      <c r="B2728" s="118" t="e">
        <f>IF(Produit_Tarif_Stock!#REF!&lt;&gt;"",Produit_Tarif_Stock!#REF!,"")</f>
        <v>#REF!</v>
      </c>
      <c r="C2728" s="502" t="e">
        <f>IF(Produit_Tarif_Stock!#REF!&lt;&gt;"",Produit_Tarif_Stock!#REF!,"")</f>
        <v>#REF!</v>
      </c>
      <c r="D2728" s="505" t="e">
        <f>IF(Produit_Tarif_Stock!#REF!&lt;&gt;"",Produit_Tarif_Stock!#REF!,"")</f>
        <v>#REF!</v>
      </c>
      <c r="E2728" s="514" t="e">
        <f>IF(Produit_Tarif_Stock!#REF!&lt;&gt;0,Produit_Tarif_Stock!#REF!,"")</f>
        <v>#REF!</v>
      </c>
      <c r="F2728" s="2" t="e">
        <f>IF(Produit_Tarif_Stock!#REF!&lt;&gt;"",Produit_Tarif_Stock!#REF!,"")</f>
        <v>#REF!</v>
      </c>
      <c r="G2728" s="506" t="e">
        <f>IF(Produit_Tarif_Stock!#REF!&lt;&gt;0,Produit_Tarif_Stock!#REF!,"")</f>
        <v>#REF!</v>
      </c>
      <c r="I2728" s="506" t="str">
        <f t="shared" si="86"/>
        <v/>
      </c>
      <c r="J2728" s="2" t="e">
        <f>IF(Produit_Tarif_Stock!#REF!&lt;&gt;0,Produit_Tarif_Stock!#REF!,"")</f>
        <v>#REF!</v>
      </c>
      <c r="K2728" s="2" t="e">
        <f>IF(Produit_Tarif_Stock!#REF!&lt;&gt;0,Produit_Tarif_Stock!#REF!,"")</f>
        <v>#REF!</v>
      </c>
      <c r="L2728" s="114" t="e">
        <f>IF(Produit_Tarif_Stock!#REF!&lt;&gt;0,Produit_Tarif_Stock!#REF!,"")</f>
        <v>#REF!</v>
      </c>
      <c r="M2728" s="114" t="e">
        <f>IF(Produit_Tarif_Stock!#REF!&lt;&gt;0,Produit_Tarif_Stock!#REF!,"")</f>
        <v>#REF!</v>
      </c>
      <c r="N2728" s="454"/>
      <c r="P2728" s="2" t="e">
        <f>IF(Produit_Tarif_Stock!#REF!&lt;&gt;0,Produit_Tarif_Stock!#REF!,"")</f>
        <v>#REF!</v>
      </c>
      <c r="Q2728" s="518" t="e">
        <f>IF(Produit_Tarif_Stock!#REF!&lt;&gt;0,(E2728-(E2728*H2728)-Produit_Tarif_Stock!#REF!)/Produit_Tarif_Stock!#REF!*100,(E2728-(E2728*H2728)-Produit_Tarif_Stock!#REF!)/Produit_Tarif_Stock!#REF!*100)</f>
        <v>#REF!</v>
      </c>
      <c r="R2728" s="523">
        <f t="shared" si="87"/>
        <v>0</v>
      </c>
      <c r="S2728" s="524" t="e">
        <f>Produit_Tarif_Stock!#REF!</f>
        <v>#REF!</v>
      </c>
    </row>
    <row r="2729" spans="1:19" ht="24.75" customHeight="1">
      <c r="A2729" s="228" t="e">
        <f>Produit_Tarif_Stock!#REF!</f>
        <v>#REF!</v>
      </c>
      <c r="B2729" s="118" t="e">
        <f>IF(Produit_Tarif_Stock!#REF!&lt;&gt;"",Produit_Tarif_Stock!#REF!,"")</f>
        <v>#REF!</v>
      </c>
      <c r="C2729" s="502" t="e">
        <f>IF(Produit_Tarif_Stock!#REF!&lt;&gt;"",Produit_Tarif_Stock!#REF!,"")</f>
        <v>#REF!</v>
      </c>
      <c r="D2729" s="505" t="e">
        <f>IF(Produit_Tarif_Stock!#REF!&lt;&gt;"",Produit_Tarif_Stock!#REF!,"")</f>
        <v>#REF!</v>
      </c>
      <c r="E2729" s="514" t="e">
        <f>IF(Produit_Tarif_Stock!#REF!&lt;&gt;0,Produit_Tarif_Stock!#REF!,"")</f>
        <v>#REF!</v>
      </c>
      <c r="F2729" s="2" t="e">
        <f>IF(Produit_Tarif_Stock!#REF!&lt;&gt;"",Produit_Tarif_Stock!#REF!,"")</f>
        <v>#REF!</v>
      </c>
      <c r="G2729" s="506" t="e">
        <f>IF(Produit_Tarif_Stock!#REF!&lt;&gt;0,Produit_Tarif_Stock!#REF!,"")</f>
        <v>#REF!</v>
      </c>
      <c r="I2729" s="506" t="str">
        <f t="shared" si="86"/>
        <v/>
      </c>
      <c r="J2729" s="2" t="e">
        <f>IF(Produit_Tarif_Stock!#REF!&lt;&gt;0,Produit_Tarif_Stock!#REF!,"")</f>
        <v>#REF!</v>
      </c>
      <c r="K2729" s="2" t="e">
        <f>IF(Produit_Tarif_Stock!#REF!&lt;&gt;0,Produit_Tarif_Stock!#REF!,"")</f>
        <v>#REF!</v>
      </c>
      <c r="L2729" s="114" t="e">
        <f>IF(Produit_Tarif_Stock!#REF!&lt;&gt;0,Produit_Tarif_Stock!#REF!,"")</f>
        <v>#REF!</v>
      </c>
      <c r="M2729" s="114" t="e">
        <f>IF(Produit_Tarif_Stock!#REF!&lt;&gt;0,Produit_Tarif_Stock!#REF!,"")</f>
        <v>#REF!</v>
      </c>
      <c r="N2729" s="454"/>
      <c r="P2729" s="2" t="e">
        <f>IF(Produit_Tarif_Stock!#REF!&lt;&gt;0,Produit_Tarif_Stock!#REF!,"")</f>
        <v>#REF!</v>
      </c>
      <c r="Q2729" s="518" t="e">
        <f>IF(Produit_Tarif_Stock!#REF!&lt;&gt;0,(E2729-(E2729*H2729)-Produit_Tarif_Stock!#REF!)/Produit_Tarif_Stock!#REF!*100,(E2729-(E2729*H2729)-Produit_Tarif_Stock!#REF!)/Produit_Tarif_Stock!#REF!*100)</f>
        <v>#REF!</v>
      </c>
      <c r="R2729" s="523">
        <f t="shared" si="87"/>
        <v>0</v>
      </c>
      <c r="S2729" s="524" t="e">
        <f>Produit_Tarif_Stock!#REF!</f>
        <v>#REF!</v>
      </c>
    </row>
    <row r="2730" spans="1:19" ht="24.75" customHeight="1">
      <c r="A2730" s="228" t="e">
        <f>Produit_Tarif_Stock!#REF!</f>
        <v>#REF!</v>
      </c>
      <c r="B2730" s="118" t="e">
        <f>IF(Produit_Tarif_Stock!#REF!&lt;&gt;"",Produit_Tarif_Stock!#REF!,"")</f>
        <v>#REF!</v>
      </c>
      <c r="C2730" s="502" t="e">
        <f>IF(Produit_Tarif_Stock!#REF!&lt;&gt;"",Produit_Tarif_Stock!#REF!,"")</f>
        <v>#REF!</v>
      </c>
      <c r="D2730" s="505" t="e">
        <f>IF(Produit_Tarif_Stock!#REF!&lt;&gt;"",Produit_Tarif_Stock!#REF!,"")</f>
        <v>#REF!</v>
      </c>
      <c r="E2730" s="514" t="e">
        <f>IF(Produit_Tarif_Stock!#REF!&lt;&gt;0,Produit_Tarif_Stock!#REF!,"")</f>
        <v>#REF!</v>
      </c>
      <c r="F2730" s="2" t="e">
        <f>IF(Produit_Tarif_Stock!#REF!&lt;&gt;"",Produit_Tarif_Stock!#REF!,"")</f>
        <v>#REF!</v>
      </c>
      <c r="G2730" s="506" t="e">
        <f>IF(Produit_Tarif_Stock!#REF!&lt;&gt;0,Produit_Tarif_Stock!#REF!,"")</f>
        <v>#REF!</v>
      </c>
      <c r="I2730" s="506" t="str">
        <f t="shared" si="86"/>
        <v/>
      </c>
      <c r="J2730" s="2" t="e">
        <f>IF(Produit_Tarif_Stock!#REF!&lt;&gt;0,Produit_Tarif_Stock!#REF!,"")</f>
        <v>#REF!</v>
      </c>
      <c r="K2730" s="2" t="e">
        <f>IF(Produit_Tarif_Stock!#REF!&lt;&gt;0,Produit_Tarif_Stock!#REF!,"")</f>
        <v>#REF!</v>
      </c>
      <c r="L2730" s="114" t="e">
        <f>IF(Produit_Tarif_Stock!#REF!&lt;&gt;0,Produit_Tarif_Stock!#REF!,"")</f>
        <v>#REF!</v>
      </c>
      <c r="M2730" s="114" t="e">
        <f>IF(Produit_Tarif_Stock!#REF!&lt;&gt;0,Produit_Tarif_Stock!#REF!,"")</f>
        <v>#REF!</v>
      </c>
      <c r="N2730" s="454"/>
      <c r="P2730" s="2" t="e">
        <f>IF(Produit_Tarif_Stock!#REF!&lt;&gt;0,Produit_Tarif_Stock!#REF!,"")</f>
        <v>#REF!</v>
      </c>
      <c r="Q2730" s="518" t="e">
        <f>IF(Produit_Tarif_Stock!#REF!&lt;&gt;0,(E2730-(E2730*H2730)-Produit_Tarif_Stock!#REF!)/Produit_Tarif_Stock!#REF!*100,(E2730-(E2730*H2730)-Produit_Tarif_Stock!#REF!)/Produit_Tarif_Stock!#REF!*100)</f>
        <v>#REF!</v>
      </c>
      <c r="R2730" s="523">
        <f t="shared" si="87"/>
        <v>0</v>
      </c>
      <c r="S2730" s="524" t="e">
        <f>Produit_Tarif_Stock!#REF!</f>
        <v>#REF!</v>
      </c>
    </row>
    <row r="2731" spans="1:19" ht="24.75" customHeight="1">
      <c r="A2731" s="228" t="e">
        <f>Produit_Tarif_Stock!#REF!</f>
        <v>#REF!</v>
      </c>
      <c r="B2731" s="118" t="e">
        <f>IF(Produit_Tarif_Stock!#REF!&lt;&gt;"",Produit_Tarif_Stock!#REF!,"")</f>
        <v>#REF!</v>
      </c>
      <c r="C2731" s="502" t="e">
        <f>IF(Produit_Tarif_Stock!#REF!&lt;&gt;"",Produit_Tarif_Stock!#REF!,"")</f>
        <v>#REF!</v>
      </c>
      <c r="D2731" s="505" t="e">
        <f>IF(Produit_Tarif_Stock!#REF!&lt;&gt;"",Produit_Tarif_Stock!#REF!,"")</f>
        <v>#REF!</v>
      </c>
      <c r="E2731" s="514" t="e">
        <f>IF(Produit_Tarif_Stock!#REF!&lt;&gt;0,Produit_Tarif_Stock!#REF!,"")</f>
        <v>#REF!</v>
      </c>
      <c r="F2731" s="2" t="e">
        <f>IF(Produit_Tarif_Stock!#REF!&lt;&gt;"",Produit_Tarif_Stock!#REF!,"")</f>
        <v>#REF!</v>
      </c>
      <c r="G2731" s="506" t="e">
        <f>IF(Produit_Tarif_Stock!#REF!&lt;&gt;0,Produit_Tarif_Stock!#REF!,"")</f>
        <v>#REF!</v>
      </c>
      <c r="I2731" s="506" t="str">
        <f t="shared" si="86"/>
        <v/>
      </c>
      <c r="J2731" s="2" t="e">
        <f>IF(Produit_Tarif_Stock!#REF!&lt;&gt;0,Produit_Tarif_Stock!#REF!,"")</f>
        <v>#REF!</v>
      </c>
      <c r="K2731" s="2" t="e">
        <f>IF(Produit_Tarif_Stock!#REF!&lt;&gt;0,Produit_Tarif_Stock!#REF!,"")</f>
        <v>#REF!</v>
      </c>
      <c r="L2731" s="114" t="e">
        <f>IF(Produit_Tarif_Stock!#REF!&lt;&gt;0,Produit_Tarif_Stock!#REF!,"")</f>
        <v>#REF!</v>
      </c>
      <c r="M2731" s="114" t="e">
        <f>IF(Produit_Tarif_Stock!#REF!&lt;&gt;0,Produit_Tarif_Stock!#REF!,"")</f>
        <v>#REF!</v>
      </c>
      <c r="N2731" s="454"/>
      <c r="P2731" s="2" t="e">
        <f>IF(Produit_Tarif_Stock!#REF!&lt;&gt;0,Produit_Tarif_Stock!#REF!,"")</f>
        <v>#REF!</v>
      </c>
      <c r="Q2731" s="518" t="e">
        <f>IF(Produit_Tarif_Stock!#REF!&lt;&gt;0,(E2731-(E2731*H2731)-Produit_Tarif_Stock!#REF!)/Produit_Tarif_Stock!#REF!*100,(E2731-(E2731*H2731)-Produit_Tarif_Stock!#REF!)/Produit_Tarif_Stock!#REF!*100)</f>
        <v>#REF!</v>
      </c>
      <c r="R2731" s="523">
        <f t="shared" si="87"/>
        <v>0</v>
      </c>
      <c r="S2731" s="524" t="e">
        <f>Produit_Tarif_Stock!#REF!</f>
        <v>#REF!</v>
      </c>
    </row>
    <row r="2732" spans="1:19" ht="24.75" customHeight="1">
      <c r="A2732" s="228" t="e">
        <f>Produit_Tarif_Stock!#REF!</f>
        <v>#REF!</v>
      </c>
      <c r="B2732" s="118" t="e">
        <f>IF(Produit_Tarif_Stock!#REF!&lt;&gt;"",Produit_Tarif_Stock!#REF!,"")</f>
        <v>#REF!</v>
      </c>
      <c r="C2732" s="502" t="e">
        <f>IF(Produit_Tarif_Stock!#REF!&lt;&gt;"",Produit_Tarif_Stock!#REF!,"")</f>
        <v>#REF!</v>
      </c>
      <c r="D2732" s="505" t="e">
        <f>IF(Produit_Tarif_Stock!#REF!&lt;&gt;"",Produit_Tarif_Stock!#REF!,"")</f>
        <v>#REF!</v>
      </c>
      <c r="E2732" s="514" t="e">
        <f>IF(Produit_Tarif_Stock!#REF!&lt;&gt;0,Produit_Tarif_Stock!#REF!,"")</f>
        <v>#REF!</v>
      </c>
      <c r="F2732" s="2" t="e">
        <f>IF(Produit_Tarif_Stock!#REF!&lt;&gt;"",Produit_Tarif_Stock!#REF!,"")</f>
        <v>#REF!</v>
      </c>
      <c r="G2732" s="506" t="e">
        <f>IF(Produit_Tarif_Stock!#REF!&lt;&gt;0,Produit_Tarif_Stock!#REF!,"")</f>
        <v>#REF!</v>
      </c>
      <c r="I2732" s="506" t="str">
        <f t="shared" si="86"/>
        <v/>
      </c>
      <c r="J2732" s="2" t="e">
        <f>IF(Produit_Tarif_Stock!#REF!&lt;&gt;0,Produit_Tarif_Stock!#REF!,"")</f>
        <v>#REF!</v>
      </c>
      <c r="K2732" s="2" t="e">
        <f>IF(Produit_Tarif_Stock!#REF!&lt;&gt;0,Produit_Tarif_Stock!#REF!,"")</f>
        <v>#REF!</v>
      </c>
      <c r="L2732" s="114" t="e">
        <f>IF(Produit_Tarif_Stock!#REF!&lt;&gt;0,Produit_Tarif_Stock!#REF!,"")</f>
        <v>#REF!</v>
      </c>
      <c r="M2732" s="114" t="e">
        <f>IF(Produit_Tarif_Stock!#REF!&lt;&gt;0,Produit_Tarif_Stock!#REF!,"")</f>
        <v>#REF!</v>
      </c>
      <c r="N2732" s="454"/>
      <c r="P2732" s="2" t="e">
        <f>IF(Produit_Tarif_Stock!#REF!&lt;&gt;0,Produit_Tarif_Stock!#REF!,"")</f>
        <v>#REF!</v>
      </c>
      <c r="Q2732" s="518" t="e">
        <f>IF(Produit_Tarif_Stock!#REF!&lt;&gt;0,(E2732-(E2732*H2732)-Produit_Tarif_Stock!#REF!)/Produit_Tarif_Stock!#REF!*100,(E2732-(E2732*H2732)-Produit_Tarif_Stock!#REF!)/Produit_Tarif_Stock!#REF!*100)</f>
        <v>#REF!</v>
      </c>
      <c r="R2732" s="523">
        <f t="shared" si="87"/>
        <v>0</v>
      </c>
      <c r="S2732" s="524" t="e">
        <f>Produit_Tarif_Stock!#REF!</f>
        <v>#REF!</v>
      </c>
    </row>
    <row r="2733" spans="1:19" ht="24.75" customHeight="1">
      <c r="A2733" s="228" t="e">
        <f>Produit_Tarif_Stock!#REF!</f>
        <v>#REF!</v>
      </c>
      <c r="B2733" s="118" t="e">
        <f>IF(Produit_Tarif_Stock!#REF!&lt;&gt;"",Produit_Tarif_Stock!#REF!,"")</f>
        <v>#REF!</v>
      </c>
      <c r="C2733" s="502" t="e">
        <f>IF(Produit_Tarif_Stock!#REF!&lt;&gt;"",Produit_Tarif_Stock!#REF!,"")</f>
        <v>#REF!</v>
      </c>
      <c r="D2733" s="505" t="e">
        <f>IF(Produit_Tarif_Stock!#REF!&lt;&gt;"",Produit_Tarif_Stock!#REF!,"")</f>
        <v>#REF!</v>
      </c>
      <c r="E2733" s="514" t="e">
        <f>IF(Produit_Tarif_Stock!#REF!&lt;&gt;0,Produit_Tarif_Stock!#REF!,"")</f>
        <v>#REF!</v>
      </c>
      <c r="F2733" s="2" t="e">
        <f>IF(Produit_Tarif_Stock!#REF!&lt;&gt;"",Produit_Tarif_Stock!#REF!,"")</f>
        <v>#REF!</v>
      </c>
      <c r="G2733" s="506" t="e">
        <f>IF(Produit_Tarif_Stock!#REF!&lt;&gt;0,Produit_Tarif_Stock!#REF!,"")</f>
        <v>#REF!</v>
      </c>
      <c r="I2733" s="506" t="str">
        <f t="shared" si="86"/>
        <v/>
      </c>
      <c r="J2733" s="2" t="e">
        <f>IF(Produit_Tarif_Stock!#REF!&lt;&gt;0,Produit_Tarif_Stock!#REF!,"")</f>
        <v>#REF!</v>
      </c>
      <c r="K2733" s="2" t="e">
        <f>IF(Produit_Tarif_Stock!#REF!&lt;&gt;0,Produit_Tarif_Stock!#REF!,"")</f>
        <v>#REF!</v>
      </c>
      <c r="L2733" s="114" t="e">
        <f>IF(Produit_Tarif_Stock!#REF!&lt;&gt;0,Produit_Tarif_Stock!#REF!,"")</f>
        <v>#REF!</v>
      </c>
      <c r="M2733" s="114" t="e">
        <f>IF(Produit_Tarif_Stock!#REF!&lt;&gt;0,Produit_Tarif_Stock!#REF!,"")</f>
        <v>#REF!</v>
      </c>
      <c r="N2733" s="454"/>
      <c r="P2733" s="2" t="e">
        <f>IF(Produit_Tarif_Stock!#REF!&lt;&gt;0,Produit_Tarif_Stock!#REF!,"")</f>
        <v>#REF!</v>
      </c>
      <c r="Q2733" s="518" t="e">
        <f>IF(Produit_Tarif_Stock!#REF!&lt;&gt;0,(E2733-(E2733*H2733)-Produit_Tarif_Stock!#REF!)/Produit_Tarif_Stock!#REF!*100,(E2733-(E2733*H2733)-Produit_Tarif_Stock!#REF!)/Produit_Tarif_Stock!#REF!*100)</f>
        <v>#REF!</v>
      </c>
      <c r="R2733" s="523">
        <f t="shared" si="87"/>
        <v>0</v>
      </c>
      <c r="S2733" s="524" t="e">
        <f>Produit_Tarif_Stock!#REF!</f>
        <v>#REF!</v>
      </c>
    </row>
    <row r="2734" spans="1:19" ht="24.75" customHeight="1">
      <c r="A2734" s="228" t="e">
        <f>Produit_Tarif_Stock!#REF!</f>
        <v>#REF!</v>
      </c>
      <c r="B2734" s="118" t="e">
        <f>IF(Produit_Tarif_Stock!#REF!&lt;&gt;"",Produit_Tarif_Stock!#REF!,"")</f>
        <v>#REF!</v>
      </c>
      <c r="C2734" s="502" t="e">
        <f>IF(Produit_Tarif_Stock!#REF!&lt;&gt;"",Produit_Tarif_Stock!#REF!,"")</f>
        <v>#REF!</v>
      </c>
      <c r="D2734" s="505" t="e">
        <f>IF(Produit_Tarif_Stock!#REF!&lt;&gt;"",Produit_Tarif_Stock!#REF!,"")</f>
        <v>#REF!</v>
      </c>
      <c r="E2734" s="514" t="e">
        <f>IF(Produit_Tarif_Stock!#REF!&lt;&gt;0,Produit_Tarif_Stock!#REF!,"")</f>
        <v>#REF!</v>
      </c>
      <c r="F2734" s="2" t="e">
        <f>IF(Produit_Tarif_Stock!#REF!&lt;&gt;"",Produit_Tarif_Stock!#REF!,"")</f>
        <v>#REF!</v>
      </c>
      <c r="G2734" s="506" t="e">
        <f>IF(Produit_Tarif_Stock!#REF!&lt;&gt;0,Produit_Tarif_Stock!#REF!,"")</f>
        <v>#REF!</v>
      </c>
      <c r="I2734" s="506" t="str">
        <f t="shared" si="86"/>
        <v/>
      </c>
      <c r="J2734" s="2" t="e">
        <f>IF(Produit_Tarif_Stock!#REF!&lt;&gt;0,Produit_Tarif_Stock!#REF!,"")</f>
        <v>#REF!</v>
      </c>
      <c r="K2734" s="2" t="e">
        <f>IF(Produit_Tarif_Stock!#REF!&lt;&gt;0,Produit_Tarif_Stock!#REF!,"")</f>
        <v>#REF!</v>
      </c>
      <c r="L2734" s="114" t="e">
        <f>IF(Produit_Tarif_Stock!#REF!&lt;&gt;0,Produit_Tarif_Stock!#REF!,"")</f>
        <v>#REF!</v>
      </c>
      <c r="M2734" s="114" t="e">
        <f>IF(Produit_Tarif_Stock!#REF!&lt;&gt;0,Produit_Tarif_Stock!#REF!,"")</f>
        <v>#REF!</v>
      </c>
      <c r="N2734" s="454"/>
      <c r="P2734" s="2" t="e">
        <f>IF(Produit_Tarif_Stock!#REF!&lt;&gt;0,Produit_Tarif_Stock!#REF!,"")</f>
        <v>#REF!</v>
      </c>
      <c r="Q2734" s="518" t="e">
        <f>IF(Produit_Tarif_Stock!#REF!&lt;&gt;0,(E2734-(E2734*H2734)-Produit_Tarif_Stock!#REF!)/Produit_Tarif_Stock!#REF!*100,(E2734-(E2734*H2734)-Produit_Tarif_Stock!#REF!)/Produit_Tarif_Stock!#REF!*100)</f>
        <v>#REF!</v>
      </c>
      <c r="R2734" s="523">
        <f t="shared" si="87"/>
        <v>0</v>
      </c>
      <c r="S2734" s="524" t="e">
        <f>Produit_Tarif_Stock!#REF!</f>
        <v>#REF!</v>
      </c>
    </row>
    <row r="2735" spans="1:19" ht="24.75" customHeight="1">
      <c r="A2735" s="228" t="e">
        <f>Produit_Tarif_Stock!#REF!</f>
        <v>#REF!</v>
      </c>
      <c r="B2735" s="118" t="e">
        <f>IF(Produit_Tarif_Stock!#REF!&lt;&gt;"",Produit_Tarif_Stock!#REF!,"")</f>
        <v>#REF!</v>
      </c>
      <c r="C2735" s="502" t="e">
        <f>IF(Produit_Tarif_Stock!#REF!&lt;&gt;"",Produit_Tarif_Stock!#REF!,"")</f>
        <v>#REF!</v>
      </c>
      <c r="D2735" s="505" t="e">
        <f>IF(Produit_Tarif_Stock!#REF!&lt;&gt;"",Produit_Tarif_Stock!#REF!,"")</f>
        <v>#REF!</v>
      </c>
      <c r="E2735" s="514" t="e">
        <f>IF(Produit_Tarif_Stock!#REF!&lt;&gt;0,Produit_Tarif_Stock!#REF!,"")</f>
        <v>#REF!</v>
      </c>
      <c r="F2735" s="2" t="e">
        <f>IF(Produit_Tarif_Stock!#REF!&lt;&gt;"",Produit_Tarif_Stock!#REF!,"")</f>
        <v>#REF!</v>
      </c>
      <c r="G2735" s="506" t="e">
        <f>IF(Produit_Tarif_Stock!#REF!&lt;&gt;0,Produit_Tarif_Stock!#REF!,"")</f>
        <v>#REF!</v>
      </c>
      <c r="I2735" s="506" t="str">
        <f t="shared" si="86"/>
        <v/>
      </c>
      <c r="J2735" s="2" t="e">
        <f>IF(Produit_Tarif_Stock!#REF!&lt;&gt;0,Produit_Tarif_Stock!#REF!,"")</f>
        <v>#REF!</v>
      </c>
      <c r="K2735" s="2" t="e">
        <f>IF(Produit_Tarif_Stock!#REF!&lt;&gt;0,Produit_Tarif_Stock!#REF!,"")</f>
        <v>#REF!</v>
      </c>
      <c r="L2735" s="114" t="e">
        <f>IF(Produit_Tarif_Stock!#REF!&lt;&gt;0,Produit_Tarif_Stock!#REF!,"")</f>
        <v>#REF!</v>
      </c>
      <c r="M2735" s="114" t="e">
        <f>IF(Produit_Tarif_Stock!#REF!&lt;&gt;0,Produit_Tarif_Stock!#REF!,"")</f>
        <v>#REF!</v>
      </c>
      <c r="N2735" s="454"/>
      <c r="P2735" s="2" t="e">
        <f>IF(Produit_Tarif_Stock!#REF!&lt;&gt;0,Produit_Tarif_Stock!#REF!,"")</f>
        <v>#REF!</v>
      </c>
      <c r="Q2735" s="518" t="e">
        <f>IF(Produit_Tarif_Stock!#REF!&lt;&gt;0,(E2735-(E2735*H2735)-Produit_Tarif_Stock!#REF!)/Produit_Tarif_Stock!#REF!*100,(E2735-(E2735*H2735)-Produit_Tarif_Stock!#REF!)/Produit_Tarif_Stock!#REF!*100)</f>
        <v>#REF!</v>
      </c>
      <c r="R2735" s="523">
        <f t="shared" si="87"/>
        <v>0</v>
      </c>
      <c r="S2735" s="524" t="e">
        <f>Produit_Tarif_Stock!#REF!</f>
        <v>#REF!</v>
      </c>
    </row>
    <row r="2736" spans="1:19" ht="24.75" customHeight="1">
      <c r="A2736" s="228" t="e">
        <f>Produit_Tarif_Stock!#REF!</f>
        <v>#REF!</v>
      </c>
      <c r="B2736" s="118" t="e">
        <f>IF(Produit_Tarif_Stock!#REF!&lt;&gt;"",Produit_Tarif_Stock!#REF!,"")</f>
        <v>#REF!</v>
      </c>
      <c r="C2736" s="502" t="e">
        <f>IF(Produit_Tarif_Stock!#REF!&lt;&gt;"",Produit_Tarif_Stock!#REF!,"")</f>
        <v>#REF!</v>
      </c>
      <c r="D2736" s="505" t="e">
        <f>IF(Produit_Tarif_Stock!#REF!&lt;&gt;"",Produit_Tarif_Stock!#REF!,"")</f>
        <v>#REF!</v>
      </c>
      <c r="E2736" s="514" t="e">
        <f>IF(Produit_Tarif_Stock!#REF!&lt;&gt;0,Produit_Tarif_Stock!#REF!,"")</f>
        <v>#REF!</v>
      </c>
      <c r="F2736" s="2" t="e">
        <f>IF(Produit_Tarif_Stock!#REF!&lt;&gt;"",Produit_Tarif_Stock!#REF!,"")</f>
        <v>#REF!</v>
      </c>
      <c r="G2736" s="506" t="e">
        <f>IF(Produit_Tarif_Stock!#REF!&lt;&gt;0,Produit_Tarif_Stock!#REF!,"")</f>
        <v>#REF!</v>
      </c>
      <c r="I2736" s="506" t="str">
        <f t="shared" si="86"/>
        <v/>
      </c>
      <c r="J2736" s="2" t="e">
        <f>IF(Produit_Tarif_Stock!#REF!&lt;&gt;0,Produit_Tarif_Stock!#REF!,"")</f>
        <v>#REF!</v>
      </c>
      <c r="K2736" s="2" t="e">
        <f>IF(Produit_Tarif_Stock!#REF!&lt;&gt;0,Produit_Tarif_Stock!#REF!,"")</f>
        <v>#REF!</v>
      </c>
      <c r="L2736" s="114" t="e">
        <f>IF(Produit_Tarif_Stock!#REF!&lt;&gt;0,Produit_Tarif_Stock!#REF!,"")</f>
        <v>#REF!</v>
      </c>
      <c r="M2736" s="114" t="e">
        <f>IF(Produit_Tarif_Stock!#REF!&lt;&gt;0,Produit_Tarif_Stock!#REF!,"")</f>
        <v>#REF!</v>
      </c>
      <c r="N2736" s="454"/>
      <c r="P2736" s="2" t="e">
        <f>IF(Produit_Tarif_Stock!#REF!&lt;&gt;0,Produit_Tarif_Stock!#REF!,"")</f>
        <v>#REF!</v>
      </c>
      <c r="Q2736" s="518" t="e">
        <f>IF(Produit_Tarif_Stock!#REF!&lt;&gt;0,(E2736-(E2736*H2736)-Produit_Tarif_Stock!#REF!)/Produit_Tarif_Stock!#REF!*100,(E2736-(E2736*H2736)-Produit_Tarif_Stock!#REF!)/Produit_Tarif_Stock!#REF!*100)</f>
        <v>#REF!</v>
      </c>
      <c r="R2736" s="523">
        <f t="shared" si="87"/>
        <v>0</v>
      </c>
      <c r="S2736" s="524" t="e">
        <f>Produit_Tarif_Stock!#REF!</f>
        <v>#REF!</v>
      </c>
    </row>
    <row r="2737" spans="1:19" ht="24.75" customHeight="1">
      <c r="A2737" s="228" t="e">
        <f>Produit_Tarif_Stock!#REF!</f>
        <v>#REF!</v>
      </c>
      <c r="B2737" s="118" t="e">
        <f>IF(Produit_Tarif_Stock!#REF!&lt;&gt;"",Produit_Tarif_Stock!#REF!,"")</f>
        <v>#REF!</v>
      </c>
      <c r="C2737" s="502" t="e">
        <f>IF(Produit_Tarif_Stock!#REF!&lt;&gt;"",Produit_Tarif_Stock!#REF!,"")</f>
        <v>#REF!</v>
      </c>
      <c r="D2737" s="505" t="e">
        <f>IF(Produit_Tarif_Stock!#REF!&lt;&gt;"",Produit_Tarif_Stock!#REF!,"")</f>
        <v>#REF!</v>
      </c>
      <c r="E2737" s="514" t="e">
        <f>IF(Produit_Tarif_Stock!#REF!&lt;&gt;0,Produit_Tarif_Stock!#REF!,"")</f>
        <v>#REF!</v>
      </c>
      <c r="F2737" s="2" t="e">
        <f>IF(Produit_Tarif_Stock!#REF!&lt;&gt;"",Produit_Tarif_Stock!#REF!,"")</f>
        <v>#REF!</v>
      </c>
      <c r="G2737" s="506" t="e">
        <f>IF(Produit_Tarif_Stock!#REF!&lt;&gt;0,Produit_Tarif_Stock!#REF!,"")</f>
        <v>#REF!</v>
      </c>
      <c r="I2737" s="506" t="str">
        <f t="shared" si="86"/>
        <v/>
      </c>
      <c r="J2737" s="2" t="e">
        <f>IF(Produit_Tarif_Stock!#REF!&lt;&gt;0,Produit_Tarif_Stock!#REF!,"")</f>
        <v>#REF!</v>
      </c>
      <c r="K2737" s="2" t="e">
        <f>IF(Produit_Tarif_Stock!#REF!&lt;&gt;0,Produit_Tarif_Stock!#REF!,"")</f>
        <v>#REF!</v>
      </c>
      <c r="L2737" s="114" t="e">
        <f>IF(Produit_Tarif_Stock!#REF!&lt;&gt;0,Produit_Tarif_Stock!#REF!,"")</f>
        <v>#REF!</v>
      </c>
      <c r="M2737" s="114" t="e">
        <f>IF(Produit_Tarif_Stock!#REF!&lt;&gt;0,Produit_Tarif_Stock!#REF!,"")</f>
        <v>#REF!</v>
      </c>
      <c r="N2737" s="454"/>
      <c r="P2737" s="2" t="e">
        <f>IF(Produit_Tarif_Stock!#REF!&lt;&gt;0,Produit_Tarif_Stock!#REF!,"")</f>
        <v>#REF!</v>
      </c>
      <c r="Q2737" s="518" t="e">
        <f>IF(Produit_Tarif_Stock!#REF!&lt;&gt;0,(E2737-(E2737*H2737)-Produit_Tarif_Stock!#REF!)/Produit_Tarif_Stock!#REF!*100,(E2737-(E2737*H2737)-Produit_Tarif_Stock!#REF!)/Produit_Tarif_Stock!#REF!*100)</f>
        <v>#REF!</v>
      </c>
      <c r="R2737" s="523">
        <f t="shared" si="87"/>
        <v>0</v>
      </c>
      <c r="S2737" s="524" t="e">
        <f>Produit_Tarif_Stock!#REF!</f>
        <v>#REF!</v>
      </c>
    </row>
    <row r="2738" spans="1:19" ht="24.75" customHeight="1">
      <c r="A2738" s="228" t="e">
        <f>Produit_Tarif_Stock!#REF!</f>
        <v>#REF!</v>
      </c>
      <c r="B2738" s="118" t="e">
        <f>IF(Produit_Tarif_Stock!#REF!&lt;&gt;"",Produit_Tarif_Stock!#REF!,"")</f>
        <v>#REF!</v>
      </c>
      <c r="C2738" s="502" t="e">
        <f>IF(Produit_Tarif_Stock!#REF!&lt;&gt;"",Produit_Tarif_Stock!#REF!,"")</f>
        <v>#REF!</v>
      </c>
      <c r="D2738" s="505" t="e">
        <f>IF(Produit_Tarif_Stock!#REF!&lt;&gt;"",Produit_Tarif_Stock!#REF!,"")</f>
        <v>#REF!</v>
      </c>
      <c r="E2738" s="514" t="e">
        <f>IF(Produit_Tarif_Stock!#REF!&lt;&gt;0,Produit_Tarif_Stock!#REF!,"")</f>
        <v>#REF!</v>
      </c>
      <c r="F2738" s="2" t="e">
        <f>IF(Produit_Tarif_Stock!#REF!&lt;&gt;"",Produit_Tarif_Stock!#REF!,"")</f>
        <v>#REF!</v>
      </c>
      <c r="G2738" s="506" t="e">
        <f>IF(Produit_Tarif_Stock!#REF!&lt;&gt;0,Produit_Tarif_Stock!#REF!,"")</f>
        <v>#REF!</v>
      </c>
      <c r="I2738" s="506" t="str">
        <f t="shared" si="86"/>
        <v/>
      </c>
      <c r="J2738" s="2" t="e">
        <f>IF(Produit_Tarif_Stock!#REF!&lt;&gt;0,Produit_Tarif_Stock!#REF!,"")</f>
        <v>#REF!</v>
      </c>
      <c r="K2738" s="2" t="e">
        <f>IF(Produit_Tarif_Stock!#REF!&lt;&gt;0,Produit_Tarif_Stock!#REF!,"")</f>
        <v>#REF!</v>
      </c>
      <c r="L2738" s="114" t="e">
        <f>IF(Produit_Tarif_Stock!#REF!&lt;&gt;0,Produit_Tarif_Stock!#REF!,"")</f>
        <v>#REF!</v>
      </c>
      <c r="M2738" s="114" t="e">
        <f>IF(Produit_Tarif_Stock!#REF!&lt;&gt;0,Produit_Tarif_Stock!#REF!,"")</f>
        <v>#REF!</v>
      </c>
      <c r="N2738" s="454"/>
      <c r="P2738" s="2" t="e">
        <f>IF(Produit_Tarif_Stock!#REF!&lt;&gt;0,Produit_Tarif_Stock!#REF!,"")</f>
        <v>#REF!</v>
      </c>
      <c r="Q2738" s="518" t="e">
        <f>IF(Produit_Tarif_Stock!#REF!&lt;&gt;0,(E2738-(E2738*H2738)-Produit_Tarif_Stock!#REF!)/Produit_Tarif_Stock!#REF!*100,(E2738-(E2738*H2738)-Produit_Tarif_Stock!#REF!)/Produit_Tarif_Stock!#REF!*100)</f>
        <v>#REF!</v>
      </c>
      <c r="R2738" s="523">
        <f t="shared" si="87"/>
        <v>0</v>
      </c>
      <c r="S2738" s="524" t="e">
        <f>Produit_Tarif_Stock!#REF!</f>
        <v>#REF!</v>
      </c>
    </row>
    <row r="2739" spans="1:19" ht="24.75" customHeight="1">
      <c r="A2739" s="228" t="e">
        <f>Produit_Tarif_Stock!#REF!</f>
        <v>#REF!</v>
      </c>
      <c r="B2739" s="118" t="e">
        <f>IF(Produit_Tarif_Stock!#REF!&lt;&gt;"",Produit_Tarif_Stock!#REF!,"")</f>
        <v>#REF!</v>
      </c>
      <c r="C2739" s="502" t="e">
        <f>IF(Produit_Tarif_Stock!#REF!&lt;&gt;"",Produit_Tarif_Stock!#REF!,"")</f>
        <v>#REF!</v>
      </c>
      <c r="D2739" s="505" t="e">
        <f>IF(Produit_Tarif_Stock!#REF!&lt;&gt;"",Produit_Tarif_Stock!#REF!,"")</f>
        <v>#REF!</v>
      </c>
      <c r="E2739" s="514" t="e">
        <f>IF(Produit_Tarif_Stock!#REF!&lt;&gt;0,Produit_Tarif_Stock!#REF!,"")</f>
        <v>#REF!</v>
      </c>
      <c r="F2739" s="2" t="e">
        <f>IF(Produit_Tarif_Stock!#REF!&lt;&gt;"",Produit_Tarif_Stock!#REF!,"")</f>
        <v>#REF!</v>
      </c>
      <c r="G2739" s="506" t="e">
        <f>IF(Produit_Tarif_Stock!#REF!&lt;&gt;0,Produit_Tarif_Stock!#REF!,"")</f>
        <v>#REF!</v>
      </c>
      <c r="I2739" s="506" t="str">
        <f t="shared" si="86"/>
        <v/>
      </c>
      <c r="J2739" s="2" t="e">
        <f>IF(Produit_Tarif_Stock!#REF!&lt;&gt;0,Produit_Tarif_Stock!#REF!,"")</f>
        <v>#REF!</v>
      </c>
      <c r="K2739" s="2" t="e">
        <f>IF(Produit_Tarif_Stock!#REF!&lt;&gt;0,Produit_Tarif_Stock!#REF!,"")</f>
        <v>#REF!</v>
      </c>
      <c r="L2739" s="114" t="e">
        <f>IF(Produit_Tarif_Stock!#REF!&lt;&gt;0,Produit_Tarif_Stock!#REF!,"")</f>
        <v>#REF!</v>
      </c>
      <c r="M2739" s="114" t="e">
        <f>IF(Produit_Tarif_Stock!#REF!&lt;&gt;0,Produit_Tarif_Stock!#REF!,"")</f>
        <v>#REF!</v>
      </c>
      <c r="N2739" s="454"/>
      <c r="P2739" s="2" t="e">
        <f>IF(Produit_Tarif_Stock!#REF!&lt;&gt;0,Produit_Tarif_Stock!#REF!,"")</f>
        <v>#REF!</v>
      </c>
      <c r="Q2739" s="518" t="e">
        <f>IF(Produit_Tarif_Stock!#REF!&lt;&gt;0,(E2739-(E2739*H2739)-Produit_Tarif_Stock!#REF!)/Produit_Tarif_Stock!#REF!*100,(E2739-(E2739*H2739)-Produit_Tarif_Stock!#REF!)/Produit_Tarif_Stock!#REF!*100)</f>
        <v>#REF!</v>
      </c>
      <c r="R2739" s="523">
        <f t="shared" si="87"/>
        <v>0</v>
      </c>
      <c r="S2739" s="524" t="e">
        <f>Produit_Tarif_Stock!#REF!</f>
        <v>#REF!</v>
      </c>
    </row>
    <row r="2740" spans="1:19" ht="24.75" customHeight="1">
      <c r="A2740" s="228" t="e">
        <f>Produit_Tarif_Stock!#REF!</f>
        <v>#REF!</v>
      </c>
      <c r="B2740" s="118" t="e">
        <f>IF(Produit_Tarif_Stock!#REF!&lt;&gt;"",Produit_Tarif_Stock!#REF!,"")</f>
        <v>#REF!</v>
      </c>
      <c r="C2740" s="502" t="e">
        <f>IF(Produit_Tarif_Stock!#REF!&lt;&gt;"",Produit_Tarif_Stock!#REF!,"")</f>
        <v>#REF!</v>
      </c>
      <c r="D2740" s="505" t="e">
        <f>IF(Produit_Tarif_Stock!#REF!&lt;&gt;"",Produit_Tarif_Stock!#REF!,"")</f>
        <v>#REF!</v>
      </c>
      <c r="E2740" s="514" t="e">
        <f>IF(Produit_Tarif_Stock!#REF!&lt;&gt;0,Produit_Tarif_Stock!#REF!,"")</f>
        <v>#REF!</v>
      </c>
      <c r="F2740" s="2" t="e">
        <f>IF(Produit_Tarif_Stock!#REF!&lt;&gt;"",Produit_Tarif_Stock!#REF!,"")</f>
        <v>#REF!</v>
      </c>
      <c r="G2740" s="506" t="e">
        <f>IF(Produit_Tarif_Stock!#REF!&lt;&gt;0,Produit_Tarif_Stock!#REF!,"")</f>
        <v>#REF!</v>
      </c>
      <c r="I2740" s="506" t="str">
        <f t="shared" si="86"/>
        <v/>
      </c>
      <c r="J2740" s="2" t="e">
        <f>IF(Produit_Tarif_Stock!#REF!&lt;&gt;0,Produit_Tarif_Stock!#REF!,"")</f>
        <v>#REF!</v>
      </c>
      <c r="K2740" s="2" t="e">
        <f>IF(Produit_Tarif_Stock!#REF!&lt;&gt;0,Produit_Tarif_Stock!#REF!,"")</f>
        <v>#REF!</v>
      </c>
      <c r="L2740" s="114" t="e">
        <f>IF(Produit_Tarif_Stock!#REF!&lt;&gt;0,Produit_Tarif_Stock!#REF!,"")</f>
        <v>#REF!</v>
      </c>
      <c r="M2740" s="114" t="e">
        <f>IF(Produit_Tarif_Stock!#REF!&lt;&gt;0,Produit_Tarif_Stock!#REF!,"")</f>
        <v>#REF!</v>
      </c>
      <c r="N2740" s="454"/>
      <c r="P2740" s="2" t="e">
        <f>IF(Produit_Tarif_Stock!#REF!&lt;&gt;0,Produit_Tarif_Stock!#REF!,"")</f>
        <v>#REF!</v>
      </c>
      <c r="Q2740" s="518" t="e">
        <f>IF(Produit_Tarif_Stock!#REF!&lt;&gt;0,(E2740-(E2740*H2740)-Produit_Tarif_Stock!#REF!)/Produit_Tarif_Stock!#REF!*100,(E2740-(E2740*H2740)-Produit_Tarif_Stock!#REF!)/Produit_Tarif_Stock!#REF!*100)</f>
        <v>#REF!</v>
      </c>
      <c r="R2740" s="523">
        <f t="shared" si="87"/>
        <v>0</v>
      </c>
      <c r="S2740" s="524" t="e">
        <f>Produit_Tarif_Stock!#REF!</f>
        <v>#REF!</v>
      </c>
    </row>
    <row r="2741" spans="1:19" ht="24.75" customHeight="1">
      <c r="A2741" s="228" t="e">
        <f>Produit_Tarif_Stock!#REF!</f>
        <v>#REF!</v>
      </c>
      <c r="B2741" s="118" t="e">
        <f>IF(Produit_Tarif_Stock!#REF!&lt;&gt;"",Produit_Tarif_Stock!#REF!,"")</f>
        <v>#REF!</v>
      </c>
      <c r="C2741" s="502" t="e">
        <f>IF(Produit_Tarif_Stock!#REF!&lt;&gt;"",Produit_Tarif_Stock!#REF!,"")</f>
        <v>#REF!</v>
      </c>
      <c r="D2741" s="505" t="e">
        <f>IF(Produit_Tarif_Stock!#REF!&lt;&gt;"",Produit_Tarif_Stock!#REF!,"")</f>
        <v>#REF!</v>
      </c>
      <c r="E2741" s="514" t="e">
        <f>IF(Produit_Tarif_Stock!#REF!&lt;&gt;0,Produit_Tarif_Stock!#REF!,"")</f>
        <v>#REF!</v>
      </c>
      <c r="F2741" s="2" t="e">
        <f>IF(Produit_Tarif_Stock!#REF!&lt;&gt;"",Produit_Tarif_Stock!#REF!,"")</f>
        <v>#REF!</v>
      </c>
      <c r="G2741" s="506" t="e">
        <f>IF(Produit_Tarif_Stock!#REF!&lt;&gt;0,Produit_Tarif_Stock!#REF!,"")</f>
        <v>#REF!</v>
      </c>
      <c r="I2741" s="506" t="str">
        <f t="shared" si="86"/>
        <v/>
      </c>
      <c r="J2741" s="2" t="e">
        <f>IF(Produit_Tarif_Stock!#REF!&lt;&gt;0,Produit_Tarif_Stock!#REF!,"")</f>
        <v>#REF!</v>
      </c>
      <c r="K2741" s="2" t="e">
        <f>IF(Produit_Tarif_Stock!#REF!&lt;&gt;0,Produit_Tarif_Stock!#REF!,"")</f>
        <v>#REF!</v>
      </c>
      <c r="L2741" s="114" t="e">
        <f>IF(Produit_Tarif_Stock!#REF!&lt;&gt;0,Produit_Tarif_Stock!#REF!,"")</f>
        <v>#REF!</v>
      </c>
      <c r="M2741" s="114" t="e">
        <f>IF(Produit_Tarif_Stock!#REF!&lt;&gt;0,Produit_Tarif_Stock!#REF!,"")</f>
        <v>#REF!</v>
      </c>
      <c r="N2741" s="454"/>
      <c r="P2741" s="2" t="e">
        <f>IF(Produit_Tarif_Stock!#REF!&lt;&gt;0,Produit_Tarif_Stock!#REF!,"")</f>
        <v>#REF!</v>
      </c>
      <c r="Q2741" s="518" t="e">
        <f>IF(Produit_Tarif_Stock!#REF!&lt;&gt;0,(E2741-(E2741*H2741)-Produit_Tarif_Stock!#REF!)/Produit_Tarif_Stock!#REF!*100,(E2741-(E2741*H2741)-Produit_Tarif_Stock!#REF!)/Produit_Tarif_Stock!#REF!*100)</f>
        <v>#REF!</v>
      </c>
      <c r="R2741" s="523">
        <f t="shared" si="87"/>
        <v>0</v>
      </c>
      <c r="S2741" s="524" t="e">
        <f>Produit_Tarif_Stock!#REF!</f>
        <v>#REF!</v>
      </c>
    </row>
    <row r="2742" spans="1:19" ht="24.75" customHeight="1">
      <c r="A2742" s="228" t="e">
        <f>Produit_Tarif_Stock!#REF!</f>
        <v>#REF!</v>
      </c>
      <c r="B2742" s="118" t="e">
        <f>IF(Produit_Tarif_Stock!#REF!&lt;&gt;"",Produit_Tarif_Stock!#REF!,"")</f>
        <v>#REF!</v>
      </c>
      <c r="C2742" s="502" t="e">
        <f>IF(Produit_Tarif_Stock!#REF!&lt;&gt;"",Produit_Tarif_Stock!#REF!,"")</f>
        <v>#REF!</v>
      </c>
      <c r="D2742" s="505" t="e">
        <f>IF(Produit_Tarif_Stock!#REF!&lt;&gt;"",Produit_Tarif_Stock!#REF!,"")</f>
        <v>#REF!</v>
      </c>
      <c r="E2742" s="514" t="e">
        <f>IF(Produit_Tarif_Stock!#REF!&lt;&gt;0,Produit_Tarif_Stock!#REF!,"")</f>
        <v>#REF!</v>
      </c>
      <c r="F2742" s="2" t="e">
        <f>IF(Produit_Tarif_Stock!#REF!&lt;&gt;"",Produit_Tarif_Stock!#REF!,"")</f>
        <v>#REF!</v>
      </c>
      <c r="G2742" s="506" t="e">
        <f>IF(Produit_Tarif_Stock!#REF!&lt;&gt;0,Produit_Tarif_Stock!#REF!,"")</f>
        <v>#REF!</v>
      </c>
      <c r="I2742" s="506" t="str">
        <f t="shared" si="86"/>
        <v/>
      </c>
      <c r="J2742" s="2" t="e">
        <f>IF(Produit_Tarif_Stock!#REF!&lt;&gt;0,Produit_Tarif_Stock!#REF!,"")</f>
        <v>#REF!</v>
      </c>
      <c r="K2742" s="2" t="e">
        <f>IF(Produit_Tarif_Stock!#REF!&lt;&gt;0,Produit_Tarif_Stock!#REF!,"")</f>
        <v>#REF!</v>
      </c>
      <c r="L2742" s="114" t="e">
        <f>IF(Produit_Tarif_Stock!#REF!&lt;&gt;0,Produit_Tarif_Stock!#REF!,"")</f>
        <v>#REF!</v>
      </c>
      <c r="M2742" s="114" t="e">
        <f>IF(Produit_Tarif_Stock!#REF!&lt;&gt;0,Produit_Tarif_Stock!#REF!,"")</f>
        <v>#REF!</v>
      </c>
      <c r="N2742" s="454"/>
      <c r="P2742" s="2" t="e">
        <f>IF(Produit_Tarif_Stock!#REF!&lt;&gt;0,Produit_Tarif_Stock!#REF!,"")</f>
        <v>#REF!</v>
      </c>
      <c r="Q2742" s="518" t="e">
        <f>IF(Produit_Tarif_Stock!#REF!&lt;&gt;0,(E2742-(E2742*H2742)-Produit_Tarif_Stock!#REF!)/Produit_Tarif_Stock!#REF!*100,(E2742-(E2742*H2742)-Produit_Tarif_Stock!#REF!)/Produit_Tarif_Stock!#REF!*100)</f>
        <v>#REF!</v>
      </c>
      <c r="R2742" s="523">
        <f t="shared" si="87"/>
        <v>0</v>
      </c>
      <c r="S2742" s="524" t="e">
        <f>Produit_Tarif_Stock!#REF!</f>
        <v>#REF!</v>
      </c>
    </row>
    <row r="2743" spans="1:19" ht="24.75" customHeight="1">
      <c r="A2743" s="228" t="e">
        <f>Produit_Tarif_Stock!#REF!</f>
        <v>#REF!</v>
      </c>
      <c r="B2743" s="118" t="e">
        <f>IF(Produit_Tarif_Stock!#REF!&lt;&gt;"",Produit_Tarif_Stock!#REF!,"")</f>
        <v>#REF!</v>
      </c>
      <c r="C2743" s="502" t="e">
        <f>IF(Produit_Tarif_Stock!#REF!&lt;&gt;"",Produit_Tarif_Stock!#REF!,"")</f>
        <v>#REF!</v>
      </c>
      <c r="D2743" s="505" t="e">
        <f>IF(Produit_Tarif_Stock!#REF!&lt;&gt;"",Produit_Tarif_Stock!#REF!,"")</f>
        <v>#REF!</v>
      </c>
      <c r="E2743" s="514" t="e">
        <f>IF(Produit_Tarif_Stock!#REF!&lt;&gt;0,Produit_Tarif_Stock!#REF!,"")</f>
        <v>#REF!</v>
      </c>
      <c r="F2743" s="2" t="e">
        <f>IF(Produit_Tarif_Stock!#REF!&lt;&gt;"",Produit_Tarif_Stock!#REF!,"")</f>
        <v>#REF!</v>
      </c>
      <c r="G2743" s="506" t="e">
        <f>IF(Produit_Tarif_Stock!#REF!&lt;&gt;0,Produit_Tarif_Stock!#REF!,"")</f>
        <v>#REF!</v>
      </c>
      <c r="I2743" s="506" t="str">
        <f t="shared" si="86"/>
        <v/>
      </c>
      <c r="J2743" s="2" t="e">
        <f>IF(Produit_Tarif_Stock!#REF!&lt;&gt;0,Produit_Tarif_Stock!#REF!,"")</f>
        <v>#REF!</v>
      </c>
      <c r="K2743" s="2" t="e">
        <f>IF(Produit_Tarif_Stock!#REF!&lt;&gt;0,Produit_Tarif_Stock!#REF!,"")</f>
        <v>#REF!</v>
      </c>
      <c r="L2743" s="114" t="e">
        <f>IF(Produit_Tarif_Stock!#REF!&lt;&gt;0,Produit_Tarif_Stock!#REF!,"")</f>
        <v>#REF!</v>
      </c>
      <c r="M2743" s="114" t="e">
        <f>IF(Produit_Tarif_Stock!#REF!&lt;&gt;0,Produit_Tarif_Stock!#REF!,"")</f>
        <v>#REF!</v>
      </c>
      <c r="N2743" s="454"/>
      <c r="P2743" s="2" t="e">
        <f>IF(Produit_Tarif_Stock!#REF!&lt;&gt;0,Produit_Tarif_Stock!#REF!,"")</f>
        <v>#REF!</v>
      </c>
      <c r="Q2743" s="518" t="e">
        <f>IF(Produit_Tarif_Stock!#REF!&lt;&gt;0,(E2743-(E2743*H2743)-Produit_Tarif_Stock!#REF!)/Produit_Tarif_Stock!#REF!*100,(E2743-(E2743*H2743)-Produit_Tarif_Stock!#REF!)/Produit_Tarif_Stock!#REF!*100)</f>
        <v>#REF!</v>
      </c>
      <c r="R2743" s="523">
        <f t="shared" si="87"/>
        <v>0</v>
      </c>
      <c r="S2743" s="524" t="e">
        <f>Produit_Tarif_Stock!#REF!</f>
        <v>#REF!</v>
      </c>
    </row>
    <row r="2744" spans="1:19" ht="24.75" customHeight="1">
      <c r="A2744" s="228" t="e">
        <f>Produit_Tarif_Stock!#REF!</f>
        <v>#REF!</v>
      </c>
      <c r="B2744" s="118" t="e">
        <f>IF(Produit_Tarif_Stock!#REF!&lt;&gt;"",Produit_Tarif_Stock!#REF!,"")</f>
        <v>#REF!</v>
      </c>
      <c r="C2744" s="502" t="e">
        <f>IF(Produit_Tarif_Stock!#REF!&lt;&gt;"",Produit_Tarif_Stock!#REF!,"")</f>
        <v>#REF!</v>
      </c>
      <c r="D2744" s="505" t="e">
        <f>IF(Produit_Tarif_Stock!#REF!&lt;&gt;"",Produit_Tarif_Stock!#REF!,"")</f>
        <v>#REF!</v>
      </c>
      <c r="E2744" s="514" t="e">
        <f>IF(Produit_Tarif_Stock!#REF!&lt;&gt;0,Produit_Tarif_Stock!#REF!,"")</f>
        <v>#REF!</v>
      </c>
      <c r="F2744" s="2" t="e">
        <f>IF(Produit_Tarif_Stock!#REF!&lt;&gt;"",Produit_Tarif_Stock!#REF!,"")</f>
        <v>#REF!</v>
      </c>
      <c r="G2744" s="506" t="e">
        <f>IF(Produit_Tarif_Stock!#REF!&lt;&gt;0,Produit_Tarif_Stock!#REF!,"")</f>
        <v>#REF!</v>
      </c>
      <c r="I2744" s="506" t="str">
        <f t="shared" si="86"/>
        <v/>
      </c>
      <c r="J2744" s="2" t="e">
        <f>IF(Produit_Tarif_Stock!#REF!&lt;&gt;0,Produit_Tarif_Stock!#REF!,"")</f>
        <v>#REF!</v>
      </c>
      <c r="K2744" s="2" t="e">
        <f>IF(Produit_Tarif_Stock!#REF!&lt;&gt;0,Produit_Tarif_Stock!#REF!,"")</f>
        <v>#REF!</v>
      </c>
      <c r="L2744" s="114" t="e">
        <f>IF(Produit_Tarif_Stock!#REF!&lt;&gt;0,Produit_Tarif_Stock!#REF!,"")</f>
        <v>#REF!</v>
      </c>
      <c r="M2744" s="114" t="e">
        <f>IF(Produit_Tarif_Stock!#REF!&lt;&gt;0,Produit_Tarif_Stock!#REF!,"")</f>
        <v>#REF!</v>
      </c>
      <c r="N2744" s="454"/>
      <c r="P2744" s="2" t="e">
        <f>IF(Produit_Tarif_Stock!#REF!&lt;&gt;0,Produit_Tarif_Stock!#REF!,"")</f>
        <v>#REF!</v>
      </c>
      <c r="Q2744" s="518" t="e">
        <f>IF(Produit_Tarif_Stock!#REF!&lt;&gt;0,(E2744-(E2744*H2744)-Produit_Tarif_Stock!#REF!)/Produit_Tarif_Stock!#REF!*100,(E2744-(E2744*H2744)-Produit_Tarif_Stock!#REF!)/Produit_Tarif_Stock!#REF!*100)</f>
        <v>#REF!</v>
      </c>
      <c r="R2744" s="523">
        <f t="shared" si="87"/>
        <v>0</v>
      </c>
      <c r="S2744" s="524" t="e">
        <f>Produit_Tarif_Stock!#REF!</f>
        <v>#REF!</v>
      </c>
    </row>
    <row r="2745" spans="1:19" ht="24.75" customHeight="1">
      <c r="A2745" s="228" t="e">
        <f>Produit_Tarif_Stock!#REF!</f>
        <v>#REF!</v>
      </c>
      <c r="B2745" s="118" t="e">
        <f>IF(Produit_Tarif_Stock!#REF!&lt;&gt;"",Produit_Tarif_Stock!#REF!,"")</f>
        <v>#REF!</v>
      </c>
      <c r="C2745" s="502" t="e">
        <f>IF(Produit_Tarif_Stock!#REF!&lt;&gt;"",Produit_Tarif_Stock!#REF!,"")</f>
        <v>#REF!</v>
      </c>
      <c r="D2745" s="505" t="e">
        <f>IF(Produit_Tarif_Stock!#REF!&lt;&gt;"",Produit_Tarif_Stock!#REF!,"")</f>
        <v>#REF!</v>
      </c>
      <c r="E2745" s="514" t="e">
        <f>IF(Produit_Tarif_Stock!#REF!&lt;&gt;0,Produit_Tarif_Stock!#REF!,"")</f>
        <v>#REF!</v>
      </c>
      <c r="F2745" s="2" t="e">
        <f>IF(Produit_Tarif_Stock!#REF!&lt;&gt;"",Produit_Tarif_Stock!#REF!,"")</f>
        <v>#REF!</v>
      </c>
      <c r="G2745" s="506" t="e">
        <f>IF(Produit_Tarif_Stock!#REF!&lt;&gt;0,Produit_Tarif_Stock!#REF!,"")</f>
        <v>#REF!</v>
      </c>
      <c r="I2745" s="506" t="str">
        <f t="shared" si="86"/>
        <v/>
      </c>
      <c r="J2745" s="2" t="e">
        <f>IF(Produit_Tarif_Stock!#REF!&lt;&gt;0,Produit_Tarif_Stock!#REF!,"")</f>
        <v>#REF!</v>
      </c>
      <c r="K2745" s="2" t="e">
        <f>IF(Produit_Tarif_Stock!#REF!&lt;&gt;0,Produit_Tarif_Stock!#REF!,"")</f>
        <v>#REF!</v>
      </c>
      <c r="L2745" s="114" t="e">
        <f>IF(Produit_Tarif_Stock!#REF!&lt;&gt;0,Produit_Tarif_Stock!#REF!,"")</f>
        <v>#REF!</v>
      </c>
      <c r="M2745" s="114" t="e">
        <f>IF(Produit_Tarif_Stock!#REF!&lt;&gt;0,Produit_Tarif_Stock!#REF!,"")</f>
        <v>#REF!</v>
      </c>
      <c r="N2745" s="454"/>
      <c r="P2745" s="2" t="e">
        <f>IF(Produit_Tarif_Stock!#REF!&lt;&gt;0,Produit_Tarif_Stock!#REF!,"")</f>
        <v>#REF!</v>
      </c>
      <c r="Q2745" s="518" t="e">
        <f>IF(Produit_Tarif_Stock!#REF!&lt;&gt;0,(E2745-(E2745*H2745)-Produit_Tarif_Stock!#REF!)/Produit_Tarif_Stock!#REF!*100,(E2745-(E2745*H2745)-Produit_Tarif_Stock!#REF!)/Produit_Tarif_Stock!#REF!*100)</f>
        <v>#REF!</v>
      </c>
      <c r="R2745" s="523">
        <f t="shared" si="87"/>
        <v>0</v>
      </c>
      <c r="S2745" s="524" t="e">
        <f>Produit_Tarif_Stock!#REF!</f>
        <v>#REF!</v>
      </c>
    </row>
    <row r="2746" spans="1:19" ht="24.75" customHeight="1">
      <c r="A2746" s="228" t="e">
        <f>Produit_Tarif_Stock!#REF!</f>
        <v>#REF!</v>
      </c>
      <c r="B2746" s="118" t="e">
        <f>IF(Produit_Tarif_Stock!#REF!&lt;&gt;"",Produit_Tarif_Stock!#REF!,"")</f>
        <v>#REF!</v>
      </c>
      <c r="C2746" s="502" t="e">
        <f>IF(Produit_Tarif_Stock!#REF!&lt;&gt;"",Produit_Tarif_Stock!#REF!,"")</f>
        <v>#REF!</v>
      </c>
      <c r="D2746" s="505" t="e">
        <f>IF(Produit_Tarif_Stock!#REF!&lt;&gt;"",Produit_Tarif_Stock!#REF!,"")</f>
        <v>#REF!</v>
      </c>
      <c r="E2746" s="514" t="e">
        <f>IF(Produit_Tarif_Stock!#REF!&lt;&gt;0,Produit_Tarif_Stock!#REF!,"")</f>
        <v>#REF!</v>
      </c>
      <c r="F2746" s="2" t="e">
        <f>IF(Produit_Tarif_Stock!#REF!&lt;&gt;"",Produit_Tarif_Stock!#REF!,"")</f>
        <v>#REF!</v>
      </c>
      <c r="G2746" s="506" t="e">
        <f>IF(Produit_Tarif_Stock!#REF!&lt;&gt;0,Produit_Tarif_Stock!#REF!,"")</f>
        <v>#REF!</v>
      </c>
      <c r="I2746" s="506" t="str">
        <f t="shared" si="86"/>
        <v/>
      </c>
      <c r="J2746" s="2" t="e">
        <f>IF(Produit_Tarif_Stock!#REF!&lt;&gt;0,Produit_Tarif_Stock!#REF!,"")</f>
        <v>#REF!</v>
      </c>
      <c r="K2746" s="2" t="e">
        <f>IF(Produit_Tarif_Stock!#REF!&lt;&gt;0,Produit_Tarif_Stock!#REF!,"")</f>
        <v>#REF!</v>
      </c>
      <c r="L2746" s="114" t="e">
        <f>IF(Produit_Tarif_Stock!#REF!&lt;&gt;0,Produit_Tarif_Stock!#REF!,"")</f>
        <v>#REF!</v>
      </c>
      <c r="M2746" s="114" t="e">
        <f>IF(Produit_Tarif_Stock!#REF!&lt;&gt;0,Produit_Tarif_Stock!#REF!,"")</f>
        <v>#REF!</v>
      </c>
      <c r="N2746" s="454"/>
      <c r="P2746" s="2" t="e">
        <f>IF(Produit_Tarif_Stock!#REF!&lt;&gt;0,Produit_Tarif_Stock!#REF!,"")</f>
        <v>#REF!</v>
      </c>
      <c r="Q2746" s="518" t="e">
        <f>IF(Produit_Tarif_Stock!#REF!&lt;&gt;0,(E2746-(E2746*H2746)-Produit_Tarif_Stock!#REF!)/Produit_Tarif_Stock!#REF!*100,(E2746-(E2746*H2746)-Produit_Tarif_Stock!#REF!)/Produit_Tarif_Stock!#REF!*100)</f>
        <v>#REF!</v>
      </c>
      <c r="R2746" s="523">
        <f t="shared" si="87"/>
        <v>0</v>
      </c>
      <c r="S2746" s="524" t="e">
        <f>Produit_Tarif_Stock!#REF!</f>
        <v>#REF!</v>
      </c>
    </row>
    <row r="2747" spans="1:19" ht="24.75" customHeight="1">
      <c r="A2747" s="228" t="e">
        <f>Produit_Tarif_Stock!#REF!</f>
        <v>#REF!</v>
      </c>
      <c r="B2747" s="118" t="e">
        <f>IF(Produit_Tarif_Stock!#REF!&lt;&gt;"",Produit_Tarif_Stock!#REF!,"")</f>
        <v>#REF!</v>
      </c>
      <c r="C2747" s="502" t="e">
        <f>IF(Produit_Tarif_Stock!#REF!&lt;&gt;"",Produit_Tarif_Stock!#REF!,"")</f>
        <v>#REF!</v>
      </c>
      <c r="D2747" s="505" t="e">
        <f>IF(Produit_Tarif_Stock!#REF!&lt;&gt;"",Produit_Tarif_Stock!#REF!,"")</f>
        <v>#REF!</v>
      </c>
      <c r="E2747" s="514" t="e">
        <f>IF(Produit_Tarif_Stock!#REF!&lt;&gt;0,Produit_Tarif_Stock!#REF!,"")</f>
        <v>#REF!</v>
      </c>
      <c r="F2747" s="2" t="e">
        <f>IF(Produit_Tarif_Stock!#REF!&lt;&gt;"",Produit_Tarif_Stock!#REF!,"")</f>
        <v>#REF!</v>
      </c>
      <c r="G2747" s="506" t="e">
        <f>IF(Produit_Tarif_Stock!#REF!&lt;&gt;0,Produit_Tarif_Stock!#REF!,"")</f>
        <v>#REF!</v>
      </c>
      <c r="I2747" s="506" t="str">
        <f t="shared" si="86"/>
        <v/>
      </c>
      <c r="J2747" s="2" t="e">
        <f>IF(Produit_Tarif_Stock!#REF!&lt;&gt;0,Produit_Tarif_Stock!#REF!,"")</f>
        <v>#REF!</v>
      </c>
      <c r="K2747" s="2" t="e">
        <f>IF(Produit_Tarif_Stock!#REF!&lt;&gt;0,Produit_Tarif_Stock!#REF!,"")</f>
        <v>#REF!</v>
      </c>
      <c r="L2747" s="114" t="e">
        <f>IF(Produit_Tarif_Stock!#REF!&lt;&gt;0,Produit_Tarif_Stock!#REF!,"")</f>
        <v>#REF!</v>
      </c>
      <c r="M2747" s="114" t="e">
        <f>IF(Produit_Tarif_Stock!#REF!&lt;&gt;0,Produit_Tarif_Stock!#REF!,"")</f>
        <v>#REF!</v>
      </c>
      <c r="N2747" s="454"/>
      <c r="P2747" s="2" t="e">
        <f>IF(Produit_Tarif_Stock!#REF!&lt;&gt;0,Produit_Tarif_Stock!#REF!,"")</f>
        <v>#REF!</v>
      </c>
      <c r="Q2747" s="518" t="e">
        <f>IF(Produit_Tarif_Stock!#REF!&lt;&gt;0,(E2747-(E2747*H2747)-Produit_Tarif_Stock!#REF!)/Produit_Tarif_Stock!#REF!*100,(E2747-(E2747*H2747)-Produit_Tarif_Stock!#REF!)/Produit_Tarif_Stock!#REF!*100)</f>
        <v>#REF!</v>
      </c>
      <c r="R2747" s="523">
        <f t="shared" si="87"/>
        <v>0</v>
      </c>
      <c r="S2747" s="524" t="e">
        <f>Produit_Tarif_Stock!#REF!</f>
        <v>#REF!</v>
      </c>
    </row>
    <row r="2748" spans="1:19" ht="24.75" customHeight="1">
      <c r="A2748" s="228" t="e">
        <f>Produit_Tarif_Stock!#REF!</f>
        <v>#REF!</v>
      </c>
      <c r="B2748" s="118" t="e">
        <f>IF(Produit_Tarif_Stock!#REF!&lt;&gt;"",Produit_Tarif_Stock!#REF!,"")</f>
        <v>#REF!</v>
      </c>
      <c r="C2748" s="502" t="e">
        <f>IF(Produit_Tarif_Stock!#REF!&lt;&gt;"",Produit_Tarif_Stock!#REF!,"")</f>
        <v>#REF!</v>
      </c>
      <c r="D2748" s="505" t="e">
        <f>IF(Produit_Tarif_Stock!#REF!&lt;&gt;"",Produit_Tarif_Stock!#REF!,"")</f>
        <v>#REF!</v>
      </c>
      <c r="E2748" s="514" t="e">
        <f>IF(Produit_Tarif_Stock!#REF!&lt;&gt;0,Produit_Tarif_Stock!#REF!,"")</f>
        <v>#REF!</v>
      </c>
      <c r="F2748" s="2" t="e">
        <f>IF(Produit_Tarif_Stock!#REF!&lt;&gt;"",Produit_Tarif_Stock!#REF!,"")</f>
        <v>#REF!</v>
      </c>
      <c r="G2748" s="506" t="e">
        <f>IF(Produit_Tarif_Stock!#REF!&lt;&gt;0,Produit_Tarif_Stock!#REF!,"")</f>
        <v>#REF!</v>
      </c>
      <c r="I2748" s="506" t="str">
        <f t="shared" si="86"/>
        <v/>
      </c>
      <c r="J2748" s="2" t="e">
        <f>IF(Produit_Tarif_Stock!#REF!&lt;&gt;0,Produit_Tarif_Stock!#REF!,"")</f>
        <v>#REF!</v>
      </c>
      <c r="K2748" s="2" t="e">
        <f>IF(Produit_Tarif_Stock!#REF!&lt;&gt;0,Produit_Tarif_Stock!#REF!,"")</f>
        <v>#REF!</v>
      </c>
      <c r="L2748" s="114" t="e">
        <f>IF(Produit_Tarif_Stock!#REF!&lt;&gt;0,Produit_Tarif_Stock!#REF!,"")</f>
        <v>#REF!</v>
      </c>
      <c r="M2748" s="114" t="e">
        <f>IF(Produit_Tarif_Stock!#REF!&lt;&gt;0,Produit_Tarif_Stock!#REF!,"")</f>
        <v>#REF!</v>
      </c>
      <c r="N2748" s="454"/>
      <c r="P2748" s="2" t="e">
        <f>IF(Produit_Tarif_Stock!#REF!&lt;&gt;0,Produit_Tarif_Stock!#REF!,"")</f>
        <v>#REF!</v>
      </c>
      <c r="Q2748" s="518" t="e">
        <f>IF(Produit_Tarif_Stock!#REF!&lt;&gt;0,(E2748-(E2748*H2748)-Produit_Tarif_Stock!#REF!)/Produit_Tarif_Stock!#REF!*100,(E2748-(E2748*H2748)-Produit_Tarif_Stock!#REF!)/Produit_Tarif_Stock!#REF!*100)</f>
        <v>#REF!</v>
      </c>
      <c r="R2748" s="523">
        <f t="shared" si="87"/>
        <v>0</v>
      </c>
      <c r="S2748" s="524" t="e">
        <f>Produit_Tarif_Stock!#REF!</f>
        <v>#REF!</v>
      </c>
    </row>
    <row r="2749" spans="1:19" ht="24.75" customHeight="1">
      <c r="A2749" s="228" t="e">
        <f>Produit_Tarif_Stock!#REF!</f>
        <v>#REF!</v>
      </c>
      <c r="B2749" s="118" t="e">
        <f>IF(Produit_Tarif_Stock!#REF!&lt;&gt;"",Produit_Tarif_Stock!#REF!,"")</f>
        <v>#REF!</v>
      </c>
      <c r="C2749" s="502" t="e">
        <f>IF(Produit_Tarif_Stock!#REF!&lt;&gt;"",Produit_Tarif_Stock!#REF!,"")</f>
        <v>#REF!</v>
      </c>
      <c r="D2749" s="505" t="e">
        <f>IF(Produit_Tarif_Stock!#REF!&lt;&gt;"",Produit_Tarif_Stock!#REF!,"")</f>
        <v>#REF!</v>
      </c>
      <c r="E2749" s="514" t="e">
        <f>IF(Produit_Tarif_Stock!#REF!&lt;&gt;0,Produit_Tarif_Stock!#REF!,"")</f>
        <v>#REF!</v>
      </c>
      <c r="F2749" s="2" t="e">
        <f>IF(Produit_Tarif_Stock!#REF!&lt;&gt;"",Produit_Tarif_Stock!#REF!,"")</f>
        <v>#REF!</v>
      </c>
      <c r="G2749" s="506" t="e">
        <f>IF(Produit_Tarif_Stock!#REF!&lt;&gt;0,Produit_Tarif_Stock!#REF!,"")</f>
        <v>#REF!</v>
      </c>
      <c r="I2749" s="506" t="str">
        <f t="shared" si="86"/>
        <v/>
      </c>
      <c r="J2749" s="2" t="e">
        <f>IF(Produit_Tarif_Stock!#REF!&lt;&gt;0,Produit_Tarif_Stock!#REF!,"")</f>
        <v>#REF!</v>
      </c>
      <c r="K2749" s="2" t="e">
        <f>IF(Produit_Tarif_Stock!#REF!&lt;&gt;0,Produit_Tarif_Stock!#REF!,"")</f>
        <v>#REF!</v>
      </c>
      <c r="L2749" s="114" t="e">
        <f>IF(Produit_Tarif_Stock!#REF!&lt;&gt;0,Produit_Tarif_Stock!#REF!,"")</f>
        <v>#REF!</v>
      </c>
      <c r="M2749" s="114" t="e">
        <f>IF(Produit_Tarif_Stock!#REF!&lt;&gt;0,Produit_Tarif_Stock!#REF!,"")</f>
        <v>#REF!</v>
      </c>
      <c r="N2749" s="454"/>
      <c r="P2749" s="2" t="e">
        <f>IF(Produit_Tarif_Stock!#REF!&lt;&gt;0,Produit_Tarif_Stock!#REF!,"")</f>
        <v>#REF!</v>
      </c>
      <c r="Q2749" s="518" t="e">
        <f>IF(Produit_Tarif_Stock!#REF!&lt;&gt;0,(E2749-(E2749*H2749)-Produit_Tarif_Stock!#REF!)/Produit_Tarif_Stock!#REF!*100,(E2749-(E2749*H2749)-Produit_Tarif_Stock!#REF!)/Produit_Tarif_Stock!#REF!*100)</f>
        <v>#REF!</v>
      </c>
      <c r="R2749" s="523">
        <f t="shared" si="87"/>
        <v>0</v>
      </c>
      <c r="S2749" s="524" t="e">
        <f>Produit_Tarif_Stock!#REF!</f>
        <v>#REF!</v>
      </c>
    </row>
    <row r="2750" spans="1:19" ht="24.75" customHeight="1">
      <c r="A2750" s="228" t="e">
        <f>Produit_Tarif_Stock!#REF!</f>
        <v>#REF!</v>
      </c>
      <c r="B2750" s="118" t="e">
        <f>IF(Produit_Tarif_Stock!#REF!&lt;&gt;"",Produit_Tarif_Stock!#REF!,"")</f>
        <v>#REF!</v>
      </c>
      <c r="C2750" s="502" t="e">
        <f>IF(Produit_Tarif_Stock!#REF!&lt;&gt;"",Produit_Tarif_Stock!#REF!,"")</f>
        <v>#REF!</v>
      </c>
      <c r="D2750" s="505" t="e">
        <f>IF(Produit_Tarif_Stock!#REF!&lt;&gt;"",Produit_Tarif_Stock!#REF!,"")</f>
        <v>#REF!</v>
      </c>
      <c r="E2750" s="514" t="e">
        <f>IF(Produit_Tarif_Stock!#REF!&lt;&gt;0,Produit_Tarif_Stock!#REF!,"")</f>
        <v>#REF!</v>
      </c>
      <c r="F2750" s="2" t="e">
        <f>IF(Produit_Tarif_Stock!#REF!&lt;&gt;"",Produit_Tarif_Stock!#REF!,"")</f>
        <v>#REF!</v>
      </c>
      <c r="G2750" s="506" t="e">
        <f>IF(Produit_Tarif_Stock!#REF!&lt;&gt;0,Produit_Tarif_Stock!#REF!,"")</f>
        <v>#REF!</v>
      </c>
      <c r="I2750" s="506" t="str">
        <f t="shared" si="86"/>
        <v/>
      </c>
      <c r="J2750" s="2" t="e">
        <f>IF(Produit_Tarif_Stock!#REF!&lt;&gt;0,Produit_Tarif_Stock!#REF!,"")</f>
        <v>#REF!</v>
      </c>
      <c r="K2750" s="2" t="e">
        <f>IF(Produit_Tarif_Stock!#REF!&lt;&gt;0,Produit_Tarif_Stock!#REF!,"")</f>
        <v>#REF!</v>
      </c>
      <c r="L2750" s="114" t="e">
        <f>IF(Produit_Tarif_Stock!#REF!&lt;&gt;0,Produit_Tarif_Stock!#REF!,"")</f>
        <v>#REF!</v>
      </c>
      <c r="M2750" s="114" t="e">
        <f>IF(Produit_Tarif_Stock!#REF!&lt;&gt;0,Produit_Tarif_Stock!#REF!,"")</f>
        <v>#REF!</v>
      </c>
      <c r="N2750" s="454"/>
      <c r="P2750" s="2" t="e">
        <f>IF(Produit_Tarif_Stock!#REF!&lt;&gt;0,Produit_Tarif_Stock!#REF!,"")</f>
        <v>#REF!</v>
      </c>
      <c r="Q2750" s="518" t="e">
        <f>IF(Produit_Tarif_Stock!#REF!&lt;&gt;0,(E2750-(E2750*H2750)-Produit_Tarif_Stock!#REF!)/Produit_Tarif_Stock!#REF!*100,(E2750-(E2750*H2750)-Produit_Tarif_Stock!#REF!)/Produit_Tarif_Stock!#REF!*100)</f>
        <v>#REF!</v>
      </c>
      <c r="R2750" s="523">
        <f t="shared" si="87"/>
        <v>0</v>
      </c>
      <c r="S2750" s="524" t="e">
        <f>Produit_Tarif_Stock!#REF!</f>
        <v>#REF!</v>
      </c>
    </row>
    <row r="2751" spans="1:19" ht="24.75" customHeight="1">
      <c r="A2751" s="228" t="e">
        <f>Produit_Tarif_Stock!#REF!</f>
        <v>#REF!</v>
      </c>
      <c r="B2751" s="118" t="e">
        <f>IF(Produit_Tarif_Stock!#REF!&lt;&gt;"",Produit_Tarif_Stock!#REF!,"")</f>
        <v>#REF!</v>
      </c>
      <c r="C2751" s="502" t="e">
        <f>IF(Produit_Tarif_Stock!#REF!&lt;&gt;"",Produit_Tarif_Stock!#REF!,"")</f>
        <v>#REF!</v>
      </c>
      <c r="D2751" s="505" t="e">
        <f>IF(Produit_Tarif_Stock!#REF!&lt;&gt;"",Produit_Tarif_Stock!#REF!,"")</f>
        <v>#REF!</v>
      </c>
      <c r="E2751" s="514" t="e">
        <f>IF(Produit_Tarif_Stock!#REF!&lt;&gt;0,Produit_Tarif_Stock!#REF!,"")</f>
        <v>#REF!</v>
      </c>
      <c r="F2751" s="2" t="e">
        <f>IF(Produit_Tarif_Stock!#REF!&lt;&gt;"",Produit_Tarif_Stock!#REF!,"")</f>
        <v>#REF!</v>
      </c>
      <c r="G2751" s="506" t="e">
        <f>IF(Produit_Tarif_Stock!#REF!&lt;&gt;0,Produit_Tarif_Stock!#REF!,"")</f>
        <v>#REF!</v>
      </c>
      <c r="I2751" s="506" t="str">
        <f t="shared" si="86"/>
        <v/>
      </c>
      <c r="J2751" s="2" t="e">
        <f>IF(Produit_Tarif_Stock!#REF!&lt;&gt;0,Produit_Tarif_Stock!#REF!,"")</f>
        <v>#REF!</v>
      </c>
      <c r="K2751" s="2" t="e">
        <f>IF(Produit_Tarif_Stock!#REF!&lt;&gt;0,Produit_Tarif_Stock!#REF!,"")</f>
        <v>#REF!</v>
      </c>
      <c r="L2751" s="114" t="e">
        <f>IF(Produit_Tarif_Stock!#REF!&lt;&gt;0,Produit_Tarif_Stock!#REF!,"")</f>
        <v>#REF!</v>
      </c>
      <c r="M2751" s="114" t="e">
        <f>IF(Produit_Tarif_Stock!#REF!&lt;&gt;0,Produit_Tarif_Stock!#REF!,"")</f>
        <v>#REF!</v>
      </c>
      <c r="N2751" s="454"/>
      <c r="P2751" s="2" t="e">
        <f>IF(Produit_Tarif_Stock!#REF!&lt;&gt;0,Produit_Tarif_Stock!#REF!,"")</f>
        <v>#REF!</v>
      </c>
      <c r="Q2751" s="518" t="e">
        <f>IF(Produit_Tarif_Stock!#REF!&lt;&gt;0,(E2751-(E2751*H2751)-Produit_Tarif_Stock!#REF!)/Produit_Tarif_Stock!#REF!*100,(E2751-(E2751*H2751)-Produit_Tarif_Stock!#REF!)/Produit_Tarif_Stock!#REF!*100)</f>
        <v>#REF!</v>
      </c>
      <c r="R2751" s="523">
        <f t="shared" si="87"/>
        <v>0</v>
      </c>
      <c r="S2751" s="524" t="e">
        <f>Produit_Tarif_Stock!#REF!</f>
        <v>#REF!</v>
      </c>
    </row>
    <row r="2752" spans="1:19" ht="24.75" customHeight="1">
      <c r="A2752" s="228" t="e">
        <f>Produit_Tarif_Stock!#REF!</f>
        <v>#REF!</v>
      </c>
      <c r="B2752" s="118" t="e">
        <f>IF(Produit_Tarif_Stock!#REF!&lt;&gt;"",Produit_Tarif_Stock!#REF!,"")</f>
        <v>#REF!</v>
      </c>
      <c r="C2752" s="502" t="e">
        <f>IF(Produit_Tarif_Stock!#REF!&lt;&gt;"",Produit_Tarif_Stock!#REF!,"")</f>
        <v>#REF!</v>
      </c>
      <c r="D2752" s="505" t="e">
        <f>IF(Produit_Tarif_Stock!#REF!&lt;&gt;"",Produit_Tarif_Stock!#REF!,"")</f>
        <v>#REF!</v>
      </c>
      <c r="E2752" s="514" t="e">
        <f>IF(Produit_Tarif_Stock!#REF!&lt;&gt;0,Produit_Tarif_Stock!#REF!,"")</f>
        <v>#REF!</v>
      </c>
      <c r="F2752" s="2" t="e">
        <f>IF(Produit_Tarif_Stock!#REF!&lt;&gt;"",Produit_Tarif_Stock!#REF!,"")</f>
        <v>#REF!</v>
      </c>
      <c r="G2752" s="506" t="e">
        <f>IF(Produit_Tarif_Stock!#REF!&lt;&gt;0,Produit_Tarif_Stock!#REF!,"")</f>
        <v>#REF!</v>
      </c>
      <c r="I2752" s="506" t="str">
        <f t="shared" si="86"/>
        <v/>
      </c>
      <c r="J2752" s="2" t="e">
        <f>IF(Produit_Tarif_Stock!#REF!&lt;&gt;0,Produit_Tarif_Stock!#REF!,"")</f>
        <v>#REF!</v>
      </c>
      <c r="K2752" s="2" t="e">
        <f>IF(Produit_Tarif_Stock!#REF!&lt;&gt;0,Produit_Tarif_Stock!#REF!,"")</f>
        <v>#REF!</v>
      </c>
      <c r="L2752" s="114" t="e">
        <f>IF(Produit_Tarif_Stock!#REF!&lt;&gt;0,Produit_Tarif_Stock!#REF!,"")</f>
        <v>#REF!</v>
      </c>
      <c r="M2752" s="114" t="e">
        <f>IF(Produit_Tarif_Stock!#REF!&lt;&gt;0,Produit_Tarif_Stock!#REF!,"")</f>
        <v>#REF!</v>
      </c>
      <c r="N2752" s="454"/>
      <c r="P2752" s="2" t="e">
        <f>IF(Produit_Tarif_Stock!#REF!&lt;&gt;0,Produit_Tarif_Stock!#REF!,"")</f>
        <v>#REF!</v>
      </c>
      <c r="Q2752" s="518" t="e">
        <f>IF(Produit_Tarif_Stock!#REF!&lt;&gt;0,(E2752-(E2752*H2752)-Produit_Tarif_Stock!#REF!)/Produit_Tarif_Stock!#REF!*100,(E2752-(E2752*H2752)-Produit_Tarif_Stock!#REF!)/Produit_Tarif_Stock!#REF!*100)</f>
        <v>#REF!</v>
      </c>
      <c r="R2752" s="523">
        <f t="shared" si="87"/>
        <v>0</v>
      </c>
      <c r="S2752" s="524" t="e">
        <f>Produit_Tarif_Stock!#REF!</f>
        <v>#REF!</v>
      </c>
    </row>
    <row r="2753" spans="1:19" ht="24.75" customHeight="1">
      <c r="A2753" s="228" t="e">
        <f>Produit_Tarif_Stock!#REF!</f>
        <v>#REF!</v>
      </c>
      <c r="B2753" s="118" t="e">
        <f>IF(Produit_Tarif_Stock!#REF!&lt;&gt;"",Produit_Tarif_Stock!#REF!,"")</f>
        <v>#REF!</v>
      </c>
      <c r="C2753" s="502" t="e">
        <f>IF(Produit_Tarif_Stock!#REF!&lt;&gt;"",Produit_Tarif_Stock!#REF!,"")</f>
        <v>#REF!</v>
      </c>
      <c r="D2753" s="505" t="e">
        <f>IF(Produit_Tarif_Stock!#REF!&lt;&gt;"",Produit_Tarif_Stock!#REF!,"")</f>
        <v>#REF!</v>
      </c>
      <c r="E2753" s="514" t="e">
        <f>IF(Produit_Tarif_Stock!#REF!&lt;&gt;0,Produit_Tarif_Stock!#REF!,"")</f>
        <v>#REF!</v>
      </c>
      <c r="F2753" s="2" t="e">
        <f>IF(Produit_Tarif_Stock!#REF!&lt;&gt;"",Produit_Tarif_Stock!#REF!,"")</f>
        <v>#REF!</v>
      </c>
      <c r="G2753" s="506" t="e">
        <f>IF(Produit_Tarif_Stock!#REF!&lt;&gt;0,Produit_Tarif_Stock!#REF!,"")</f>
        <v>#REF!</v>
      </c>
      <c r="I2753" s="506" t="str">
        <f t="shared" si="86"/>
        <v/>
      </c>
      <c r="J2753" s="2" t="e">
        <f>IF(Produit_Tarif_Stock!#REF!&lt;&gt;0,Produit_Tarif_Stock!#REF!,"")</f>
        <v>#REF!</v>
      </c>
      <c r="K2753" s="2" t="e">
        <f>IF(Produit_Tarif_Stock!#REF!&lt;&gt;0,Produit_Tarif_Stock!#REF!,"")</f>
        <v>#REF!</v>
      </c>
      <c r="L2753" s="114" t="e">
        <f>IF(Produit_Tarif_Stock!#REF!&lt;&gt;0,Produit_Tarif_Stock!#REF!,"")</f>
        <v>#REF!</v>
      </c>
      <c r="M2753" s="114" t="e">
        <f>IF(Produit_Tarif_Stock!#REF!&lt;&gt;0,Produit_Tarif_Stock!#REF!,"")</f>
        <v>#REF!</v>
      </c>
      <c r="N2753" s="454"/>
      <c r="P2753" s="2" t="e">
        <f>IF(Produit_Tarif_Stock!#REF!&lt;&gt;0,Produit_Tarif_Stock!#REF!,"")</f>
        <v>#REF!</v>
      </c>
      <c r="Q2753" s="518" t="e">
        <f>IF(Produit_Tarif_Stock!#REF!&lt;&gt;0,(E2753-(E2753*H2753)-Produit_Tarif_Stock!#REF!)/Produit_Tarif_Stock!#REF!*100,(E2753-(E2753*H2753)-Produit_Tarif_Stock!#REF!)/Produit_Tarif_Stock!#REF!*100)</f>
        <v>#REF!</v>
      </c>
      <c r="R2753" s="523">
        <f t="shared" si="87"/>
        <v>0</v>
      </c>
      <c r="S2753" s="524" t="e">
        <f>Produit_Tarif_Stock!#REF!</f>
        <v>#REF!</v>
      </c>
    </row>
    <row r="2754" spans="1:19" ht="24.75" customHeight="1">
      <c r="A2754" s="228" t="e">
        <f>Produit_Tarif_Stock!#REF!</f>
        <v>#REF!</v>
      </c>
      <c r="B2754" s="118" t="e">
        <f>IF(Produit_Tarif_Stock!#REF!&lt;&gt;"",Produit_Tarif_Stock!#REF!,"")</f>
        <v>#REF!</v>
      </c>
      <c r="C2754" s="502" t="e">
        <f>IF(Produit_Tarif_Stock!#REF!&lt;&gt;"",Produit_Tarif_Stock!#REF!,"")</f>
        <v>#REF!</v>
      </c>
      <c r="D2754" s="505" t="e">
        <f>IF(Produit_Tarif_Stock!#REF!&lt;&gt;"",Produit_Tarif_Stock!#REF!,"")</f>
        <v>#REF!</v>
      </c>
      <c r="E2754" s="514" t="e">
        <f>IF(Produit_Tarif_Stock!#REF!&lt;&gt;0,Produit_Tarif_Stock!#REF!,"")</f>
        <v>#REF!</v>
      </c>
      <c r="F2754" s="2" t="e">
        <f>IF(Produit_Tarif_Stock!#REF!&lt;&gt;"",Produit_Tarif_Stock!#REF!,"")</f>
        <v>#REF!</v>
      </c>
      <c r="G2754" s="506" t="e">
        <f>IF(Produit_Tarif_Stock!#REF!&lt;&gt;0,Produit_Tarif_Stock!#REF!,"")</f>
        <v>#REF!</v>
      </c>
      <c r="I2754" s="506" t="str">
        <f t="shared" si="86"/>
        <v/>
      </c>
      <c r="J2754" s="2" t="e">
        <f>IF(Produit_Tarif_Stock!#REF!&lt;&gt;0,Produit_Tarif_Stock!#REF!,"")</f>
        <v>#REF!</v>
      </c>
      <c r="K2754" s="2" t="e">
        <f>IF(Produit_Tarif_Stock!#REF!&lt;&gt;0,Produit_Tarif_Stock!#REF!,"")</f>
        <v>#REF!</v>
      </c>
      <c r="L2754" s="114" t="e">
        <f>IF(Produit_Tarif_Stock!#REF!&lt;&gt;0,Produit_Tarif_Stock!#REF!,"")</f>
        <v>#REF!</v>
      </c>
      <c r="M2754" s="114" t="e">
        <f>IF(Produit_Tarif_Stock!#REF!&lt;&gt;0,Produit_Tarif_Stock!#REF!,"")</f>
        <v>#REF!</v>
      </c>
      <c r="N2754" s="454"/>
      <c r="P2754" s="2" t="e">
        <f>IF(Produit_Tarif_Stock!#REF!&lt;&gt;0,Produit_Tarif_Stock!#REF!,"")</f>
        <v>#REF!</v>
      </c>
      <c r="Q2754" s="518" t="e">
        <f>IF(Produit_Tarif_Stock!#REF!&lt;&gt;0,(E2754-(E2754*H2754)-Produit_Tarif_Stock!#REF!)/Produit_Tarif_Stock!#REF!*100,(E2754-(E2754*H2754)-Produit_Tarif_Stock!#REF!)/Produit_Tarif_Stock!#REF!*100)</f>
        <v>#REF!</v>
      </c>
      <c r="R2754" s="523">
        <f t="shared" si="87"/>
        <v>0</v>
      </c>
      <c r="S2754" s="524" t="e">
        <f>Produit_Tarif_Stock!#REF!</f>
        <v>#REF!</v>
      </c>
    </row>
    <row r="2755" spans="1:19" ht="24.75" customHeight="1">
      <c r="A2755" s="228" t="e">
        <f>Produit_Tarif_Stock!#REF!</f>
        <v>#REF!</v>
      </c>
      <c r="B2755" s="118" t="e">
        <f>IF(Produit_Tarif_Stock!#REF!&lt;&gt;"",Produit_Tarif_Stock!#REF!,"")</f>
        <v>#REF!</v>
      </c>
      <c r="C2755" s="502" t="e">
        <f>IF(Produit_Tarif_Stock!#REF!&lt;&gt;"",Produit_Tarif_Stock!#REF!,"")</f>
        <v>#REF!</v>
      </c>
      <c r="D2755" s="505" t="e">
        <f>IF(Produit_Tarif_Stock!#REF!&lt;&gt;"",Produit_Tarif_Stock!#REF!,"")</f>
        <v>#REF!</v>
      </c>
      <c r="E2755" s="514" t="e">
        <f>IF(Produit_Tarif_Stock!#REF!&lt;&gt;0,Produit_Tarif_Stock!#REF!,"")</f>
        <v>#REF!</v>
      </c>
      <c r="F2755" s="2" t="e">
        <f>IF(Produit_Tarif_Stock!#REF!&lt;&gt;"",Produit_Tarif_Stock!#REF!,"")</f>
        <v>#REF!</v>
      </c>
      <c r="G2755" s="506" t="e">
        <f>IF(Produit_Tarif_Stock!#REF!&lt;&gt;0,Produit_Tarif_Stock!#REF!,"")</f>
        <v>#REF!</v>
      </c>
      <c r="I2755" s="506" t="str">
        <f t="shared" si="86"/>
        <v/>
      </c>
      <c r="J2755" s="2" t="e">
        <f>IF(Produit_Tarif_Stock!#REF!&lt;&gt;0,Produit_Tarif_Stock!#REF!,"")</f>
        <v>#REF!</v>
      </c>
      <c r="K2755" s="2" t="e">
        <f>IF(Produit_Tarif_Stock!#REF!&lt;&gt;0,Produit_Tarif_Stock!#REF!,"")</f>
        <v>#REF!</v>
      </c>
      <c r="L2755" s="114" t="e">
        <f>IF(Produit_Tarif_Stock!#REF!&lt;&gt;0,Produit_Tarif_Stock!#REF!,"")</f>
        <v>#REF!</v>
      </c>
      <c r="M2755" s="114" t="e">
        <f>IF(Produit_Tarif_Stock!#REF!&lt;&gt;0,Produit_Tarif_Stock!#REF!,"")</f>
        <v>#REF!</v>
      </c>
      <c r="N2755" s="454"/>
      <c r="P2755" s="2" t="e">
        <f>IF(Produit_Tarif_Stock!#REF!&lt;&gt;0,Produit_Tarif_Stock!#REF!,"")</f>
        <v>#REF!</v>
      </c>
      <c r="Q2755" s="518" t="e">
        <f>IF(Produit_Tarif_Stock!#REF!&lt;&gt;0,(E2755-(E2755*H2755)-Produit_Tarif_Stock!#REF!)/Produit_Tarif_Stock!#REF!*100,(E2755-(E2755*H2755)-Produit_Tarif_Stock!#REF!)/Produit_Tarif_Stock!#REF!*100)</f>
        <v>#REF!</v>
      </c>
      <c r="R2755" s="523">
        <f t="shared" si="87"/>
        <v>0</v>
      </c>
      <c r="S2755" s="524" t="e">
        <f>Produit_Tarif_Stock!#REF!</f>
        <v>#REF!</v>
      </c>
    </row>
    <row r="2756" spans="1:19" ht="24.75" customHeight="1">
      <c r="A2756" s="228" t="e">
        <f>Produit_Tarif_Stock!#REF!</f>
        <v>#REF!</v>
      </c>
      <c r="B2756" s="118" t="e">
        <f>IF(Produit_Tarif_Stock!#REF!&lt;&gt;"",Produit_Tarif_Stock!#REF!,"")</f>
        <v>#REF!</v>
      </c>
      <c r="C2756" s="502" t="e">
        <f>IF(Produit_Tarif_Stock!#REF!&lt;&gt;"",Produit_Tarif_Stock!#REF!,"")</f>
        <v>#REF!</v>
      </c>
      <c r="D2756" s="505" t="e">
        <f>IF(Produit_Tarif_Stock!#REF!&lt;&gt;"",Produit_Tarif_Stock!#REF!,"")</f>
        <v>#REF!</v>
      </c>
      <c r="E2756" s="514" t="e">
        <f>IF(Produit_Tarif_Stock!#REF!&lt;&gt;0,Produit_Tarif_Stock!#REF!,"")</f>
        <v>#REF!</v>
      </c>
      <c r="F2756" s="2" t="e">
        <f>IF(Produit_Tarif_Stock!#REF!&lt;&gt;"",Produit_Tarif_Stock!#REF!,"")</f>
        <v>#REF!</v>
      </c>
      <c r="G2756" s="506" t="e">
        <f>IF(Produit_Tarif_Stock!#REF!&lt;&gt;0,Produit_Tarif_Stock!#REF!,"")</f>
        <v>#REF!</v>
      </c>
      <c r="I2756" s="506" t="str">
        <f t="shared" si="86"/>
        <v/>
      </c>
      <c r="J2756" s="2" t="e">
        <f>IF(Produit_Tarif_Stock!#REF!&lt;&gt;0,Produit_Tarif_Stock!#REF!,"")</f>
        <v>#REF!</v>
      </c>
      <c r="K2756" s="2" t="e">
        <f>IF(Produit_Tarif_Stock!#REF!&lt;&gt;0,Produit_Tarif_Stock!#REF!,"")</f>
        <v>#REF!</v>
      </c>
      <c r="L2756" s="114" t="e">
        <f>IF(Produit_Tarif_Stock!#REF!&lt;&gt;0,Produit_Tarif_Stock!#REF!,"")</f>
        <v>#REF!</v>
      </c>
      <c r="M2756" s="114" t="e">
        <f>IF(Produit_Tarif_Stock!#REF!&lt;&gt;0,Produit_Tarif_Stock!#REF!,"")</f>
        <v>#REF!</v>
      </c>
      <c r="N2756" s="454"/>
      <c r="P2756" s="2" t="e">
        <f>IF(Produit_Tarif_Stock!#REF!&lt;&gt;0,Produit_Tarif_Stock!#REF!,"")</f>
        <v>#REF!</v>
      </c>
      <c r="Q2756" s="518" t="e">
        <f>IF(Produit_Tarif_Stock!#REF!&lt;&gt;0,(E2756-(E2756*H2756)-Produit_Tarif_Stock!#REF!)/Produit_Tarif_Stock!#REF!*100,(E2756-(E2756*H2756)-Produit_Tarif_Stock!#REF!)/Produit_Tarif_Stock!#REF!*100)</f>
        <v>#REF!</v>
      </c>
      <c r="R2756" s="523">
        <f t="shared" si="87"/>
        <v>0</v>
      </c>
      <c r="S2756" s="524" t="e">
        <f>Produit_Tarif_Stock!#REF!</f>
        <v>#REF!</v>
      </c>
    </row>
    <row r="2757" spans="1:19" ht="24.75" customHeight="1">
      <c r="A2757" s="228" t="e">
        <f>Produit_Tarif_Stock!#REF!</f>
        <v>#REF!</v>
      </c>
      <c r="B2757" s="118" t="e">
        <f>IF(Produit_Tarif_Stock!#REF!&lt;&gt;"",Produit_Tarif_Stock!#REF!,"")</f>
        <v>#REF!</v>
      </c>
      <c r="C2757" s="502" t="e">
        <f>IF(Produit_Tarif_Stock!#REF!&lt;&gt;"",Produit_Tarif_Stock!#REF!,"")</f>
        <v>#REF!</v>
      </c>
      <c r="D2757" s="505" t="e">
        <f>IF(Produit_Tarif_Stock!#REF!&lt;&gt;"",Produit_Tarif_Stock!#REF!,"")</f>
        <v>#REF!</v>
      </c>
      <c r="E2757" s="514" t="e">
        <f>IF(Produit_Tarif_Stock!#REF!&lt;&gt;0,Produit_Tarif_Stock!#REF!,"")</f>
        <v>#REF!</v>
      </c>
      <c r="F2757" s="2" t="e">
        <f>IF(Produit_Tarif_Stock!#REF!&lt;&gt;"",Produit_Tarif_Stock!#REF!,"")</f>
        <v>#REF!</v>
      </c>
      <c r="G2757" s="506" t="e">
        <f>IF(Produit_Tarif_Stock!#REF!&lt;&gt;0,Produit_Tarif_Stock!#REF!,"")</f>
        <v>#REF!</v>
      </c>
      <c r="I2757" s="506" t="str">
        <f t="shared" si="86"/>
        <v/>
      </c>
      <c r="J2757" s="2" t="e">
        <f>IF(Produit_Tarif_Stock!#REF!&lt;&gt;0,Produit_Tarif_Stock!#REF!,"")</f>
        <v>#REF!</v>
      </c>
      <c r="K2757" s="2" t="e">
        <f>IF(Produit_Tarif_Stock!#REF!&lt;&gt;0,Produit_Tarif_Stock!#REF!,"")</f>
        <v>#REF!</v>
      </c>
      <c r="L2757" s="114" t="e">
        <f>IF(Produit_Tarif_Stock!#REF!&lt;&gt;0,Produit_Tarif_Stock!#REF!,"")</f>
        <v>#REF!</v>
      </c>
      <c r="M2757" s="114" t="e">
        <f>IF(Produit_Tarif_Stock!#REF!&lt;&gt;0,Produit_Tarif_Stock!#REF!,"")</f>
        <v>#REF!</v>
      </c>
      <c r="N2757" s="454"/>
      <c r="P2757" s="2" t="e">
        <f>IF(Produit_Tarif_Stock!#REF!&lt;&gt;0,Produit_Tarif_Stock!#REF!,"")</f>
        <v>#REF!</v>
      </c>
      <c r="Q2757" s="518" t="e">
        <f>IF(Produit_Tarif_Stock!#REF!&lt;&gt;0,(E2757-(E2757*H2757)-Produit_Tarif_Stock!#REF!)/Produit_Tarif_Stock!#REF!*100,(E2757-(E2757*H2757)-Produit_Tarif_Stock!#REF!)/Produit_Tarif_Stock!#REF!*100)</f>
        <v>#REF!</v>
      </c>
      <c r="R2757" s="523">
        <f t="shared" si="87"/>
        <v>0</v>
      </c>
      <c r="S2757" s="524" t="e">
        <f>Produit_Tarif_Stock!#REF!</f>
        <v>#REF!</v>
      </c>
    </row>
    <row r="2758" spans="1:19" ht="24.75" customHeight="1">
      <c r="A2758" s="228" t="e">
        <f>Produit_Tarif_Stock!#REF!</f>
        <v>#REF!</v>
      </c>
      <c r="B2758" s="118" t="e">
        <f>IF(Produit_Tarif_Stock!#REF!&lt;&gt;"",Produit_Tarif_Stock!#REF!,"")</f>
        <v>#REF!</v>
      </c>
      <c r="C2758" s="502" t="e">
        <f>IF(Produit_Tarif_Stock!#REF!&lt;&gt;"",Produit_Tarif_Stock!#REF!,"")</f>
        <v>#REF!</v>
      </c>
      <c r="D2758" s="505" t="e">
        <f>IF(Produit_Tarif_Stock!#REF!&lt;&gt;"",Produit_Tarif_Stock!#REF!,"")</f>
        <v>#REF!</v>
      </c>
      <c r="E2758" s="514" t="e">
        <f>IF(Produit_Tarif_Stock!#REF!&lt;&gt;0,Produit_Tarif_Stock!#REF!,"")</f>
        <v>#REF!</v>
      </c>
      <c r="F2758" s="2" t="e">
        <f>IF(Produit_Tarif_Stock!#REF!&lt;&gt;"",Produit_Tarif_Stock!#REF!,"")</f>
        <v>#REF!</v>
      </c>
      <c r="G2758" s="506" t="e">
        <f>IF(Produit_Tarif_Stock!#REF!&lt;&gt;0,Produit_Tarif_Stock!#REF!,"")</f>
        <v>#REF!</v>
      </c>
      <c r="I2758" s="506" t="str">
        <f t="shared" si="86"/>
        <v/>
      </c>
      <c r="J2758" s="2" t="e">
        <f>IF(Produit_Tarif_Stock!#REF!&lt;&gt;0,Produit_Tarif_Stock!#REF!,"")</f>
        <v>#REF!</v>
      </c>
      <c r="K2758" s="2" t="e">
        <f>IF(Produit_Tarif_Stock!#REF!&lt;&gt;0,Produit_Tarif_Stock!#REF!,"")</f>
        <v>#REF!</v>
      </c>
      <c r="L2758" s="114" t="e">
        <f>IF(Produit_Tarif_Stock!#REF!&lt;&gt;0,Produit_Tarif_Stock!#REF!,"")</f>
        <v>#REF!</v>
      </c>
      <c r="M2758" s="114" t="e">
        <f>IF(Produit_Tarif_Stock!#REF!&lt;&gt;0,Produit_Tarif_Stock!#REF!,"")</f>
        <v>#REF!</v>
      </c>
      <c r="N2758" s="454"/>
      <c r="P2758" s="2" t="e">
        <f>IF(Produit_Tarif_Stock!#REF!&lt;&gt;0,Produit_Tarif_Stock!#REF!,"")</f>
        <v>#REF!</v>
      </c>
      <c r="Q2758" s="518" t="e">
        <f>IF(Produit_Tarif_Stock!#REF!&lt;&gt;0,(E2758-(E2758*H2758)-Produit_Tarif_Stock!#REF!)/Produit_Tarif_Stock!#REF!*100,(E2758-(E2758*H2758)-Produit_Tarif_Stock!#REF!)/Produit_Tarif_Stock!#REF!*100)</f>
        <v>#REF!</v>
      </c>
      <c r="R2758" s="523">
        <f t="shared" si="87"/>
        <v>0</v>
      </c>
      <c r="S2758" s="524" t="e">
        <f>Produit_Tarif_Stock!#REF!</f>
        <v>#REF!</v>
      </c>
    </row>
    <row r="2759" spans="1:19" ht="24.75" customHeight="1">
      <c r="A2759" s="228" t="e">
        <f>Produit_Tarif_Stock!#REF!</f>
        <v>#REF!</v>
      </c>
      <c r="B2759" s="118" t="e">
        <f>IF(Produit_Tarif_Stock!#REF!&lt;&gt;"",Produit_Tarif_Stock!#REF!,"")</f>
        <v>#REF!</v>
      </c>
      <c r="C2759" s="502" t="e">
        <f>IF(Produit_Tarif_Stock!#REF!&lt;&gt;"",Produit_Tarif_Stock!#REF!,"")</f>
        <v>#REF!</v>
      </c>
      <c r="D2759" s="505" t="e">
        <f>IF(Produit_Tarif_Stock!#REF!&lt;&gt;"",Produit_Tarif_Stock!#REF!,"")</f>
        <v>#REF!</v>
      </c>
      <c r="E2759" s="514" t="e">
        <f>IF(Produit_Tarif_Stock!#REF!&lt;&gt;0,Produit_Tarif_Stock!#REF!,"")</f>
        <v>#REF!</v>
      </c>
      <c r="F2759" s="2" t="e">
        <f>IF(Produit_Tarif_Stock!#REF!&lt;&gt;"",Produit_Tarif_Stock!#REF!,"")</f>
        <v>#REF!</v>
      </c>
      <c r="G2759" s="506" t="e">
        <f>IF(Produit_Tarif_Stock!#REF!&lt;&gt;0,Produit_Tarif_Stock!#REF!,"")</f>
        <v>#REF!</v>
      </c>
      <c r="I2759" s="506" t="str">
        <f t="shared" ref="I2759:I2822" si="88">IF(H2759&gt;0,E2759-(E2759*H2759),"")</f>
        <v/>
      </c>
      <c r="J2759" s="2" t="e">
        <f>IF(Produit_Tarif_Stock!#REF!&lt;&gt;0,Produit_Tarif_Stock!#REF!,"")</f>
        <v>#REF!</v>
      </c>
      <c r="K2759" s="2" t="e">
        <f>IF(Produit_Tarif_Stock!#REF!&lt;&gt;0,Produit_Tarif_Stock!#REF!,"")</f>
        <v>#REF!</v>
      </c>
      <c r="L2759" s="114" t="e">
        <f>IF(Produit_Tarif_Stock!#REF!&lt;&gt;0,Produit_Tarif_Stock!#REF!,"")</f>
        <v>#REF!</v>
      </c>
      <c r="M2759" s="114" t="e">
        <f>IF(Produit_Tarif_Stock!#REF!&lt;&gt;0,Produit_Tarif_Stock!#REF!,"")</f>
        <v>#REF!</v>
      </c>
      <c r="N2759" s="454"/>
      <c r="P2759" s="2" t="e">
        <f>IF(Produit_Tarif_Stock!#REF!&lt;&gt;0,Produit_Tarif_Stock!#REF!,"")</f>
        <v>#REF!</v>
      </c>
      <c r="Q2759" s="518" t="e">
        <f>IF(Produit_Tarif_Stock!#REF!&lt;&gt;0,(E2759-(E2759*H2759)-Produit_Tarif_Stock!#REF!)/Produit_Tarif_Stock!#REF!*100,(E2759-(E2759*H2759)-Produit_Tarif_Stock!#REF!)/Produit_Tarif_Stock!#REF!*100)</f>
        <v>#REF!</v>
      </c>
      <c r="R2759" s="523">
        <f t="shared" ref="R2759:R2822" si="89">SUM(H2759:H4752)</f>
        <v>0</v>
      </c>
      <c r="S2759" s="524" t="e">
        <f>Produit_Tarif_Stock!#REF!</f>
        <v>#REF!</v>
      </c>
    </row>
    <row r="2760" spans="1:19" ht="24.75" customHeight="1">
      <c r="A2760" s="228" t="e">
        <f>Produit_Tarif_Stock!#REF!</f>
        <v>#REF!</v>
      </c>
      <c r="B2760" s="118" t="e">
        <f>IF(Produit_Tarif_Stock!#REF!&lt;&gt;"",Produit_Tarif_Stock!#REF!,"")</f>
        <v>#REF!</v>
      </c>
      <c r="C2760" s="502" t="e">
        <f>IF(Produit_Tarif_Stock!#REF!&lt;&gt;"",Produit_Tarif_Stock!#REF!,"")</f>
        <v>#REF!</v>
      </c>
      <c r="D2760" s="505" t="e">
        <f>IF(Produit_Tarif_Stock!#REF!&lt;&gt;"",Produit_Tarif_Stock!#REF!,"")</f>
        <v>#REF!</v>
      </c>
      <c r="E2760" s="514" t="e">
        <f>IF(Produit_Tarif_Stock!#REF!&lt;&gt;0,Produit_Tarif_Stock!#REF!,"")</f>
        <v>#REF!</v>
      </c>
      <c r="F2760" s="2" t="e">
        <f>IF(Produit_Tarif_Stock!#REF!&lt;&gt;"",Produit_Tarif_Stock!#REF!,"")</f>
        <v>#REF!</v>
      </c>
      <c r="G2760" s="506" t="e">
        <f>IF(Produit_Tarif_Stock!#REF!&lt;&gt;0,Produit_Tarif_Stock!#REF!,"")</f>
        <v>#REF!</v>
      </c>
      <c r="I2760" s="506" t="str">
        <f t="shared" si="88"/>
        <v/>
      </c>
      <c r="J2760" s="2" t="e">
        <f>IF(Produit_Tarif_Stock!#REF!&lt;&gt;0,Produit_Tarif_Stock!#REF!,"")</f>
        <v>#REF!</v>
      </c>
      <c r="K2760" s="2" t="e">
        <f>IF(Produit_Tarif_Stock!#REF!&lt;&gt;0,Produit_Tarif_Stock!#REF!,"")</f>
        <v>#REF!</v>
      </c>
      <c r="L2760" s="114" t="e">
        <f>IF(Produit_Tarif_Stock!#REF!&lt;&gt;0,Produit_Tarif_Stock!#REF!,"")</f>
        <v>#REF!</v>
      </c>
      <c r="M2760" s="114" t="e">
        <f>IF(Produit_Tarif_Stock!#REF!&lt;&gt;0,Produit_Tarif_Stock!#REF!,"")</f>
        <v>#REF!</v>
      </c>
      <c r="N2760" s="454"/>
      <c r="P2760" s="2" t="e">
        <f>IF(Produit_Tarif_Stock!#REF!&lt;&gt;0,Produit_Tarif_Stock!#REF!,"")</f>
        <v>#REF!</v>
      </c>
      <c r="Q2760" s="518" t="e">
        <f>IF(Produit_Tarif_Stock!#REF!&lt;&gt;0,(E2760-(E2760*H2760)-Produit_Tarif_Stock!#REF!)/Produit_Tarif_Stock!#REF!*100,(E2760-(E2760*H2760)-Produit_Tarif_Stock!#REF!)/Produit_Tarif_Stock!#REF!*100)</f>
        <v>#REF!</v>
      </c>
      <c r="R2760" s="523">
        <f t="shared" si="89"/>
        <v>0</v>
      </c>
      <c r="S2760" s="524" t="e">
        <f>Produit_Tarif_Stock!#REF!</f>
        <v>#REF!</v>
      </c>
    </row>
    <row r="2761" spans="1:19" ht="24.75" customHeight="1">
      <c r="A2761" s="228" t="e">
        <f>Produit_Tarif_Stock!#REF!</f>
        <v>#REF!</v>
      </c>
      <c r="B2761" s="118" t="e">
        <f>IF(Produit_Tarif_Stock!#REF!&lt;&gt;"",Produit_Tarif_Stock!#REF!,"")</f>
        <v>#REF!</v>
      </c>
      <c r="C2761" s="502" t="e">
        <f>IF(Produit_Tarif_Stock!#REF!&lt;&gt;"",Produit_Tarif_Stock!#REF!,"")</f>
        <v>#REF!</v>
      </c>
      <c r="D2761" s="505" t="e">
        <f>IF(Produit_Tarif_Stock!#REF!&lt;&gt;"",Produit_Tarif_Stock!#REF!,"")</f>
        <v>#REF!</v>
      </c>
      <c r="E2761" s="514" t="e">
        <f>IF(Produit_Tarif_Stock!#REF!&lt;&gt;0,Produit_Tarif_Stock!#REF!,"")</f>
        <v>#REF!</v>
      </c>
      <c r="F2761" s="2" t="e">
        <f>IF(Produit_Tarif_Stock!#REF!&lt;&gt;"",Produit_Tarif_Stock!#REF!,"")</f>
        <v>#REF!</v>
      </c>
      <c r="G2761" s="506" t="e">
        <f>IF(Produit_Tarif_Stock!#REF!&lt;&gt;0,Produit_Tarif_Stock!#REF!,"")</f>
        <v>#REF!</v>
      </c>
      <c r="I2761" s="506" t="str">
        <f t="shared" si="88"/>
        <v/>
      </c>
      <c r="J2761" s="2" t="e">
        <f>IF(Produit_Tarif_Stock!#REF!&lt;&gt;0,Produit_Tarif_Stock!#REF!,"")</f>
        <v>#REF!</v>
      </c>
      <c r="K2761" s="2" t="e">
        <f>IF(Produit_Tarif_Stock!#REF!&lt;&gt;0,Produit_Tarif_Stock!#REF!,"")</f>
        <v>#REF!</v>
      </c>
      <c r="L2761" s="114" t="e">
        <f>IF(Produit_Tarif_Stock!#REF!&lt;&gt;0,Produit_Tarif_Stock!#REF!,"")</f>
        <v>#REF!</v>
      </c>
      <c r="M2761" s="114" t="e">
        <f>IF(Produit_Tarif_Stock!#REF!&lt;&gt;0,Produit_Tarif_Stock!#REF!,"")</f>
        <v>#REF!</v>
      </c>
      <c r="N2761" s="454"/>
      <c r="P2761" s="2" t="e">
        <f>IF(Produit_Tarif_Stock!#REF!&lt;&gt;0,Produit_Tarif_Stock!#REF!,"")</f>
        <v>#REF!</v>
      </c>
      <c r="Q2761" s="518" t="e">
        <f>IF(Produit_Tarif_Stock!#REF!&lt;&gt;0,(E2761-(E2761*H2761)-Produit_Tarif_Stock!#REF!)/Produit_Tarif_Stock!#REF!*100,(E2761-(E2761*H2761)-Produit_Tarif_Stock!#REF!)/Produit_Tarif_Stock!#REF!*100)</f>
        <v>#REF!</v>
      </c>
      <c r="R2761" s="523">
        <f t="shared" si="89"/>
        <v>0</v>
      </c>
      <c r="S2761" s="524" t="e">
        <f>Produit_Tarif_Stock!#REF!</f>
        <v>#REF!</v>
      </c>
    </row>
    <row r="2762" spans="1:19" ht="24.75" customHeight="1">
      <c r="A2762" s="228" t="e">
        <f>Produit_Tarif_Stock!#REF!</f>
        <v>#REF!</v>
      </c>
      <c r="B2762" s="118" t="e">
        <f>IF(Produit_Tarif_Stock!#REF!&lt;&gt;"",Produit_Tarif_Stock!#REF!,"")</f>
        <v>#REF!</v>
      </c>
      <c r="C2762" s="502" t="e">
        <f>IF(Produit_Tarif_Stock!#REF!&lt;&gt;"",Produit_Tarif_Stock!#REF!,"")</f>
        <v>#REF!</v>
      </c>
      <c r="D2762" s="505" t="e">
        <f>IF(Produit_Tarif_Stock!#REF!&lt;&gt;"",Produit_Tarif_Stock!#REF!,"")</f>
        <v>#REF!</v>
      </c>
      <c r="E2762" s="514" t="e">
        <f>IF(Produit_Tarif_Stock!#REF!&lt;&gt;0,Produit_Tarif_Stock!#REF!,"")</f>
        <v>#REF!</v>
      </c>
      <c r="F2762" s="2" t="e">
        <f>IF(Produit_Tarif_Stock!#REF!&lt;&gt;"",Produit_Tarif_Stock!#REF!,"")</f>
        <v>#REF!</v>
      </c>
      <c r="G2762" s="506" t="e">
        <f>IF(Produit_Tarif_Stock!#REF!&lt;&gt;0,Produit_Tarif_Stock!#REF!,"")</f>
        <v>#REF!</v>
      </c>
      <c r="I2762" s="506" t="str">
        <f t="shared" si="88"/>
        <v/>
      </c>
      <c r="J2762" s="2" t="e">
        <f>IF(Produit_Tarif_Stock!#REF!&lt;&gt;0,Produit_Tarif_Stock!#REF!,"")</f>
        <v>#REF!</v>
      </c>
      <c r="K2762" s="2" t="e">
        <f>IF(Produit_Tarif_Stock!#REF!&lt;&gt;0,Produit_Tarif_Stock!#REF!,"")</f>
        <v>#REF!</v>
      </c>
      <c r="L2762" s="114" t="e">
        <f>IF(Produit_Tarif_Stock!#REF!&lt;&gt;0,Produit_Tarif_Stock!#REF!,"")</f>
        <v>#REF!</v>
      </c>
      <c r="M2762" s="114" t="e">
        <f>IF(Produit_Tarif_Stock!#REF!&lt;&gt;0,Produit_Tarif_Stock!#REF!,"")</f>
        <v>#REF!</v>
      </c>
      <c r="N2762" s="454"/>
      <c r="P2762" s="2" t="e">
        <f>IF(Produit_Tarif_Stock!#REF!&lt;&gt;0,Produit_Tarif_Stock!#REF!,"")</f>
        <v>#REF!</v>
      </c>
      <c r="Q2762" s="518" t="e">
        <f>IF(Produit_Tarif_Stock!#REF!&lt;&gt;0,(E2762-(E2762*H2762)-Produit_Tarif_Stock!#REF!)/Produit_Tarif_Stock!#REF!*100,(E2762-(E2762*H2762)-Produit_Tarif_Stock!#REF!)/Produit_Tarif_Stock!#REF!*100)</f>
        <v>#REF!</v>
      </c>
      <c r="R2762" s="523">
        <f t="shared" si="89"/>
        <v>0</v>
      </c>
      <c r="S2762" s="524" t="e">
        <f>Produit_Tarif_Stock!#REF!</f>
        <v>#REF!</v>
      </c>
    </row>
    <row r="2763" spans="1:19" ht="24.75" customHeight="1">
      <c r="A2763" s="228" t="e">
        <f>Produit_Tarif_Stock!#REF!</f>
        <v>#REF!</v>
      </c>
      <c r="B2763" s="118" t="e">
        <f>IF(Produit_Tarif_Stock!#REF!&lt;&gt;"",Produit_Tarif_Stock!#REF!,"")</f>
        <v>#REF!</v>
      </c>
      <c r="C2763" s="502" t="e">
        <f>IF(Produit_Tarif_Stock!#REF!&lt;&gt;"",Produit_Tarif_Stock!#REF!,"")</f>
        <v>#REF!</v>
      </c>
      <c r="D2763" s="505" t="e">
        <f>IF(Produit_Tarif_Stock!#REF!&lt;&gt;"",Produit_Tarif_Stock!#REF!,"")</f>
        <v>#REF!</v>
      </c>
      <c r="E2763" s="514" t="e">
        <f>IF(Produit_Tarif_Stock!#REF!&lt;&gt;0,Produit_Tarif_Stock!#REF!,"")</f>
        <v>#REF!</v>
      </c>
      <c r="F2763" s="2" t="e">
        <f>IF(Produit_Tarif_Stock!#REF!&lt;&gt;"",Produit_Tarif_Stock!#REF!,"")</f>
        <v>#REF!</v>
      </c>
      <c r="G2763" s="506" t="e">
        <f>IF(Produit_Tarif_Stock!#REF!&lt;&gt;0,Produit_Tarif_Stock!#REF!,"")</f>
        <v>#REF!</v>
      </c>
      <c r="I2763" s="506" t="str">
        <f t="shared" si="88"/>
        <v/>
      </c>
      <c r="J2763" s="2" t="e">
        <f>IF(Produit_Tarif_Stock!#REF!&lt;&gt;0,Produit_Tarif_Stock!#REF!,"")</f>
        <v>#REF!</v>
      </c>
      <c r="K2763" s="2" t="e">
        <f>IF(Produit_Tarif_Stock!#REF!&lt;&gt;0,Produit_Tarif_Stock!#REF!,"")</f>
        <v>#REF!</v>
      </c>
      <c r="L2763" s="114" t="e">
        <f>IF(Produit_Tarif_Stock!#REF!&lt;&gt;0,Produit_Tarif_Stock!#REF!,"")</f>
        <v>#REF!</v>
      </c>
      <c r="M2763" s="114" t="e">
        <f>IF(Produit_Tarif_Stock!#REF!&lt;&gt;0,Produit_Tarif_Stock!#REF!,"")</f>
        <v>#REF!</v>
      </c>
      <c r="N2763" s="454"/>
      <c r="P2763" s="2" t="e">
        <f>IF(Produit_Tarif_Stock!#REF!&lt;&gt;0,Produit_Tarif_Stock!#REF!,"")</f>
        <v>#REF!</v>
      </c>
      <c r="Q2763" s="518" t="e">
        <f>IF(Produit_Tarif_Stock!#REF!&lt;&gt;0,(E2763-(E2763*H2763)-Produit_Tarif_Stock!#REF!)/Produit_Tarif_Stock!#REF!*100,(E2763-(E2763*H2763)-Produit_Tarif_Stock!#REF!)/Produit_Tarif_Stock!#REF!*100)</f>
        <v>#REF!</v>
      </c>
      <c r="R2763" s="523">
        <f t="shared" si="89"/>
        <v>0</v>
      </c>
      <c r="S2763" s="524" t="e">
        <f>Produit_Tarif_Stock!#REF!</f>
        <v>#REF!</v>
      </c>
    </row>
    <row r="2764" spans="1:19" ht="24.75" customHeight="1">
      <c r="A2764" s="228" t="e">
        <f>Produit_Tarif_Stock!#REF!</f>
        <v>#REF!</v>
      </c>
      <c r="B2764" s="118" t="e">
        <f>IF(Produit_Tarif_Stock!#REF!&lt;&gt;"",Produit_Tarif_Stock!#REF!,"")</f>
        <v>#REF!</v>
      </c>
      <c r="C2764" s="502" t="e">
        <f>IF(Produit_Tarif_Stock!#REF!&lt;&gt;"",Produit_Tarif_Stock!#REF!,"")</f>
        <v>#REF!</v>
      </c>
      <c r="D2764" s="505" t="e">
        <f>IF(Produit_Tarif_Stock!#REF!&lt;&gt;"",Produit_Tarif_Stock!#REF!,"")</f>
        <v>#REF!</v>
      </c>
      <c r="E2764" s="514" t="e">
        <f>IF(Produit_Tarif_Stock!#REF!&lt;&gt;0,Produit_Tarif_Stock!#REF!,"")</f>
        <v>#REF!</v>
      </c>
      <c r="F2764" s="2" t="e">
        <f>IF(Produit_Tarif_Stock!#REF!&lt;&gt;"",Produit_Tarif_Stock!#REF!,"")</f>
        <v>#REF!</v>
      </c>
      <c r="G2764" s="506" t="e">
        <f>IF(Produit_Tarif_Stock!#REF!&lt;&gt;0,Produit_Tarif_Stock!#REF!,"")</f>
        <v>#REF!</v>
      </c>
      <c r="I2764" s="506" t="str">
        <f t="shared" si="88"/>
        <v/>
      </c>
      <c r="J2764" s="2" t="e">
        <f>IF(Produit_Tarif_Stock!#REF!&lt;&gt;0,Produit_Tarif_Stock!#REF!,"")</f>
        <v>#REF!</v>
      </c>
      <c r="K2764" s="2" t="e">
        <f>IF(Produit_Tarif_Stock!#REF!&lt;&gt;0,Produit_Tarif_Stock!#REF!,"")</f>
        <v>#REF!</v>
      </c>
      <c r="L2764" s="114" t="e">
        <f>IF(Produit_Tarif_Stock!#REF!&lt;&gt;0,Produit_Tarif_Stock!#REF!,"")</f>
        <v>#REF!</v>
      </c>
      <c r="M2764" s="114" t="e">
        <f>IF(Produit_Tarif_Stock!#REF!&lt;&gt;0,Produit_Tarif_Stock!#REF!,"")</f>
        <v>#REF!</v>
      </c>
      <c r="N2764" s="454"/>
      <c r="P2764" s="2" t="e">
        <f>IF(Produit_Tarif_Stock!#REF!&lt;&gt;0,Produit_Tarif_Stock!#REF!,"")</f>
        <v>#REF!</v>
      </c>
      <c r="Q2764" s="518" t="e">
        <f>IF(Produit_Tarif_Stock!#REF!&lt;&gt;0,(E2764-(E2764*H2764)-Produit_Tarif_Stock!#REF!)/Produit_Tarif_Stock!#REF!*100,(E2764-(E2764*H2764)-Produit_Tarif_Stock!#REF!)/Produit_Tarif_Stock!#REF!*100)</f>
        <v>#REF!</v>
      </c>
      <c r="R2764" s="523">
        <f t="shared" si="89"/>
        <v>0</v>
      </c>
      <c r="S2764" s="524" t="e">
        <f>Produit_Tarif_Stock!#REF!</f>
        <v>#REF!</v>
      </c>
    </row>
    <row r="2765" spans="1:19" ht="24.75" customHeight="1">
      <c r="A2765" s="228" t="e">
        <f>Produit_Tarif_Stock!#REF!</f>
        <v>#REF!</v>
      </c>
      <c r="B2765" s="118" t="e">
        <f>IF(Produit_Tarif_Stock!#REF!&lt;&gt;"",Produit_Tarif_Stock!#REF!,"")</f>
        <v>#REF!</v>
      </c>
      <c r="C2765" s="502" t="e">
        <f>IF(Produit_Tarif_Stock!#REF!&lt;&gt;"",Produit_Tarif_Stock!#REF!,"")</f>
        <v>#REF!</v>
      </c>
      <c r="D2765" s="505" t="e">
        <f>IF(Produit_Tarif_Stock!#REF!&lt;&gt;"",Produit_Tarif_Stock!#REF!,"")</f>
        <v>#REF!</v>
      </c>
      <c r="E2765" s="514" t="e">
        <f>IF(Produit_Tarif_Stock!#REF!&lt;&gt;0,Produit_Tarif_Stock!#REF!,"")</f>
        <v>#REF!</v>
      </c>
      <c r="F2765" s="2" t="e">
        <f>IF(Produit_Tarif_Stock!#REF!&lt;&gt;"",Produit_Tarif_Stock!#REF!,"")</f>
        <v>#REF!</v>
      </c>
      <c r="G2765" s="506" t="e">
        <f>IF(Produit_Tarif_Stock!#REF!&lt;&gt;0,Produit_Tarif_Stock!#REF!,"")</f>
        <v>#REF!</v>
      </c>
      <c r="I2765" s="506" t="str">
        <f t="shared" si="88"/>
        <v/>
      </c>
      <c r="J2765" s="2" t="e">
        <f>IF(Produit_Tarif_Stock!#REF!&lt;&gt;0,Produit_Tarif_Stock!#REF!,"")</f>
        <v>#REF!</v>
      </c>
      <c r="K2765" s="2" t="e">
        <f>IF(Produit_Tarif_Stock!#REF!&lt;&gt;0,Produit_Tarif_Stock!#REF!,"")</f>
        <v>#REF!</v>
      </c>
      <c r="L2765" s="114" t="e">
        <f>IF(Produit_Tarif_Stock!#REF!&lt;&gt;0,Produit_Tarif_Stock!#REF!,"")</f>
        <v>#REF!</v>
      </c>
      <c r="M2765" s="114" t="e">
        <f>IF(Produit_Tarif_Stock!#REF!&lt;&gt;0,Produit_Tarif_Stock!#REF!,"")</f>
        <v>#REF!</v>
      </c>
      <c r="N2765" s="454"/>
      <c r="P2765" s="2" t="e">
        <f>IF(Produit_Tarif_Stock!#REF!&lt;&gt;0,Produit_Tarif_Stock!#REF!,"")</f>
        <v>#REF!</v>
      </c>
      <c r="Q2765" s="518" t="e">
        <f>IF(Produit_Tarif_Stock!#REF!&lt;&gt;0,(E2765-(E2765*H2765)-Produit_Tarif_Stock!#REF!)/Produit_Tarif_Stock!#REF!*100,(E2765-(E2765*H2765)-Produit_Tarif_Stock!#REF!)/Produit_Tarif_Stock!#REF!*100)</f>
        <v>#REF!</v>
      </c>
      <c r="R2765" s="523">
        <f t="shared" si="89"/>
        <v>0</v>
      </c>
      <c r="S2765" s="524" t="e">
        <f>Produit_Tarif_Stock!#REF!</f>
        <v>#REF!</v>
      </c>
    </row>
    <row r="2766" spans="1:19" ht="24.75" customHeight="1">
      <c r="A2766" s="228" t="e">
        <f>Produit_Tarif_Stock!#REF!</f>
        <v>#REF!</v>
      </c>
      <c r="B2766" s="118" t="e">
        <f>IF(Produit_Tarif_Stock!#REF!&lt;&gt;"",Produit_Tarif_Stock!#REF!,"")</f>
        <v>#REF!</v>
      </c>
      <c r="C2766" s="502" t="e">
        <f>IF(Produit_Tarif_Stock!#REF!&lt;&gt;"",Produit_Tarif_Stock!#REF!,"")</f>
        <v>#REF!</v>
      </c>
      <c r="D2766" s="505" t="e">
        <f>IF(Produit_Tarif_Stock!#REF!&lt;&gt;"",Produit_Tarif_Stock!#REF!,"")</f>
        <v>#REF!</v>
      </c>
      <c r="E2766" s="514" t="e">
        <f>IF(Produit_Tarif_Stock!#REF!&lt;&gt;0,Produit_Tarif_Stock!#REF!,"")</f>
        <v>#REF!</v>
      </c>
      <c r="F2766" s="2" t="e">
        <f>IF(Produit_Tarif_Stock!#REF!&lt;&gt;"",Produit_Tarif_Stock!#REF!,"")</f>
        <v>#REF!</v>
      </c>
      <c r="G2766" s="506" t="e">
        <f>IF(Produit_Tarif_Stock!#REF!&lt;&gt;0,Produit_Tarif_Stock!#REF!,"")</f>
        <v>#REF!</v>
      </c>
      <c r="I2766" s="506" t="str">
        <f t="shared" si="88"/>
        <v/>
      </c>
      <c r="J2766" s="2" t="e">
        <f>IF(Produit_Tarif_Stock!#REF!&lt;&gt;0,Produit_Tarif_Stock!#REF!,"")</f>
        <v>#REF!</v>
      </c>
      <c r="K2766" s="2" t="e">
        <f>IF(Produit_Tarif_Stock!#REF!&lt;&gt;0,Produit_Tarif_Stock!#REF!,"")</f>
        <v>#REF!</v>
      </c>
      <c r="L2766" s="114" t="e">
        <f>IF(Produit_Tarif_Stock!#REF!&lt;&gt;0,Produit_Tarif_Stock!#REF!,"")</f>
        <v>#REF!</v>
      </c>
      <c r="M2766" s="114" t="e">
        <f>IF(Produit_Tarif_Stock!#REF!&lt;&gt;0,Produit_Tarif_Stock!#REF!,"")</f>
        <v>#REF!</v>
      </c>
      <c r="N2766" s="454"/>
      <c r="P2766" s="2" t="e">
        <f>IF(Produit_Tarif_Stock!#REF!&lt;&gt;0,Produit_Tarif_Stock!#REF!,"")</f>
        <v>#REF!</v>
      </c>
      <c r="Q2766" s="518" t="e">
        <f>IF(Produit_Tarif_Stock!#REF!&lt;&gt;0,(E2766-(E2766*H2766)-Produit_Tarif_Stock!#REF!)/Produit_Tarif_Stock!#REF!*100,(E2766-(E2766*H2766)-Produit_Tarif_Stock!#REF!)/Produit_Tarif_Stock!#REF!*100)</f>
        <v>#REF!</v>
      </c>
      <c r="R2766" s="523">
        <f t="shared" si="89"/>
        <v>0</v>
      </c>
      <c r="S2766" s="524" t="e">
        <f>Produit_Tarif_Stock!#REF!</f>
        <v>#REF!</v>
      </c>
    </row>
    <row r="2767" spans="1:19" ht="24.75" customHeight="1">
      <c r="A2767" s="228" t="e">
        <f>Produit_Tarif_Stock!#REF!</f>
        <v>#REF!</v>
      </c>
      <c r="B2767" s="118" t="e">
        <f>IF(Produit_Tarif_Stock!#REF!&lt;&gt;"",Produit_Tarif_Stock!#REF!,"")</f>
        <v>#REF!</v>
      </c>
      <c r="C2767" s="502" t="e">
        <f>IF(Produit_Tarif_Stock!#REF!&lt;&gt;"",Produit_Tarif_Stock!#REF!,"")</f>
        <v>#REF!</v>
      </c>
      <c r="D2767" s="505" t="e">
        <f>IF(Produit_Tarif_Stock!#REF!&lt;&gt;"",Produit_Tarif_Stock!#REF!,"")</f>
        <v>#REF!</v>
      </c>
      <c r="E2767" s="514" t="e">
        <f>IF(Produit_Tarif_Stock!#REF!&lt;&gt;0,Produit_Tarif_Stock!#REF!,"")</f>
        <v>#REF!</v>
      </c>
      <c r="F2767" s="2" t="e">
        <f>IF(Produit_Tarif_Stock!#REF!&lt;&gt;"",Produit_Tarif_Stock!#REF!,"")</f>
        <v>#REF!</v>
      </c>
      <c r="G2767" s="506" t="e">
        <f>IF(Produit_Tarif_Stock!#REF!&lt;&gt;0,Produit_Tarif_Stock!#REF!,"")</f>
        <v>#REF!</v>
      </c>
      <c r="I2767" s="506" t="str">
        <f t="shared" si="88"/>
        <v/>
      </c>
      <c r="J2767" s="2" t="e">
        <f>IF(Produit_Tarif_Stock!#REF!&lt;&gt;0,Produit_Tarif_Stock!#REF!,"")</f>
        <v>#REF!</v>
      </c>
      <c r="K2767" s="2" t="e">
        <f>IF(Produit_Tarif_Stock!#REF!&lt;&gt;0,Produit_Tarif_Stock!#REF!,"")</f>
        <v>#REF!</v>
      </c>
      <c r="L2767" s="114" t="e">
        <f>IF(Produit_Tarif_Stock!#REF!&lt;&gt;0,Produit_Tarif_Stock!#REF!,"")</f>
        <v>#REF!</v>
      </c>
      <c r="M2767" s="114" t="e">
        <f>IF(Produit_Tarif_Stock!#REF!&lt;&gt;0,Produit_Tarif_Stock!#REF!,"")</f>
        <v>#REF!</v>
      </c>
      <c r="N2767" s="454"/>
      <c r="P2767" s="2" t="e">
        <f>IF(Produit_Tarif_Stock!#REF!&lt;&gt;0,Produit_Tarif_Stock!#REF!,"")</f>
        <v>#REF!</v>
      </c>
      <c r="Q2767" s="518" t="e">
        <f>IF(Produit_Tarif_Stock!#REF!&lt;&gt;0,(E2767-(E2767*H2767)-Produit_Tarif_Stock!#REF!)/Produit_Tarif_Stock!#REF!*100,(E2767-(E2767*H2767)-Produit_Tarif_Stock!#REF!)/Produit_Tarif_Stock!#REF!*100)</f>
        <v>#REF!</v>
      </c>
      <c r="R2767" s="523">
        <f t="shared" si="89"/>
        <v>0</v>
      </c>
      <c r="S2767" s="524" t="e">
        <f>Produit_Tarif_Stock!#REF!</f>
        <v>#REF!</v>
      </c>
    </row>
    <row r="2768" spans="1:19" ht="24.75" customHeight="1">
      <c r="A2768" s="228" t="e">
        <f>Produit_Tarif_Stock!#REF!</f>
        <v>#REF!</v>
      </c>
      <c r="B2768" s="118" t="e">
        <f>IF(Produit_Tarif_Stock!#REF!&lt;&gt;"",Produit_Tarif_Stock!#REF!,"")</f>
        <v>#REF!</v>
      </c>
      <c r="C2768" s="502" t="e">
        <f>IF(Produit_Tarif_Stock!#REF!&lt;&gt;"",Produit_Tarif_Stock!#REF!,"")</f>
        <v>#REF!</v>
      </c>
      <c r="D2768" s="505" t="e">
        <f>IF(Produit_Tarif_Stock!#REF!&lt;&gt;"",Produit_Tarif_Stock!#REF!,"")</f>
        <v>#REF!</v>
      </c>
      <c r="E2768" s="514" t="e">
        <f>IF(Produit_Tarif_Stock!#REF!&lt;&gt;0,Produit_Tarif_Stock!#REF!,"")</f>
        <v>#REF!</v>
      </c>
      <c r="F2768" s="2" t="e">
        <f>IF(Produit_Tarif_Stock!#REF!&lt;&gt;"",Produit_Tarif_Stock!#REF!,"")</f>
        <v>#REF!</v>
      </c>
      <c r="G2768" s="506" t="e">
        <f>IF(Produit_Tarif_Stock!#REF!&lt;&gt;0,Produit_Tarif_Stock!#REF!,"")</f>
        <v>#REF!</v>
      </c>
      <c r="I2768" s="506" t="str">
        <f t="shared" si="88"/>
        <v/>
      </c>
      <c r="J2768" s="2" t="e">
        <f>IF(Produit_Tarif_Stock!#REF!&lt;&gt;0,Produit_Tarif_Stock!#REF!,"")</f>
        <v>#REF!</v>
      </c>
      <c r="K2768" s="2" t="e">
        <f>IF(Produit_Tarif_Stock!#REF!&lt;&gt;0,Produit_Tarif_Stock!#REF!,"")</f>
        <v>#REF!</v>
      </c>
      <c r="L2768" s="114" t="e">
        <f>IF(Produit_Tarif_Stock!#REF!&lt;&gt;0,Produit_Tarif_Stock!#REF!,"")</f>
        <v>#REF!</v>
      </c>
      <c r="M2768" s="114" t="e">
        <f>IF(Produit_Tarif_Stock!#REF!&lt;&gt;0,Produit_Tarif_Stock!#REF!,"")</f>
        <v>#REF!</v>
      </c>
      <c r="N2768" s="454"/>
      <c r="P2768" s="2" t="e">
        <f>IF(Produit_Tarif_Stock!#REF!&lt;&gt;0,Produit_Tarif_Stock!#REF!,"")</f>
        <v>#REF!</v>
      </c>
      <c r="Q2768" s="518" t="e">
        <f>IF(Produit_Tarif_Stock!#REF!&lt;&gt;0,(E2768-(E2768*H2768)-Produit_Tarif_Stock!#REF!)/Produit_Tarif_Stock!#REF!*100,(E2768-(E2768*H2768)-Produit_Tarif_Stock!#REF!)/Produit_Tarif_Stock!#REF!*100)</f>
        <v>#REF!</v>
      </c>
      <c r="R2768" s="523">
        <f t="shared" si="89"/>
        <v>0</v>
      </c>
      <c r="S2768" s="524" t="e">
        <f>Produit_Tarif_Stock!#REF!</f>
        <v>#REF!</v>
      </c>
    </row>
    <row r="2769" spans="1:19" ht="24.75" customHeight="1">
      <c r="A2769" s="228" t="e">
        <f>Produit_Tarif_Stock!#REF!</f>
        <v>#REF!</v>
      </c>
      <c r="B2769" s="118" t="e">
        <f>IF(Produit_Tarif_Stock!#REF!&lt;&gt;"",Produit_Tarif_Stock!#REF!,"")</f>
        <v>#REF!</v>
      </c>
      <c r="C2769" s="502" t="e">
        <f>IF(Produit_Tarif_Stock!#REF!&lt;&gt;"",Produit_Tarif_Stock!#REF!,"")</f>
        <v>#REF!</v>
      </c>
      <c r="D2769" s="505" t="e">
        <f>IF(Produit_Tarif_Stock!#REF!&lt;&gt;"",Produit_Tarif_Stock!#REF!,"")</f>
        <v>#REF!</v>
      </c>
      <c r="E2769" s="514" t="e">
        <f>IF(Produit_Tarif_Stock!#REF!&lt;&gt;0,Produit_Tarif_Stock!#REF!,"")</f>
        <v>#REF!</v>
      </c>
      <c r="F2769" s="2" t="e">
        <f>IF(Produit_Tarif_Stock!#REF!&lt;&gt;"",Produit_Tarif_Stock!#REF!,"")</f>
        <v>#REF!</v>
      </c>
      <c r="G2769" s="506" t="e">
        <f>IF(Produit_Tarif_Stock!#REF!&lt;&gt;0,Produit_Tarif_Stock!#REF!,"")</f>
        <v>#REF!</v>
      </c>
      <c r="I2769" s="506" t="str">
        <f t="shared" si="88"/>
        <v/>
      </c>
      <c r="J2769" s="2" t="e">
        <f>IF(Produit_Tarif_Stock!#REF!&lt;&gt;0,Produit_Tarif_Stock!#REF!,"")</f>
        <v>#REF!</v>
      </c>
      <c r="K2769" s="2" t="e">
        <f>IF(Produit_Tarif_Stock!#REF!&lt;&gt;0,Produit_Tarif_Stock!#REF!,"")</f>
        <v>#REF!</v>
      </c>
      <c r="L2769" s="114" t="e">
        <f>IF(Produit_Tarif_Stock!#REF!&lt;&gt;0,Produit_Tarif_Stock!#REF!,"")</f>
        <v>#REF!</v>
      </c>
      <c r="M2769" s="114" t="e">
        <f>IF(Produit_Tarif_Stock!#REF!&lt;&gt;0,Produit_Tarif_Stock!#REF!,"")</f>
        <v>#REF!</v>
      </c>
      <c r="N2769" s="454"/>
      <c r="P2769" s="2" t="e">
        <f>IF(Produit_Tarif_Stock!#REF!&lt;&gt;0,Produit_Tarif_Stock!#REF!,"")</f>
        <v>#REF!</v>
      </c>
      <c r="Q2769" s="518" t="e">
        <f>IF(Produit_Tarif_Stock!#REF!&lt;&gt;0,(E2769-(E2769*H2769)-Produit_Tarif_Stock!#REF!)/Produit_Tarif_Stock!#REF!*100,(E2769-(E2769*H2769)-Produit_Tarif_Stock!#REF!)/Produit_Tarif_Stock!#REF!*100)</f>
        <v>#REF!</v>
      </c>
      <c r="R2769" s="523">
        <f t="shared" si="89"/>
        <v>0</v>
      </c>
      <c r="S2769" s="524" t="e">
        <f>Produit_Tarif_Stock!#REF!</f>
        <v>#REF!</v>
      </c>
    </row>
    <row r="2770" spans="1:19" ht="24.75" customHeight="1">
      <c r="A2770" s="228" t="e">
        <f>Produit_Tarif_Stock!#REF!</f>
        <v>#REF!</v>
      </c>
      <c r="B2770" s="118" t="e">
        <f>IF(Produit_Tarif_Stock!#REF!&lt;&gt;"",Produit_Tarif_Stock!#REF!,"")</f>
        <v>#REF!</v>
      </c>
      <c r="C2770" s="502" t="e">
        <f>IF(Produit_Tarif_Stock!#REF!&lt;&gt;"",Produit_Tarif_Stock!#REF!,"")</f>
        <v>#REF!</v>
      </c>
      <c r="D2770" s="505" t="e">
        <f>IF(Produit_Tarif_Stock!#REF!&lt;&gt;"",Produit_Tarif_Stock!#REF!,"")</f>
        <v>#REF!</v>
      </c>
      <c r="E2770" s="514" t="e">
        <f>IF(Produit_Tarif_Stock!#REF!&lt;&gt;0,Produit_Tarif_Stock!#REF!,"")</f>
        <v>#REF!</v>
      </c>
      <c r="F2770" s="2" t="e">
        <f>IF(Produit_Tarif_Stock!#REF!&lt;&gt;"",Produit_Tarif_Stock!#REF!,"")</f>
        <v>#REF!</v>
      </c>
      <c r="G2770" s="506" t="e">
        <f>IF(Produit_Tarif_Stock!#REF!&lt;&gt;0,Produit_Tarif_Stock!#REF!,"")</f>
        <v>#REF!</v>
      </c>
      <c r="I2770" s="506" t="str">
        <f t="shared" si="88"/>
        <v/>
      </c>
      <c r="J2770" s="2" t="e">
        <f>IF(Produit_Tarif_Stock!#REF!&lt;&gt;0,Produit_Tarif_Stock!#REF!,"")</f>
        <v>#REF!</v>
      </c>
      <c r="K2770" s="2" t="e">
        <f>IF(Produit_Tarif_Stock!#REF!&lt;&gt;0,Produit_Tarif_Stock!#REF!,"")</f>
        <v>#REF!</v>
      </c>
      <c r="L2770" s="114" t="e">
        <f>IF(Produit_Tarif_Stock!#REF!&lt;&gt;0,Produit_Tarif_Stock!#REF!,"")</f>
        <v>#REF!</v>
      </c>
      <c r="M2770" s="114" t="e">
        <f>IF(Produit_Tarif_Stock!#REF!&lt;&gt;0,Produit_Tarif_Stock!#REF!,"")</f>
        <v>#REF!</v>
      </c>
      <c r="N2770" s="454"/>
      <c r="P2770" s="2" t="e">
        <f>IF(Produit_Tarif_Stock!#REF!&lt;&gt;0,Produit_Tarif_Stock!#REF!,"")</f>
        <v>#REF!</v>
      </c>
      <c r="Q2770" s="518" t="e">
        <f>IF(Produit_Tarif_Stock!#REF!&lt;&gt;0,(E2770-(E2770*H2770)-Produit_Tarif_Stock!#REF!)/Produit_Tarif_Stock!#REF!*100,(E2770-(E2770*H2770)-Produit_Tarif_Stock!#REF!)/Produit_Tarif_Stock!#REF!*100)</f>
        <v>#REF!</v>
      </c>
      <c r="R2770" s="523">
        <f t="shared" si="89"/>
        <v>0</v>
      </c>
      <c r="S2770" s="524" t="e">
        <f>Produit_Tarif_Stock!#REF!</f>
        <v>#REF!</v>
      </c>
    </row>
    <row r="2771" spans="1:19" ht="24.75" customHeight="1">
      <c r="A2771" s="228" t="e">
        <f>Produit_Tarif_Stock!#REF!</f>
        <v>#REF!</v>
      </c>
      <c r="B2771" s="118" t="e">
        <f>IF(Produit_Tarif_Stock!#REF!&lt;&gt;"",Produit_Tarif_Stock!#REF!,"")</f>
        <v>#REF!</v>
      </c>
      <c r="C2771" s="502" t="e">
        <f>IF(Produit_Tarif_Stock!#REF!&lt;&gt;"",Produit_Tarif_Stock!#REF!,"")</f>
        <v>#REF!</v>
      </c>
      <c r="D2771" s="505" t="e">
        <f>IF(Produit_Tarif_Stock!#REF!&lt;&gt;"",Produit_Tarif_Stock!#REF!,"")</f>
        <v>#REF!</v>
      </c>
      <c r="E2771" s="514" t="e">
        <f>IF(Produit_Tarif_Stock!#REF!&lt;&gt;0,Produit_Tarif_Stock!#REF!,"")</f>
        <v>#REF!</v>
      </c>
      <c r="F2771" s="2" t="e">
        <f>IF(Produit_Tarif_Stock!#REF!&lt;&gt;"",Produit_Tarif_Stock!#REF!,"")</f>
        <v>#REF!</v>
      </c>
      <c r="G2771" s="506" t="e">
        <f>IF(Produit_Tarif_Stock!#REF!&lt;&gt;0,Produit_Tarif_Stock!#REF!,"")</f>
        <v>#REF!</v>
      </c>
      <c r="I2771" s="506" t="str">
        <f t="shared" si="88"/>
        <v/>
      </c>
      <c r="J2771" s="2" t="e">
        <f>IF(Produit_Tarif_Stock!#REF!&lt;&gt;0,Produit_Tarif_Stock!#REF!,"")</f>
        <v>#REF!</v>
      </c>
      <c r="K2771" s="2" t="e">
        <f>IF(Produit_Tarif_Stock!#REF!&lt;&gt;0,Produit_Tarif_Stock!#REF!,"")</f>
        <v>#REF!</v>
      </c>
      <c r="L2771" s="114" t="e">
        <f>IF(Produit_Tarif_Stock!#REF!&lt;&gt;0,Produit_Tarif_Stock!#REF!,"")</f>
        <v>#REF!</v>
      </c>
      <c r="M2771" s="114" t="e">
        <f>IF(Produit_Tarif_Stock!#REF!&lt;&gt;0,Produit_Tarif_Stock!#REF!,"")</f>
        <v>#REF!</v>
      </c>
      <c r="N2771" s="454"/>
      <c r="P2771" s="2" t="e">
        <f>IF(Produit_Tarif_Stock!#REF!&lt;&gt;0,Produit_Tarif_Stock!#REF!,"")</f>
        <v>#REF!</v>
      </c>
      <c r="Q2771" s="518" t="e">
        <f>IF(Produit_Tarif_Stock!#REF!&lt;&gt;0,(E2771-(E2771*H2771)-Produit_Tarif_Stock!#REF!)/Produit_Tarif_Stock!#REF!*100,(E2771-(E2771*H2771)-Produit_Tarif_Stock!#REF!)/Produit_Tarif_Stock!#REF!*100)</f>
        <v>#REF!</v>
      </c>
      <c r="R2771" s="523">
        <f t="shared" si="89"/>
        <v>0</v>
      </c>
      <c r="S2771" s="524" t="e">
        <f>Produit_Tarif_Stock!#REF!</f>
        <v>#REF!</v>
      </c>
    </row>
    <row r="2772" spans="1:19" ht="24.75" customHeight="1">
      <c r="A2772" s="228" t="e">
        <f>Produit_Tarif_Stock!#REF!</f>
        <v>#REF!</v>
      </c>
      <c r="B2772" s="118" t="e">
        <f>IF(Produit_Tarif_Stock!#REF!&lt;&gt;"",Produit_Tarif_Stock!#REF!,"")</f>
        <v>#REF!</v>
      </c>
      <c r="C2772" s="502" t="e">
        <f>IF(Produit_Tarif_Stock!#REF!&lt;&gt;"",Produit_Tarif_Stock!#REF!,"")</f>
        <v>#REF!</v>
      </c>
      <c r="D2772" s="505" t="e">
        <f>IF(Produit_Tarif_Stock!#REF!&lt;&gt;"",Produit_Tarif_Stock!#REF!,"")</f>
        <v>#REF!</v>
      </c>
      <c r="E2772" s="514" t="e">
        <f>IF(Produit_Tarif_Stock!#REF!&lt;&gt;0,Produit_Tarif_Stock!#REF!,"")</f>
        <v>#REF!</v>
      </c>
      <c r="F2772" s="2" t="e">
        <f>IF(Produit_Tarif_Stock!#REF!&lt;&gt;"",Produit_Tarif_Stock!#REF!,"")</f>
        <v>#REF!</v>
      </c>
      <c r="G2772" s="506" t="e">
        <f>IF(Produit_Tarif_Stock!#REF!&lt;&gt;0,Produit_Tarif_Stock!#REF!,"")</f>
        <v>#REF!</v>
      </c>
      <c r="I2772" s="506" t="str">
        <f t="shared" si="88"/>
        <v/>
      </c>
      <c r="J2772" s="2" t="e">
        <f>IF(Produit_Tarif_Stock!#REF!&lt;&gt;0,Produit_Tarif_Stock!#REF!,"")</f>
        <v>#REF!</v>
      </c>
      <c r="K2772" s="2" t="e">
        <f>IF(Produit_Tarif_Stock!#REF!&lt;&gt;0,Produit_Tarif_Stock!#REF!,"")</f>
        <v>#REF!</v>
      </c>
      <c r="L2772" s="114" t="e">
        <f>IF(Produit_Tarif_Stock!#REF!&lt;&gt;0,Produit_Tarif_Stock!#REF!,"")</f>
        <v>#REF!</v>
      </c>
      <c r="M2772" s="114" t="e">
        <f>IF(Produit_Tarif_Stock!#REF!&lt;&gt;0,Produit_Tarif_Stock!#REF!,"")</f>
        <v>#REF!</v>
      </c>
      <c r="N2772" s="454"/>
      <c r="P2772" s="2" t="e">
        <f>IF(Produit_Tarif_Stock!#REF!&lt;&gt;0,Produit_Tarif_Stock!#REF!,"")</f>
        <v>#REF!</v>
      </c>
      <c r="Q2772" s="518" t="e">
        <f>IF(Produit_Tarif_Stock!#REF!&lt;&gt;0,(E2772-(E2772*H2772)-Produit_Tarif_Stock!#REF!)/Produit_Tarif_Stock!#REF!*100,(E2772-(E2772*H2772)-Produit_Tarif_Stock!#REF!)/Produit_Tarif_Stock!#REF!*100)</f>
        <v>#REF!</v>
      </c>
      <c r="R2772" s="523">
        <f t="shared" si="89"/>
        <v>0</v>
      </c>
      <c r="S2772" s="524" t="e">
        <f>Produit_Tarif_Stock!#REF!</f>
        <v>#REF!</v>
      </c>
    </row>
    <row r="2773" spans="1:19" ht="24.75" customHeight="1">
      <c r="A2773" s="228" t="e">
        <f>Produit_Tarif_Stock!#REF!</f>
        <v>#REF!</v>
      </c>
      <c r="B2773" s="118" t="e">
        <f>IF(Produit_Tarif_Stock!#REF!&lt;&gt;"",Produit_Tarif_Stock!#REF!,"")</f>
        <v>#REF!</v>
      </c>
      <c r="C2773" s="502" t="e">
        <f>IF(Produit_Tarif_Stock!#REF!&lt;&gt;"",Produit_Tarif_Stock!#REF!,"")</f>
        <v>#REF!</v>
      </c>
      <c r="D2773" s="505" t="e">
        <f>IF(Produit_Tarif_Stock!#REF!&lt;&gt;"",Produit_Tarif_Stock!#REF!,"")</f>
        <v>#REF!</v>
      </c>
      <c r="E2773" s="514" t="e">
        <f>IF(Produit_Tarif_Stock!#REF!&lt;&gt;0,Produit_Tarif_Stock!#REF!,"")</f>
        <v>#REF!</v>
      </c>
      <c r="F2773" s="2" t="e">
        <f>IF(Produit_Tarif_Stock!#REF!&lt;&gt;"",Produit_Tarif_Stock!#REF!,"")</f>
        <v>#REF!</v>
      </c>
      <c r="G2773" s="506" t="e">
        <f>IF(Produit_Tarif_Stock!#REF!&lt;&gt;0,Produit_Tarif_Stock!#REF!,"")</f>
        <v>#REF!</v>
      </c>
      <c r="I2773" s="506" t="str">
        <f t="shared" si="88"/>
        <v/>
      </c>
      <c r="J2773" s="2" t="e">
        <f>IF(Produit_Tarif_Stock!#REF!&lt;&gt;0,Produit_Tarif_Stock!#REF!,"")</f>
        <v>#REF!</v>
      </c>
      <c r="K2773" s="2" t="e">
        <f>IF(Produit_Tarif_Stock!#REF!&lt;&gt;0,Produit_Tarif_Stock!#REF!,"")</f>
        <v>#REF!</v>
      </c>
      <c r="L2773" s="114" t="e">
        <f>IF(Produit_Tarif_Stock!#REF!&lt;&gt;0,Produit_Tarif_Stock!#REF!,"")</f>
        <v>#REF!</v>
      </c>
      <c r="M2773" s="114" t="e">
        <f>IF(Produit_Tarif_Stock!#REF!&lt;&gt;0,Produit_Tarif_Stock!#REF!,"")</f>
        <v>#REF!</v>
      </c>
      <c r="N2773" s="454"/>
      <c r="P2773" s="2" t="e">
        <f>IF(Produit_Tarif_Stock!#REF!&lt;&gt;0,Produit_Tarif_Stock!#REF!,"")</f>
        <v>#REF!</v>
      </c>
      <c r="Q2773" s="518" t="e">
        <f>IF(Produit_Tarif_Stock!#REF!&lt;&gt;0,(E2773-(E2773*H2773)-Produit_Tarif_Stock!#REF!)/Produit_Tarif_Stock!#REF!*100,(E2773-(E2773*H2773)-Produit_Tarif_Stock!#REF!)/Produit_Tarif_Stock!#REF!*100)</f>
        <v>#REF!</v>
      </c>
      <c r="R2773" s="523">
        <f t="shared" si="89"/>
        <v>0</v>
      </c>
      <c r="S2773" s="524" t="e">
        <f>Produit_Tarif_Stock!#REF!</f>
        <v>#REF!</v>
      </c>
    </row>
    <row r="2774" spans="1:19" ht="24.75" customHeight="1">
      <c r="A2774" s="228" t="e">
        <f>Produit_Tarif_Stock!#REF!</f>
        <v>#REF!</v>
      </c>
      <c r="B2774" s="118" t="e">
        <f>IF(Produit_Tarif_Stock!#REF!&lt;&gt;"",Produit_Tarif_Stock!#REF!,"")</f>
        <v>#REF!</v>
      </c>
      <c r="C2774" s="502" t="e">
        <f>IF(Produit_Tarif_Stock!#REF!&lt;&gt;"",Produit_Tarif_Stock!#REF!,"")</f>
        <v>#REF!</v>
      </c>
      <c r="D2774" s="505" t="e">
        <f>IF(Produit_Tarif_Stock!#REF!&lt;&gt;"",Produit_Tarif_Stock!#REF!,"")</f>
        <v>#REF!</v>
      </c>
      <c r="E2774" s="514" t="e">
        <f>IF(Produit_Tarif_Stock!#REF!&lt;&gt;0,Produit_Tarif_Stock!#REF!,"")</f>
        <v>#REF!</v>
      </c>
      <c r="F2774" s="2" t="e">
        <f>IF(Produit_Tarif_Stock!#REF!&lt;&gt;"",Produit_Tarif_Stock!#REF!,"")</f>
        <v>#REF!</v>
      </c>
      <c r="G2774" s="506" t="e">
        <f>IF(Produit_Tarif_Stock!#REF!&lt;&gt;0,Produit_Tarif_Stock!#REF!,"")</f>
        <v>#REF!</v>
      </c>
      <c r="I2774" s="506" t="str">
        <f t="shared" si="88"/>
        <v/>
      </c>
      <c r="J2774" s="2" t="e">
        <f>IF(Produit_Tarif_Stock!#REF!&lt;&gt;0,Produit_Tarif_Stock!#REF!,"")</f>
        <v>#REF!</v>
      </c>
      <c r="K2774" s="2" t="e">
        <f>IF(Produit_Tarif_Stock!#REF!&lt;&gt;0,Produit_Tarif_Stock!#REF!,"")</f>
        <v>#REF!</v>
      </c>
      <c r="L2774" s="114" t="e">
        <f>IF(Produit_Tarif_Stock!#REF!&lt;&gt;0,Produit_Tarif_Stock!#REF!,"")</f>
        <v>#REF!</v>
      </c>
      <c r="M2774" s="114" t="e">
        <f>IF(Produit_Tarif_Stock!#REF!&lt;&gt;0,Produit_Tarif_Stock!#REF!,"")</f>
        <v>#REF!</v>
      </c>
      <c r="N2774" s="454"/>
      <c r="P2774" s="2" t="e">
        <f>IF(Produit_Tarif_Stock!#REF!&lt;&gt;0,Produit_Tarif_Stock!#REF!,"")</f>
        <v>#REF!</v>
      </c>
      <c r="Q2774" s="518" t="e">
        <f>IF(Produit_Tarif_Stock!#REF!&lt;&gt;0,(E2774-(E2774*H2774)-Produit_Tarif_Stock!#REF!)/Produit_Tarif_Stock!#REF!*100,(E2774-(E2774*H2774)-Produit_Tarif_Stock!#REF!)/Produit_Tarif_Stock!#REF!*100)</f>
        <v>#REF!</v>
      </c>
      <c r="R2774" s="523">
        <f t="shared" si="89"/>
        <v>0</v>
      </c>
      <c r="S2774" s="524" t="e">
        <f>Produit_Tarif_Stock!#REF!</f>
        <v>#REF!</v>
      </c>
    </row>
    <row r="2775" spans="1:19" ht="24.75" customHeight="1">
      <c r="A2775" s="228" t="e">
        <f>Produit_Tarif_Stock!#REF!</f>
        <v>#REF!</v>
      </c>
      <c r="B2775" s="118" t="e">
        <f>IF(Produit_Tarif_Stock!#REF!&lt;&gt;"",Produit_Tarif_Stock!#REF!,"")</f>
        <v>#REF!</v>
      </c>
      <c r="C2775" s="502" t="e">
        <f>IF(Produit_Tarif_Stock!#REF!&lt;&gt;"",Produit_Tarif_Stock!#REF!,"")</f>
        <v>#REF!</v>
      </c>
      <c r="D2775" s="505" t="e">
        <f>IF(Produit_Tarif_Stock!#REF!&lt;&gt;"",Produit_Tarif_Stock!#REF!,"")</f>
        <v>#REF!</v>
      </c>
      <c r="E2775" s="514" t="e">
        <f>IF(Produit_Tarif_Stock!#REF!&lt;&gt;0,Produit_Tarif_Stock!#REF!,"")</f>
        <v>#REF!</v>
      </c>
      <c r="F2775" s="2" t="e">
        <f>IF(Produit_Tarif_Stock!#REF!&lt;&gt;"",Produit_Tarif_Stock!#REF!,"")</f>
        <v>#REF!</v>
      </c>
      <c r="G2775" s="506" t="e">
        <f>IF(Produit_Tarif_Stock!#REF!&lt;&gt;0,Produit_Tarif_Stock!#REF!,"")</f>
        <v>#REF!</v>
      </c>
      <c r="I2775" s="506" t="str">
        <f t="shared" si="88"/>
        <v/>
      </c>
      <c r="J2775" s="2" t="e">
        <f>IF(Produit_Tarif_Stock!#REF!&lt;&gt;0,Produit_Tarif_Stock!#REF!,"")</f>
        <v>#REF!</v>
      </c>
      <c r="K2775" s="2" t="e">
        <f>IF(Produit_Tarif_Stock!#REF!&lt;&gt;0,Produit_Tarif_Stock!#REF!,"")</f>
        <v>#REF!</v>
      </c>
      <c r="L2775" s="114" t="e">
        <f>IF(Produit_Tarif_Stock!#REF!&lt;&gt;0,Produit_Tarif_Stock!#REF!,"")</f>
        <v>#REF!</v>
      </c>
      <c r="M2775" s="114" t="e">
        <f>IF(Produit_Tarif_Stock!#REF!&lt;&gt;0,Produit_Tarif_Stock!#REF!,"")</f>
        <v>#REF!</v>
      </c>
      <c r="N2775" s="454"/>
      <c r="P2775" s="2" t="e">
        <f>IF(Produit_Tarif_Stock!#REF!&lt;&gt;0,Produit_Tarif_Stock!#REF!,"")</f>
        <v>#REF!</v>
      </c>
      <c r="Q2775" s="518" t="e">
        <f>IF(Produit_Tarif_Stock!#REF!&lt;&gt;0,(E2775-(E2775*H2775)-Produit_Tarif_Stock!#REF!)/Produit_Tarif_Stock!#REF!*100,(E2775-(E2775*H2775)-Produit_Tarif_Stock!#REF!)/Produit_Tarif_Stock!#REF!*100)</f>
        <v>#REF!</v>
      </c>
      <c r="R2775" s="523">
        <f t="shared" si="89"/>
        <v>0</v>
      </c>
      <c r="S2775" s="524" t="e">
        <f>Produit_Tarif_Stock!#REF!</f>
        <v>#REF!</v>
      </c>
    </row>
    <row r="2776" spans="1:19" ht="24.75" customHeight="1">
      <c r="A2776" s="228" t="e">
        <f>Produit_Tarif_Stock!#REF!</f>
        <v>#REF!</v>
      </c>
      <c r="B2776" s="118" t="e">
        <f>IF(Produit_Tarif_Stock!#REF!&lt;&gt;"",Produit_Tarif_Stock!#REF!,"")</f>
        <v>#REF!</v>
      </c>
      <c r="C2776" s="502" t="e">
        <f>IF(Produit_Tarif_Stock!#REF!&lt;&gt;"",Produit_Tarif_Stock!#REF!,"")</f>
        <v>#REF!</v>
      </c>
      <c r="D2776" s="505" t="e">
        <f>IF(Produit_Tarif_Stock!#REF!&lt;&gt;"",Produit_Tarif_Stock!#REF!,"")</f>
        <v>#REF!</v>
      </c>
      <c r="E2776" s="514" t="e">
        <f>IF(Produit_Tarif_Stock!#REF!&lt;&gt;0,Produit_Tarif_Stock!#REF!,"")</f>
        <v>#REF!</v>
      </c>
      <c r="F2776" s="2" t="e">
        <f>IF(Produit_Tarif_Stock!#REF!&lt;&gt;"",Produit_Tarif_Stock!#REF!,"")</f>
        <v>#REF!</v>
      </c>
      <c r="G2776" s="506" t="e">
        <f>IF(Produit_Tarif_Stock!#REF!&lt;&gt;0,Produit_Tarif_Stock!#REF!,"")</f>
        <v>#REF!</v>
      </c>
      <c r="I2776" s="506" t="str">
        <f t="shared" si="88"/>
        <v/>
      </c>
      <c r="J2776" s="2" t="e">
        <f>IF(Produit_Tarif_Stock!#REF!&lt;&gt;0,Produit_Tarif_Stock!#REF!,"")</f>
        <v>#REF!</v>
      </c>
      <c r="K2776" s="2" t="e">
        <f>IF(Produit_Tarif_Stock!#REF!&lt;&gt;0,Produit_Tarif_Stock!#REF!,"")</f>
        <v>#REF!</v>
      </c>
      <c r="L2776" s="114" t="e">
        <f>IF(Produit_Tarif_Stock!#REF!&lt;&gt;0,Produit_Tarif_Stock!#REF!,"")</f>
        <v>#REF!</v>
      </c>
      <c r="M2776" s="114" t="e">
        <f>IF(Produit_Tarif_Stock!#REF!&lt;&gt;0,Produit_Tarif_Stock!#REF!,"")</f>
        <v>#REF!</v>
      </c>
      <c r="N2776" s="454"/>
      <c r="P2776" s="2" t="e">
        <f>IF(Produit_Tarif_Stock!#REF!&lt;&gt;0,Produit_Tarif_Stock!#REF!,"")</f>
        <v>#REF!</v>
      </c>
      <c r="Q2776" s="518" t="e">
        <f>IF(Produit_Tarif_Stock!#REF!&lt;&gt;0,(E2776-(E2776*H2776)-Produit_Tarif_Stock!#REF!)/Produit_Tarif_Stock!#REF!*100,(E2776-(E2776*H2776)-Produit_Tarif_Stock!#REF!)/Produit_Tarif_Stock!#REF!*100)</f>
        <v>#REF!</v>
      </c>
      <c r="R2776" s="523">
        <f t="shared" si="89"/>
        <v>0</v>
      </c>
      <c r="S2776" s="524" t="e">
        <f>Produit_Tarif_Stock!#REF!</f>
        <v>#REF!</v>
      </c>
    </row>
    <row r="2777" spans="1:19" ht="24.75" customHeight="1">
      <c r="A2777" s="228" t="e">
        <f>Produit_Tarif_Stock!#REF!</f>
        <v>#REF!</v>
      </c>
      <c r="B2777" s="118" t="e">
        <f>IF(Produit_Tarif_Stock!#REF!&lt;&gt;"",Produit_Tarif_Stock!#REF!,"")</f>
        <v>#REF!</v>
      </c>
      <c r="C2777" s="502" t="e">
        <f>IF(Produit_Tarif_Stock!#REF!&lt;&gt;"",Produit_Tarif_Stock!#REF!,"")</f>
        <v>#REF!</v>
      </c>
      <c r="D2777" s="505" t="e">
        <f>IF(Produit_Tarif_Stock!#REF!&lt;&gt;"",Produit_Tarif_Stock!#REF!,"")</f>
        <v>#REF!</v>
      </c>
      <c r="E2777" s="514" t="e">
        <f>IF(Produit_Tarif_Stock!#REF!&lt;&gt;0,Produit_Tarif_Stock!#REF!,"")</f>
        <v>#REF!</v>
      </c>
      <c r="F2777" s="2" t="e">
        <f>IF(Produit_Tarif_Stock!#REF!&lt;&gt;"",Produit_Tarif_Stock!#REF!,"")</f>
        <v>#REF!</v>
      </c>
      <c r="G2777" s="506" t="e">
        <f>IF(Produit_Tarif_Stock!#REF!&lt;&gt;0,Produit_Tarif_Stock!#REF!,"")</f>
        <v>#REF!</v>
      </c>
      <c r="I2777" s="506" t="str">
        <f t="shared" si="88"/>
        <v/>
      </c>
      <c r="J2777" s="2" t="e">
        <f>IF(Produit_Tarif_Stock!#REF!&lt;&gt;0,Produit_Tarif_Stock!#REF!,"")</f>
        <v>#REF!</v>
      </c>
      <c r="K2777" s="2" t="e">
        <f>IF(Produit_Tarif_Stock!#REF!&lt;&gt;0,Produit_Tarif_Stock!#REF!,"")</f>
        <v>#REF!</v>
      </c>
      <c r="L2777" s="114" t="e">
        <f>IF(Produit_Tarif_Stock!#REF!&lt;&gt;0,Produit_Tarif_Stock!#REF!,"")</f>
        <v>#REF!</v>
      </c>
      <c r="M2777" s="114" t="e">
        <f>IF(Produit_Tarif_Stock!#REF!&lt;&gt;0,Produit_Tarif_Stock!#REF!,"")</f>
        <v>#REF!</v>
      </c>
      <c r="N2777" s="454"/>
      <c r="P2777" s="2" t="e">
        <f>IF(Produit_Tarif_Stock!#REF!&lt;&gt;0,Produit_Tarif_Stock!#REF!,"")</f>
        <v>#REF!</v>
      </c>
      <c r="Q2777" s="518" t="e">
        <f>IF(Produit_Tarif_Stock!#REF!&lt;&gt;0,(E2777-(E2777*H2777)-Produit_Tarif_Stock!#REF!)/Produit_Tarif_Stock!#REF!*100,(E2777-(E2777*H2777)-Produit_Tarif_Stock!#REF!)/Produit_Tarif_Stock!#REF!*100)</f>
        <v>#REF!</v>
      </c>
      <c r="R2777" s="523">
        <f t="shared" si="89"/>
        <v>0</v>
      </c>
      <c r="S2777" s="524" t="e">
        <f>Produit_Tarif_Stock!#REF!</f>
        <v>#REF!</v>
      </c>
    </row>
    <row r="2778" spans="1:19" ht="24.75" customHeight="1">
      <c r="A2778" s="228" t="e">
        <f>Produit_Tarif_Stock!#REF!</f>
        <v>#REF!</v>
      </c>
      <c r="B2778" s="118" t="e">
        <f>IF(Produit_Tarif_Stock!#REF!&lt;&gt;"",Produit_Tarif_Stock!#REF!,"")</f>
        <v>#REF!</v>
      </c>
      <c r="C2778" s="502" t="e">
        <f>IF(Produit_Tarif_Stock!#REF!&lt;&gt;"",Produit_Tarif_Stock!#REF!,"")</f>
        <v>#REF!</v>
      </c>
      <c r="D2778" s="505" t="e">
        <f>IF(Produit_Tarif_Stock!#REF!&lt;&gt;"",Produit_Tarif_Stock!#REF!,"")</f>
        <v>#REF!</v>
      </c>
      <c r="E2778" s="514" t="e">
        <f>IF(Produit_Tarif_Stock!#REF!&lt;&gt;0,Produit_Tarif_Stock!#REF!,"")</f>
        <v>#REF!</v>
      </c>
      <c r="F2778" s="2" t="e">
        <f>IF(Produit_Tarif_Stock!#REF!&lt;&gt;"",Produit_Tarif_Stock!#REF!,"")</f>
        <v>#REF!</v>
      </c>
      <c r="G2778" s="506" t="e">
        <f>IF(Produit_Tarif_Stock!#REF!&lt;&gt;0,Produit_Tarif_Stock!#REF!,"")</f>
        <v>#REF!</v>
      </c>
      <c r="I2778" s="506" t="str">
        <f t="shared" si="88"/>
        <v/>
      </c>
      <c r="J2778" s="2" t="e">
        <f>IF(Produit_Tarif_Stock!#REF!&lt;&gt;0,Produit_Tarif_Stock!#REF!,"")</f>
        <v>#REF!</v>
      </c>
      <c r="K2778" s="2" t="e">
        <f>IF(Produit_Tarif_Stock!#REF!&lt;&gt;0,Produit_Tarif_Stock!#REF!,"")</f>
        <v>#REF!</v>
      </c>
      <c r="L2778" s="114" t="e">
        <f>IF(Produit_Tarif_Stock!#REF!&lt;&gt;0,Produit_Tarif_Stock!#REF!,"")</f>
        <v>#REF!</v>
      </c>
      <c r="M2778" s="114" t="e">
        <f>IF(Produit_Tarif_Stock!#REF!&lt;&gt;0,Produit_Tarif_Stock!#REF!,"")</f>
        <v>#REF!</v>
      </c>
      <c r="N2778" s="454"/>
      <c r="P2778" s="2" t="e">
        <f>IF(Produit_Tarif_Stock!#REF!&lt;&gt;0,Produit_Tarif_Stock!#REF!,"")</f>
        <v>#REF!</v>
      </c>
      <c r="Q2778" s="518" t="e">
        <f>IF(Produit_Tarif_Stock!#REF!&lt;&gt;0,(E2778-(E2778*H2778)-Produit_Tarif_Stock!#REF!)/Produit_Tarif_Stock!#REF!*100,(E2778-(E2778*H2778)-Produit_Tarif_Stock!#REF!)/Produit_Tarif_Stock!#REF!*100)</f>
        <v>#REF!</v>
      </c>
      <c r="R2778" s="523">
        <f t="shared" si="89"/>
        <v>0</v>
      </c>
      <c r="S2778" s="524" t="e">
        <f>Produit_Tarif_Stock!#REF!</f>
        <v>#REF!</v>
      </c>
    </row>
    <row r="2779" spans="1:19" ht="24.75" customHeight="1">
      <c r="A2779" s="228" t="e">
        <f>Produit_Tarif_Stock!#REF!</f>
        <v>#REF!</v>
      </c>
      <c r="B2779" s="118" t="e">
        <f>IF(Produit_Tarif_Stock!#REF!&lt;&gt;"",Produit_Tarif_Stock!#REF!,"")</f>
        <v>#REF!</v>
      </c>
      <c r="C2779" s="502" t="e">
        <f>IF(Produit_Tarif_Stock!#REF!&lt;&gt;"",Produit_Tarif_Stock!#REF!,"")</f>
        <v>#REF!</v>
      </c>
      <c r="D2779" s="505" t="e">
        <f>IF(Produit_Tarif_Stock!#REF!&lt;&gt;"",Produit_Tarif_Stock!#REF!,"")</f>
        <v>#REF!</v>
      </c>
      <c r="E2779" s="514" t="e">
        <f>IF(Produit_Tarif_Stock!#REF!&lt;&gt;0,Produit_Tarif_Stock!#REF!,"")</f>
        <v>#REF!</v>
      </c>
      <c r="F2779" s="2" t="e">
        <f>IF(Produit_Tarif_Stock!#REF!&lt;&gt;"",Produit_Tarif_Stock!#REF!,"")</f>
        <v>#REF!</v>
      </c>
      <c r="G2779" s="506" t="e">
        <f>IF(Produit_Tarif_Stock!#REF!&lt;&gt;0,Produit_Tarif_Stock!#REF!,"")</f>
        <v>#REF!</v>
      </c>
      <c r="I2779" s="506" t="str">
        <f t="shared" si="88"/>
        <v/>
      </c>
      <c r="J2779" s="2" t="e">
        <f>IF(Produit_Tarif_Stock!#REF!&lt;&gt;0,Produit_Tarif_Stock!#REF!,"")</f>
        <v>#REF!</v>
      </c>
      <c r="K2779" s="2" t="e">
        <f>IF(Produit_Tarif_Stock!#REF!&lt;&gt;0,Produit_Tarif_Stock!#REF!,"")</f>
        <v>#REF!</v>
      </c>
      <c r="L2779" s="114" t="e">
        <f>IF(Produit_Tarif_Stock!#REF!&lt;&gt;0,Produit_Tarif_Stock!#REF!,"")</f>
        <v>#REF!</v>
      </c>
      <c r="M2779" s="114" t="e">
        <f>IF(Produit_Tarif_Stock!#REF!&lt;&gt;0,Produit_Tarif_Stock!#REF!,"")</f>
        <v>#REF!</v>
      </c>
      <c r="N2779" s="454"/>
      <c r="P2779" s="2" t="e">
        <f>IF(Produit_Tarif_Stock!#REF!&lt;&gt;0,Produit_Tarif_Stock!#REF!,"")</f>
        <v>#REF!</v>
      </c>
      <c r="Q2779" s="518" t="e">
        <f>IF(Produit_Tarif_Stock!#REF!&lt;&gt;0,(E2779-(E2779*H2779)-Produit_Tarif_Stock!#REF!)/Produit_Tarif_Stock!#REF!*100,(E2779-(E2779*H2779)-Produit_Tarif_Stock!#REF!)/Produit_Tarif_Stock!#REF!*100)</f>
        <v>#REF!</v>
      </c>
      <c r="R2779" s="523">
        <f t="shared" si="89"/>
        <v>0</v>
      </c>
      <c r="S2779" s="524" t="e">
        <f>Produit_Tarif_Stock!#REF!</f>
        <v>#REF!</v>
      </c>
    </row>
    <row r="2780" spans="1:19" ht="24.75" customHeight="1">
      <c r="A2780" s="228" t="e">
        <f>Produit_Tarif_Stock!#REF!</f>
        <v>#REF!</v>
      </c>
      <c r="B2780" s="118" t="e">
        <f>IF(Produit_Tarif_Stock!#REF!&lt;&gt;"",Produit_Tarif_Stock!#REF!,"")</f>
        <v>#REF!</v>
      </c>
      <c r="C2780" s="502" t="e">
        <f>IF(Produit_Tarif_Stock!#REF!&lt;&gt;"",Produit_Tarif_Stock!#REF!,"")</f>
        <v>#REF!</v>
      </c>
      <c r="D2780" s="505" t="e">
        <f>IF(Produit_Tarif_Stock!#REF!&lt;&gt;"",Produit_Tarif_Stock!#REF!,"")</f>
        <v>#REF!</v>
      </c>
      <c r="E2780" s="514" t="e">
        <f>IF(Produit_Tarif_Stock!#REF!&lt;&gt;0,Produit_Tarif_Stock!#REF!,"")</f>
        <v>#REF!</v>
      </c>
      <c r="F2780" s="2" t="e">
        <f>IF(Produit_Tarif_Stock!#REF!&lt;&gt;"",Produit_Tarif_Stock!#REF!,"")</f>
        <v>#REF!</v>
      </c>
      <c r="G2780" s="506" t="e">
        <f>IF(Produit_Tarif_Stock!#REF!&lt;&gt;0,Produit_Tarif_Stock!#REF!,"")</f>
        <v>#REF!</v>
      </c>
      <c r="I2780" s="506" t="str">
        <f t="shared" si="88"/>
        <v/>
      </c>
      <c r="J2780" s="2" t="e">
        <f>IF(Produit_Tarif_Stock!#REF!&lt;&gt;0,Produit_Tarif_Stock!#REF!,"")</f>
        <v>#REF!</v>
      </c>
      <c r="K2780" s="2" t="e">
        <f>IF(Produit_Tarif_Stock!#REF!&lt;&gt;0,Produit_Tarif_Stock!#REF!,"")</f>
        <v>#REF!</v>
      </c>
      <c r="L2780" s="114" t="e">
        <f>IF(Produit_Tarif_Stock!#REF!&lt;&gt;0,Produit_Tarif_Stock!#REF!,"")</f>
        <v>#REF!</v>
      </c>
      <c r="M2780" s="114" t="e">
        <f>IF(Produit_Tarif_Stock!#REF!&lt;&gt;0,Produit_Tarif_Stock!#REF!,"")</f>
        <v>#REF!</v>
      </c>
      <c r="N2780" s="454"/>
      <c r="P2780" s="2" t="e">
        <f>IF(Produit_Tarif_Stock!#REF!&lt;&gt;0,Produit_Tarif_Stock!#REF!,"")</f>
        <v>#REF!</v>
      </c>
      <c r="Q2780" s="518" t="e">
        <f>IF(Produit_Tarif_Stock!#REF!&lt;&gt;0,(E2780-(E2780*H2780)-Produit_Tarif_Stock!#REF!)/Produit_Tarif_Stock!#REF!*100,(E2780-(E2780*H2780)-Produit_Tarif_Stock!#REF!)/Produit_Tarif_Stock!#REF!*100)</f>
        <v>#REF!</v>
      </c>
      <c r="R2780" s="523">
        <f t="shared" si="89"/>
        <v>0</v>
      </c>
      <c r="S2780" s="524" t="e">
        <f>Produit_Tarif_Stock!#REF!</f>
        <v>#REF!</v>
      </c>
    </row>
    <row r="2781" spans="1:19" ht="24.75" customHeight="1">
      <c r="A2781" s="228" t="e">
        <f>Produit_Tarif_Stock!#REF!</f>
        <v>#REF!</v>
      </c>
      <c r="B2781" s="118" t="e">
        <f>IF(Produit_Tarif_Stock!#REF!&lt;&gt;"",Produit_Tarif_Stock!#REF!,"")</f>
        <v>#REF!</v>
      </c>
      <c r="C2781" s="502" t="e">
        <f>IF(Produit_Tarif_Stock!#REF!&lt;&gt;"",Produit_Tarif_Stock!#REF!,"")</f>
        <v>#REF!</v>
      </c>
      <c r="D2781" s="505" t="e">
        <f>IF(Produit_Tarif_Stock!#REF!&lt;&gt;"",Produit_Tarif_Stock!#REF!,"")</f>
        <v>#REF!</v>
      </c>
      <c r="E2781" s="514" t="e">
        <f>IF(Produit_Tarif_Stock!#REF!&lt;&gt;0,Produit_Tarif_Stock!#REF!,"")</f>
        <v>#REF!</v>
      </c>
      <c r="F2781" s="2" t="e">
        <f>IF(Produit_Tarif_Stock!#REF!&lt;&gt;"",Produit_Tarif_Stock!#REF!,"")</f>
        <v>#REF!</v>
      </c>
      <c r="G2781" s="506" t="e">
        <f>IF(Produit_Tarif_Stock!#REF!&lt;&gt;0,Produit_Tarif_Stock!#REF!,"")</f>
        <v>#REF!</v>
      </c>
      <c r="I2781" s="506" t="str">
        <f t="shared" si="88"/>
        <v/>
      </c>
      <c r="J2781" s="2" t="e">
        <f>IF(Produit_Tarif_Stock!#REF!&lt;&gt;0,Produit_Tarif_Stock!#REF!,"")</f>
        <v>#REF!</v>
      </c>
      <c r="K2781" s="2" t="e">
        <f>IF(Produit_Tarif_Stock!#REF!&lt;&gt;0,Produit_Tarif_Stock!#REF!,"")</f>
        <v>#REF!</v>
      </c>
      <c r="L2781" s="114" t="e">
        <f>IF(Produit_Tarif_Stock!#REF!&lt;&gt;0,Produit_Tarif_Stock!#REF!,"")</f>
        <v>#REF!</v>
      </c>
      <c r="M2781" s="114" t="e">
        <f>IF(Produit_Tarif_Stock!#REF!&lt;&gt;0,Produit_Tarif_Stock!#REF!,"")</f>
        <v>#REF!</v>
      </c>
      <c r="N2781" s="454"/>
      <c r="P2781" s="2" t="e">
        <f>IF(Produit_Tarif_Stock!#REF!&lt;&gt;0,Produit_Tarif_Stock!#REF!,"")</f>
        <v>#REF!</v>
      </c>
      <c r="Q2781" s="518" t="e">
        <f>IF(Produit_Tarif_Stock!#REF!&lt;&gt;0,(E2781-(E2781*H2781)-Produit_Tarif_Stock!#REF!)/Produit_Tarif_Stock!#REF!*100,(E2781-(E2781*H2781)-Produit_Tarif_Stock!#REF!)/Produit_Tarif_Stock!#REF!*100)</f>
        <v>#REF!</v>
      </c>
      <c r="R2781" s="523">
        <f t="shared" si="89"/>
        <v>0</v>
      </c>
      <c r="S2781" s="524" t="e">
        <f>Produit_Tarif_Stock!#REF!</f>
        <v>#REF!</v>
      </c>
    </row>
    <row r="2782" spans="1:19" ht="24.75" customHeight="1">
      <c r="A2782" s="228" t="e">
        <f>Produit_Tarif_Stock!#REF!</f>
        <v>#REF!</v>
      </c>
      <c r="B2782" s="118" t="e">
        <f>IF(Produit_Tarif_Stock!#REF!&lt;&gt;"",Produit_Tarif_Stock!#REF!,"")</f>
        <v>#REF!</v>
      </c>
      <c r="C2782" s="502" t="e">
        <f>IF(Produit_Tarif_Stock!#REF!&lt;&gt;"",Produit_Tarif_Stock!#REF!,"")</f>
        <v>#REF!</v>
      </c>
      <c r="D2782" s="505" t="e">
        <f>IF(Produit_Tarif_Stock!#REF!&lt;&gt;"",Produit_Tarif_Stock!#REF!,"")</f>
        <v>#REF!</v>
      </c>
      <c r="E2782" s="514" t="e">
        <f>IF(Produit_Tarif_Stock!#REF!&lt;&gt;0,Produit_Tarif_Stock!#REF!,"")</f>
        <v>#REF!</v>
      </c>
      <c r="F2782" s="2" t="e">
        <f>IF(Produit_Tarif_Stock!#REF!&lt;&gt;"",Produit_Tarif_Stock!#REF!,"")</f>
        <v>#REF!</v>
      </c>
      <c r="G2782" s="506" t="e">
        <f>IF(Produit_Tarif_Stock!#REF!&lt;&gt;0,Produit_Tarif_Stock!#REF!,"")</f>
        <v>#REF!</v>
      </c>
      <c r="I2782" s="506" t="str">
        <f t="shared" si="88"/>
        <v/>
      </c>
      <c r="J2782" s="2" t="e">
        <f>IF(Produit_Tarif_Stock!#REF!&lt;&gt;0,Produit_Tarif_Stock!#REF!,"")</f>
        <v>#REF!</v>
      </c>
      <c r="K2782" s="2" t="e">
        <f>IF(Produit_Tarif_Stock!#REF!&lt;&gt;0,Produit_Tarif_Stock!#REF!,"")</f>
        <v>#REF!</v>
      </c>
      <c r="L2782" s="114" t="e">
        <f>IF(Produit_Tarif_Stock!#REF!&lt;&gt;0,Produit_Tarif_Stock!#REF!,"")</f>
        <v>#REF!</v>
      </c>
      <c r="M2782" s="114" t="e">
        <f>IF(Produit_Tarif_Stock!#REF!&lt;&gt;0,Produit_Tarif_Stock!#REF!,"")</f>
        <v>#REF!</v>
      </c>
      <c r="N2782" s="454"/>
      <c r="P2782" s="2" t="e">
        <f>IF(Produit_Tarif_Stock!#REF!&lt;&gt;0,Produit_Tarif_Stock!#REF!,"")</f>
        <v>#REF!</v>
      </c>
      <c r="Q2782" s="518" t="e">
        <f>IF(Produit_Tarif_Stock!#REF!&lt;&gt;0,(E2782-(E2782*H2782)-Produit_Tarif_Stock!#REF!)/Produit_Tarif_Stock!#REF!*100,(E2782-(E2782*H2782)-Produit_Tarif_Stock!#REF!)/Produit_Tarif_Stock!#REF!*100)</f>
        <v>#REF!</v>
      </c>
      <c r="R2782" s="523">
        <f t="shared" si="89"/>
        <v>0</v>
      </c>
      <c r="S2782" s="524" t="e">
        <f>Produit_Tarif_Stock!#REF!</f>
        <v>#REF!</v>
      </c>
    </row>
    <row r="2783" spans="1:19" ht="24.75" customHeight="1">
      <c r="A2783" s="228" t="e">
        <f>Produit_Tarif_Stock!#REF!</f>
        <v>#REF!</v>
      </c>
      <c r="B2783" s="118" t="e">
        <f>IF(Produit_Tarif_Stock!#REF!&lt;&gt;"",Produit_Tarif_Stock!#REF!,"")</f>
        <v>#REF!</v>
      </c>
      <c r="C2783" s="502" t="e">
        <f>IF(Produit_Tarif_Stock!#REF!&lt;&gt;"",Produit_Tarif_Stock!#REF!,"")</f>
        <v>#REF!</v>
      </c>
      <c r="D2783" s="505" t="e">
        <f>IF(Produit_Tarif_Stock!#REF!&lt;&gt;"",Produit_Tarif_Stock!#REF!,"")</f>
        <v>#REF!</v>
      </c>
      <c r="E2783" s="514" t="e">
        <f>IF(Produit_Tarif_Stock!#REF!&lt;&gt;0,Produit_Tarif_Stock!#REF!,"")</f>
        <v>#REF!</v>
      </c>
      <c r="F2783" s="2" t="e">
        <f>IF(Produit_Tarif_Stock!#REF!&lt;&gt;"",Produit_Tarif_Stock!#REF!,"")</f>
        <v>#REF!</v>
      </c>
      <c r="G2783" s="506" t="e">
        <f>IF(Produit_Tarif_Stock!#REF!&lt;&gt;0,Produit_Tarif_Stock!#REF!,"")</f>
        <v>#REF!</v>
      </c>
      <c r="I2783" s="506" t="str">
        <f t="shared" si="88"/>
        <v/>
      </c>
      <c r="J2783" s="2" t="e">
        <f>IF(Produit_Tarif_Stock!#REF!&lt;&gt;0,Produit_Tarif_Stock!#REF!,"")</f>
        <v>#REF!</v>
      </c>
      <c r="K2783" s="2" t="e">
        <f>IF(Produit_Tarif_Stock!#REF!&lt;&gt;0,Produit_Tarif_Stock!#REF!,"")</f>
        <v>#REF!</v>
      </c>
      <c r="L2783" s="114" t="e">
        <f>IF(Produit_Tarif_Stock!#REF!&lt;&gt;0,Produit_Tarif_Stock!#REF!,"")</f>
        <v>#REF!</v>
      </c>
      <c r="M2783" s="114" t="e">
        <f>IF(Produit_Tarif_Stock!#REF!&lt;&gt;0,Produit_Tarif_Stock!#REF!,"")</f>
        <v>#REF!</v>
      </c>
      <c r="N2783" s="454"/>
      <c r="P2783" s="2" t="e">
        <f>IF(Produit_Tarif_Stock!#REF!&lt;&gt;0,Produit_Tarif_Stock!#REF!,"")</f>
        <v>#REF!</v>
      </c>
      <c r="Q2783" s="518" t="e">
        <f>IF(Produit_Tarif_Stock!#REF!&lt;&gt;0,(E2783-(E2783*H2783)-Produit_Tarif_Stock!#REF!)/Produit_Tarif_Stock!#REF!*100,(E2783-(E2783*H2783)-Produit_Tarif_Stock!#REF!)/Produit_Tarif_Stock!#REF!*100)</f>
        <v>#REF!</v>
      </c>
      <c r="R2783" s="523">
        <f t="shared" si="89"/>
        <v>0</v>
      </c>
      <c r="S2783" s="524" t="e">
        <f>Produit_Tarif_Stock!#REF!</f>
        <v>#REF!</v>
      </c>
    </row>
    <row r="2784" spans="1:19" ht="24.75" customHeight="1">
      <c r="A2784" s="228" t="e">
        <f>Produit_Tarif_Stock!#REF!</f>
        <v>#REF!</v>
      </c>
      <c r="B2784" s="118" t="e">
        <f>IF(Produit_Tarif_Stock!#REF!&lt;&gt;"",Produit_Tarif_Stock!#REF!,"")</f>
        <v>#REF!</v>
      </c>
      <c r="C2784" s="502" t="e">
        <f>IF(Produit_Tarif_Stock!#REF!&lt;&gt;"",Produit_Tarif_Stock!#REF!,"")</f>
        <v>#REF!</v>
      </c>
      <c r="D2784" s="505" t="e">
        <f>IF(Produit_Tarif_Stock!#REF!&lt;&gt;"",Produit_Tarif_Stock!#REF!,"")</f>
        <v>#REF!</v>
      </c>
      <c r="E2784" s="514" t="e">
        <f>IF(Produit_Tarif_Stock!#REF!&lt;&gt;0,Produit_Tarif_Stock!#REF!,"")</f>
        <v>#REF!</v>
      </c>
      <c r="F2784" s="2" t="e">
        <f>IF(Produit_Tarif_Stock!#REF!&lt;&gt;"",Produit_Tarif_Stock!#REF!,"")</f>
        <v>#REF!</v>
      </c>
      <c r="G2784" s="506" t="e">
        <f>IF(Produit_Tarif_Stock!#REF!&lt;&gt;0,Produit_Tarif_Stock!#REF!,"")</f>
        <v>#REF!</v>
      </c>
      <c r="I2784" s="506" t="str">
        <f t="shared" si="88"/>
        <v/>
      </c>
      <c r="J2784" s="2" t="e">
        <f>IF(Produit_Tarif_Stock!#REF!&lt;&gt;0,Produit_Tarif_Stock!#REF!,"")</f>
        <v>#REF!</v>
      </c>
      <c r="K2784" s="2" t="e">
        <f>IF(Produit_Tarif_Stock!#REF!&lt;&gt;0,Produit_Tarif_Stock!#REF!,"")</f>
        <v>#REF!</v>
      </c>
      <c r="L2784" s="114" t="e">
        <f>IF(Produit_Tarif_Stock!#REF!&lt;&gt;0,Produit_Tarif_Stock!#REF!,"")</f>
        <v>#REF!</v>
      </c>
      <c r="M2784" s="114" t="e">
        <f>IF(Produit_Tarif_Stock!#REF!&lt;&gt;0,Produit_Tarif_Stock!#REF!,"")</f>
        <v>#REF!</v>
      </c>
      <c r="N2784" s="454"/>
      <c r="P2784" s="2" t="e">
        <f>IF(Produit_Tarif_Stock!#REF!&lt;&gt;0,Produit_Tarif_Stock!#REF!,"")</f>
        <v>#REF!</v>
      </c>
      <c r="Q2784" s="518" t="e">
        <f>IF(Produit_Tarif_Stock!#REF!&lt;&gt;0,(E2784-(E2784*H2784)-Produit_Tarif_Stock!#REF!)/Produit_Tarif_Stock!#REF!*100,(E2784-(E2784*H2784)-Produit_Tarif_Stock!#REF!)/Produit_Tarif_Stock!#REF!*100)</f>
        <v>#REF!</v>
      </c>
      <c r="R2784" s="523">
        <f t="shared" si="89"/>
        <v>0</v>
      </c>
      <c r="S2784" s="524" t="e">
        <f>Produit_Tarif_Stock!#REF!</f>
        <v>#REF!</v>
      </c>
    </row>
    <row r="2785" spans="1:19" ht="24.75" customHeight="1">
      <c r="A2785" s="228" t="e">
        <f>Produit_Tarif_Stock!#REF!</f>
        <v>#REF!</v>
      </c>
      <c r="B2785" s="118" t="e">
        <f>IF(Produit_Tarif_Stock!#REF!&lt;&gt;"",Produit_Tarif_Stock!#REF!,"")</f>
        <v>#REF!</v>
      </c>
      <c r="C2785" s="502" t="e">
        <f>IF(Produit_Tarif_Stock!#REF!&lt;&gt;"",Produit_Tarif_Stock!#REF!,"")</f>
        <v>#REF!</v>
      </c>
      <c r="D2785" s="505" t="e">
        <f>IF(Produit_Tarif_Stock!#REF!&lt;&gt;"",Produit_Tarif_Stock!#REF!,"")</f>
        <v>#REF!</v>
      </c>
      <c r="E2785" s="514" t="e">
        <f>IF(Produit_Tarif_Stock!#REF!&lt;&gt;0,Produit_Tarif_Stock!#REF!,"")</f>
        <v>#REF!</v>
      </c>
      <c r="F2785" s="2" t="e">
        <f>IF(Produit_Tarif_Stock!#REF!&lt;&gt;"",Produit_Tarif_Stock!#REF!,"")</f>
        <v>#REF!</v>
      </c>
      <c r="G2785" s="506" t="e">
        <f>IF(Produit_Tarif_Stock!#REF!&lt;&gt;0,Produit_Tarif_Stock!#REF!,"")</f>
        <v>#REF!</v>
      </c>
      <c r="I2785" s="506" t="str">
        <f t="shared" si="88"/>
        <v/>
      </c>
      <c r="J2785" s="2" t="e">
        <f>IF(Produit_Tarif_Stock!#REF!&lt;&gt;0,Produit_Tarif_Stock!#REF!,"")</f>
        <v>#REF!</v>
      </c>
      <c r="K2785" s="2" t="e">
        <f>IF(Produit_Tarif_Stock!#REF!&lt;&gt;0,Produit_Tarif_Stock!#REF!,"")</f>
        <v>#REF!</v>
      </c>
      <c r="L2785" s="114" t="e">
        <f>IF(Produit_Tarif_Stock!#REF!&lt;&gt;0,Produit_Tarif_Stock!#REF!,"")</f>
        <v>#REF!</v>
      </c>
      <c r="M2785" s="114" t="e">
        <f>IF(Produit_Tarif_Stock!#REF!&lt;&gt;0,Produit_Tarif_Stock!#REF!,"")</f>
        <v>#REF!</v>
      </c>
      <c r="N2785" s="454"/>
      <c r="P2785" s="2" t="e">
        <f>IF(Produit_Tarif_Stock!#REF!&lt;&gt;0,Produit_Tarif_Stock!#REF!,"")</f>
        <v>#REF!</v>
      </c>
      <c r="Q2785" s="518" t="e">
        <f>IF(Produit_Tarif_Stock!#REF!&lt;&gt;0,(E2785-(E2785*H2785)-Produit_Tarif_Stock!#REF!)/Produit_Tarif_Stock!#REF!*100,(E2785-(E2785*H2785)-Produit_Tarif_Stock!#REF!)/Produit_Tarif_Stock!#REF!*100)</f>
        <v>#REF!</v>
      </c>
      <c r="R2785" s="523">
        <f t="shared" si="89"/>
        <v>0</v>
      </c>
      <c r="S2785" s="524" t="e">
        <f>Produit_Tarif_Stock!#REF!</f>
        <v>#REF!</v>
      </c>
    </row>
    <row r="2786" spans="1:19" ht="24.75" customHeight="1">
      <c r="A2786" s="228" t="e">
        <f>Produit_Tarif_Stock!#REF!</f>
        <v>#REF!</v>
      </c>
      <c r="B2786" s="118" t="e">
        <f>IF(Produit_Tarif_Stock!#REF!&lt;&gt;"",Produit_Tarif_Stock!#REF!,"")</f>
        <v>#REF!</v>
      </c>
      <c r="C2786" s="502" t="e">
        <f>IF(Produit_Tarif_Stock!#REF!&lt;&gt;"",Produit_Tarif_Stock!#REF!,"")</f>
        <v>#REF!</v>
      </c>
      <c r="D2786" s="505" t="e">
        <f>IF(Produit_Tarif_Stock!#REF!&lt;&gt;"",Produit_Tarif_Stock!#REF!,"")</f>
        <v>#REF!</v>
      </c>
      <c r="E2786" s="514" t="e">
        <f>IF(Produit_Tarif_Stock!#REF!&lt;&gt;0,Produit_Tarif_Stock!#REF!,"")</f>
        <v>#REF!</v>
      </c>
      <c r="F2786" s="2" t="e">
        <f>IF(Produit_Tarif_Stock!#REF!&lt;&gt;"",Produit_Tarif_Stock!#REF!,"")</f>
        <v>#REF!</v>
      </c>
      <c r="G2786" s="506" t="e">
        <f>IF(Produit_Tarif_Stock!#REF!&lt;&gt;0,Produit_Tarif_Stock!#REF!,"")</f>
        <v>#REF!</v>
      </c>
      <c r="I2786" s="506" t="str">
        <f t="shared" si="88"/>
        <v/>
      </c>
      <c r="J2786" s="2" t="e">
        <f>IF(Produit_Tarif_Stock!#REF!&lt;&gt;0,Produit_Tarif_Stock!#REF!,"")</f>
        <v>#REF!</v>
      </c>
      <c r="K2786" s="2" t="e">
        <f>IF(Produit_Tarif_Stock!#REF!&lt;&gt;0,Produit_Tarif_Stock!#REF!,"")</f>
        <v>#REF!</v>
      </c>
      <c r="L2786" s="114" t="e">
        <f>IF(Produit_Tarif_Stock!#REF!&lt;&gt;0,Produit_Tarif_Stock!#REF!,"")</f>
        <v>#REF!</v>
      </c>
      <c r="M2786" s="114" t="e">
        <f>IF(Produit_Tarif_Stock!#REF!&lt;&gt;0,Produit_Tarif_Stock!#REF!,"")</f>
        <v>#REF!</v>
      </c>
      <c r="N2786" s="454"/>
      <c r="P2786" s="2" t="e">
        <f>IF(Produit_Tarif_Stock!#REF!&lt;&gt;0,Produit_Tarif_Stock!#REF!,"")</f>
        <v>#REF!</v>
      </c>
      <c r="Q2786" s="518" t="e">
        <f>IF(Produit_Tarif_Stock!#REF!&lt;&gt;0,(E2786-(E2786*H2786)-Produit_Tarif_Stock!#REF!)/Produit_Tarif_Stock!#REF!*100,(E2786-(E2786*H2786)-Produit_Tarif_Stock!#REF!)/Produit_Tarif_Stock!#REF!*100)</f>
        <v>#REF!</v>
      </c>
      <c r="R2786" s="523">
        <f t="shared" si="89"/>
        <v>0</v>
      </c>
      <c r="S2786" s="524" t="e">
        <f>Produit_Tarif_Stock!#REF!</f>
        <v>#REF!</v>
      </c>
    </row>
    <row r="2787" spans="1:19" ht="24.75" customHeight="1">
      <c r="A2787" s="228" t="e">
        <f>Produit_Tarif_Stock!#REF!</f>
        <v>#REF!</v>
      </c>
      <c r="B2787" s="118" t="e">
        <f>IF(Produit_Tarif_Stock!#REF!&lt;&gt;"",Produit_Tarif_Stock!#REF!,"")</f>
        <v>#REF!</v>
      </c>
      <c r="C2787" s="502" t="e">
        <f>IF(Produit_Tarif_Stock!#REF!&lt;&gt;"",Produit_Tarif_Stock!#REF!,"")</f>
        <v>#REF!</v>
      </c>
      <c r="D2787" s="505" t="e">
        <f>IF(Produit_Tarif_Stock!#REF!&lt;&gt;"",Produit_Tarif_Stock!#REF!,"")</f>
        <v>#REF!</v>
      </c>
      <c r="E2787" s="514" t="e">
        <f>IF(Produit_Tarif_Stock!#REF!&lt;&gt;0,Produit_Tarif_Stock!#REF!,"")</f>
        <v>#REF!</v>
      </c>
      <c r="F2787" s="2" t="e">
        <f>IF(Produit_Tarif_Stock!#REF!&lt;&gt;"",Produit_Tarif_Stock!#REF!,"")</f>
        <v>#REF!</v>
      </c>
      <c r="G2787" s="506" t="e">
        <f>IF(Produit_Tarif_Stock!#REF!&lt;&gt;0,Produit_Tarif_Stock!#REF!,"")</f>
        <v>#REF!</v>
      </c>
      <c r="I2787" s="506" t="str">
        <f t="shared" si="88"/>
        <v/>
      </c>
      <c r="J2787" s="2" t="e">
        <f>IF(Produit_Tarif_Stock!#REF!&lt;&gt;0,Produit_Tarif_Stock!#REF!,"")</f>
        <v>#REF!</v>
      </c>
      <c r="K2787" s="2" t="e">
        <f>IF(Produit_Tarif_Stock!#REF!&lt;&gt;0,Produit_Tarif_Stock!#REF!,"")</f>
        <v>#REF!</v>
      </c>
      <c r="L2787" s="114" t="e">
        <f>IF(Produit_Tarif_Stock!#REF!&lt;&gt;0,Produit_Tarif_Stock!#REF!,"")</f>
        <v>#REF!</v>
      </c>
      <c r="M2787" s="114" t="e">
        <f>IF(Produit_Tarif_Stock!#REF!&lt;&gt;0,Produit_Tarif_Stock!#REF!,"")</f>
        <v>#REF!</v>
      </c>
      <c r="N2787" s="454"/>
      <c r="P2787" s="2" t="e">
        <f>IF(Produit_Tarif_Stock!#REF!&lt;&gt;0,Produit_Tarif_Stock!#REF!,"")</f>
        <v>#REF!</v>
      </c>
      <c r="Q2787" s="518" t="e">
        <f>IF(Produit_Tarif_Stock!#REF!&lt;&gt;0,(E2787-(E2787*H2787)-Produit_Tarif_Stock!#REF!)/Produit_Tarif_Stock!#REF!*100,(E2787-(E2787*H2787)-Produit_Tarif_Stock!#REF!)/Produit_Tarif_Stock!#REF!*100)</f>
        <v>#REF!</v>
      </c>
      <c r="R2787" s="523">
        <f t="shared" si="89"/>
        <v>0</v>
      </c>
      <c r="S2787" s="524" t="e">
        <f>Produit_Tarif_Stock!#REF!</f>
        <v>#REF!</v>
      </c>
    </row>
    <row r="2788" spans="1:19" ht="24.75" customHeight="1">
      <c r="A2788" s="228" t="e">
        <f>Produit_Tarif_Stock!#REF!</f>
        <v>#REF!</v>
      </c>
      <c r="B2788" s="118" t="e">
        <f>IF(Produit_Tarif_Stock!#REF!&lt;&gt;"",Produit_Tarif_Stock!#REF!,"")</f>
        <v>#REF!</v>
      </c>
      <c r="C2788" s="502" t="e">
        <f>IF(Produit_Tarif_Stock!#REF!&lt;&gt;"",Produit_Tarif_Stock!#REF!,"")</f>
        <v>#REF!</v>
      </c>
      <c r="D2788" s="505" t="e">
        <f>IF(Produit_Tarif_Stock!#REF!&lt;&gt;"",Produit_Tarif_Stock!#REF!,"")</f>
        <v>#REF!</v>
      </c>
      <c r="E2788" s="514" t="e">
        <f>IF(Produit_Tarif_Stock!#REF!&lt;&gt;0,Produit_Tarif_Stock!#REF!,"")</f>
        <v>#REF!</v>
      </c>
      <c r="F2788" s="2" t="e">
        <f>IF(Produit_Tarif_Stock!#REF!&lt;&gt;"",Produit_Tarif_Stock!#REF!,"")</f>
        <v>#REF!</v>
      </c>
      <c r="G2788" s="506" t="e">
        <f>IF(Produit_Tarif_Stock!#REF!&lt;&gt;0,Produit_Tarif_Stock!#REF!,"")</f>
        <v>#REF!</v>
      </c>
      <c r="I2788" s="506" t="str">
        <f t="shared" si="88"/>
        <v/>
      </c>
      <c r="J2788" s="2" t="e">
        <f>IF(Produit_Tarif_Stock!#REF!&lt;&gt;0,Produit_Tarif_Stock!#REF!,"")</f>
        <v>#REF!</v>
      </c>
      <c r="K2788" s="2" t="e">
        <f>IF(Produit_Tarif_Stock!#REF!&lt;&gt;0,Produit_Tarif_Stock!#REF!,"")</f>
        <v>#REF!</v>
      </c>
      <c r="L2788" s="114" t="e">
        <f>IF(Produit_Tarif_Stock!#REF!&lt;&gt;0,Produit_Tarif_Stock!#REF!,"")</f>
        <v>#REF!</v>
      </c>
      <c r="M2788" s="114" t="e">
        <f>IF(Produit_Tarif_Stock!#REF!&lt;&gt;0,Produit_Tarif_Stock!#REF!,"")</f>
        <v>#REF!</v>
      </c>
      <c r="N2788" s="454"/>
      <c r="P2788" s="2" t="e">
        <f>IF(Produit_Tarif_Stock!#REF!&lt;&gt;0,Produit_Tarif_Stock!#REF!,"")</f>
        <v>#REF!</v>
      </c>
      <c r="Q2788" s="518" t="e">
        <f>IF(Produit_Tarif_Stock!#REF!&lt;&gt;0,(E2788-(E2788*H2788)-Produit_Tarif_Stock!#REF!)/Produit_Tarif_Stock!#REF!*100,(E2788-(E2788*H2788)-Produit_Tarif_Stock!#REF!)/Produit_Tarif_Stock!#REF!*100)</f>
        <v>#REF!</v>
      </c>
      <c r="R2788" s="523">
        <f t="shared" si="89"/>
        <v>0</v>
      </c>
      <c r="S2788" s="524" t="e">
        <f>Produit_Tarif_Stock!#REF!</f>
        <v>#REF!</v>
      </c>
    </row>
    <row r="2789" spans="1:19" ht="24.75" customHeight="1">
      <c r="A2789" s="228" t="e">
        <f>Produit_Tarif_Stock!#REF!</f>
        <v>#REF!</v>
      </c>
      <c r="B2789" s="118" t="e">
        <f>IF(Produit_Tarif_Stock!#REF!&lt;&gt;"",Produit_Tarif_Stock!#REF!,"")</f>
        <v>#REF!</v>
      </c>
      <c r="C2789" s="502" t="e">
        <f>IF(Produit_Tarif_Stock!#REF!&lt;&gt;"",Produit_Tarif_Stock!#REF!,"")</f>
        <v>#REF!</v>
      </c>
      <c r="D2789" s="505" t="e">
        <f>IF(Produit_Tarif_Stock!#REF!&lt;&gt;"",Produit_Tarif_Stock!#REF!,"")</f>
        <v>#REF!</v>
      </c>
      <c r="E2789" s="514" t="e">
        <f>IF(Produit_Tarif_Stock!#REF!&lt;&gt;0,Produit_Tarif_Stock!#REF!,"")</f>
        <v>#REF!</v>
      </c>
      <c r="F2789" s="2" t="e">
        <f>IF(Produit_Tarif_Stock!#REF!&lt;&gt;"",Produit_Tarif_Stock!#REF!,"")</f>
        <v>#REF!</v>
      </c>
      <c r="G2789" s="506" t="e">
        <f>IF(Produit_Tarif_Stock!#REF!&lt;&gt;0,Produit_Tarif_Stock!#REF!,"")</f>
        <v>#REF!</v>
      </c>
      <c r="I2789" s="506" t="str">
        <f t="shared" si="88"/>
        <v/>
      </c>
      <c r="J2789" s="2" t="e">
        <f>IF(Produit_Tarif_Stock!#REF!&lt;&gt;0,Produit_Tarif_Stock!#REF!,"")</f>
        <v>#REF!</v>
      </c>
      <c r="K2789" s="2" t="e">
        <f>IF(Produit_Tarif_Stock!#REF!&lt;&gt;0,Produit_Tarif_Stock!#REF!,"")</f>
        <v>#REF!</v>
      </c>
      <c r="L2789" s="114" t="e">
        <f>IF(Produit_Tarif_Stock!#REF!&lt;&gt;0,Produit_Tarif_Stock!#REF!,"")</f>
        <v>#REF!</v>
      </c>
      <c r="M2789" s="114" t="e">
        <f>IF(Produit_Tarif_Stock!#REF!&lt;&gt;0,Produit_Tarif_Stock!#REF!,"")</f>
        <v>#REF!</v>
      </c>
      <c r="N2789" s="454"/>
      <c r="P2789" s="2" t="e">
        <f>IF(Produit_Tarif_Stock!#REF!&lt;&gt;0,Produit_Tarif_Stock!#REF!,"")</f>
        <v>#REF!</v>
      </c>
      <c r="Q2789" s="518" t="e">
        <f>IF(Produit_Tarif_Stock!#REF!&lt;&gt;0,(E2789-(E2789*H2789)-Produit_Tarif_Stock!#REF!)/Produit_Tarif_Stock!#REF!*100,(E2789-(E2789*H2789)-Produit_Tarif_Stock!#REF!)/Produit_Tarif_Stock!#REF!*100)</f>
        <v>#REF!</v>
      </c>
      <c r="R2789" s="523">
        <f t="shared" si="89"/>
        <v>0</v>
      </c>
      <c r="S2789" s="524" t="e">
        <f>Produit_Tarif_Stock!#REF!</f>
        <v>#REF!</v>
      </c>
    </row>
    <row r="2790" spans="1:19" ht="24.75" customHeight="1">
      <c r="A2790" s="228" t="e">
        <f>Produit_Tarif_Stock!#REF!</f>
        <v>#REF!</v>
      </c>
      <c r="B2790" s="118" t="e">
        <f>IF(Produit_Tarif_Stock!#REF!&lt;&gt;"",Produit_Tarif_Stock!#REF!,"")</f>
        <v>#REF!</v>
      </c>
      <c r="C2790" s="502" t="e">
        <f>IF(Produit_Tarif_Stock!#REF!&lt;&gt;"",Produit_Tarif_Stock!#REF!,"")</f>
        <v>#REF!</v>
      </c>
      <c r="D2790" s="505" t="e">
        <f>IF(Produit_Tarif_Stock!#REF!&lt;&gt;"",Produit_Tarif_Stock!#REF!,"")</f>
        <v>#REF!</v>
      </c>
      <c r="E2790" s="514" t="e">
        <f>IF(Produit_Tarif_Stock!#REF!&lt;&gt;0,Produit_Tarif_Stock!#REF!,"")</f>
        <v>#REF!</v>
      </c>
      <c r="F2790" s="2" t="e">
        <f>IF(Produit_Tarif_Stock!#REF!&lt;&gt;"",Produit_Tarif_Stock!#REF!,"")</f>
        <v>#REF!</v>
      </c>
      <c r="G2790" s="506" t="e">
        <f>IF(Produit_Tarif_Stock!#REF!&lt;&gt;0,Produit_Tarif_Stock!#REF!,"")</f>
        <v>#REF!</v>
      </c>
      <c r="I2790" s="506" t="str">
        <f t="shared" si="88"/>
        <v/>
      </c>
      <c r="J2790" s="2" t="e">
        <f>IF(Produit_Tarif_Stock!#REF!&lt;&gt;0,Produit_Tarif_Stock!#REF!,"")</f>
        <v>#REF!</v>
      </c>
      <c r="K2790" s="2" t="e">
        <f>IF(Produit_Tarif_Stock!#REF!&lt;&gt;0,Produit_Tarif_Stock!#REF!,"")</f>
        <v>#REF!</v>
      </c>
      <c r="L2790" s="114" t="e">
        <f>IF(Produit_Tarif_Stock!#REF!&lt;&gt;0,Produit_Tarif_Stock!#REF!,"")</f>
        <v>#REF!</v>
      </c>
      <c r="M2790" s="114" t="e">
        <f>IF(Produit_Tarif_Stock!#REF!&lt;&gt;0,Produit_Tarif_Stock!#REF!,"")</f>
        <v>#REF!</v>
      </c>
      <c r="N2790" s="454"/>
      <c r="P2790" s="2" t="e">
        <f>IF(Produit_Tarif_Stock!#REF!&lt;&gt;0,Produit_Tarif_Stock!#REF!,"")</f>
        <v>#REF!</v>
      </c>
      <c r="Q2790" s="518" t="e">
        <f>IF(Produit_Tarif_Stock!#REF!&lt;&gt;0,(E2790-(E2790*H2790)-Produit_Tarif_Stock!#REF!)/Produit_Tarif_Stock!#REF!*100,(E2790-(E2790*H2790)-Produit_Tarif_Stock!#REF!)/Produit_Tarif_Stock!#REF!*100)</f>
        <v>#REF!</v>
      </c>
      <c r="R2790" s="523">
        <f t="shared" si="89"/>
        <v>0</v>
      </c>
      <c r="S2790" s="524" t="e">
        <f>Produit_Tarif_Stock!#REF!</f>
        <v>#REF!</v>
      </c>
    </row>
    <row r="2791" spans="1:19" ht="24.75" customHeight="1">
      <c r="A2791" s="228" t="e">
        <f>Produit_Tarif_Stock!#REF!</f>
        <v>#REF!</v>
      </c>
      <c r="B2791" s="118" t="e">
        <f>IF(Produit_Tarif_Stock!#REF!&lt;&gt;"",Produit_Tarif_Stock!#REF!,"")</f>
        <v>#REF!</v>
      </c>
      <c r="C2791" s="502" t="e">
        <f>IF(Produit_Tarif_Stock!#REF!&lt;&gt;"",Produit_Tarif_Stock!#REF!,"")</f>
        <v>#REF!</v>
      </c>
      <c r="D2791" s="505" t="e">
        <f>IF(Produit_Tarif_Stock!#REF!&lt;&gt;"",Produit_Tarif_Stock!#REF!,"")</f>
        <v>#REF!</v>
      </c>
      <c r="E2791" s="514" t="e">
        <f>IF(Produit_Tarif_Stock!#REF!&lt;&gt;0,Produit_Tarif_Stock!#REF!,"")</f>
        <v>#REF!</v>
      </c>
      <c r="F2791" s="2" t="e">
        <f>IF(Produit_Tarif_Stock!#REF!&lt;&gt;"",Produit_Tarif_Stock!#REF!,"")</f>
        <v>#REF!</v>
      </c>
      <c r="G2791" s="506" t="e">
        <f>IF(Produit_Tarif_Stock!#REF!&lt;&gt;0,Produit_Tarif_Stock!#REF!,"")</f>
        <v>#REF!</v>
      </c>
      <c r="I2791" s="506" t="str">
        <f t="shared" si="88"/>
        <v/>
      </c>
      <c r="J2791" s="2" t="e">
        <f>IF(Produit_Tarif_Stock!#REF!&lt;&gt;0,Produit_Tarif_Stock!#REF!,"")</f>
        <v>#REF!</v>
      </c>
      <c r="K2791" s="2" t="e">
        <f>IF(Produit_Tarif_Stock!#REF!&lt;&gt;0,Produit_Tarif_Stock!#REF!,"")</f>
        <v>#REF!</v>
      </c>
      <c r="L2791" s="114" t="e">
        <f>IF(Produit_Tarif_Stock!#REF!&lt;&gt;0,Produit_Tarif_Stock!#REF!,"")</f>
        <v>#REF!</v>
      </c>
      <c r="M2791" s="114" t="e">
        <f>IF(Produit_Tarif_Stock!#REF!&lt;&gt;0,Produit_Tarif_Stock!#REF!,"")</f>
        <v>#REF!</v>
      </c>
      <c r="N2791" s="454"/>
      <c r="P2791" s="2" t="e">
        <f>IF(Produit_Tarif_Stock!#REF!&lt;&gt;0,Produit_Tarif_Stock!#REF!,"")</f>
        <v>#REF!</v>
      </c>
      <c r="Q2791" s="518" t="e">
        <f>IF(Produit_Tarif_Stock!#REF!&lt;&gt;0,(E2791-(E2791*H2791)-Produit_Tarif_Stock!#REF!)/Produit_Tarif_Stock!#REF!*100,(E2791-(E2791*H2791)-Produit_Tarif_Stock!#REF!)/Produit_Tarif_Stock!#REF!*100)</f>
        <v>#REF!</v>
      </c>
      <c r="R2791" s="523">
        <f t="shared" si="89"/>
        <v>0</v>
      </c>
      <c r="S2791" s="524" t="e">
        <f>Produit_Tarif_Stock!#REF!</f>
        <v>#REF!</v>
      </c>
    </row>
    <row r="2792" spans="1:19" ht="24.75" customHeight="1">
      <c r="A2792" s="228" t="e">
        <f>Produit_Tarif_Stock!#REF!</f>
        <v>#REF!</v>
      </c>
      <c r="B2792" s="118" t="e">
        <f>IF(Produit_Tarif_Stock!#REF!&lt;&gt;"",Produit_Tarif_Stock!#REF!,"")</f>
        <v>#REF!</v>
      </c>
      <c r="C2792" s="502" t="e">
        <f>IF(Produit_Tarif_Stock!#REF!&lt;&gt;"",Produit_Tarif_Stock!#REF!,"")</f>
        <v>#REF!</v>
      </c>
      <c r="D2792" s="505" t="e">
        <f>IF(Produit_Tarif_Stock!#REF!&lt;&gt;"",Produit_Tarif_Stock!#REF!,"")</f>
        <v>#REF!</v>
      </c>
      <c r="E2792" s="514" t="e">
        <f>IF(Produit_Tarif_Stock!#REF!&lt;&gt;0,Produit_Tarif_Stock!#REF!,"")</f>
        <v>#REF!</v>
      </c>
      <c r="F2792" s="2" t="e">
        <f>IF(Produit_Tarif_Stock!#REF!&lt;&gt;"",Produit_Tarif_Stock!#REF!,"")</f>
        <v>#REF!</v>
      </c>
      <c r="G2792" s="506" t="e">
        <f>IF(Produit_Tarif_Stock!#REF!&lt;&gt;0,Produit_Tarif_Stock!#REF!,"")</f>
        <v>#REF!</v>
      </c>
      <c r="I2792" s="506" t="str">
        <f t="shared" si="88"/>
        <v/>
      </c>
      <c r="J2792" s="2" t="e">
        <f>IF(Produit_Tarif_Stock!#REF!&lt;&gt;0,Produit_Tarif_Stock!#REF!,"")</f>
        <v>#REF!</v>
      </c>
      <c r="K2792" s="2" t="e">
        <f>IF(Produit_Tarif_Stock!#REF!&lt;&gt;0,Produit_Tarif_Stock!#REF!,"")</f>
        <v>#REF!</v>
      </c>
      <c r="L2792" s="114" t="e">
        <f>IF(Produit_Tarif_Stock!#REF!&lt;&gt;0,Produit_Tarif_Stock!#REF!,"")</f>
        <v>#REF!</v>
      </c>
      <c r="M2792" s="114" t="e">
        <f>IF(Produit_Tarif_Stock!#REF!&lt;&gt;0,Produit_Tarif_Stock!#REF!,"")</f>
        <v>#REF!</v>
      </c>
      <c r="N2792" s="454"/>
      <c r="P2792" s="2" t="e">
        <f>IF(Produit_Tarif_Stock!#REF!&lt;&gt;0,Produit_Tarif_Stock!#REF!,"")</f>
        <v>#REF!</v>
      </c>
      <c r="Q2792" s="518" t="e">
        <f>IF(Produit_Tarif_Stock!#REF!&lt;&gt;0,(E2792-(E2792*H2792)-Produit_Tarif_Stock!#REF!)/Produit_Tarif_Stock!#REF!*100,(E2792-(E2792*H2792)-Produit_Tarif_Stock!#REF!)/Produit_Tarif_Stock!#REF!*100)</f>
        <v>#REF!</v>
      </c>
      <c r="R2792" s="523">
        <f t="shared" si="89"/>
        <v>0</v>
      </c>
      <c r="S2792" s="524" t="e">
        <f>Produit_Tarif_Stock!#REF!</f>
        <v>#REF!</v>
      </c>
    </row>
    <row r="2793" spans="1:19" ht="24.75" customHeight="1">
      <c r="A2793" s="228" t="e">
        <f>Produit_Tarif_Stock!#REF!</f>
        <v>#REF!</v>
      </c>
      <c r="B2793" s="118" t="e">
        <f>IF(Produit_Tarif_Stock!#REF!&lt;&gt;"",Produit_Tarif_Stock!#REF!,"")</f>
        <v>#REF!</v>
      </c>
      <c r="C2793" s="502" t="e">
        <f>IF(Produit_Tarif_Stock!#REF!&lt;&gt;"",Produit_Tarif_Stock!#REF!,"")</f>
        <v>#REF!</v>
      </c>
      <c r="D2793" s="505" t="e">
        <f>IF(Produit_Tarif_Stock!#REF!&lt;&gt;"",Produit_Tarif_Stock!#REF!,"")</f>
        <v>#REF!</v>
      </c>
      <c r="E2793" s="514" t="e">
        <f>IF(Produit_Tarif_Stock!#REF!&lt;&gt;0,Produit_Tarif_Stock!#REF!,"")</f>
        <v>#REF!</v>
      </c>
      <c r="F2793" s="2" t="e">
        <f>IF(Produit_Tarif_Stock!#REF!&lt;&gt;"",Produit_Tarif_Stock!#REF!,"")</f>
        <v>#REF!</v>
      </c>
      <c r="G2793" s="506" t="e">
        <f>IF(Produit_Tarif_Stock!#REF!&lt;&gt;0,Produit_Tarif_Stock!#REF!,"")</f>
        <v>#REF!</v>
      </c>
      <c r="I2793" s="506" t="str">
        <f t="shared" si="88"/>
        <v/>
      </c>
      <c r="J2793" s="2" t="e">
        <f>IF(Produit_Tarif_Stock!#REF!&lt;&gt;0,Produit_Tarif_Stock!#REF!,"")</f>
        <v>#REF!</v>
      </c>
      <c r="K2793" s="2" t="e">
        <f>IF(Produit_Tarif_Stock!#REF!&lt;&gt;0,Produit_Tarif_Stock!#REF!,"")</f>
        <v>#REF!</v>
      </c>
      <c r="L2793" s="114" t="e">
        <f>IF(Produit_Tarif_Stock!#REF!&lt;&gt;0,Produit_Tarif_Stock!#REF!,"")</f>
        <v>#REF!</v>
      </c>
      <c r="M2793" s="114" t="e">
        <f>IF(Produit_Tarif_Stock!#REF!&lt;&gt;0,Produit_Tarif_Stock!#REF!,"")</f>
        <v>#REF!</v>
      </c>
      <c r="N2793" s="454"/>
      <c r="P2793" s="2" t="e">
        <f>IF(Produit_Tarif_Stock!#REF!&lt;&gt;0,Produit_Tarif_Stock!#REF!,"")</f>
        <v>#REF!</v>
      </c>
      <c r="Q2793" s="518" t="e">
        <f>IF(Produit_Tarif_Stock!#REF!&lt;&gt;0,(E2793-(E2793*H2793)-Produit_Tarif_Stock!#REF!)/Produit_Tarif_Stock!#REF!*100,(E2793-(E2793*H2793)-Produit_Tarif_Stock!#REF!)/Produit_Tarif_Stock!#REF!*100)</f>
        <v>#REF!</v>
      </c>
      <c r="R2793" s="523">
        <f t="shared" si="89"/>
        <v>0</v>
      </c>
      <c r="S2793" s="524" t="e">
        <f>Produit_Tarif_Stock!#REF!</f>
        <v>#REF!</v>
      </c>
    </row>
    <row r="2794" spans="1:19" ht="24.75" customHeight="1">
      <c r="A2794" s="228" t="e">
        <f>Produit_Tarif_Stock!#REF!</f>
        <v>#REF!</v>
      </c>
      <c r="B2794" s="118" t="e">
        <f>IF(Produit_Tarif_Stock!#REF!&lt;&gt;"",Produit_Tarif_Stock!#REF!,"")</f>
        <v>#REF!</v>
      </c>
      <c r="C2794" s="502" t="e">
        <f>IF(Produit_Tarif_Stock!#REF!&lt;&gt;"",Produit_Tarif_Stock!#REF!,"")</f>
        <v>#REF!</v>
      </c>
      <c r="D2794" s="505" t="e">
        <f>IF(Produit_Tarif_Stock!#REF!&lt;&gt;"",Produit_Tarif_Stock!#REF!,"")</f>
        <v>#REF!</v>
      </c>
      <c r="E2794" s="514" t="e">
        <f>IF(Produit_Tarif_Stock!#REF!&lt;&gt;0,Produit_Tarif_Stock!#REF!,"")</f>
        <v>#REF!</v>
      </c>
      <c r="F2794" s="2" t="e">
        <f>IF(Produit_Tarif_Stock!#REF!&lt;&gt;"",Produit_Tarif_Stock!#REF!,"")</f>
        <v>#REF!</v>
      </c>
      <c r="G2794" s="506" t="e">
        <f>IF(Produit_Tarif_Stock!#REF!&lt;&gt;0,Produit_Tarif_Stock!#REF!,"")</f>
        <v>#REF!</v>
      </c>
      <c r="I2794" s="506" t="str">
        <f t="shared" si="88"/>
        <v/>
      </c>
      <c r="J2794" s="2" t="e">
        <f>IF(Produit_Tarif_Stock!#REF!&lt;&gt;0,Produit_Tarif_Stock!#REF!,"")</f>
        <v>#REF!</v>
      </c>
      <c r="K2794" s="2" t="e">
        <f>IF(Produit_Tarif_Stock!#REF!&lt;&gt;0,Produit_Tarif_Stock!#REF!,"")</f>
        <v>#REF!</v>
      </c>
      <c r="L2794" s="114" t="e">
        <f>IF(Produit_Tarif_Stock!#REF!&lt;&gt;0,Produit_Tarif_Stock!#REF!,"")</f>
        <v>#REF!</v>
      </c>
      <c r="M2794" s="114" t="e">
        <f>IF(Produit_Tarif_Stock!#REF!&lt;&gt;0,Produit_Tarif_Stock!#REF!,"")</f>
        <v>#REF!</v>
      </c>
      <c r="N2794" s="454"/>
      <c r="P2794" s="2" t="e">
        <f>IF(Produit_Tarif_Stock!#REF!&lt;&gt;0,Produit_Tarif_Stock!#REF!,"")</f>
        <v>#REF!</v>
      </c>
      <c r="Q2794" s="518" t="e">
        <f>IF(Produit_Tarif_Stock!#REF!&lt;&gt;0,(E2794-(E2794*H2794)-Produit_Tarif_Stock!#REF!)/Produit_Tarif_Stock!#REF!*100,(E2794-(E2794*H2794)-Produit_Tarif_Stock!#REF!)/Produit_Tarif_Stock!#REF!*100)</f>
        <v>#REF!</v>
      </c>
      <c r="R2794" s="523">
        <f t="shared" si="89"/>
        <v>0</v>
      </c>
      <c r="S2794" s="524" t="e">
        <f>Produit_Tarif_Stock!#REF!</f>
        <v>#REF!</v>
      </c>
    </row>
    <row r="2795" spans="1:19" ht="24.75" customHeight="1">
      <c r="A2795" s="228" t="e">
        <f>Produit_Tarif_Stock!#REF!</f>
        <v>#REF!</v>
      </c>
      <c r="B2795" s="118" t="e">
        <f>IF(Produit_Tarif_Stock!#REF!&lt;&gt;"",Produit_Tarif_Stock!#REF!,"")</f>
        <v>#REF!</v>
      </c>
      <c r="C2795" s="502" t="e">
        <f>IF(Produit_Tarif_Stock!#REF!&lt;&gt;"",Produit_Tarif_Stock!#REF!,"")</f>
        <v>#REF!</v>
      </c>
      <c r="D2795" s="505" t="e">
        <f>IF(Produit_Tarif_Stock!#REF!&lt;&gt;"",Produit_Tarif_Stock!#REF!,"")</f>
        <v>#REF!</v>
      </c>
      <c r="E2795" s="514" t="e">
        <f>IF(Produit_Tarif_Stock!#REF!&lt;&gt;0,Produit_Tarif_Stock!#REF!,"")</f>
        <v>#REF!</v>
      </c>
      <c r="F2795" s="2" t="e">
        <f>IF(Produit_Tarif_Stock!#REF!&lt;&gt;"",Produit_Tarif_Stock!#REF!,"")</f>
        <v>#REF!</v>
      </c>
      <c r="G2795" s="506" t="e">
        <f>IF(Produit_Tarif_Stock!#REF!&lt;&gt;0,Produit_Tarif_Stock!#REF!,"")</f>
        <v>#REF!</v>
      </c>
      <c r="I2795" s="506" t="str">
        <f t="shared" si="88"/>
        <v/>
      </c>
      <c r="J2795" s="2" t="e">
        <f>IF(Produit_Tarif_Stock!#REF!&lt;&gt;0,Produit_Tarif_Stock!#REF!,"")</f>
        <v>#REF!</v>
      </c>
      <c r="K2795" s="2" t="e">
        <f>IF(Produit_Tarif_Stock!#REF!&lt;&gt;0,Produit_Tarif_Stock!#REF!,"")</f>
        <v>#REF!</v>
      </c>
      <c r="L2795" s="114" t="e">
        <f>IF(Produit_Tarif_Stock!#REF!&lt;&gt;0,Produit_Tarif_Stock!#REF!,"")</f>
        <v>#REF!</v>
      </c>
      <c r="M2795" s="114" t="e">
        <f>IF(Produit_Tarif_Stock!#REF!&lt;&gt;0,Produit_Tarif_Stock!#REF!,"")</f>
        <v>#REF!</v>
      </c>
      <c r="N2795" s="454"/>
      <c r="P2795" s="2" t="e">
        <f>IF(Produit_Tarif_Stock!#REF!&lt;&gt;0,Produit_Tarif_Stock!#REF!,"")</f>
        <v>#REF!</v>
      </c>
      <c r="Q2795" s="518" t="e">
        <f>IF(Produit_Tarif_Stock!#REF!&lt;&gt;0,(E2795-(E2795*H2795)-Produit_Tarif_Stock!#REF!)/Produit_Tarif_Stock!#REF!*100,(E2795-(E2795*H2795)-Produit_Tarif_Stock!#REF!)/Produit_Tarif_Stock!#REF!*100)</f>
        <v>#REF!</v>
      </c>
      <c r="R2795" s="523">
        <f t="shared" si="89"/>
        <v>0</v>
      </c>
      <c r="S2795" s="524" t="e">
        <f>Produit_Tarif_Stock!#REF!</f>
        <v>#REF!</v>
      </c>
    </row>
    <row r="2796" spans="1:19" ht="24.75" customHeight="1">
      <c r="A2796" s="228" t="e">
        <f>Produit_Tarif_Stock!#REF!</f>
        <v>#REF!</v>
      </c>
      <c r="B2796" s="118" t="e">
        <f>IF(Produit_Tarif_Stock!#REF!&lt;&gt;"",Produit_Tarif_Stock!#REF!,"")</f>
        <v>#REF!</v>
      </c>
      <c r="C2796" s="502" t="e">
        <f>IF(Produit_Tarif_Stock!#REF!&lt;&gt;"",Produit_Tarif_Stock!#REF!,"")</f>
        <v>#REF!</v>
      </c>
      <c r="D2796" s="505" t="e">
        <f>IF(Produit_Tarif_Stock!#REF!&lt;&gt;"",Produit_Tarif_Stock!#REF!,"")</f>
        <v>#REF!</v>
      </c>
      <c r="E2796" s="514" t="e">
        <f>IF(Produit_Tarif_Stock!#REF!&lt;&gt;0,Produit_Tarif_Stock!#REF!,"")</f>
        <v>#REF!</v>
      </c>
      <c r="F2796" s="2" t="e">
        <f>IF(Produit_Tarif_Stock!#REF!&lt;&gt;"",Produit_Tarif_Stock!#REF!,"")</f>
        <v>#REF!</v>
      </c>
      <c r="G2796" s="506" t="e">
        <f>IF(Produit_Tarif_Stock!#REF!&lt;&gt;0,Produit_Tarif_Stock!#REF!,"")</f>
        <v>#REF!</v>
      </c>
      <c r="I2796" s="506" t="str">
        <f t="shared" si="88"/>
        <v/>
      </c>
      <c r="J2796" s="2" t="e">
        <f>IF(Produit_Tarif_Stock!#REF!&lt;&gt;0,Produit_Tarif_Stock!#REF!,"")</f>
        <v>#REF!</v>
      </c>
      <c r="K2796" s="2" t="e">
        <f>IF(Produit_Tarif_Stock!#REF!&lt;&gt;0,Produit_Tarif_Stock!#REF!,"")</f>
        <v>#REF!</v>
      </c>
      <c r="L2796" s="114" t="e">
        <f>IF(Produit_Tarif_Stock!#REF!&lt;&gt;0,Produit_Tarif_Stock!#REF!,"")</f>
        <v>#REF!</v>
      </c>
      <c r="M2796" s="114" t="e">
        <f>IF(Produit_Tarif_Stock!#REF!&lt;&gt;0,Produit_Tarif_Stock!#REF!,"")</f>
        <v>#REF!</v>
      </c>
      <c r="N2796" s="454"/>
      <c r="P2796" s="2" t="e">
        <f>IF(Produit_Tarif_Stock!#REF!&lt;&gt;0,Produit_Tarif_Stock!#REF!,"")</f>
        <v>#REF!</v>
      </c>
      <c r="Q2796" s="518" t="e">
        <f>IF(Produit_Tarif_Stock!#REF!&lt;&gt;0,(E2796-(E2796*H2796)-Produit_Tarif_Stock!#REF!)/Produit_Tarif_Stock!#REF!*100,(E2796-(E2796*H2796)-Produit_Tarif_Stock!#REF!)/Produit_Tarif_Stock!#REF!*100)</f>
        <v>#REF!</v>
      </c>
      <c r="R2796" s="523">
        <f t="shared" si="89"/>
        <v>0</v>
      </c>
      <c r="S2796" s="524" t="e">
        <f>Produit_Tarif_Stock!#REF!</f>
        <v>#REF!</v>
      </c>
    </row>
    <row r="2797" spans="1:19" ht="24.75" customHeight="1">
      <c r="A2797" s="228" t="e">
        <f>Produit_Tarif_Stock!#REF!</f>
        <v>#REF!</v>
      </c>
      <c r="B2797" s="118" t="e">
        <f>IF(Produit_Tarif_Stock!#REF!&lt;&gt;"",Produit_Tarif_Stock!#REF!,"")</f>
        <v>#REF!</v>
      </c>
      <c r="C2797" s="502" t="e">
        <f>IF(Produit_Tarif_Stock!#REF!&lt;&gt;"",Produit_Tarif_Stock!#REF!,"")</f>
        <v>#REF!</v>
      </c>
      <c r="D2797" s="505" t="e">
        <f>IF(Produit_Tarif_Stock!#REF!&lt;&gt;"",Produit_Tarif_Stock!#REF!,"")</f>
        <v>#REF!</v>
      </c>
      <c r="E2797" s="514" t="e">
        <f>IF(Produit_Tarif_Stock!#REF!&lt;&gt;0,Produit_Tarif_Stock!#REF!,"")</f>
        <v>#REF!</v>
      </c>
      <c r="F2797" s="2" t="e">
        <f>IF(Produit_Tarif_Stock!#REF!&lt;&gt;"",Produit_Tarif_Stock!#REF!,"")</f>
        <v>#REF!</v>
      </c>
      <c r="G2797" s="506" t="e">
        <f>IF(Produit_Tarif_Stock!#REF!&lt;&gt;0,Produit_Tarif_Stock!#REF!,"")</f>
        <v>#REF!</v>
      </c>
      <c r="I2797" s="506" t="str">
        <f t="shared" si="88"/>
        <v/>
      </c>
      <c r="J2797" s="2" t="e">
        <f>IF(Produit_Tarif_Stock!#REF!&lt;&gt;0,Produit_Tarif_Stock!#REF!,"")</f>
        <v>#REF!</v>
      </c>
      <c r="K2797" s="2" t="e">
        <f>IF(Produit_Tarif_Stock!#REF!&lt;&gt;0,Produit_Tarif_Stock!#REF!,"")</f>
        <v>#REF!</v>
      </c>
      <c r="L2797" s="114" t="e">
        <f>IF(Produit_Tarif_Stock!#REF!&lt;&gt;0,Produit_Tarif_Stock!#REF!,"")</f>
        <v>#REF!</v>
      </c>
      <c r="M2797" s="114" t="e">
        <f>IF(Produit_Tarif_Stock!#REF!&lt;&gt;0,Produit_Tarif_Stock!#REF!,"")</f>
        <v>#REF!</v>
      </c>
      <c r="N2797" s="454"/>
      <c r="P2797" s="2" t="e">
        <f>IF(Produit_Tarif_Stock!#REF!&lt;&gt;0,Produit_Tarif_Stock!#REF!,"")</f>
        <v>#REF!</v>
      </c>
      <c r="Q2797" s="518" t="e">
        <f>IF(Produit_Tarif_Stock!#REF!&lt;&gt;0,(E2797-(E2797*H2797)-Produit_Tarif_Stock!#REF!)/Produit_Tarif_Stock!#REF!*100,(E2797-(E2797*H2797)-Produit_Tarif_Stock!#REF!)/Produit_Tarif_Stock!#REF!*100)</f>
        <v>#REF!</v>
      </c>
      <c r="R2797" s="523">
        <f t="shared" si="89"/>
        <v>0</v>
      </c>
      <c r="S2797" s="524" t="e">
        <f>Produit_Tarif_Stock!#REF!</f>
        <v>#REF!</v>
      </c>
    </row>
    <row r="2798" spans="1:19" ht="24.75" customHeight="1">
      <c r="A2798" s="228" t="e">
        <f>Produit_Tarif_Stock!#REF!</f>
        <v>#REF!</v>
      </c>
      <c r="B2798" s="118" t="e">
        <f>IF(Produit_Tarif_Stock!#REF!&lt;&gt;"",Produit_Tarif_Stock!#REF!,"")</f>
        <v>#REF!</v>
      </c>
      <c r="C2798" s="502" t="e">
        <f>IF(Produit_Tarif_Stock!#REF!&lt;&gt;"",Produit_Tarif_Stock!#REF!,"")</f>
        <v>#REF!</v>
      </c>
      <c r="D2798" s="505" t="e">
        <f>IF(Produit_Tarif_Stock!#REF!&lt;&gt;"",Produit_Tarif_Stock!#REF!,"")</f>
        <v>#REF!</v>
      </c>
      <c r="E2798" s="514" t="e">
        <f>IF(Produit_Tarif_Stock!#REF!&lt;&gt;0,Produit_Tarif_Stock!#REF!,"")</f>
        <v>#REF!</v>
      </c>
      <c r="F2798" s="2" t="e">
        <f>IF(Produit_Tarif_Stock!#REF!&lt;&gt;"",Produit_Tarif_Stock!#REF!,"")</f>
        <v>#REF!</v>
      </c>
      <c r="G2798" s="506" t="e">
        <f>IF(Produit_Tarif_Stock!#REF!&lt;&gt;0,Produit_Tarif_Stock!#REF!,"")</f>
        <v>#REF!</v>
      </c>
      <c r="I2798" s="506" t="str">
        <f t="shared" si="88"/>
        <v/>
      </c>
      <c r="J2798" s="2" t="e">
        <f>IF(Produit_Tarif_Stock!#REF!&lt;&gt;0,Produit_Tarif_Stock!#REF!,"")</f>
        <v>#REF!</v>
      </c>
      <c r="K2798" s="2" t="e">
        <f>IF(Produit_Tarif_Stock!#REF!&lt;&gt;0,Produit_Tarif_Stock!#REF!,"")</f>
        <v>#REF!</v>
      </c>
      <c r="L2798" s="114" t="e">
        <f>IF(Produit_Tarif_Stock!#REF!&lt;&gt;0,Produit_Tarif_Stock!#REF!,"")</f>
        <v>#REF!</v>
      </c>
      <c r="M2798" s="114" t="e">
        <f>IF(Produit_Tarif_Stock!#REF!&lt;&gt;0,Produit_Tarif_Stock!#REF!,"")</f>
        <v>#REF!</v>
      </c>
      <c r="N2798" s="454"/>
      <c r="P2798" s="2" t="e">
        <f>IF(Produit_Tarif_Stock!#REF!&lt;&gt;0,Produit_Tarif_Stock!#REF!,"")</f>
        <v>#REF!</v>
      </c>
      <c r="Q2798" s="518" t="e">
        <f>IF(Produit_Tarif_Stock!#REF!&lt;&gt;0,(E2798-(E2798*H2798)-Produit_Tarif_Stock!#REF!)/Produit_Tarif_Stock!#REF!*100,(E2798-(E2798*H2798)-Produit_Tarif_Stock!#REF!)/Produit_Tarif_Stock!#REF!*100)</f>
        <v>#REF!</v>
      </c>
      <c r="R2798" s="523">
        <f t="shared" si="89"/>
        <v>0</v>
      </c>
      <c r="S2798" s="524" t="e">
        <f>Produit_Tarif_Stock!#REF!</f>
        <v>#REF!</v>
      </c>
    </row>
    <row r="2799" spans="1:19" ht="24.75" customHeight="1">
      <c r="A2799" s="228" t="e">
        <f>Produit_Tarif_Stock!#REF!</f>
        <v>#REF!</v>
      </c>
      <c r="B2799" s="118" t="e">
        <f>IF(Produit_Tarif_Stock!#REF!&lt;&gt;"",Produit_Tarif_Stock!#REF!,"")</f>
        <v>#REF!</v>
      </c>
      <c r="C2799" s="502" t="e">
        <f>IF(Produit_Tarif_Stock!#REF!&lt;&gt;"",Produit_Tarif_Stock!#REF!,"")</f>
        <v>#REF!</v>
      </c>
      <c r="D2799" s="505" t="e">
        <f>IF(Produit_Tarif_Stock!#REF!&lt;&gt;"",Produit_Tarif_Stock!#REF!,"")</f>
        <v>#REF!</v>
      </c>
      <c r="E2799" s="514" t="e">
        <f>IF(Produit_Tarif_Stock!#REF!&lt;&gt;0,Produit_Tarif_Stock!#REF!,"")</f>
        <v>#REF!</v>
      </c>
      <c r="F2799" s="2" t="e">
        <f>IF(Produit_Tarif_Stock!#REF!&lt;&gt;"",Produit_Tarif_Stock!#REF!,"")</f>
        <v>#REF!</v>
      </c>
      <c r="G2799" s="506" t="e">
        <f>IF(Produit_Tarif_Stock!#REF!&lt;&gt;0,Produit_Tarif_Stock!#REF!,"")</f>
        <v>#REF!</v>
      </c>
      <c r="I2799" s="506" t="str">
        <f t="shared" si="88"/>
        <v/>
      </c>
      <c r="J2799" s="2" t="e">
        <f>IF(Produit_Tarif_Stock!#REF!&lt;&gt;0,Produit_Tarif_Stock!#REF!,"")</f>
        <v>#REF!</v>
      </c>
      <c r="K2799" s="2" t="e">
        <f>IF(Produit_Tarif_Stock!#REF!&lt;&gt;0,Produit_Tarif_Stock!#REF!,"")</f>
        <v>#REF!</v>
      </c>
      <c r="L2799" s="114" t="e">
        <f>IF(Produit_Tarif_Stock!#REF!&lt;&gt;0,Produit_Tarif_Stock!#REF!,"")</f>
        <v>#REF!</v>
      </c>
      <c r="M2799" s="114" t="e">
        <f>IF(Produit_Tarif_Stock!#REF!&lt;&gt;0,Produit_Tarif_Stock!#REF!,"")</f>
        <v>#REF!</v>
      </c>
      <c r="N2799" s="454"/>
      <c r="P2799" s="2" t="e">
        <f>IF(Produit_Tarif_Stock!#REF!&lt;&gt;0,Produit_Tarif_Stock!#REF!,"")</f>
        <v>#REF!</v>
      </c>
      <c r="Q2799" s="518" t="e">
        <f>IF(Produit_Tarif_Stock!#REF!&lt;&gt;0,(E2799-(E2799*H2799)-Produit_Tarif_Stock!#REF!)/Produit_Tarif_Stock!#REF!*100,(E2799-(E2799*H2799)-Produit_Tarif_Stock!#REF!)/Produit_Tarif_Stock!#REF!*100)</f>
        <v>#REF!</v>
      </c>
      <c r="R2799" s="523">
        <f t="shared" si="89"/>
        <v>0</v>
      </c>
      <c r="S2799" s="524" t="e">
        <f>Produit_Tarif_Stock!#REF!</f>
        <v>#REF!</v>
      </c>
    </row>
    <row r="2800" spans="1:19" ht="24.75" customHeight="1">
      <c r="A2800" s="228" t="e">
        <f>Produit_Tarif_Stock!#REF!</f>
        <v>#REF!</v>
      </c>
      <c r="B2800" s="118" t="e">
        <f>IF(Produit_Tarif_Stock!#REF!&lt;&gt;"",Produit_Tarif_Stock!#REF!,"")</f>
        <v>#REF!</v>
      </c>
      <c r="C2800" s="502" t="e">
        <f>IF(Produit_Tarif_Stock!#REF!&lt;&gt;"",Produit_Tarif_Stock!#REF!,"")</f>
        <v>#REF!</v>
      </c>
      <c r="D2800" s="505" t="e">
        <f>IF(Produit_Tarif_Stock!#REF!&lt;&gt;"",Produit_Tarif_Stock!#REF!,"")</f>
        <v>#REF!</v>
      </c>
      <c r="E2800" s="514" t="e">
        <f>IF(Produit_Tarif_Stock!#REF!&lt;&gt;0,Produit_Tarif_Stock!#REF!,"")</f>
        <v>#REF!</v>
      </c>
      <c r="F2800" s="2" t="e">
        <f>IF(Produit_Tarif_Stock!#REF!&lt;&gt;"",Produit_Tarif_Stock!#REF!,"")</f>
        <v>#REF!</v>
      </c>
      <c r="G2800" s="506" t="e">
        <f>IF(Produit_Tarif_Stock!#REF!&lt;&gt;0,Produit_Tarif_Stock!#REF!,"")</f>
        <v>#REF!</v>
      </c>
      <c r="I2800" s="506" t="str">
        <f t="shared" si="88"/>
        <v/>
      </c>
      <c r="J2800" s="2" t="e">
        <f>IF(Produit_Tarif_Stock!#REF!&lt;&gt;0,Produit_Tarif_Stock!#REF!,"")</f>
        <v>#REF!</v>
      </c>
      <c r="K2800" s="2" t="e">
        <f>IF(Produit_Tarif_Stock!#REF!&lt;&gt;0,Produit_Tarif_Stock!#REF!,"")</f>
        <v>#REF!</v>
      </c>
      <c r="L2800" s="114" t="e">
        <f>IF(Produit_Tarif_Stock!#REF!&lt;&gt;0,Produit_Tarif_Stock!#REF!,"")</f>
        <v>#REF!</v>
      </c>
      <c r="M2800" s="114" t="e">
        <f>IF(Produit_Tarif_Stock!#REF!&lt;&gt;0,Produit_Tarif_Stock!#REF!,"")</f>
        <v>#REF!</v>
      </c>
      <c r="N2800" s="454"/>
      <c r="P2800" s="2" t="e">
        <f>IF(Produit_Tarif_Stock!#REF!&lt;&gt;0,Produit_Tarif_Stock!#REF!,"")</f>
        <v>#REF!</v>
      </c>
      <c r="Q2800" s="518" t="e">
        <f>IF(Produit_Tarif_Stock!#REF!&lt;&gt;0,(E2800-(E2800*H2800)-Produit_Tarif_Stock!#REF!)/Produit_Tarif_Stock!#REF!*100,(E2800-(E2800*H2800)-Produit_Tarif_Stock!#REF!)/Produit_Tarif_Stock!#REF!*100)</f>
        <v>#REF!</v>
      </c>
      <c r="R2800" s="523">
        <f t="shared" si="89"/>
        <v>0</v>
      </c>
      <c r="S2800" s="524" t="e">
        <f>Produit_Tarif_Stock!#REF!</f>
        <v>#REF!</v>
      </c>
    </row>
    <row r="2801" spans="1:19" ht="24.75" customHeight="1">
      <c r="A2801" s="228" t="e">
        <f>Produit_Tarif_Stock!#REF!</f>
        <v>#REF!</v>
      </c>
      <c r="B2801" s="118" t="e">
        <f>IF(Produit_Tarif_Stock!#REF!&lt;&gt;"",Produit_Tarif_Stock!#REF!,"")</f>
        <v>#REF!</v>
      </c>
      <c r="C2801" s="502" t="e">
        <f>IF(Produit_Tarif_Stock!#REF!&lt;&gt;"",Produit_Tarif_Stock!#REF!,"")</f>
        <v>#REF!</v>
      </c>
      <c r="D2801" s="505" t="e">
        <f>IF(Produit_Tarif_Stock!#REF!&lt;&gt;"",Produit_Tarif_Stock!#REF!,"")</f>
        <v>#REF!</v>
      </c>
      <c r="E2801" s="514" t="e">
        <f>IF(Produit_Tarif_Stock!#REF!&lt;&gt;0,Produit_Tarif_Stock!#REF!,"")</f>
        <v>#REF!</v>
      </c>
      <c r="F2801" s="2" t="e">
        <f>IF(Produit_Tarif_Stock!#REF!&lt;&gt;"",Produit_Tarif_Stock!#REF!,"")</f>
        <v>#REF!</v>
      </c>
      <c r="G2801" s="506" t="e">
        <f>IF(Produit_Tarif_Stock!#REF!&lt;&gt;0,Produit_Tarif_Stock!#REF!,"")</f>
        <v>#REF!</v>
      </c>
      <c r="I2801" s="506" t="str">
        <f t="shared" si="88"/>
        <v/>
      </c>
      <c r="J2801" s="2" t="e">
        <f>IF(Produit_Tarif_Stock!#REF!&lt;&gt;0,Produit_Tarif_Stock!#REF!,"")</f>
        <v>#REF!</v>
      </c>
      <c r="K2801" s="2" t="e">
        <f>IF(Produit_Tarif_Stock!#REF!&lt;&gt;0,Produit_Tarif_Stock!#REF!,"")</f>
        <v>#REF!</v>
      </c>
      <c r="L2801" s="114" t="e">
        <f>IF(Produit_Tarif_Stock!#REF!&lt;&gt;0,Produit_Tarif_Stock!#REF!,"")</f>
        <v>#REF!</v>
      </c>
      <c r="M2801" s="114" t="e">
        <f>IF(Produit_Tarif_Stock!#REF!&lt;&gt;0,Produit_Tarif_Stock!#REF!,"")</f>
        <v>#REF!</v>
      </c>
      <c r="N2801" s="454"/>
      <c r="P2801" s="2" t="e">
        <f>IF(Produit_Tarif_Stock!#REF!&lt;&gt;0,Produit_Tarif_Stock!#REF!,"")</f>
        <v>#REF!</v>
      </c>
      <c r="Q2801" s="518" t="e">
        <f>IF(Produit_Tarif_Stock!#REF!&lt;&gt;0,(E2801-(E2801*H2801)-Produit_Tarif_Stock!#REF!)/Produit_Tarif_Stock!#REF!*100,(E2801-(E2801*H2801)-Produit_Tarif_Stock!#REF!)/Produit_Tarif_Stock!#REF!*100)</f>
        <v>#REF!</v>
      </c>
      <c r="R2801" s="523">
        <f t="shared" si="89"/>
        <v>0</v>
      </c>
      <c r="S2801" s="524" t="e">
        <f>Produit_Tarif_Stock!#REF!</f>
        <v>#REF!</v>
      </c>
    </row>
    <row r="2802" spans="1:19" ht="24.75" customHeight="1">
      <c r="A2802" s="228" t="e">
        <f>Produit_Tarif_Stock!#REF!</f>
        <v>#REF!</v>
      </c>
      <c r="B2802" s="118" t="e">
        <f>IF(Produit_Tarif_Stock!#REF!&lt;&gt;"",Produit_Tarif_Stock!#REF!,"")</f>
        <v>#REF!</v>
      </c>
      <c r="C2802" s="502" t="e">
        <f>IF(Produit_Tarif_Stock!#REF!&lt;&gt;"",Produit_Tarif_Stock!#REF!,"")</f>
        <v>#REF!</v>
      </c>
      <c r="D2802" s="505" t="e">
        <f>IF(Produit_Tarif_Stock!#REF!&lt;&gt;"",Produit_Tarif_Stock!#REF!,"")</f>
        <v>#REF!</v>
      </c>
      <c r="E2802" s="514" t="e">
        <f>IF(Produit_Tarif_Stock!#REF!&lt;&gt;0,Produit_Tarif_Stock!#REF!,"")</f>
        <v>#REF!</v>
      </c>
      <c r="F2802" s="2" t="e">
        <f>IF(Produit_Tarif_Stock!#REF!&lt;&gt;"",Produit_Tarif_Stock!#REF!,"")</f>
        <v>#REF!</v>
      </c>
      <c r="G2802" s="506" t="e">
        <f>IF(Produit_Tarif_Stock!#REF!&lt;&gt;0,Produit_Tarif_Stock!#REF!,"")</f>
        <v>#REF!</v>
      </c>
      <c r="I2802" s="506" t="str">
        <f t="shared" si="88"/>
        <v/>
      </c>
      <c r="J2802" s="2" t="e">
        <f>IF(Produit_Tarif_Stock!#REF!&lt;&gt;0,Produit_Tarif_Stock!#REF!,"")</f>
        <v>#REF!</v>
      </c>
      <c r="K2802" s="2" t="e">
        <f>IF(Produit_Tarif_Stock!#REF!&lt;&gt;0,Produit_Tarif_Stock!#REF!,"")</f>
        <v>#REF!</v>
      </c>
      <c r="L2802" s="114" t="e">
        <f>IF(Produit_Tarif_Stock!#REF!&lt;&gt;0,Produit_Tarif_Stock!#REF!,"")</f>
        <v>#REF!</v>
      </c>
      <c r="M2802" s="114" t="e">
        <f>IF(Produit_Tarif_Stock!#REF!&lt;&gt;0,Produit_Tarif_Stock!#REF!,"")</f>
        <v>#REF!</v>
      </c>
      <c r="N2802" s="454"/>
      <c r="P2802" s="2" t="e">
        <f>IF(Produit_Tarif_Stock!#REF!&lt;&gt;0,Produit_Tarif_Stock!#REF!,"")</f>
        <v>#REF!</v>
      </c>
      <c r="Q2802" s="518" t="e">
        <f>IF(Produit_Tarif_Stock!#REF!&lt;&gt;0,(E2802-(E2802*H2802)-Produit_Tarif_Stock!#REF!)/Produit_Tarif_Stock!#REF!*100,(E2802-(E2802*H2802)-Produit_Tarif_Stock!#REF!)/Produit_Tarif_Stock!#REF!*100)</f>
        <v>#REF!</v>
      </c>
      <c r="R2802" s="523">
        <f t="shared" si="89"/>
        <v>0</v>
      </c>
      <c r="S2802" s="524" t="e">
        <f>Produit_Tarif_Stock!#REF!</f>
        <v>#REF!</v>
      </c>
    </row>
    <row r="2803" spans="1:19" ht="24.75" customHeight="1">
      <c r="A2803" s="228" t="e">
        <f>Produit_Tarif_Stock!#REF!</f>
        <v>#REF!</v>
      </c>
      <c r="B2803" s="118" t="e">
        <f>IF(Produit_Tarif_Stock!#REF!&lt;&gt;"",Produit_Tarif_Stock!#REF!,"")</f>
        <v>#REF!</v>
      </c>
      <c r="C2803" s="502" t="e">
        <f>IF(Produit_Tarif_Stock!#REF!&lt;&gt;"",Produit_Tarif_Stock!#REF!,"")</f>
        <v>#REF!</v>
      </c>
      <c r="D2803" s="505" t="e">
        <f>IF(Produit_Tarif_Stock!#REF!&lt;&gt;"",Produit_Tarif_Stock!#REF!,"")</f>
        <v>#REF!</v>
      </c>
      <c r="E2803" s="514" t="e">
        <f>IF(Produit_Tarif_Stock!#REF!&lt;&gt;0,Produit_Tarif_Stock!#REF!,"")</f>
        <v>#REF!</v>
      </c>
      <c r="F2803" s="2" t="e">
        <f>IF(Produit_Tarif_Stock!#REF!&lt;&gt;"",Produit_Tarif_Stock!#REF!,"")</f>
        <v>#REF!</v>
      </c>
      <c r="G2803" s="506" t="e">
        <f>IF(Produit_Tarif_Stock!#REF!&lt;&gt;0,Produit_Tarif_Stock!#REF!,"")</f>
        <v>#REF!</v>
      </c>
      <c r="I2803" s="506" t="str">
        <f t="shared" si="88"/>
        <v/>
      </c>
      <c r="J2803" s="2" t="e">
        <f>IF(Produit_Tarif_Stock!#REF!&lt;&gt;0,Produit_Tarif_Stock!#REF!,"")</f>
        <v>#REF!</v>
      </c>
      <c r="K2803" s="2" t="e">
        <f>IF(Produit_Tarif_Stock!#REF!&lt;&gt;0,Produit_Tarif_Stock!#REF!,"")</f>
        <v>#REF!</v>
      </c>
      <c r="L2803" s="114" t="e">
        <f>IF(Produit_Tarif_Stock!#REF!&lt;&gt;0,Produit_Tarif_Stock!#REF!,"")</f>
        <v>#REF!</v>
      </c>
      <c r="M2803" s="114" t="e">
        <f>IF(Produit_Tarif_Stock!#REF!&lt;&gt;0,Produit_Tarif_Stock!#REF!,"")</f>
        <v>#REF!</v>
      </c>
      <c r="N2803" s="454"/>
      <c r="P2803" s="2" t="e">
        <f>IF(Produit_Tarif_Stock!#REF!&lt;&gt;0,Produit_Tarif_Stock!#REF!,"")</f>
        <v>#REF!</v>
      </c>
      <c r="Q2803" s="518" t="e">
        <f>IF(Produit_Tarif_Stock!#REF!&lt;&gt;0,(E2803-(E2803*H2803)-Produit_Tarif_Stock!#REF!)/Produit_Tarif_Stock!#REF!*100,(E2803-(E2803*H2803)-Produit_Tarif_Stock!#REF!)/Produit_Tarif_Stock!#REF!*100)</f>
        <v>#REF!</v>
      </c>
      <c r="R2803" s="523">
        <f t="shared" si="89"/>
        <v>0</v>
      </c>
      <c r="S2803" s="524" t="e">
        <f>Produit_Tarif_Stock!#REF!</f>
        <v>#REF!</v>
      </c>
    </row>
    <row r="2804" spans="1:19" ht="24.75" customHeight="1">
      <c r="A2804" s="228" t="e">
        <f>Produit_Tarif_Stock!#REF!</f>
        <v>#REF!</v>
      </c>
      <c r="B2804" s="118" t="e">
        <f>IF(Produit_Tarif_Stock!#REF!&lt;&gt;"",Produit_Tarif_Stock!#REF!,"")</f>
        <v>#REF!</v>
      </c>
      <c r="C2804" s="502" t="e">
        <f>IF(Produit_Tarif_Stock!#REF!&lt;&gt;"",Produit_Tarif_Stock!#REF!,"")</f>
        <v>#REF!</v>
      </c>
      <c r="D2804" s="505" t="e">
        <f>IF(Produit_Tarif_Stock!#REF!&lt;&gt;"",Produit_Tarif_Stock!#REF!,"")</f>
        <v>#REF!</v>
      </c>
      <c r="E2804" s="514" t="e">
        <f>IF(Produit_Tarif_Stock!#REF!&lt;&gt;0,Produit_Tarif_Stock!#REF!,"")</f>
        <v>#REF!</v>
      </c>
      <c r="F2804" s="2" t="e">
        <f>IF(Produit_Tarif_Stock!#REF!&lt;&gt;"",Produit_Tarif_Stock!#REF!,"")</f>
        <v>#REF!</v>
      </c>
      <c r="G2804" s="506" t="e">
        <f>IF(Produit_Tarif_Stock!#REF!&lt;&gt;0,Produit_Tarif_Stock!#REF!,"")</f>
        <v>#REF!</v>
      </c>
      <c r="I2804" s="506" t="str">
        <f t="shared" si="88"/>
        <v/>
      </c>
      <c r="J2804" s="2" t="e">
        <f>IF(Produit_Tarif_Stock!#REF!&lt;&gt;0,Produit_Tarif_Stock!#REF!,"")</f>
        <v>#REF!</v>
      </c>
      <c r="K2804" s="2" t="e">
        <f>IF(Produit_Tarif_Stock!#REF!&lt;&gt;0,Produit_Tarif_Stock!#REF!,"")</f>
        <v>#REF!</v>
      </c>
      <c r="L2804" s="114" t="e">
        <f>IF(Produit_Tarif_Stock!#REF!&lt;&gt;0,Produit_Tarif_Stock!#REF!,"")</f>
        <v>#REF!</v>
      </c>
      <c r="M2804" s="114" t="e">
        <f>IF(Produit_Tarif_Stock!#REF!&lt;&gt;0,Produit_Tarif_Stock!#REF!,"")</f>
        <v>#REF!</v>
      </c>
      <c r="N2804" s="454"/>
      <c r="P2804" s="2" t="e">
        <f>IF(Produit_Tarif_Stock!#REF!&lt;&gt;0,Produit_Tarif_Stock!#REF!,"")</f>
        <v>#REF!</v>
      </c>
      <c r="Q2804" s="518" t="e">
        <f>IF(Produit_Tarif_Stock!#REF!&lt;&gt;0,(E2804-(E2804*H2804)-Produit_Tarif_Stock!#REF!)/Produit_Tarif_Stock!#REF!*100,(E2804-(E2804*H2804)-Produit_Tarif_Stock!#REF!)/Produit_Tarif_Stock!#REF!*100)</f>
        <v>#REF!</v>
      </c>
      <c r="R2804" s="523">
        <f t="shared" si="89"/>
        <v>0</v>
      </c>
      <c r="S2804" s="524" t="e">
        <f>Produit_Tarif_Stock!#REF!</f>
        <v>#REF!</v>
      </c>
    </row>
    <row r="2805" spans="1:19" ht="24.75" customHeight="1">
      <c r="A2805" s="228" t="e">
        <f>Produit_Tarif_Stock!#REF!</f>
        <v>#REF!</v>
      </c>
      <c r="B2805" s="118" t="e">
        <f>IF(Produit_Tarif_Stock!#REF!&lt;&gt;"",Produit_Tarif_Stock!#REF!,"")</f>
        <v>#REF!</v>
      </c>
      <c r="C2805" s="502" t="e">
        <f>IF(Produit_Tarif_Stock!#REF!&lt;&gt;"",Produit_Tarif_Stock!#REF!,"")</f>
        <v>#REF!</v>
      </c>
      <c r="D2805" s="505" t="e">
        <f>IF(Produit_Tarif_Stock!#REF!&lt;&gt;"",Produit_Tarif_Stock!#REF!,"")</f>
        <v>#REF!</v>
      </c>
      <c r="E2805" s="514" t="e">
        <f>IF(Produit_Tarif_Stock!#REF!&lt;&gt;0,Produit_Tarif_Stock!#REF!,"")</f>
        <v>#REF!</v>
      </c>
      <c r="F2805" s="2" t="e">
        <f>IF(Produit_Tarif_Stock!#REF!&lt;&gt;"",Produit_Tarif_Stock!#REF!,"")</f>
        <v>#REF!</v>
      </c>
      <c r="G2805" s="506" t="e">
        <f>IF(Produit_Tarif_Stock!#REF!&lt;&gt;0,Produit_Tarif_Stock!#REF!,"")</f>
        <v>#REF!</v>
      </c>
      <c r="I2805" s="506" t="str">
        <f t="shared" si="88"/>
        <v/>
      </c>
      <c r="J2805" s="2" t="e">
        <f>IF(Produit_Tarif_Stock!#REF!&lt;&gt;0,Produit_Tarif_Stock!#REF!,"")</f>
        <v>#REF!</v>
      </c>
      <c r="K2805" s="2" t="e">
        <f>IF(Produit_Tarif_Stock!#REF!&lt;&gt;0,Produit_Tarif_Stock!#REF!,"")</f>
        <v>#REF!</v>
      </c>
      <c r="L2805" s="114" t="e">
        <f>IF(Produit_Tarif_Stock!#REF!&lt;&gt;0,Produit_Tarif_Stock!#REF!,"")</f>
        <v>#REF!</v>
      </c>
      <c r="M2805" s="114" t="e">
        <f>IF(Produit_Tarif_Stock!#REF!&lt;&gt;0,Produit_Tarif_Stock!#REF!,"")</f>
        <v>#REF!</v>
      </c>
      <c r="N2805" s="454"/>
      <c r="P2805" s="2" t="e">
        <f>IF(Produit_Tarif_Stock!#REF!&lt;&gt;0,Produit_Tarif_Stock!#REF!,"")</f>
        <v>#REF!</v>
      </c>
      <c r="Q2805" s="518" t="e">
        <f>IF(Produit_Tarif_Stock!#REF!&lt;&gt;0,(E2805-(E2805*H2805)-Produit_Tarif_Stock!#REF!)/Produit_Tarif_Stock!#REF!*100,(E2805-(E2805*H2805)-Produit_Tarif_Stock!#REF!)/Produit_Tarif_Stock!#REF!*100)</f>
        <v>#REF!</v>
      </c>
      <c r="R2805" s="523">
        <f t="shared" si="89"/>
        <v>0</v>
      </c>
      <c r="S2805" s="524" t="e">
        <f>Produit_Tarif_Stock!#REF!</f>
        <v>#REF!</v>
      </c>
    </row>
    <row r="2806" spans="1:19" ht="24.75" customHeight="1">
      <c r="A2806" s="228" t="e">
        <f>Produit_Tarif_Stock!#REF!</f>
        <v>#REF!</v>
      </c>
      <c r="B2806" s="118" t="e">
        <f>IF(Produit_Tarif_Stock!#REF!&lt;&gt;"",Produit_Tarif_Stock!#REF!,"")</f>
        <v>#REF!</v>
      </c>
      <c r="C2806" s="502" t="e">
        <f>IF(Produit_Tarif_Stock!#REF!&lt;&gt;"",Produit_Tarif_Stock!#REF!,"")</f>
        <v>#REF!</v>
      </c>
      <c r="D2806" s="505" t="e">
        <f>IF(Produit_Tarif_Stock!#REF!&lt;&gt;"",Produit_Tarif_Stock!#REF!,"")</f>
        <v>#REF!</v>
      </c>
      <c r="E2806" s="514" t="e">
        <f>IF(Produit_Tarif_Stock!#REF!&lt;&gt;0,Produit_Tarif_Stock!#REF!,"")</f>
        <v>#REF!</v>
      </c>
      <c r="F2806" s="2" t="e">
        <f>IF(Produit_Tarif_Stock!#REF!&lt;&gt;"",Produit_Tarif_Stock!#REF!,"")</f>
        <v>#REF!</v>
      </c>
      <c r="G2806" s="506" t="e">
        <f>IF(Produit_Tarif_Stock!#REF!&lt;&gt;0,Produit_Tarif_Stock!#REF!,"")</f>
        <v>#REF!</v>
      </c>
      <c r="I2806" s="506" t="str">
        <f t="shared" si="88"/>
        <v/>
      </c>
      <c r="J2806" s="2" t="e">
        <f>IF(Produit_Tarif_Stock!#REF!&lt;&gt;0,Produit_Tarif_Stock!#REF!,"")</f>
        <v>#REF!</v>
      </c>
      <c r="K2806" s="2" t="e">
        <f>IF(Produit_Tarif_Stock!#REF!&lt;&gt;0,Produit_Tarif_Stock!#REF!,"")</f>
        <v>#REF!</v>
      </c>
      <c r="L2806" s="114" t="e">
        <f>IF(Produit_Tarif_Stock!#REF!&lt;&gt;0,Produit_Tarif_Stock!#REF!,"")</f>
        <v>#REF!</v>
      </c>
      <c r="M2806" s="114" t="e">
        <f>IF(Produit_Tarif_Stock!#REF!&lt;&gt;0,Produit_Tarif_Stock!#REF!,"")</f>
        <v>#REF!</v>
      </c>
      <c r="N2806" s="454"/>
      <c r="P2806" s="2" t="e">
        <f>IF(Produit_Tarif_Stock!#REF!&lt;&gt;0,Produit_Tarif_Stock!#REF!,"")</f>
        <v>#REF!</v>
      </c>
      <c r="Q2806" s="518" t="e">
        <f>IF(Produit_Tarif_Stock!#REF!&lt;&gt;0,(E2806-(E2806*H2806)-Produit_Tarif_Stock!#REF!)/Produit_Tarif_Stock!#REF!*100,(E2806-(E2806*H2806)-Produit_Tarif_Stock!#REF!)/Produit_Tarif_Stock!#REF!*100)</f>
        <v>#REF!</v>
      </c>
      <c r="R2806" s="523">
        <f t="shared" si="89"/>
        <v>0</v>
      </c>
      <c r="S2806" s="524" t="e">
        <f>Produit_Tarif_Stock!#REF!</f>
        <v>#REF!</v>
      </c>
    </row>
    <row r="2807" spans="1:19" ht="24.75" customHeight="1">
      <c r="A2807" s="228" t="e">
        <f>Produit_Tarif_Stock!#REF!</f>
        <v>#REF!</v>
      </c>
      <c r="B2807" s="118" t="e">
        <f>IF(Produit_Tarif_Stock!#REF!&lt;&gt;"",Produit_Tarif_Stock!#REF!,"")</f>
        <v>#REF!</v>
      </c>
      <c r="C2807" s="502" t="e">
        <f>IF(Produit_Tarif_Stock!#REF!&lt;&gt;"",Produit_Tarif_Stock!#REF!,"")</f>
        <v>#REF!</v>
      </c>
      <c r="D2807" s="505" t="e">
        <f>IF(Produit_Tarif_Stock!#REF!&lt;&gt;"",Produit_Tarif_Stock!#REF!,"")</f>
        <v>#REF!</v>
      </c>
      <c r="E2807" s="514" t="e">
        <f>IF(Produit_Tarif_Stock!#REF!&lt;&gt;0,Produit_Tarif_Stock!#REF!,"")</f>
        <v>#REF!</v>
      </c>
      <c r="F2807" s="2" t="e">
        <f>IF(Produit_Tarif_Stock!#REF!&lt;&gt;"",Produit_Tarif_Stock!#REF!,"")</f>
        <v>#REF!</v>
      </c>
      <c r="G2807" s="506" t="e">
        <f>IF(Produit_Tarif_Stock!#REF!&lt;&gt;0,Produit_Tarif_Stock!#REF!,"")</f>
        <v>#REF!</v>
      </c>
      <c r="I2807" s="506" t="str">
        <f t="shared" si="88"/>
        <v/>
      </c>
      <c r="J2807" s="2" t="e">
        <f>IF(Produit_Tarif_Stock!#REF!&lt;&gt;0,Produit_Tarif_Stock!#REF!,"")</f>
        <v>#REF!</v>
      </c>
      <c r="K2807" s="2" t="e">
        <f>IF(Produit_Tarif_Stock!#REF!&lt;&gt;0,Produit_Tarif_Stock!#REF!,"")</f>
        <v>#REF!</v>
      </c>
      <c r="L2807" s="114" t="e">
        <f>IF(Produit_Tarif_Stock!#REF!&lt;&gt;0,Produit_Tarif_Stock!#REF!,"")</f>
        <v>#REF!</v>
      </c>
      <c r="M2807" s="114" t="e">
        <f>IF(Produit_Tarif_Stock!#REF!&lt;&gt;0,Produit_Tarif_Stock!#REF!,"")</f>
        <v>#REF!</v>
      </c>
      <c r="N2807" s="454"/>
      <c r="P2807" s="2" t="e">
        <f>IF(Produit_Tarif_Stock!#REF!&lt;&gt;0,Produit_Tarif_Stock!#REF!,"")</f>
        <v>#REF!</v>
      </c>
      <c r="Q2807" s="518" t="e">
        <f>IF(Produit_Tarif_Stock!#REF!&lt;&gt;0,(E2807-(E2807*H2807)-Produit_Tarif_Stock!#REF!)/Produit_Tarif_Stock!#REF!*100,(E2807-(E2807*H2807)-Produit_Tarif_Stock!#REF!)/Produit_Tarif_Stock!#REF!*100)</f>
        <v>#REF!</v>
      </c>
      <c r="R2807" s="523">
        <f t="shared" si="89"/>
        <v>0</v>
      </c>
      <c r="S2807" s="524" t="e">
        <f>Produit_Tarif_Stock!#REF!</f>
        <v>#REF!</v>
      </c>
    </row>
    <row r="2808" spans="1:19" ht="24.75" customHeight="1">
      <c r="A2808" s="228" t="e">
        <f>Produit_Tarif_Stock!#REF!</f>
        <v>#REF!</v>
      </c>
      <c r="B2808" s="118" t="e">
        <f>IF(Produit_Tarif_Stock!#REF!&lt;&gt;"",Produit_Tarif_Stock!#REF!,"")</f>
        <v>#REF!</v>
      </c>
      <c r="C2808" s="502" t="e">
        <f>IF(Produit_Tarif_Stock!#REF!&lt;&gt;"",Produit_Tarif_Stock!#REF!,"")</f>
        <v>#REF!</v>
      </c>
      <c r="D2808" s="505" t="e">
        <f>IF(Produit_Tarif_Stock!#REF!&lt;&gt;"",Produit_Tarif_Stock!#REF!,"")</f>
        <v>#REF!</v>
      </c>
      <c r="E2808" s="514" t="e">
        <f>IF(Produit_Tarif_Stock!#REF!&lt;&gt;0,Produit_Tarif_Stock!#REF!,"")</f>
        <v>#REF!</v>
      </c>
      <c r="F2808" s="2" t="e">
        <f>IF(Produit_Tarif_Stock!#REF!&lt;&gt;"",Produit_Tarif_Stock!#REF!,"")</f>
        <v>#REF!</v>
      </c>
      <c r="G2808" s="506" t="e">
        <f>IF(Produit_Tarif_Stock!#REF!&lt;&gt;0,Produit_Tarif_Stock!#REF!,"")</f>
        <v>#REF!</v>
      </c>
      <c r="I2808" s="506" t="str">
        <f t="shared" si="88"/>
        <v/>
      </c>
      <c r="J2808" s="2" t="e">
        <f>IF(Produit_Tarif_Stock!#REF!&lt;&gt;0,Produit_Tarif_Stock!#REF!,"")</f>
        <v>#REF!</v>
      </c>
      <c r="K2808" s="2" t="e">
        <f>IF(Produit_Tarif_Stock!#REF!&lt;&gt;0,Produit_Tarif_Stock!#REF!,"")</f>
        <v>#REF!</v>
      </c>
      <c r="L2808" s="114" t="e">
        <f>IF(Produit_Tarif_Stock!#REF!&lt;&gt;0,Produit_Tarif_Stock!#REF!,"")</f>
        <v>#REF!</v>
      </c>
      <c r="M2808" s="114" t="e">
        <f>IF(Produit_Tarif_Stock!#REF!&lt;&gt;0,Produit_Tarif_Stock!#REF!,"")</f>
        <v>#REF!</v>
      </c>
      <c r="N2808" s="454"/>
      <c r="P2808" s="2" t="e">
        <f>IF(Produit_Tarif_Stock!#REF!&lt;&gt;0,Produit_Tarif_Stock!#REF!,"")</f>
        <v>#REF!</v>
      </c>
      <c r="Q2808" s="518" t="e">
        <f>IF(Produit_Tarif_Stock!#REF!&lt;&gt;0,(E2808-(E2808*H2808)-Produit_Tarif_Stock!#REF!)/Produit_Tarif_Stock!#REF!*100,(E2808-(E2808*H2808)-Produit_Tarif_Stock!#REF!)/Produit_Tarif_Stock!#REF!*100)</f>
        <v>#REF!</v>
      </c>
      <c r="R2808" s="523">
        <f t="shared" si="89"/>
        <v>0</v>
      </c>
      <c r="S2808" s="524" t="e">
        <f>Produit_Tarif_Stock!#REF!</f>
        <v>#REF!</v>
      </c>
    </row>
    <row r="2809" spans="1:19" ht="24.75" customHeight="1">
      <c r="A2809" s="228" t="e">
        <f>Produit_Tarif_Stock!#REF!</f>
        <v>#REF!</v>
      </c>
      <c r="B2809" s="118" t="e">
        <f>IF(Produit_Tarif_Stock!#REF!&lt;&gt;"",Produit_Tarif_Stock!#REF!,"")</f>
        <v>#REF!</v>
      </c>
      <c r="C2809" s="502" t="e">
        <f>IF(Produit_Tarif_Stock!#REF!&lt;&gt;"",Produit_Tarif_Stock!#REF!,"")</f>
        <v>#REF!</v>
      </c>
      <c r="D2809" s="505" t="e">
        <f>IF(Produit_Tarif_Stock!#REF!&lt;&gt;"",Produit_Tarif_Stock!#REF!,"")</f>
        <v>#REF!</v>
      </c>
      <c r="E2809" s="514" t="e">
        <f>IF(Produit_Tarif_Stock!#REF!&lt;&gt;0,Produit_Tarif_Stock!#REF!,"")</f>
        <v>#REF!</v>
      </c>
      <c r="F2809" s="2" t="e">
        <f>IF(Produit_Tarif_Stock!#REF!&lt;&gt;"",Produit_Tarif_Stock!#REF!,"")</f>
        <v>#REF!</v>
      </c>
      <c r="G2809" s="506" t="e">
        <f>IF(Produit_Tarif_Stock!#REF!&lt;&gt;0,Produit_Tarif_Stock!#REF!,"")</f>
        <v>#REF!</v>
      </c>
      <c r="I2809" s="506" t="str">
        <f t="shared" si="88"/>
        <v/>
      </c>
      <c r="J2809" s="2" t="e">
        <f>IF(Produit_Tarif_Stock!#REF!&lt;&gt;0,Produit_Tarif_Stock!#REF!,"")</f>
        <v>#REF!</v>
      </c>
      <c r="K2809" s="2" t="e">
        <f>IF(Produit_Tarif_Stock!#REF!&lt;&gt;0,Produit_Tarif_Stock!#REF!,"")</f>
        <v>#REF!</v>
      </c>
      <c r="L2809" s="114" t="e">
        <f>IF(Produit_Tarif_Stock!#REF!&lt;&gt;0,Produit_Tarif_Stock!#REF!,"")</f>
        <v>#REF!</v>
      </c>
      <c r="M2809" s="114" t="e">
        <f>IF(Produit_Tarif_Stock!#REF!&lt;&gt;0,Produit_Tarif_Stock!#REF!,"")</f>
        <v>#REF!</v>
      </c>
      <c r="N2809" s="454"/>
      <c r="P2809" s="2" t="e">
        <f>IF(Produit_Tarif_Stock!#REF!&lt;&gt;0,Produit_Tarif_Stock!#REF!,"")</f>
        <v>#REF!</v>
      </c>
      <c r="Q2809" s="518" t="e">
        <f>IF(Produit_Tarif_Stock!#REF!&lt;&gt;0,(E2809-(E2809*H2809)-Produit_Tarif_Stock!#REF!)/Produit_Tarif_Stock!#REF!*100,(E2809-(E2809*H2809)-Produit_Tarif_Stock!#REF!)/Produit_Tarif_Stock!#REF!*100)</f>
        <v>#REF!</v>
      </c>
      <c r="R2809" s="523">
        <f t="shared" si="89"/>
        <v>0</v>
      </c>
      <c r="S2809" s="524" t="e">
        <f>Produit_Tarif_Stock!#REF!</f>
        <v>#REF!</v>
      </c>
    </row>
    <row r="2810" spans="1:19" ht="24.75" customHeight="1">
      <c r="A2810" s="228" t="e">
        <f>Produit_Tarif_Stock!#REF!</f>
        <v>#REF!</v>
      </c>
      <c r="B2810" s="118" t="e">
        <f>IF(Produit_Tarif_Stock!#REF!&lt;&gt;"",Produit_Tarif_Stock!#REF!,"")</f>
        <v>#REF!</v>
      </c>
      <c r="C2810" s="502" t="e">
        <f>IF(Produit_Tarif_Stock!#REF!&lt;&gt;"",Produit_Tarif_Stock!#REF!,"")</f>
        <v>#REF!</v>
      </c>
      <c r="D2810" s="505" t="e">
        <f>IF(Produit_Tarif_Stock!#REF!&lt;&gt;"",Produit_Tarif_Stock!#REF!,"")</f>
        <v>#REF!</v>
      </c>
      <c r="E2810" s="514" t="e">
        <f>IF(Produit_Tarif_Stock!#REF!&lt;&gt;0,Produit_Tarif_Stock!#REF!,"")</f>
        <v>#REF!</v>
      </c>
      <c r="F2810" s="2" t="e">
        <f>IF(Produit_Tarif_Stock!#REF!&lt;&gt;"",Produit_Tarif_Stock!#REF!,"")</f>
        <v>#REF!</v>
      </c>
      <c r="G2810" s="506" t="e">
        <f>IF(Produit_Tarif_Stock!#REF!&lt;&gt;0,Produit_Tarif_Stock!#REF!,"")</f>
        <v>#REF!</v>
      </c>
      <c r="I2810" s="506" t="str">
        <f t="shared" si="88"/>
        <v/>
      </c>
      <c r="J2810" s="2" t="e">
        <f>IF(Produit_Tarif_Stock!#REF!&lt;&gt;0,Produit_Tarif_Stock!#REF!,"")</f>
        <v>#REF!</v>
      </c>
      <c r="K2810" s="2" t="e">
        <f>IF(Produit_Tarif_Stock!#REF!&lt;&gt;0,Produit_Tarif_Stock!#REF!,"")</f>
        <v>#REF!</v>
      </c>
      <c r="L2810" s="114" t="e">
        <f>IF(Produit_Tarif_Stock!#REF!&lt;&gt;0,Produit_Tarif_Stock!#REF!,"")</f>
        <v>#REF!</v>
      </c>
      <c r="M2810" s="114" t="e">
        <f>IF(Produit_Tarif_Stock!#REF!&lt;&gt;0,Produit_Tarif_Stock!#REF!,"")</f>
        <v>#REF!</v>
      </c>
      <c r="N2810" s="454"/>
      <c r="P2810" s="2" t="e">
        <f>IF(Produit_Tarif_Stock!#REF!&lt;&gt;0,Produit_Tarif_Stock!#REF!,"")</f>
        <v>#REF!</v>
      </c>
      <c r="Q2810" s="518" t="e">
        <f>IF(Produit_Tarif_Stock!#REF!&lt;&gt;0,(E2810-(E2810*H2810)-Produit_Tarif_Stock!#REF!)/Produit_Tarif_Stock!#REF!*100,(E2810-(E2810*H2810)-Produit_Tarif_Stock!#REF!)/Produit_Tarif_Stock!#REF!*100)</f>
        <v>#REF!</v>
      </c>
      <c r="R2810" s="523">
        <f t="shared" si="89"/>
        <v>0</v>
      </c>
      <c r="S2810" s="524" t="e">
        <f>Produit_Tarif_Stock!#REF!</f>
        <v>#REF!</v>
      </c>
    </row>
    <row r="2811" spans="1:19" ht="24.75" customHeight="1">
      <c r="A2811" s="228" t="e">
        <f>Produit_Tarif_Stock!#REF!</f>
        <v>#REF!</v>
      </c>
      <c r="B2811" s="118" t="e">
        <f>IF(Produit_Tarif_Stock!#REF!&lt;&gt;"",Produit_Tarif_Stock!#REF!,"")</f>
        <v>#REF!</v>
      </c>
      <c r="C2811" s="502" t="e">
        <f>IF(Produit_Tarif_Stock!#REF!&lt;&gt;"",Produit_Tarif_Stock!#REF!,"")</f>
        <v>#REF!</v>
      </c>
      <c r="D2811" s="505" t="e">
        <f>IF(Produit_Tarif_Stock!#REF!&lt;&gt;"",Produit_Tarif_Stock!#REF!,"")</f>
        <v>#REF!</v>
      </c>
      <c r="E2811" s="514" t="e">
        <f>IF(Produit_Tarif_Stock!#REF!&lt;&gt;0,Produit_Tarif_Stock!#REF!,"")</f>
        <v>#REF!</v>
      </c>
      <c r="F2811" s="2" t="e">
        <f>IF(Produit_Tarif_Stock!#REF!&lt;&gt;"",Produit_Tarif_Stock!#REF!,"")</f>
        <v>#REF!</v>
      </c>
      <c r="G2811" s="506" t="e">
        <f>IF(Produit_Tarif_Stock!#REF!&lt;&gt;0,Produit_Tarif_Stock!#REF!,"")</f>
        <v>#REF!</v>
      </c>
      <c r="I2811" s="506" t="str">
        <f t="shared" si="88"/>
        <v/>
      </c>
      <c r="J2811" s="2" t="e">
        <f>IF(Produit_Tarif_Stock!#REF!&lt;&gt;0,Produit_Tarif_Stock!#REF!,"")</f>
        <v>#REF!</v>
      </c>
      <c r="K2811" s="2" t="e">
        <f>IF(Produit_Tarif_Stock!#REF!&lt;&gt;0,Produit_Tarif_Stock!#REF!,"")</f>
        <v>#REF!</v>
      </c>
      <c r="L2811" s="114" t="e">
        <f>IF(Produit_Tarif_Stock!#REF!&lt;&gt;0,Produit_Tarif_Stock!#REF!,"")</f>
        <v>#REF!</v>
      </c>
      <c r="M2811" s="114" t="e">
        <f>IF(Produit_Tarif_Stock!#REF!&lt;&gt;0,Produit_Tarif_Stock!#REF!,"")</f>
        <v>#REF!</v>
      </c>
      <c r="N2811" s="454"/>
      <c r="P2811" s="2" t="e">
        <f>IF(Produit_Tarif_Stock!#REF!&lt;&gt;0,Produit_Tarif_Stock!#REF!,"")</f>
        <v>#REF!</v>
      </c>
      <c r="Q2811" s="518" t="e">
        <f>IF(Produit_Tarif_Stock!#REF!&lt;&gt;0,(E2811-(E2811*H2811)-Produit_Tarif_Stock!#REF!)/Produit_Tarif_Stock!#REF!*100,(E2811-(E2811*H2811)-Produit_Tarif_Stock!#REF!)/Produit_Tarif_Stock!#REF!*100)</f>
        <v>#REF!</v>
      </c>
      <c r="R2811" s="523">
        <f t="shared" si="89"/>
        <v>0</v>
      </c>
      <c r="S2811" s="524" t="e">
        <f>Produit_Tarif_Stock!#REF!</f>
        <v>#REF!</v>
      </c>
    </row>
    <row r="2812" spans="1:19" ht="24.75" customHeight="1">
      <c r="A2812" s="228" t="e">
        <f>Produit_Tarif_Stock!#REF!</f>
        <v>#REF!</v>
      </c>
      <c r="B2812" s="118" t="e">
        <f>IF(Produit_Tarif_Stock!#REF!&lt;&gt;"",Produit_Tarif_Stock!#REF!,"")</f>
        <v>#REF!</v>
      </c>
      <c r="C2812" s="502" t="e">
        <f>IF(Produit_Tarif_Stock!#REF!&lt;&gt;"",Produit_Tarif_Stock!#REF!,"")</f>
        <v>#REF!</v>
      </c>
      <c r="D2812" s="505" t="e">
        <f>IF(Produit_Tarif_Stock!#REF!&lt;&gt;"",Produit_Tarif_Stock!#REF!,"")</f>
        <v>#REF!</v>
      </c>
      <c r="E2812" s="514" t="e">
        <f>IF(Produit_Tarif_Stock!#REF!&lt;&gt;0,Produit_Tarif_Stock!#REF!,"")</f>
        <v>#REF!</v>
      </c>
      <c r="F2812" s="2" t="e">
        <f>IF(Produit_Tarif_Stock!#REF!&lt;&gt;"",Produit_Tarif_Stock!#REF!,"")</f>
        <v>#REF!</v>
      </c>
      <c r="G2812" s="506" t="e">
        <f>IF(Produit_Tarif_Stock!#REF!&lt;&gt;0,Produit_Tarif_Stock!#REF!,"")</f>
        <v>#REF!</v>
      </c>
      <c r="I2812" s="506" t="str">
        <f t="shared" si="88"/>
        <v/>
      </c>
      <c r="J2812" s="2" t="e">
        <f>IF(Produit_Tarif_Stock!#REF!&lt;&gt;0,Produit_Tarif_Stock!#REF!,"")</f>
        <v>#REF!</v>
      </c>
      <c r="K2812" s="2" t="e">
        <f>IF(Produit_Tarif_Stock!#REF!&lt;&gt;0,Produit_Tarif_Stock!#REF!,"")</f>
        <v>#REF!</v>
      </c>
      <c r="L2812" s="114" t="e">
        <f>IF(Produit_Tarif_Stock!#REF!&lt;&gt;0,Produit_Tarif_Stock!#REF!,"")</f>
        <v>#REF!</v>
      </c>
      <c r="M2812" s="114" t="e">
        <f>IF(Produit_Tarif_Stock!#REF!&lt;&gt;0,Produit_Tarif_Stock!#REF!,"")</f>
        <v>#REF!</v>
      </c>
      <c r="N2812" s="454"/>
      <c r="P2812" s="2" t="e">
        <f>IF(Produit_Tarif_Stock!#REF!&lt;&gt;0,Produit_Tarif_Stock!#REF!,"")</f>
        <v>#REF!</v>
      </c>
      <c r="Q2812" s="518" t="e">
        <f>IF(Produit_Tarif_Stock!#REF!&lt;&gt;0,(E2812-(E2812*H2812)-Produit_Tarif_Stock!#REF!)/Produit_Tarif_Stock!#REF!*100,(E2812-(E2812*H2812)-Produit_Tarif_Stock!#REF!)/Produit_Tarif_Stock!#REF!*100)</f>
        <v>#REF!</v>
      </c>
      <c r="R2812" s="523">
        <f t="shared" si="89"/>
        <v>0</v>
      </c>
      <c r="S2812" s="524" t="e">
        <f>Produit_Tarif_Stock!#REF!</f>
        <v>#REF!</v>
      </c>
    </row>
    <row r="2813" spans="1:19" ht="24.75" customHeight="1">
      <c r="A2813" s="228" t="e">
        <f>Produit_Tarif_Stock!#REF!</f>
        <v>#REF!</v>
      </c>
      <c r="B2813" s="118" t="e">
        <f>IF(Produit_Tarif_Stock!#REF!&lt;&gt;"",Produit_Tarif_Stock!#REF!,"")</f>
        <v>#REF!</v>
      </c>
      <c r="C2813" s="502" t="e">
        <f>IF(Produit_Tarif_Stock!#REF!&lt;&gt;"",Produit_Tarif_Stock!#REF!,"")</f>
        <v>#REF!</v>
      </c>
      <c r="D2813" s="505" t="e">
        <f>IF(Produit_Tarif_Stock!#REF!&lt;&gt;"",Produit_Tarif_Stock!#REF!,"")</f>
        <v>#REF!</v>
      </c>
      <c r="E2813" s="514" t="e">
        <f>IF(Produit_Tarif_Stock!#REF!&lt;&gt;0,Produit_Tarif_Stock!#REF!,"")</f>
        <v>#REF!</v>
      </c>
      <c r="F2813" s="2" t="e">
        <f>IF(Produit_Tarif_Stock!#REF!&lt;&gt;"",Produit_Tarif_Stock!#REF!,"")</f>
        <v>#REF!</v>
      </c>
      <c r="G2813" s="506" t="e">
        <f>IF(Produit_Tarif_Stock!#REF!&lt;&gt;0,Produit_Tarif_Stock!#REF!,"")</f>
        <v>#REF!</v>
      </c>
      <c r="I2813" s="506" t="str">
        <f t="shared" si="88"/>
        <v/>
      </c>
      <c r="J2813" s="2" t="e">
        <f>IF(Produit_Tarif_Stock!#REF!&lt;&gt;0,Produit_Tarif_Stock!#REF!,"")</f>
        <v>#REF!</v>
      </c>
      <c r="K2813" s="2" t="e">
        <f>IF(Produit_Tarif_Stock!#REF!&lt;&gt;0,Produit_Tarif_Stock!#REF!,"")</f>
        <v>#REF!</v>
      </c>
      <c r="L2813" s="114" t="e">
        <f>IF(Produit_Tarif_Stock!#REF!&lt;&gt;0,Produit_Tarif_Stock!#REF!,"")</f>
        <v>#REF!</v>
      </c>
      <c r="M2813" s="114" t="e">
        <f>IF(Produit_Tarif_Stock!#REF!&lt;&gt;0,Produit_Tarif_Stock!#REF!,"")</f>
        <v>#REF!</v>
      </c>
      <c r="N2813" s="454"/>
      <c r="P2813" s="2" t="e">
        <f>IF(Produit_Tarif_Stock!#REF!&lt;&gt;0,Produit_Tarif_Stock!#REF!,"")</f>
        <v>#REF!</v>
      </c>
      <c r="Q2813" s="518" t="e">
        <f>IF(Produit_Tarif_Stock!#REF!&lt;&gt;0,(E2813-(E2813*H2813)-Produit_Tarif_Stock!#REF!)/Produit_Tarif_Stock!#REF!*100,(E2813-(E2813*H2813)-Produit_Tarif_Stock!#REF!)/Produit_Tarif_Stock!#REF!*100)</f>
        <v>#REF!</v>
      </c>
      <c r="R2813" s="523">
        <f t="shared" si="89"/>
        <v>0</v>
      </c>
      <c r="S2813" s="524" t="e">
        <f>Produit_Tarif_Stock!#REF!</f>
        <v>#REF!</v>
      </c>
    </row>
    <row r="2814" spans="1:19" ht="24.75" customHeight="1">
      <c r="A2814" s="228" t="e">
        <f>Produit_Tarif_Stock!#REF!</f>
        <v>#REF!</v>
      </c>
      <c r="B2814" s="118" t="e">
        <f>IF(Produit_Tarif_Stock!#REF!&lt;&gt;"",Produit_Tarif_Stock!#REF!,"")</f>
        <v>#REF!</v>
      </c>
      <c r="C2814" s="502" t="e">
        <f>IF(Produit_Tarif_Stock!#REF!&lt;&gt;"",Produit_Tarif_Stock!#REF!,"")</f>
        <v>#REF!</v>
      </c>
      <c r="D2814" s="505" t="e">
        <f>IF(Produit_Tarif_Stock!#REF!&lt;&gt;"",Produit_Tarif_Stock!#REF!,"")</f>
        <v>#REF!</v>
      </c>
      <c r="E2814" s="514" t="e">
        <f>IF(Produit_Tarif_Stock!#REF!&lt;&gt;0,Produit_Tarif_Stock!#REF!,"")</f>
        <v>#REF!</v>
      </c>
      <c r="F2814" s="2" t="e">
        <f>IF(Produit_Tarif_Stock!#REF!&lt;&gt;"",Produit_Tarif_Stock!#REF!,"")</f>
        <v>#REF!</v>
      </c>
      <c r="G2814" s="506" t="e">
        <f>IF(Produit_Tarif_Stock!#REF!&lt;&gt;0,Produit_Tarif_Stock!#REF!,"")</f>
        <v>#REF!</v>
      </c>
      <c r="I2814" s="506" t="str">
        <f t="shared" si="88"/>
        <v/>
      </c>
      <c r="J2814" s="2" t="e">
        <f>IF(Produit_Tarif_Stock!#REF!&lt;&gt;0,Produit_Tarif_Stock!#REF!,"")</f>
        <v>#REF!</v>
      </c>
      <c r="K2814" s="2" t="e">
        <f>IF(Produit_Tarif_Stock!#REF!&lt;&gt;0,Produit_Tarif_Stock!#REF!,"")</f>
        <v>#REF!</v>
      </c>
      <c r="L2814" s="114" t="e">
        <f>IF(Produit_Tarif_Stock!#REF!&lt;&gt;0,Produit_Tarif_Stock!#REF!,"")</f>
        <v>#REF!</v>
      </c>
      <c r="M2814" s="114" t="e">
        <f>IF(Produit_Tarif_Stock!#REF!&lt;&gt;0,Produit_Tarif_Stock!#REF!,"")</f>
        <v>#REF!</v>
      </c>
      <c r="N2814" s="454"/>
      <c r="P2814" s="2" t="e">
        <f>IF(Produit_Tarif_Stock!#REF!&lt;&gt;0,Produit_Tarif_Stock!#REF!,"")</f>
        <v>#REF!</v>
      </c>
      <c r="Q2814" s="518" t="e">
        <f>IF(Produit_Tarif_Stock!#REF!&lt;&gt;0,(E2814-(E2814*H2814)-Produit_Tarif_Stock!#REF!)/Produit_Tarif_Stock!#REF!*100,(E2814-(E2814*H2814)-Produit_Tarif_Stock!#REF!)/Produit_Tarif_Stock!#REF!*100)</f>
        <v>#REF!</v>
      </c>
      <c r="R2814" s="523">
        <f t="shared" si="89"/>
        <v>0</v>
      </c>
      <c r="S2814" s="524" t="e">
        <f>Produit_Tarif_Stock!#REF!</f>
        <v>#REF!</v>
      </c>
    </row>
    <row r="2815" spans="1:19" ht="24.75" customHeight="1">
      <c r="A2815" s="228" t="e">
        <f>Produit_Tarif_Stock!#REF!</f>
        <v>#REF!</v>
      </c>
      <c r="B2815" s="118" t="e">
        <f>IF(Produit_Tarif_Stock!#REF!&lt;&gt;"",Produit_Tarif_Stock!#REF!,"")</f>
        <v>#REF!</v>
      </c>
      <c r="C2815" s="502" t="e">
        <f>IF(Produit_Tarif_Stock!#REF!&lt;&gt;"",Produit_Tarif_Stock!#REF!,"")</f>
        <v>#REF!</v>
      </c>
      <c r="D2815" s="505" t="e">
        <f>IF(Produit_Tarif_Stock!#REF!&lt;&gt;"",Produit_Tarif_Stock!#REF!,"")</f>
        <v>#REF!</v>
      </c>
      <c r="E2815" s="514" t="e">
        <f>IF(Produit_Tarif_Stock!#REF!&lt;&gt;0,Produit_Tarif_Stock!#REF!,"")</f>
        <v>#REF!</v>
      </c>
      <c r="F2815" s="2" t="e">
        <f>IF(Produit_Tarif_Stock!#REF!&lt;&gt;"",Produit_Tarif_Stock!#REF!,"")</f>
        <v>#REF!</v>
      </c>
      <c r="G2815" s="506" t="e">
        <f>IF(Produit_Tarif_Stock!#REF!&lt;&gt;0,Produit_Tarif_Stock!#REF!,"")</f>
        <v>#REF!</v>
      </c>
      <c r="I2815" s="506" t="str">
        <f t="shared" si="88"/>
        <v/>
      </c>
      <c r="J2815" s="2" t="e">
        <f>IF(Produit_Tarif_Stock!#REF!&lt;&gt;0,Produit_Tarif_Stock!#REF!,"")</f>
        <v>#REF!</v>
      </c>
      <c r="K2815" s="2" t="e">
        <f>IF(Produit_Tarif_Stock!#REF!&lt;&gt;0,Produit_Tarif_Stock!#REF!,"")</f>
        <v>#REF!</v>
      </c>
      <c r="L2815" s="114" t="e">
        <f>IF(Produit_Tarif_Stock!#REF!&lt;&gt;0,Produit_Tarif_Stock!#REF!,"")</f>
        <v>#REF!</v>
      </c>
      <c r="M2815" s="114" t="e">
        <f>IF(Produit_Tarif_Stock!#REF!&lt;&gt;0,Produit_Tarif_Stock!#REF!,"")</f>
        <v>#REF!</v>
      </c>
      <c r="N2815" s="454"/>
      <c r="P2815" s="2" t="e">
        <f>IF(Produit_Tarif_Stock!#REF!&lt;&gt;0,Produit_Tarif_Stock!#REF!,"")</f>
        <v>#REF!</v>
      </c>
      <c r="Q2815" s="518" t="e">
        <f>IF(Produit_Tarif_Stock!#REF!&lt;&gt;0,(E2815-(E2815*H2815)-Produit_Tarif_Stock!#REF!)/Produit_Tarif_Stock!#REF!*100,(E2815-(E2815*H2815)-Produit_Tarif_Stock!#REF!)/Produit_Tarif_Stock!#REF!*100)</f>
        <v>#REF!</v>
      </c>
      <c r="R2815" s="523">
        <f t="shared" si="89"/>
        <v>0</v>
      </c>
      <c r="S2815" s="524" t="e">
        <f>Produit_Tarif_Stock!#REF!</f>
        <v>#REF!</v>
      </c>
    </row>
    <row r="2816" spans="1:19" ht="24.75" customHeight="1">
      <c r="A2816" s="228" t="e">
        <f>Produit_Tarif_Stock!#REF!</f>
        <v>#REF!</v>
      </c>
      <c r="B2816" s="118" t="e">
        <f>IF(Produit_Tarif_Stock!#REF!&lt;&gt;"",Produit_Tarif_Stock!#REF!,"")</f>
        <v>#REF!</v>
      </c>
      <c r="C2816" s="502" t="e">
        <f>IF(Produit_Tarif_Stock!#REF!&lt;&gt;"",Produit_Tarif_Stock!#REF!,"")</f>
        <v>#REF!</v>
      </c>
      <c r="D2816" s="505" t="e">
        <f>IF(Produit_Tarif_Stock!#REF!&lt;&gt;"",Produit_Tarif_Stock!#REF!,"")</f>
        <v>#REF!</v>
      </c>
      <c r="E2816" s="514" t="e">
        <f>IF(Produit_Tarif_Stock!#REF!&lt;&gt;0,Produit_Tarif_Stock!#REF!,"")</f>
        <v>#REF!</v>
      </c>
      <c r="F2816" s="2" t="e">
        <f>IF(Produit_Tarif_Stock!#REF!&lt;&gt;"",Produit_Tarif_Stock!#REF!,"")</f>
        <v>#REF!</v>
      </c>
      <c r="G2816" s="506" t="e">
        <f>IF(Produit_Tarif_Stock!#REF!&lt;&gt;0,Produit_Tarif_Stock!#REF!,"")</f>
        <v>#REF!</v>
      </c>
      <c r="I2816" s="506" t="str">
        <f t="shared" si="88"/>
        <v/>
      </c>
      <c r="J2816" s="2" t="e">
        <f>IF(Produit_Tarif_Stock!#REF!&lt;&gt;0,Produit_Tarif_Stock!#REF!,"")</f>
        <v>#REF!</v>
      </c>
      <c r="K2816" s="2" t="e">
        <f>IF(Produit_Tarif_Stock!#REF!&lt;&gt;0,Produit_Tarif_Stock!#REF!,"")</f>
        <v>#REF!</v>
      </c>
      <c r="L2816" s="114" t="e">
        <f>IF(Produit_Tarif_Stock!#REF!&lt;&gt;0,Produit_Tarif_Stock!#REF!,"")</f>
        <v>#REF!</v>
      </c>
      <c r="M2816" s="114" t="e">
        <f>IF(Produit_Tarif_Stock!#REF!&lt;&gt;0,Produit_Tarif_Stock!#REF!,"")</f>
        <v>#REF!</v>
      </c>
      <c r="N2816" s="454"/>
      <c r="P2816" s="2" t="e">
        <f>IF(Produit_Tarif_Stock!#REF!&lt;&gt;0,Produit_Tarif_Stock!#REF!,"")</f>
        <v>#REF!</v>
      </c>
      <c r="Q2816" s="518" t="e">
        <f>IF(Produit_Tarif_Stock!#REF!&lt;&gt;0,(E2816-(E2816*H2816)-Produit_Tarif_Stock!#REF!)/Produit_Tarif_Stock!#REF!*100,(E2816-(E2816*H2816)-Produit_Tarif_Stock!#REF!)/Produit_Tarif_Stock!#REF!*100)</f>
        <v>#REF!</v>
      </c>
      <c r="R2816" s="523">
        <f t="shared" si="89"/>
        <v>0</v>
      </c>
      <c r="S2816" s="524" t="e">
        <f>Produit_Tarif_Stock!#REF!</f>
        <v>#REF!</v>
      </c>
    </row>
    <row r="2817" spans="1:19" ht="24.75" customHeight="1">
      <c r="A2817" s="228" t="e">
        <f>Produit_Tarif_Stock!#REF!</f>
        <v>#REF!</v>
      </c>
      <c r="B2817" s="118" t="e">
        <f>IF(Produit_Tarif_Stock!#REF!&lt;&gt;"",Produit_Tarif_Stock!#REF!,"")</f>
        <v>#REF!</v>
      </c>
      <c r="C2817" s="502" t="e">
        <f>IF(Produit_Tarif_Stock!#REF!&lt;&gt;"",Produit_Tarif_Stock!#REF!,"")</f>
        <v>#REF!</v>
      </c>
      <c r="D2817" s="505" t="e">
        <f>IF(Produit_Tarif_Stock!#REF!&lt;&gt;"",Produit_Tarif_Stock!#REF!,"")</f>
        <v>#REF!</v>
      </c>
      <c r="E2817" s="514" t="e">
        <f>IF(Produit_Tarif_Stock!#REF!&lt;&gt;0,Produit_Tarif_Stock!#REF!,"")</f>
        <v>#REF!</v>
      </c>
      <c r="F2817" s="2" t="e">
        <f>IF(Produit_Tarif_Stock!#REF!&lt;&gt;"",Produit_Tarif_Stock!#REF!,"")</f>
        <v>#REF!</v>
      </c>
      <c r="G2817" s="506" t="e">
        <f>IF(Produit_Tarif_Stock!#REF!&lt;&gt;0,Produit_Tarif_Stock!#REF!,"")</f>
        <v>#REF!</v>
      </c>
      <c r="I2817" s="506" t="str">
        <f t="shared" si="88"/>
        <v/>
      </c>
      <c r="J2817" s="2" t="e">
        <f>IF(Produit_Tarif_Stock!#REF!&lt;&gt;0,Produit_Tarif_Stock!#REF!,"")</f>
        <v>#REF!</v>
      </c>
      <c r="K2817" s="2" t="e">
        <f>IF(Produit_Tarif_Stock!#REF!&lt;&gt;0,Produit_Tarif_Stock!#REF!,"")</f>
        <v>#REF!</v>
      </c>
      <c r="L2817" s="114" t="e">
        <f>IF(Produit_Tarif_Stock!#REF!&lt;&gt;0,Produit_Tarif_Stock!#REF!,"")</f>
        <v>#REF!</v>
      </c>
      <c r="M2817" s="114" t="e">
        <f>IF(Produit_Tarif_Stock!#REF!&lt;&gt;0,Produit_Tarif_Stock!#REF!,"")</f>
        <v>#REF!</v>
      </c>
      <c r="N2817" s="454"/>
      <c r="P2817" s="2" t="e">
        <f>IF(Produit_Tarif_Stock!#REF!&lt;&gt;0,Produit_Tarif_Stock!#REF!,"")</f>
        <v>#REF!</v>
      </c>
      <c r="Q2817" s="518" t="e">
        <f>IF(Produit_Tarif_Stock!#REF!&lt;&gt;0,(E2817-(E2817*H2817)-Produit_Tarif_Stock!#REF!)/Produit_Tarif_Stock!#REF!*100,(E2817-(E2817*H2817)-Produit_Tarif_Stock!#REF!)/Produit_Tarif_Stock!#REF!*100)</f>
        <v>#REF!</v>
      </c>
      <c r="R2817" s="523">
        <f t="shared" si="89"/>
        <v>0</v>
      </c>
      <c r="S2817" s="524" t="e">
        <f>Produit_Tarif_Stock!#REF!</f>
        <v>#REF!</v>
      </c>
    </row>
    <row r="2818" spans="1:19" ht="24.75" customHeight="1">
      <c r="A2818" s="228" t="e">
        <f>Produit_Tarif_Stock!#REF!</f>
        <v>#REF!</v>
      </c>
      <c r="B2818" s="118" t="e">
        <f>IF(Produit_Tarif_Stock!#REF!&lt;&gt;"",Produit_Tarif_Stock!#REF!,"")</f>
        <v>#REF!</v>
      </c>
      <c r="C2818" s="502" t="e">
        <f>IF(Produit_Tarif_Stock!#REF!&lt;&gt;"",Produit_Tarif_Stock!#REF!,"")</f>
        <v>#REF!</v>
      </c>
      <c r="D2818" s="505" t="e">
        <f>IF(Produit_Tarif_Stock!#REF!&lt;&gt;"",Produit_Tarif_Stock!#REF!,"")</f>
        <v>#REF!</v>
      </c>
      <c r="E2818" s="514" t="e">
        <f>IF(Produit_Tarif_Stock!#REF!&lt;&gt;0,Produit_Tarif_Stock!#REF!,"")</f>
        <v>#REF!</v>
      </c>
      <c r="F2818" s="2" t="e">
        <f>IF(Produit_Tarif_Stock!#REF!&lt;&gt;"",Produit_Tarif_Stock!#REF!,"")</f>
        <v>#REF!</v>
      </c>
      <c r="G2818" s="506" t="e">
        <f>IF(Produit_Tarif_Stock!#REF!&lt;&gt;0,Produit_Tarif_Stock!#REF!,"")</f>
        <v>#REF!</v>
      </c>
      <c r="I2818" s="506" t="str">
        <f t="shared" si="88"/>
        <v/>
      </c>
      <c r="J2818" s="2" t="e">
        <f>IF(Produit_Tarif_Stock!#REF!&lt;&gt;0,Produit_Tarif_Stock!#REF!,"")</f>
        <v>#REF!</v>
      </c>
      <c r="K2818" s="2" t="e">
        <f>IF(Produit_Tarif_Stock!#REF!&lt;&gt;0,Produit_Tarif_Stock!#REF!,"")</f>
        <v>#REF!</v>
      </c>
      <c r="L2818" s="114" t="e">
        <f>IF(Produit_Tarif_Stock!#REF!&lt;&gt;0,Produit_Tarif_Stock!#REF!,"")</f>
        <v>#REF!</v>
      </c>
      <c r="M2818" s="114" t="e">
        <f>IF(Produit_Tarif_Stock!#REF!&lt;&gt;0,Produit_Tarif_Stock!#REF!,"")</f>
        <v>#REF!</v>
      </c>
      <c r="N2818" s="454"/>
      <c r="P2818" s="2" t="e">
        <f>IF(Produit_Tarif_Stock!#REF!&lt;&gt;0,Produit_Tarif_Stock!#REF!,"")</f>
        <v>#REF!</v>
      </c>
      <c r="Q2818" s="518" t="e">
        <f>IF(Produit_Tarif_Stock!#REF!&lt;&gt;0,(E2818-(E2818*H2818)-Produit_Tarif_Stock!#REF!)/Produit_Tarif_Stock!#REF!*100,(E2818-(E2818*H2818)-Produit_Tarif_Stock!#REF!)/Produit_Tarif_Stock!#REF!*100)</f>
        <v>#REF!</v>
      </c>
      <c r="R2818" s="523">
        <f t="shared" si="89"/>
        <v>0</v>
      </c>
      <c r="S2818" s="524" t="e">
        <f>Produit_Tarif_Stock!#REF!</f>
        <v>#REF!</v>
      </c>
    </row>
    <row r="2819" spans="1:19" ht="24.75" customHeight="1">
      <c r="A2819" s="228" t="e">
        <f>Produit_Tarif_Stock!#REF!</f>
        <v>#REF!</v>
      </c>
      <c r="B2819" s="118" t="e">
        <f>IF(Produit_Tarif_Stock!#REF!&lt;&gt;"",Produit_Tarif_Stock!#REF!,"")</f>
        <v>#REF!</v>
      </c>
      <c r="C2819" s="502" t="e">
        <f>IF(Produit_Tarif_Stock!#REF!&lt;&gt;"",Produit_Tarif_Stock!#REF!,"")</f>
        <v>#REF!</v>
      </c>
      <c r="D2819" s="505" t="e">
        <f>IF(Produit_Tarif_Stock!#REF!&lt;&gt;"",Produit_Tarif_Stock!#REF!,"")</f>
        <v>#REF!</v>
      </c>
      <c r="E2819" s="514" t="e">
        <f>IF(Produit_Tarif_Stock!#REF!&lt;&gt;0,Produit_Tarif_Stock!#REF!,"")</f>
        <v>#REF!</v>
      </c>
      <c r="F2819" s="2" t="e">
        <f>IF(Produit_Tarif_Stock!#REF!&lt;&gt;"",Produit_Tarif_Stock!#REF!,"")</f>
        <v>#REF!</v>
      </c>
      <c r="G2819" s="506" t="e">
        <f>IF(Produit_Tarif_Stock!#REF!&lt;&gt;0,Produit_Tarif_Stock!#REF!,"")</f>
        <v>#REF!</v>
      </c>
      <c r="I2819" s="506" t="str">
        <f t="shared" si="88"/>
        <v/>
      </c>
      <c r="J2819" s="2" t="e">
        <f>IF(Produit_Tarif_Stock!#REF!&lt;&gt;0,Produit_Tarif_Stock!#REF!,"")</f>
        <v>#REF!</v>
      </c>
      <c r="K2819" s="2" t="e">
        <f>IF(Produit_Tarif_Stock!#REF!&lt;&gt;0,Produit_Tarif_Stock!#REF!,"")</f>
        <v>#REF!</v>
      </c>
      <c r="L2819" s="114" t="e">
        <f>IF(Produit_Tarif_Stock!#REF!&lt;&gt;0,Produit_Tarif_Stock!#REF!,"")</f>
        <v>#REF!</v>
      </c>
      <c r="M2819" s="114" t="e">
        <f>IF(Produit_Tarif_Stock!#REF!&lt;&gt;0,Produit_Tarif_Stock!#REF!,"")</f>
        <v>#REF!</v>
      </c>
      <c r="N2819" s="454"/>
      <c r="P2819" s="2" t="e">
        <f>IF(Produit_Tarif_Stock!#REF!&lt;&gt;0,Produit_Tarif_Stock!#REF!,"")</f>
        <v>#REF!</v>
      </c>
      <c r="Q2819" s="518" t="e">
        <f>IF(Produit_Tarif_Stock!#REF!&lt;&gt;0,(E2819-(E2819*H2819)-Produit_Tarif_Stock!#REF!)/Produit_Tarif_Stock!#REF!*100,(E2819-(E2819*H2819)-Produit_Tarif_Stock!#REF!)/Produit_Tarif_Stock!#REF!*100)</f>
        <v>#REF!</v>
      </c>
      <c r="R2819" s="523">
        <f t="shared" si="89"/>
        <v>0</v>
      </c>
      <c r="S2819" s="524" t="e">
        <f>Produit_Tarif_Stock!#REF!</f>
        <v>#REF!</v>
      </c>
    </row>
    <row r="2820" spans="1:19" ht="24.75" customHeight="1">
      <c r="A2820" s="228" t="e">
        <f>Produit_Tarif_Stock!#REF!</f>
        <v>#REF!</v>
      </c>
      <c r="B2820" s="118" t="e">
        <f>IF(Produit_Tarif_Stock!#REF!&lt;&gt;"",Produit_Tarif_Stock!#REF!,"")</f>
        <v>#REF!</v>
      </c>
      <c r="C2820" s="502" t="e">
        <f>IF(Produit_Tarif_Stock!#REF!&lt;&gt;"",Produit_Tarif_Stock!#REF!,"")</f>
        <v>#REF!</v>
      </c>
      <c r="D2820" s="505" t="e">
        <f>IF(Produit_Tarif_Stock!#REF!&lt;&gt;"",Produit_Tarif_Stock!#REF!,"")</f>
        <v>#REF!</v>
      </c>
      <c r="E2820" s="514" t="e">
        <f>IF(Produit_Tarif_Stock!#REF!&lt;&gt;0,Produit_Tarif_Stock!#REF!,"")</f>
        <v>#REF!</v>
      </c>
      <c r="F2820" s="2" t="e">
        <f>IF(Produit_Tarif_Stock!#REF!&lt;&gt;"",Produit_Tarif_Stock!#REF!,"")</f>
        <v>#REF!</v>
      </c>
      <c r="G2820" s="506" t="e">
        <f>IF(Produit_Tarif_Stock!#REF!&lt;&gt;0,Produit_Tarif_Stock!#REF!,"")</f>
        <v>#REF!</v>
      </c>
      <c r="I2820" s="506" t="str">
        <f t="shared" si="88"/>
        <v/>
      </c>
      <c r="J2820" s="2" t="e">
        <f>IF(Produit_Tarif_Stock!#REF!&lt;&gt;0,Produit_Tarif_Stock!#REF!,"")</f>
        <v>#REF!</v>
      </c>
      <c r="K2820" s="2" t="e">
        <f>IF(Produit_Tarif_Stock!#REF!&lt;&gt;0,Produit_Tarif_Stock!#REF!,"")</f>
        <v>#REF!</v>
      </c>
      <c r="L2820" s="114" t="e">
        <f>IF(Produit_Tarif_Stock!#REF!&lt;&gt;0,Produit_Tarif_Stock!#REF!,"")</f>
        <v>#REF!</v>
      </c>
      <c r="M2820" s="114" t="e">
        <f>IF(Produit_Tarif_Stock!#REF!&lt;&gt;0,Produit_Tarif_Stock!#REF!,"")</f>
        <v>#REF!</v>
      </c>
      <c r="N2820" s="454"/>
      <c r="P2820" s="2" t="e">
        <f>IF(Produit_Tarif_Stock!#REF!&lt;&gt;0,Produit_Tarif_Stock!#REF!,"")</f>
        <v>#REF!</v>
      </c>
      <c r="Q2820" s="518" t="e">
        <f>IF(Produit_Tarif_Stock!#REF!&lt;&gt;0,(E2820-(E2820*H2820)-Produit_Tarif_Stock!#REF!)/Produit_Tarif_Stock!#REF!*100,(E2820-(E2820*H2820)-Produit_Tarif_Stock!#REF!)/Produit_Tarif_Stock!#REF!*100)</f>
        <v>#REF!</v>
      </c>
      <c r="R2820" s="523">
        <f t="shared" si="89"/>
        <v>0</v>
      </c>
      <c r="S2820" s="524" t="e">
        <f>Produit_Tarif_Stock!#REF!</f>
        <v>#REF!</v>
      </c>
    </row>
    <row r="2821" spans="1:19" ht="24.75" customHeight="1">
      <c r="A2821" s="228" t="e">
        <f>Produit_Tarif_Stock!#REF!</f>
        <v>#REF!</v>
      </c>
      <c r="B2821" s="118" t="e">
        <f>IF(Produit_Tarif_Stock!#REF!&lt;&gt;"",Produit_Tarif_Stock!#REF!,"")</f>
        <v>#REF!</v>
      </c>
      <c r="C2821" s="502" t="e">
        <f>IF(Produit_Tarif_Stock!#REF!&lt;&gt;"",Produit_Tarif_Stock!#REF!,"")</f>
        <v>#REF!</v>
      </c>
      <c r="D2821" s="505" t="e">
        <f>IF(Produit_Tarif_Stock!#REF!&lt;&gt;"",Produit_Tarif_Stock!#REF!,"")</f>
        <v>#REF!</v>
      </c>
      <c r="E2821" s="514" t="e">
        <f>IF(Produit_Tarif_Stock!#REF!&lt;&gt;0,Produit_Tarif_Stock!#REF!,"")</f>
        <v>#REF!</v>
      </c>
      <c r="F2821" s="2" t="e">
        <f>IF(Produit_Tarif_Stock!#REF!&lt;&gt;"",Produit_Tarif_Stock!#REF!,"")</f>
        <v>#REF!</v>
      </c>
      <c r="G2821" s="506" t="e">
        <f>IF(Produit_Tarif_Stock!#REF!&lt;&gt;0,Produit_Tarif_Stock!#REF!,"")</f>
        <v>#REF!</v>
      </c>
      <c r="I2821" s="506" t="str">
        <f t="shared" si="88"/>
        <v/>
      </c>
      <c r="J2821" s="2" t="e">
        <f>IF(Produit_Tarif_Stock!#REF!&lt;&gt;0,Produit_Tarif_Stock!#REF!,"")</f>
        <v>#REF!</v>
      </c>
      <c r="K2821" s="2" t="e">
        <f>IF(Produit_Tarif_Stock!#REF!&lt;&gt;0,Produit_Tarif_Stock!#REF!,"")</f>
        <v>#REF!</v>
      </c>
      <c r="L2821" s="114" t="e">
        <f>IF(Produit_Tarif_Stock!#REF!&lt;&gt;0,Produit_Tarif_Stock!#REF!,"")</f>
        <v>#REF!</v>
      </c>
      <c r="M2821" s="114" t="e">
        <f>IF(Produit_Tarif_Stock!#REF!&lt;&gt;0,Produit_Tarif_Stock!#REF!,"")</f>
        <v>#REF!</v>
      </c>
      <c r="N2821" s="454"/>
      <c r="P2821" s="2" t="e">
        <f>IF(Produit_Tarif_Stock!#REF!&lt;&gt;0,Produit_Tarif_Stock!#REF!,"")</f>
        <v>#REF!</v>
      </c>
      <c r="Q2821" s="518" t="e">
        <f>IF(Produit_Tarif_Stock!#REF!&lt;&gt;0,(E2821-(E2821*H2821)-Produit_Tarif_Stock!#REF!)/Produit_Tarif_Stock!#REF!*100,(E2821-(E2821*H2821)-Produit_Tarif_Stock!#REF!)/Produit_Tarif_Stock!#REF!*100)</f>
        <v>#REF!</v>
      </c>
      <c r="R2821" s="523">
        <f t="shared" si="89"/>
        <v>0</v>
      </c>
      <c r="S2821" s="524" t="e">
        <f>Produit_Tarif_Stock!#REF!</f>
        <v>#REF!</v>
      </c>
    </row>
    <row r="2822" spans="1:19" ht="24.75" customHeight="1">
      <c r="A2822" s="228" t="e">
        <f>Produit_Tarif_Stock!#REF!</f>
        <v>#REF!</v>
      </c>
      <c r="B2822" s="118" t="e">
        <f>IF(Produit_Tarif_Stock!#REF!&lt;&gt;"",Produit_Tarif_Stock!#REF!,"")</f>
        <v>#REF!</v>
      </c>
      <c r="C2822" s="502" t="e">
        <f>IF(Produit_Tarif_Stock!#REF!&lt;&gt;"",Produit_Tarif_Stock!#REF!,"")</f>
        <v>#REF!</v>
      </c>
      <c r="D2822" s="505" t="e">
        <f>IF(Produit_Tarif_Stock!#REF!&lt;&gt;"",Produit_Tarif_Stock!#REF!,"")</f>
        <v>#REF!</v>
      </c>
      <c r="E2822" s="514" t="e">
        <f>IF(Produit_Tarif_Stock!#REF!&lt;&gt;0,Produit_Tarif_Stock!#REF!,"")</f>
        <v>#REF!</v>
      </c>
      <c r="F2822" s="2" t="e">
        <f>IF(Produit_Tarif_Stock!#REF!&lt;&gt;"",Produit_Tarif_Stock!#REF!,"")</f>
        <v>#REF!</v>
      </c>
      <c r="G2822" s="506" t="e">
        <f>IF(Produit_Tarif_Stock!#REF!&lt;&gt;0,Produit_Tarif_Stock!#REF!,"")</f>
        <v>#REF!</v>
      </c>
      <c r="I2822" s="506" t="str">
        <f t="shared" si="88"/>
        <v/>
      </c>
      <c r="J2822" s="2" t="e">
        <f>IF(Produit_Tarif_Stock!#REF!&lt;&gt;0,Produit_Tarif_Stock!#REF!,"")</f>
        <v>#REF!</v>
      </c>
      <c r="K2822" s="2" t="e">
        <f>IF(Produit_Tarif_Stock!#REF!&lt;&gt;0,Produit_Tarif_Stock!#REF!,"")</f>
        <v>#REF!</v>
      </c>
      <c r="L2822" s="114" t="e">
        <f>IF(Produit_Tarif_Stock!#REF!&lt;&gt;0,Produit_Tarif_Stock!#REF!,"")</f>
        <v>#REF!</v>
      </c>
      <c r="M2822" s="114" t="e">
        <f>IF(Produit_Tarif_Stock!#REF!&lt;&gt;0,Produit_Tarif_Stock!#REF!,"")</f>
        <v>#REF!</v>
      </c>
      <c r="N2822" s="454"/>
      <c r="P2822" s="2" t="e">
        <f>IF(Produit_Tarif_Stock!#REF!&lt;&gt;0,Produit_Tarif_Stock!#REF!,"")</f>
        <v>#REF!</v>
      </c>
      <c r="Q2822" s="518" t="e">
        <f>IF(Produit_Tarif_Stock!#REF!&lt;&gt;0,(E2822-(E2822*H2822)-Produit_Tarif_Stock!#REF!)/Produit_Tarif_Stock!#REF!*100,(E2822-(E2822*H2822)-Produit_Tarif_Stock!#REF!)/Produit_Tarif_Stock!#REF!*100)</f>
        <v>#REF!</v>
      </c>
      <c r="R2822" s="523">
        <f t="shared" si="89"/>
        <v>0</v>
      </c>
      <c r="S2822" s="524" t="e">
        <f>Produit_Tarif_Stock!#REF!</f>
        <v>#REF!</v>
      </c>
    </row>
    <row r="2823" spans="1:19" ht="24.75" customHeight="1">
      <c r="A2823" s="228" t="e">
        <f>Produit_Tarif_Stock!#REF!</f>
        <v>#REF!</v>
      </c>
      <c r="B2823" s="118" t="e">
        <f>IF(Produit_Tarif_Stock!#REF!&lt;&gt;"",Produit_Tarif_Stock!#REF!,"")</f>
        <v>#REF!</v>
      </c>
      <c r="C2823" s="502" t="e">
        <f>IF(Produit_Tarif_Stock!#REF!&lt;&gt;"",Produit_Tarif_Stock!#REF!,"")</f>
        <v>#REF!</v>
      </c>
      <c r="D2823" s="505" t="e">
        <f>IF(Produit_Tarif_Stock!#REF!&lt;&gt;"",Produit_Tarif_Stock!#REF!,"")</f>
        <v>#REF!</v>
      </c>
      <c r="E2823" s="514" t="e">
        <f>IF(Produit_Tarif_Stock!#REF!&lt;&gt;0,Produit_Tarif_Stock!#REF!,"")</f>
        <v>#REF!</v>
      </c>
      <c r="F2823" s="2" t="e">
        <f>IF(Produit_Tarif_Stock!#REF!&lt;&gt;"",Produit_Tarif_Stock!#REF!,"")</f>
        <v>#REF!</v>
      </c>
      <c r="G2823" s="506" t="e">
        <f>IF(Produit_Tarif_Stock!#REF!&lt;&gt;0,Produit_Tarif_Stock!#REF!,"")</f>
        <v>#REF!</v>
      </c>
      <c r="I2823" s="506" t="str">
        <f t="shared" ref="I2823:I2886" si="90">IF(H2823&gt;0,E2823-(E2823*H2823),"")</f>
        <v/>
      </c>
      <c r="J2823" s="2" t="e">
        <f>IF(Produit_Tarif_Stock!#REF!&lt;&gt;0,Produit_Tarif_Stock!#REF!,"")</f>
        <v>#REF!</v>
      </c>
      <c r="K2823" s="2" t="e">
        <f>IF(Produit_Tarif_Stock!#REF!&lt;&gt;0,Produit_Tarif_Stock!#REF!,"")</f>
        <v>#REF!</v>
      </c>
      <c r="L2823" s="114" t="e">
        <f>IF(Produit_Tarif_Stock!#REF!&lt;&gt;0,Produit_Tarif_Stock!#REF!,"")</f>
        <v>#REF!</v>
      </c>
      <c r="M2823" s="114" t="e">
        <f>IF(Produit_Tarif_Stock!#REF!&lt;&gt;0,Produit_Tarif_Stock!#REF!,"")</f>
        <v>#REF!</v>
      </c>
      <c r="N2823" s="454"/>
      <c r="P2823" s="2" t="e">
        <f>IF(Produit_Tarif_Stock!#REF!&lt;&gt;0,Produit_Tarif_Stock!#REF!,"")</f>
        <v>#REF!</v>
      </c>
      <c r="Q2823" s="518" t="e">
        <f>IF(Produit_Tarif_Stock!#REF!&lt;&gt;0,(E2823-(E2823*H2823)-Produit_Tarif_Stock!#REF!)/Produit_Tarif_Stock!#REF!*100,(E2823-(E2823*H2823)-Produit_Tarif_Stock!#REF!)/Produit_Tarif_Stock!#REF!*100)</f>
        <v>#REF!</v>
      </c>
      <c r="R2823" s="523">
        <f t="shared" ref="R2823:R2886" si="91">SUM(H2823:H4816)</f>
        <v>0</v>
      </c>
      <c r="S2823" s="524" t="e">
        <f>Produit_Tarif_Stock!#REF!</f>
        <v>#REF!</v>
      </c>
    </row>
    <row r="2824" spans="1:19" ht="24.75" customHeight="1">
      <c r="A2824" s="228" t="e">
        <f>Produit_Tarif_Stock!#REF!</f>
        <v>#REF!</v>
      </c>
      <c r="B2824" s="118" t="e">
        <f>IF(Produit_Tarif_Stock!#REF!&lt;&gt;"",Produit_Tarif_Stock!#REF!,"")</f>
        <v>#REF!</v>
      </c>
      <c r="C2824" s="502" t="e">
        <f>IF(Produit_Tarif_Stock!#REF!&lt;&gt;"",Produit_Tarif_Stock!#REF!,"")</f>
        <v>#REF!</v>
      </c>
      <c r="D2824" s="505" t="e">
        <f>IF(Produit_Tarif_Stock!#REF!&lt;&gt;"",Produit_Tarif_Stock!#REF!,"")</f>
        <v>#REF!</v>
      </c>
      <c r="E2824" s="514" t="e">
        <f>IF(Produit_Tarif_Stock!#REF!&lt;&gt;0,Produit_Tarif_Stock!#REF!,"")</f>
        <v>#REF!</v>
      </c>
      <c r="F2824" s="2" t="e">
        <f>IF(Produit_Tarif_Stock!#REF!&lt;&gt;"",Produit_Tarif_Stock!#REF!,"")</f>
        <v>#REF!</v>
      </c>
      <c r="G2824" s="506" t="e">
        <f>IF(Produit_Tarif_Stock!#REF!&lt;&gt;0,Produit_Tarif_Stock!#REF!,"")</f>
        <v>#REF!</v>
      </c>
      <c r="I2824" s="506" t="str">
        <f t="shared" si="90"/>
        <v/>
      </c>
      <c r="J2824" s="2" t="e">
        <f>IF(Produit_Tarif_Stock!#REF!&lt;&gt;0,Produit_Tarif_Stock!#REF!,"")</f>
        <v>#REF!</v>
      </c>
      <c r="K2824" s="2" t="e">
        <f>IF(Produit_Tarif_Stock!#REF!&lt;&gt;0,Produit_Tarif_Stock!#REF!,"")</f>
        <v>#REF!</v>
      </c>
      <c r="L2824" s="114" t="e">
        <f>IF(Produit_Tarif_Stock!#REF!&lt;&gt;0,Produit_Tarif_Stock!#REF!,"")</f>
        <v>#REF!</v>
      </c>
      <c r="M2824" s="114" t="e">
        <f>IF(Produit_Tarif_Stock!#REF!&lt;&gt;0,Produit_Tarif_Stock!#REF!,"")</f>
        <v>#REF!</v>
      </c>
      <c r="N2824" s="454"/>
      <c r="P2824" s="2" t="e">
        <f>IF(Produit_Tarif_Stock!#REF!&lt;&gt;0,Produit_Tarif_Stock!#REF!,"")</f>
        <v>#REF!</v>
      </c>
      <c r="Q2824" s="518" t="e">
        <f>IF(Produit_Tarif_Stock!#REF!&lt;&gt;0,(E2824-(E2824*H2824)-Produit_Tarif_Stock!#REF!)/Produit_Tarif_Stock!#REF!*100,(E2824-(E2824*H2824)-Produit_Tarif_Stock!#REF!)/Produit_Tarif_Stock!#REF!*100)</f>
        <v>#REF!</v>
      </c>
      <c r="R2824" s="523">
        <f t="shared" si="91"/>
        <v>0</v>
      </c>
      <c r="S2824" s="524" t="e">
        <f>Produit_Tarif_Stock!#REF!</f>
        <v>#REF!</v>
      </c>
    </row>
    <row r="2825" spans="1:19" ht="24.75" customHeight="1">
      <c r="A2825" s="228" t="e">
        <f>Produit_Tarif_Stock!#REF!</f>
        <v>#REF!</v>
      </c>
      <c r="B2825" s="118" t="e">
        <f>IF(Produit_Tarif_Stock!#REF!&lt;&gt;"",Produit_Tarif_Stock!#REF!,"")</f>
        <v>#REF!</v>
      </c>
      <c r="C2825" s="502" t="e">
        <f>IF(Produit_Tarif_Stock!#REF!&lt;&gt;"",Produit_Tarif_Stock!#REF!,"")</f>
        <v>#REF!</v>
      </c>
      <c r="D2825" s="505" t="e">
        <f>IF(Produit_Tarif_Stock!#REF!&lt;&gt;"",Produit_Tarif_Stock!#REF!,"")</f>
        <v>#REF!</v>
      </c>
      <c r="E2825" s="514" t="e">
        <f>IF(Produit_Tarif_Stock!#REF!&lt;&gt;0,Produit_Tarif_Stock!#REF!,"")</f>
        <v>#REF!</v>
      </c>
      <c r="F2825" s="2" t="e">
        <f>IF(Produit_Tarif_Stock!#REF!&lt;&gt;"",Produit_Tarif_Stock!#REF!,"")</f>
        <v>#REF!</v>
      </c>
      <c r="G2825" s="506" t="e">
        <f>IF(Produit_Tarif_Stock!#REF!&lt;&gt;0,Produit_Tarif_Stock!#REF!,"")</f>
        <v>#REF!</v>
      </c>
      <c r="I2825" s="506" t="str">
        <f t="shared" si="90"/>
        <v/>
      </c>
      <c r="J2825" s="2" t="e">
        <f>IF(Produit_Tarif_Stock!#REF!&lt;&gt;0,Produit_Tarif_Stock!#REF!,"")</f>
        <v>#REF!</v>
      </c>
      <c r="K2825" s="2" t="e">
        <f>IF(Produit_Tarif_Stock!#REF!&lt;&gt;0,Produit_Tarif_Stock!#REF!,"")</f>
        <v>#REF!</v>
      </c>
      <c r="L2825" s="114" t="e">
        <f>IF(Produit_Tarif_Stock!#REF!&lt;&gt;0,Produit_Tarif_Stock!#REF!,"")</f>
        <v>#REF!</v>
      </c>
      <c r="M2825" s="114" t="e">
        <f>IF(Produit_Tarif_Stock!#REF!&lt;&gt;0,Produit_Tarif_Stock!#REF!,"")</f>
        <v>#REF!</v>
      </c>
      <c r="N2825" s="454"/>
      <c r="P2825" s="2" t="e">
        <f>IF(Produit_Tarif_Stock!#REF!&lt;&gt;0,Produit_Tarif_Stock!#REF!,"")</f>
        <v>#REF!</v>
      </c>
      <c r="Q2825" s="518" t="e">
        <f>IF(Produit_Tarif_Stock!#REF!&lt;&gt;0,(E2825-(E2825*H2825)-Produit_Tarif_Stock!#REF!)/Produit_Tarif_Stock!#REF!*100,(E2825-(E2825*H2825)-Produit_Tarif_Stock!#REF!)/Produit_Tarif_Stock!#REF!*100)</f>
        <v>#REF!</v>
      </c>
      <c r="R2825" s="523">
        <f t="shared" si="91"/>
        <v>0</v>
      </c>
      <c r="S2825" s="524" t="e">
        <f>Produit_Tarif_Stock!#REF!</f>
        <v>#REF!</v>
      </c>
    </row>
    <row r="2826" spans="1:19" ht="24.75" customHeight="1">
      <c r="A2826" s="228" t="e">
        <f>Produit_Tarif_Stock!#REF!</f>
        <v>#REF!</v>
      </c>
      <c r="B2826" s="118" t="e">
        <f>IF(Produit_Tarif_Stock!#REF!&lt;&gt;"",Produit_Tarif_Stock!#REF!,"")</f>
        <v>#REF!</v>
      </c>
      <c r="C2826" s="502" t="e">
        <f>IF(Produit_Tarif_Stock!#REF!&lt;&gt;"",Produit_Tarif_Stock!#REF!,"")</f>
        <v>#REF!</v>
      </c>
      <c r="D2826" s="505" t="e">
        <f>IF(Produit_Tarif_Stock!#REF!&lt;&gt;"",Produit_Tarif_Stock!#REF!,"")</f>
        <v>#REF!</v>
      </c>
      <c r="E2826" s="514" t="e">
        <f>IF(Produit_Tarif_Stock!#REF!&lt;&gt;0,Produit_Tarif_Stock!#REF!,"")</f>
        <v>#REF!</v>
      </c>
      <c r="F2826" s="2" t="e">
        <f>IF(Produit_Tarif_Stock!#REF!&lt;&gt;"",Produit_Tarif_Stock!#REF!,"")</f>
        <v>#REF!</v>
      </c>
      <c r="G2826" s="506" t="e">
        <f>IF(Produit_Tarif_Stock!#REF!&lt;&gt;0,Produit_Tarif_Stock!#REF!,"")</f>
        <v>#REF!</v>
      </c>
      <c r="I2826" s="506" t="str">
        <f t="shared" si="90"/>
        <v/>
      </c>
      <c r="J2826" s="2" t="e">
        <f>IF(Produit_Tarif_Stock!#REF!&lt;&gt;0,Produit_Tarif_Stock!#REF!,"")</f>
        <v>#REF!</v>
      </c>
      <c r="K2826" s="2" t="e">
        <f>IF(Produit_Tarif_Stock!#REF!&lt;&gt;0,Produit_Tarif_Stock!#REF!,"")</f>
        <v>#REF!</v>
      </c>
      <c r="L2826" s="114" t="e">
        <f>IF(Produit_Tarif_Stock!#REF!&lt;&gt;0,Produit_Tarif_Stock!#REF!,"")</f>
        <v>#REF!</v>
      </c>
      <c r="M2826" s="114" t="e">
        <f>IF(Produit_Tarif_Stock!#REF!&lt;&gt;0,Produit_Tarif_Stock!#REF!,"")</f>
        <v>#REF!</v>
      </c>
      <c r="N2826" s="454"/>
      <c r="P2826" s="2" t="e">
        <f>IF(Produit_Tarif_Stock!#REF!&lt;&gt;0,Produit_Tarif_Stock!#REF!,"")</f>
        <v>#REF!</v>
      </c>
      <c r="Q2826" s="518" t="e">
        <f>IF(Produit_Tarif_Stock!#REF!&lt;&gt;0,(E2826-(E2826*H2826)-Produit_Tarif_Stock!#REF!)/Produit_Tarif_Stock!#REF!*100,(E2826-(E2826*H2826)-Produit_Tarif_Stock!#REF!)/Produit_Tarif_Stock!#REF!*100)</f>
        <v>#REF!</v>
      </c>
      <c r="R2826" s="523">
        <f t="shared" si="91"/>
        <v>0</v>
      </c>
      <c r="S2826" s="524" t="e">
        <f>Produit_Tarif_Stock!#REF!</f>
        <v>#REF!</v>
      </c>
    </row>
    <row r="2827" spans="1:19" ht="24.75" customHeight="1">
      <c r="A2827" s="228" t="e">
        <f>Produit_Tarif_Stock!#REF!</f>
        <v>#REF!</v>
      </c>
      <c r="B2827" s="118" t="e">
        <f>IF(Produit_Tarif_Stock!#REF!&lt;&gt;"",Produit_Tarif_Stock!#REF!,"")</f>
        <v>#REF!</v>
      </c>
      <c r="C2827" s="502" t="e">
        <f>IF(Produit_Tarif_Stock!#REF!&lt;&gt;"",Produit_Tarif_Stock!#REF!,"")</f>
        <v>#REF!</v>
      </c>
      <c r="D2827" s="505" t="e">
        <f>IF(Produit_Tarif_Stock!#REF!&lt;&gt;"",Produit_Tarif_Stock!#REF!,"")</f>
        <v>#REF!</v>
      </c>
      <c r="E2827" s="514" t="e">
        <f>IF(Produit_Tarif_Stock!#REF!&lt;&gt;0,Produit_Tarif_Stock!#REF!,"")</f>
        <v>#REF!</v>
      </c>
      <c r="F2827" s="2" t="e">
        <f>IF(Produit_Tarif_Stock!#REF!&lt;&gt;"",Produit_Tarif_Stock!#REF!,"")</f>
        <v>#REF!</v>
      </c>
      <c r="G2827" s="506" t="e">
        <f>IF(Produit_Tarif_Stock!#REF!&lt;&gt;0,Produit_Tarif_Stock!#REF!,"")</f>
        <v>#REF!</v>
      </c>
      <c r="I2827" s="506" t="str">
        <f t="shared" si="90"/>
        <v/>
      </c>
      <c r="J2827" s="2" t="e">
        <f>IF(Produit_Tarif_Stock!#REF!&lt;&gt;0,Produit_Tarif_Stock!#REF!,"")</f>
        <v>#REF!</v>
      </c>
      <c r="K2827" s="2" t="e">
        <f>IF(Produit_Tarif_Stock!#REF!&lt;&gt;0,Produit_Tarif_Stock!#REF!,"")</f>
        <v>#REF!</v>
      </c>
      <c r="L2827" s="114" t="e">
        <f>IF(Produit_Tarif_Stock!#REF!&lt;&gt;0,Produit_Tarif_Stock!#REF!,"")</f>
        <v>#REF!</v>
      </c>
      <c r="M2827" s="114" t="e">
        <f>IF(Produit_Tarif_Stock!#REF!&lt;&gt;0,Produit_Tarif_Stock!#REF!,"")</f>
        <v>#REF!</v>
      </c>
      <c r="N2827" s="454"/>
      <c r="P2827" s="2" t="e">
        <f>IF(Produit_Tarif_Stock!#REF!&lt;&gt;0,Produit_Tarif_Stock!#REF!,"")</f>
        <v>#REF!</v>
      </c>
      <c r="Q2827" s="518" t="e">
        <f>IF(Produit_Tarif_Stock!#REF!&lt;&gt;0,(E2827-(E2827*H2827)-Produit_Tarif_Stock!#REF!)/Produit_Tarif_Stock!#REF!*100,(E2827-(E2827*H2827)-Produit_Tarif_Stock!#REF!)/Produit_Tarif_Stock!#REF!*100)</f>
        <v>#REF!</v>
      </c>
      <c r="R2827" s="523">
        <f t="shared" si="91"/>
        <v>0</v>
      </c>
      <c r="S2827" s="524" t="e">
        <f>Produit_Tarif_Stock!#REF!</f>
        <v>#REF!</v>
      </c>
    </row>
    <row r="2828" spans="1:19" ht="24.75" customHeight="1">
      <c r="A2828" s="228" t="e">
        <f>Produit_Tarif_Stock!#REF!</f>
        <v>#REF!</v>
      </c>
      <c r="B2828" s="118" t="e">
        <f>IF(Produit_Tarif_Stock!#REF!&lt;&gt;"",Produit_Tarif_Stock!#REF!,"")</f>
        <v>#REF!</v>
      </c>
      <c r="C2828" s="502" t="e">
        <f>IF(Produit_Tarif_Stock!#REF!&lt;&gt;"",Produit_Tarif_Stock!#REF!,"")</f>
        <v>#REF!</v>
      </c>
      <c r="D2828" s="505" t="e">
        <f>IF(Produit_Tarif_Stock!#REF!&lt;&gt;"",Produit_Tarif_Stock!#REF!,"")</f>
        <v>#REF!</v>
      </c>
      <c r="E2828" s="514" t="e">
        <f>IF(Produit_Tarif_Stock!#REF!&lt;&gt;0,Produit_Tarif_Stock!#REF!,"")</f>
        <v>#REF!</v>
      </c>
      <c r="F2828" s="2" t="e">
        <f>IF(Produit_Tarif_Stock!#REF!&lt;&gt;"",Produit_Tarif_Stock!#REF!,"")</f>
        <v>#REF!</v>
      </c>
      <c r="G2828" s="506" t="e">
        <f>IF(Produit_Tarif_Stock!#REF!&lt;&gt;0,Produit_Tarif_Stock!#REF!,"")</f>
        <v>#REF!</v>
      </c>
      <c r="I2828" s="506" t="str">
        <f t="shared" si="90"/>
        <v/>
      </c>
      <c r="J2828" s="2" t="e">
        <f>IF(Produit_Tarif_Stock!#REF!&lt;&gt;0,Produit_Tarif_Stock!#REF!,"")</f>
        <v>#REF!</v>
      </c>
      <c r="K2828" s="2" t="e">
        <f>IF(Produit_Tarif_Stock!#REF!&lt;&gt;0,Produit_Tarif_Stock!#REF!,"")</f>
        <v>#REF!</v>
      </c>
      <c r="L2828" s="114" t="e">
        <f>IF(Produit_Tarif_Stock!#REF!&lt;&gt;0,Produit_Tarif_Stock!#REF!,"")</f>
        <v>#REF!</v>
      </c>
      <c r="M2828" s="114" t="e">
        <f>IF(Produit_Tarif_Stock!#REF!&lt;&gt;0,Produit_Tarif_Stock!#REF!,"")</f>
        <v>#REF!</v>
      </c>
      <c r="N2828" s="454"/>
      <c r="P2828" s="2" t="e">
        <f>IF(Produit_Tarif_Stock!#REF!&lt;&gt;0,Produit_Tarif_Stock!#REF!,"")</f>
        <v>#REF!</v>
      </c>
      <c r="Q2828" s="518" t="e">
        <f>IF(Produit_Tarif_Stock!#REF!&lt;&gt;0,(E2828-(E2828*H2828)-Produit_Tarif_Stock!#REF!)/Produit_Tarif_Stock!#REF!*100,(E2828-(E2828*H2828)-Produit_Tarif_Stock!#REF!)/Produit_Tarif_Stock!#REF!*100)</f>
        <v>#REF!</v>
      </c>
      <c r="R2828" s="523">
        <f t="shared" si="91"/>
        <v>0</v>
      </c>
      <c r="S2828" s="524" t="e">
        <f>Produit_Tarif_Stock!#REF!</f>
        <v>#REF!</v>
      </c>
    </row>
    <row r="2829" spans="1:19" ht="24.75" customHeight="1">
      <c r="A2829" s="228" t="e">
        <f>Produit_Tarif_Stock!#REF!</f>
        <v>#REF!</v>
      </c>
      <c r="B2829" s="118" t="e">
        <f>IF(Produit_Tarif_Stock!#REF!&lt;&gt;"",Produit_Tarif_Stock!#REF!,"")</f>
        <v>#REF!</v>
      </c>
      <c r="C2829" s="502" t="e">
        <f>IF(Produit_Tarif_Stock!#REF!&lt;&gt;"",Produit_Tarif_Stock!#REF!,"")</f>
        <v>#REF!</v>
      </c>
      <c r="D2829" s="505" t="e">
        <f>IF(Produit_Tarif_Stock!#REF!&lt;&gt;"",Produit_Tarif_Stock!#REF!,"")</f>
        <v>#REF!</v>
      </c>
      <c r="E2829" s="514" t="e">
        <f>IF(Produit_Tarif_Stock!#REF!&lt;&gt;0,Produit_Tarif_Stock!#REF!,"")</f>
        <v>#REF!</v>
      </c>
      <c r="F2829" s="2" t="e">
        <f>IF(Produit_Tarif_Stock!#REF!&lt;&gt;"",Produit_Tarif_Stock!#REF!,"")</f>
        <v>#REF!</v>
      </c>
      <c r="G2829" s="506" t="e">
        <f>IF(Produit_Tarif_Stock!#REF!&lt;&gt;0,Produit_Tarif_Stock!#REF!,"")</f>
        <v>#REF!</v>
      </c>
      <c r="I2829" s="506" t="str">
        <f t="shared" si="90"/>
        <v/>
      </c>
      <c r="J2829" s="2" t="e">
        <f>IF(Produit_Tarif_Stock!#REF!&lt;&gt;0,Produit_Tarif_Stock!#REF!,"")</f>
        <v>#REF!</v>
      </c>
      <c r="K2829" s="2" t="e">
        <f>IF(Produit_Tarif_Stock!#REF!&lt;&gt;0,Produit_Tarif_Stock!#REF!,"")</f>
        <v>#REF!</v>
      </c>
      <c r="L2829" s="114" t="e">
        <f>IF(Produit_Tarif_Stock!#REF!&lt;&gt;0,Produit_Tarif_Stock!#REF!,"")</f>
        <v>#REF!</v>
      </c>
      <c r="M2829" s="114" t="e">
        <f>IF(Produit_Tarif_Stock!#REF!&lt;&gt;0,Produit_Tarif_Stock!#REF!,"")</f>
        <v>#REF!</v>
      </c>
      <c r="N2829" s="454"/>
      <c r="P2829" s="2" t="e">
        <f>IF(Produit_Tarif_Stock!#REF!&lt;&gt;0,Produit_Tarif_Stock!#REF!,"")</f>
        <v>#REF!</v>
      </c>
      <c r="Q2829" s="518" t="e">
        <f>IF(Produit_Tarif_Stock!#REF!&lt;&gt;0,(E2829-(E2829*H2829)-Produit_Tarif_Stock!#REF!)/Produit_Tarif_Stock!#REF!*100,(E2829-(E2829*H2829)-Produit_Tarif_Stock!#REF!)/Produit_Tarif_Stock!#REF!*100)</f>
        <v>#REF!</v>
      </c>
      <c r="R2829" s="523">
        <f t="shared" si="91"/>
        <v>0</v>
      </c>
      <c r="S2829" s="524" t="e">
        <f>Produit_Tarif_Stock!#REF!</f>
        <v>#REF!</v>
      </c>
    </row>
    <row r="2830" spans="1:19" ht="24.75" customHeight="1">
      <c r="A2830" s="228" t="e">
        <f>Produit_Tarif_Stock!#REF!</f>
        <v>#REF!</v>
      </c>
      <c r="B2830" s="118" t="e">
        <f>IF(Produit_Tarif_Stock!#REF!&lt;&gt;"",Produit_Tarif_Stock!#REF!,"")</f>
        <v>#REF!</v>
      </c>
      <c r="C2830" s="502" t="e">
        <f>IF(Produit_Tarif_Stock!#REF!&lt;&gt;"",Produit_Tarif_Stock!#REF!,"")</f>
        <v>#REF!</v>
      </c>
      <c r="D2830" s="505" t="e">
        <f>IF(Produit_Tarif_Stock!#REF!&lt;&gt;"",Produit_Tarif_Stock!#REF!,"")</f>
        <v>#REF!</v>
      </c>
      <c r="E2830" s="514" t="e">
        <f>IF(Produit_Tarif_Stock!#REF!&lt;&gt;0,Produit_Tarif_Stock!#REF!,"")</f>
        <v>#REF!</v>
      </c>
      <c r="F2830" s="2" t="e">
        <f>IF(Produit_Tarif_Stock!#REF!&lt;&gt;"",Produit_Tarif_Stock!#REF!,"")</f>
        <v>#REF!</v>
      </c>
      <c r="G2830" s="506" t="e">
        <f>IF(Produit_Tarif_Stock!#REF!&lt;&gt;0,Produit_Tarif_Stock!#REF!,"")</f>
        <v>#REF!</v>
      </c>
      <c r="I2830" s="506" t="str">
        <f t="shared" si="90"/>
        <v/>
      </c>
      <c r="J2830" s="2" t="e">
        <f>IF(Produit_Tarif_Stock!#REF!&lt;&gt;0,Produit_Tarif_Stock!#REF!,"")</f>
        <v>#REF!</v>
      </c>
      <c r="K2830" s="2" t="e">
        <f>IF(Produit_Tarif_Stock!#REF!&lt;&gt;0,Produit_Tarif_Stock!#REF!,"")</f>
        <v>#REF!</v>
      </c>
      <c r="L2830" s="114" t="e">
        <f>IF(Produit_Tarif_Stock!#REF!&lt;&gt;0,Produit_Tarif_Stock!#REF!,"")</f>
        <v>#REF!</v>
      </c>
      <c r="M2830" s="114" t="e">
        <f>IF(Produit_Tarif_Stock!#REF!&lt;&gt;0,Produit_Tarif_Stock!#REF!,"")</f>
        <v>#REF!</v>
      </c>
      <c r="N2830" s="454"/>
      <c r="P2830" s="2" t="e">
        <f>IF(Produit_Tarif_Stock!#REF!&lt;&gt;0,Produit_Tarif_Stock!#REF!,"")</f>
        <v>#REF!</v>
      </c>
      <c r="Q2830" s="518" t="e">
        <f>IF(Produit_Tarif_Stock!#REF!&lt;&gt;0,(E2830-(E2830*H2830)-Produit_Tarif_Stock!#REF!)/Produit_Tarif_Stock!#REF!*100,(E2830-(E2830*H2830)-Produit_Tarif_Stock!#REF!)/Produit_Tarif_Stock!#REF!*100)</f>
        <v>#REF!</v>
      </c>
      <c r="R2830" s="523">
        <f t="shared" si="91"/>
        <v>0</v>
      </c>
      <c r="S2830" s="524" t="e">
        <f>Produit_Tarif_Stock!#REF!</f>
        <v>#REF!</v>
      </c>
    </row>
    <row r="2831" spans="1:19" ht="24.75" customHeight="1">
      <c r="A2831" s="228" t="e">
        <f>Produit_Tarif_Stock!#REF!</f>
        <v>#REF!</v>
      </c>
      <c r="B2831" s="118" t="e">
        <f>IF(Produit_Tarif_Stock!#REF!&lt;&gt;"",Produit_Tarif_Stock!#REF!,"")</f>
        <v>#REF!</v>
      </c>
      <c r="C2831" s="502" t="e">
        <f>IF(Produit_Tarif_Stock!#REF!&lt;&gt;"",Produit_Tarif_Stock!#REF!,"")</f>
        <v>#REF!</v>
      </c>
      <c r="D2831" s="505" t="e">
        <f>IF(Produit_Tarif_Stock!#REF!&lt;&gt;"",Produit_Tarif_Stock!#REF!,"")</f>
        <v>#REF!</v>
      </c>
      <c r="E2831" s="514" t="e">
        <f>IF(Produit_Tarif_Stock!#REF!&lt;&gt;0,Produit_Tarif_Stock!#REF!,"")</f>
        <v>#REF!</v>
      </c>
      <c r="F2831" s="2" t="e">
        <f>IF(Produit_Tarif_Stock!#REF!&lt;&gt;"",Produit_Tarif_Stock!#REF!,"")</f>
        <v>#REF!</v>
      </c>
      <c r="G2831" s="506" t="e">
        <f>IF(Produit_Tarif_Stock!#REF!&lt;&gt;0,Produit_Tarif_Stock!#REF!,"")</f>
        <v>#REF!</v>
      </c>
      <c r="I2831" s="506" t="str">
        <f t="shared" si="90"/>
        <v/>
      </c>
      <c r="J2831" s="2" t="e">
        <f>IF(Produit_Tarif_Stock!#REF!&lt;&gt;0,Produit_Tarif_Stock!#REF!,"")</f>
        <v>#REF!</v>
      </c>
      <c r="K2831" s="2" t="e">
        <f>IF(Produit_Tarif_Stock!#REF!&lt;&gt;0,Produit_Tarif_Stock!#REF!,"")</f>
        <v>#REF!</v>
      </c>
      <c r="L2831" s="114" t="e">
        <f>IF(Produit_Tarif_Stock!#REF!&lt;&gt;0,Produit_Tarif_Stock!#REF!,"")</f>
        <v>#REF!</v>
      </c>
      <c r="M2831" s="114" t="e">
        <f>IF(Produit_Tarif_Stock!#REF!&lt;&gt;0,Produit_Tarif_Stock!#REF!,"")</f>
        <v>#REF!</v>
      </c>
      <c r="N2831" s="454"/>
      <c r="P2831" s="2" t="e">
        <f>IF(Produit_Tarif_Stock!#REF!&lt;&gt;0,Produit_Tarif_Stock!#REF!,"")</f>
        <v>#REF!</v>
      </c>
      <c r="Q2831" s="518" t="e">
        <f>IF(Produit_Tarif_Stock!#REF!&lt;&gt;0,(E2831-(E2831*H2831)-Produit_Tarif_Stock!#REF!)/Produit_Tarif_Stock!#REF!*100,(E2831-(E2831*H2831)-Produit_Tarif_Stock!#REF!)/Produit_Tarif_Stock!#REF!*100)</f>
        <v>#REF!</v>
      </c>
      <c r="R2831" s="523">
        <f t="shared" si="91"/>
        <v>0</v>
      </c>
      <c r="S2831" s="524" t="e">
        <f>Produit_Tarif_Stock!#REF!</f>
        <v>#REF!</v>
      </c>
    </row>
    <row r="2832" spans="1:19" ht="24.75" customHeight="1">
      <c r="A2832" s="228" t="e">
        <f>Produit_Tarif_Stock!#REF!</f>
        <v>#REF!</v>
      </c>
      <c r="B2832" s="118" t="e">
        <f>IF(Produit_Tarif_Stock!#REF!&lt;&gt;"",Produit_Tarif_Stock!#REF!,"")</f>
        <v>#REF!</v>
      </c>
      <c r="C2832" s="502" t="e">
        <f>IF(Produit_Tarif_Stock!#REF!&lt;&gt;"",Produit_Tarif_Stock!#REF!,"")</f>
        <v>#REF!</v>
      </c>
      <c r="D2832" s="505" t="e">
        <f>IF(Produit_Tarif_Stock!#REF!&lt;&gt;"",Produit_Tarif_Stock!#REF!,"")</f>
        <v>#REF!</v>
      </c>
      <c r="E2832" s="514" t="e">
        <f>IF(Produit_Tarif_Stock!#REF!&lt;&gt;0,Produit_Tarif_Stock!#REF!,"")</f>
        <v>#REF!</v>
      </c>
      <c r="F2832" s="2" t="e">
        <f>IF(Produit_Tarif_Stock!#REF!&lt;&gt;"",Produit_Tarif_Stock!#REF!,"")</f>
        <v>#REF!</v>
      </c>
      <c r="G2832" s="506" t="e">
        <f>IF(Produit_Tarif_Stock!#REF!&lt;&gt;0,Produit_Tarif_Stock!#REF!,"")</f>
        <v>#REF!</v>
      </c>
      <c r="I2832" s="506" t="str">
        <f t="shared" si="90"/>
        <v/>
      </c>
      <c r="J2832" s="2" t="e">
        <f>IF(Produit_Tarif_Stock!#REF!&lt;&gt;0,Produit_Tarif_Stock!#REF!,"")</f>
        <v>#REF!</v>
      </c>
      <c r="K2832" s="2" t="e">
        <f>IF(Produit_Tarif_Stock!#REF!&lt;&gt;0,Produit_Tarif_Stock!#REF!,"")</f>
        <v>#REF!</v>
      </c>
      <c r="L2832" s="114" t="e">
        <f>IF(Produit_Tarif_Stock!#REF!&lt;&gt;0,Produit_Tarif_Stock!#REF!,"")</f>
        <v>#REF!</v>
      </c>
      <c r="M2832" s="114" t="e">
        <f>IF(Produit_Tarif_Stock!#REF!&lt;&gt;0,Produit_Tarif_Stock!#REF!,"")</f>
        <v>#REF!</v>
      </c>
      <c r="N2832" s="454"/>
      <c r="P2832" s="2" t="e">
        <f>IF(Produit_Tarif_Stock!#REF!&lt;&gt;0,Produit_Tarif_Stock!#REF!,"")</f>
        <v>#REF!</v>
      </c>
      <c r="Q2832" s="518" t="e">
        <f>IF(Produit_Tarif_Stock!#REF!&lt;&gt;0,(E2832-(E2832*H2832)-Produit_Tarif_Stock!#REF!)/Produit_Tarif_Stock!#REF!*100,(E2832-(E2832*H2832)-Produit_Tarif_Stock!#REF!)/Produit_Tarif_Stock!#REF!*100)</f>
        <v>#REF!</v>
      </c>
      <c r="R2832" s="523">
        <f t="shared" si="91"/>
        <v>0</v>
      </c>
      <c r="S2832" s="524" t="e">
        <f>Produit_Tarif_Stock!#REF!</f>
        <v>#REF!</v>
      </c>
    </row>
    <row r="2833" spans="1:19" ht="24.75" customHeight="1">
      <c r="A2833" s="228" t="e">
        <f>Produit_Tarif_Stock!#REF!</f>
        <v>#REF!</v>
      </c>
      <c r="B2833" s="118" t="e">
        <f>IF(Produit_Tarif_Stock!#REF!&lt;&gt;"",Produit_Tarif_Stock!#REF!,"")</f>
        <v>#REF!</v>
      </c>
      <c r="C2833" s="502" t="e">
        <f>IF(Produit_Tarif_Stock!#REF!&lt;&gt;"",Produit_Tarif_Stock!#REF!,"")</f>
        <v>#REF!</v>
      </c>
      <c r="D2833" s="505" t="e">
        <f>IF(Produit_Tarif_Stock!#REF!&lt;&gt;"",Produit_Tarif_Stock!#REF!,"")</f>
        <v>#REF!</v>
      </c>
      <c r="E2833" s="514" t="e">
        <f>IF(Produit_Tarif_Stock!#REF!&lt;&gt;0,Produit_Tarif_Stock!#REF!,"")</f>
        <v>#REF!</v>
      </c>
      <c r="F2833" s="2" t="e">
        <f>IF(Produit_Tarif_Stock!#REF!&lt;&gt;"",Produit_Tarif_Stock!#REF!,"")</f>
        <v>#REF!</v>
      </c>
      <c r="G2833" s="506" t="e">
        <f>IF(Produit_Tarif_Stock!#REF!&lt;&gt;0,Produit_Tarif_Stock!#REF!,"")</f>
        <v>#REF!</v>
      </c>
      <c r="I2833" s="506" t="str">
        <f t="shared" si="90"/>
        <v/>
      </c>
      <c r="J2833" s="2" t="e">
        <f>IF(Produit_Tarif_Stock!#REF!&lt;&gt;0,Produit_Tarif_Stock!#REF!,"")</f>
        <v>#REF!</v>
      </c>
      <c r="K2833" s="2" t="e">
        <f>IF(Produit_Tarif_Stock!#REF!&lt;&gt;0,Produit_Tarif_Stock!#REF!,"")</f>
        <v>#REF!</v>
      </c>
      <c r="L2833" s="114" t="e">
        <f>IF(Produit_Tarif_Stock!#REF!&lt;&gt;0,Produit_Tarif_Stock!#REF!,"")</f>
        <v>#REF!</v>
      </c>
      <c r="M2833" s="114" t="e">
        <f>IF(Produit_Tarif_Stock!#REF!&lt;&gt;0,Produit_Tarif_Stock!#REF!,"")</f>
        <v>#REF!</v>
      </c>
      <c r="N2833" s="454"/>
      <c r="P2833" s="2" t="e">
        <f>IF(Produit_Tarif_Stock!#REF!&lt;&gt;0,Produit_Tarif_Stock!#REF!,"")</f>
        <v>#REF!</v>
      </c>
      <c r="Q2833" s="518" t="e">
        <f>IF(Produit_Tarif_Stock!#REF!&lt;&gt;0,(E2833-(E2833*H2833)-Produit_Tarif_Stock!#REF!)/Produit_Tarif_Stock!#REF!*100,(E2833-(E2833*H2833)-Produit_Tarif_Stock!#REF!)/Produit_Tarif_Stock!#REF!*100)</f>
        <v>#REF!</v>
      </c>
      <c r="R2833" s="523">
        <f t="shared" si="91"/>
        <v>0</v>
      </c>
      <c r="S2833" s="524" t="e">
        <f>Produit_Tarif_Stock!#REF!</f>
        <v>#REF!</v>
      </c>
    </row>
    <row r="2834" spans="1:19" ht="24.75" customHeight="1">
      <c r="A2834" s="228" t="e">
        <f>Produit_Tarif_Stock!#REF!</f>
        <v>#REF!</v>
      </c>
      <c r="B2834" s="118" t="e">
        <f>IF(Produit_Tarif_Stock!#REF!&lt;&gt;"",Produit_Tarif_Stock!#REF!,"")</f>
        <v>#REF!</v>
      </c>
      <c r="C2834" s="502" t="e">
        <f>IF(Produit_Tarif_Stock!#REF!&lt;&gt;"",Produit_Tarif_Stock!#REF!,"")</f>
        <v>#REF!</v>
      </c>
      <c r="D2834" s="505" t="e">
        <f>IF(Produit_Tarif_Stock!#REF!&lt;&gt;"",Produit_Tarif_Stock!#REF!,"")</f>
        <v>#REF!</v>
      </c>
      <c r="E2834" s="514" t="e">
        <f>IF(Produit_Tarif_Stock!#REF!&lt;&gt;0,Produit_Tarif_Stock!#REF!,"")</f>
        <v>#REF!</v>
      </c>
      <c r="F2834" s="2" t="e">
        <f>IF(Produit_Tarif_Stock!#REF!&lt;&gt;"",Produit_Tarif_Stock!#REF!,"")</f>
        <v>#REF!</v>
      </c>
      <c r="G2834" s="506" t="e">
        <f>IF(Produit_Tarif_Stock!#REF!&lt;&gt;0,Produit_Tarif_Stock!#REF!,"")</f>
        <v>#REF!</v>
      </c>
      <c r="I2834" s="506" t="str">
        <f t="shared" si="90"/>
        <v/>
      </c>
      <c r="J2834" s="2" t="e">
        <f>IF(Produit_Tarif_Stock!#REF!&lt;&gt;0,Produit_Tarif_Stock!#REF!,"")</f>
        <v>#REF!</v>
      </c>
      <c r="K2834" s="2" t="e">
        <f>IF(Produit_Tarif_Stock!#REF!&lt;&gt;0,Produit_Tarif_Stock!#REF!,"")</f>
        <v>#REF!</v>
      </c>
      <c r="L2834" s="114" t="e">
        <f>IF(Produit_Tarif_Stock!#REF!&lt;&gt;0,Produit_Tarif_Stock!#REF!,"")</f>
        <v>#REF!</v>
      </c>
      <c r="M2834" s="114" t="e">
        <f>IF(Produit_Tarif_Stock!#REF!&lt;&gt;0,Produit_Tarif_Stock!#REF!,"")</f>
        <v>#REF!</v>
      </c>
      <c r="N2834" s="454"/>
      <c r="P2834" s="2" t="e">
        <f>IF(Produit_Tarif_Stock!#REF!&lt;&gt;0,Produit_Tarif_Stock!#REF!,"")</f>
        <v>#REF!</v>
      </c>
      <c r="Q2834" s="518" t="e">
        <f>IF(Produit_Tarif_Stock!#REF!&lt;&gt;0,(E2834-(E2834*H2834)-Produit_Tarif_Stock!#REF!)/Produit_Tarif_Stock!#REF!*100,(E2834-(E2834*H2834)-Produit_Tarif_Stock!#REF!)/Produit_Tarif_Stock!#REF!*100)</f>
        <v>#REF!</v>
      </c>
      <c r="R2834" s="523">
        <f t="shared" si="91"/>
        <v>0</v>
      </c>
      <c r="S2834" s="524" t="e">
        <f>Produit_Tarif_Stock!#REF!</f>
        <v>#REF!</v>
      </c>
    </row>
    <row r="2835" spans="1:19" ht="24.75" customHeight="1">
      <c r="A2835" s="228" t="e">
        <f>Produit_Tarif_Stock!#REF!</f>
        <v>#REF!</v>
      </c>
      <c r="B2835" s="118" t="e">
        <f>IF(Produit_Tarif_Stock!#REF!&lt;&gt;"",Produit_Tarif_Stock!#REF!,"")</f>
        <v>#REF!</v>
      </c>
      <c r="C2835" s="502" t="e">
        <f>IF(Produit_Tarif_Stock!#REF!&lt;&gt;"",Produit_Tarif_Stock!#REF!,"")</f>
        <v>#REF!</v>
      </c>
      <c r="D2835" s="505" t="e">
        <f>IF(Produit_Tarif_Stock!#REF!&lt;&gt;"",Produit_Tarif_Stock!#REF!,"")</f>
        <v>#REF!</v>
      </c>
      <c r="E2835" s="514" t="e">
        <f>IF(Produit_Tarif_Stock!#REF!&lt;&gt;0,Produit_Tarif_Stock!#REF!,"")</f>
        <v>#REF!</v>
      </c>
      <c r="F2835" s="2" t="e">
        <f>IF(Produit_Tarif_Stock!#REF!&lt;&gt;"",Produit_Tarif_Stock!#REF!,"")</f>
        <v>#REF!</v>
      </c>
      <c r="G2835" s="506" t="e">
        <f>IF(Produit_Tarif_Stock!#REF!&lt;&gt;0,Produit_Tarif_Stock!#REF!,"")</f>
        <v>#REF!</v>
      </c>
      <c r="I2835" s="506" t="str">
        <f t="shared" si="90"/>
        <v/>
      </c>
      <c r="J2835" s="2" t="e">
        <f>IF(Produit_Tarif_Stock!#REF!&lt;&gt;0,Produit_Tarif_Stock!#REF!,"")</f>
        <v>#REF!</v>
      </c>
      <c r="K2835" s="2" t="e">
        <f>IF(Produit_Tarif_Stock!#REF!&lt;&gt;0,Produit_Tarif_Stock!#REF!,"")</f>
        <v>#REF!</v>
      </c>
      <c r="L2835" s="114" t="e">
        <f>IF(Produit_Tarif_Stock!#REF!&lt;&gt;0,Produit_Tarif_Stock!#REF!,"")</f>
        <v>#REF!</v>
      </c>
      <c r="M2835" s="114" t="e">
        <f>IF(Produit_Tarif_Stock!#REF!&lt;&gt;0,Produit_Tarif_Stock!#REF!,"")</f>
        <v>#REF!</v>
      </c>
      <c r="N2835" s="454"/>
      <c r="P2835" s="2" t="e">
        <f>IF(Produit_Tarif_Stock!#REF!&lt;&gt;0,Produit_Tarif_Stock!#REF!,"")</f>
        <v>#REF!</v>
      </c>
      <c r="Q2835" s="518" t="e">
        <f>IF(Produit_Tarif_Stock!#REF!&lt;&gt;0,(E2835-(E2835*H2835)-Produit_Tarif_Stock!#REF!)/Produit_Tarif_Stock!#REF!*100,(E2835-(E2835*H2835)-Produit_Tarif_Stock!#REF!)/Produit_Tarif_Stock!#REF!*100)</f>
        <v>#REF!</v>
      </c>
      <c r="R2835" s="523">
        <f t="shared" si="91"/>
        <v>0</v>
      </c>
      <c r="S2835" s="524" t="e">
        <f>Produit_Tarif_Stock!#REF!</f>
        <v>#REF!</v>
      </c>
    </row>
    <row r="2836" spans="1:19" ht="24.75" customHeight="1">
      <c r="A2836" s="228" t="e">
        <f>Produit_Tarif_Stock!#REF!</f>
        <v>#REF!</v>
      </c>
      <c r="B2836" s="118" t="e">
        <f>IF(Produit_Tarif_Stock!#REF!&lt;&gt;"",Produit_Tarif_Stock!#REF!,"")</f>
        <v>#REF!</v>
      </c>
      <c r="C2836" s="502" t="e">
        <f>IF(Produit_Tarif_Stock!#REF!&lt;&gt;"",Produit_Tarif_Stock!#REF!,"")</f>
        <v>#REF!</v>
      </c>
      <c r="D2836" s="505" t="e">
        <f>IF(Produit_Tarif_Stock!#REF!&lt;&gt;"",Produit_Tarif_Stock!#REF!,"")</f>
        <v>#REF!</v>
      </c>
      <c r="E2836" s="514" t="e">
        <f>IF(Produit_Tarif_Stock!#REF!&lt;&gt;0,Produit_Tarif_Stock!#REF!,"")</f>
        <v>#REF!</v>
      </c>
      <c r="F2836" s="2" t="e">
        <f>IF(Produit_Tarif_Stock!#REF!&lt;&gt;"",Produit_Tarif_Stock!#REF!,"")</f>
        <v>#REF!</v>
      </c>
      <c r="G2836" s="506" t="e">
        <f>IF(Produit_Tarif_Stock!#REF!&lt;&gt;0,Produit_Tarif_Stock!#REF!,"")</f>
        <v>#REF!</v>
      </c>
      <c r="I2836" s="506" t="str">
        <f t="shared" si="90"/>
        <v/>
      </c>
      <c r="J2836" s="2" t="e">
        <f>IF(Produit_Tarif_Stock!#REF!&lt;&gt;0,Produit_Tarif_Stock!#REF!,"")</f>
        <v>#REF!</v>
      </c>
      <c r="K2836" s="2" t="e">
        <f>IF(Produit_Tarif_Stock!#REF!&lt;&gt;0,Produit_Tarif_Stock!#REF!,"")</f>
        <v>#REF!</v>
      </c>
      <c r="L2836" s="114" t="e">
        <f>IF(Produit_Tarif_Stock!#REF!&lt;&gt;0,Produit_Tarif_Stock!#REF!,"")</f>
        <v>#REF!</v>
      </c>
      <c r="M2836" s="114" t="e">
        <f>IF(Produit_Tarif_Stock!#REF!&lt;&gt;0,Produit_Tarif_Stock!#REF!,"")</f>
        <v>#REF!</v>
      </c>
      <c r="N2836" s="454"/>
      <c r="P2836" s="2" t="e">
        <f>IF(Produit_Tarif_Stock!#REF!&lt;&gt;0,Produit_Tarif_Stock!#REF!,"")</f>
        <v>#REF!</v>
      </c>
      <c r="Q2836" s="518" t="e">
        <f>IF(Produit_Tarif_Stock!#REF!&lt;&gt;0,(E2836-(E2836*H2836)-Produit_Tarif_Stock!#REF!)/Produit_Tarif_Stock!#REF!*100,(E2836-(E2836*H2836)-Produit_Tarif_Stock!#REF!)/Produit_Tarif_Stock!#REF!*100)</f>
        <v>#REF!</v>
      </c>
      <c r="R2836" s="523">
        <f t="shared" si="91"/>
        <v>0</v>
      </c>
      <c r="S2836" s="524" t="e">
        <f>Produit_Tarif_Stock!#REF!</f>
        <v>#REF!</v>
      </c>
    </row>
    <row r="2837" spans="1:19" ht="24.75" customHeight="1">
      <c r="A2837" s="228" t="e">
        <f>Produit_Tarif_Stock!#REF!</f>
        <v>#REF!</v>
      </c>
      <c r="B2837" s="118" t="e">
        <f>IF(Produit_Tarif_Stock!#REF!&lt;&gt;"",Produit_Tarif_Stock!#REF!,"")</f>
        <v>#REF!</v>
      </c>
      <c r="C2837" s="502" t="e">
        <f>IF(Produit_Tarif_Stock!#REF!&lt;&gt;"",Produit_Tarif_Stock!#REF!,"")</f>
        <v>#REF!</v>
      </c>
      <c r="D2837" s="505" t="e">
        <f>IF(Produit_Tarif_Stock!#REF!&lt;&gt;"",Produit_Tarif_Stock!#REF!,"")</f>
        <v>#REF!</v>
      </c>
      <c r="E2837" s="514" t="e">
        <f>IF(Produit_Tarif_Stock!#REF!&lt;&gt;0,Produit_Tarif_Stock!#REF!,"")</f>
        <v>#REF!</v>
      </c>
      <c r="F2837" s="2" t="e">
        <f>IF(Produit_Tarif_Stock!#REF!&lt;&gt;"",Produit_Tarif_Stock!#REF!,"")</f>
        <v>#REF!</v>
      </c>
      <c r="G2837" s="506" t="e">
        <f>IF(Produit_Tarif_Stock!#REF!&lt;&gt;0,Produit_Tarif_Stock!#REF!,"")</f>
        <v>#REF!</v>
      </c>
      <c r="I2837" s="506" t="str">
        <f t="shared" si="90"/>
        <v/>
      </c>
      <c r="J2837" s="2" t="e">
        <f>IF(Produit_Tarif_Stock!#REF!&lt;&gt;0,Produit_Tarif_Stock!#REF!,"")</f>
        <v>#REF!</v>
      </c>
      <c r="K2837" s="2" t="e">
        <f>IF(Produit_Tarif_Stock!#REF!&lt;&gt;0,Produit_Tarif_Stock!#REF!,"")</f>
        <v>#REF!</v>
      </c>
      <c r="L2837" s="114" t="e">
        <f>IF(Produit_Tarif_Stock!#REF!&lt;&gt;0,Produit_Tarif_Stock!#REF!,"")</f>
        <v>#REF!</v>
      </c>
      <c r="M2837" s="114" t="e">
        <f>IF(Produit_Tarif_Stock!#REF!&lt;&gt;0,Produit_Tarif_Stock!#REF!,"")</f>
        <v>#REF!</v>
      </c>
      <c r="N2837" s="454"/>
      <c r="P2837" s="2" t="e">
        <f>IF(Produit_Tarif_Stock!#REF!&lt;&gt;0,Produit_Tarif_Stock!#REF!,"")</f>
        <v>#REF!</v>
      </c>
      <c r="Q2837" s="518" t="e">
        <f>IF(Produit_Tarif_Stock!#REF!&lt;&gt;0,(E2837-(E2837*H2837)-Produit_Tarif_Stock!#REF!)/Produit_Tarif_Stock!#REF!*100,(E2837-(E2837*H2837)-Produit_Tarif_Stock!#REF!)/Produit_Tarif_Stock!#REF!*100)</f>
        <v>#REF!</v>
      </c>
      <c r="R2837" s="523">
        <f t="shared" si="91"/>
        <v>0</v>
      </c>
      <c r="S2837" s="524" t="e">
        <f>Produit_Tarif_Stock!#REF!</f>
        <v>#REF!</v>
      </c>
    </row>
    <row r="2838" spans="1:19" ht="24.75" customHeight="1">
      <c r="A2838" s="228" t="e">
        <f>Produit_Tarif_Stock!#REF!</f>
        <v>#REF!</v>
      </c>
      <c r="B2838" s="118" t="e">
        <f>IF(Produit_Tarif_Stock!#REF!&lt;&gt;"",Produit_Tarif_Stock!#REF!,"")</f>
        <v>#REF!</v>
      </c>
      <c r="C2838" s="502" t="e">
        <f>IF(Produit_Tarif_Stock!#REF!&lt;&gt;"",Produit_Tarif_Stock!#REF!,"")</f>
        <v>#REF!</v>
      </c>
      <c r="D2838" s="505" t="e">
        <f>IF(Produit_Tarif_Stock!#REF!&lt;&gt;"",Produit_Tarif_Stock!#REF!,"")</f>
        <v>#REF!</v>
      </c>
      <c r="E2838" s="514" t="e">
        <f>IF(Produit_Tarif_Stock!#REF!&lt;&gt;0,Produit_Tarif_Stock!#REF!,"")</f>
        <v>#REF!</v>
      </c>
      <c r="F2838" s="2" t="e">
        <f>IF(Produit_Tarif_Stock!#REF!&lt;&gt;"",Produit_Tarif_Stock!#REF!,"")</f>
        <v>#REF!</v>
      </c>
      <c r="G2838" s="506" t="e">
        <f>IF(Produit_Tarif_Stock!#REF!&lt;&gt;0,Produit_Tarif_Stock!#REF!,"")</f>
        <v>#REF!</v>
      </c>
      <c r="I2838" s="506" t="str">
        <f t="shared" si="90"/>
        <v/>
      </c>
      <c r="J2838" s="2" t="e">
        <f>IF(Produit_Tarif_Stock!#REF!&lt;&gt;0,Produit_Tarif_Stock!#REF!,"")</f>
        <v>#REF!</v>
      </c>
      <c r="K2838" s="2" t="e">
        <f>IF(Produit_Tarif_Stock!#REF!&lt;&gt;0,Produit_Tarif_Stock!#REF!,"")</f>
        <v>#REF!</v>
      </c>
      <c r="L2838" s="114" t="e">
        <f>IF(Produit_Tarif_Stock!#REF!&lt;&gt;0,Produit_Tarif_Stock!#REF!,"")</f>
        <v>#REF!</v>
      </c>
      <c r="M2838" s="114" t="e">
        <f>IF(Produit_Tarif_Stock!#REF!&lt;&gt;0,Produit_Tarif_Stock!#REF!,"")</f>
        <v>#REF!</v>
      </c>
      <c r="N2838" s="454"/>
      <c r="P2838" s="2" t="e">
        <f>IF(Produit_Tarif_Stock!#REF!&lt;&gt;0,Produit_Tarif_Stock!#REF!,"")</f>
        <v>#REF!</v>
      </c>
      <c r="Q2838" s="518" t="e">
        <f>IF(Produit_Tarif_Stock!#REF!&lt;&gt;0,(E2838-(E2838*H2838)-Produit_Tarif_Stock!#REF!)/Produit_Tarif_Stock!#REF!*100,(E2838-(E2838*H2838)-Produit_Tarif_Stock!#REF!)/Produit_Tarif_Stock!#REF!*100)</f>
        <v>#REF!</v>
      </c>
      <c r="R2838" s="523">
        <f t="shared" si="91"/>
        <v>0</v>
      </c>
      <c r="S2838" s="524" t="e">
        <f>Produit_Tarif_Stock!#REF!</f>
        <v>#REF!</v>
      </c>
    </row>
    <row r="2839" spans="1:19" ht="24.75" customHeight="1">
      <c r="A2839" s="228" t="e">
        <f>Produit_Tarif_Stock!#REF!</f>
        <v>#REF!</v>
      </c>
      <c r="B2839" s="118" t="e">
        <f>IF(Produit_Tarif_Stock!#REF!&lt;&gt;"",Produit_Tarif_Stock!#REF!,"")</f>
        <v>#REF!</v>
      </c>
      <c r="C2839" s="502" t="e">
        <f>IF(Produit_Tarif_Stock!#REF!&lt;&gt;"",Produit_Tarif_Stock!#REF!,"")</f>
        <v>#REF!</v>
      </c>
      <c r="D2839" s="505" t="e">
        <f>IF(Produit_Tarif_Stock!#REF!&lt;&gt;"",Produit_Tarif_Stock!#REF!,"")</f>
        <v>#REF!</v>
      </c>
      <c r="E2839" s="514" t="e">
        <f>IF(Produit_Tarif_Stock!#REF!&lt;&gt;0,Produit_Tarif_Stock!#REF!,"")</f>
        <v>#REF!</v>
      </c>
      <c r="F2839" s="2" t="e">
        <f>IF(Produit_Tarif_Stock!#REF!&lt;&gt;"",Produit_Tarif_Stock!#REF!,"")</f>
        <v>#REF!</v>
      </c>
      <c r="G2839" s="506" t="e">
        <f>IF(Produit_Tarif_Stock!#REF!&lt;&gt;0,Produit_Tarif_Stock!#REF!,"")</f>
        <v>#REF!</v>
      </c>
      <c r="I2839" s="506" t="str">
        <f t="shared" si="90"/>
        <v/>
      </c>
      <c r="J2839" s="2" t="e">
        <f>IF(Produit_Tarif_Stock!#REF!&lt;&gt;0,Produit_Tarif_Stock!#REF!,"")</f>
        <v>#REF!</v>
      </c>
      <c r="K2839" s="2" t="e">
        <f>IF(Produit_Tarif_Stock!#REF!&lt;&gt;0,Produit_Tarif_Stock!#REF!,"")</f>
        <v>#REF!</v>
      </c>
      <c r="L2839" s="114" t="e">
        <f>IF(Produit_Tarif_Stock!#REF!&lt;&gt;0,Produit_Tarif_Stock!#REF!,"")</f>
        <v>#REF!</v>
      </c>
      <c r="M2839" s="114" t="e">
        <f>IF(Produit_Tarif_Stock!#REF!&lt;&gt;0,Produit_Tarif_Stock!#REF!,"")</f>
        <v>#REF!</v>
      </c>
      <c r="N2839" s="454"/>
      <c r="P2839" s="2" t="e">
        <f>IF(Produit_Tarif_Stock!#REF!&lt;&gt;0,Produit_Tarif_Stock!#REF!,"")</f>
        <v>#REF!</v>
      </c>
      <c r="Q2839" s="518" t="e">
        <f>IF(Produit_Tarif_Stock!#REF!&lt;&gt;0,(E2839-(E2839*H2839)-Produit_Tarif_Stock!#REF!)/Produit_Tarif_Stock!#REF!*100,(E2839-(E2839*H2839)-Produit_Tarif_Stock!#REF!)/Produit_Tarif_Stock!#REF!*100)</f>
        <v>#REF!</v>
      </c>
      <c r="R2839" s="523">
        <f t="shared" si="91"/>
        <v>0</v>
      </c>
      <c r="S2839" s="524" t="e">
        <f>Produit_Tarif_Stock!#REF!</f>
        <v>#REF!</v>
      </c>
    </row>
    <row r="2840" spans="1:19" ht="24.75" customHeight="1">
      <c r="A2840" s="228" t="e">
        <f>Produit_Tarif_Stock!#REF!</f>
        <v>#REF!</v>
      </c>
      <c r="B2840" s="118" t="e">
        <f>IF(Produit_Tarif_Stock!#REF!&lt;&gt;"",Produit_Tarif_Stock!#REF!,"")</f>
        <v>#REF!</v>
      </c>
      <c r="C2840" s="502" t="e">
        <f>IF(Produit_Tarif_Stock!#REF!&lt;&gt;"",Produit_Tarif_Stock!#REF!,"")</f>
        <v>#REF!</v>
      </c>
      <c r="D2840" s="505" t="e">
        <f>IF(Produit_Tarif_Stock!#REF!&lt;&gt;"",Produit_Tarif_Stock!#REF!,"")</f>
        <v>#REF!</v>
      </c>
      <c r="E2840" s="514" t="e">
        <f>IF(Produit_Tarif_Stock!#REF!&lt;&gt;0,Produit_Tarif_Stock!#REF!,"")</f>
        <v>#REF!</v>
      </c>
      <c r="F2840" s="2" t="e">
        <f>IF(Produit_Tarif_Stock!#REF!&lt;&gt;"",Produit_Tarif_Stock!#REF!,"")</f>
        <v>#REF!</v>
      </c>
      <c r="G2840" s="506" t="e">
        <f>IF(Produit_Tarif_Stock!#REF!&lt;&gt;0,Produit_Tarif_Stock!#REF!,"")</f>
        <v>#REF!</v>
      </c>
      <c r="I2840" s="506" t="str">
        <f t="shared" si="90"/>
        <v/>
      </c>
      <c r="J2840" s="2" t="e">
        <f>IF(Produit_Tarif_Stock!#REF!&lt;&gt;0,Produit_Tarif_Stock!#REF!,"")</f>
        <v>#REF!</v>
      </c>
      <c r="K2840" s="2" t="e">
        <f>IF(Produit_Tarif_Stock!#REF!&lt;&gt;0,Produit_Tarif_Stock!#REF!,"")</f>
        <v>#REF!</v>
      </c>
      <c r="L2840" s="114" t="e">
        <f>IF(Produit_Tarif_Stock!#REF!&lt;&gt;0,Produit_Tarif_Stock!#REF!,"")</f>
        <v>#REF!</v>
      </c>
      <c r="M2840" s="114" t="e">
        <f>IF(Produit_Tarif_Stock!#REF!&lt;&gt;0,Produit_Tarif_Stock!#REF!,"")</f>
        <v>#REF!</v>
      </c>
      <c r="N2840" s="454"/>
      <c r="P2840" s="2" t="e">
        <f>IF(Produit_Tarif_Stock!#REF!&lt;&gt;0,Produit_Tarif_Stock!#REF!,"")</f>
        <v>#REF!</v>
      </c>
      <c r="Q2840" s="518" t="e">
        <f>IF(Produit_Tarif_Stock!#REF!&lt;&gt;0,(E2840-(E2840*H2840)-Produit_Tarif_Stock!#REF!)/Produit_Tarif_Stock!#REF!*100,(E2840-(E2840*H2840)-Produit_Tarif_Stock!#REF!)/Produit_Tarif_Stock!#REF!*100)</f>
        <v>#REF!</v>
      </c>
      <c r="R2840" s="523">
        <f t="shared" si="91"/>
        <v>0</v>
      </c>
      <c r="S2840" s="524" t="e">
        <f>Produit_Tarif_Stock!#REF!</f>
        <v>#REF!</v>
      </c>
    </row>
    <row r="2841" spans="1:19" ht="24.75" customHeight="1">
      <c r="A2841" s="228" t="e">
        <f>Produit_Tarif_Stock!#REF!</f>
        <v>#REF!</v>
      </c>
      <c r="B2841" s="118" t="e">
        <f>IF(Produit_Tarif_Stock!#REF!&lt;&gt;"",Produit_Tarif_Stock!#REF!,"")</f>
        <v>#REF!</v>
      </c>
      <c r="C2841" s="502" t="e">
        <f>IF(Produit_Tarif_Stock!#REF!&lt;&gt;"",Produit_Tarif_Stock!#REF!,"")</f>
        <v>#REF!</v>
      </c>
      <c r="D2841" s="505" t="e">
        <f>IF(Produit_Tarif_Stock!#REF!&lt;&gt;"",Produit_Tarif_Stock!#REF!,"")</f>
        <v>#REF!</v>
      </c>
      <c r="E2841" s="514" t="e">
        <f>IF(Produit_Tarif_Stock!#REF!&lt;&gt;0,Produit_Tarif_Stock!#REF!,"")</f>
        <v>#REF!</v>
      </c>
      <c r="F2841" s="2" t="e">
        <f>IF(Produit_Tarif_Stock!#REF!&lt;&gt;"",Produit_Tarif_Stock!#REF!,"")</f>
        <v>#REF!</v>
      </c>
      <c r="G2841" s="506" t="e">
        <f>IF(Produit_Tarif_Stock!#REF!&lt;&gt;0,Produit_Tarif_Stock!#REF!,"")</f>
        <v>#REF!</v>
      </c>
      <c r="I2841" s="506" t="str">
        <f t="shared" si="90"/>
        <v/>
      </c>
      <c r="J2841" s="2" t="e">
        <f>IF(Produit_Tarif_Stock!#REF!&lt;&gt;0,Produit_Tarif_Stock!#REF!,"")</f>
        <v>#REF!</v>
      </c>
      <c r="K2841" s="2" t="e">
        <f>IF(Produit_Tarif_Stock!#REF!&lt;&gt;0,Produit_Tarif_Stock!#REF!,"")</f>
        <v>#REF!</v>
      </c>
      <c r="L2841" s="114" t="e">
        <f>IF(Produit_Tarif_Stock!#REF!&lt;&gt;0,Produit_Tarif_Stock!#REF!,"")</f>
        <v>#REF!</v>
      </c>
      <c r="M2841" s="114" t="e">
        <f>IF(Produit_Tarif_Stock!#REF!&lt;&gt;0,Produit_Tarif_Stock!#REF!,"")</f>
        <v>#REF!</v>
      </c>
      <c r="N2841" s="454"/>
      <c r="P2841" s="2" t="e">
        <f>IF(Produit_Tarif_Stock!#REF!&lt;&gt;0,Produit_Tarif_Stock!#REF!,"")</f>
        <v>#REF!</v>
      </c>
      <c r="Q2841" s="518" t="e">
        <f>IF(Produit_Tarif_Stock!#REF!&lt;&gt;0,(E2841-(E2841*H2841)-Produit_Tarif_Stock!#REF!)/Produit_Tarif_Stock!#REF!*100,(E2841-(E2841*H2841)-Produit_Tarif_Stock!#REF!)/Produit_Tarif_Stock!#REF!*100)</f>
        <v>#REF!</v>
      </c>
      <c r="R2841" s="523">
        <f t="shared" si="91"/>
        <v>0</v>
      </c>
      <c r="S2841" s="524" t="e">
        <f>Produit_Tarif_Stock!#REF!</f>
        <v>#REF!</v>
      </c>
    </row>
    <row r="2842" spans="1:19" ht="24.75" customHeight="1">
      <c r="A2842" s="228" t="e">
        <f>Produit_Tarif_Stock!#REF!</f>
        <v>#REF!</v>
      </c>
      <c r="B2842" s="118" t="e">
        <f>IF(Produit_Tarif_Stock!#REF!&lt;&gt;"",Produit_Tarif_Stock!#REF!,"")</f>
        <v>#REF!</v>
      </c>
      <c r="C2842" s="502" t="e">
        <f>IF(Produit_Tarif_Stock!#REF!&lt;&gt;"",Produit_Tarif_Stock!#REF!,"")</f>
        <v>#REF!</v>
      </c>
      <c r="D2842" s="505" t="e">
        <f>IF(Produit_Tarif_Stock!#REF!&lt;&gt;"",Produit_Tarif_Stock!#REF!,"")</f>
        <v>#REF!</v>
      </c>
      <c r="E2842" s="514" t="e">
        <f>IF(Produit_Tarif_Stock!#REF!&lt;&gt;0,Produit_Tarif_Stock!#REF!,"")</f>
        <v>#REF!</v>
      </c>
      <c r="F2842" s="2" t="e">
        <f>IF(Produit_Tarif_Stock!#REF!&lt;&gt;"",Produit_Tarif_Stock!#REF!,"")</f>
        <v>#REF!</v>
      </c>
      <c r="G2842" s="506" t="e">
        <f>IF(Produit_Tarif_Stock!#REF!&lt;&gt;0,Produit_Tarif_Stock!#REF!,"")</f>
        <v>#REF!</v>
      </c>
      <c r="I2842" s="506" t="str">
        <f t="shared" si="90"/>
        <v/>
      </c>
      <c r="J2842" s="2" t="e">
        <f>IF(Produit_Tarif_Stock!#REF!&lt;&gt;0,Produit_Tarif_Stock!#REF!,"")</f>
        <v>#REF!</v>
      </c>
      <c r="K2842" s="2" t="e">
        <f>IF(Produit_Tarif_Stock!#REF!&lt;&gt;0,Produit_Tarif_Stock!#REF!,"")</f>
        <v>#REF!</v>
      </c>
      <c r="L2842" s="114" t="e">
        <f>IF(Produit_Tarif_Stock!#REF!&lt;&gt;0,Produit_Tarif_Stock!#REF!,"")</f>
        <v>#REF!</v>
      </c>
      <c r="M2842" s="114" t="e">
        <f>IF(Produit_Tarif_Stock!#REF!&lt;&gt;0,Produit_Tarif_Stock!#REF!,"")</f>
        <v>#REF!</v>
      </c>
      <c r="N2842" s="454"/>
      <c r="P2842" s="2" t="e">
        <f>IF(Produit_Tarif_Stock!#REF!&lt;&gt;0,Produit_Tarif_Stock!#REF!,"")</f>
        <v>#REF!</v>
      </c>
      <c r="Q2842" s="518" t="e">
        <f>IF(Produit_Tarif_Stock!#REF!&lt;&gt;0,(E2842-(E2842*H2842)-Produit_Tarif_Stock!#REF!)/Produit_Tarif_Stock!#REF!*100,(E2842-(E2842*H2842)-Produit_Tarif_Stock!#REF!)/Produit_Tarif_Stock!#REF!*100)</f>
        <v>#REF!</v>
      </c>
      <c r="R2842" s="523">
        <f t="shared" si="91"/>
        <v>0</v>
      </c>
      <c r="S2842" s="524" t="e">
        <f>Produit_Tarif_Stock!#REF!</f>
        <v>#REF!</v>
      </c>
    </row>
    <row r="2843" spans="1:19" ht="24.75" customHeight="1">
      <c r="A2843" s="228" t="e">
        <f>Produit_Tarif_Stock!#REF!</f>
        <v>#REF!</v>
      </c>
      <c r="B2843" s="118" t="e">
        <f>IF(Produit_Tarif_Stock!#REF!&lt;&gt;"",Produit_Tarif_Stock!#REF!,"")</f>
        <v>#REF!</v>
      </c>
      <c r="C2843" s="502" t="e">
        <f>IF(Produit_Tarif_Stock!#REF!&lt;&gt;"",Produit_Tarif_Stock!#REF!,"")</f>
        <v>#REF!</v>
      </c>
      <c r="D2843" s="505" t="e">
        <f>IF(Produit_Tarif_Stock!#REF!&lt;&gt;"",Produit_Tarif_Stock!#REF!,"")</f>
        <v>#REF!</v>
      </c>
      <c r="E2843" s="514" t="e">
        <f>IF(Produit_Tarif_Stock!#REF!&lt;&gt;0,Produit_Tarif_Stock!#REF!,"")</f>
        <v>#REF!</v>
      </c>
      <c r="F2843" s="2" t="e">
        <f>IF(Produit_Tarif_Stock!#REF!&lt;&gt;"",Produit_Tarif_Stock!#REF!,"")</f>
        <v>#REF!</v>
      </c>
      <c r="G2843" s="506" t="e">
        <f>IF(Produit_Tarif_Stock!#REF!&lt;&gt;0,Produit_Tarif_Stock!#REF!,"")</f>
        <v>#REF!</v>
      </c>
      <c r="I2843" s="506" t="str">
        <f t="shared" si="90"/>
        <v/>
      </c>
      <c r="J2843" s="2" t="e">
        <f>IF(Produit_Tarif_Stock!#REF!&lt;&gt;0,Produit_Tarif_Stock!#REF!,"")</f>
        <v>#REF!</v>
      </c>
      <c r="K2843" s="2" t="e">
        <f>IF(Produit_Tarif_Stock!#REF!&lt;&gt;0,Produit_Tarif_Stock!#REF!,"")</f>
        <v>#REF!</v>
      </c>
      <c r="L2843" s="114" t="e">
        <f>IF(Produit_Tarif_Stock!#REF!&lt;&gt;0,Produit_Tarif_Stock!#REF!,"")</f>
        <v>#REF!</v>
      </c>
      <c r="M2843" s="114" t="e">
        <f>IF(Produit_Tarif_Stock!#REF!&lt;&gt;0,Produit_Tarif_Stock!#REF!,"")</f>
        <v>#REF!</v>
      </c>
      <c r="N2843" s="454"/>
      <c r="P2843" s="2" t="e">
        <f>IF(Produit_Tarif_Stock!#REF!&lt;&gt;0,Produit_Tarif_Stock!#REF!,"")</f>
        <v>#REF!</v>
      </c>
      <c r="Q2843" s="518" t="e">
        <f>IF(Produit_Tarif_Stock!#REF!&lt;&gt;0,(E2843-(E2843*H2843)-Produit_Tarif_Stock!#REF!)/Produit_Tarif_Stock!#REF!*100,(E2843-(E2843*H2843)-Produit_Tarif_Stock!#REF!)/Produit_Tarif_Stock!#REF!*100)</f>
        <v>#REF!</v>
      </c>
      <c r="R2843" s="523">
        <f t="shared" si="91"/>
        <v>0</v>
      </c>
      <c r="S2843" s="524" t="e">
        <f>Produit_Tarif_Stock!#REF!</f>
        <v>#REF!</v>
      </c>
    </row>
    <row r="2844" spans="1:19" ht="24.75" customHeight="1">
      <c r="A2844" s="228" t="e">
        <f>Produit_Tarif_Stock!#REF!</f>
        <v>#REF!</v>
      </c>
      <c r="B2844" s="118" t="e">
        <f>IF(Produit_Tarif_Stock!#REF!&lt;&gt;"",Produit_Tarif_Stock!#REF!,"")</f>
        <v>#REF!</v>
      </c>
      <c r="C2844" s="502" t="e">
        <f>IF(Produit_Tarif_Stock!#REF!&lt;&gt;"",Produit_Tarif_Stock!#REF!,"")</f>
        <v>#REF!</v>
      </c>
      <c r="D2844" s="505" t="e">
        <f>IF(Produit_Tarif_Stock!#REF!&lt;&gt;"",Produit_Tarif_Stock!#REF!,"")</f>
        <v>#REF!</v>
      </c>
      <c r="E2844" s="514" t="e">
        <f>IF(Produit_Tarif_Stock!#REF!&lt;&gt;0,Produit_Tarif_Stock!#REF!,"")</f>
        <v>#REF!</v>
      </c>
      <c r="F2844" s="2" t="e">
        <f>IF(Produit_Tarif_Stock!#REF!&lt;&gt;"",Produit_Tarif_Stock!#REF!,"")</f>
        <v>#REF!</v>
      </c>
      <c r="G2844" s="506" t="e">
        <f>IF(Produit_Tarif_Stock!#REF!&lt;&gt;0,Produit_Tarif_Stock!#REF!,"")</f>
        <v>#REF!</v>
      </c>
      <c r="I2844" s="506" t="str">
        <f t="shared" si="90"/>
        <v/>
      </c>
      <c r="J2844" s="2" t="e">
        <f>IF(Produit_Tarif_Stock!#REF!&lt;&gt;0,Produit_Tarif_Stock!#REF!,"")</f>
        <v>#REF!</v>
      </c>
      <c r="K2844" s="2" t="e">
        <f>IF(Produit_Tarif_Stock!#REF!&lt;&gt;0,Produit_Tarif_Stock!#REF!,"")</f>
        <v>#REF!</v>
      </c>
      <c r="L2844" s="114" t="e">
        <f>IF(Produit_Tarif_Stock!#REF!&lt;&gt;0,Produit_Tarif_Stock!#REF!,"")</f>
        <v>#REF!</v>
      </c>
      <c r="M2844" s="114" t="e">
        <f>IF(Produit_Tarif_Stock!#REF!&lt;&gt;0,Produit_Tarif_Stock!#REF!,"")</f>
        <v>#REF!</v>
      </c>
      <c r="N2844" s="454"/>
      <c r="P2844" s="2" t="e">
        <f>IF(Produit_Tarif_Stock!#REF!&lt;&gt;0,Produit_Tarif_Stock!#REF!,"")</f>
        <v>#REF!</v>
      </c>
      <c r="Q2844" s="518" t="e">
        <f>IF(Produit_Tarif_Stock!#REF!&lt;&gt;0,(E2844-(E2844*H2844)-Produit_Tarif_Stock!#REF!)/Produit_Tarif_Stock!#REF!*100,(E2844-(E2844*H2844)-Produit_Tarif_Stock!#REF!)/Produit_Tarif_Stock!#REF!*100)</f>
        <v>#REF!</v>
      </c>
      <c r="R2844" s="523">
        <f t="shared" si="91"/>
        <v>0</v>
      </c>
      <c r="S2844" s="524" t="e">
        <f>Produit_Tarif_Stock!#REF!</f>
        <v>#REF!</v>
      </c>
    </row>
    <row r="2845" spans="1:19" ht="24.75" customHeight="1">
      <c r="A2845" s="228" t="e">
        <f>Produit_Tarif_Stock!#REF!</f>
        <v>#REF!</v>
      </c>
      <c r="B2845" s="118" t="e">
        <f>IF(Produit_Tarif_Stock!#REF!&lt;&gt;"",Produit_Tarif_Stock!#REF!,"")</f>
        <v>#REF!</v>
      </c>
      <c r="C2845" s="502" t="e">
        <f>IF(Produit_Tarif_Stock!#REF!&lt;&gt;"",Produit_Tarif_Stock!#REF!,"")</f>
        <v>#REF!</v>
      </c>
      <c r="D2845" s="505" t="e">
        <f>IF(Produit_Tarif_Stock!#REF!&lt;&gt;"",Produit_Tarif_Stock!#REF!,"")</f>
        <v>#REF!</v>
      </c>
      <c r="E2845" s="514" t="e">
        <f>IF(Produit_Tarif_Stock!#REF!&lt;&gt;0,Produit_Tarif_Stock!#REF!,"")</f>
        <v>#REF!</v>
      </c>
      <c r="F2845" s="2" t="e">
        <f>IF(Produit_Tarif_Stock!#REF!&lt;&gt;"",Produit_Tarif_Stock!#REF!,"")</f>
        <v>#REF!</v>
      </c>
      <c r="G2845" s="506" t="e">
        <f>IF(Produit_Tarif_Stock!#REF!&lt;&gt;0,Produit_Tarif_Stock!#REF!,"")</f>
        <v>#REF!</v>
      </c>
      <c r="I2845" s="506" t="str">
        <f t="shared" si="90"/>
        <v/>
      </c>
      <c r="J2845" s="2" t="e">
        <f>IF(Produit_Tarif_Stock!#REF!&lt;&gt;0,Produit_Tarif_Stock!#REF!,"")</f>
        <v>#REF!</v>
      </c>
      <c r="K2845" s="2" t="e">
        <f>IF(Produit_Tarif_Stock!#REF!&lt;&gt;0,Produit_Tarif_Stock!#REF!,"")</f>
        <v>#REF!</v>
      </c>
      <c r="L2845" s="114" t="e">
        <f>IF(Produit_Tarif_Stock!#REF!&lt;&gt;0,Produit_Tarif_Stock!#REF!,"")</f>
        <v>#REF!</v>
      </c>
      <c r="M2845" s="114" t="e">
        <f>IF(Produit_Tarif_Stock!#REF!&lt;&gt;0,Produit_Tarif_Stock!#REF!,"")</f>
        <v>#REF!</v>
      </c>
      <c r="N2845" s="454"/>
      <c r="P2845" s="2" t="e">
        <f>IF(Produit_Tarif_Stock!#REF!&lt;&gt;0,Produit_Tarif_Stock!#REF!,"")</f>
        <v>#REF!</v>
      </c>
      <c r="Q2845" s="518" t="e">
        <f>IF(Produit_Tarif_Stock!#REF!&lt;&gt;0,(E2845-(E2845*H2845)-Produit_Tarif_Stock!#REF!)/Produit_Tarif_Stock!#REF!*100,(E2845-(E2845*H2845)-Produit_Tarif_Stock!#REF!)/Produit_Tarif_Stock!#REF!*100)</f>
        <v>#REF!</v>
      </c>
      <c r="R2845" s="523">
        <f t="shared" si="91"/>
        <v>0</v>
      </c>
      <c r="S2845" s="524" t="e">
        <f>Produit_Tarif_Stock!#REF!</f>
        <v>#REF!</v>
      </c>
    </row>
    <row r="2846" spans="1:19" ht="24.75" customHeight="1">
      <c r="A2846" s="228" t="e">
        <f>Produit_Tarif_Stock!#REF!</f>
        <v>#REF!</v>
      </c>
      <c r="B2846" s="118" t="e">
        <f>IF(Produit_Tarif_Stock!#REF!&lt;&gt;"",Produit_Tarif_Stock!#REF!,"")</f>
        <v>#REF!</v>
      </c>
      <c r="C2846" s="502" t="e">
        <f>IF(Produit_Tarif_Stock!#REF!&lt;&gt;"",Produit_Tarif_Stock!#REF!,"")</f>
        <v>#REF!</v>
      </c>
      <c r="D2846" s="505" t="e">
        <f>IF(Produit_Tarif_Stock!#REF!&lt;&gt;"",Produit_Tarif_Stock!#REF!,"")</f>
        <v>#REF!</v>
      </c>
      <c r="E2846" s="514" t="e">
        <f>IF(Produit_Tarif_Stock!#REF!&lt;&gt;0,Produit_Tarif_Stock!#REF!,"")</f>
        <v>#REF!</v>
      </c>
      <c r="F2846" s="2" t="e">
        <f>IF(Produit_Tarif_Stock!#REF!&lt;&gt;"",Produit_Tarif_Stock!#REF!,"")</f>
        <v>#REF!</v>
      </c>
      <c r="G2846" s="506" t="e">
        <f>IF(Produit_Tarif_Stock!#REF!&lt;&gt;0,Produit_Tarif_Stock!#REF!,"")</f>
        <v>#REF!</v>
      </c>
      <c r="I2846" s="506" t="str">
        <f t="shared" si="90"/>
        <v/>
      </c>
      <c r="J2846" s="2" t="e">
        <f>IF(Produit_Tarif_Stock!#REF!&lt;&gt;0,Produit_Tarif_Stock!#REF!,"")</f>
        <v>#REF!</v>
      </c>
      <c r="K2846" s="2" t="e">
        <f>IF(Produit_Tarif_Stock!#REF!&lt;&gt;0,Produit_Tarif_Stock!#REF!,"")</f>
        <v>#REF!</v>
      </c>
      <c r="L2846" s="114" t="e">
        <f>IF(Produit_Tarif_Stock!#REF!&lt;&gt;0,Produit_Tarif_Stock!#REF!,"")</f>
        <v>#REF!</v>
      </c>
      <c r="M2846" s="114" t="e">
        <f>IF(Produit_Tarif_Stock!#REF!&lt;&gt;0,Produit_Tarif_Stock!#REF!,"")</f>
        <v>#REF!</v>
      </c>
      <c r="N2846" s="454"/>
      <c r="P2846" s="2" t="e">
        <f>IF(Produit_Tarif_Stock!#REF!&lt;&gt;0,Produit_Tarif_Stock!#REF!,"")</f>
        <v>#REF!</v>
      </c>
      <c r="Q2846" s="518" t="e">
        <f>IF(Produit_Tarif_Stock!#REF!&lt;&gt;0,(E2846-(E2846*H2846)-Produit_Tarif_Stock!#REF!)/Produit_Tarif_Stock!#REF!*100,(E2846-(E2846*H2846)-Produit_Tarif_Stock!#REF!)/Produit_Tarif_Stock!#REF!*100)</f>
        <v>#REF!</v>
      </c>
      <c r="R2846" s="523">
        <f t="shared" si="91"/>
        <v>0</v>
      </c>
      <c r="S2846" s="524" t="e">
        <f>Produit_Tarif_Stock!#REF!</f>
        <v>#REF!</v>
      </c>
    </row>
    <row r="2847" spans="1:19" ht="24.75" customHeight="1">
      <c r="A2847" s="228" t="e">
        <f>Produit_Tarif_Stock!#REF!</f>
        <v>#REF!</v>
      </c>
      <c r="B2847" s="118" t="e">
        <f>IF(Produit_Tarif_Stock!#REF!&lt;&gt;"",Produit_Tarif_Stock!#REF!,"")</f>
        <v>#REF!</v>
      </c>
      <c r="C2847" s="502" t="e">
        <f>IF(Produit_Tarif_Stock!#REF!&lt;&gt;"",Produit_Tarif_Stock!#REF!,"")</f>
        <v>#REF!</v>
      </c>
      <c r="D2847" s="505" t="e">
        <f>IF(Produit_Tarif_Stock!#REF!&lt;&gt;"",Produit_Tarif_Stock!#REF!,"")</f>
        <v>#REF!</v>
      </c>
      <c r="E2847" s="514" t="e">
        <f>IF(Produit_Tarif_Stock!#REF!&lt;&gt;0,Produit_Tarif_Stock!#REF!,"")</f>
        <v>#REF!</v>
      </c>
      <c r="F2847" s="2" t="e">
        <f>IF(Produit_Tarif_Stock!#REF!&lt;&gt;"",Produit_Tarif_Stock!#REF!,"")</f>
        <v>#REF!</v>
      </c>
      <c r="G2847" s="506" t="e">
        <f>IF(Produit_Tarif_Stock!#REF!&lt;&gt;0,Produit_Tarif_Stock!#REF!,"")</f>
        <v>#REF!</v>
      </c>
      <c r="I2847" s="506" t="str">
        <f t="shared" si="90"/>
        <v/>
      </c>
      <c r="J2847" s="2" t="e">
        <f>IF(Produit_Tarif_Stock!#REF!&lt;&gt;0,Produit_Tarif_Stock!#REF!,"")</f>
        <v>#REF!</v>
      </c>
      <c r="K2847" s="2" t="e">
        <f>IF(Produit_Tarif_Stock!#REF!&lt;&gt;0,Produit_Tarif_Stock!#REF!,"")</f>
        <v>#REF!</v>
      </c>
      <c r="L2847" s="114" t="e">
        <f>IF(Produit_Tarif_Stock!#REF!&lt;&gt;0,Produit_Tarif_Stock!#REF!,"")</f>
        <v>#REF!</v>
      </c>
      <c r="M2847" s="114" t="e">
        <f>IF(Produit_Tarif_Stock!#REF!&lt;&gt;0,Produit_Tarif_Stock!#REF!,"")</f>
        <v>#REF!</v>
      </c>
      <c r="N2847" s="454"/>
      <c r="P2847" s="2" t="e">
        <f>IF(Produit_Tarif_Stock!#REF!&lt;&gt;0,Produit_Tarif_Stock!#REF!,"")</f>
        <v>#REF!</v>
      </c>
      <c r="Q2847" s="518" t="e">
        <f>IF(Produit_Tarif_Stock!#REF!&lt;&gt;0,(E2847-(E2847*H2847)-Produit_Tarif_Stock!#REF!)/Produit_Tarif_Stock!#REF!*100,(E2847-(E2847*H2847)-Produit_Tarif_Stock!#REF!)/Produit_Tarif_Stock!#REF!*100)</f>
        <v>#REF!</v>
      </c>
      <c r="R2847" s="523">
        <f t="shared" si="91"/>
        <v>0</v>
      </c>
      <c r="S2847" s="524" t="e">
        <f>Produit_Tarif_Stock!#REF!</f>
        <v>#REF!</v>
      </c>
    </row>
    <row r="2848" spans="1:19" ht="24.75" customHeight="1">
      <c r="A2848" s="228" t="e">
        <f>Produit_Tarif_Stock!#REF!</f>
        <v>#REF!</v>
      </c>
      <c r="B2848" s="118" t="e">
        <f>IF(Produit_Tarif_Stock!#REF!&lt;&gt;"",Produit_Tarif_Stock!#REF!,"")</f>
        <v>#REF!</v>
      </c>
      <c r="C2848" s="502" t="e">
        <f>IF(Produit_Tarif_Stock!#REF!&lt;&gt;"",Produit_Tarif_Stock!#REF!,"")</f>
        <v>#REF!</v>
      </c>
      <c r="D2848" s="505" t="e">
        <f>IF(Produit_Tarif_Stock!#REF!&lt;&gt;"",Produit_Tarif_Stock!#REF!,"")</f>
        <v>#REF!</v>
      </c>
      <c r="E2848" s="514" t="e">
        <f>IF(Produit_Tarif_Stock!#REF!&lt;&gt;0,Produit_Tarif_Stock!#REF!,"")</f>
        <v>#REF!</v>
      </c>
      <c r="F2848" s="2" t="e">
        <f>IF(Produit_Tarif_Stock!#REF!&lt;&gt;"",Produit_Tarif_Stock!#REF!,"")</f>
        <v>#REF!</v>
      </c>
      <c r="G2848" s="506" t="e">
        <f>IF(Produit_Tarif_Stock!#REF!&lt;&gt;0,Produit_Tarif_Stock!#REF!,"")</f>
        <v>#REF!</v>
      </c>
      <c r="I2848" s="506" t="str">
        <f t="shared" si="90"/>
        <v/>
      </c>
      <c r="J2848" s="2" t="e">
        <f>IF(Produit_Tarif_Stock!#REF!&lt;&gt;0,Produit_Tarif_Stock!#REF!,"")</f>
        <v>#REF!</v>
      </c>
      <c r="K2848" s="2" t="e">
        <f>IF(Produit_Tarif_Stock!#REF!&lt;&gt;0,Produit_Tarif_Stock!#REF!,"")</f>
        <v>#REF!</v>
      </c>
      <c r="L2848" s="114" t="e">
        <f>IF(Produit_Tarif_Stock!#REF!&lt;&gt;0,Produit_Tarif_Stock!#REF!,"")</f>
        <v>#REF!</v>
      </c>
      <c r="M2848" s="114" t="e">
        <f>IF(Produit_Tarif_Stock!#REF!&lt;&gt;0,Produit_Tarif_Stock!#REF!,"")</f>
        <v>#REF!</v>
      </c>
      <c r="N2848" s="454"/>
      <c r="P2848" s="2" t="e">
        <f>IF(Produit_Tarif_Stock!#REF!&lt;&gt;0,Produit_Tarif_Stock!#REF!,"")</f>
        <v>#REF!</v>
      </c>
      <c r="Q2848" s="518" t="e">
        <f>IF(Produit_Tarif_Stock!#REF!&lt;&gt;0,(E2848-(E2848*H2848)-Produit_Tarif_Stock!#REF!)/Produit_Tarif_Stock!#REF!*100,(E2848-(E2848*H2848)-Produit_Tarif_Stock!#REF!)/Produit_Tarif_Stock!#REF!*100)</f>
        <v>#REF!</v>
      </c>
      <c r="R2848" s="523">
        <f t="shared" si="91"/>
        <v>0</v>
      </c>
      <c r="S2848" s="524" t="e">
        <f>Produit_Tarif_Stock!#REF!</f>
        <v>#REF!</v>
      </c>
    </row>
    <row r="2849" spans="1:19" ht="24.75" customHeight="1">
      <c r="A2849" s="228" t="e">
        <f>Produit_Tarif_Stock!#REF!</f>
        <v>#REF!</v>
      </c>
      <c r="B2849" s="118" t="e">
        <f>IF(Produit_Tarif_Stock!#REF!&lt;&gt;"",Produit_Tarif_Stock!#REF!,"")</f>
        <v>#REF!</v>
      </c>
      <c r="C2849" s="502" t="e">
        <f>IF(Produit_Tarif_Stock!#REF!&lt;&gt;"",Produit_Tarif_Stock!#REF!,"")</f>
        <v>#REF!</v>
      </c>
      <c r="D2849" s="505" t="e">
        <f>IF(Produit_Tarif_Stock!#REF!&lt;&gt;"",Produit_Tarif_Stock!#REF!,"")</f>
        <v>#REF!</v>
      </c>
      <c r="E2849" s="514" t="e">
        <f>IF(Produit_Tarif_Stock!#REF!&lt;&gt;0,Produit_Tarif_Stock!#REF!,"")</f>
        <v>#REF!</v>
      </c>
      <c r="F2849" s="2" t="e">
        <f>IF(Produit_Tarif_Stock!#REF!&lt;&gt;"",Produit_Tarif_Stock!#REF!,"")</f>
        <v>#REF!</v>
      </c>
      <c r="G2849" s="506" t="e">
        <f>IF(Produit_Tarif_Stock!#REF!&lt;&gt;0,Produit_Tarif_Stock!#REF!,"")</f>
        <v>#REF!</v>
      </c>
      <c r="I2849" s="506" t="str">
        <f t="shared" si="90"/>
        <v/>
      </c>
      <c r="J2849" s="2" t="e">
        <f>IF(Produit_Tarif_Stock!#REF!&lt;&gt;0,Produit_Tarif_Stock!#REF!,"")</f>
        <v>#REF!</v>
      </c>
      <c r="K2849" s="2" t="e">
        <f>IF(Produit_Tarif_Stock!#REF!&lt;&gt;0,Produit_Tarif_Stock!#REF!,"")</f>
        <v>#REF!</v>
      </c>
      <c r="L2849" s="114" t="e">
        <f>IF(Produit_Tarif_Stock!#REF!&lt;&gt;0,Produit_Tarif_Stock!#REF!,"")</f>
        <v>#REF!</v>
      </c>
      <c r="M2849" s="114" t="e">
        <f>IF(Produit_Tarif_Stock!#REF!&lt;&gt;0,Produit_Tarif_Stock!#REF!,"")</f>
        <v>#REF!</v>
      </c>
      <c r="N2849" s="454"/>
      <c r="P2849" s="2" t="e">
        <f>IF(Produit_Tarif_Stock!#REF!&lt;&gt;0,Produit_Tarif_Stock!#REF!,"")</f>
        <v>#REF!</v>
      </c>
      <c r="Q2849" s="518" t="e">
        <f>IF(Produit_Tarif_Stock!#REF!&lt;&gt;0,(E2849-(E2849*H2849)-Produit_Tarif_Stock!#REF!)/Produit_Tarif_Stock!#REF!*100,(E2849-(E2849*H2849)-Produit_Tarif_Stock!#REF!)/Produit_Tarif_Stock!#REF!*100)</f>
        <v>#REF!</v>
      </c>
      <c r="R2849" s="523">
        <f t="shared" si="91"/>
        <v>0</v>
      </c>
      <c r="S2849" s="524" t="e">
        <f>Produit_Tarif_Stock!#REF!</f>
        <v>#REF!</v>
      </c>
    </row>
    <row r="2850" spans="1:19" ht="24.75" customHeight="1">
      <c r="A2850" s="228" t="e">
        <f>Produit_Tarif_Stock!#REF!</f>
        <v>#REF!</v>
      </c>
      <c r="B2850" s="118" t="e">
        <f>IF(Produit_Tarif_Stock!#REF!&lt;&gt;"",Produit_Tarif_Stock!#REF!,"")</f>
        <v>#REF!</v>
      </c>
      <c r="C2850" s="502" t="e">
        <f>IF(Produit_Tarif_Stock!#REF!&lt;&gt;"",Produit_Tarif_Stock!#REF!,"")</f>
        <v>#REF!</v>
      </c>
      <c r="D2850" s="505" t="e">
        <f>IF(Produit_Tarif_Stock!#REF!&lt;&gt;"",Produit_Tarif_Stock!#REF!,"")</f>
        <v>#REF!</v>
      </c>
      <c r="E2850" s="514" t="e">
        <f>IF(Produit_Tarif_Stock!#REF!&lt;&gt;0,Produit_Tarif_Stock!#REF!,"")</f>
        <v>#REF!</v>
      </c>
      <c r="F2850" s="2" t="e">
        <f>IF(Produit_Tarif_Stock!#REF!&lt;&gt;"",Produit_Tarif_Stock!#REF!,"")</f>
        <v>#REF!</v>
      </c>
      <c r="G2850" s="506" t="e">
        <f>IF(Produit_Tarif_Stock!#REF!&lt;&gt;0,Produit_Tarif_Stock!#REF!,"")</f>
        <v>#REF!</v>
      </c>
      <c r="I2850" s="506" t="str">
        <f t="shared" si="90"/>
        <v/>
      </c>
      <c r="J2850" s="2" t="e">
        <f>IF(Produit_Tarif_Stock!#REF!&lt;&gt;0,Produit_Tarif_Stock!#REF!,"")</f>
        <v>#REF!</v>
      </c>
      <c r="K2850" s="2" t="e">
        <f>IF(Produit_Tarif_Stock!#REF!&lt;&gt;0,Produit_Tarif_Stock!#REF!,"")</f>
        <v>#REF!</v>
      </c>
      <c r="L2850" s="114" t="e">
        <f>IF(Produit_Tarif_Stock!#REF!&lt;&gt;0,Produit_Tarif_Stock!#REF!,"")</f>
        <v>#REF!</v>
      </c>
      <c r="M2850" s="114" t="e">
        <f>IF(Produit_Tarif_Stock!#REF!&lt;&gt;0,Produit_Tarif_Stock!#REF!,"")</f>
        <v>#REF!</v>
      </c>
      <c r="N2850" s="454"/>
      <c r="P2850" s="2" t="e">
        <f>IF(Produit_Tarif_Stock!#REF!&lt;&gt;0,Produit_Tarif_Stock!#REF!,"")</f>
        <v>#REF!</v>
      </c>
      <c r="Q2850" s="518" t="e">
        <f>IF(Produit_Tarif_Stock!#REF!&lt;&gt;0,(E2850-(E2850*H2850)-Produit_Tarif_Stock!#REF!)/Produit_Tarif_Stock!#REF!*100,(E2850-(E2850*H2850)-Produit_Tarif_Stock!#REF!)/Produit_Tarif_Stock!#REF!*100)</f>
        <v>#REF!</v>
      </c>
      <c r="R2850" s="523">
        <f t="shared" si="91"/>
        <v>0</v>
      </c>
      <c r="S2850" s="524" t="e">
        <f>Produit_Tarif_Stock!#REF!</f>
        <v>#REF!</v>
      </c>
    </row>
    <row r="2851" spans="1:19" ht="24.75" customHeight="1">
      <c r="A2851" s="228" t="e">
        <f>Produit_Tarif_Stock!#REF!</f>
        <v>#REF!</v>
      </c>
      <c r="B2851" s="118" t="e">
        <f>IF(Produit_Tarif_Stock!#REF!&lt;&gt;"",Produit_Tarif_Stock!#REF!,"")</f>
        <v>#REF!</v>
      </c>
      <c r="C2851" s="502" t="e">
        <f>IF(Produit_Tarif_Stock!#REF!&lt;&gt;"",Produit_Tarif_Stock!#REF!,"")</f>
        <v>#REF!</v>
      </c>
      <c r="D2851" s="505" t="e">
        <f>IF(Produit_Tarif_Stock!#REF!&lt;&gt;"",Produit_Tarif_Stock!#REF!,"")</f>
        <v>#REF!</v>
      </c>
      <c r="E2851" s="514" t="e">
        <f>IF(Produit_Tarif_Stock!#REF!&lt;&gt;0,Produit_Tarif_Stock!#REF!,"")</f>
        <v>#REF!</v>
      </c>
      <c r="F2851" s="2" t="e">
        <f>IF(Produit_Tarif_Stock!#REF!&lt;&gt;"",Produit_Tarif_Stock!#REF!,"")</f>
        <v>#REF!</v>
      </c>
      <c r="G2851" s="506" t="e">
        <f>IF(Produit_Tarif_Stock!#REF!&lt;&gt;0,Produit_Tarif_Stock!#REF!,"")</f>
        <v>#REF!</v>
      </c>
      <c r="I2851" s="506" t="str">
        <f t="shared" si="90"/>
        <v/>
      </c>
      <c r="J2851" s="2" t="e">
        <f>IF(Produit_Tarif_Stock!#REF!&lt;&gt;0,Produit_Tarif_Stock!#REF!,"")</f>
        <v>#REF!</v>
      </c>
      <c r="K2851" s="2" t="e">
        <f>IF(Produit_Tarif_Stock!#REF!&lt;&gt;0,Produit_Tarif_Stock!#REF!,"")</f>
        <v>#REF!</v>
      </c>
      <c r="L2851" s="114" t="e">
        <f>IF(Produit_Tarif_Stock!#REF!&lt;&gt;0,Produit_Tarif_Stock!#REF!,"")</f>
        <v>#REF!</v>
      </c>
      <c r="M2851" s="114" t="e">
        <f>IF(Produit_Tarif_Stock!#REF!&lt;&gt;0,Produit_Tarif_Stock!#REF!,"")</f>
        <v>#REF!</v>
      </c>
      <c r="N2851" s="454"/>
      <c r="P2851" s="2" t="e">
        <f>IF(Produit_Tarif_Stock!#REF!&lt;&gt;0,Produit_Tarif_Stock!#REF!,"")</f>
        <v>#REF!</v>
      </c>
      <c r="Q2851" s="518" t="e">
        <f>IF(Produit_Tarif_Stock!#REF!&lt;&gt;0,(E2851-(E2851*H2851)-Produit_Tarif_Stock!#REF!)/Produit_Tarif_Stock!#REF!*100,(E2851-(E2851*H2851)-Produit_Tarif_Stock!#REF!)/Produit_Tarif_Stock!#REF!*100)</f>
        <v>#REF!</v>
      </c>
      <c r="R2851" s="523">
        <f t="shared" si="91"/>
        <v>0</v>
      </c>
      <c r="S2851" s="524" t="e">
        <f>Produit_Tarif_Stock!#REF!</f>
        <v>#REF!</v>
      </c>
    </row>
    <row r="2852" spans="1:19" ht="24.75" customHeight="1">
      <c r="A2852" s="228" t="e">
        <f>Produit_Tarif_Stock!#REF!</f>
        <v>#REF!</v>
      </c>
      <c r="B2852" s="118" t="e">
        <f>IF(Produit_Tarif_Stock!#REF!&lt;&gt;"",Produit_Tarif_Stock!#REF!,"")</f>
        <v>#REF!</v>
      </c>
      <c r="C2852" s="502" t="e">
        <f>IF(Produit_Tarif_Stock!#REF!&lt;&gt;"",Produit_Tarif_Stock!#REF!,"")</f>
        <v>#REF!</v>
      </c>
      <c r="D2852" s="505" t="e">
        <f>IF(Produit_Tarif_Stock!#REF!&lt;&gt;"",Produit_Tarif_Stock!#REF!,"")</f>
        <v>#REF!</v>
      </c>
      <c r="E2852" s="514" t="e">
        <f>IF(Produit_Tarif_Stock!#REF!&lt;&gt;0,Produit_Tarif_Stock!#REF!,"")</f>
        <v>#REF!</v>
      </c>
      <c r="F2852" s="2" t="e">
        <f>IF(Produit_Tarif_Stock!#REF!&lt;&gt;"",Produit_Tarif_Stock!#REF!,"")</f>
        <v>#REF!</v>
      </c>
      <c r="G2852" s="506" t="e">
        <f>IF(Produit_Tarif_Stock!#REF!&lt;&gt;0,Produit_Tarif_Stock!#REF!,"")</f>
        <v>#REF!</v>
      </c>
      <c r="I2852" s="506" t="str">
        <f t="shared" si="90"/>
        <v/>
      </c>
      <c r="J2852" s="2" t="e">
        <f>IF(Produit_Tarif_Stock!#REF!&lt;&gt;0,Produit_Tarif_Stock!#REF!,"")</f>
        <v>#REF!</v>
      </c>
      <c r="K2852" s="2" t="e">
        <f>IF(Produit_Tarif_Stock!#REF!&lt;&gt;0,Produit_Tarif_Stock!#REF!,"")</f>
        <v>#REF!</v>
      </c>
      <c r="L2852" s="114" t="e">
        <f>IF(Produit_Tarif_Stock!#REF!&lt;&gt;0,Produit_Tarif_Stock!#REF!,"")</f>
        <v>#REF!</v>
      </c>
      <c r="M2852" s="114" t="e">
        <f>IF(Produit_Tarif_Stock!#REF!&lt;&gt;0,Produit_Tarif_Stock!#REF!,"")</f>
        <v>#REF!</v>
      </c>
      <c r="N2852" s="454"/>
      <c r="P2852" s="2" t="e">
        <f>IF(Produit_Tarif_Stock!#REF!&lt;&gt;0,Produit_Tarif_Stock!#REF!,"")</f>
        <v>#REF!</v>
      </c>
      <c r="Q2852" s="518" t="e">
        <f>IF(Produit_Tarif_Stock!#REF!&lt;&gt;0,(E2852-(E2852*H2852)-Produit_Tarif_Stock!#REF!)/Produit_Tarif_Stock!#REF!*100,(E2852-(E2852*H2852)-Produit_Tarif_Stock!#REF!)/Produit_Tarif_Stock!#REF!*100)</f>
        <v>#REF!</v>
      </c>
      <c r="R2852" s="523">
        <f t="shared" si="91"/>
        <v>0</v>
      </c>
      <c r="S2852" s="524" t="e">
        <f>Produit_Tarif_Stock!#REF!</f>
        <v>#REF!</v>
      </c>
    </row>
    <row r="2853" spans="1:19" ht="24.75" customHeight="1">
      <c r="A2853" s="228" t="e">
        <f>Produit_Tarif_Stock!#REF!</f>
        <v>#REF!</v>
      </c>
      <c r="B2853" s="118" t="e">
        <f>IF(Produit_Tarif_Stock!#REF!&lt;&gt;"",Produit_Tarif_Stock!#REF!,"")</f>
        <v>#REF!</v>
      </c>
      <c r="C2853" s="502" t="e">
        <f>IF(Produit_Tarif_Stock!#REF!&lt;&gt;"",Produit_Tarif_Stock!#REF!,"")</f>
        <v>#REF!</v>
      </c>
      <c r="D2853" s="505" t="e">
        <f>IF(Produit_Tarif_Stock!#REF!&lt;&gt;"",Produit_Tarif_Stock!#REF!,"")</f>
        <v>#REF!</v>
      </c>
      <c r="E2853" s="514" t="e">
        <f>IF(Produit_Tarif_Stock!#REF!&lt;&gt;0,Produit_Tarif_Stock!#REF!,"")</f>
        <v>#REF!</v>
      </c>
      <c r="F2853" s="2" t="e">
        <f>IF(Produit_Tarif_Stock!#REF!&lt;&gt;"",Produit_Tarif_Stock!#REF!,"")</f>
        <v>#REF!</v>
      </c>
      <c r="G2853" s="506" t="e">
        <f>IF(Produit_Tarif_Stock!#REF!&lt;&gt;0,Produit_Tarif_Stock!#REF!,"")</f>
        <v>#REF!</v>
      </c>
      <c r="I2853" s="506" t="str">
        <f t="shared" si="90"/>
        <v/>
      </c>
      <c r="J2853" s="2" t="e">
        <f>IF(Produit_Tarif_Stock!#REF!&lt;&gt;0,Produit_Tarif_Stock!#REF!,"")</f>
        <v>#REF!</v>
      </c>
      <c r="K2853" s="2" t="e">
        <f>IF(Produit_Tarif_Stock!#REF!&lt;&gt;0,Produit_Tarif_Stock!#REF!,"")</f>
        <v>#REF!</v>
      </c>
      <c r="L2853" s="114" t="e">
        <f>IF(Produit_Tarif_Stock!#REF!&lt;&gt;0,Produit_Tarif_Stock!#REF!,"")</f>
        <v>#REF!</v>
      </c>
      <c r="M2853" s="114" t="e">
        <f>IF(Produit_Tarif_Stock!#REF!&lt;&gt;0,Produit_Tarif_Stock!#REF!,"")</f>
        <v>#REF!</v>
      </c>
      <c r="N2853" s="454"/>
      <c r="P2853" s="2" t="e">
        <f>IF(Produit_Tarif_Stock!#REF!&lt;&gt;0,Produit_Tarif_Stock!#REF!,"")</f>
        <v>#REF!</v>
      </c>
      <c r="Q2853" s="518" t="e">
        <f>IF(Produit_Tarif_Stock!#REF!&lt;&gt;0,(E2853-(E2853*H2853)-Produit_Tarif_Stock!#REF!)/Produit_Tarif_Stock!#REF!*100,(E2853-(E2853*H2853)-Produit_Tarif_Stock!#REF!)/Produit_Tarif_Stock!#REF!*100)</f>
        <v>#REF!</v>
      </c>
      <c r="R2853" s="523">
        <f t="shared" si="91"/>
        <v>0</v>
      </c>
      <c r="S2853" s="524" t="e">
        <f>Produit_Tarif_Stock!#REF!</f>
        <v>#REF!</v>
      </c>
    </row>
    <row r="2854" spans="1:19" ht="24.75" customHeight="1">
      <c r="A2854" s="228" t="e">
        <f>Produit_Tarif_Stock!#REF!</f>
        <v>#REF!</v>
      </c>
      <c r="B2854" s="118" t="e">
        <f>IF(Produit_Tarif_Stock!#REF!&lt;&gt;"",Produit_Tarif_Stock!#REF!,"")</f>
        <v>#REF!</v>
      </c>
      <c r="C2854" s="502" t="e">
        <f>IF(Produit_Tarif_Stock!#REF!&lt;&gt;"",Produit_Tarif_Stock!#REF!,"")</f>
        <v>#REF!</v>
      </c>
      <c r="D2854" s="505" t="e">
        <f>IF(Produit_Tarif_Stock!#REF!&lt;&gt;"",Produit_Tarif_Stock!#REF!,"")</f>
        <v>#REF!</v>
      </c>
      <c r="E2854" s="514" t="e">
        <f>IF(Produit_Tarif_Stock!#REF!&lt;&gt;0,Produit_Tarif_Stock!#REF!,"")</f>
        <v>#REF!</v>
      </c>
      <c r="F2854" s="2" t="e">
        <f>IF(Produit_Tarif_Stock!#REF!&lt;&gt;"",Produit_Tarif_Stock!#REF!,"")</f>
        <v>#REF!</v>
      </c>
      <c r="G2854" s="506" t="e">
        <f>IF(Produit_Tarif_Stock!#REF!&lt;&gt;0,Produit_Tarif_Stock!#REF!,"")</f>
        <v>#REF!</v>
      </c>
      <c r="I2854" s="506" t="str">
        <f t="shared" si="90"/>
        <v/>
      </c>
      <c r="J2854" s="2" t="e">
        <f>IF(Produit_Tarif_Stock!#REF!&lt;&gt;0,Produit_Tarif_Stock!#REF!,"")</f>
        <v>#REF!</v>
      </c>
      <c r="K2854" s="2" t="e">
        <f>IF(Produit_Tarif_Stock!#REF!&lt;&gt;0,Produit_Tarif_Stock!#REF!,"")</f>
        <v>#REF!</v>
      </c>
      <c r="L2854" s="114" t="e">
        <f>IF(Produit_Tarif_Stock!#REF!&lt;&gt;0,Produit_Tarif_Stock!#REF!,"")</f>
        <v>#REF!</v>
      </c>
      <c r="M2854" s="114" t="e">
        <f>IF(Produit_Tarif_Stock!#REF!&lt;&gt;0,Produit_Tarif_Stock!#REF!,"")</f>
        <v>#REF!</v>
      </c>
      <c r="N2854" s="454"/>
      <c r="P2854" s="2" t="e">
        <f>IF(Produit_Tarif_Stock!#REF!&lt;&gt;0,Produit_Tarif_Stock!#REF!,"")</f>
        <v>#REF!</v>
      </c>
      <c r="Q2854" s="518" t="e">
        <f>IF(Produit_Tarif_Stock!#REF!&lt;&gt;0,(E2854-(E2854*H2854)-Produit_Tarif_Stock!#REF!)/Produit_Tarif_Stock!#REF!*100,(E2854-(E2854*H2854)-Produit_Tarif_Stock!#REF!)/Produit_Tarif_Stock!#REF!*100)</f>
        <v>#REF!</v>
      </c>
      <c r="R2854" s="523">
        <f t="shared" si="91"/>
        <v>0</v>
      </c>
      <c r="S2854" s="524" t="e">
        <f>Produit_Tarif_Stock!#REF!</f>
        <v>#REF!</v>
      </c>
    </row>
    <row r="2855" spans="1:19" ht="24.75" customHeight="1">
      <c r="A2855" s="228" t="e">
        <f>Produit_Tarif_Stock!#REF!</f>
        <v>#REF!</v>
      </c>
      <c r="B2855" s="118" t="e">
        <f>IF(Produit_Tarif_Stock!#REF!&lt;&gt;"",Produit_Tarif_Stock!#REF!,"")</f>
        <v>#REF!</v>
      </c>
      <c r="C2855" s="502" t="e">
        <f>IF(Produit_Tarif_Stock!#REF!&lt;&gt;"",Produit_Tarif_Stock!#REF!,"")</f>
        <v>#REF!</v>
      </c>
      <c r="D2855" s="505" t="e">
        <f>IF(Produit_Tarif_Stock!#REF!&lt;&gt;"",Produit_Tarif_Stock!#REF!,"")</f>
        <v>#REF!</v>
      </c>
      <c r="E2855" s="514" t="e">
        <f>IF(Produit_Tarif_Stock!#REF!&lt;&gt;0,Produit_Tarif_Stock!#REF!,"")</f>
        <v>#REF!</v>
      </c>
      <c r="F2855" s="2" t="e">
        <f>IF(Produit_Tarif_Stock!#REF!&lt;&gt;"",Produit_Tarif_Stock!#REF!,"")</f>
        <v>#REF!</v>
      </c>
      <c r="G2855" s="506" t="e">
        <f>IF(Produit_Tarif_Stock!#REF!&lt;&gt;0,Produit_Tarif_Stock!#REF!,"")</f>
        <v>#REF!</v>
      </c>
      <c r="I2855" s="506" t="str">
        <f t="shared" si="90"/>
        <v/>
      </c>
      <c r="J2855" s="2" t="e">
        <f>IF(Produit_Tarif_Stock!#REF!&lt;&gt;0,Produit_Tarif_Stock!#REF!,"")</f>
        <v>#REF!</v>
      </c>
      <c r="K2855" s="2" t="e">
        <f>IF(Produit_Tarif_Stock!#REF!&lt;&gt;0,Produit_Tarif_Stock!#REF!,"")</f>
        <v>#REF!</v>
      </c>
      <c r="L2855" s="114" t="e">
        <f>IF(Produit_Tarif_Stock!#REF!&lt;&gt;0,Produit_Tarif_Stock!#REF!,"")</f>
        <v>#REF!</v>
      </c>
      <c r="M2855" s="114" t="e">
        <f>IF(Produit_Tarif_Stock!#REF!&lt;&gt;0,Produit_Tarif_Stock!#REF!,"")</f>
        <v>#REF!</v>
      </c>
      <c r="N2855" s="454"/>
      <c r="P2855" s="2" t="e">
        <f>IF(Produit_Tarif_Stock!#REF!&lt;&gt;0,Produit_Tarif_Stock!#REF!,"")</f>
        <v>#REF!</v>
      </c>
      <c r="Q2855" s="518" t="e">
        <f>IF(Produit_Tarif_Stock!#REF!&lt;&gt;0,(E2855-(E2855*H2855)-Produit_Tarif_Stock!#REF!)/Produit_Tarif_Stock!#REF!*100,(E2855-(E2855*H2855)-Produit_Tarif_Stock!#REF!)/Produit_Tarif_Stock!#REF!*100)</f>
        <v>#REF!</v>
      </c>
      <c r="R2855" s="523">
        <f t="shared" si="91"/>
        <v>0</v>
      </c>
      <c r="S2855" s="524" t="e">
        <f>Produit_Tarif_Stock!#REF!</f>
        <v>#REF!</v>
      </c>
    </row>
    <row r="2856" spans="1:19" ht="24.75" customHeight="1">
      <c r="A2856" s="228" t="e">
        <f>Produit_Tarif_Stock!#REF!</f>
        <v>#REF!</v>
      </c>
      <c r="B2856" s="118" t="e">
        <f>IF(Produit_Tarif_Stock!#REF!&lt;&gt;"",Produit_Tarif_Stock!#REF!,"")</f>
        <v>#REF!</v>
      </c>
      <c r="C2856" s="502" t="e">
        <f>IF(Produit_Tarif_Stock!#REF!&lt;&gt;"",Produit_Tarif_Stock!#REF!,"")</f>
        <v>#REF!</v>
      </c>
      <c r="D2856" s="505" t="e">
        <f>IF(Produit_Tarif_Stock!#REF!&lt;&gt;"",Produit_Tarif_Stock!#REF!,"")</f>
        <v>#REF!</v>
      </c>
      <c r="E2856" s="514" t="e">
        <f>IF(Produit_Tarif_Stock!#REF!&lt;&gt;0,Produit_Tarif_Stock!#REF!,"")</f>
        <v>#REF!</v>
      </c>
      <c r="F2856" s="2" t="e">
        <f>IF(Produit_Tarif_Stock!#REF!&lt;&gt;"",Produit_Tarif_Stock!#REF!,"")</f>
        <v>#REF!</v>
      </c>
      <c r="G2856" s="506" t="e">
        <f>IF(Produit_Tarif_Stock!#REF!&lt;&gt;0,Produit_Tarif_Stock!#REF!,"")</f>
        <v>#REF!</v>
      </c>
      <c r="I2856" s="506" t="str">
        <f t="shared" si="90"/>
        <v/>
      </c>
      <c r="J2856" s="2" t="e">
        <f>IF(Produit_Tarif_Stock!#REF!&lt;&gt;0,Produit_Tarif_Stock!#REF!,"")</f>
        <v>#REF!</v>
      </c>
      <c r="K2856" s="2" t="e">
        <f>IF(Produit_Tarif_Stock!#REF!&lt;&gt;0,Produit_Tarif_Stock!#REF!,"")</f>
        <v>#REF!</v>
      </c>
      <c r="L2856" s="114" t="e">
        <f>IF(Produit_Tarif_Stock!#REF!&lt;&gt;0,Produit_Tarif_Stock!#REF!,"")</f>
        <v>#REF!</v>
      </c>
      <c r="M2856" s="114" t="e">
        <f>IF(Produit_Tarif_Stock!#REF!&lt;&gt;0,Produit_Tarif_Stock!#REF!,"")</f>
        <v>#REF!</v>
      </c>
      <c r="N2856" s="454"/>
      <c r="P2856" s="2" t="e">
        <f>IF(Produit_Tarif_Stock!#REF!&lt;&gt;0,Produit_Tarif_Stock!#REF!,"")</f>
        <v>#REF!</v>
      </c>
      <c r="Q2856" s="518" t="e">
        <f>IF(Produit_Tarif_Stock!#REF!&lt;&gt;0,(E2856-(E2856*H2856)-Produit_Tarif_Stock!#REF!)/Produit_Tarif_Stock!#REF!*100,(E2856-(E2856*H2856)-Produit_Tarif_Stock!#REF!)/Produit_Tarif_Stock!#REF!*100)</f>
        <v>#REF!</v>
      </c>
      <c r="R2856" s="523">
        <f t="shared" si="91"/>
        <v>0</v>
      </c>
      <c r="S2856" s="524" t="e">
        <f>Produit_Tarif_Stock!#REF!</f>
        <v>#REF!</v>
      </c>
    </row>
    <row r="2857" spans="1:19" ht="24.75" customHeight="1">
      <c r="A2857" s="228" t="e">
        <f>Produit_Tarif_Stock!#REF!</f>
        <v>#REF!</v>
      </c>
      <c r="B2857" s="118" t="e">
        <f>IF(Produit_Tarif_Stock!#REF!&lt;&gt;"",Produit_Tarif_Stock!#REF!,"")</f>
        <v>#REF!</v>
      </c>
      <c r="C2857" s="502" t="e">
        <f>IF(Produit_Tarif_Stock!#REF!&lt;&gt;"",Produit_Tarif_Stock!#REF!,"")</f>
        <v>#REF!</v>
      </c>
      <c r="D2857" s="505" t="e">
        <f>IF(Produit_Tarif_Stock!#REF!&lt;&gt;"",Produit_Tarif_Stock!#REF!,"")</f>
        <v>#REF!</v>
      </c>
      <c r="E2857" s="514" t="e">
        <f>IF(Produit_Tarif_Stock!#REF!&lt;&gt;0,Produit_Tarif_Stock!#REF!,"")</f>
        <v>#REF!</v>
      </c>
      <c r="F2857" s="2" t="e">
        <f>IF(Produit_Tarif_Stock!#REF!&lt;&gt;"",Produit_Tarif_Stock!#REF!,"")</f>
        <v>#REF!</v>
      </c>
      <c r="G2857" s="506" t="e">
        <f>IF(Produit_Tarif_Stock!#REF!&lt;&gt;0,Produit_Tarif_Stock!#REF!,"")</f>
        <v>#REF!</v>
      </c>
      <c r="I2857" s="506" t="str">
        <f t="shared" si="90"/>
        <v/>
      </c>
      <c r="J2857" s="2" t="e">
        <f>IF(Produit_Tarif_Stock!#REF!&lt;&gt;0,Produit_Tarif_Stock!#REF!,"")</f>
        <v>#REF!</v>
      </c>
      <c r="K2857" s="2" t="e">
        <f>IF(Produit_Tarif_Stock!#REF!&lt;&gt;0,Produit_Tarif_Stock!#REF!,"")</f>
        <v>#REF!</v>
      </c>
      <c r="L2857" s="114" t="e">
        <f>IF(Produit_Tarif_Stock!#REF!&lt;&gt;0,Produit_Tarif_Stock!#REF!,"")</f>
        <v>#REF!</v>
      </c>
      <c r="M2857" s="114" t="e">
        <f>IF(Produit_Tarif_Stock!#REF!&lt;&gt;0,Produit_Tarif_Stock!#REF!,"")</f>
        <v>#REF!</v>
      </c>
      <c r="N2857" s="454"/>
      <c r="P2857" s="2" t="e">
        <f>IF(Produit_Tarif_Stock!#REF!&lt;&gt;0,Produit_Tarif_Stock!#REF!,"")</f>
        <v>#REF!</v>
      </c>
      <c r="Q2857" s="518" t="e">
        <f>IF(Produit_Tarif_Stock!#REF!&lt;&gt;0,(E2857-(E2857*H2857)-Produit_Tarif_Stock!#REF!)/Produit_Tarif_Stock!#REF!*100,(E2857-(E2857*H2857)-Produit_Tarif_Stock!#REF!)/Produit_Tarif_Stock!#REF!*100)</f>
        <v>#REF!</v>
      </c>
      <c r="R2857" s="523">
        <f t="shared" si="91"/>
        <v>0</v>
      </c>
      <c r="S2857" s="524" t="e">
        <f>Produit_Tarif_Stock!#REF!</f>
        <v>#REF!</v>
      </c>
    </row>
    <row r="2858" spans="1:19" ht="24.75" customHeight="1">
      <c r="A2858" s="228" t="e">
        <f>Produit_Tarif_Stock!#REF!</f>
        <v>#REF!</v>
      </c>
      <c r="B2858" s="118" t="e">
        <f>IF(Produit_Tarif_Stock!#REF!&lt;&gt;"",Produit_Tarif_Stock!#REF!,"")</f>
        <v>#REF!</v>
      </c>
      <c r="C2858" s="502" t="e">
        <f>IF(Produit_Tarif_Stock!#REF!&lt;&gt;"",Produit_Tarif_Stock!#REF!,"")</f>
        <v>#REF!</v>
      </c>
      <c r="D2858" s="505" t="e">
        <f>IF(Produit_Tarif_Stock!#REF!&lt;&gt;"",Produit_Tarif_Stock!#REF!,"")</f>
        <v>#REF!</v>
      </c>
      <c r="E2858" s="514" t="e">
        <f>IF(Produit_Tarif_Stock!#REF!&lt;&gt;0,Produit_Tarif_Stock!#REF!,"")</f>
        <v>#REF!</v>
      </c>
      <c r="F2858" s="2" t="e">
        <f>IF(Produit_Tarif_Stock!#REF!&lt;&gt;"",Produit_Tarif_Stock!#REF!,"")</f>
        <v>#REF!</v>
      </c>
      <c r="G2858" s="506" t="e">
        <f>IF(Produit_Tarif_Stock!#REF!&lt;&gt;0,Produit_Tarif_Stock!#REF!,"")</f>
        <v>#REF!</v>
      </c>
      <c r="I2858" s="506" t="str">
        <f t="shared" si="90"/>
        <v/>
      </c>
      <c r="J2858" s="2" t="e">
        <f>IF(Produit_Tarif_Stock!#REF!&lt;&gt;0,Produit_Tarif_Stock!#REF!,"")</f>
        <v>#REF!</v>
      </c>
      <c r="K2858" s="2" t="e">
        <f>IF(Produit_Tarif_Stock!#REF!&lt;&gt;0,Produit_Tarif_Stock!#REF!,"")</f>
        <v>#REF!</v>
      </c>
      <c r="L2858" s="114" t="e">
        <f>IF(Produit_Tarif_Stock!#REF!&lt;&gt;0,Produit_Tarif_Stock!#REF!,"")</f>
        <v>#REF!</v>
      </c>
      <c r="M2858" s="114" t="e">
        <f>IF(Produit_Tarif_Stock!#REF!&lt;&gt;0,Produit_Tarif_Stock!#REF!,"")</f>
        <v>#REF!</v>
      </c>
      <c r="N2858" s="454"/>
      <c r="P2858" s="2" t="e">
        <f>IF(Produit_Tarif_Stock!#REF!&lt;&gt;0,Produit_Tarif_Stock!#REF!,"")</f>
        <v>#REF!</v>
      </c>
      <c r="Q2858" s="518" t="e">
        <f>IF(Produit_Tarif_Stock!#REF!&lt;&gt;0,(E2858-(E2858*H2858)-Produit_Tarif_Stock!#REF!)/Produit_Tarif_Stock!#REF!*100,(E2858-(E2858*H2858)-Produit_Tarif_Stock!#REF!)/Produit_Tarif_Stock!#REF!*100)</f>
        <v>#REF!</v>
      </c>
      <c r="R2858" s="523">
        <f t="shared" si="91"/>
        <v>0</v>
      </c>
      <c r="S2858" s="524" t="e">
        <f>Produit_Tarif_Stock!#REF!</f>
        <v>#REF!</v>
      </c>
    </row>
    <row r="2859" spans="1:19" ht="24.75" customHeight="1">
      <c r="A2859" s="228" t="e">
        <f>Produit_Tarif_Stock!#REF!</f>
        <v>#REF!</v>
      </c>
      <c r="B2859" s="118" t="e">
        <f>IF(Produit_Tarif_Stock!#REF!&lt;&gt;"",Produit_Tarif_Stock!#REF!,"")</f>
        <v>#REF!</v>
      </c>
      <c r="C2859" s="502" t="e">
        <f>IF(Produit_Tarif_Stock!#REF!&lt;&gt;"",Produit_Tarif_Stock!#REF!,"")</f>
        <v>#REF!</v>
      </c>
      <c r="D2859" s="505" t="e">
        <f>IF(Produit_Tarif_Stock!#REF!&lt;&gt;"",Produit_Tarif_Stock!#REF!,"")</f>
        <v>#REF!</v>
      </c>
      <c r="E2859" s="514" t="e">
        <f>IF(Produit_Tarif_Stock!#REF!&lt;&gt;0,Produit_Tarif_Stock!#REF!,"")</f>
        <v>#REF!</v>
      </c>
      <c r="F2859" s="2" t="e">
        <f>IF(Produit_Tarif_Stock!#REF!&lt;&gt;"",Produit_Tarif_Stock!#REF!,"")</f>
        <v>#REF!</v>
      </c>
      <c r="G2859" s="506" t="e">
        <f>IF(Produit_Tarif_Stock!#REF!&lt;&gt;0,Produit_Tarif_Stock!#REF!,"")</f>
        <v>#REF!</v>
      </c>
      <c r="I2859" s="506" t="str">
        <f t="shared" si="90"/>
        <v/>
      </c>
      <c r="J2859" s="2" t="e">
        <f>IF(Produit_Tarif_Stock!#REF!&lt;&gt;0,Produit_Tarif_Stock!#REF!,"")</f>
        <v>#REF!</v>
      </c>
      <c r="K2859" s="2" t="e">
        <f>IF(Produit_Tarif_Stock!#REF!&lt;&gt;0,Produit_Tarif_Stock!#REF!,"")</f>
        <v>#REF!</v>
      </c>
      <c r="L2859" s="114" t="e">
        <f>IF(Produit_Tarif_Stock!#REF!&lt;&gt;0,Produit_Tarif_Stock!#REF!,"")</f>
        <v>#REF!</v>
      </c>
      <c r="M2859" s="114" t="e">
        <f>IF(Produit_Tarif_Stock!#REF!&lt;&gt;0,Produit_Tarif_Stock!#REF!,"")</f>
        <v>#REF!</v>
      </c>
      <c r="N2859" s="454"/>
      <c r="P2859" s="2" t="e">
        <f>IF(Produit_Tarif_Stock!#REF!&lt;&gt;0,Produit_Tarif_Stock!#REF!,"")</f>
        <v>#REF!</v>
      </c>
      <c r="Q2859" s="518" t="e">
        <f>IF(Produit_Tarif_Stock!#REF!&lt;&gt;0,(E2859-(E2859*H2859)-Produit_Tarif_Stock!#REF!)/Produit_Tarif_Stock!#REF!*100,(E2859-(E2859*H2859)-Produit_Tarif_Stock!#REF!)/Produit_Tarif_Stock!#REF!*100)</f>
        <v>#REF!</v>
      </c>
      <c r="R2859" s="523">
        <f t="shared" si="91"/>
        <v>0</v>
      </c>
      <c r="S2859" s="524" t="e">
        <f>Produit_Tarif_Stock!#REF!</f>
        <v>#REF!</v>
      </c>
    </row>
    <row r="2860" spans="1:19" ht="24.75" customHeight="1">
      <c r="A2860" s="228" t="e">
        <f>Produit_Tarif_Stock!#REF!</f>
        <v>#REF!</v>
      </c>
      <c r="B2860" s="118" t="e">
        <f>IF(Produit_Tarif_Stock!#REF!&lt;&gt;"",Produit_Tarif_Stock!#REF!,"")</f>
        <v>#REF!</v>
      </c>
      <c r="C2860" s="502" t="e">
        <f>IF(Produit_Tarif_Stock!#REF!&lt;&gt;"",Produit_Tarif_Stock!#REF!,"")</f>
        <v>#REF!</v>
      </c>
      <c r="D2860" s="505" t="e">
        <f>IF(Produit_Tarif_Stock!#REF!&lt;&gt;"",Produit_Tarif_Stock!#REF!,"")</f>
        <v>#REF!</v>
      </c>
      <c r="E2860" s="514" t="e">
        <f>IF(Produit_Tarif_Stock!#REF!&lt;&gt;0,Produit_Tarif_Stock!#REF!,"")</f>
        <v>#REF!</v>
      </c>
      <c r="F2860" s="2" t="e">
        <f>IF(Produit_Tarif_Stock!#REF!&lt;&gt;"",Produit_Tarif_Stock!#REF!,"")</f>
        <v>#REF!</v>
      </c>
      <c r="G2860" s="506" t="e">
        <f>IF(Produit_Tarif_Stock!#REF!&lt;&gt;0,Produit_Tarif_Stock!#REF!,"")</f>
        <v>#REF!</v>
      </c>
      <c r="I2860" s="506" t="str">
        <f t="shared" si="90"/>
        <v/>
      </c>
      <c r="J2860" s="2" t="e">
        <f>IF(Produit_Tarif_Stock!#REF!&lt;&gt;0,Produit_Tarif_Stock!#REF!,"")</f>
        <v>#REF!</v>
      </c>
      <c r="K2860" s="2" t="e">
        <f>IF(Produit_Tarif_Stock!#REF!&lt;&gt;0,Produit_Tarif_Stock!#REF!,"")</f>
        <v>#REF!</v>
      </c>
      <c r="L2860" s="114" t="e">
        <f>IF(Produit_Tarif_Stock!#REF!&lt;&gt;0,Produit_Tarif_Stock!#REF!,"")</f>
        <v>#REF!</v>
      </c>
      <c r="M2860" s="114" t="e">
        <f>IF(Produit_Tarif_Stock!#REF!&lt;&gt;0,Produit_Tarif_Stock!#REF!,"")</f>
        <v>#REF!</v>
      </c>
      <c r="N2860" s="454"/>
      <c r="P2860" s="2" t="e">
        <f>IF(Produit_Tarif_Stock!#REF!&lt;&gt;0,Produit_Tarif_Stock!#REF!,"")</f>
        <v>#REF!</v>
      </c>
      <c r="Q2860" s="518" t="e">
        <f>IF(Produit_Tarif_Stock!#REF!&lt;&gt;0,(E2860-(E2860*H2860)-Produit_Tarif_Stock!#REF!)/Produit_Tarif_Stock!#REF!*100,(E2860-(E2860*H2860)-Produit_Tarif_Stock!#REF!)/Produit_Tarif_Stock!#REF!*100)</f>
        <v>#REF!</v>
      </c>
      <c r="R2860" s="523">
        <f t="shared" si="91"/>
        <v>0</v>
      </c>
      <c r="S2860" s="524" t="e">
        <f>Produit_Tarif_Stock!#REF!</f>
        <v>#REF!</v>
      </c>
    </row>
    <row r="2861" spans="1:19" ht="24.75" customHeight="1">
      <c r="A2861" s="228" t="e">
        <f>Produit_Tarif_Stock!#REF!</f>
        <v>#REF!</v>
      </c>
      <c r="B2861" s="118" t="e">
        <f>IF(Produit_Tarif_Stock!#REF!&lt;&gt;"",Produit_Tarif_Stock!#REF!,"")</f>
        <v>#REF!</v>
      </c>
      <c r="C2861" s="502" t="e">
        <f>IF(Produit_Tarif_Stock!#REF!&lt;&gt;"",Produit_Tarif_Stock!#REF!,"")</f>
        <v>#REF!</v>
      </c>
      <c r="D2861" s="505" t="e">
        <f>IF(Produit_Tarif_Stock!#REF!&lt;&gt;"",Produit_Tarif_Stock!#REF!,"")</f>
        <v>#REF!</v>
      </c>
      <c r="E2861" s="514" t="e">
        <f>IF(Produit_Tarif_Stock!#REF!&lt;&gt;0,Produit_Tarif_Stock!#REF!,"")</f>
        <v>#REF!</v>
      </c>
      <c r="F2861" s="2" t="e">
        <f>IF(Produit_Tarif_Stock!#REF!&lt;&gt;"",Produit_Tarif_Stock!#REF!,"")</f>
        <v>#REF!</v>
      </c>
      <c r="G2861" s="506" t="e">
        <f>IF(Produit_Tarif_Stock!#REF!&lt;&gt;0,Produit_Tarif_Stock!#REF!,"")</f>
        <v>#REF!</v>
      </c>
      <c r="I2861" s="506" t="str">
        <f t="shared" si="90"/>
        <v/>
      </c>
      <c r="J2861" s="2" t="e">
        <f>IF(Produit_Tarif_Stock!#REF!&lt;&gt;0,Produit_Tarif_Stock!#REF!,"")</f>
        <v>#REF!</v>
      </c>
      <c r="K2861" s="2" t="e">
        <f>IF(Produit_Tarif_Stock!#REF!&lt;&gt;0,Produit_Tarif_Stock!#REF!,"")</f>
        <v>#REF!</v>
      </c>
      <c r="L2861" s="114" t="e">
        <f>IF(Produit_Tarif_Stock!#REF!&lt;&gt;0,Produit_Tarif_Stock!#REF!,"")</f>
        <v>#REF!</v>
      </c>
      <c r="M2861" s="114" t="e">
        <f>IF(Produit_Tarif_Stock!#REF!&lt;&gt;0,Produit_Tarif_Stock!#REF!,"")</f>
        <v>#REF!</v>
      </c>
      <c r="N2861" s="454"/>
      <c r="P2861" s="2" t="e">
        <f>IF(Produit_Tarif_Stock!#REF!&lt;&gt;0,Produit_Tarif_Stock!#REF!,"")</f>
        <v>#REF!</v>
      </c>
      <c r="Q2861" s="518" t="e">
        <f>IF(Produit_Tarif_Stock!#REF!&lt;&gt;0,(E2861-(E2861*H2861)-Produit_Tarif_Stock!#REF!)/Produit_Tarif_Stock!#REF!*100,(E2861-(E2861*H2861)-Produit_Tarif_Stock!#REF!)/Produit_Tarif_Stock!#REF!*100)</f>
        <v>#REF!</v>
      </c>
      <c r="R2861" s="523">
        <f t="shared" si="91"/>
        <v>0</v>
      </c>
      <c r="S2861" s="524" t="e">
        <f>Produit_Tarif_Stock!#REF!</f>
        <v>#REF!</v>
      </c>
    </row>
    <row r="2862" spans="1:19" ht="24.75" customHeight="1">
      <c r="A2862" s="228" t="e">
        <f>Produit_Tarif_Stock!#REF!</f>
        <v>#REF!</v>
      </c>
      <c r="B2862" s="118" t="e">
        <f>IF(Produit_Tarif_Stock!#REF!&lt;&gt;"",Produit_Tarif_Stock!#REF!,"")</f>
        <v>#REF!</v>
      </c>
      <c r="C2862" s="502" t="e">
        <f>IF(Produit_Tarif_Stock!#REF!&lt;&gt;"",Produit_Tarif_Stock!#REF!,"")</f>
        <v>#REF!</v>
      </c>
      <c r="D2862" s="505" t="e">
        <f>IF(Produit_Tarif_Stock!#REF!&lt;&gt;"",Produit_Tarif_Stock!#REF!,"")</f>
        <v>#REF!</v>
      </c>
      <c r="E2862" s="514" t="e">
        <f>IF(Produit_Tarif_Stock!#REF!&lt;&gt;0,Produit_Tarif_Stock!#REF!,"")</f>
        <v>#REF!</v>
      </c>
      <c r="F2862" s="2" t="e">
        <f>IF(Produit_Tarif_Stock!#REF!&lt;&gt;"",Produit_Tarif_Stock!#REF!,"")</f>
        <v>#REF!</v>
      </c>
      <c r="G2862" s="506" t="e">
        <f>IF(Produit_Tarif_Stock!#REF!&lt;&gt;0,Produit_Tarif_Stock!#REF!,"")</f>
        <v>#REF!</v>
      </c>
      <c r="I2862" s="506" t="str">
        <f t="shared" si="90"/>
        <v/>
      </c>
      <c r="J2862" s="2" t="e">
        <f>IF(Produit_Tarif_Stock!#REF!&lt;&gt;0,Produit_Tarif_Stock!#REF!,"")</f>
        <v>#REF!</v>
      </c>
      <c r="K2862" s="2" t="e">
        <f>IF(Produit_Tarif_Stock!#REF!&lt;&gt;0,Produit_Tarif_Stock!#REF!,"")</f>
        <v>#REF!</v>
      </c>
      <c r="L2862" s="114" t="e">
        <f>IF(Produit_Tarif_Stock!#REF!&lt;&gt;0,Produit_Tarif_Stock!#REF!,"")</f>
        <v>#REF!</v>
      </c>
      <c r="M2862" s="114" t="e">
        <f>IF(Produit_Tarif_Stock!#REF!&lt;&gt;0,Produit_Tarif_Stock!#REF!,"")</f>
        <v>#REF!</v>
      </c>
      <c r="N2862" s="454"/>
      <c r="P2862" s="2" t="e">
        <f>IF(Produit_Tarif_Stock!#REF!&lt;&gt;0,Produit_Tarif_Stock!#REF!,"")</f>
        <v>#REF!</v>
      </c>
      <c r="Q2862" s="518" t="e">
        <f>IF(Produit_Tarif_Stock!#REF!&lt;&gt;0,(E2862-(E2862*H2862)-Produit_Tarif_Stock!#REF!)/Produit_Tarif_Stock!#REF!*100,(E2862-(E2862*H2862)-Produit_Tarif_Stock!#REF!)/Produit_Tarif_Stock!#REF!*100)</f>
        <v>#REF!</v>
      </c>
      <c r="R2862" s="523">
        <f t="shared" si="91"/>
        <v>0</v>
      </c>
      <c r="S2862" s="524" t="e">
        <f>Produit_Tarif_Stock!#REF!</f>
        <v>#REF!</v>
      </c>
    </row>
    <row r="2863" spans="1:19" ht="24.75" customHeight="1">
      <c r="A2863" s="228" t="e">
        <f>Produit_Tarif_Stock!#REF!</f>
        <v>#REF!</v>
      </c>
      <c r="B2863" s="118" t="e">
        <f>IF(Produit_Tarif_Stock!#REF!&lt;&gt;"",Produit_Tarif_Stock!#REF!,"")</f>
        <v>#REF!</v>
      </c>
      <c r="C2863" s="502" t="e">
        <f>IF(Produit_Tarif_Stock!#REF!&lt;&gt;"",Produit_Tarif_Stock!#REF!,"")</f>
        <v>#REF!</v>
      </c>
      <c r="D2863" s="505" t="e">
        <f>IF(Produit_Tarif_Stock!#REF!&lt;&gt;"",Produit_Tarif_Stock!#REF!,"")</f>
        <v>#REF!</v>
      </c>
      <c r="E2863" s="514" t="e">
        <f>IF(Produit_Tarif_Stock!#REF!&lt;&gt;0,Produit_Tarif_Stock!#REF!,"")</f>
        <v>#REF!</v>
      </c>
      <c r="F2863" s="2" t="e">
        <f>IF(Produit_Tarif_Stock!#REF!&lt;&gt;"",Produit_Tarif_Stock!#REF!,"")</f>
        <v>#REF!</v>
      </c>
      <c r="G2863" s="506" t="e">
        <f>IF(Produit_Tarif_Stock!#REF!&lt;&gt;0,Produit_Tarif_Stock!#REF!,"")</f>
        <v>#REF!</v>
      </c>
      <c r="I2863" s="506" t="str">
        <f t="shared" si="90"/>
        <v/>
      </c>
      <c r="J2863" s="2" t="e">
        <f>IF(Produit_Tarif_Stock!#REF!&lt;&gt;0,Produit_Tarif_Stock!#REF!,"")</f>
        <v>#REF!</v>
      </c>
      <c r="K2863" s="2" t="e">
        <f>IF(Produit_Tarif_Stock!#REF!&lt;&gt;0,Produit_Tarif_Stock!#REF!,"")</f>
        <v>#REF!</v>
      </c>
      <c r="L2863" s="114" t="e">
        <f>IF(Produit_Tarif_Stock!#REF!&lt;&gt;0,Produit_Tarif_Stock!#REF!,"")</f>
        <v>#REF!</v>
      </c>
      <c r="M2863" s="114" t="e">
        <f>IF(Produit_Tarif_Stock!#REF!&lt;&gt;0,Produit_Tarif_Stock!#REF!,"")</f>
        <v>#REF!</v>
      </c>
      <c r="N2863" s="454"/>
      <c r="P2863" s="2" t="e">
        <f>IF(Produit_Tarif_Stock!#REF!&lt;&gt;0,Produit_Tarif_Stock!#REF!,"")</f>
        <v>#REF!</v>
      </c>
      <c r="Q2863" s="518" t="e">
        <f>IF(Produit_Tarif_Stock!#REF!&lt;&gt;0,(E2863-(E2863*H2863)-Produit_Tarif_Stock!#REF!)/Produit_Tarif_Stock!#REF!*100,(E2863-(E2863*H2863)-Produit_Tarif_Stock!#REF!)/Produit_Tarif_Stock!#REF!*100)</f>
        <v>#REF!</v>
      </c>
      <c r="R2863" s="523">
        <f t="shared" si="91"/>
        <v>0</v>
      </c>
      <c r="S2863" s="524" t="e">
        <f>Produit_Tarif_Stock!#REF!</f>
        <v>#REF!</v>
      </c>
    </row>
    <row r="2864" spans="1:19" ht="24.75" customHeight="1">
      <c r="A2864" s="228" t="e">
        <f>Produit_Tarif_Stock!#REF!</f>
        <v>#REF!</v>
      </c>
      <c r="B2864" s="118" t="e">
        <f>IF(Produit_Tarif_Stock!#REF!&lt;&gt;"",Produit_Tarif_Stock!#REF!,"")</f>
        <v>#REF!</v>
      </c>
      <c r="C2864" s="502" t="e">
        <f>IF(Produit_Tarif_Stock!#REF!&lt;&gt;"",Produit_Tarif_Stock!#REF!,"")</f>
        <v>#REF!</v>
      </c>
      <c r="D2864" s="505" t="e">
        <f>IF(Produit_Tarif_Stock!#REF!&lt;&gt;"",Produit_Tarif_Stock!#REF!,"")</f>
        <v>#REF!</v>
      </c>
      <c r="E2864" s="514" t="e">
        <f>IF(Produit_Tarif_Stock!#REF!&lt;&gt;0,Produit_Tarif_Stock!#REF!,"")</f>
        <v>#REF!</v>
      </c>
      <c r="F2864" s="2" t="e">
        <f>IF(Produit_Tarif_Stock!#REF!&lt;&gt;"",Produit_Tarif_Stock!#REF!,"")</f>
        <v>#REF!</v>
      </c>
      <c r="G2864" s="506" t="e">
        <f>IF(Produit_Tarif_Stock!#REF!&lt;&gt;0,Produit_Tarif_Stock!#REF!,"")</f>
        <v>#REF!</v>
      </c>
      <c r="I2864" s="506" t="str">
        <f t="shared" si="90"/>
        <v/>
      </c>
      <c r="J2864" s="2" t="e">
        <f>IF(Produit_Tarif_Stock!#REF!&lt;&gt;0,Produit_Tarif_Stock!#REF!,"")</f>
        <v>#REF!</v>
      </c>
      <c r="K2864" s="2" t="e">
        <f>IF(Produit_Tarif_Stock!#REF!&lt;&gt;0,Produit_Tarif_Stock!#REF!,"")</f>
        <v>#REF!</v>
      </c>
      <c r="L2864" s="114" t="e">
        <f>IF(Produit_Tarif_Stock!#REF!&lt;&gt;0,Produit_Tarif_Stock!#REF!,"")</f>
        <v>#REF!</v>
      </c>
      <c r="M2864" s="114" t="e">
        <f>IF(Produit_Tarif_Stock!#REF!&lt;&gt;0,Produit_Tarif_Stock!#REF!,"")</f>
        <v>#REF!</v>
      </c>
      <c r="N2864" s="454"/>
      <c r="P2864" s="2" t="e">
        <f>IF(Produit_Tarif_Stock!#REF!&lt;&gt;0,Produit_Tarif_Stock!#REF!,"")</f>
        <v>#REF!</v>
      </c>
      <c r="Q2864" s="518" t="e">
        <f>IF(Produit_Tarif_Stock!#REF!&lt;&gt;0,(E2864-(E2864*H2864)-Produit_Tarif_Stock!#REF!)/Produit_Tarif_Stock!#REF!*100,(E2864-(E2864*H2864)-Produit_Tarif_Stock!#REF!)/Produit_Tarif_Stock!#REF!*100)</f>
        <v>#REF!</v>
      </c>
      <c r="R2864" s="523">
        <f t="shared" si="91"/>
        <v>0</v>
      </c>
      <c r="S2864" s="524" t="e">
        <f>Produit_Tarif_Stock!#REF!</f>
        <v>#REF!</v>
      </c>
    </row>
    <row r="2865" spans="1:19" ht="24.75" customHeight="1">
      <c r="A2865" s="228" t="e">
        <f>Produit_Tarif_Stock!#REF!</f>
        <v>#REF!</v>
      </c>
      <c r="B2865" s="118" t="e">
        <f>IF(Produit_Tarif_Stock!#REF!&lt;&gt;"",Produit_Tarif_Stock!#REF!,"")</f>
        <v>#REF!</v>
      </c>
      <c r="C2865" s="502" t="e">
        <f>IF(Produit_Tarif_Stock!#REF!&lt;&gt;"",Produit_Tarif_Stock!#REF!,"")</f>
        <v>#REF!</v>
      </c>
      <c r="D2865" s="505" t="e">
        <f>IF(Produit_Tarif_Stock!#REF!&lt;&gt;"",Produit_Tarif_Stock!#REF!,"")</f>
        <v>#REF!</v>
      </c>
      <c r="E2865" s="514" t="e">
        <f>IF(Produit_Tarif_Stock!#REF!&lt;&gt;0,Produit_Tarif_Stock!#REF!,"")</f>
        <v>#REF!</v>
      </c>
      <c r="F2865" s="2" t="e">
        <f>IF(Produit_Tarif_Stock!#REF!&lt;&gt;"",Produit_Tarif_Stock!#REF!,"")</f>
        <v>#REF!</v>
      </c>
      <c r="G2865" s="506" t="e">
        <f>IF(Produit_Tarif_Stock!#REF!&lt;&gt;0,Produit_Tarif_Stock!#REF!,"")</f>
        <v>#REF!</v>
      </c>
      <c r="I2865" s="506" t="str">
        <f t="shared" si="90"/>
        <v/>
      </c>
      <c r="J2865" s="2" t="e">
        <f>IF(Produit_Tarif_Stock!#REF!&lt;&gt;0,Produit_Tarif_Stock!#REF!,"")</f>
        <v>#REF!</v>
      </c>
      <c r="K2865" s="2" t="e">
        <f>IF(Produit_Tarif_Stock!#REF!&lt;&gt;0,Produit_Tarif_Stock!#REF!,"")</f>
        <v>#REF!</v>
      </c>
      <c r="L2865" s="114" t="e">
        <f>IF(Produit_Tarif_Stock!#REF!&lt;&gt;0,Produit_Tarif_Stock!#REF!,"")</f>
        <v>#REF!</v>
      </c>
      <c r="M2865" s="114" t="e">
        <f>IF(Produit_Tarif_Stock!#REF!&lt;&gt;0,Produit_Tarif_Stock!#REF!,"")</f>
        <v>#REF!</v>
      </c>
      <c r="N2865" s="454"/>
      <c r="P2865" s="2" t="e">
        <f>IF(Produit_Tarif_Stock!#REF!&lt;&gt;0,Produit_Tarif_Stock!#REF!,"")</f>
        <v>#REF!</v>
      </c>
      <c r="Q2865" s="518" t="e">
        <f>IF(Produit_Tarif_Stock!#REF!&lt;&gt;0,(E2865-(E2865*H2865)-Produit_Tarif_Stock!#REF!)/Produit_Tarif_Stock!#REF!*100,(E2865-(E2865*H2865)-Produit_Tarif_Stock!#REF!)/Produit_Tarif_Stock!#REF!*100)</f>
        <v>#REF!</v>
      </c>
      <c r="R2865" s="523">
        <f t="shared" si="91"/>
        <v>0</v>
      </c>
      <c r="S2865" s="524" t="e">
        <f>Produit_Tarif_Stock!#REF!</f>
        <v>#REF!</v>
      </c>
    </row>
    <row r="2866" spans="1:19" ht="24.75" customHeight="1">
      <c r="A2866" s="228" t="e">
        <f>Produit_Tarif_Stock!#REF!</f>
        <v>#REF!</v>
      </c>
      <c r="B2866" s="118" t="e">
        <f>IF(Produit_Tarif_Stock!#REF!&lt;&gt;"",Produit_Tarif_Stock!#REF!,"")</f>
        <v>#REF!</v>
      </c>
      <c r="C2866" s="502" t="e">
        <f>IF(Produit_Tarif_Stock!#REF!&lt;&gt;"",Produit_Tarif_Stock!#REF!,"")</f>
        <v>#REF!</v>
      </c>
      <c r="D2866" s="505" t="e">
        <f>IF(Produit_Tarif_Stock!#REF!&lt;&gt;"",Produit_Tarif_Stock!#REF!,"")</f>
        <v>#REF!</v>
      </c>
      <c r="E2866" s="514" t="e">
        <f>IF(Produit_Tarif_Stock!#REF!&lt;&gt;0,Produit_Tarif_Stock!#REF!,"")</f>
        <v>#REF!</v>
      </c>
      <c r="F2866" s="2" t="e">
        <f>IF(Produit_Tarif_Stock!#REF!&lt;&gt;"",Produit_Tarif_Stock!#REF!,"")</f>
        <v>#REF!</v>
      </c>
      <c r="G2866" s="506" t="e">
        <f>IF(Produit_Tarif_Stock!#REF!&lt;&gt;0,Produit_Tarif_Stock!#REF!,"")</f>
        <v>#REF!</v>
      </c>
      <c r="I2866" s="506" t="str">
        <f t="shared" si="90"/>
        <v/>
      </c>
      <c r="J2866" s="2" t="e">
        <f>IF(Produit_Tarif_Stock!#REF!&lt;&gt;0,Produit_Tarif_Stock!#REF!,"")</f>
        <v>#REF!</v>
      </c>
      <c r="K2866" s="2" t="e">
        <f>IF(Produit_Tarif_Stock!#REF!&lt;&gt;0,Produit_Tarif_Stock!#REF!,"")</f>
        <v>#REF!</v>
      </c>
      <c r="L2866" s="114" t="e">
        <f>IF(Produit_Tarif_Stock!#REF!&lt;&gt;0,Produit_Tarif_Stock!#REF!,"")</f>
        <v>#REF!</v>
      </c>
      <c r="M2866" s="114" t="e">
        <f>IF(Produit_Tarif_Stock!#REF!&lt;&gt;0,Produit_Tarif_Stock!#REF!,"")</f>
        <v>#REF!</v>
      </c>
      <c r="N2866" s="454"/>
      <c r="P2866" s="2" t="e">
        <f>IF(Produit_Tarif_Stock!#REF!&lt;&gt;0,Produit_Tarif_Stock!#REF!,"")</f>
        <v>#REF!</v>
      </c>
      <c r="Q2866" s="518" t="e">
        <f>IF(Produit_Tarif_Stock!#REF!&lt;&gt;0,(E2866-(E2866*H2866)-Produit_Tarif_Stock!#REF!)/Produit_Tarif_Stock!#REF!*100,(E2866-(E2866*H2866)-Produit_Tarif_Stock!#REF!)/Produit_Tarif_Stock!#REF!*100)</f>
        <v>#REF!</v>
      </c>
      <c r="R2866" s="523">
        <f t="shared" si="91"/>
        <v>0</v>
      </c>
      <c r="S2866" s="524" t="e">
        <f>Produit_Tarif_Stock!#REF!</f>
        <v>#REF!</v>
      </c>
    </row>
    <row r="2867" spans="1:19" ht="24.75" customHeight="1">
      <c r="A2867" s="228" t="e">
        <f>Produit_Tarif_Stock!#REF!</f>
        <v>#REF!</v>
      </c>
      <c r="B2867" s="118" t="e">
        <f>IF(Produit_Tarif_Stock!#REF!&lt;&gt;"",Produit_Tarif_Stock!#REF!,"")</f>
        <v>#REF!</v>
      </c>
      <c r="C2867" s="502" t="e">
        <f>IF(Produit_Tarif_Stock!#REF!&lt;&gt;"",Produit_Tarif_Stock!#REF!,"")</f>
        <v>#REF!</v>
      </c>
      <c r="D2867" s="505" t="e">
        <f>IF(Produit_Tarif_Stock!#REF!&lt;&gt;"",Produit_Tarif_Stock!#REF!,"")</f>
        <v>#REF!</v>
      </c>
      <c r="E2867" s="514" t="e">
        <f>IF(Produit_Tarif_Stock!#REF!&lt;&gt;0,Produit_Tarif_Stock!#REF!,"")</f>
        <v>#REF!</v>
      </c>
      <c r="F2867" s="2" t="e">
        <f>IF(Produit_Tarif_Stock!#REF!&lt;&gt;"",Produit_Tarif_Stock!#REF!,"")</f>
        <v>#REF!</v>
      </c>
      <c r="G2867" s="506" t="e">
        <f>IF(Produit_Tarif_Stock!#REF!&lt;&gt;0,Produit_Tarif_Stock!#REF!,"")</f>
        <v>#REF!</v>
      </c>
      <c r="I2867" s="506" t="str">
        <f t="shared" si="90"/>
        <v/>
      </c>
      <c r="J2867" s="2" t="e">
        <f>IF(Produit_Tarif_Stock!#REF!&lt;&gt;0,Produit_Tarif_Stock!#REF!,"")</f>
        <v>#REF!</v>
      </c>
      <c r="K2867" s="2" t="e">
        <f>IF(Produit_Tarif_Stock!#REF!&lt;&gt;0,Produit_Tarif_Stock!#REF!,"")</f>
        <v>#REF!</v>
      </c>
      <c r="L2867" s="114" t="e">
        <f>IF(Produit_Tarif_Stock!#REF!&lt;&gt;0,Produit_Tarif_Stock!#REF!,"")</f>
        <v>#REF!</v>
      </c>
      <c r="M2867" s="114" t="e">
        <f>IF(Produit_Tarif_Stock!#REF!&lt;&gt;0,Produit_Tarif_Stock!#REF!,"")</f>
        <v>#REF!</v>
      </c>
      <c r="N2867" s="454"/>
      <c r="P2867" s="2" t="e">
        <f>IF(Produit_Tarif_Stock!#REF!&lt;&gt;0,Produit_Tarif_Stock!#REF!,"")</f>
        <v>#REF!</v>
      </c>
      <c r="Q2867" s="518" t="e">
        <f>IF(Produit_Tarif_Stock!#REF!&lt;&gt;0,(E2867-(E2867*H2867)-Produit_Tarif_Stock!#REF!)/Produit_Tarif_Stock!#REF!*100,(E2867-(E2867*H2867)-Produit_Tarif_Stock!#REF!)/Produit_Tarif_Stock!#REF!*100)</f>
        <v>#REF!</v>
      </c>
      <c r="R2867" s="523">
        <f t="shared" si="91"/>
        <v>0</v>
      </c>
      <c r="S2867" s="524" t="e">
        <f>Produit_Tarif_Stock!#REF!</f>
        <v>#REF!</v>
      </c>
    </row>
    <row r="2868" spans="1:19" ht="24.75" customHeight="1">
      <c r="A2868" s="228" t="e">
        <f>Produit_Tarif_Stock!#REF!</f>
        <v>#REF!</v>
      </c>
      <c r="B2868" s="118" t="e">
        <f>IF(Produit_Tarif_Stock!#REF!&lt;&gt;"",Produit_Tarif_Stock!#REF!,"")</f>
        <v>#REF!</v>
      </c>
      <c r="C2868" s="502" t="e">
        <f>IF(Produit_Tarif_Stock!#REF!&lt;&gt;"",Produit_Tarif_Stock!#REF!,"")</f>
        <v>#REF!</v>
      </c>
      <c r="D2868" s="505" t="e">
        <f>IF(Produit_Tarif_Stock!#REF!&lt;&gt;"",Produit_Tarif_Stock!#REF!,"")</f>
        <v>#REF!</v>
      </c>
      <c r="E2868" s="514" t="e">
        <f>IF(Produit_Tarif_Stock!#REF!&lt;&gt;0,Produit_Tarif_Stock!#REF!,"")</f>
        <v>#REF!</v>
      </c>
      <c r="F2868" s="2" t="e">
        <f>IF(Produit_Tarif_Stock!#REF!&lt;&gt;"",Produit_Tarif_Stock!#REF!,"")</f>
        <v>#REF!</v>
      </c>
      <c r="G2868" s="506" t="e">
        <f>IF(Produit_Tarif_Stock!#REF!&lt;&gt;0,Produit_Tarif_Stock!#REF!,"")</f>
        <v>#REF!</v>
      </c>
      <c r="I2868" s="506" t="str">
        <f t="shared" si="90"/>
        <v/>
      </c>
      <c r="J2868" s="2" t="e">
        <f>IF(Produit_Tarif_Stock!#REF!&lt;&gt;0,Produit_Tarif_Stock!#REF!,"")</f>
        <v>#REF!</v>
      </c>
      <c r="K2868" s="2" t="e">
        <f>IF(Produit_Tarif_Stock!#REF!&lt;&gt;0,Produit_Tarif_Stock!#REF!,"")</f>
        <v>#REF!</v>
      </c>
      <c r="L2868" s="114" t="e">
        <f>IF(Produit_Tarif_Stock!#REF!&lt;&gt;0,Produit_Tarif_Stock!#REF!,"")</f>
        <v>#REF!</v>
      </c>
      <c r="M2868" s="114" t="e">
        <f>IF(Produit_Tarif_Stock!#REF!&lt;&gt;0,Produit_Tarif_Stock!#REF!,"")</f>
        <v>#REF!</v>
      </c>
      <c r="N2868" s="454"/>
      <c r="P2868" s="2" t="e">
        <f>IF(Produit_Tarif_Stock!#REF!&lt;&gt;0,Produit_Tarif_Stock!#REF!,"")</f>
        <v>#REF!</v>
      </c>
      <c r="Q2868" s="518" t="e">
        <f>IF(Produit_Tarif_Stock!#REF!&lt;&gt;0,(E2868-(E2868*H2868)-Produit_Tarif_Stock!#REF!)/Produit_Tarif_Stock!#REF!*100,(E2868-(E2868*H2868)-Produit_Tarif_Stock!#REF!)/Produit_Tarif_Stock!#REF!*100)</f>
        <v>#REF!</v>
      </c>
      <c r="R2868" s="523">
        <f t="shared" si="91"/>
        <v>0</v>
      </c>
      <c r="S2868" s="524" t="e">
        <f>Produit_Tarif_Stock!#REF!</f>
        <v>#REF!</v>
      </c>
    </row>
    <row r="2869" spans="1:19" ht="24.75" customHeight="1">
      <c r="A2869" s="228" t="e">
        <f>Produit_Tarif_Stock!#REF!</f>
        <v>#REF!</v>
      </c>
      <c r="B2869" s="118" t="e">
        <f>IF(Produit_Tarif_Stock!#REF!&lt;&gt;"",Produit_Tarif_Stock!#REF!,"")</f>
        <v>#REF!</v>
      </c>
      <c r="C2869" s="502" t="e">
        <f>IF(Produit_Tarif_Stock!#REF!&lt;&gt;"",Produit_Tarif_Stock!#REF!,"")</f>
        <v>#REF!</v>
      </c>
      <c r="D2869" s="505" t="e">
        <f>IF(Produit_Tarif_Stock!#REF!&lt;&gt;"",Produit_Tarif_Stock!#REF!,"")</f>
        <v>#REF!</v>
      </c>
      <c r="E2869" s="514" t="e">
        <f>IF(Produit_Tarif_Stock!#REF!&lt;&gt;0,Produit_Tarif_Stock!#REF!,"")</f>
        <v>#REF!</v>
      </c>
      <c r="F2869" s="2" t="e">
        <f>IF(Produit_Tarif_Stock!#REF!&lt;&gt;"",Produit_Tarif_Stock!#REF!,"")</f>
        <v>#REF!</v>
      </c>
      <c r="G2869" s="506" t="e">
        <f>IF(Produit_Tarif_Stock!#REF!&lt;&gt;0,Produit_Tarif_Stock!#REF!,"")</f>
        <v>#REF!</v>
      </c>
      <c r="I2869" s="506" t="str">
        <f t="shared" si="90"/>
        <v/>
      </c>
      <c r="J2869" s="2" t="e">
        <f>IF(Produit_Tarif_Stock!#REF!&lt;&gt;0,Produit_Tarif_Stock!#REF!,"")</f>
        <v>#REF!</v>
      </c>
      <c r="K2869" s="2" t="e">
        <f>IF(Produit_Tarif_Stock!#REF!&lt;&gt;0,Produit_Tarif_Stock!#REF!,"")</f>
        <v>#REF!</v>
      </c>
      <c r="L2869" s="114" t="e">
        <f>IF(Produit_Tarif_Stock!#REF!&lt;&gt;0,Produit_Tarif_Stock!#REF!,"")</f>
        <v>#REF!</v>
      </c>
      <c r="M2869" s="114" t="e">
        <f>IF(Produit_Tarif_Stock!#REF!&lt;&gt;0,Produit_Tarif_Stock!#REF!,"")</f>
        <v>#REF!</v>
      </c>
      <c r="N2869" s="454"/>
      <c r="P2869" s="2" t="e">
        <f>IF(Produit_Tarif_Stock!#REF!&lt;&gt;0,Produit_Tarif_Stock!#REF!,"")</f>
        <v>#REF!</v>
      </c>
      <c r="Q2869" s="518" t="e">
        <f>IF(Produit_Tarif_Stock!#REF!&lt;&gt;0,(E2869-(E2869*H2869)-Produit_Tarif_Stock!#REF!)/Produit_Tarif_Stock!#REF!*100,(E2869-(E2869*H2869)-Produit_Tarif_Stock!#REF!)/Produit_Tarif_Stock!#REF!*100)</f>
        <v>#REF!</v>
      </c>
      <c r="R2869" s="523">
        <f t="shared" si="91"/>
        <v>0</v>
      </c>
      <c r="S2869" s="524" t="e">
        <f>Produit_Tarif_Stock!#REF!</f>
        <v>#REF!</v>
      </c>
    </row>
    <row r="2870" spans="1:19" ht="24.75" customHeight="1">
      <c r="A2870" s="228" t="e">
        <f>Produit_Tarif_Stock!#REF!</f>
        <v>#REF!</v>
      </c>
      <c r="B2870" s="118" t="e">
        <f>IF(Produit_Tarif_Stock!#REF!&lt;&gt;"",Produit_Tarif_Stock!#REF!,"")</f>
        <v>#REF!</v>
      </c>
      <c r="C2870" s="502" t="e">
        <f>IF(Produit_Tarif_Stock!#REF!&lt;&gt;"",Produit_Tarif_Stock!#REF!,"")</f>
        <v>#REF!</v>
      </c>
      <c r="D2870" s="505" t="e">
        <f>IF(Produit_Tarif_Stock!#REF!&lt;&gt;"",Produit_Tarif_Stock!#REF!,"")</f>
        <v>#REF!</v>
      </c>
      <c r="E2870" s="514" t="e">
        <f>IF(Produit_Tarif_Stock!#REF!&lt;&gt;0,Produit_Tarif_Stock!#REF!,"")</f>
        <v>#REF!</v>
      </c>
      <c r="F2870" s="2" t="e">
        <f>IF(Produit_Tarif_Stock!#REF!&lt;&gt;"",Produit_Tarif_Stock!#REF!,"")</f>
        <v>#REF!</v>
      </c>
      <c r="G2870" s="506" t="e">
        <f>IF(Produit_Tarif_Stock!#REF!&lt;&gt;0,Produit_Tarif_Stock!#REF!,"")</f>
        <v>#REF!</v>
      </c>
      <c r="I2870" s="506" t="str">
        <f t="shared" si="90"/>
        <v/>
      </c>
      <c r="J2870" s="2" t="e">
        <f>IF(Produit_Tarif_Stock!#REF!&lt;&gt;0,Produit_Tarif_Stock!#REF!,"")</f>
        <v>#REF!</v>
      </c>
      <c r="K2870" s="2" t="e">
        <f>IF(Produit_Tarif_Stock!#REF!&lt;&gt;0,Produit_Tarif_Stock!#REF!,"")</f>
        <v>#REF!</v>
      </c>
      <c r="L2870" s="114" t="e">
        <f>IF(Produit_Tarif_Stock!#REF!&lt;&gt;0,Produit_Tarif_Stock!#REF!,"")</f>
        <v>#REF!</v>
      </c>
      <c r="M2870" s="114" t="e">
        <f>IF(Produit_Tarif_Stock!#REF!&lt;&gt;0,Produit_Tarif_Stock!#REF!,"")</f>
        <v>#REF!</v>
      </c>
      <c r="N2870" s="454"/>
      <c r="P2870" s="2" t="e">
        <f>IF(Produit_Tarif_Stock!#REF!&lt;&gt;0,Produit_Tarif_Stock!#REF!,"")</f>
        <v>#REF!</v>
      </c>
      <c r="Q2870" s="518" t="e">
        <f>IF(Produit_Tarif_Stock!#REF!&lt;&gt;0,(E2870-(E2870*H2870)-Produit_Tarif_Stock!#REF!)/Produit_Tarif_Stock!#REF!*100,(E2870-(E2870*H2870)-Produit_Tarif_Stock!#REF!)/Produit_Tarif_Stock!#REF!*100)</f>
        <v>#REF!</v>
      </c>
      <c r="R2870" s="523">
        <f t="shared" si="91"/>
        <v>0</v>
      </c>
      <c r="S2870" s="524" t="e">
        <f>Produit_Tarif_Stock!#REF!</f>
        <v>#REF!</v>
      </c>
    </row>
    <row r="2871" spans="1:19" ht="24.75" customHeight="1">
      <c r="A2871" s="228" t="e">
        <f>Produit_Tarif_Stock!#REF!</f>
        <v>#REF!</v>
      </c>
      <c r="B2871" s="118" t="e">
        <f>IF(Produit_Tarif_Stock!#REF!&lt;&gt;"",Produit_Tarif_Stock!#REF!,"")</f>
        <v>#REF!</v>
      </c>
      <c r="C2871" s="502" t="e">
        <f>IF(Produit_Tarif_Stock!#REF!&lt;&gt;"",Produit_Tarif_Stock!#REF!,"")</f>
        <v>#REF!</v>
      </c>
      <c r="D2871" s="505" t="e">
        <f>IF(Produit_Tarif_Stock!#REF!&lt;&gt;"",Produit_Tarif_Stock!#REF!,"")</f>
        <v>#REF!</v>
      </c>
      <c r="E2871" s="514" t="e">
        <f>IF(Produit_Tarif_Stock!#REF!&lt;&gt;0,Produit_Tarif_Stock!#REF!,"")</f>
        <v>#REF!</v>
      </c>
      <c r="F2871" s="2" t="e">
        <f>IF(Produit_Tarif_Stock!#REF!&lt;&gt;"",Produit_Tarif_Stock!#REF!,"")</f>
        <v>#REF!</v>
      </c>
      <c r="G2871" s="506" t="e">
        <f>IF(Produit_Tarif_Stock!#REF!&lt;&gt;0,Produit_Tarif_Stock!#REF!,"")</f>
        <v>#REF!</v>
      </c>
      <c r="I2871" s="506" t="str">
        <f t="shared" si="90"/>
        <v/>
      </c>
      <c r="J2871" s="2" t="e">
        <f>IF(Produit_Tarif_Stock!#REF!&lt;&gt;0,Produit_Tarif_Stock!#REF!,"")</f>
        <v>#REF!</v>
      </c>
      <c r="K2871" s="2" t="e">
        <f>IF(Produit_Tarif_Stock!#REF!&lt;&gt;0,Produit_Tarif_Stock!#REF!,"")</f>
        <v>#REF!</v>
      </c>
      <c r="L2871" s="114" t="e">
        <f>IF(Produit_Tarif_Stock!#REF!&lt;&gt;0,Produit_Tarif_Stock!#REF!,"")</f>
        <v>#REF!</v>
      </c>
      <c r="M2871" s="114" t="e">
        <f>IF(Produit_Tarif_Stock!#REF!&lt;&gt;0,Produit_Tarif_Stock!#REF!,"")</f>
        <v>#REF!</v>
      </c>
      <c r="N2871" s="454"/>
      <c r="P2871" s="2" t="e">
        <f>IF(Produit_Tarif_Stock!#REF!&lt;&gt;0,Produit_Tarif_Stock!#REF!,"")</f>
        <v>#REF!</v>
      </c>
      <c r="Q2871" s="518" t="e">
        <f>IF(Produit_Tarif_Stock!#REF!&lt;&gt;0,(E2871-(E2871*H2871)-Produit_Tarif_Stock!#REF!)/Produit_Tarif_Stock!#REF!*100,(E2871-(E2871*H2871)-Produit_Tarif_Stock!#REF!)/Produit_Tarif_Stock!#REF!*100)</f>
        <v>#REF!</v>
      </c>
      <c r="R2871" s="523">
        <f t="shared" si="91"/>
        <v>0</v>
      </c>
      <c r="S2871" s="524" t="e">
        <f>Produit_Tarif_Stock!#REF!</f>
        <v>#REF!</v>
      </c>
    </row>
    <row r="2872" spans="1:19" ht="24.75" customHeight="1">
      <c r="A2872" s="228" t="e">
        <f>Produit_Tarif_Stock!#REF!</f>
        <v>#REF!</v>
      </c>
      <c r="B2872" s="118" t="e">
        <f>IF(Produit_Tarif_Stock!#REF!&lt;&gt;"",Produit_Tarif_Stock!#REF!,"")</f>
        <v>#REF!</v>
      </c>
      <c r="C2872" s="502" t="e">
        <f>IF(Produit_Tarif_Stock!#REF!&lt;&gt;"",Produit_Tarif_Stock!#REF!,"")</f>
        <v>#REF!</v>
      </c>
      <c r="D2872" s="505" t="e">
        <f>IF(Produit_Tarif_Stock!#REF!&lt;&gt;"",Produit_Tarif_Stock!#REF!,"")</f>
        <v>#REF!</v>
      </c>
      <c r="E2872" s="514" t="e">
        <f>IF(Produit_Tarif_Stock!#REF!&lt;&gt;0,Produit_Tarif_Stock!#REF!,"")</f>
        <v>#REF!</v>
      </c>
      <c r="F2872" s="2" t="e">
        <f>IF(Produit_Tarif_Stock!#REF!&lt;&gt;"",Produit_Tarif_Stock!#REF!,"")</f>
        <v>#REF!</v>
      </c>
      <c r="G2872" s="506" t="e">
        <f>IF(Produit_Tarif_Stock!#REF!&lt;&gt;0,Produit_Tarif_Stock!#REF!,"")</f>
        <v>#REF!</v>
      </c>
      <c r="I2872" s="506" t="str">
        <f t="shared" si="90"/>
        <v/>
      </c>
      <c r="J2872" s="2" t="e">
        <f>IF(Produit_Tarif_Stock!#REF!&lt;&gt;0,Produit_Tarif_Stock!#REF!,"")</f>
        <v>#REF!</v>
      </c>
      <c r="K2872" s="2" t="e">
        <f>IF(Produit_Tarif_Stock!#REF!&lt;&gt;0,Produit_Tarif_Stock!#REF!,"")</f>
        <v>#REF!</v>
      </c>
      <c r="L2872" s="114" t="e">
        <f>IF(Produit_Tarif_Stock!#REF!&lt;&gt;0,Produit_Tarif_Stock!#REF!,"")</f>
        <v>#REF!</v>
      </c>
      <c r="M2872" s="114" t="e">
        <f>IF(Produit_Tarif_Stock!#REF!&lt;&gt;0,Produit_Tarif_Stock!#REF!,"")</f>
        <v>#REF!</v>
      </c>
      <c r="N2872" s="454"/>
      <c r="P2872" s="2" t="e">
        <f>IF(Produit_Tarif_Stock!#REF!&lt;&gt;0,Produit_Tarif_Stock!#REF!,"")</f>
        <v>#REF!</v>
      </c>
      <c r="Q2872" s="518" t="e">
        <f>IF(Produit_Tarif_Stock!#REF!&lt;&gt;0,(E2872-(E2872*H2872)-Produit_Tarif_Stock!#REF!)/Produit_Tarif_Stock!#REF!*100,(E2872-(E2872*H2872)-Produit_Tarif_Stock!#REF!)/Produit_Tarif_Stock!#REF!*100)</f>
        <v>#REF!</v>
      </c>
      <c r="R2872" s="523">
        <f t="shared" si="91"/>
        <v>0</v>
      </c>
      <c r="S2872" s="524" t="e">
        <f>Produit_Tarif_Stock!#REF!</f>
        <v>#REF!</v>
      </c>
    </row>
    <row r="2873" spans="1:19" ht="24.75" customHeight="1">
      <c r="A2873" s="228" t="e">
        <f>Produit_Tarif_Stock!#REF!</f>
        <v>#REF!</v>
      </c>
      <c r="B2873" s="118" t="e">
        <f>IF(Produit_Tarif_Stock!#REF!&lt;&gt;"",Produit_Tarif_Stock!#REF!,"")</f>
        <v>#REF!</v>
      </c>
      <c r="C2873" s="502" t="e">
        <f>IF(Produit_Tarif_Stock!#REF!&lt;&gt;"",Produit_Tarif_Stock!#REF!,"")</f>
        <v>#REF!</v>
      </c>
      <c r="D2873" s="505" t="e">
        <f>IF(Produit_Tarif_Stock!#REF!&lt;&gt;"",Produit_Tarif_Stock!#REF!,"")</f>
        <v>#REF!</v>
      </c>
      <c r="E2873" s="514" t="e">
        <f>IF(Produit_Tarif_Stock!#REF!&lt;&gt;0,Produit_Tarif_Stock!#REF!,"")</f>
        <v>#REF!</v>
      </c>
      <c r="F2873" s="2" t="e">
        <f>IF(Produit_Tarif_Stock!#REF!&lt;&gt;"",Produit_Tarif_Stock!#REF!,"")</f>
        <v>#REF!</v>
      </c>
      <c r="G2873" s="506" t="e">
        <f>IF(Produit_Tarif_Stock!#REF!&lt;&gt;0,Produit_Tarif_Stock!#REF!,"")</f>
        <v>#REF!</v>
      </c>
      <c r="I2873" s="506" t="str">
        <f t="shared" si="90"/>
        <v/>
      </c>
      <c r="J2873" s="2" t="e">
        <f>IF(Produit_Tarif_Stock!#REF!&lt;&gt;0,Produit_Tarif_Stock!#REF!,"")</f>
        <v>#REF!</v>
      </c>
      <c r="K2873" s="2" t="e">
        <f>IF(Produit_Tarif_Stock!#REF!&lt;&gt;0,Produit_Tarif_Stock!#REF!,"")</f>
        <v>#REF!</v>
      </c>
      <c r="L2873" s="114" t="e">
        <f>IF(Produit_Tarif_Stock!#REF!&lt;&gt;0,Produit_Tarif_Stock!#REF!,"")</f>
        <v>#REF!</v>
      </c>
      <c r="M2873" s="114" t="e">
        <f>IF(Produit_Tarif_Stock!#REF!&lt;&gt;0,Produit_Tarif_Stock!#REF!,"")</f>
        <v>#REF!</v>
      </c>
      <c r="N2873" s="454"/>
      <c r="P2873" s="2" t="e">
        <f>IF(Produit_Tarif_Stock!#REF!&lt;&gt;0,Produit_Tarif_Stock!#REF!,"")</f>
        <v>#REF!</v>
      </c>
      <c r="Q2873" s="518" t="e">
        <f>IF(Produit_Tarif_Stock!#REF!&lt;&gt;0,(E2873-(E2873*H2873)-Produit_Tarif_Stock!#REF!)/Produit_Tarif_Stock!#REF!*100,(E2873-(E2873*H2873)-Produit_Tarif_Stock!#REF!)/Produit_Tarif_Stock!#REF!*100)</f>
        <v>#REF!</v>
      </c>
      <c r="R2873" s="523">
        <f t="shared" si="91"/>
        <v>0</v>
      </c>
      <c r="S2873" s="524" t="e">
        <f>Produit_Tarif_Stock!#REF!</f>
        <v>#REF!</v>
      </c>
    </row>
    <row r="2874" spans="1:19" ht="24.75" customHeight="1">
      <c r="A2874" s="228" t="e">
        <f>Produit_Tarif_Stock!#REF!</f>
        <v>#REF!</v>
      </c>
      <c r="B2874" s="118" t="e">
        <f>IF(Produit_Tarif_Stock!#REF!&lt;&gt;"",Produit_Tarif_Stock!#REF!,"")</f>
        <v>#REF!</v>
      </c>
      <c r="C2874" s="502" t="e">
        <f>IF(Produit_Tarif_Stock!#REF!&lt;&gt;"",Produit_Tarif_Stock!#REF!,"")</f>
        <v>#REF!</v>
      </c>
      <c r="D2874" s="505" t="e">
        <f>IF(Produit_Tarif_Stock!#REF!&lt;&gt;"",Produit_Tarif_Stock!#REF!,"")</f>
        <v>#REF!</v>
      </c>
      <c r="E2874" s="514" t="e">
        <f>IF(Produit_Tarif_Stock!#REF!&lt;&gt;0,Produit_Tarif_Stock!#REF!,"")</f>
        <v>#REF!</v>
      </c>
      <c r="F2874" s="2" t="e">
        <f>IF(Produit_Tarif_Stock!#REF!&lt;&gt;"",Produit_Tarif_Stock!#REF!,"")</f>
        <v>#REF!</v>
      </c>
      <c r="G2874" s="506" t="e">
        <f>IF(Produit_Tarif_Stock!#REF!&lt;&gt;0,Produit_Tarif_Stock!#REF!,"")</f>
        <v>#REF!</v>
      </c>
      <c r="I2874" s="506" t="str">
        <f t="shared" si="90"/>
        <v/>
      </c>
      <c r="J2874" s="2" t="e">
        <f>IF(Produit_Tarif_Stock!#REF!&lt;&gt;0,Produit_Tarif_Stock!#REF!,"")</f>
        <v>#REF!</v>
      </c>
      <c r="K2874" s="2" t="e">
        <f>IF(Produit_Tarif_Stock!#REF!&lt;&gt;0,Produit_Tarif_Stock!#REF!,"")</f>
        <v>#REF!</v>
      </c>
      <c r="L2874" s="114" t="e">
        <f>IF(Produit_Tarif_Stock!#REF!&lt;&gt;0,Produit_Tarif_Stock!#REF!,"")</f>
        <v>#REF!</v>
      </c>
      <c r="M2874" s="114" t="e">
        <f>IF(Produit_Tarif_Stock!#REF!&lt;&gt;0,Produit_Tarif_Stock!#REF!,"")</f>
        <v>#REF!</v>
      </c>
      <c r="N2874" s="454"/>
      <c r="P2874" s="2" t="e">
        <f>IF(Produit_Tarif_Stock!#REF!&lt;&gt;0,Produit_Tarif_Stock!#REF!,"")</f>
        <v>#REF!</v>
      </c>
      <c r="Q2874" s="518" t="e">
        <f>IF(Produit_Tarif_Stock!#REF!&lt;&gt;0,(E2874-(E2874*H2874)-Produit_Tarif_Stock!#REF!)/Produit_Tarif_Stock!#REF!*100,(E2874-(E2874*H2874)-Produit_Tarif_Stock!#REF!)/Produit_Tarif_Stock!#REF!*100)</f>
        <v>#REF!</v>
      </c>
      <c r="R2874" s="523">
        <f t="shared" si="91"/>
        <v>0</v>
      </c>
      <c r="S2874" s="524" t="e">
        <f>Produit_Tarif_Stock!#REF!</f>
        <v>#REF!</v>
      </c>
    </row>
    <row r="2875" spans="1:19" ht="24.75" customHeight="1">
      <c r="A2875" s="228" t="e">
        <f>Produit_Tarif_Stock!#REF!</f>
        <v>#REF!</v>
      </c>
      <c r="B2875" s="118" t="e">
        <f>IF(Produit_Tarif_Stock!#REF!&lt;&gt;"",Produit_Tarif_Stock!#REF!,"")</f>
        <v>#REF!</v>
      </c>
      <c r="C2875" s="502" t="e">
        <f>IF(Produit_Tarif_Stock!#REF!&lt;&gt;"",Produit_Tarif_Stock!#REF!,"")</f>
        <v>#REF!</v>
      </c>
      <c r="D2875" s="505" t="e">
        <f>IF(Produit_Tarif_Stock!#REF!&lt;&gt;"",Produit_Tarif_Stock!#REF!,"")</f>
        <v>#REF!</v>
      </c>
      <c r="E2875" s="514" t="e">
        <f>IF(Produit_Tarif_Stock!#REF!&lt;&gt;0,Produit_Tarif_Stock!#REF!,"")</f>
        <v>#REF!</v>
      </c>
      <c r="F2875" s="2" t="e">
        <f>IF(Produit_Tarif_Stock!#REF!&lt;&gt;"",Produit_Tarif_Stock!#REF!,"")</f>
        <v>#REF!</v>
      </c>
      <c r="G2875" s="506" t="e">
        <f>IF(Produit_Tarif_Stock!#REF!&lt;&gt;0,Produit_Tarif_Stock!#REF!,"")</f>
        <v>#REF!</v>
      </c>
      <c r="I2875" s="506" t="str">
        <f t="shared" si="90"/>
        <v/>
      </c>
      <c r="J2875" s="2" t="e">
        <f>IF(Produit_Tarif_Stock!#REF!&lt;&gt;0,Produit_Tarif_Stock!#REF!,"")</f>
        <v>#REF!</v>
      </c>
      <c r="K2875" s="2" t="e">
        <f>IF(Produit_Tarif_Stock!#REF!&lt;&gt;0,Produit_Tarif_Stock!#REF!,"")</f>
        <v>#REF!</v>
      </c>
      <c r="L2875" s="114" t="e">
        <f>IF(Produit_Tarif_Stock!#REF!&lt;&gt;0,Produit_Tarif_Stock!#REF!,"")</f>
        <v>#REF!</v>
      </c>
      <c r="M2875" s="114" t="e">
        <f>IF(Produit_Tarif_Stock!#REF!&lt;&gt;0,Produit_Tarif_Stock!#REF!,"")</f>
        <v>#REF!</v>
      </c>
      <c r="N2875" s="454"/>
      <c r="P2875" s="2" t="e">
        <f>IF(Produit_Tarif_Stock!#REF!&lt;&gt;0,Produit_Tarif_Stock!#REF!,"")</f>
        <v>#REF!</v>
      </c>
      <c r="Q2875" s="518" t="e">
        <f>IF(Produit_Tarif_Stock!#REF!&lt;&gt;0,(E2875-(E2875*H2875)-Produit_Tarif_Stock!#REF!)/Produit_Tarif_Stock!#REF!*100,(E2875-(E2875*H2875)-Produit_Tarif_Stock!#REF!)/Produit_Tarif_Stock!#REF!*100)</f>
        <v>#REF!</v>
      </c>
      <c r="R2875" s="523">
        <f t="shared" si="91"/>
        <v>0</v>
      </c>
      <c r="S2875" s="524" t="e">
        <f>Produit_Tarif_Stock!#REF!</f>
        <v>#REF!</v>
      </c>
    </row>
    <row r="2876" spans="1:19" ht="24.75" customHeight="1">
      <c r="A2876" s="228" t="e">
        <f>Produit_Tarif_Stock!#REF!</f>
        <v>#REF!</v>
      </c>
      <c r="B2876" s="118" t="e">
        <f>IF(Produit_Tarif_Stock!#REF!&lt;&gt;"",Produit_Tarif_Stock!#REF!,"")</f>
        <v>#REF!</v>
      </c>
      <c r="C2876" s="502" t="e">
        <f>IF(Produit_Tarif_Stock!#REF!&lt;&gt;"",Produit_Tarif_Stock!#REF!,"")</f>
        <v>#REF!</v>
      </c>
      <c r="D2876" s="505" t="e">
        <f>IF(Produit_Tarif_Stock!#REF!&lt;&gt;"",Produit_Tarif_Stock!#REF!,"")</f>
        <v>#REF!</v>
      </c>
      <c r="E2876" s="514" t="e">
        <f>IF(Produit_Tarif_Stock!#REF!&lt;&gt;0,Produit_Tarif_Stock!#REF!,"")</f>
        <v>#REF!</v>
      </c>
      <c r="F2876" s="2" t="e">
        <f>IF(Produit_Tarif_Stock!#REF!&lt;&gt;"",Produit_Tarif_Stock!#REF!,"")</f>
        <v>#REF!</v>
      </c>
      <c r="G2876" s="506" t="e">
        <f>IF(Produit_Tarif_Stock!#REF!&lt;&gt;0,Produit_Tarif_Stock!#REF!,"")</f>
        <v>#REF!</v>
      </c>
      <c r="I2876" s="506" t="str">
        <f t="shared" si="90"/>
        <v/>
      </c>
      <c r="J2876" s="2" t="e">
        <f>IF(Produit_Tarif_Stock!#REF!&lt;&gt;0,Produit_Tarif_Stock!#REF!,"")</f>
        <v>#REF!</v>
      </c>
      <c r="K2876" s="2" t="e">
        <f>IF(Produit_Tarif_Stock!#REF!&lt;&gt;0,Produit_Tarif_Stock!#REF!,"")</f>
        <v>#REF!</v>
      </c>
      <c r="L2876" s="114" t="e">
        <f>IF(Produit_Tarif_Stock!#REF!&lt;&gt;0,Produit_Tarif_Stock!#REF!,"")</f>
        <v>#REF!</v>
      </c>
      <c r="M2876" s="114" t="e">
        <f>IF(Produit_Tarif_Stock!#REF!&lt;&gt;0,Produit_Tarif_Stock!#REF!,"")</f>
        <v>#REF!</v>
      </c>
      <c r="N2876" s="454"/>
      <c r="P2876" s="2" t="e">
        <f>IF(Produit_Tarif_Stock!#REF!&lt;&gt;0,Produit_Tarif_Stock!#REF!,"")</f>
        <v>#REF!</v>
      </c>
      <c r="Q2876" s="518" t="e">
        <f>IF(Produit_Tarif_Stock!#REF!&lt;&gt;0,(E2876-(E2876*H2876)-Produit_Tarif_Stock!#REF!)/Produit_Tarif_Stock!#REF!*100,(E2876-(E2876*H2876)-Produit_Tarif_Stock!#REF!)/Produit_Tarif_Stock!#REF!*100)</f>
        <v>#REF!</v>
      </c>
      <c r="R2876" s="523">
        <f t="shared" si="91"/>
        <v>0</v>
      </c>
      <c r="S2876" s="524" t="e">
        <f>Produit_Tarif_Stock!#REF!</f>
        <v>#REF!</v>
      </c>
    </row>
    <row r="2877" spans="1:19" ht="24.75" customHeight="1">
      <c r="A2877" s="228" t="e">
        <f>Produit_Tarif_Stock!#REF!</f>
        <v>#REF!</v>
      </c>
      <c r="B2877" s="118" t="e">
        <f>IF(Produit_Tarif_Stock!#REF!&lt;&gt;"",Produit_Tarif_Stock!#REF!,"")</f>
        <v>#REF!</v>
      </c>
      <c r="C2877" s="502" t="e">
        <f>IF(Produit_Tarif_Stock!#REF!&lt;&gt;"",Produit_Tarif_Stock!#REF!,"")</f>
        <v>#REF!</v>
      </c>
      <c r="D2877" s="505" t="e">
        <f>IF(Produit_Tarif_Stock!#REF!&lt;&gt;"",Produit_Tarif_Stock!#REF!,"")</f>
        <v>#REF!</v>
      </c>
      <c r="E2877" s="514" t="e">
        <f>IF(Produit_Tarif_Stock!#REF!&lt;&gt;0,Produit_Tarif_Stock!#REF!,"")</f>
        <v>#REF!</v>
      </c>
      <c r="F2877" s="2" t="e">
        <f>IF(Produit_Tarif_Stock!#REF!&lt;&gt;"",Produit_Tarif_Stock!#REF!,"")</f>
        <v>#REF!</v>
      </c>
      <c r="G2877" s="506" t="e">
        <f>IF(Produit_Tarif_Stock!#REF!&lt;&gt;0,Produit_Tarif_Stock!#REF!,"")</f>
        <v>#REF!</v>
      </c>
      <c r="I2877" s="506" t="str">
        <f t="shared" si="90"/>
        <v/>
      </c>
      <c r="J2877" s="2" t="e">
        <f>IF(Produit_Tarif_Stock!#REF!&lt;&gt;0,Produit_Tarif_Stock!#REF!,"")</f>
        <v>#REF!</v>
      </c>
      <c r="K2877" s="2" t="e">
        <f>IF(Produit_Tarif_Stock!#REF!&lt;&gt;0,Produit_Tarif_Stock!#REF!,"")</f>
        <v>#REF!</v>
      </c>
      <c r="L2877" s="114" t="e">
        <f>IF(Produit_Tarif_Stock!#REF!&lt;&gt;0,Produit_Tarif_Stock!#REF!,"")</f>
        <v>#REF!</v>
      </c>
      <c r="M2877" s="114" t="e">
        <f>IF(Produit_Tarif_Stock!#REF!&lt;&gt;0,Produit_Tarif_Stock!#REF!,"")</f>
        <v>#REF!</v>
      </c>
      <c r="N2877" s="454"/>
      <c r="P2877" s="2" t="e">
        <f>IF(Produit_Tarif_Stock!#REF!&lt;&gt;0,Produit_Tarif_Stock!#REF!,"")</f>
        <v>#REF!</v>
      </c>
      <c r="Q2877" s="518" t="e">
        <f>IF(Produit_Tarif_Stock!#REF!&lt;&gt;0,(E2877-(E2877*H2877)-Produit_Tarif_Stock!#REF!)/Produit_Tarif_Stock!#REF!*100,(E2877-(E2877*H2877)-Produit_Tarif_Stock!#REF!)/Produit_Tarif_Stock!#REF!*100)</f>
        <v>#REF!</v>
      </c>
      <c r="R2877" s="523">
        <f t="shared" si="91"/>
        <v>0</v>
      </c>
      <c r="S2877" s="524" t="e">
        <f>Produit_Tarif_Stock!#REF!</f>
        <v>#REF!</v>
      </c>
    </row>
    <row r="2878" spans="1:19" ht="24.75" customHeight="1">
      <c r="A2878" s="228" t="e">
        <f>Produit_Tarif_Stock!#REF!</f>
        <v>#REF!</v>
      </c>
      <c r="B2878" s="118" t="e">
        <f>IF(Produit_Tarif_Stock!#REF!&lt;&gt;"",Produit_Tarif_Stock!#REF!,"")</f>
        <v>#REF!</v>
      </c>
      <c r="C2878" s="502" t="e">
        <f>IF(Produit_Tarif_Stock!#REF!&lt;&gt;"",Produit_Tarif_Stock!#REF!,"")</f>
        <v>#REF!</v>
      </c>
      <c r="D2878" s="505" t="e">
        <f>IF(Produit_Tarif_Stock!#REF!&lt;&gt;"",Produit_Tarif_Stock!#REF!,"")</f>
        <v>#REF!</v>
      </c>
      <c r="E2878" s="514" t="e">
        <f>IF(Produit_Tarif_Stock!#REF!&lt;&gt;0,Produit_Tarif_Stock!#REF!,"")</f>
        <v>#REF!</v>
      </c>
      <c r="F2878" s="2" t="e">
        <f>IF(Produit_Tarif_Stock!#REF!&lt;&gt;"",Produit_Tarif_Stock!#REF!,"")</f>
        <v>#REF!</v>
      </c>
      <c r="G2878" s="506" t="e">
        <f>IF(Produit_Tarif_Stock!#REF!&lt;&gt;0,Produit_Tarif_Stock!#REF!,"")</f>
        <v>#REF!</v>
      </c>
      <c r="I2878" s="506" t="str">
        <f t="shared" si="90"/>
        <v/>
      </c>
      <c r="J2878" s="2" t="e">
        <f>IF(Produit_Tarif_Stock!#REF!&lt;&gt;0,Produit_Tarif_Stock!#REF!,"")</f>
        <v>#REF!</v>
      </c>
      <c r="K2878" s="2" t="e">
        <f>IF(Produit_Tarif_Stock!#REF!&lt;&gt;0,Produit_Tarif_Stock!#REF!,"")</f>
        <v>#REF!</v>
      </c>
      <c r="L2878" s="114" t="e">
        <f>IF(Produit_Tarif_Stock!#REF!&lt;&gt;0,Produit_Tarif_Stock!#REF!,"")</f>
        <v>#REF!</v>
      </c>
      <c r="M2878" s="114" t="e">
        <f>IF(Produit_Tarif_Stock!#REF!&lt;&gt;0,Produit_Tarif_Stock!#REF!,"")</f>
        <v>#REF!</v>
      </c>
      <c r="N2878" s="454"/>
      <c r="P2878" s="2" t="e">
        <f>IF(Produit_Tarif_Stock!#REF!&lt;&gt;0,Produit_Tarif_Stock!#REF!,"")</f>
        <v>#REF!</v>
      </c>
      <c r="Q2878" s="518" t="e">
        <f>IF(Produit_Tarif_Stock!#REF!&lt;&gt;0,(E2878-(E2878*H2878)-Produit_Tarif_Stock!#REF!)/Produit_Tarif_Stock!#REF!*100,(E2878-(E2878*H2878)-Produit_Tarif_Stock!#REF!)/Produit_Tarif_Stock!#REF!*100)</f>
        <v>#REF!</v>
      </c>
      <c r="R2878" s="523">
        <f t="shared" si="91"/>
        <v>0</v>
      </c>
      <c r="S2878" s="524" t="e">
        <f>Produit_Tarif_Stock!#REF!</f>
        <v>#REF!</v>
      </c>
    </row>
    <row r="2879" spans="1:19" ht="24.75" customHeight="1">
      <c r="A2879" s="228" t="e">
        <f>Produit_Tarif_Stock!#REF!</f>
        <v>#REF!</v>
      </c>
      <c r="B2879" s="118" t="e">
        <f>IF(Produit_Tarif_Stock!#REF!&lt;&gt;"",Produit_Tarif_Stock!#REF!,"")</f>
        <v>#REF!</v>
      </c>
      <c r="C2879" s="502" t="e">
        <f>IF(Produit_Tarif_Stock!#REF!&lt;&gt;"",Produit_Tarif_Stock!#REF!,"")</f>
        <v>#REF!</v>
      </c>
      <c r="D2879" s="505" t="e">
        <f>IF(Produit_Tarif_Stock!#REF!&lt;&gt;"",Produit_Tarif_Stock!#REF!,"")</f>
        <v>#REF!</v>
      </c>
      <c r="E2879" s="514" t="e">
        <f>IF(Produit_Tarif_Stock!#REF!&lt;&gt;0,Produit_Tarif_Stock!#REF!,"")</f>
        <v>#REF!</v>
      </c>
      <c r="F2879" s="2" t="e">
        <f>IF(Produit_Tarif_Stock!#REF!&lt;&gt;"",Produit_Tarif_Stock!#REF!,"")</f>
        <v>#REF!</v>
      </c>
      <c r="G2879" s="506" t="e">
        <f>IF(Produit_Tarif_Stock!#REF!&lt;&gt;0,Produit_Tarif_Stock!#REF!,"")</f>
        <v>#REF!</v>
      </c>
      <c r="I2879" s="506" t="str">
        <f t="shared" si="90"/>
        <v/>
      </c>
      <c r="J2879" s="2" t="e">
        <f>IF(Produit_Tarif_Stock!#REF!&lt;&gt;0,Produit_Tarif_Stock!#REF!,"")</f>
        <v>#REF!</v>
      </c>
      <c r="K2879" s="2" t="e">
        <f>IF(Produit_Tarif_Stock!#REF!&lt;&gt;0,Produit_Tarif_Stock!#REF!,"")</f>
        <v>#REF!</v>
      </c>
      <c r="L2879" s="114" t="e">
        <f>IF(Produit_Tarif_Stock!#REF!&lt;&gt;0,Produit_Tarif_Stock!#REF!,"")</f>
        <v>#REF!</v>
      </c>
      <c r="M2879" s="114" t="e">
        <f>IF(Produit_Tarif_Stock!#REF!&lt;&gt;0,Produit_Tarif_Stock!#REF!,"")</f>
        <v>#REF!</v>
      </c>
      <c r="N2879" s="454"/>
      <c r="P2879" s="2" t="e">
        <f>IF(Produit_Tarif_Stock!#REF!&lt;&gt;0,Produit_Tarif_Stock!#REF!,"")</f>
        <v>#REF!</v>
      </c>
      <c r="Q2879" s="518" t="e">
        <f>IF(Produit_Tarif_Stock!#REF!&lt;&gt;0,(E2879-(E2879*H2879)-Produit_Tarif_Stock!#REF!)/Produit_Tarif_Stock!#REF!*100,(E2879-(E2879*H2879)-Produit_Tarif_Stock!#REF!)/Produit_Tarif_Stock!#REF!*100)</f>
        <v>#REF!</v>
      </c>
      <c r="R2879" s="523">
        <f t="shared" si="91"/>
        <v>0</v>
      </c>
      <c r="S2879" s="524" t="e">
        <f>Produit_Tarif_Stock!#REF!</f>
        <v>#REF!</v>
      </c>
    </row>
    <row r="2880" spans="1:19" ht="24.75" customHeight="1">
      <c r="A2880" s="228" t="e">
        <f>Produit_Tarif_Stock!#REF!</f>
        <v>#REF!</v>
      </c>
      <c r="B2880" s="118" t="e">
        <f>IF(Produit_Tarif_Stock!#REF!&lt;&gt;"",Produit_Tarif_Stock!#REF!,"")</f>
        <v>#REF!</v>
      </c>
      <c r="C2880" s="502" t="e">
        <f>IF(Produit_Tarif_Stock!#REF!&lt;&gt;"",Produit_Tarif_Stock!#REF!,"")</f>
        <v>#REF!</v>
      </c>
      <c r="D2880" s="505" t="e">
        <f>IF(Produit_Tarif_Stock!#REF!&lt;&gt;"",Produit_Tarif_Stock!#REF!,"")</f>
        <v>#REF!</v>
      </c>
      <c r="E2880" s="514" t="e">
        <f>IF(Produit_Tarif_Stock!#REF!&lt;&gt;0,Produit_Tarif_Stock!#REF!,"")</f>
        <v>#REF!</v>
      </c>
      <c r="F2880" s="2" t="e">
        <f>IF(Produit_Tarif_Stock!#REF!&lt;&gt;"",Produit_Tarif_Stock!#REF!,"")</f>
        <v>#REF!</v>
      </c>
      <c r="G2880" s="506" t="e">
        <f>IF(Produit_Tarif_Stock!#REF!&lt;&gt;0,Produit_Tarif_Stock!#REF!,"")</f>
        <v>#REF!</v>
      </c>
      <c r="I2880" s="506" t="str">
        <f t="shared" si="90"/>
        <v/>
      </c>
      <c r="J2880" s="2" t="e">
        <f>IF(Produit_Tarif_Stock!#REF!&lt;&gt;0,Produit_Tarif_Stock!#REF!,"")</f>
        <v>#REF!</v>
      </c>
      <c r="K2880" s="2" t="e">
        <f>IF(Produit_Tarif_Stock!#REF!&lt;&gt;0,Produit_Tarif_Stock!#REF!,"")</f>
        <v>#REF!</v>
      </c>
      <c r="L2880" s="114" t="e">
        <f>IF(Produit_Tarif_Stock!#REF!&lt;&gt;0,Produit_Tarif_Stock!#REF!,"")</f>
        <v>#REF!</v>
      </c>
      <c r="M2880" s="114" t="e">
        <f>IF(Produit_Tarif_Stock!#REF!&lt;&gt;0,Produit_Tarif_Stock!#REF!,"")</f>
        <v>#REF!</v>
      </c>
      <c r="N2880" s="454"/>
      <c r="P2880" s="2" t="e">
        <f>IF(Produit_Tarif_Stock!#REF!&lt;&gt;0,Produit_Tarif_Stock!#REF!,"")</f>
        <v>#REF!</v>
      </c>
      <c r="Q2880" s="518" t="e">
        <f>IF(Produit_Tarif_Stock!#REF!&lt;&gt;0,(E2880-(E2880*H2880)-Produit_Tarif_Stock!#REF!)/Produit_Tarif_Stock!#REF!*100,(E2880-(E2880*H2880)-Produit_Tarif_Stock!#REF!)/Produit_Tarif_Stock!#REF!*100)</f>
        <v>#REF!</v>
      </c>
      <c r="R2880" s="523">
        <f t="shared" si="91"/>
        <v>0</v>
      </c>
      <c r="S2880" s="524" t="e">
        <f>Produit_Tarif_Stock!#REF!</f>
        <v>#REF!</v>
      </c>
    </row>
    <row r="2881" spans="1:19" ht="24.75" customHeight="1">
      <c r="A2881" s="228" t="e">
        <f>Produit_Tarif_Stock!#REF!</f>
        <v>#REF!</v>
      </c>
      <c r="B2881" s="118" t="e">
        <f>IF(Produit_Tarif_Stock!#REF!&lt;&gt;"",Produit_Tarif_Stock!#REF!,"")</f>
        <v>#REF!</v>
      </c>
      <c r="C2881" s="502" t="e">
        <f>IF(Produit_Tarif_Stock!#REF!&lt;&gt;"",Produit_Tarif_Stock!#REF!,"")</f>
        <v>#REF!</v>
      </c>
      <c r="D2881" s="505" t="e">
        <f>IF(Produit_Tarif_Stock!#REF!&lt;&gt;"",Produit_Tarif_Stock!#REF!,"")</f>
        <v>#REF!</v>
      </c>
      <c r="E2881" s="514" t="e">
        <f>IF(Produit_Tarif_Stock!#REF!&lt;&gt;0,Produit_Tarif_Stock!#REF!,"")</f>
        <v>#REF!</v>
      </c>
      <c r="F2881" s="2" t="e">
        <f>IF(Produit_Tarif_Stock!#REF!&lt;&gt;"",Produit_Tarif_Stock!#REF!,"")</f>
        <v>#REF!</v>
      </c>
      <c r="G2881" s="506" t="e">
        <f>IF(Produit_Tarif_Stock!#REF!&lt;&gt;0,Produit_Tarif_Stock!#REF!,"")</f>
        <v>#REF!</v>
      </c>
      <c r="I2881" s="506" t="str">
        <f t="shared" si="90"/>
        <v/>
      </c>
      <c r="J2881" s="2" t="e">
        <f>IF(Produit_Tarif_Stock!#REF!&lt;&gt;0,Produit_Tarif_Stock!#REF!,"")</f>
        <v>#REF!</v>
      </c>
      <c r="K2881" s="2" t="e">
        <f>IF(Produit_Tarif_Stock!#REF!&lt;&gt;0,Produit_Tarif_Stock!#REF!,"")</f>
        <v>#REF!</v>
      </c>
      <c r="L2881" s="114" t="e">
        <f>IF(Produit_Tarif_Stock!#REF!&lt;&gt;0,Produit_Tarif_Stock!#REF!,"")</f>
        <v>#REF!</v>
      </c>
      <c r="M2881" s="114" t="e">
        <f>IF(Produit_Tarif_Stock!#REF!&lt;&gt;0,Produit_Tarif_Stock!#REF!,"")</f>
        <v>#REF!</v>
      </c>
      <c r="N2881" s="454"/>
      <c r="P2881" s="2" t="e">
        <f>IF(Produit_Tarif_Stock!#REF!&lt;&gt;0,Produit_Tarif_Stock!#REF!,"")</f>
        <v>#REF!</v>
      </c>
      <c r="Q2881" s="518" t="e">
        <f>IF(Produit_Tarif_Stock!#REF!&lt;&gt;0,(E2881-(E2881*H2881)-Produit_Tarif_Stock!#REF!)/Produit_Tarif_Stock!#REF!*100,(E2881-(E2881*H2881)-Produit_Tarif_Stock!#REF!)/Produit_Tarif_Stock!#REF!*100)</f>
        <v>#REF!</v>
      </c>
      <c r="R2881" s="523">
        <f t="shared" si="91"/>
        <v>0</v>
      </c>
      <c r="S2881" s="524" t="e">
        <f>Produit_Tarif_Stock!#REF!</f>
        <v>#REF!</v>
      </c>
    </row>
    <row r="2882" spans="1:19" ht="24.75" customHeight="1">
      <c r="A2882" s="228" t="e">
        <f>Produit_Tarif_Stock!#REF!</f>
        <v>#REF!</v>
      </c>
      <c r="B2882" s="118" t="e">
        <f>IF(Produit_Tarif_Stock!#REF!&lt;&gt;"",Produit_Tarif_Stock!#REF!,"")</f>
        <v>#REF!</v>
      </c>
      <c r="C2882" s="502" t="e">
        <f>IF(Produit_Tarif_Stock!#REF!&lt;&gt;"",Produit_Tarif_Stock!#REF!,"")</f>
        <v>#REF!</v>
      </c>
      <c r="D2882" s="505" t="e">
        <f>IF(Produit_Tarif_Stock!#REF!&lt;&gt;"",Produit_Tarif_Stock!#REF!,"")</f>
        <v>#REF!</v>
      </c>
      <c r="E2882" s="514" t="e">
        <f>IF(Produit_Tarif_Stock!#REF!&lt;&gt;0,Produit_Tarif_Stock!#REF!,"")</f>
        <v>#REF!</v>
      </c>
      <c r="F2882" s="2" t="e">
        <f>IF(Produit_Tarif_Stock!#REF!&lt;&gt;"",Produit_Tarif_Stock!#REF!,"")</f>
        <v>#REF!</v>
      </c>
      <c r="G2882" s="506" t="e">
        <f>IF(Produit_Tarif_Stock!#REF!&lt;&gt;0,Produit_Tarif_Stock!#REF!,"")</f>
        <v>#REF!</v>
      </c>
      <c r="I2882" s="506" t="str">
        <f t="shared" si="90"/>
        <v/>
      </c>
      <c r="J2882" s="2" t="e">
        <f>IF(Produit_Tarif_Stock!#REF!&lt;&gt;0,Produit_Tarif_Stock!#REF!,"")</f>
        <v>#REF!</v>
      </c>
      <c r="K2882" s="2" t="e">
        <f>IF(Produit_Tarif_Stock!#REF!&lt;&gt;0,Produit_Tarif_Stock!#REF!,"")</f>
        <v>#REF!</v>
      </c>
      <c r="L2882" s="114" t="e">
        <f>IF(Produit_Tarif_Stock!#REF!&lt;&gt;0,Produit_Tarif_Stock!#REF!,"")</f>
        <v>#REF!</v>
      </c>
      <c r="M2882" s="114" t="e">
        <f>IF(Produit_Tarif_Stock!#REF!&lt;&gt;0,Produit_Tarif_Stock!#REF!,"")</f>
        <v>#REF!</v>
      </c>
      <c r="N2882" s="454"/>
      <c r="P2882" s="2" t="e">
        <f>IF(Produit_Tarif_Stock!#REF!&lt;&gt;0,Produit_Tarif_Stock!#REF!,"")</f>
        <v>#REF!</v>
      </c>
      <c r="Q2882" s="518" t="e">
        <f>IF(Produit_Tarif_Stock!#REF!&lt;&gt;0,(E2882-(E2882*H2882)-Produit_Tarif_Stock!#REF!)/Produit_Tarif_Stock!#REF!*100,(E2882-(E2882*H2882)-Produit_Tarif_Stock!#REF!)/Produit_Tarif_Stock!#REF!*100)</f>
        <v>#REF!</v>
      </c>
      <c r="R2882" s="523">
        <f t="shared" si="91"/>
        <v>0</v>
      </c>
      <c r="S2882" s="524" t="e">
        <f>Produit_Tarif_Stock!#REF!</f>
        <v>#REF!</v>
      </c>
    </row>
    <row r="2883" spans="1:19" ht="24.75" customHeight="1">
      <c r="A2883" s="228" t="e">
        <f>Produit_Tarif_Stock!#REF!</f>
        <v>#REF!</v>
      </c>
      <c r="B2883" s="118" t="e">
        <f>IF(Produit_Tarif_Stock!#REF!&lt;&gt;"",Produit_Tarif_Stock!#REF!,"")</f>
        <v>#REF!</v>
      </c>
      <c r="C2883" s="502" t="e">
        <f>IF(Produit_Tarif_Stock!#REF!&lt;&gt;"",Produit_Tarif_Stock!#REF!,"")</f>
        <v>#REF!</v>
      </c>
      <c r="D2883" s="505" t="e">
        <f>IF(Produit_Tarif_Stock!#REF!&lt;&gt;"",Produit_Tarif_Stock!#REF!,"")</f>
        <v>#REF!</v>
      </c>
      <c r="E2883" s="514" t="e">
        <f>IF(Produit_Tarif_Stock!#REF!&lt;&gt;0,Produit_Tarif_Stock!#REF!,"")</f>
        <v>#REF!</v>
      </c>
      <c r="F2883" s="2" t="e">
        <f>IF(Produit_Tarif_Stock!#REF!&lt;&gt;"",Produit_Tarif_Stock!#REF!,"")</f>
        <v>#REF!</v>
      </c>
      <c r="G2883" s="506" t="e">
        <f>IF(Produit_Tarif_Stock!#REF!&lt;&gt;0,Produit_Tarif_Stock!#REF!,"")</f>
        <v>#REF!</v>
      </c>
      <c r="I2883" s="506" t="str">
        <f t="shared" si="90"/>
        <v/>
      </c>
      <c r="J2883" s="2" t="e">
        <f>IF(Produit_Tarif_Stock!#REF!&lt;&gt;0,Produit_Tarif_Stock!#REF!,"")</f>
        <v>#REF!</v>
      </c>
      <c r="K2883" s="2" t="e">
        <f>IF(Produit_Tarif_Stock!#REF!&lt;&gt;0,Produit_Tarif_Stock!#REF!,"")</f>
        <v>#REF!</v>
      </c>
      <c r="L2883" s="114" t="e">
        <f>IF(Produit_Tarif_Stock!#REF!&lt;&gt;0,Produit_Tarif_Stock!#REF!,"")</f>
        <v>#REF!</v>
      </c>
      <c r="M2883" s="114" t="e">
        <f>IF(Produit_Tarif_Stock!#REF!&lt;&gt;0,Produit_Tarif_Stock!#REF!,"")</f>
        <v>#REF!</v>
      </c>
      <c r="N2883" s="454"/>
      <c r="P2883" s="2" t="e">
        <f>IF(Produit_Tarif_Stock!#REF!&lt;&gt;0,Produit_Tarif_Stock!#REF!,"")</f>
        <v>#REF!</v>
      </c>
      <c r="Q2883" s="518" t="e">
        <f>IF(Produit_Tarif_Stock!#REF!&lt;&gt;0,(E2883-(E2883*H2883)-Produit_Tarif_Stock!#REF!)/Produit_Tarif_Stock!#REF!*100,(E2883-(E2883*H2883)-Produit_Tarif_Stock!#REF!)/Produit_Tarif_Stock!#REF!*100)</f>
        <v>#REF!</v>
      </c>
      <c r="R2883" s="523">
        <f t="shared" si="91"/>
        <v>0</v>
      </c>
      <c r="S2883" s="524" t="e">
        <f>Produit_Tarif_Stock!#REF!</f>
        <v>#REF!</v>
      </c>
    </row>
    <row r="2884" spans="1:19" ht="24.75" customHeight="1">
      <c r="A2884" s="228" t="e">
        <f>Produit_Tarif_Stock!#REF!</f>
        <v>#REF!</v>
      </c>
      <c r="B2884" s="118" t="e">
        <f>IF(Produit_Tarif_Stock!#REF!&lt;&gt;"",Produit_Tarif_Stock!#REF!,"")</f>
        <v>#REF!</v>
      </c>
      <c r="C2884" s="502" t="e">
        <f>IF(Produit_Tarif_Stock!#REF!&lt;&gt;"",Produit_Tarif_Stock!#REF!,"")</f>
        <v>#REF!</v>
      </c>
      <c r="D2884" s="505" t="e">
        <f>IF(Produit_Tarif_Stock!#REF!&lt;&gt;"",Produit_Tarif_Stock!#REF!,"")</f>
        <v>#REF!</v>
      </c>
      <c r="E2884" s="514" t="e">
        <f>IF(Produit_Tarif_Stock!#REF!&lt;&gt;0,Produit_Tarif_Stock!#REF!,"")</f>
        <v>#REF!</v>
      </c>
      <c r="F2884" s="2" t="e">
        <f>IF(Produit_Tarif_Stock!#REF!&lt;&gt;"",Produit_Tarif_Stock!#REF!,"")</f>
        <v>#REF!</v>
      </c>
      <c r="G2884" s="506" t="e">
        <f>IF(Produit_Tarif_Stock!#REF!&lt;&gt;0,Produit_Tarif_Stock!#REF!,"")</f>
        <v>#REF!</v>
      </c>
      <c r="I2884" s="506" t="str">
        <f t="shared" si="90"/>
        <v/>
      </c>
      <c r="J2884" s="2" t="e">
        <f>IF(Produit_Tarif_Stock!#REF!&lt;&gt;0,Produit_Tarif_Stock!#REF!,"")</f>
        <v>#REF!</v>
      </c>
      <c r="K2884" s="2" t="e">
        <f>IF(Produit_Tarif_Stock!#REF!&lt;&gt;0,Produit_Tarif_Stock!#REF!,"")</f>
        <v>#REF!</v>
      </c>
      <c r="L2884" s="114" t="e">
        <f>IF(Produit_Tarif_Stock!#REF!&lt;&gt;0,Produit_Tarif_Stock!#REF!,"")</f>
        <v>#REF!</v>
      </c>
      <c r="M2884" s="114" t="e">
        <f>IF(Produit_Tarif_Stock!#REF!&lt;&gt;0,Produit_Tarif_Stock!#REF!,"")</f>
        <v>#REF!</v>
      </c>
      <c r="N2884" s="454"/>
      <c r="P2884" s="2" t="e">
        <f>IF(Produit_Tarif_Stock!#REF!&lt;&gt;0,Produit_Tarif_Stock!#REF!,"")</f>
        <v>#REF!</v>
      </c>
      <c r="Q2884" s="518" t="e">
        <f>IF(Produit_Tarif_Stock!#REF!&lt;&gt;0,(E2884-(E2884*H2884)-Produit_Tarif_Stock!#REF!)/Produit_Tarif_Stock!#REF!*100,(E2884-(E2884*H2884)-Produit_Tarif_Stock!#REF!)/Produit_Tarif_Stock!#REF!*100)</f>
        <v>#REF!</v>
      </c>
      <c r="R2884" s="523">
        <f t="shared" si="91"/>
        <v>0</v>
      </c>
      <c r="S2884" s="524" t="e">
        <f>Produit_Tarif_Stock!#REF!</f>
        <v>#REF!</v>
      </c>
    </row>
    <row r="2885" spans="1:19" ht="24.75" customHeight="1">
      <c r="A2885" s="228" t="e">
        <f>Produit_Tarif_Stock!#REF!</f>
        <v>#REF!</v>
      </c>
      <c r="B2885" s="118" t="e">
        <f>IF(Produit_Tarif_Stock!#REF!&lt;&gt;"",Produit_Tarif_Stock!#REF!,"")</f>
        <v>#REF!</v>
      </c>
      <c r="C2885" s="502" t="e">
        <f>IF(Produit_Tarif_Stock!#REF!&lt;&gt;"",Produit_Tarif_Stock!#REF!,"")</f>
        <v>#REF!</v>
      </c>
      <c r="D2885" s="505" t="e">
        <f>IF(Produit_Tarif_Stock!#REF!&lt;&gt;"",Produit_Tarif_Stock!#REF!,"")</f>
        <v>#REF!</v>
      </c>
      <c r="E2885" s="514" t="e">
        <f>IF(Produit_Tarif_Stock!#REF!&lt;&gt;0,Produit_Tarif_Stock!#REF!,"")</f>
        <v>#REF!</v>
      </c>
      <c r="F2885" s="2" t="e">
        <f>IF(Produit_Tarif_Stock!#REF!&lt;&gt;"",Produit_Tarif_Stock!#REF!,"")</f>
        <v>#REF!</v>
      </c>
      <c r="G2885" s="506" t="e">
        <f>IF(Produit_Tarif_Stock!#REF!&lt;&gt;0,Produit_Tarif_Stock!#REF!,"")</f>
        <v>#REF!</v>
      </c>
      <c r="I2885" s="506" t="str">
        <f t="shared" si="90"/>
        <v/>
      </c>
      <c r="J2885" s="2" t="e">
        <f>IF(Produit_Tarif_Stock!#REF!&lt;&gt;0,Produit_Tarif_Stock!#REF!,"")</f>
        <v>#REF!</v>
      </c>
      <c r="K2885" s="2" t="e">
        <f>IF(Produit_Tarif_Stock!#REF!&lt;&gt;0,Produit_Tarif_Stock!#REF!,"")</f>
        <v>#REF!</v>
      </c>
      <c r="L2885" s="114" t="e">
        <f>IF(Produit_Tarif_Stock!#REF!&lt;&gt;0,Produit_Tarif_Stock!#REF!,"")</f>
        <v>#REF!</v>
      </c>
      <c r="M2885" s="114" t="e">
        <f>IF(Produit_Tarif_Stock!#REF!&lt;&gt;0,Produit_Tarif_Stock!#REF!,"")</f>
        <v>#REF!</v>
      </c>
      <c r="N2885" s="454"/>
      <c r="P2885" s="2" t="e">
        <f>IF(Produit_Tarif_Stock!#REF!&lt;&gt;0,Produit_Tarif_Stock!#REF!,"")</f>
        <v>#REF!</v>
      </c>
      <c r="Q2885" s="518" t="e">
        <f>IF(Produit_Tarif_Stock!#REF!&lt;&gt;0,(E2885-(E2885*H2885)-Produit_Tarif_Stock!#REF!)/Produit_Tarif_Stock!#REF!*100,(E2885-(E2885*H2885)-Produit_Tarif_Stock!#REF!)/Produit_Tarif_Stock!#REF!*100)</f>
        <v>#REF!</v>
      </c>
      <c r="R2885" s="523">
        <f t="shared" si="91"/>
        <v>0</v>
      </c>
      <c r="S2885" s="524" t="e">
        <f>Produit_Tarif_Stock!#REF!</f>
        <v>#REF!</v>
      </c>
    </row>
    <row r="2886" spans="1:19" ht="24.75" customHeight="1">
      <c r="A2886" s="228" t="e">
        <f>Produit_Tarif_Stock!#REF!</f>
        <v>#REF!</v>
      </c>
      <c r="B2886" s="118" t="e">
        <f>IF(Produit_Tarif_Stock!#REF!&lt;&gt;"",Produit_Tarif_Stock!#REF!,"")</f>
        <v>#REF!</v>
      </c>
      <c r="C2886" s="502" t="e">
        <f>IF(Produit_Tarif_Stock!#REF!&lt;&gt;"",Produit_Tarif_Stock!#REF!,"")</f>
        <v>#REF!</v>
      </c>
      <c r="D2886" s="505" t="e">
        <f>IF(Produit_Tarif_Stock!#REF!&lt;&gt;"",Produit_Tarif_Stock!#REF!,"")</f>
        <v>#REF!</v>
      </c>
      <c r="E2886" s="514" t="e">
        <f>IF(Produit_Tarif_Stock!#REF!&lt;&gt;0,Produit_Tarif_Stock!#REF!,"")</f>
        <v>#REF!</v>
      </c>
      <c r="F2886" s="2" t="e">
        <f>IF(Produit_Tarif_Stock!#REF!&lt;&gt;"",Produit_Tarif_Stock!#REF!,"")</f>
        <v>#REF!</v>
      </c>
      <c r="G2886" s="506" t="e">
        <f>IF(Produit_Tarif_Stock!#REF!&lt;&gt;0,Produit_Tarif_Stock!#REF!,"")</f>
        <v>#REF!</v>
      </c>
      <c r="I2886" s="506" t="str">
        <f t="shared" si="90"/>
        <v/>
      </c>
      <c r="J2886" s="2" t="e">
        <f>IF(Produit_Tarif_Stock!#REF!&lt;&gt;0,Produit_Tarif_Stock!#REF!,"")</f>
        <v>#REF!</v>
      </c>
      <c r="K2886" s="2" t="e">
        <f>IF(Produit_Tarif_Stock!#REF!&lt;&gt;0,Produit_Tarif_Stock!#REF!,"")</f>
        <v>#REF!</v>
      </c>
      <c r="L2886" s="114" t="e">
        <f>IF(Produit_Tarif_Stock!#REF!&lt;&gt;0,Produit_Tarif_Stock!#REF!,"")</f>
        <v>#REF!</v>
      </c>
      <c r="M2886" s="114" t="e">
        <f>IF(Produit_Tarif_Stock!#REF!&lt;&gt;0,Produit_Tarif_Stock!#REF!,"")</f>
        <v>#REF!</v>
      </c>
      <c r="N2886" s="454"/>
      <c r="P2886" s="2" t="e">
        <f>IF(Produit_Tarif_Stock!#REF!&lt;&gt;0,Produit_Tarif_Stock!#REF!,"")</f>
        <v>#REF!</v>
      </c>
      <c r="Q2886" s="518" t="e">
        <f>IF(Produit_Tarif_Stock!#REF!&lt;&gt;0,(E2886-(E2886*H2886)-Produit_Tarif_Stock!#REF!)/Produit_Tarif_Stock!#REF!*100,(E2886-(E2886*H2886)-Produit_Tarif_Stock!#REF!)/Produit_Tarif_Stock!#REF!*100)</f>
        <v>#REF!</v>
      </c>
      <c r="R2886" s="523">
        <f t="shared" si="91"/>
        <v>0</v>
      </c>
      <c r="S2886" s="524" t="e">
        <f>Produit_Tarif_Stock!#REF!</f>
        <v>#REF!</v>
      </c>
    </row>
    <row r="2887" spans="1:19" ht="24.75" customHeight="1">
      <c r="A2887" s="228" t="e">
        <f>Produit_Tarif_Stock!#REF!</f>
        <v>#REF!</v>
      </c>
      <c r="B2887" s="118" t="e">
        <f>IF(Produit_Tarif_Stock!#REF!&lt;&gt;"",Produit_Tarif_Stock!#REF!,"")</f>
        <v>#REF!</v>
      </c>
      <c r="C2887" s="502" t="e">
        <f>IF(Produit_Tarif_Stock!#REF!&lt;&gt;"",Produit_Tarif_Stock!#REF!,"")</f>
        <v>#REF!</v>
      </c>
      <c r="D2887" s="505" t="e">
        <f>IF(Produit_Tarif_Stock!#REF!&lt;&gt;"",Produit_Tarif_Stock!#REF!,"")</f>
        <v>#REF!</v>
      </c>
      <c r="E2887" s="514" t="e">
        <f>IF(Produit_Tarif_Stock!#REF!&lt;&gt;0,Produit_Tarif_Stock!#REF!,"")</f>
        <v>#REF!</v>
      </c>
      <c r="F2887" s="2" t="e">
        <f>IF(Produit_Tarif_Stock!#REF!&lt;&gt;"",Produit_Tarif_Stock!#REF!,"")</f>
        <v>#REF!</v>
      </c>
      <c r="G2887" s="506" t="e">
        <f>IF(Produit_Tarif_Stock!#REF!&lt;&gt;0,Produit_Tarif_Stock!#REF!,"")</f>
        <v>#REF!</v>
      </c>
      <c r="I2887" s="506" t="str">
        <f t="shared" ref="I2887:I2950" si="92">IF(H2887&gt;0,E2887-(E2887*H2887),"")</f>
        <v/>
      </c>
      <c r="J2887" s="2" t="e">
        <f>IF(Produit_Tarif_Stock!#REF!&lt;&gt;0,Produit_Tarif_Stock!#REF!,"")</f>
        <v>#REF!</v>
      </c>
      <c r="K2887" s="2" t="e">
        <f>IF(Produit_Tarif_Stock!#REF!&lt;&gt;0,Produit_Tarif_Stock!#REF!,"")</f>
        <v>#REF!</v>
      </c>
      <c r="L2887" s="114" t="e">
        <f>IF(Produit_Tarif_Stock!#REF!&lt;&gt;0,Produit_Tarif_Stock!#REF!,"")</f>
        <v>#REF!</v>
      </c>
      <c r="M2887" s="114" t="e">
        <f>IF(Produit_Tarif_Stock!#REF!&lt;&gt;0,Produit_Tarif_Stock!#REF!,"")</f>
        <v>#REF!</v>
      </c>
      <c r="N2887" s="454"/>
      <c r="P2887" s="2" t="e">
        <f>IF(Produit_Tarif_Stock!#REF!&lt;&gt;0,Produit_Tarif_Stock!#REF!,"")</f>
        <v>#REF!</v>
      </c>
      <c r="Q2887" s="518" t="e">
        <f>IF(Produit_Tarif_Stock!#REF!&lt;&gt;0,(E2887-(E2887*H2887)-Produit_Tarif_Stock!#REF!)/Produit_Tarif_Stock!#REF!*100,(E2887-(E2887*H2887)-Produit_Tarif_Stock!#REF!)/Produit_Tarif_Stock!#REF!*100)</f>
        <v>#REF!</v>
      </c>
      <c r="R2887" s="523">
        <f t="shared" ref="R2887:R2950" si="93">SUM(H2887:H4880)</f>
        <v>0</v>
      </c>
      <c r="S2887" s="524" t="e">
        <f>Produit_Tarif_Stock!#REF!</f>
        <v>#REF!</v>
      </c>
    </row>
    <row r="2888" spans="1:19" ht="24.75" customHeight="1">
      <c r="A2888" s="228" t="e">
        <f>Produit_Tarif_Stock!#REF!</f>
        <v>#REF!</v>
      </c>
      <c r="B2888" s="118" t="e">
        <f>IF(Produit_Tarif_Stock!#REF!&lt;&gt;"",Produit_Tarif_Stock!#REF!,"")</f>
        <v>#REF!</v>
      </c>
      <c r="C2888" s="502" t="e">
        <f>IF(Produit_Tarif_Stock!#REF!&lt;&gt;"",Produit_Tarif_Stock!#REF!,"")</f>
        <v>#REF!</v>
      </c>
      <c r="D2888" s="505" t="e">
        <f>IF(Produit_Tarif_Stock!#REF!&lt;&gt;"",Produit_Tarif_Stock!#REF!,"")</f>
        <v>#REF!</v>
      </c>
      <c r="E2888" s="514" t="e">
        <f>IF(Produit_Tarif_Stock!#REF!&lt;&gt;0,Produit_Tarif_Stock!#REF!,"")</f>
        <v>#REF!</v>
      </c>
      <c r="F2888" s="2" t="e">
        <f>IF(Produit_Tarif_Stock!#REF!&lt;&gt;"",Produit_Tarif_Stock!#REF!,"")</f>
        <v>#REF!</v>
      </c>
      <c r="G2888" s="506" t="e">
        <f>IF(Produit_Tarif_Stock!#REF!&lt;&gt;0,Produit_Tarif_Stock!#REF!,"")</f>
        <v>#REF!</v>
      </c>
      <c r="I2888" s="506" t="str">
        <f t="shared" si="92"/>
        <v/>
      </c>
      <c r="J2888" s="2" t="e">
        <f>IF(Produit_Tarif_Stock!#REF!&lt;&gt;0,Produit_Tarif_Stock!#REF!,"")</f>
        <v>#REF!</v>
      </c>
      <c r="K2888" s="2" t="e">
        <f>IF(Produit_Tarif_Stock!#REF!&lt;&gt;0,Produit_Tarif_Stock!#REF!,"")</f>
        <v>#REF!</v>
      </c>
      <c r="L2888" s="114" t="e">
        <f>IF(Produit_Tarif_Stock!#REF!&lt;&gt;0,Produit_Tarif_Stock!#REF!,"")</f>
        <v>#REF!</v>
      </c>
      <c r="M2888" s="114" t="e">
        <f>IF(Produit_Tarif_Stock!#REF!&lt;&gt;0,Produit_Tarif_Stock!#REF!,"")</f>
        <v>#REF!</v>
      </c>
      <c r="N2888" s="454"/>
      <c r="P2888" s="2" t="e">
        <f>IF(Produit_Tarif_Stock!#REF!&lt;&gt;0,Produit_Tarif_Stock!#REF!,"")</f>
        <v>#REF!</v>
      </c>
      <c r="Q2888" s="518" t="e">
        <f>IF(Produit_Tarif_Stock!#REF!&lt;&gt;0,(E2888-(E2888*H2888)-Produit_Tarif_Stock!#REF!)/Produit_Tarif_Stock!#REF!*100,(E2888-(E2888*H2888)-Produit_Tarif_Stock!#REF!)/Produit_Tarif_Stock!#REF!*100)</f>
        <v>#REF!</v>
      </c>
      <c r="R2888" s="523">
        <f t="shared" si="93"/>
        <v>0</v>
      </c>
      <c r="S2888" s="524" t="e">
        <f>Produit_Tarif_Stock!#REF!</f>
        <v>#REF!</v>
      </c>
    </row>
    <row r="2889" spans="1:19" ht="24.75" customHeight="1">
      <c r="A2889" s="228" t="e">
        <f>Produit_Tarif_Stock!#REF!</f>
        <v>#REF!</v>
      </c>
      <c r="B2889" s="118" t="e">
        <f>IF(Produit_Tarif_Stock!#REF!&lt;&gt;"",Produit_Tarif_Stock!#REF!,"")</f>
        <v>#REF!</v>
      </c>
      <c r="C2889" s="502" t="e">
        <f>IF(Produit_Tarif_Stock!#REF!&lt;&gt;"",Produit_Tarif_Stock!#REF!,"")</f>
        <v>#REF!</v>
      </c>
      <c r="D2889" s="505" t="e">
        <f>IF(Produit_Tarif_Stock!#REF!&lt;&gt;"",Produit_Tarif_Stock!#REF!,"")</f>
        <v>#REF!</v>
      </c>
      <c r="E2889" s="514" t="e">
        <f>IF(Produit_Tarif_Stock!#REF!&lt;&gt;0,Produit_Tarif_Stock!#REF!,"")</f>
        <v>#REF!</v>
      </c>
      <c r="F2889" s="2" t="e">
        <f>IF(Produit_Tarif_Stock!#REF!&lt;&gt;"",Produit_Tarif_Stock!#REF!,"")</f>
        <v>#REF!</v>
      </c>
      <c r="G2889" s="506" t="e">
        <f>IF(Produit_Tarif_Stock!#REF!&lt;&gt;0,Produit_Tarif_Stock!#REF!,"")</f>
        <v>#REF!</v>
      </c>
      <c r="I2889" s="506" t="str">
        <f t="shared" si="92"/>
        <v/>
      </c>
      <c r="J2889" s="2" t="e">
        <f>IF(Produit_Tarif_Stock!#REF!&lt;&gt;0,Produit_Tarif_Stock!#REF!,"")</f>
        <v>#REF!</v>
      </c>
      <c r="K2889" s="2" t="e">
        <f>IF(Produit_Tarif_Stock!#REF!&lt;&gt;0,Produit_Tarif_Stock!#REF!,"")</f>
        <v>#REF!</v>
      </c>
      <c r="L2889" s="114" t="e">
        <f>IF(Produit_Tarif_Stock!#REF!&lt;&gt;0,Produit_Tarif_Stock!#REF!,"")</f>
        <v>#REF!</v>
      </c>
      <c r="M2889" s="114" t="e">
        <f>IF(Produit_Tarif_Stock!#REF!&lt;&gt;0,Produit_Tarif_Stock!#REF!,"")</f>
        <v>#REF!</v>
      </c>
      <c r="N2889" s="454"/>
      <c r="P2889" s="2" t="e">
        <f>IF(Produit_Tarif_Stock!#REF!&lt;&gt;0,Produit_Tarif_Stock!#REF!,"")</f>
        <v>#REF!</v>
      </c>
      <c r="Q2889" s="518" t="e">
        <f>IF(Produit_Tarif_Stock!#REF!&lt;&gt;0,(E2889-(E2889*H2889)-Produit_Tarif_Stock!#REF!)/Produit_Tarif_Stock!#REF!*100,(E2889-(E2889*H2889)-Produit_Tarif_Stock!#REF!)/Produit_Tarif_Stock!#REF!*100)</f>
        <v>#REF!</v>
      </c>
      <c r="R2889" s="523">
        <f t="shared" si="93"/>
        <v>0</v>
      </c>
      <c r="S2889" s="524" t="e">
        <f>Produit_Tarif_Stock!#REF!</f>
        <v>#REF!</v>
      </c>
    </row>
    <row r="2890" spans="1:19" ht="24.75" customHeight="1">
      <c r="A2890" s="228" t="e">
        <f>Produit_Tarif_Stock!#REF!</f>
        <v>#REF!</v>
      </c>
      <c r="B2890" s="118" t="e">
        <f>IF(Produit_Tarif_Stock!#REF!&lt;&gt;"",Produit_Tarif_Stock!#REF!,"")</f>
        <v>#REF!</v>
      </c>
      <c r="C2890" s="502" t="e">
        <f>IF(Produit_Tarif_Stock!#REF!&lt;&gt;"",Produit_Tarif_Stock!#REF!,"")</f>
        <v>#REF!</v>
      </c>
      <c r="D2890" s="505" t="e">
        <f>IF(Produit_Tarif_Stock!#REF!&lt;&gt;"",Produit_Tarif_Stock!#REF!,"")</f>
        <v>#REF!</v>
      </c>
      <c r="E2890" s="514" t="e">
        <f>IF(Produit_Tarif_Stock!#REF!&lt;&gt;0,Produit_Tarif_Stock!#REF!,"")</f>
        <v>#REF!</v>
      </c>
      <c r="F2890" s="2" t="e">
        <f>IF(Produit_Tarif_Stock!#REF!&lt;&gt;"",Produit_Tarif_Stock!#REF!,"")</f>
        <v>#REF!</v>
      </c>
      <c r="G2890" s="506" t="e">
        <f>IF(Produit_Tarif_Stock!#REF!&lt;&gt;0,Produit_Tarif_Stock!#REF!,"")</f>
        <v>#REF!</v>
      </c>
      <c r="I2890" s="506" t="str">
        <f t="shared" si="92"/>
        <v/>
      </c>
      <c r="J2890" s="2" t="e">
        <f>IF(Produit_Tarif_Stock!#REF!&lt;&gt;0,Produit_Tarif_Stock!#REF!,"")</f>
        <v>#REF!</v>
      </c>
      <c r="K2890" s="2" t="e">
        <f>IF(Produit_Tarif_Stock!#REF!&lt;&gt;0,Produit_Tarif_Stock!#REF!,"")</f>
        <v>#REF!</v>
      </c>
      <c r="L2890" s="114" t="e">
        <f>IF(Produit_Tarif_Stock!#REF!&lt;&gt;0,Produit_Tarif_Stock!#REF!,"")</f>
        <v>#REF!</v>
      </c>
      <c r="M2890" s="114" t="e">
        <f>IF(Produit_Tarif_Stock!#REF!&lt;&gt;0,Produit_Tarif_Stock!#REF!,"")</f>
        <v>#REF!</v>
      </c>
      <c r="N2890" s="454"/>
      <c r="P2890" s="2" t="e">
        <f>IF(Produit_Tarif_Stock!#REF!&lt;&gt;0,Produit_Tarif_Stock!#REF!,"")</f>
        <v>#REF!</v>
      </c>
      <c r="Q2890" s="518" t="e">
        <f>IF(Produit_Tarif_Stock!#REF!&lt;&gt;0,(E2890-(E2890*H2890)-Produit_Tarif_Stock!#REF!)/Produit_Tarif_Stock!#REF!*100,(E2890-(E2890*H2890)-Produit_Tarif_Stock!#REF!)/Produit_Tarif_Stock!#REF!*100)</f>
        <v>#REF!</v>
      </c>
      <c r="R2890" s="523">
        <f t="shared" si="93"/>
        <v>0</v>
      </c>
      <c r="S2890" s="524" t="e">
        <f>Produit_Tarif_Stock!#REF!</f>
        <v>#REF!</v>
      </c>
    </row>
    <row r="2891" spans="1:19" ht="24.75" customHeight="1">
      <c r="A2891" s="228" t="e">
        <f>Produit_Tarif_Stock!#REF!</f>
        <v>#REF!</v>
      </c>
      <c r="B2891" s="118" t="e">
        <f>IF(Produit_Tarif_Stock!#REF!&lt;&gt;"",Produit_Tarif_Stock!#REF!,"")</f>
        <v>#REF!</v>
      </c>
      <c r="C2891" s="502" t="e">
        <f>IF(Produit_Tarif_Stock!#REF!&lt;&gt;"",Produit_Tarif_Stock!#REF!,"")</f>
        <v>#REF!</v>
      </c>
      <c r="D2891" s="505" t="e">
        <f>IF(Produit_Tarif_Stock!#REF!&lt;&gt;"",Produit_Tarif_Stock!#REF!,"")</f>
        <v>#REF!</v>
      </c>
      <c r="E2891" s="514" t="e">
        <f>IF(Produit_Tarif_Stock!#REF!&lt;&gt;0,Produit_Tarif_Stock!#REF!,"")</f>
        <v>#REF!</v>
      </c>
      <c r="F2891" s="2" t="e">
        <f>IF(Produit_Tarif_Stock!#REF!&lt;&gt;"",Produit_Tarif_Stock!#REF!,"")</f>
        <v>#REF!</v>
      </c>
      <c r="G2891" s="506" t="e">
        <f>IF(Produit_Tarif_Stock!#REF!&lt;&gt;0,Produit_Tarif_Stock!#REF!,"")</f>
        <v>#REF!</v>
      </c>
      <c r="I2891" s="506" t="str">
        <f t="shared" si="92"/>
        <v/>
      </c>
      <c r="J2891" s="2" t="e">
        <f>IF(Produit_Tarif_Stock!#REF!&lt;&gt;0,Produit_Tarif_Stock!#REF!,"")</f>
        <v>#REF!</v>
      </c>
      <c r="K2891" s="2" t="e">
        <f>IF(Produit_Tarif_Stock!#REF!&lt;&gt;0,Produit_Tarif_Stock!#REF!,"")</f>
        <v>#REF!</v>
      </c>
      <c r="L2891" s="114" t="e">
        <f>IF(Produit_Tarif_Stock!#REF!&lt;&gt;0,Produit_Tarif_Stock!#REF!,"")</f>
        <v>#REF!</v>
      </c>
      <c r="M2891" s="114" t="e">
        <f>IF(Produit_Tarif_Stock!#REF!&lt;&gt;0,Produit_Tarif_Stock!#REF!,"")</f>
        <v>#REF!</v>
      </c>
      <c r="N2891" s="454"/>
      <c r="P2891" s="2" t="e">
        <f>IF(Produit_Tarif_Stock!#REF!&lt;&gt;0,Produit_Tarif_Stock!#REF!,"")</f>
        <v>#REF!</v>
      </c>
      <c r="Q2891" s="518" t="e">
        <f>IF(Produit_Tarif_Stock!#REF!&lt;&gt;0,(E2891-(E2891*H2891)-Produit_Tarif_Stock!#REF!)/Produit_Tarif_Stock!#REF!*100,(E2891-(E2891*H2891)-Produit_Tarif_Stock!#REF!)/Produit_Tarif_Stock!#REF!*100)</f>
        <v>#REF!</v>
      </c>
      <c r="R2891" s="523">
        <f t="shared" si="93"/>
        <v>0</v>
      </c>
      <c r="S2891" s="524" t="e">
        <f>Produit_Tarif_Stock!#REF!</f>
        <v>#REF!</v>
      </c>
    </row>
    <row r="2892" spans="1:19" ht="24.75" customHeight="1">
      <c r="A2892" s="228" t="e">
        <f>Produit_Tarif_Stock!#REF!</f>
        <v>#REF!</v>
      </c>
      <c r="B2892" s="118" t="e">
        <f>IF(Produit_Tarif_Stock!#REF!&lt;&gt;"",Produit_Tarif_Stock!#REF!,"")</f>
        <v>#REF!</v>
      </c>
      <c r="C2892" s="502" t="e">
        <f>IF(Produit_Tarif_Stock!#REF!&lt;&gt;"",Produit_Tarif_Stock!#REF!,"")</f>
        <v>#REF!</v>
      </c>
      <c r="D2892" s="505" t="e">
        <f>IF(Produit_Tarif_Stock!#REF!&lt;&gt;"",Produit_Tarif_Stock!#REF!,"")</f>
        <v>#REF!</v>
      </c>
      <c r="E2892" s="514" t="e">
        <f>IF(Produit_Tarif_Stock!#REF!&lt;&gt;0,Produit_Tarif_Stock!#REF!,"")</f>
        <v>#REF!</v>
      </c>
      <c r="F2892" s="2" t="e">
        <f>IF(Produit_Tarif_Stock!#REF!&lt;&gt;"",Produit_Tarif_Stock!#REF!,"")</f>
        <v>#REF!</v>
      </c>
      <c r="G2892" s="506" t="e">
        <f>IF(Produit_Tarif_Stock!#REF!&lt;&gt;0,Produit_Tarif_Stock!#REF!,"")</f>
        <v>#REF!</v>
      </c>
      <c r="I2892" s="506" t="str">
        <f t="shared" si="92"/>
        <v/>
      </c>
      <c r="J2892" s="2" t="e">
        <f>IF(Produit_Tarif_Stock!#REF!&lt;&gt;0,Produit_Tarif_Stock!#REF!,"")</f>
        <v>#REF!</v>
      </c>
      <c r="K2892" s="2" t="e">
        <f>IF(Produit_Tarif_Stock!#REF!&lt;&gt;0,Produit_Tarif_Stock!#REF!,"")</f>
        <v>#REF!</v>
      </c>
      <c r="L2892" s="114" t="e">
        <f>IF(Produit_Tarif_Stock!#REF!&lt;&gt;0,Produit_Tarif_Stock!#REF!,"")</f>
        <v>#REF!</v>
      </c>
      <c r="M2892" s="114" t="e">
        <f>IF(Produit_Tarif_Stock!#REF!&lt;&gt;0,Produit_Tarif_Stock!#REF!,"")</f>
        <v>#REF!</v>
      </c>
      <c r="N2892" s="454"/>
      <c r="P2892" s="2" t="e">
        <f>IF(Produit_Tarif_Stock!#REF!&lt;&gt;0,Produit_Tarif_Stock!#REF!,"")</f>
        <v>#REF!</v>
      </c>
      <c r="Q2892" s="518" t="e">
        <f>IF(Produit_Tarif_Stock!#REF!&lt;&gt;0,(E2892-(E2892*H2892)-Produit_Tarif_Stock!#REF!)/Produit_Tarif_Stock!#REF!*100,(E2892-(E2892*H2892)-Produit_Tarif_Stock!#REF!)/Produit_Tarif_Stock!#REF!*100)</f>
        <v>#REF!</v>
      </c>
      <c r="R2892" s="523">
        <f t="shared" si="93"/>
        <v>0</v>
      </c>
      <c r="S2892" s="524" t="e">
        <f>Produit_Tarif_Stock!#REF!</f>
        <v>#REF!</v>
      </c>
    </row>
    <row r="2893" spans="1:19" ht="24.75" customHeight="1">
      <c r="A2893" s="228" t="e">
        <f>Produit_Tarif_Stock!#REF!</f>
        <v>#REF!</v>
      </c>
      <c r="B2893" s="118" t="e">
        <f>IF(Produit_Tarif_Stock!#REF!&lt;&gt;"",Produit_Tarif_Stock!#REF!,"")</f>
        <v>#REF!</v>
      </c>
      <c r="C2893" s="502" t="e">
        <f>IF(Produit_Tarif_Stock!#REF!&lt;&gt;"",Produit_Tarif_Stock!#REF!,"")</f>
        <v>#REF!</v>
      </c>
      <c r="D2893" s="505" t="e">
        <f>IF(Produit_Tarif_Stock!#REF!&lt;&gt;"",Produit_Tarif_Stock!#REF!,"")</f>
        <v>#REF!</v>
      </c>
      <c r="E2893" s="514" t="e">
        <f>IF(Produit_Tarif_Stock!#REF!&lt;&gt;0,Produit_Tarif_Stock!#REF!,"")</f>
        <v>#REF!</v>
      </c>
      <c r="F2893" s="2" t="e">
        <f>IF(Produit_Tarif_Stock!#REF!&lt;&gt;"",Produit_Tarif_Stock!#REF!,"")</f>
        <v>#REF!</v>
      </c>
      <c r="G2893" s="506" t="e">
        <f>IF(Produit_Tarif_Stock!#REF!&lt;&gt;0,Produit_Tarif_Stock!#REF!,"")</f>
        <v>#REF!</v>
      </c>
      <c r="I2893" s="506" t="str">
        <f t="shared" si="92"/>
        <v/>
      </c>
      <c r="J2893" s="2" t="e">
        <f>IF(Produit_Tarif_Stock!#REF!&lt;&gt;0,Produit_Tarif_Stock!#REF!,"")</f>
        <v>#REF!</v>
      </c>
      <c r="K2893" s="2" t="e">
        <f>IF(Produit_Tarif_Stock!#REF!&lt;&gt;0,Produit_Tarif_Stock!#REF!,"")</f>
        <v>#REF!</v>
      </c>
      <c r="L2893" s="114" t="e">
        <f>IF(Produit_Tarif_Stock!#REF!&lt;&gt;0,Produit_Tarif_Stock!#REF!,"")</f>
        <v>#REF!</v>
      </c>
      <c r="M2893" s="114" t="e">
        <f>IF(Produit_Tarif_Stock!#REF!&lt;&gt;0,Produit_Tarif_Stock!#REF!,"")</f>
        <v>#REF!</v>
      </c>
      <c r="N2893" s="454"/>
      <c r="P2893" s="2" t="e">
        <f>IF(Produit_Tarif_Stock!#REF!&lt;&gt;0,Produit_Tarif_Stock!#REF!,"")</f>
        <v>#REF!</v>
      </c>
      <c r="Q2893" s="518" t="e">
        <f>IF(Produit_Tarif_Stock!#REF!&lt;&gt;0,(E2893-(E2893*H2893)-Produit_Tarif_Stock!#REF!)/Produit_Tarif_Stock!#REF!*100,(E2893-(E2893*H2893)-Produit_Tarif_Stock!#REF!)/Produit_Tarif_Stock!#REF!*100)</f>
        <v>#REF!</v>
      </c>
      <c r="R2893" s="523">
        <f t="shared" si="93"/>
        <v>0</v>
      </c>
      <c r="S2893" s="524" t="e">
        <f>Produit_Tarif_Stock!#REF!</f>
        <v>#REF!</v>
      </c>
    </row>
    <row r="2894" spans="1:19" ht="24.75" customHeight="1">
      <c r="A2894" s="228" t="e">
        <f>Produit_Tarif_Stock!#REF!</f>
        <v>#REF!</v>
      </c>
      <c r="B2894" s="118" t="e">
        <f>IF(Produit_Tarif_Stock!#REF!&lt;&gt;"",Produit_Tarif_Stock!#REF!,"")</f>
        <v>#REF!</v>
      </c>
      <c r="C2894" s="502" t="e">
        <f>IF(Produit_Tarif_Stock!#REF!&lt;&gt;"",Produit_Tarif_Stock!#REF!,"")</f>
        <v>#REF!</v>
      </c>
      <c r="D2894" s="505" t="e">
        <f>IF(Produit_Tarif_Stock!#REF!&lt;&gt;"",Produit_Tarif_Stock!#REF!,"")</f>
        <v>#REF!</v>
      </c>
      <c r="E2894" s="514" t="e">
        <f>IF(Produit_Tarif_Stock!#REF!&lt;&gt;0,Produit_Tarif_Stock!#REF!,"")</f>
        <v>#REF!</v>
      </c>
      <c r="F2894" s="2" t="e">
        <f>IF(Produit_Tarif_Stock!#REF!&lt;&gt;"",Produit_Tarif_Stock!#REF!,"")</f>
        <v>#REF!</v>
      </c>
      <c r="G2894" s="506" t="e">
        <f>IF(Produit_Tarif_Stock!#REF!&lt;&gt;0,Produit_Tarif_Stock!#REF!,"")</f>
        <v>#REF!</v>
      </c>
      <c r="I2894" s="506" t="str">
        <f t="shared" si="92"/>
        <v/>
      </c>
      <c r="J2894" s="2" t="e">
        <f>IF(Produit_Tarif_Stock!#REF!&lt;&gt;0,Produit_Tarif_Stock!#REF!,"")</f>
        <v>#REF!</v>
      </c>
      <c r="K2894" s="2" t="e">
        <f>IF(Produit_Tarif_Stock!#REF!&lt;&gt;0,Produit_Tarif_Stock!#REF!,"")</f>
        <v>#REF!</v>
      </c>
      <c r="L2894" s="114" t="e">
        <f>IF(Produit_Tarif_Stock!#REF!&lt;&gt;0,Produit_Tarif_Stock!#REF!,"")</f>
        <v>#REF!</v>
      </c>
      <c r="M2894" s="114" t="e">
        <f>IF(Produit_Tarif_Stock!#REF!&lt;&gt;0,Produit_Tarif_Stock!#REF!,"")</f>
        <v>#REF!</v>
      </c>
      <c r="N2894" s="454"/>
      <c r="P2894" s="2" t="e">
        <f>IF(Produit_Tarif_Stock!#REF!&lt;&gt;0,Produit_Tarif_Stock!#REF!,"")</f>
        <v>#REF!</v>
      </c>
      <c r="Q2894" s="518" t="e">
        <f>IF(Produit_Tarif_Stock!#REF!&lt;&gt;0,(E2894-(E2894*H2894)-Produit_Tarif_Stock!#REF!)/Produit_Tarif_Stock!#REF!*100,(E2894-(E2894*H2894)-Produit_Tarif_Stock!#REF!)/Produit_Tarif_Stock!#REF!*100)</f>
        <v>#REF!</v>
      </c>
      <c r="R2894" s="523">
        <f t="shared" si="93"/>
        <v>0</v>
      </c>
      <c r="S2894" s="524" t="e">
        <f>Produit_Tarif_Stock!#REF!</f>
        <v>#REF!</v>
      </c>
    </row>
    <row r="2895" spans="1:19" ht="24.75" customHeight="1">
      <c r="A2895" s="228" t="e">
        <f>Produit_Tarif_Stock!#REF!</f>
        <v>#REF!</v>
      </c>
      <c r="B2895" s="118" t="e">
        <f>IF(Produit_Tarif_Stock!#REF!&lt;&gt;"",Produit_Tarif_Stock!#REF!,"")</f>
        <v>#REF!</v>
      </c>
      <c r="C2895" s="502" t="e">
        <f>IF(Produit_Tarif_Stock!#REF!&lt;&gt;"",Produit_Tarif_Stock!#REF!,"")</f>
        <v>#REF!</v>
      </c>
      <c r="D2895" s="505" t="e">
        <f>IF(Produit_Tarif_Stock!#REF!&lt;&gt;"",Produit_Tarif_Stock!#REF!,"")</f>
        <v>#REF!</v>
      </c>
      <c r="E2895" s="514" t="e">
        <f>IF(Produit_Tarif_Stock!#REF!&lt;&gt;0,Produit_Tarif_Stock!#REF!,"")</f>
        <v>#REF!</v>
      </c>
      <c r="F2895" s="2" t="e">
        <f>IF(Produit_Tarif_Stock!#REF!&lt;&gt;"",Produit_Tarif_Stock!#REF!,"")</f>
        <v>#REF!</v>
      </c>
      <c r="G2895" s="506" t="e">
        <f>IF(Produit_Tarif_Stock!#REF!&lt;&gt;0,Produit_Tarif_Stock!#REF!,"")</f>
        <v>#REF!</v>
      </c>
      <c r="I2895" s="506" t="str">
        <f t="shared" si="92"/>
        <v/>
      </c>
      <c r="J2895" s="2" t="e">
        <f>IF(Produit_Tarif_Stock!#REF!&lt;&gt;0,Produit_Tarif_Stock!#REF!,"")</f>
        <v>#REF!</v>
      </c>
      <c r="K2895" s="2" t="e">
        <f>IF(Produit_Tarif_Stock!#REF!&lt;&gt;0,Produit_Tarif_Stock!#REF!,"")</f>
        <v>#REF!</v>
      </c>
      <c r="L2895" s="114" t="e">
        <f>IF(Produit_Tarif_Stock!#REF!&lt;&gt;0,Produit_Tarif_Stock!#REF!,"")</f>
        <v>#REF!</v>
      </c>
      <c r="M2895" s="114" t="e">
        <f>IF(Produit_Tarif_Stock!#REF!&lt;&gt;0,Produit_Tarif_Stock!#REF!,"")</f>
        <v>#REF!</v>
      </c>
      <c r="N2895" s="454"/>
      <c r="P2895" s="2" t="e">
        <f>IF(Produit_Tarif_Stock!#REF!&lt;&gt;0,Produit_Tarif_Stock!#REF!,"")</f>
        <v>#REF!</v>
      </c>
      <c r="Q2895" s="518" t="e">
        <f>IF(Produit_Tarif_Stock!#REF!&lt;&gt;0,(E2895-(E2895*H2895)-Produit_Tarif_Stock!#REF!)/Produit_Tarif_Stock!#REF!*100,(E2895-(E2895*H2895)-Produit_Tarif_Stock!#REF!)/Produit_Tarif_Stock!#REF!*100)</f>
        <v>#REF!</v>
      </c>
      <c r="R2895" s="523">
        <f t="shared" si="93"/>
        <v>0</v>
      </c>
      <c r="S2895" s="524" t="e">
        <f>Produit_Tarif_Stock!#REF!</f>
        <v>#REF!</v>
      </c>
    </row>
    <row r="2896" spans="1:19" ht="24.75" customHeight="1">
      <c r="A2896" s="228" t="e">
        <f>Produit_Tarif_Stock!#REF!</f>
        <v>#REF!</v>
      </c>
      <c r="B2896" s="118" t="e">
        <f>IF(Produit_Tarif_Stock!#REF!&lt;&gt;"",Produit_Tarif_Stock!#REF!,"")</f>
        <v>#REF!</v>
      </c>
      <c r="C2896" s="502" t="e">
        <f>IF(Produit_Tarif_Stock!#REF!&lt;&gt;"",Produit_Tarif_Stock!#REF!,"")</f>
        <v>#REF!</v>
      </c>
      <c r="D2896" s="505" t="e">
        <f>IF(Produit_Tarif_Stock!#REF!&lt;&gt;"",Produit_Tarif_Stock!#REF!,"")</f>
        <v>#REF!</v>
      </c>
      <c r="E2896" s="514" t="e">
        <f>IF(Produit_Tarif_Stock!#REF!&lt;&gt;0,Produit_Tarif_Stock!#REF!,"")</f>
        <v>#REF!</v>
      </c>
      <c r="F2896" s="2" t="e">
        <f>IF(Produit_Tarif_Stock!#REF!&lt;&gt;"",Produit_Tarif_Stock!#REF!,"")</f>
        <v>#REF!</v>
      </c>
      <c r="G2896" s="506" t="e">
        <f>IF(Produit_Tarif_Stock!#REF!&lt;&gt;0,Produit_Tarif_Stock!#REF!,"")</f>
        <v>#REF!</v>
      </c>
      <c r="I2896" s="506" t="str">
        <f t="shared" si="92"/>
        <v/>
      </c>
      <c r="J2896" s="2" t="e">
        <f>IF(Produit_Tarif_Stock!#REF!&lt;&gt;0,Produit_Tarif_Stock!#REF!,"")</f>
        <v>#REF!</v>
      </c>
      <c r="K2896" s="2" t="e">
        <f>IF(Produit_Tarif_Stock!#REF!&lt;&gt;0,Produit_Tarif_Stock!#REF!,"")</f>
        <v>#REF!</v>
      </c>
      <c r="L2896" s="114" t="e">
        <f>IF(Produit_Tarif_Stock!#REF!&lt;&gt;0,Produit_Tarif_Stock!#REF!,"")</f>
        <v>#REF!</v>
      </c>
      <c r="M2896" s="114" t="e">
        <f>IF(Produit_Tarif_Stock!#REF!&lt;&gt;0,Produit_Tarif_Stock!#REF!,"")</f>
        <v>#REF!</v>
      </c>
      <c r="N2896" s="454"/>
      <c r="P2896" s="2" t="e">
        <f>IF(Produit_Tarif_Stock!#REF!&lt;&gt;0,Produit_Tarif_Stock!#REF!,"")</f>
        <v>#REF!</v>
      </c>
      <c r="Q2896" s="518" t="e">
        <f>IF(Produit_Tarif_Stock!#REF!&lt;&gt;0,(E2896-(E2896*H2896)-Produit_Tarif_Stock!#REF!)/Produit_Tarif_Stock!#REF!*100,(E2896-(E2896*H2896)-Produit_Tarif_Stock!#REF!)/Produit_Tarif_Stock!#REF!*100)</f>
        <v>#REF!</v>
      </c>
      <c r="R2896" s="523">
        <f t="shared" si="93"/>
        <v>0</v>
      </c>
      <c r="S2896" s="524" t="e">
        <f>Produit_Tarif_Stock!#REF!</f>
        <v>#REF!</v>
      </c>
    </row>
    <row r="2897" spans="1:19" ht="24.75" customHeight="1">
      <c r="A2897" s="228" t="e">
        <f>Produit_Tarif_Stock!#REF!</f>
        <v>#REF!</v>
      </c>
      <c r="B2897" s="118" t="e">
        <f>IF(Produit_Tarif_Stock!#REF!&lt;&gt;"",Produit_Tarif_Stock!#REF!,"")</f>
        <v>#REF!</v>
      </c>
      <c r="C2897" s="502" t="e">
        <f>IF(Produit_Tarif_Stock!#REF!&lt;&gt;"",Produit_Tarif_Stock!#REF!,"")</f>
        <v>#REF!</v>
      </c>
      <c r="D2897" s="505" t="e">
        <f>IF(Produit_Tarif_Stock!#REF!&lt;&gt;"",Produit_Tarif_Stock!#REF!,"")</f>
        <v>#REF!</v>
      </c>
      <c r="E2897" s="514" t="e">
        <f>IF(Produit_Tarif_Stock!#REF!&lt;&gt;0,Produit_Tarif_Stock!#REF!,"")</f>
        <v>#REF!</v>
      </c>
      <c r="F2897" s="2" t="e">
        <f>IF(Produit_Tarif_Stock!#REF!&lt;&gt;"",Produit_Tarif_Stock!#REF!,"")</f>
        <v>#REF!</v>
      </c>
      <c r="G2897" s="506" t="e">
        <f>IF(Produit_Tarif_Stock!#REF!&lt;&gt;0,Produit_Tarif_Stock!#REF!,"")</f>
        <v>#REF!</v>
      </c>
      <c r="I2897" s="506" t="str">
        <f t="shared" si="92"/>
        <v/>
      </c>
      <c r="J2897" s="2" t="e">
        <f>IF(Produit_Tarif_Stock!#REF!&lt;&gt;0,Produit_Tarif_Stock!#REF!,"")</f>
        <v>#REF!</v>
      </c>
      <c r="K2897" s="2" t="e">
        <f>IF(Produit_Tarif_Stock!#REF!&lt;&gt;0,Produit_Tarif_Stock!#REF!,"")</f>
        <v>#REF!</v>
      </c>
      <c r="L2897" s="114" t="e">
        <f>IF(Produit_Tarif_Stock!#REF!&lt;&gt;0,Produit_Tarif_Stock!#REF!,"")</f>
        <v>#REF!</v>
      </c>
      <c r="M2897" s="114" t="e">
        <f>IF(Produit_Tarif_Stock!#REF!&lt;&gt;0,Produit_Tarif_Stock!#REF!,"")</f>
        <v>#REF!</v>
      </c>
      <c r="N2897" s="454"/>
      <c r="P2897" s="2" t="e">
        <f>IF(Produit_Tarif_Stock!#REF!&lt;&gt;0,Produit_Tarif_Stock!#REF!,"")</f>
        <v>#REF!</v>
      </c>
      <c r="Q2897" s="518" t="e">
        <f>IF(Produit_Tarif_Stock!#REF!&lt;&gt;0,(E2897-(E2897*H2897)-Produit_Tarif_Stock!#REF!)/Produit_Tarif_Stock!#REF!*100,(E2897-(E2897*H2897)-Produit_Tarif_Stock!#REF!)/Produit_Tarif_Stock!#REF!*100)</f>
        <v>#REF!</v>
      </c>
      <c r="R2897" s="523">
        <f t="shared" si="93"/>
        <v>0</v>
      </c>
      <c r="S2897" s="524" t="e">
        <f>Produit_Tarif_Stock!#REF!</f>
        <v>#REF!</v>
      </c>
    </row>
    <row r="2898" spans="1:19" ht="24.75" customHeight="1">
      <c r="A2898" s="228" t="e">
        <f>Produit_Tarif_Stock!#REF!</f>
        <v>#REF!</v>
      </c>
      <c r="B2898" s="118" t="e">
        <f>IF(Produit_Tarif_Stock!#REF!&lt;&gt;"",Produit_Tarif_Stock!#REF!,"")</f>
        <v>#REF!</v>
      </c>
      <c r="C2898" s="502" t="e">
        <f>IF(Produit_Tarif_Stock!#REF!&lt;&gt;"",Produit_Tarif_Stock!#REF!,"")</f>
        <v>#REF!</v>
      </c>
      <c r="D2898" s="505" t="e">
        <f>IF(Produit_Tarif_Stock!#REF!&lt;&gt;"",Produit_Tarif_Stock!#REF!,"")</f>
        <v>#REF!</v>
      </c>
      <c r="E2898" s="514" t="e">
        <f>IF(Produit_Tarif_Stock!#REF!&lt;&gt;0,Produit_Tarif_Stock!#REF!,"")</f>
        <v>#REF!</v>
      </c>
      <c r="F2898" s="2" t="e">
        <f>IF(Produit_Tarif_Stock!#REF!&lt;&gt;"",Produit_Tarif_Stock!#REF!,"")</f>
        <v>#REF!</v>
      </c>
      <c r="G2898" s="506" t="e">
        <f>IF(Produit_Tarif_Stock!#REF!&lt;&gt;0,Produit_Tarif_Stock!#REF!,"")</f>
        <v>#REF!</v>
      </c>
      <c r="I2898" s="506" t="str">
        <f t="shared" si="92"/>
        <v/>
      </c>
      <c r="J2898" s="2" t="e">
        <f>IF(Produit_Tarif_Stock!#REF!&lt;&gt;0,Produit_Tarif_Stock!#REF!,"")</f>
        <v>#REF!</v>
      </c>
      <c r="K2898" s="2" t="e">
        <f>IF(Produit_Tarif_Stock!#REF!&lt;&gt;0,Produit_Tarif_Stock!#REF!,"")</f>
        <v>#REF!</v>
      </c>
      <c r="L2898" s="114" t="e">
        <f>IF(Produit_Tarif_Stock!#REF!&lt;&gt;0,Produit_Tarif_Stock!#REF!,"")</f>
        <v>#REF!</v>
      </c>
      <c r="M2898" s="114" t="e">
        <f>IF(Produit_Tarif_Stock!#REF!&lt;&gt;0,Produit_Tarif_Stock!#REF!,"")</f>
        <v>#REF!</v>
      </c>
      <c r="N2898" s="454"/>
      <c r="P2898" s="2" t="e">
        <f>IF(Produit_Tarif_Stock!#REF!&lt;&gt;0,Produit_Tarif_Stock!#REF!,"")</f>
        <v>#REF!</v>
      </c>
      <c r="Q2898" s="518" t="e">
        <f>IF(Produit_Tarif_Stock!#REF!&lt;&gt;0,(E2898-(E2898*H2898)-Produit_Tarif_Stock!#REF!)/Produit_Tarif_Stock!#REF!*100,(E2898-(E2898*H2898)-Produit_Tarif_Stock!#REF!)/Produit_Tarif_Stock!#REF!*100)</f>
        <v>#REF!</v>
      </c>
      <c r="R2898" s="523">
        <f t="shared" si="93"/>
        <v>0</v>
      </c>
      <c r="S2898" s="524" t="e">
        <f>Produit_Tarif_Stock!#REF!</f>
        <v>#REF!</v>
      </c>
    </row>
    <row r="2899" spans="1:19" ht="24.75" customHeight="1">
      <c r="A2899" s="228" t="e">
        <f>Produit_Tarif_Stock!#REF!</f>
        <v>#REF!</v>
      </c>
      <c r="B2899" s="118" t="e">
        <f>IF(Produit_Tarif_Stock!#REF!&lt;&gt;"",Produit_Tarif_Stock!#REF!,"")</f>
        <v>#REF!</v>
      </c>
      <c r="C2899" s="502" t="e">
        <f>IF(Produit_Tarif_Stock!#REF!&lt;&gt;"",Produit_Tarif_Stock!#REF!,"")</f>
        <v>#REF!</v>
      </c>
      <c r="D2899" s="505" t="e">
        <f>IF(Produit_Tarif_Stock!#REF!&lt;&gt;"",Produit_Tarif_Stock!#REF!,"")</f>
        <v>#REF!</v>
      </c>
      <c r="E2899" s="514" t="e">
        <f>IF(Produit_Tarif_Stock!#REF!&lt;&gt;0,Produit_Tarif_Stock!#REF!,"")</f>
        <v>#REF!</v>
      </c>
      <c r="F2899" s="2" t="e">
        <f>IF(Produit_Tarif_Stock!#REF!&lt;&gt;"",Produit_Tarif_Stock!#REF!,"")</f>
        <v>#REF!</v>
      </c>
      <c r="G2899" s="506" t="e">
        <f>IF(Produit_Tarif_Stock!#REF!&lt;&gt;0,Produit_Tarif_Stock!#REF!,"")</f>
        <v>#REF!</v>
      </c>
      <c r="I2899" s="506" t="str">
        <f t="shared" si="92"/>
        <v/>
      </c>
      <c r="J2899" s="2" t="e">
        <f>IF(Produit_Tarif_Stock!#REF!&lt;&gt;0,Produit_Tarif_Stock!#REF!,"")</f>
        <v>#REF!</v>
      </c>
      <c r="K2899" s="2" t="e">
        <f>IF(Produit_Tarif_Stock!#REF!&lt;&gt;0,Produit_Tarif_Stock!#REF!,"")</f>
        <v>#REF!</v>
      </c>
      <c r="L2899" s="114" t="e">
        <f>IF(Produit_Tarif_Stock!#REF!&lt;&gt;0,Produit_Tarif_Stock!#REF!,"")</f>
        <v>#REF!</v>
      </c>
      <c r="M2899" s="114" t="e">
        <f>IF(Produit_Tarif_Stock!#REF!&lt;&gt;0,Produit_Tarif_Stock!#REF!,"")</f>
        <v>#REF!</v>
      </c>
      <c r="N2899" s="454"/>
      <c r="P2899" s="2" t="e">
        <f>IF(Produit_Tarif_Stock!#REF!&lt;&gt;0,Produit_Tarif_Stock!#REF!,"")</f>
        <v>#REF!</v>
      </c>
      <c r="Q2899" s="518" t="e">
        <f>IF(Produit_Tarif_Stock!#REF!&lt;&gt;0,(E2899-(E2899*H2899)-Produit_Tarif_Stock!#REF!)/Produit_Tarif_Stock!#REF!*100,(E2899-(E2899*H2899)-Produit_Tarif_Stock!#REF!)/Produit_Tarif_Stock!#REF!*100)</f>
        <v>#REF!</v>
      </c>
      <c r="R2899" s="523">
        <f t="shared" si="93"/>
        <v>0</v>
      </c>
      <c r="S2899" s="524" t="e">
        <f>Produit_Tarif_Stock!#REF!</f>
        <v>#REF!</v>
      </c>
    </row>
    <row r="2900" spans="1:19" ht="24.75" customHeight="1">
      <c r="A2900" s="228" t="e">
        <f>Produit_Tarif_Stock!#REF!</f>
        <v>#REF!</v>
      </c>
      <c r="B2900" s="118" t="e">
        <f>IF(Produit_Tarif_Stock!#REF!&lt;&gt;"",Produit_Tarif_Stock!#REF!,"")</f>
        <v>#REF!</v>
      </c>
      <c r="C2900" s="502" t="e">
        <f>IF(Produit_Tarif_Stock!#REF!&lt;&gt;"",Produit_Tarif_Stock!#REF!,"")</f>
        <v>#REF!</v>
      </c>
      <c r="D2900" s="505" t="e">
        <f>IF(Produit_Tarif_Stock!#REF!&lt;&gt;"",Produit_Tarif_Stock!#REF!,"")</f>
        <v>#REF!</v>
      </c>
      <c r="E2900" s="514" t="e">
        <f>IF(Produit_Tarif_Stock!#REF!&lt;&gt;0,Produit_Tarif_Stock!#REF!,"")</f>
        <v>#REF!</v>
      </c>
      <c r="F2900" s="2" t="e">
        <f>IF(Produit_Tarif_Stock!#REF!&lt;&gt;"",Produit_Tarif_Stock!#REF!,"")</f>
        <v>#REF!</v>
      </c>
      <c r="G2900" s="506" t="e">
        <f>IF(Produit_Tarif_Stock!#REF!&lt;&gt;0,Produit_Tarif_Stock!#REF!,"")</f>
        <v>#REF!</v>
      </c>
      <c r="I2900" s="506" t="str">
        <f t="shared" si="92"/>
        <v/>
      </c>
      <c r="J2900" s="2" t="e">
        <f>IF(Produit_Tarif_Stock!#REF!&lt;&gt;0,Produit_Tarif_Stock!#REF!,"")</f>
        <v>#REF!</v>
      </c>
      <c r="K2900" s="2" t="e">
        <f>IF(Produit_Tarif_Stock!#REF!&lt;&gt;0,Produit_Tarif_Stock!#REF!,"")</f>
        <v>#REF!</v>
      </c>
      <c r="L2900" s="114" t="e">
        <f>IF(Produit_Tarif_Stock!#REF!&lt;&gt;0,Produit_Tarif_Stock!#REF!,"")</f>
        <v>#REF!</v>
      </c>
      <c r="M2900" s="114" t="e">
        <f>IF(Produit_Tarif_Stock!#REF!&lt;&gt;0,Produit_Tarif_Stock!#REF!,"")</f>
        <v>#REF!</v>
      </c>
      <c r="N2900" s="454"/>
      <c r="P2900" s="2" t="e">
        <f>IF(Produit_Tarif_Stock!#REF!&lt;&gt;0,Produit_Tarif_Stock!#REF!,"")</f>
        <v>#REF!</v>
      </c>
      <c r="Q2900" s="518" t="e">
        <f>IF(Produit_Tarif_Stock!#REF!&lt;&gt;0,(E2900-(E2900*H2900)-Produit_Tarif_Stock!#REF!)/Produit_Tarif_Stock!#REF!*100,(E2900-(E2900*H2900)-Produit_Tarif_Stock!#REF!)/Produit_Tarif_Stock!#REF!*100)</f>
        <v>#REF!</v>
      </c>
      <c r="R2900" s="523">
        <f t="shared" si="93"/>
        <v>0</v>
      </c>
      <c r="S2900" s="524" t="e">
        <f>Produit_Tarif_Stock!#REF!</f>
        <v>#REF!</v>
      </c>
    </row>
    <row r="2901" spans="1:19" ht="24.75" customHeight="1">
      <c r="A2901" s="228" t="e">
        <f>Produit_Tarif_Stock!#REF!</f>
        <v>#REF!</v>
      </c>
      <c r="B2901" s="118" t="e">
        <f>IF(Produit_Tarif_Stock!#REF!&lt;&gt;"",Produit_Tarif_Stock!#REF!,"")</f>
        <v>#REF!</v>
      </c>
      <c r="C2901" s="502" t="e">
        <f>IF(Produit_Tarif_Stock!#REF!&lt;&gt;"",Produit_Tarif_Stock!#REF!,"")</f>
        <v>#REF!</v>
      </c>
      <c r="D2901" s="505" t="e">
        <f>IF(Produit_Tarif_Stock!#REF!&lt;&gt;"",Produit_Tarif_Stock!#REF!,"")</f>
        <v>#REF!</v>
      </c>
      <c r="E2901" s="514" t="e">
        <f>IF(Produit_Tarif_Stock!#REF!&lt;&gt;0,Produit_Tarif_Stock!#REF!,"")</f>
        <v>#REF!</v>
      </c>
      <c r="F2901" s="2" t="e">
        <f>IF(Produit_Tarif_Stock!#REF!&lt;&gt;"",Produit_Tarif_Stock!#REF!,"")</f>
        <v>#REF!</v>
      </c>
      <c r="G2901" s="506" t="e">
        <f>IF(Produit_Tarif_Stock!#REF!&lt;&gt;0,Produit_Tarif_Stock!#REF!,"")</f>
        <v>#REF!</v>
      </c>
      <c r="I2901" s="506" t="str">
        <f t="shared" si="92"/>
        <v/>
      </c>
      <c r="J2901" s="2" t="e">
        <f>IF(Produit_Tarif_Stock!#REF!&lt;&gt;0,Produit_Tarif_Stock!#REF!,"")</f>
        <v>#REF!</v>
      </c>
      <c r="K2901" s="2" t="e">
        <f>IF(Produit_Tarif_Stock!#REF!&lt;&gt;0,Produit_Tarif_Stock!#REF!,"")</f>
        <v>#REF!</v>
      </c>
      <c r="L2901" s="114" t="e">
        <f>IF(Produit_Tarif_Stock!#REF!&lt;&gt;0,Produit_Tarif_Stock!#REF!,"")</f>
        <v>#REF!</v>
      </c>
      <c r="M2901" s="114" t="e">
        <f>IF(Produit_Tarif_Stock!#REF!&lt;&gt;0,Produit_Tarif_Stock!#REF!,"")</f>
        <v>#REF!</v>
      </c>
      <c r="N2901" s="454"/>
      <c r="P2901" s="2" t="e">
        <f>IF(Produit_Tarif_Stock!#REF!&lt;&gt;0,Produit_Tarif_Stock!#REF!,"")</f>
        <v>#REF!</v>
      </c>
      <c r="Q2901" s="518" t="e">
        <f>IF(Produit_Tarif_Stock!#REF!&lt;&gt;0,(E2901-(E2901*H2901)-Produit_Tarif_Stock!#REF!)/Produit_Tarif_Stock!#REF!*100,(E2901-(E2901*H2901)-Produit_Tarif_Stock!#REF!)/Produit_Tarif_Stock!#REF!*100)</f>
        <v>#REF!</v>
      </c>
      <c r="R2901" s="523">
        <f t="shared" si="93"/>
        <v>0</v>
      </c>
      <c r="S2901" s="524" t="e">
        <f>Produit_Tarif_Stock!#REF!</f>
        <v>#REF!</v>
      </c>
    </row>
    <row r="2902" spans="1:19" ht="24.75" customHeight="1">
      <c r="A2902" s="228" t="e">
        <f>Produit_Tarif_Stock!#REF!</f>
        <v>#REF!</v>
      </c>
      <c r="B2902" s="118" t="e">
        <f>IF(Produit_Tarif_Stock!#REF!&lt;&gt;"",Produit_Tarif_Stock!#REF!,"")</f>
        <v>#REF!</v>
      </c>
      <c r="C2902" s="502" t="e">
        <f>IF(Produit_Tarif_Stock!#REF!&lt;&gt;"",Produit_Tarif_Stock!#REF!,"")</f>
        <v>#REF!</v>
      </c>
      <c r="D2902" s="505" t="e">
        <f>IF(Produit_Tarif_Stock!#REF!&lt;&gt;"",Produit_Tarif_Stock!#REF!,"")</f>
        <v>#REF!</v>
      </c>
      <c r="E2902" s="514" t="e">
        <f>IF(Produit_Tarif_Stock!#REF!&lt;&gt;0,Produit_Tarif_Stock!#REF!,"")</f>
        <v>#REF!</v>
      </c>
      <c r="F2902" s="2" t="e">
        <f>IF(Produit_Tarif_Stock!#REF!&lt;&gt;"",Produit_Tarif_Stock!#REF!,"")</f>
        <v>#REF!</v>
      </c>
      <c r="G2902" s="506" t="e">
        <f>IF(Produit_Tarif_Stock!#REF!&lt;&gt;0,Produit_Tarif_Stock!#REF!,"")</f>
        <v>#REF!</v>
      </c>
      <c r="I2902" s="506" t="str">
        <f t="shared" si="92"/>
        <v/>
      </c>
      <c r="J2902" s="2" t="e">
        <f>IF(Produit_Tarif_Stock!#REF!&lt;&gt;0,Produit_Tarif_Stock!#REF!,"")</f>
        <v>#REF!</v>
      </c>
      <c r="K2902" s="2" t="e">
        <f>IF(Produit_Tarif_Stock!#REF!&lt;&gt;0,Produit_Tarif_Stock!#REF!,"")</f>
        <v>#REF!</v>
      </c>
      <c r="L2902" s="114" t="e">
        <f>IF(Produit_Tarif_Stock!#REF!&lt;&gt;0,Produit_Tarif_Stock!#REF!,"")</f>
        <v>#REF!</v>
      </c>
      <c r="M2902" s="114" t="e">
        <f>IF(Produit_Tarif_Stock!#REF!&lt;&gt;0,Produit_Tarif_Stock!#REF!,"")</f>
        <v>#REF!</v>
      </c>
      <c r="N2902" s="454"/>
      <c r="P2902" s="2" t="e">
        <f>IF(Produit_Tarif_Stock!#REF!&lt;&gt;0,Produit_Tarif_Stock!#REF!,"")</f>
        <v>#REF!</v>
      </c>
      <c r="Q2902" s="518" t="e">
        <f>IF(Produit_Tarif_Stock!#REF!&lt;&gt;0,(E2902-(E2902*H2902)-Produit_Tarif_Stock!#REF!)/Produit_Tarif_Stock!#REF!*100,(E2902-(E2902*H2902)-Produit_Tarif_Stock!#REF!)/Produit_Tarif_Stock!#REF!*100)</f>
        <v>#REF!</v>
      </c>
      <c r="R2902" s="523">
        <f t="shared" si="93"/>
        <v>0</v>
      </c>
      <c r="S2902" s="524" t="e">
        <f>Produit_Tarif_Stock!#REF!</f>
        <v>#REF!</v>
      </c>
    </row>
    <row r="2903" spans="1:19" ht="24.75" customHeight="1">
      <c r="A2903" s="228" t="e">
        <f>Produit_Tarif_Stock!#REF!</f>
        <v>#REF!</v>
      </c>
      <c r="B2903" s="118" t="e">
        <f>IF(Produit_Tarif_Stock!#REF!&lt;&gt;"",Produit_Tarif_Stock!#REF!,"")</f>
        <v>#REF!</v>
      </c>
      <c r="C2903" s="502" t="e">
        <f>IF(Produit_Tarif_Stock!#REF!&lt;&gt;"",Produit_Tarif_Stock!#REF!,"")</f>
        <v>#REF!</v>
      </c>
      <c r="D2903" s="505" t="e">
        <f>IF(Produit_Tarif_Stock!#REF!&lt;&gt;"",Produit_Tarif_Stock!#REF!,"")</f>
        <v>#REF!</v>
      </c>
      <c r="E2903" s="514" t="e">
        <f>IF(Produit_Tarif_Stock!#REF!&lt;&gt;0,Produit_Tarif_Stock!#REF!,"")</f>
        <v>#REF!</v>
      </c>
      <c r="F2903" s="2" t="e">
        <f>IF(Produit_Tarif_Stock!#REF!&lt;&gt;"",Produit_Tarif_Stock!#REF!,"")</f>
        <v>#REF!</v>
      </c>
      <c r="G2903" s="506" t="e">
        <f>IF(Produit_Tarif_Stock!#REF!&lt;&gt;0,Produit_Tarif_Stock!#REF!,"")</f>
        <v>#REF!</v>
      </c>
      <c r="I2903" s="506" t="str">
        <f t="shared" si="92"/>
        <v/>
      </c>
      <c r="J2903" s="2" t="e">
        <f>IF(Produit_Tarif_Stock!#REF!&lt;&gt;0,Produit_Tarif_Stock!#REF!,"")</f>
        <v>#REF!</v>
      </c>
      <c r="K2903" s="2" t="e">
        <f>IF(Produit_Tarif_Stock!#REF!&lt;&gt;0,Produit_Tarif_Stock!#REF!,"")</f>
        <v>#REF!</v>
      </c>
      <c r="L2903" s="114" t="e">
        <f>IF(Produit_Tarif_Stock!#REF!&lt;&gt;0,Produit_Tarif_Stock!#REF!,"")</f>
        <v>#REF!</v>
      </c>
      <c r="M2903" s="114" t="e">
        <f>IF(Produit_Tarif_Stock!#REF!&lt;&gt;0,Produit_Tarif_Stock!#REF!,"")</f>
        <v>#REF!</v>
      </c>
      <c r="N2903" s="454"/>
      <c r="P2903" s="2" t="e">
        <f>IF(Produit_Tarif_Stock!#REF!&lt;&gt;0,Produit_Tarif_Stock!#REF!,"")</f>
        <v>#REF!</v>
      </c>
      <c r="Q2903" s="518" t="e">
        <f>IF(Produit_Tarif_Stock!#REF!&lt;&gt;0,(E2903-(E2903*H2903)-Produit_Tarif_Stock!#REF!)/Produit_Tarif_Stock!#REF!*100,(E2903-(E2903*H2903)-Produit_Tarif_Stock!#REF!)/Produit_Tarif_Stock!#REF!*100)</f>
        <v>#REF!</v>
      </c>
      <c r="R2903" s="523">
        <f t="shared" si="93"/>
        <v>0</v>
      </c>
      <c r="S2903" s="524" t="e">
        <f>Produit_Tarif_Stock!#REF!</f>
        <v>#REF!</v>
      </c>
    </row>
    <row r="2904" spans="1:19" ht="24.75" customHeight="1">
      <c r="A2904" s="228" t="e">
        <f>Produit_Tarif_Stock!#REF!</f>
        <v>#REF!</v>
      </c>
      <c r="B2904" s="118" t="e">
        <f>IF(Produit_Tarif_Stock!#REF!&lt;&gt;"",Produit_Tarif_Stock!#REF!,"")</f>
        <v>#REF!</v>
      </c>
      <c r="C2904" s="502" t="e">
        <f>IF(Produit_Tarif_Stock!#REF!&lt;&gt;"",Produit_Tarif_Stock!#REF!,"")</f>
        <v>#REF!</v>
      </c>
      <c r="D2904" s="505" t="e">
        <f>IF(Produit_Tarif_Stock!#REF!&lt;&gt;"",Produit_Tarif_Stock!#REF!,"")</f>
        <v>#REF!</v>
      </c>
      <c r="E2904" s="514" t="e">
        <f>IF(Produit_Tarif_Stock!#REF!&lt;&gt;0,Produit_Tarif_Stock!#REF!,"")</f>
        <v>#REF!</v>
      </c>
      <c r="F2904" s="2" t="e">
        <f>IF(Produit_Tarif_Stock!#REF!&lt;&gt;"",Produit_Tarif_Stock!#REF!,"")</f>
        <v>#REF!</v>
      </c>
      <c r="G2904" s="506" t="e">
        <f>IF(Produit_Tarif_Stock!#REF!&lt;&gt;0,Produit_Tarif_Stock!#REF!,"")</f>
        <v>#REF!</v>
      </c>
      <c r="I2904" s="506" t="str">
        <f t="shared" si="92"/>
        <v/>
      </c>
      <c r="J2904" s="2" t="e">
        <f>IF(Produit_Tarif_Stock!#REF!&lt;&gt;0,Produit_Tarif_Stock!#REF!,"")</f>
        <v>#REF!</v>
      </c>
      <c r="K2904" s="2" t="e">
        <f>IF(Produit_Tarif_Stock!#REF!&lt;&gt;0,Produit_Tarif_Stock!#REF!,"")</f>
        <v>#REF!</v>
      </c>
      <c r="L2904" s="114" t="e">
        <f>IF(Produit_Tarif_Stock!#REF!&lt;&gt;0,Produit_Tarif_Stock!#REF!,"")</f>
        <v>#REF!</v>
      </c>
      <c r="M2904" s="114" t="e">
        <f>IF(Produit_Tarif_Stock!#REF!&lt;&gt;0,Produit_Tarif_Stock!#REF!,"")</f>
        <v>#REF!</v>
      </c>
      <c r="N2904" s="454"/>
      <c r="P2904" s="2" t="e">
        <f>IF(Produit_Tarif_Stock!#REF!&lt;&gt;0,Produit_Tarif_Stock!#REF!,"")</f>
        <v>#REF!</v>
      </c>
      <c r="Q2904" s="518" t="e">
        <f>IF(Produit_Tarif_Stock!#REF!&lt;&gt;0,(E2904-(E2904*H2904)-Produit_Tarif_Stock!#REF!)/Produit_Tarif_Stock!#REF!*100,(E2904-(E2904*H2904)-Produit_Tarif_Stock!#REF!)/Produit_Tarif_Stock!#REF!*100)</f>
        <v>#REF!</v>
      </c>
      <c r="R2904" s="523">
        <f t="shared" si="93"/>
        <v>0</v>
      </c>
      <c r="S2904" s="524" t="e">
        <f>Produit_Tarif_Stock!#REF!</f>
        <v>#REF!</v>
      </c>
    </row>
    <row r="2905" spans="1:19" ht="24.75" customHeight="1">
      <c r="A2905" s="228" t="e">
        <f>Produit_Tarif_Stock!#REF!</f>
        <v>#REF!</v>
      </c>
      <c r="B2905" s="118" t="e">
        <f>IF(Produit_Tarif_Stock!#REF!&lt;&gt;"",Produit_Tarif_Stock!#REF!,"")</f>
        <v>#REF!</v>
      </c>
      <c r="C2905" s="502" t="e">
        <f>IF(Produit_Tarif_Stock!#REF!&lt;&gt;"",Produit_Tarif_Stock!#REF!,"")</f>
        <v>#REF!</v>
      </c>
      <c r="D2905" s="505" t="e">
        <f>IF(Produit_Tarif_Stock!#REF!&lt;&gt;"",Produit_Tarif_Stock!#REF!,"")</f>
        <v>#REF!</v>
      </c>
      <c r="E2905" s="514" t="e">
        <f>IF(Produit_Tarif_Stock!#REF!&lt;&gt;0,Produit_Tarif_Stock!#REF!,"")</f>
        <v>#REF!</v>
      </c>
      <c r="F2905" s="2" t="e">
        <f>IF(Produit_Tarif_Stock!#REF!&lt;&gt;"",Produit_Tarif_Stock!#REF!,"")</f>
        <v>#REF!</v>
      </c>
      <c r="G2905" s="506" t="e">
        <f>IF(Produit_Tarif_Stock!#REF!&lt;&gt;0,Produit_Tarif_Stock!#REF!,"")</f>
        <v>#REF!</v>
      </c>
      <c r="I2905" s="506" t="str">
        <f t="shared" si="92"/>
        <v/>
      </c>
      <c r="J2905" s="2" t="e">
        <f>IF(Produit_Tarif_Stock!#REF!&lt;&gt;0,Produit_Tarif_Stock!#REF!,"")</f>
        <v>#REF!</v>
      </c>
      <c r="K2905" s="2" t="e">
        <f>IF(Produit_Tarif_Stock!#REF!&lt;&gt;0,Produit_Tarif_Stock!#REF!,"")</f>
        <v>#REF!</v>
      </c>
      <c r="L2905" s="114" t="e">
        <f>IF(Produit_Tarif_Stock!#REF!&lt;&gt;0,Produit_Tarif_Stock!#REF!,"")</f>
        <v>#REF!</v>
      </c>
      <c r="M2905" s="114" t="e">
        <f>IF(Produit_Tarif_Stock!#REF!&lt;&gt;0,Produit_Tarif_Stock!#REF!,"")</f>
        <v>#REF!</v>
      </c>
      <c r="N2905" s="454"/>
      <c r="P2905" s="2" t="e">
        <f>IF(Produit_Tarif_Stock!#REF!&lt;&gt;0,Produit_Tarif_Stock!#REF!,"")</f>
        <v>#REF!</v>
      </c>
      <c r="Q2905" s="518" t="e">
        <f>IF(Produit_Tarif_Stock!#REF!&lt;&gt;0,(E2905-(E2905*H2905)-Produit_Tarif_Stock!#REF!)/Produit_Tarif_Stock!#REF!*100,(E2905-(E2905*H2905)-Produit_Tarif_Stock!#REF!)/Produit_Tarif_Stock!#REF!*100)</f>
        <v>#REF!</v>
      </c>
      <c r="R2905" s="523">
        <f t="shared" si="93"/>
        <v>0</v>
      </c>
      <c r="S2905" s="524" t="e">
        <f>Produit_Tarif_Stock!#REF!</f>
        <v>#REF!</v>
      </c>
    </row>
    <row r="2906" spans="1:19" ht="24.75" customHeight="1">
      <c r="A2906" s="228" t="e">
        <f>Produit_Tarif_Stock!#REF!</f>
        <v>#REF!</v>
      </c>
      <c r="B2906" s="118" t="e">
        <f>IF(Produit_Tarif_Stock!#REF!&lt;&gt;"",Produit_Tarif_Stock!#REF!,"")</f>
        <v>#REF!</v>
      </c>
      <c r="C2906" s="502" t="e">
        <f>IF(Produit_Tarif_Stock!#REF!&lt;&gt;"",Produit_Tarif_Stock!#REF!,"")</f>
        <v>#REF!</v>
      </c>
      <c r="D2906" s="505" t="e">
        <f>IF(Produit_Tarif_Stock!#REF!&lt;&gt;"",Produit_Tarif_Stock!#REF!,"")</f>
        <v>#REF!</v>
      </c>
      <c r="E2906" s="514" t="e">
        <f>IF(Produit_Tarif_Stock!#REF!&lt;&gt;0,Produit_Tarif_Stock!#REF!,"")</f>
        <v>#REF!</v>
      </c>
      <c r="F2906" s="2" t="e">
        <f>IF(Produit_Tarif_Stock!#REF!&lt;&gt;"",Produit_Tarif_Stock!#REF!,"")</f>
        <v>#REF!</v>
      </c>
      <c r="G2906" s="506" t="e">
        <f>IF(Produit_Tarif_Stock!#REF!&lt;&gt;0,Produit_Tarif_Stock!#REF!,"")</f>
        <v>#REF!</v>
      </c>
      <c r="I2906" s="506" t="str">
        <f t="shared" si="92"/>
        <v/>
      </c>
      <c r="J2906" s="2" t="e">
        <f>IF(Produit_Tarif_Stock!#REF!&lt;&gt;0,Produit_Tarif_Stock!#REF!,"")</f>
        <v>#REF!</v>
      </c>
      <c r="K2906" s="2" t="e">
        <f>IF(Produit_Tarif_Stock!#REF!&lt;&gt;0,Produit_Tarif_Stock!#REF!,"")</f>
        <v>#REF!</v>
      </c>
      <c r="L2906" s="114" t="e">
        <f>IF(Produit_Tarif_Stock!#REF!&lt;&gt;0,Produit_Tarif_Stock!#REF!,"")</f>
        <v>#REF!</v>
      </c>
      <c r="M2906" s="114" t="e">
        <f>IF(Produit_Tarif_Stock!#REF!&lt;&gt;0,Produit_Tarif_Stock!#REF!,"")</f>
        <v>#REF!</v>
      </c>
      <c r="N2906" s="454"/>
      <c r="P2906" s="2" t="e">
        <f>IF(Produit_Tarif_Stock!#REF!&lt;&gt;0,Produit_Tarif_Stock!#REF!,"")</f>
        <v>#REF!</v>
      </c>
      <c r="Q2906" s="518" t="e">
        <f>IF(Produit_Tarif_Stock!#REF!&lt;&gt;0,(E2906-(E2906*H2906)-Produit_Tarif_Stock!#REF!)/Produit_Tarif_Stock!#REF!*100,(E2906-(E2906*H2906)-Produit_Tarif_Stock!#REF!)/Produit_Tarif_Stock!#REF!*100)</f>
        <v>#REF!</v>
      </c>
      <c r="R2906" s="523">
        <f t="shared" si="93"/>
        <v>0</v>
      </c>
      <c r="S2906" s="524" t="e">
        <f>Produit_Tarif_Stock!#REF!</f>
        <v>#REF!</v>
      </c>
    </row>
    <row r="2907" spans="1:19" ht="24.75" customHeight="1">
      <c r="A2907" s="228" t="e">
        <f>Produit_Tarif_Stock!#REF!</f>
        <v>#REF!</v>
      </c>
      <c r="B2907" s="118" t="e">
        <f>IF(Produit_Tarif_Stock!#REF!&lt;&gt;"",Produit_Tarif_Stock!#REF!,"")</f>
        <v>#REF!</v>
      </c>
      <c r="C2907" s="502" t="e">
        <f>IF(Produit_Tarif_Stock!#REF!&lt;&gt;"",Produit_Tarif_Stock!#REF!,"")</f>
        <v>#REF!</v>
      </c>
      <c r="D2907" s="505" t="e">
        <f>IF(Produit_Tarif_Stock!#REF!&lt;&gt;"",Produit_Tarif_Stock!#REF!,"")</f>
        <v>#REF!</v>
      </c>
      <c r="E2907" s="514" t="e">
        <f>IF(Produit_Tarif_Stock!#REF!&lt;&gt;0,Produit_Tarif_Stock!#REF!,"")</f>
        <v>#REF!</v>
      </c>
      <c r="F2907" s="2" t="e">
        <f>IF(Produit_Tarif_Stock!#REF!&lt;&gt;"",Produit_Tarif_Stock!#REF!,"")</f>
        <v>#REF!</v>
      </c>
      <c r="G2907" s="506" t="e">
        <f>IF(Produit_Tarif_Stock!#REF!&lt;&gt;0,Produit_Tarif_Stock!#REF!,"")</f>
        <v>#REF!</v>
      </c>
      <c r="I2907" s="506" t="str">
        <f t="shared" si="92"/>
        <v/>
      </c>
      <c r="J2907" s="2" t="e">
        <f>IF(Produit_Tarif_Stock!#REF!&lt;&gt;0,Produit_Tarif_Stock!#REF!,"")</f>
        <v>#REF!</v>
      </c>
      <c r="K2907" s="2" t="e">
        <f>IF(Produit_Tarif_Stock!#REF!&lt;&gt;0,Produit_Tarif_Stock!#REF!,"")</f>
        <v>#REF!</v>
      </c>
      <c r="L2907" s="114" t="e">
        <f>IF(Produit_Tarif_Stock!#REF!&lt;&gt;0,Produit_Tarif_Stock!#REF!,"")</f>
        <v>#REF!</v>
      </c>
      <c r="M2907" s="114" t="e">
        <f>IF(Produit_Tarif_Stock!#REF!&lt;&gt;0,Produit_Tarif_Stock!#REF!,"")</f>
        <v>#REF!</v>
      </c>
      <c r="N2907" s="454"/>
      <c r="P2907" s="2" t="e">
        <f>IF(Produit_Tarif_Stock!#REF!&lt;&gt;0,Produit_Tarif_Stock!#REF!,"")</f>
        <v>#REF!</v>
      </c>
      <c r="Q2907" s="518" t="e">
        <f>IF(Produit_Tarif_Stock!#REF!&lt;&gt;0,(E2907-(E2907*H2907)-Produit_Tarif_Stock!#REF!)/Produit_Tarif_Stock!#REF!*100,(E2907-(E2907*H2907)-Produit_Tarif_Stock!#REF!)/Produit_Tarif_Stock!#REF!*100)</f>
        <v>#REF!</v>
      </c>
      <c r="R2907" s="523">
        <f t="shared" si="93"/>
        <v>0</v>
      </c>
      <c r="S2907" s="524" t="e">
        <f>Produit_Tarif_Stock!#REF!</f>
        <v>#REF!</v>
      </c>
    </row>
    <row r="2908" spans="1:19" ht="24.75" customHeight="1">
      <c r="A2908" s="228" t="e">
        <f>Produit_Tarif_Stock!#REF!</f>
        <v>#REF!</v>
      </c>
      <c r="B2908" s="118" t="e">
        <f>IF(Produit_Tarif_Stock!#REF!&lt;&gt;"",Produit_Tarif_Stock!#REF!,"")</f>
        <v>#REF!</v>
      </c>
      <c r="C2908" s="502" t="e">
        <f>IF(Produit_Tarif_Stock!#REF!&lt;&gt;"",Produit_Tarif_Stock!#REF!,"")</f>
        <v>#REF!</v>
      </c>
      <c r="D2908" s="505" t="e">
        <f>IF(Produit_Tarif_Stock!#REF!&lt;&gt;"",Produit_Tarif_Stock!#REF!,"")</f>
        <v>#REF!</v>
      </c>
      <c r="E2908" s="514" t="e">
        <f>IF(Produit_Tarif_Stock!#REF!&lt;&gt;0,Produit_Tarif_Stock!#REF!,"")</f>
        <v>#REF!</v>
      </c>
      <c r="F2908" s="2" t="e">
        <f>IF(Produit_Tarif_Stock!#REF!&lt;&gt;"",Produit_Tarif_Stock!#REF!,"")</f>
        <v>#REF!</v>
      </c>
      <c r="G2908" s="506" t="e">
        <f>IF(Produit_Tarif_Stock!#REF!&lt;&gt;0,Produit_Tarif_Stock!#REF!,"")</f>
        <v>#REF!</v>
      </c>
      <c r="I2908" s="506" t="str">
        <f t="shared" si="92"/>
        <v/>
      </c>
      <c r="J2908" s="2" t="e">
        <f>IF(Produit_Tarif_Stock!#REF!&lt;&gt;0,Produit_Tarif_Stock!#REF!,"")</f>
        <v>#REF!</v>
      </c>
      <c r="K2908" s="2" t="e">
        <f>IF(Produit_Tarif_Stock!#REF!&lt;&gt;0,Produit_Tarif_Stock!#REF!,"")</f>
        <v>#REF!</v>
      </c>
      <c r="L2908" s="114" t="e">
        <f>IF(Produit_Tarif_Stock!#REF!&lt;&gt;0,Produit_Tarif_Stock!#REF!,"")</f>
        <v>#REF!</v>
      </c>
      <c r="M2908" s="114" t="e">
        <f>IF(Produit_Tarif_Stock!#REF!&lt;&gt;0,Produit_Tarif_Stock!#REF!,"")</f>
        <v>#REF!</v>
      </c>
      <c r="N2908" s="454"/>
      <c r="P2908" s="2" t="e">
        <f>IF(Produit_Tarif_Stock!#REF!&lt;&gt;0,Produit_Tarif_Stock!#REF!,"")</f>
        <v>#REF!</v>
      </c>
      <c r="Q2908" s="518" t="e">
        <f>IF(Produit_Tarif_Stock!#REF!&lt;&gt;0,(E2908-(E2908*H2908)-Produit_Tarif_Stock!#REF!)/Produit_Tarif_Stock!#REF!*100,(E2908-(E2908*H2908)-Produit_Tarif_Stock!#REF!)/Produit_Tarif_Stock!#REF!*100)</f>
        <v>#REF!</v>
      </c>
      <c r="R2908" s="523">
        <f t="shared" si="93"/>
        <v>0</v>
      </c>
      <c r="S2908" s="524" t="e">
        <f>Produit_Tarif_Stock!#REF!</f>
        <v>#REF!</v>
      </c>
    </row>
    <row r="2909" spans="1:19" ht="24.75" customHeight="1">
      <c r="A2909" s="228" t="e">
        <f>Produit_Tarif_Stock!#REF!</f>
        <v>#REF!</v>
      </c>
      <c r="B2909" s="118" t="e">
        <f>IF(Produit_Tarif_Stock!#REF!&lt;&gt;"",Produit_Tarif_Stock!#REF!,"")</f>
        <v>#REF!</v>
      </c>
      <c r="C2909" s="502" t="e">
        <f>IF(Produit_Tarif_Stock!#REF!&lt;&gt;"",Produit_Tarif_Stock!#REF!,"")</f>
        <v>#REF!</v>
      </c>
      <c r="D2909" s="505" t="e">
        <f>IF(Produit_Tarif_Stock!#REF!&lt;&gt;"",Produit_Tarif_Stock!#REF!,"")</f>
        <v>#REF!</v>
      </c>
      <c r="E2909" s="514" t="e">
        <f>IF(Produit_Tarif_Stock!#REF!&lt;&gt;0,Produit_Tarif_Stock!#REF!,"")</f>
        <v>#REF!</v>
      </c>
      <c r="F2909" s="2" t="e">
        <f>IF(Produit_Tarif_Stock!#REF!&lt;&gt;"",Produit_Tarif_Stock!#REF!,"")</f>
        <v>#REF!</v>
      </c>
      <c r="G2909" s="506" t="e">
        <f>IF(Produit_Tarif_Stock!#REF!&lt;&gt;0,Produit_Tarif_Stock!#REF!,"")</f>
        <v>#REF!</v>
      </c>
      <c r="I2909" s="506" t="str">
        <f t="shared" si="92"/>
        <v/>
      </c>
      <c r="J2909" s="2" t="e">
        <f>IF(Produit_Tarif_Stock!#REF!&lt;&gt;0,Produit_Tarif_Stock!#REF!,"")</f>
        <v>#REF!</v>
      </c>
      <c r="K2909" s="2" t="e">
        <f>IF(Produit_Tarif_Stock!#REF!&lt;&gt;0,Produit_Tarif_Stock!#REF!,"")</f>
        <v>#REF!</v>
      </c>
      <c r="L2909" s="114" t="e">
        <f>IF(Produit_Tarif_Stock!#REF!&lt;&gt;0,Produit_Tarif_Stock!#REF!,"")</f>
        <v>#REF!</v>
      </c>
      <c r="M2909" s="114" t="e">
        <f>IF(Produit_Tarif_Stock!#REF!&lt;&gt;0,Produit_Tarif_Stock!#REF!,"")</f>
        <v>#REF!</v>
      </c>
      <c r="N2909" s="454"/>
      <c r="P2909" s="2" t="e">
        <f>IF(Produit_Tarif_Stock!#REF!&lt;&gt;0,Produit_Tarif_Stock!#REF!,"")</f>
        <v>#REF!</v>
      </c>
      <c r="Q2909" s="518" t="e">
        <f>IF(Produit_Tarif_Stock!#REF!&lt;&gt;0,(E2909-(E2909*H2909)-Produit_Tarif_Stock!#REF!)/Produit_Tarif_Stock!#REF!*100,(E2909-(E2909*H2909)-Produit_Tarif_Stock!#REF!)/Produit_Tarif_Stock!#REF!*100)</f>
        <v>#REF!</v>
      </c>
      <c r="R2909" s="523">
        <f t="shared" si="93"/>
        <v>0</v>
      </c>
      <c r="S2909" s="524" t="e">
        <f>Produit_Tarif_Stock!#REF!</f>
        <v>#REF!</v>
      </c>
    </row>
    <row r="2910" spans="1:19" ht="24.75" customHeight="1">
      <c r="A2910" s="228" t="e">
        <f>Produit_Tarif_Stock!#REF!</f>
        <v>#REF!</v>
      </c>
      <c r="B2910" s="118" t="e">
        <f>IF(Produit_Tarif_Stock!#REF!&lt;&gt;"",Produit_Tarif_Stock!#REF!,"")</f>
        <v>#REF!</v>
      </c>
      <c r="C2910" s="502" t="e">
        <f>IF(Produit_Tarif_Stock!#REF!&lt;&gt;"",Produit_Tarif_Stock!#REF!,"")</f>
        <v>#REF!</v>
      </c>
      <c r="D2910" s="505" t="e">
        <f>IF(Produit_Tarif_Stock!#REF!&lt;&gt;"",Produit_Tarif_Stock!#REF!,"")</f>
        <v>#REF!</v>
      </c>
      <c r="E2910" s="514" t="e">
        <f>IF(Produit_Tarif_Stock!#REF!&lt;&gt;0,Produit_Tarif_Stock!#REF!,"")</f>
        <v>#REF!</v>
      </c>
      <c r="F2910" s="2" t="e">
        <f>IF(Produit_Tarif_Stock!#REF!&lt;&gt;"",Produit_Tarif_Stock!#REF!,"")</f>
        <v>#REF!</v>
      </c>
      <c r="G2910" s="506" t="e">
        <f>IF(Produit_Tarif_Stock!#REF!&lt;&gt;0,Produit_Tarif_Stock!#REF!,"")</f>
        <v>#REF!</v>
      </c>
      <c r="I2910" s="506" t="str">
        <f t="shared" si="92"/>
        <v/>
      </c>
      <c r="J2910" s="2" t="e">
        <f>IF(Produit_Tarif_Stock!#REF!&lt;&gt;0,Produit_Tarif_Stock!#REF!,"")</f>
        <v>#REF!</v>
      </c>
      <c r="K2910" s="2" t="e">
        <f>IF(Produit_Tarif_Stock!#REF!&lt;&gt;0,Produit_Tarif_Stock!#REF!,"")</f>
        <v>#REF!</v>
      </c>
      <c r="L2910" s="114" t="e">
        <f>IF(Produit_Tarif_Stock!#REF!&lt;&gt;0,Produit_Tarif_Stock!#REF!,"")</f>
        <v>#REF!</v>
      </c>
      <c r="M2910" s="114" t="e">
        <f>IF(Produit_Tarif_Stock!#REF!&lt;&gt;0,Produit_Tarif_Stock!#REF!,"")</f>
        <v>#REF!</v>
      </c>
      <c r="N2910" s="454"/>
      <c r="P2910" s="2" t="e">
        <f>IF(Produit_Tarif_Stock!#REF!&lt;&gt;0,Produit_Tarif_Stock!#REF!,"")</f>
        <v>#REF!</v>
      </c>
      <c r="Q2910" s="518" t="e">
        <f>IF(Produit_Tarif_Stock!#REF!&lt;&gt;0,(E2910-(E2910*H2910)-Produit_Tarif_Stock!#REF!)/Produit_Tarif_Stock!#REF!*100,(E2910-(E2910*H2910)-Produit_Tarif_Stock!#REF!)/Produit_Tarif_Stock!#REF!*100)</f>
        <v>#REF!</v>
      </c>
      <c r="R2910" s="523">
        <f t="shared" si="93"/>
        <v>0</v>
      </c>
      <c r="S2910" s="524" t="e">
        <f>Produit_Tarif_Stock!#REF!</f>
        <v>#REF!</v>
      </c>
    </row>
    <row r="2911" spans="1:19" ht="24.75" customHeight="1">
      <c r="A2911" s="228" t="e">
        <f>Produit_Tarif_Stock!#REF!</f>
        <v>#REF!</v>
      </c>
      <c r="B2911" s="118" t="e">
        <f>IF(Produit_Tarif_Stock!#REF!&lt;&gt;"",Produit_Tarif_Stock!#REF!,"")</f>
        <v>#REF!</v>
      </c>
      <c r="C2911" s="502" t="e">
        <f>IF(Produit_Tarif_Stock!#REF!&lt;&gt;"",Produit_Tarif_Stock!#REF!,"")</f>
        <v>#REF!</v>
      </c>
      <c r="D2911" s="505" t="e">
        <f>IF(Produit_Tarif_Stock!#REF!&lt;&gt;"",Produit_Tarif_Stock!#REF!,"")</f>
        <v>#REF!</v>
      </c>
      <c r="E2911" s="514" t="e">
        <f>IF(Produit_Tarif_Stock!#REF!&lt;&gt;0,Produit_Tarif_Stock!#REF!,"")</f>
        <v>#REF!</v>
      </c>
      <c r="F2911" s="2" t="e">
        <f>IF(Produit_Tarif_Stock!#REF!&lt;&gt;"",Produit_Tarif_Stock!#REF!,"")</f>
        <v>#REF!</v>
      </c>
      <c r="G2911" s="506" t="e">
        <f>IF(Produit_Tarif_Stock!#REF!&lt;&gt;0,Produit_Tarif_Stock!#REF!,"")</f>
        <v>#REF!</v>
      </c>
      <c r="I2911" s="506" t="str">
        <f t="shared" si="92"/>
        <v/>
      </c>
      <c r="J2911" s="2" t="e">
        <f>IF(Produit_Tarif_Stock!#REF!&lt;&gt;0,Produit_Tarif_Stock!#REF!,"")</f>
        <v>#REF!</v>
      </c>
      <c r="K2911" s="2" t="e">
        <f>IF(Produit_Tarif_Stock!#REF!&lt;&gt;0,Produit_Tarif_Stock!#REF!,"")</f>
        <v>#REF!</v>
      </c>
      <c r="L2911" s="114" t="e">
        <f>IF(Produit_Tarif_Stock!#REF!&lt;&gt;0,Produit_Tarif_Stock!#REF!,"")</f>
        <v>#REF!</v>
      </c>
      <c r="M2911" s="114" t="e">
        <f>IF(Produit_Tarif_Stock!#REF!&lt;&gt;0,Produit_Tarif_Stock!#REF!,"")</f>
        <v>#REF!</v>
      </c>
      <c r="N2911" s="454"/>
      <c r="P2911" s="2" t="e">
        <f>IF(Produit_Tarif_Stock!#REF!&lt;&gt;0,Produit_Tarif_Stock!#REF!,"")</f>
        <v>#REF!</v>
      </c>
      <c r="Q2911" s="518" t="e">
        <f>IF(Produit_Tarif_Stock!#REF!&lt;&gt;0,(E2911-(E2911*H2911)-Produit_Tarif_Stock!#REF!)/Produit_Tarif_Stock!#REF!*100,(E2911-(E2911*H2911)-Produit_Tarif_Stock!#REF!)/Produit_Tarif_Stock!#REF!*100)</f>
        <v>#REF!</v>
      </c>
      <c r="R2911" s="523">
        <f t="shared" si="93"/>
        <v>0</v>
      </c>
      <c r="S2911" s="524" t="e">
        <f>Produit_Tarif_Stock!#REF!</f>
        <v>#REF!</v>
      </c>
    </row>
    <row r="2912" spans="1:19" ht="24.75" customHeight="1">
      <c r="A2912" s="228" t="e">
        <f>Produit_Tarif_Stock!#REF!</f>
        <v>#REF!</v>
      </c>
      <c r="B2912" s="118" t="e">
        <f>IF(Produit_Tarif_Stock!#REF!&lt;&gt;"",Produit_Tarif_Stock!#REF!,"")</f>
        <v>#REF!</v>
      </c>
      <c r="C2912" s="502" t="e">
        <f>IF(Produit_Tarif_Stock!#REF!&lt;&gt;"",Produit_Tarif_Stock!#REF!,"")</f>
        <v>#REF!</v>
      </c>
      <c r="D2912" s="505" t="e">
        <f>IF(Produit_Tarif_Stock!#REF!&lt;&gt;"",Produit_Tarif_Stock!#REF!,"")</f>
        <v>#REF!</v>
      </c>
      <c r="E2912" s="514" t="e">
        <f>IF(Produit_Tarif_Stock!#REF!&lt;&gt;0,Produit_Tarif_Stock!#REF!,"")</f>
        <v>#REF!</v>
      </c>
      <c r="F2912" s="2" t="e">
        <f>IF(Produit_Tarif_Stock!#REF!&lt;&gt;"",Produit_Tarif_Stock!#REF!,"")</f>
        <v>#REF!</v>
      </c>
      <c r="G2912" s="506" t="e">
        <f>IF(Produit_Tarif_Stock!#REF!&lt;&gt;0,Produit_Tarif_Stock!#REF!,"")</f>
        <v>#REF!</v>
      </c>
      <c r="I2912" s="506" t="str">
        <f t="shared" si="92"/>
        <v/>
      </c>
      <c r="J2912" s="2" t="e">
        <f>IF(Produit_Tarif_Stock!#REF!&lt;&gt;0,Produit_Tarif_Stock!#REF!,"")</f>
        <v>#REF!</v>
      </c>
      <c r="K2912" s="2" t="e">
        <f>IF(Produit_Tarif_Stock!#REF!&lt;&gt;0,Produit_Tarif_Stock!#REF!,"")</f>
        <v>#REF!</v>
      </c>
      <c r="L2912" s="114" t="e">
        <f>IF(Produit_Tarif_Stock!#REF!&lt;&gt;0,Produit_Tarif_Stock!#REF!,"")</f>
        <v>#REF!</v>
      </c>
      <c r="M2912" s="114" t="e">
        <f>IF(Produit_Tarif_Stock!#REF!&lt;&gt;0,Produit_Tarif_Stock!#REF!,"")</f>
        <v>#REF!</v>
      </c>
      <c r="N2912" s="454"/>
      <c r="P2912" s="2" t="e">
        <f>IF(Produit_Tarif_Stock!#REF!&lt;&gt;0,Produit_Tarif_Stock!#REF!,"")</f>
        <v>#REF!</v>
      </c>
      <c r="Q2912" s="518" t="e">
        <f>IF(Produit_Tarif_Stock!#REF!&lt;&gt;0,(E2912-(E2912*H2912)-Produit_Tarif_Stock!#REF!)/Produit_Tarif_Stock!#REF!*100,(E2912-(E2912*H2912)-Produit_Tarif_Stock!#REF!)/Produit_Tarif_Stock!#REF!*100)</f>
        <v>#REF!</v>
      </c>
      <c r="R2912" s="523">
        <f t="shared" si="93"/>
        <v>0</v>
      </c>
      <c r="S2912" s="524" t="e">
        <f>Produit_Tarif_Stock!#REF!</f>
        <v>#REF!</v>
      </c>
    </row>
    <row r="2913" spans="1:19" ht="24.75" customHeight="1">
      <c r="A2913" s="228" t="e">
        <f>Produit_Tarif_Stock!#REF!</f>
        <v>#REF!</v>
      </c>
      <c r="B2913" s="118" t="e">
        <f>IF(Produit_Tarif_Stock!#REF!&lt;&gt;"",Produit_Tarif_Stock!#REF!,"")</f>
        <v>#REF!</v>
      </c>
      <c r="C2913" s="502" t="e">
        <f>IF(Produit_Tarif_Stock!#REF!&lt;&gt;"",Produit_Tarif_Stock!#REF!,"")</f>
        <v>#REF!</v>
      </c>
      <c r="D2913" s="505" t="e">
        <f>IF(Produit_Tarif_Stock!#REF!&lt;&gt;"",Produit_Tarif_Stock!#REF!,"")</f>
        <v>#REF!</v>
      </c>
      <c r="E2913" s="514" t="e">
        <f>IF(Produit_Tarif_Stock!#REF!&lt;&gt;0,Produit_Tarif_Stock!#REF!,"")</f>
        <v>#REF!</v>
      </c>
      <c r="F2913" s="2" t="e">
        <f>IF(Produit_Tarif_Stock!#REF!&lt;&gt;"",Produit_Tarif_Stock!#REF!,"")</f>
        <v>#REF!</v>
      </c>
      <c r="G2913" s="506" t="e">
        <f>IF(Produit_Tarif_Stock!#REF!&lt;&gt;0,Produit_Tarif_Stock!#REF!,"")</f>
        <v>#REF!</v>
      </c>
      <c r="I2913" s="506" t="str">
        <f t="shared" si="92"/>
        <v/>
      </c>
      <c r="J2913" s="2" t="e">
        <f>IF(Produit_Tarif_Stock!#REF!&lt;&gt;0,Produit_Tarif_Stock!#REF!,"")</f>
        <v>#REF!</v>
      </c>
      <c r="K2913" s="2" t="e">
        <f>IF(Produit_Tarif_Stock!#REF!&lt;&gt;0,Produit_Tarif_Stock!#REF!,"")</f>
        <v>#REF!</v>
      </c>
      <c r="L2913" s="114" t="e">
        <f>IF(Produit_Tarif_Stock!#REF!&lt;&gt;0,Produit_Tarif_Stock!#REF!,"")</f>
        <v>#REF!</v>
      </c>
      <c r="M2913" s="114" t="e">
        <f>IF(Produit_Tarif_Stock!#REF!&lt;&gt;0,Produit_Tarif_Stock!#REF!,"")</f>
        <v>#REF!</v>
      </c>
      <c r="N2913" s="454"/>
      <c r="P2913" s="2" t="e">
        <f>IF(Produit_Tarif_Stock!#REF!&lt;&gt;0,Produit_Tarif_Stock!#REF!,"")</f>
        <v>#REF!</v>
      </c>
      <c r="Q2913" s="518" t="e">
        <f>IF(Produit_Tarif_Stock!#REF!&lt;&gt;0,(E2913-(E2913*H2913)-Produit_Tarif_Stock!#REF!)/Produit_Tarif_Stock!#REF!*100,(E2913-(E2913*H2913)-Produit_Tarif_Stock!#REF!)/Produit_Tarif_Stock!#REF!*100)</f>
        <v>#REF!</v>
      </c>
      <c r="R2913" s="523">
        <f t="shared" si="93"/>
        <v>0</v>
      </c>
      <c r="S2913" s="524" t="e">
        <f>Produit_Tarif_Stock!#REF!</f>
        <v>#REF!</v>
      </c>
    </row>
    <row r="2914" spans="1:19" ht="24.75" customHeight="1">
      <c r="A2914" s="228" t="e">
        <f>Produit_Tarif_Stock!#REF!</f>
        <v>#REF!</v>
      </c>
      <c r="B2914" s="118" t="e">
        <f>IF(Produit_Tarif_Stock!#REF!&lt;&gt;"",Produit_Tarif_Stock!#REF!,"")</f>
        <v>#REF!</v>
      </c>
      <c r="C2914" s="502" t="e">
        <f>IF(Produit_Tarif_Stock!#REF!&lt;&gt;"",Produit_Tarif_Stock!#REF!,"")</f>
        <v>#REF!</v>
      </c>
      <c r="D2914" s="505" t="e">
        <f>IF(Produit_Tarif_Stock!#REF!&lt;&gt;"",Produit_Tarif_Stock!#REF!,"")</f>
        <v>#REF!</v>
      </c>
      <c r="E2914" s="514" t="e">
        <f>IF(Produit_Tarif_Stock!#REF!&lt;&gt;0,Produit_Tarif_Stock!#REF!,"")</f>
        <v>#REF!</v>
      </c>
      <c r="F2914" s="2" t="e">
        <f>IF(Produit_Tarif_Stock!#REF!&lt;&gt;"",Produit_Tarif_Stock!#REF!,"")</f>
        <v>#REF!</v>
      </c>
      <c r="G2914" s="506" t="e">
        <f>IF(Produit_Tarif_Stock!#REF!&lt;&gt;0,Produit_Tarif_Stock!#REF!,"")</f>
        <v>#REF!</v>
      </c>
      <c r="I2914" s="506" t="str">
        <f t="shared" si="92"/>
        <v/>
      </c>
      <c r="J2914" s="2" t="e">
        <f>IF(Produit_Tarif_Stock!#REF!&lt;&gt;0,Produit_Tarif_Stock!#REF!,"")</f>
        <v>#REF!</v>
      </c>
      <c r="K2914" s="2" t="e">
        <f>IF(Produit_Tarif_Stock!#REF!&lt;&gt;0,Produit_Tarif_Stock!#REF!,"")</f>
        <v>#REF!</v>
      </c>
      <c r="L2914" s="114" t="e">
        <f>IF(Produit_Tarif_Stock!#REF!&lt;&gt;0,Produit_Tarif_Stock!#REF!,"")</f>
        <v>#REF!</v>
      </c>
      <c r="M2914" s="114" t="e">
        <f>IF(Produit_Tarif_Stock!#REF!&lt;&gt;0,Produit_Tarif_Stock!#REF!,"")</f>
        <v>#REF!</v>
      </c>
      <c r="N2914" s="454"/>
      <c r="P2914" s="2" t="e">
        <f>IF(Produit_Tarif_Stock!#REF!&lt;&gt;0,Produit_Tarif_Stock!#REF!,"")</f>
        <v>#REF!</v>
      </c>
      <c r="Q2914" s="518" t="e">
        <f>IF(Produit_Tarif_Stock!#REF!&lt;&gt;0,(E2914-(E2914*H2914)-Produit_Tarif_Stock!#REF!)/Produit_Tarif_Stock!#REF!*100,(E2914-(E2914*H2914)-Produit_Tarif_Stock!#REF!)/Produit_Tarif_Stock!#REF!*100)</f>
        <v>#REF!</v>
      </c>
      <c r="R2914" s="523">
        <f t="shared" si="93"/>
        <v>0</v>
      </c>
      <c r="S2914" s="524" t="e">
        <f>Produit_Tarif_Stock!#REF!</f>
        <v>#REF!</v>
      </c>
    </row>
    <row r="2915" spans="1:19" ht="24.75" customHeight="1">
      <c r="A2915" s="228" t="e">
        <f>Produit_Tarif_Stock!#REF!</f>
        <v>#REF!</v>
      </c>
      <c r="B2915" s="118" t="e">
        <f>IF(Produit_Tarif_Stock!#REF!&lt;&gt;"",Produit_Tarif_Stock!#REF!,"")</f>
        <v>#REF!</v>
      </c>
      <c r="C2915" s="502" t="e">
        <f>IF(Produit_Tarif_Stock!#REF!&lt;&gt;"",Produit_Tarif_Stock!#REF!,"")</f>
        <v>#REF!</v>
      </c>
      <c r="D2915" s="505" t="e">
        <f>IF(Produit_Tarif_Stock!#REF!&lt;&gt;"",Produit_Tarif_Stock!#REF!,"")</f>
        <v>#REF!</v>
      </c>
      <c r="E2915" s="514" t="e">
        <f>IF(Produit_Tarif_Stock!#REF!&lt;&gt;0,Produit_Tarif_Stock!#REF!,"")</f>
        <v>#REF!</v>
      </c>
      <c r="F2915" s="2" t="e">
        <f>IF(Produit_Tarif_Stock!#REF!&lt;&gt;"",Produit_Tarif_Stock!#REF!,"")</f>
        <v>#REF!</v>
      </c>
      <c r="G2915" s="506" t="e">
        <f>IF(Produit_Tarif_Stock!#REF!&lt;&gt;0,Produit_Tarif_Stock!#REF!,"")</f>
        <v>#REF!</v>
      </c>
      <c r="I2915" s="506" t="str">
        <f t="shared" si="92"/>
        <v/>
      </c>
      <c r="J2915" s="2" t="e">
        <f>IF(Produit_Tarif_Stock!#REF!&lt;&gt;0,Produit_Tarif_Stock!#REF!,"")</f>
        <v>#REF!</v>
      </c>
      <c r="K2915" s="2" t="e">
        <f>IF(Produit_Tarif_Stock!#REF!&lt;&gt;0,Produit_Tarif_Stock!#REF!,"")</f>
        <v>#REF!</v>
      </c>
      <c r="L2915" s="114" t="e">
        <f>IF(Produit_Tarif_Stock!#REF!&lt;&gt;0,Produit_Tarif_Stock!#REF!,"")</f>
        <v>#REF!</v>
      </c>
      <c r="M2915" s="114" t="e">
        <f>IF(Produit_Tarif_Stock!#REF!&lt;&gt;0,Produit_Tarif_Stock!#REF!,"")</f>
        <v>#REF!</v>
      </c>
      <c r="N2915" s="454"/>
      <c r="P2915" s="2" t="e">
        <f>IF(Produit_Tarif_Stock!#REF!&lt;&gt;0,Produit_Tarif_Stock!#REF!,"")</f>
        <v>#REF!</v>
      </c>
      <c r="Q2915" s="518" t="e">
        <f>IF(Produit_Tarif_Stock!#REF!&lt;&gt;0,(E2915-(E2915*H2915)-Produit_Tarif_Stock!#REF!)/Produit_Tarif_Stock!#REF!*100,(E2915-(E2915*H2915)-Produit_Tarif_Stock!#REF!)/Produit_Tarif_Stock!#REF!*100)</f>
        <v>#REF!</v>
      </c>
      <c r="R2915" s="523">
        <f t="shared" si="93"/>
        <v>0</v>
      </c>
      <c r="S2915" s="524" t="e">
        <f>Produit_Tarif_Stock!#REF!</f>
        <v>#REF!</v>
      </c>
    </row>
    <row r="2916" spans="1:19" ht="24.75" customHeight="1">
      <c r="A2916" s="228" t="e">
        <f>Produit_Tarif_Stock!#REF!</f>
        <v>#REF!</v>
      </c>
      <c r="B2916" s="118" t="e">
        <f>IF(Produit_Tarif_Stock!#REF!&lt;&gt;"",Produit_Tarif_Stock!#REF!,"")</f>
        <v>#REF!</v>
      </c>
      <c r="C2916" s="502" t="e">
        <f>IF(Produit_Tarif_Stock!#REF!&lt;&gt;"",Produit_Tarif_Stock!#REF!,"")</f>
        <v>#REF!</v>
      </c>
      <c r="D2916" s="505" t="e">
        <f>IF(Produit_Tarif_Stock!#REF!&lt;&gt;"",Produit_Tarif_Stock!#REF!,"")</f>
        <v>#REF!</v>
      </c>
      <c r="E2916" s="514" t="e">
        <f>IF(Produit_Tarif_Stock!#REF!&lt;&gt;0,Produit_Tarif_Stock!#REF!,"")</f>
        <v>#REF!</v>
      </c>
      <c r="F2916" s="2" t="e">
        <f>IF(Produit_Tarif_Stock!#REF!&lt;&gt;"",Produit_Tarif_Stock!#REF!,"")</f>
        <v>#REF!</v>
      </c>
      <c r="G2916" s="506" t="e">
        <f>IF(Produit_Tarif_Stock!#REF!&lt;&gt;0,Produit_Tarif_Stock!#REF!,"")</f>
        <v>#REF!</v>
      </c>
      <c r="I2916" s="506" t="str">
        <f t="shared" si="92"/>
        <v/>
      </c>
      <c r="J2916" s="2" t="e">
        <f>IF(Produit_Tarif_Stock!#REF!&lt;&gt;0,Produit_Tarif_Stock!#REF!,"")</f>
        <v>#REF!</v>
      </c>
      <c r="K2916" s="2" t="e">
        <f>IF(Produit_Tarif_Stock!#REF!&lt;&gt;0,Produit_Tarif_Stock!#REF!,"")</f>
        <v>#REF!</v>
      </c>
      <c r="L2916" s="114" t="e">
        <f>IF(Produit_Tarif_Stock!#REF!&lt;&gt;0,Produit_Tarif_Stock!#REF!,"")</f>
        <v>#REF!</v>
      </c>
      <c r="M2916" s="114" t="e">
        <f>IF(Produit_Tarif_Stock!#REF!&lt;&gt;0,Produit_Tarif_Stock!#REF!,"")</f>
        <v>#REF!</v>
      </c>
      <c r="N2916" s="454"/>
      <c r="P2916" s="2" t="e">
        <f>IF(Produit_Tarif_Stock!#REF!&lt;&gt;0,Produit_Tarif_Stock!#REF!,"")</f>
        <v>#REF!</v>
      </c>
      <c r="Q2916" s="518" t="e">
        <f>IF(Produit_Tarif_Stock!#REF!&lt;&gt;0,(E2916-(E2916*H2916)-Produit_Tarif_Stock!#REF!)/Produit_Tarif_Stock!#REF!*100,(E2916-(E2916*H2916)-Produit_Tarif_Stock!#REF!)/Produit_Tarif_Stock!#REF!*100)</f>
        <v>#REF!</v>
      </c>
      <c r="R2916" s="523">
        <f t="shared" si="93"/>
        <v>0</v>
      </c>
      <c r="S2916" s="524" t="e">
        <f>Produit_Tarif_Stock!#REF!</f>
        <v>#REF!</v>
      </c>
    </row>
    <row r="2917" spans="1:19" ht="24.75" customHeight="1">
      <c r="A2917" s="228" t="e">
        <f>Produit_Tarif_Stock!#REF!</f>
        <v>#REF!</v>
      </c>
      <c r="B2917" s="118" t="e">
        <f>IF(Produit_Tarif_Stock!#REF!&lt;&gt;"",Produit_Tarif_Stock!#REF!,"")</f>
        <v>#REF!</v>
      </c>
      <c r="C2917" s="502" t="e">
        <f>IF(Produit_Tarif_Stock!#REF!&lt;&gt;"",Produit_Tarif_Stock!#REF!,"")</f>
        <v>#REF!</v>
      </c>
      <c r="D2917" s="505" t="e">
        <f>IF(Produit_Tarif_Stock!#REF!&lt;&gt;"",Produit_Tarif_Stock!#REF!,"")</f>
        <v>#REF!</v>
      </c>
      <c r="E2917" s="514" t="e">
        <f>IF(Produit_Tarif_Stock!#REF!&lt;&gt;0,Produit_Tarif_Stock!#REF!,"")</f>
        <v>#REF!</v>
      </c>
      <c r="F2917" s="2" t="e">
        <f>IF(Produit_Tarif_Stock!#REF!&lt;&gt;"",Produit_Tarif_Stock!#REF!,"")</f>
        <v>#REF!</v>
      </c>
      <c r="G2917" s="506" t="e">
        <f>IF(Produit_Tarif_Stock!#REF!&lt;&gt;0,Produit_Tarif_Stock!#REF!,"")</f>
        <v>#REF!</v>
      </c>
      <c r="I2917" s="506" t="str">
        <f t="shared" si="92"/>
        <v/>
      </c>
      <c r="J2917" s="2" t="e">
        <f>IF(Produit_Tarif_Stock!#REF!&lt;&gt;0,Produit_Tarif_Stock!#REF!,"")</f>
        <v>#REF!</v>
      </c>
      <c r="K2917" s="2" t="e">
        <f>IF(Produit_Tarif_Stock!#REF!&lt;&gt;0,Produit_Tarif_Stock!#REF!,"")</f>
        <v>#REF!</v>
      </c>
      <c r="L2917" s="114" t="e">
        <f>IF(Produit_Tarif_Stock!#REF!&lt;&gt;0,Produit_Tarif_Stock!#REF!,"")</f>
        <v>#REF!</v>
      </c>
      <c r="M2917" s="114" t="e">
        <f>IF(Produit_Tarif_Stock!#REF!&lt;&gt;0,Produit_Tarif_Stock!#REF!,"")</f>
        <v>#REF!</v>
      </c>
      <c r="N2917" s="454"/>
      <c r="P2917" s="2" t="e">
        <f>IF(Produit_Tarif_Stock!#REF!&lt;&gt;0,Produit_Tarif_Stock!#REF!,"")</f>
        <v>#REF!</v>
      </c>
      <c r="Q2917" s="518" t="e">
        <f>IF(Produit_Tarif_Stock!#REF!&lt;&gt;0,(E2917-(E2917*H2917)-Produit_Tarif_Stock!#REF!)/Produit_Tarif_Stock!#REF!*100,(E2917-(E2917*H2917)-Produit_Tarif_Stock!#REF!)/Produit_Tarif_Stock!#REF!*100)</f>
        <v>#REF!</v>
      </c>
      <c r="R2917" s="523">
        <f t="shared" si="93"/>
        <v>0</v>
      </c>
      <c r="S2917" s="524" t="e">
        <f>Produit_Tarif_Stock!#REF!</f>
        <v>#REF!</v>
      </c>
    </row>
    <row r="2918" spans="1:19" ht="24.75" customHeight="1">
      <c r="A2918" s="228" t="e">
        <f>Produit_Tarif_Stock!#REF!</f>
        <v>#REF!</v>
      </c>
      <c r="B2918" s="118" t="e">
        <f>IF(Produit_Tarif_Stock!#REF!&lt;&gt;"",Produit_Tarif_Stock!#REF!,"")</f>
        <v>#REF!</v>
      </c>
      <c r="C2918" s="502" t="e">
        <f>IF(Produit_Tarif_Stock!#REF!&lt;&gt;"",Produit_Tarif_Stock!#REF!,"")</f>
        <v>#REF!</v>
      </c>
      <c r="D2918" s="505" t="e">
        <f>IF(Produit_Tarif_Stock!#REF!&lt;&gt;"",Produit_Tarif_Stock!#REF!,"")</f>
        <v>#REF!</v>
      </c>
      <c r="E2918" s="514" t="e">
        <f>IF(Produit_Tarif_Stock!#REF!&lt;&gt;0,Produit_Tarif_Stock!#REF!,"")</f>
        <v>#REF!</v>
      </c>
      <c r="F2918" s="2" t="e">
        <f>IF(Produit_Tarif_Stock!#REF!&lt;&gt;"",Produit_Tarif_Stock!#REF!,"")</f>
        <v>#REF!</v>
      </c>
      <c r="G2918" s="506" t="e">
        <f>IF(Produit_Tarif_Stock!#REF!&lt;&gt;0,Produit_Tarif_Stock!#REF!,"")</f>
        <v>#REF!</v>
      </c>
      <c r="I2918" s="506" t="str">
        <f t="shared" si="92"/>
        <v/>
      </c>
      <c r="J2918" s="2" t="e">
        <f>IF(Produit_Tarif_Stock!#REF!&lt;&gt;0,Produit_Tarif_Stock!#REF!,"")</f>
        <v>#REF!</v>
      </c>
      <c r="K2918" s="2" t="e">
        <f>IF(Produit_Tarif_Stock!#REF!&lt;&gt;0,Produit_Tarif_Stock!#REF!,"")</f>
        <v>#REF!</v>
      </c>
      <c r="L2918" s="114" t="e">
        <f>IF(Produit_Tarif_Stock!#REF!&lt;&gt;0,Produit_Tarif_Stock!#REF!,"")</f>
        <v>#REF!</v>
      </c>
      <c r="M2918" s="114" t="e">
        <f>IF(Produit_Tarif_Stock!#REF!&lt;&gt;0,Produit_Tarif_Stock!#REF!,"")</f>
        <v>#REF!</v>
      </c>
      <c r="N2918" s="454"/>
      <c r="P2918" s="2" t="e">
        <f>IF(Produit_Tarif_Stock!#REF!&lt;&gt;0,Produit_Tarif_Stock!#REF!,"")</f>
        <v>#REF!</v>
      </c>
      <c r="Q2918" s="518" t="e">
        <f>IF(Produit_Tarif_Stock!#REF!&lt;&gt;0,(E2918-(E2918*H2918)-Produit_Tarif_Stock!#REF!)/Produit_Tarif_Stock!#REF!*100,(E2918-(E2918*H2918)-Produit_Tarif_Stock!#REF!)/Produit_Tarif_Stock!#REF!*100)</f>
        <v>#REF!</v>
      </c>
      <c r="R2918" s="523">
        <f t="shared" si="93"/>
        <v>0</v>
      </c>
      <c r="S2918" s="524" t="e">
        <f>Produit_Tarif_Stock!#REF!</f>
        <v>#REF!</v>
      </c>
    </row>
    <row r="2919" spans="1:19" ht="24.75" customHeight="1">
      <c r="A2919" s="228" t="e">
        <f>Produit_Tarif_Stock!#REF!</f>
        <v>#REF!</v>
      </c>
      <c r="B2919" s="118" t="e">
        <f>IF(Produit_Tarif_Stock!#REF!&lt;&gt;"",Produit_Tarif_Stock!#REF!,"")</f>
        <v>#REF!</v>
      </c>
      <c r="C2919" s="502" t="e">
        <f>IF(Produit_Tarif_Stock!#REF!&lt;&gt;"",Produit_Tarif_Stock!#REF!,"")</f>
        <v>#REF!</v>
      </c>
      <c r="D2919" s="505" t="e">
        <f>IF(Produit_Tarif_Stock!#REF!&lt;&gt;"",Produit_Tarif_Stock!#REF!,"")</f>
        <v>#REF!</v>
      </c>
      <c r="E2919" s="514" t="e">
        <f>IF(Produit_Tarif_Stock!#REF!&lt;&gt;0,Produit_Tarif_Stock!#REF!,"")</f>
        <v>#REF!</v>
      </c>
      <c r="F2919" s="2" t="e">
        <f>IF(Produit_Tarif_Stock!#REF!&lt;&gt;"",Produit_Tarif_Stock!#REF!,"")</f>
        <v>#REF!</v>
      </c>
      <c r="G2919" s="506" t="e">
        <f>IF(Produit_Tarif_Stock!#REF!&lt;&gt;0,Produit_Tarif_Stock!#REF!,"")</f>
        <v>#REF!</v>
      </c>
      <c r="I2919" s="506" t="str">
        <f t="shared" si="92"/>
        <v/>
      </c>
      <c r="J2919" s="2" t="e">
        <f>IF(Produit_Tarif_Stock!#REF!&lt;&gt;0,Produit_Tarif_Stock!#REF!,"")</f>
        <v>#REF!</v>
      </c>
      <c r="K2919" s="2" t="e">
        <f>IF(Produit_Tarif_Stock!#REF!&lt;&gt;0,Produit_Tarif_Stock!#REF!,"")</f>
        <v>#REF!</v>
      </c>
      <c r="L2919" s="114" t="e">
        <f>IF(Produit_Tarif_Stock!#REF!&lt;&gt;0,Produit_Tarif_Stock!#REF!,"")</f>
        <v>#REF!</v>
      </c>
      <c r="M2919" s="114" t="e">
        <f>IF(Produit_Tarif_Stock!#REF!&lt;&gt;0,Produit_Tarif_Stock!#REF!,"")</f>
        <v>#REF!</v>
      </c>
      <c r="N2919" s="454"/>
      <c r="P2919" s="2" t="e">
        <f>IF(Produit_Tarif_Stock!#REF!&lt;&gt;0,Produit_Tarif_Stock!#REF!,"")</f>
        <v>#REF!</v>
      </c>
      <c r="Q2919" s="518" t="e">
        <f>IF(Produit_Tarif_Stock!#REF!&lt;&gt;0,(E2919-(E2919*H2919)-Produit_Tarif_Stock!#REF!)/Produit_Tarif_Stock!#REF!*100,(E2919-(E2919*H2919)-Produit_Tarif_Stock!#REF!)/Produit_Tarif_Stock!#REF!*100)</f>
        <v>#REF!</v>
      </c>
      <c r="R2919" s="523">
        <f t="shared" si="93"/>
        <v>0</v>
      </c>
      <c r="S2919" s="524" t="e">
        <f>Produit_Tarif_Stock!#REF!</f>
        <v>#REF!</v>
      </c>
    </row>
    <row r="2920" spans="1:19" ht="24.75" customHeight="1">
      <c r="A2920" s="228" t="e">
        <f>Produit_Tarif_Stock!#REF!</f>
        <v>#REF!</v>
      </c>
      <c r="B2920" s="118" t="e">
        <f>IF(Produit_Tarif_Stock!#REF!&lt;&gt;"",Produit_Tarif_Stock!#REF!,"")</f>
        <v>#REF!</v>
      </c>
      <c r="C2920" s="502" t="e">
        <f>IF(Produit_Tarif_Stock!#REF!&lt;&gt;"",Produit_Tarif_Stock!#REF!,"")</f>
        <v>#REF!</v>
      </c>
      <c r="D2920" s="505" t="e">
        <f>IF(Produit_Tarif_Stock!#REF!&lt;&gt;"",Produit_Tarif_Stock!#REF!,"")</f>
        <v>#REF!</v>
      </c>
      <c r="E2920" s="514" t="e">
        <f>IF(Produit_Tarif_Stock!#REF!&lt;&gt;0,Produit_Tarif_Stock!#REF!,"")</f>
        <v>#REF!</v>
      </c>
      <c r="F2920" s="2" t="e">
        <f>IF(Produit_Tarif_Stock!#REF!&lt;&gt;"",Produit_Tarif_Stock!#REF!,"")</f>
        <v>#REF!</v>
      </c>
      <c r="G2920" s="506" t="e">
        <f>IF(Produit_Tarif_Stock!#REF!&lt;&gt;0,Produit_Tarif_Stock!#REF!,"")</f>
        <v>#REF!</v>
      </c>
      <c r="I2920" s="506" t="str">
        <f t="shared" si="92"/>
        <v/>
      </c>
      <c r="J2920" s="2" t="e">
        <f>IF(Produit_Tarif_Stock!#REF!&lt;&gt;0,Produit_Tarif_Stock!#REF!,"")</f>
        <v>#REF!</v>
      </c>
      <c r="K2920" s="2" t="e">
        <f>IF(Produit_Tarif_Stock!#REF!&lt;&gt;0,Produit_Tarif_Stock!#REF!,"")</f>
        <v>#REF!</v>
      </c>
      <c r="L2920" s="114" t="e">
        <f>IF(Produit_Tarif_Stock!#REF!&lt;&gt;0,Produit_Tarif_Stock!#REF!,"")</f>
        <v>#REF!</v>
      </c>
      <c r="M2920" s="114" t="e">
        <f>IF(Produit_Tarif_Stock!#REF!&lt;&gt;0,Produit_Tarif_Stock!#REF!,"")</f>
        <v>#REF!</v>
      </c>
      <c r="N2920" s="454"/>
      <c r="P2920" s="2" t="e">
        <f>IF(Produit_Tarif_Stock!#REF!&lt;&gt;0,Produit_Tarif_Stock!#REF!,"")</f>
        <v>#REF!</v>
      </c>
      <c r="Q2920" s="518" t="e">
        <f>IF(Produit_Tarif_Stock!#REF!&lt;&gt;0,(E2920-(E2920*H2920)-Produit_Tarif_Stock!#REF!)/Produit_Tarif_Stock!#REF!*100,(E2920-(E2920*H2920)-Produit_Tarif_Stock!#REF!)/Produit_Tarif_Stock!#REF!*100)</f>
        <v>#REF!</v>
      </c>
      <c r="R2920" s="523">
        <f t="shared" si="93"/>
        <v>0</v>
      </c>
      <c r="S2920" s="524" t="e">
        <f>Produit_Tarif_Stock!#REF!</f>
        <v>#REF!</v>
      </c>
    </row>
    <row r="2921" spans="1:19" ht="24.75" customHeight="1">
      <c r="A2921" s="228" t="e">
        <f>Produit_Tarif_Stock!#REF!</f>
        <v>#REF!</v>
      </c>
      <c r="B2921" s="118" t="e">
        <f>IF(Produit_Tarif_Stock!#REF!&lt;&gt;"",Produit_Tarif_Stock!#REF!,"")</f>
        <v>#REF!</v>
      </c>
      <c r="C2921" s="502" t="e">
        <f>IF(Produit_Tarif_Stock!#REF!&lt;&gt;"",Produit_Tarif_Stock!#REF!,"")</f>
        <v>#REF!</v>
      </c>
      <c r="D2921" s="505" t="e">
        <f>IF(Produit_Tarif_Stock!#REF!&lt;&gt;"",Produit_Tarif_Stock!#REF!,"")</f>
        <v>#REF!</v>
      </c>
      <c r="E2921" s="514" t="e">
        <f>IF(Produit_Tarif_Stock!#REF!&lt;&gt;0,Produit_Tarif_Stock!#REF!,"")</f>
        <v>#REF!</v>
      </c>
      <c r="F2921" s="2" t="e">
        <f>IF(Produit_Tarif_Stock!#REF!&lt;&gt;"",Produit_Tarif_Stock!#REF!,"")</f>
        <v>#REF!</v>
      </c>
      <c r="G2921" s="506" t="e">
        <f>IF(Produit_Tarif_Stock!#REF!&lt;&gt;0,Produit_Tarif_Stock!#REF!,"")</f>
        <v>#REF!</v>
      </c>
      <c r="I2921" s="506" t="str">
        <f t="shared" si="92"/>
        <v/>
      </c>
      <c r="J2921" s="2" t="e">
        <f>IF(Produit_Tarif_Stock!#REF!&lt;&gt;0,Produit_Tarif_Stock!#REF!,"")</f>
        <v>#REF!</v>
      </c>
      <c r="K2921" s="2" t="e">
        <f>IF(Produit_Tarif_Stock!#REF!&lt;&gt;0,Produit_Tarif_Stock!#REF!,"")</f>
        <v>#REF!</v>
      </c>
      <c r="L2921" s="114" t="e">
        <f>IF(Produit_Tarif_Stock!#REF!&lt;&gt;0,Produit_Tarif_Stock!#REF!,"")</f>
        <v>#REF!</v>
      </c>
      <c r="M2921" s="114" t="e">
        <f>IF(Produit_Tarif_Stock!#REF!&lt;&gt;0,Produit_Tarif_Stock!#REF!,"")</f>
        <v>#REF!</v>
      </c>
      <c r="N2921" s="454"/>
      <c r="P2921" s="2" t="e">
        <f>IF(Produit_Tarif_Stock!#REF!&lt;&gt;0,Produit_Tarif_Stock!#REF!,"")</f>
        <v>#REF!</v>
      </c>
      <c r="Q2921" s="518" t="e">
        <f>IF(Produit_Tarif_Stock!#REF!&lt;&gt;0,(E2921-(E2921*H2921)-Produit_Tarif_Stock!#REF!)/Produit_Tarif_Stock!#REF!*100,(E2921-(E2921*H2921)-Produit_Tarif_Stock!#REF!)/Produit_Tarif_Stock!#REF!*100)</f>
        <v>#REF!</v>
      </c>
      <c r="R2921" s="523">
        <f t="shared" si="93"/>
        <v>0</v>
      </c>
      <c r="S2921" s="524" t="e">
        <f>Produit_Tarif_Stock!#REF!</f>
        <v>#REF!</v>
      </c>
    </row>
    <row r="2922" spans="1:19" ht="24.75" customHeight="1">
      <c r="A2922" s="228" t="e">
        <f>Produit_Tarif_Stock!#REF!</f>
        <v>#REF!</v>
      </c>
      <c r="B2922" s="118" t="e">
        <f>IF(Produit_Tarif_Stock!#REF!&lt;&gt;"",Produit_Tarif_Stock!#REF!,"")</f>
        <v>#REF!</v>
      </c>
      <c r="C2922" s="502" t="e">
        <f>IF(Produit_Tarif_Stock!#REF!&lt;&gt;"",Produit_Tarif_Stock!#REF!,"")</f>
        <v>#REF!</v>
      </c>
      <c r="D2922" s="505" t="e">
        <f>IF(Produit_Tarif_Stock!#REF!&lt;&gt;"",Produit_Tarif_Stock!#REF!,"")</f>
        <v>#REF!</v>
      </c>
      <c r="E2922" s="514" t="e">
        <f>IF(Produit_Tarif_Stock!#REF!&lt;&gt;0,Produit_Tarif_Stock!#REF!,"")</f>
        <v>#REF!</v>
      </c>
      <c r="F2922" s="2" t="e">
        <f>IF(Produit_Tarif_Stock!#REF!&lt;&gt;"",Produit_Tarif_Stock!#REF!,"")</f>
        <v>#REF!</v>
      </c>
      <c r="G2922" s="506" t="e">
        <f>IF(Produit_Tarif_Stock!#REF!&lt;&gt;0,Produit_Tarif_Stock!#REF!,"")</f>
        <v>#REF!</v>
      </c>
      <c r="I2922" s="506" t="str">
        <f t="shared" si="92"/>
        <v/>
      </c>
      <c r="J2922" s="2" t="e">
        <f>IF(Produit_Tarif_Stock!#REF!&lt;&gt;0,Produit_Tarif_Stock!#REF!,"")</f>
        <v>#REF!</v>
      </c>
      <c r="K2922" s="2" t="e">
        <f>IF(Produit_Tarif_Stock!#REF!&lt;&gt;0,Produit_Tarif_Stock!#REF!,"")</f>
        <v>#REF!</v>
      </c>
      <c r="L2922" s="114" t="e">
        <f>IF(Produit_Tarif_Stock!#REF!&lt;&gt;0,Produit_Tarif_Stock!#REF!,"")</f>
        <v>#REF!</v>
      </c>
      <c r="M2922" s="114" t="e">
        <f>IF(Produit_Tarif_Stock!#REF!&lt;&gt;0,Produit_Tarif_Stock!#REF!,"")</f>
        <v>#REF!</v>
      </c>
      <c r="N2922" s="454"/>
      <c r="P2922" s="2" t="e">
        <f>IF(Produit_Tarif_Stock!#REF!&lt;&gt;0,Produit_Tarif_Stock!#REF!,"")</f>
        <v>#REF!</v>
      </c>
      <c r="Q2922" s="518" t="e">
        <f>IF(Produit_Tarif_Stock!#REF!&lt;&gt;0,(E2922-(E2922*H2922)-Produit_Tarif_Stock!#REF!)/Produit_Tarif_Stock!#REF!*100,(E2922-(E2922*H2922)-Produit_Tarif_Stock!#REF!)/Produit_Tarif_Stock!#REF!*100)</f>
        <v>#REF!</v>
      </c>
      <c r="R2922" s="523">
        <f t="shared" si="93"/>
        <v>0</v>
      </c>
      <c r="S2922" s="524" t="e">
        <f>Produit_Tarif_Stock!#REF!</f>
        <v>#REF!</v>
      </c>
    </row>
    <row r="2923" spans="1:19" ht="24.75" customHeight="1">
      <c r="A2923" s="228" t="e">
        <f>Produit_Tarif_Stock!#REF!</f>
        <v>#REF!</v>
      </c>
      <c r="B2923" s="118" t="e">
        <f>IF(Produit_Tarif_Stock!#REF!&lt;&gt;"",Produit_Tarif_Stock!#REF!,"")</f>
        <v>#REF!</v>
      </c>
      <c r="C2923" s="502" t="e">
        <f>IF(Produit_Tarif_Stock!#REF!&lt;&gt;"",Produit_Tarif_Stock!#REF!,"")</f>
        <v>#REF!</v>
      </c>
      <c r="D2923" s="505" t="e">
        <f>IF(Produit_Tarif_Stock!#REF!&lt;&gt;"",Produit_Tarif_Stock!#REF!,"")</f>
        <v>#REF!</v>
      </c>
      <c r="E2923" s="514" t="e">
        <f>IF(Produit_Tarif_Stock!#REF!&lt;&gt;0,Produit_Tarif_Stock!#REF!,"")</f>
        <v>#REF!</v>
      </c>
      <c r="F2923" s="2" t="e">
        <f>IF(Produit_Tarif_Stock!#REF!&lt;&gt;"",Produit_Tarif_Stock!#REF!,"")</f>
        <v>#REF!</v>
      </c>
      <c r="G2923" s="506" t="e">
        <f>IF(Produit_Tarif_Stock!#REF!&lt;&gt;0,Produit_Tarif_Stock!#REF!,"")</f>
        <v>#REF!</v>
      </c>
      <c r="I2923" s="506" t="str">
        <f t="shared" si="92"/>
        <v/>
      </c>
      <c r="J2923" s="2" t="e">
        <f>IF(Produit_Tarif_Stock!#REF!&lt;&gt;0,Produit_Tarif_Stock!#REF!,"")</f>
        <v>#REF!</v>
      </c>
      <c r="K2923" s="2" t="e">
        <f>IF(Produit_Tarif_Stock!#REF!&lt;&gt;0,Produit_Tarif_Stock!#REF!,"")</f>
        <v>#REF!</v>
      </c>
      <c r="L2923" s="114" t="e">
        <f>IF(Produit_Tarif_Stock!#REF!&lt;&gt;0,Produit_Tarif_Stock!#REF!,"")</f>
        <v>#REF!</v>
      </c>
      <c r="M2923" s="114" t="e">
        <f>IF(Produit_Tarif_Stock!#REF!&lt;&gt;0,Produit_Tarif_Stock!#REF!,"")</f>
        <v>#REF!</v>
      </c>
      <c r="N2923" s="454"/>
      <c r="P2923" s="2" t="e">
        <f>IF(Produit_Tarif_Stock!#REF!&lt;&gt;0,Produit_Tarif_Stock!#REF!,"")</f>
        <v>#REF!</v>
      </c>
      <c r="Q2923" s="518" t="e">
        <f>IF(Produit_Tarif_Stock!#REF!&lt;&gt;0,(E2923-(E2923*H2923)-Produit_Tarif_Stock!#REF!)/Produit_Tarif_Stock!#REF!*100,(E2923-(E2923*H2923)-Produit_Tarif_Stock!#REF!)/Produit_Tarif_Stock!#REF!*100)</f>
        <v>#REF!</v>
      </c>
      <c r="R2923" s="523">
        <f t="shared" si="93"/>
        <v>0</v>
      </c>
      <c r="S2923" s="524" t="e">
        <f>Produit_Tarif_Stock!#REF!</f>
        <v>#REF!</v>
      </c>
    </row>
    <row r="2924" spans="1:19" ht="24.75" customHeight="1">
      <c r="A2924" s="228" t="e">
        <f>Produit_Tarif_Stock!#REF!</f>
        <v>#REF!</v>
      </c>
      <c r="B2924" s="118" t="e">
        <f>IF(Produit_Tarif_Stock!#REF!&lt;&gt;"",Produit_Tarif_Stock!#REF!,"")</f>
        <v>#REF!</v>
      </c>
      <c r="C2924" s="502" t="e">
        <f>IF(Produit_Tarif_Stock!#REF!&lt;&gt;"",Produit_Tarif_Stock!#REF!,"")</f>
        <v>#REF!</v>
      </c>
      <c r="D2924" s="505" t="e">
        <f>IF(Produit_Tarif_Stock!#REF!&lt;&gt;"",Produit_Tarif_Stock!#REF!,"")</f>
        <v>#REF!</v>
      </c>
      <c r="E2924" s="514" t="e">
        <f>IF(Produit_Tarif_Stock!#REF!&lt;&gt;0,Produit_Tarif_Stock!#REF!,"")</f>
        <v>#REF!</v>
      </c>
      <c r="F2924" s="2" t="e">
        <f>IF(Produit_Tarif_Stock!#REF!&lt;&gt;"",Produit_Tarif_Stock!#REF!,"")</f>
        <v>#REF!</v>
      </c>
      <c r="G2924" s="506" t="e">
        <f>IF(Produit_Tarif_Stock!#REF!&lt;&gt;0,Produit_Tarif_Stock!#REF!,"")</f>
        <v>#REF!</v>
      </c>
      <c r="I2924" s="506" t="str">
        <f t="shared" si="92"/>
        <v/>
      </c>
      <c r="J2924" s="2" t="e">
        <f>IF(Produit_Tarif_Stock!#REF!&lt;&gt;0,Produit_Tarif_Stock!#REF!,"")</f>
        <v>#REF!</v>
      </c>
      <c r="K2924" s="2" t="e">
        <f>IF(Produit_Tarif_Stock!#REF!&lt;&gt;0,Produit_Tarif_Stock!#REF!,"")</f>
        <v>#REF!</v>
      </c>
      <c r="L2924" s="114" t="e">
        <f>IF(Produit_Tarif_Stock!#REF!&lt;&gt;0,Produit_Tarif_Stock!#REF!,"")</f>
        <v>#REF!</v>
      </c>
      <c r="M2924" s="114" t="e">
        <f>IF(Produit_Tarif_Stock!#REF!&lt;&gt;0,Produit_Tarif_Stock!#REF!,"")</f>
        <v>#REF!</v>
      </c>
      <c r="N2924" s="454"/>
      <c r="P2924" s="2" t="e">
        <f>IF(Produit_Tarif_Stock!#REF!&lt;&gt;0,Produit_Tarif_Stock!#REF!,"")</f>
        <v>#REF!</v>
      </c>
      <c r="Q2924" s="518" t="e">
        <f>IF(Produit_Tarif_Stock!#REF!&lt;&gt;0,(E2924-(E2924*H2924)-Produit_Tarif_Stock!#REF!)/Produit_Tarif_Stock!#REF!*100,(E2924-(E2924*H2924)-Produit_Tarif_Stock!#REF!)/Produit_Tarif_Stock!#REF!*100)</f>
        <v>#REF!</v>
      </c>
      <c r="R2924" s="523">
        <f t="shared" si="93"/>
        <v>0</v>
      </c>
      <c r="S2924" s="524" t="e">
        <f>Produit_Tarif_Stock!#REF!</f>
        <v>#REF!</v>
      </c>
    </row>
    <row r="2925" spans="1:19" ht="24.75" customHeight="1">
      <c r="A2925" s="228" t="e">
        <f>Produit_Tarif_Stock!#REF!</f>
        <v>#REF!</v>
      </c>
      <c r="B2925" s="118" t="e">
        <f>IF(Produit_Tarif_Stock!#REF!&lt;&gt;"",Produit_Tarif_Stock!#REF!,"")</f>
        <v>#REF!</v>
      </c>
      <c r="C2925" s="502" t="e">
        <f>IF(Produit_Tarif_Stock!#REF!&lt;&gt;"",Produit_Tarif_Stock!#REF!,"")</f>
        <v>#REF!</v>
      </c>
      <c r="D2925" s="505" t="e">
        <f>IF(Produit_Tarif_Stock!#REF!&lt;&gt;"",Produit_Tarif_Stock!#REF!,"")</f>
        <v>#REF!</v>
      </c>
      <c r="E2925" s="514" t="e">
        <f>IF(Produit_Tarif_Stock!#REF!&lt;&gt;0,Produit_Tarif_Stock!#REF!,"")</f>
        <v>#REF!</v>
      </c>
      <c r="F2925" s="2" t="e">
        <f>IF(Produit_Tarif_Stock!#REF!&lt;&gt;"",Produit_Tarif_Stock!#REF!,"")</f>
        <v>#REF!</v>
      </c>
      <c r="G2925" s="506" t="e">
        <f>IF(Produit_Tarif_Stock!#REF!&lt;&gt;0,Produit_Tarif_Stock!#REF!,"")</f>
        <v>#REF!</v>
      </c>
      <c r="I2925" s="506" t="str">
        <f t="shared" si="92"/>
        <v/>
      </c>
      <c r="J2925" s="2" t="e">
        <f>IF(Produit_Tarif_Stock!#REF!&lt;&gt;0,Produit_Tarif_Stock!#REF!,"")</f>
        <v>#REF!</v>
      </c>
      <c r="K2925" s="2" t="e">
        <f>IF(Produit_Tarif_Stock!#REF!&lt;&gt;0,Produit_Tarif_Stock!#REF!,"")</f>
        <v>#REF!</v>
      </c>
      <c r="L2925" s="114" t="e">
        <f>IF(Produit_Tarif_Stock!#REF!&lt;&gt;0,Produit_Tarif_Stock!#REF!,"")</f>
        <v>#REF!</v>
      </c>
      <c r="M2925" s="114" t="e">
        <f>IF(Produit_Tarif_Stock!#REF!&lt;&gt;0,Produit_Tarif_Stock!#REF!,"")</f>
        <v>#REF!</v>
      </c>
      <c r="N2925" s="454"/>
      <c r="P2925" s="2" t="e">
        <f>IF(Produit_Tarif_Stock!#REF!&lt;&gt;0,Produit_Tarif_Stock!#REF!,"")</f>
        <v>#REF!</v>
      </c>
      <c r="Q2925" s="518" t="e">
        <f>IF(Produit_Tarif_Stock!#REF!&lt;&gt;0,(E2925-(E2925*H2925)-Produit_Tarif_Stock!#REF!)/Produit_Tarif_Stock!#REF!*100,(E2925-(E2925*H2925)-Produit_Tarif_Stock!#REF!)/Produit_Tarif_Stock!#REF!*100)</f>
        <v>#REF!</v>
      </c>
      <c r="R2925" s="523">
        <f t="shared" si="93"/>
        <v>0</v>
      </c>
      <c r="S2925" s="524" t="e">
        <f>Produit_Tarif_Stock!#REF!</f>
        <v>#REF!</v>
      </c>
    </row>
    <row r="2926" spans="1:19" ht="24.75" customHeight="1">
      <c r="A2926" s="228" t="e">
        <f>Produit_Tarif_Stock!#REF!</f>
        <v>#REF!</v>
      </c>
      <c r="B2926" s="118" t="e">
        <f>IF(Produit_Tarif_Stock!#REF!&lt;&gt;"",Produit_Tarif_Stock!#REF!,"")</f>
        <v>#REF!</v>
      </c>
      <c r="C2926" s="502" t="e">
        <f>IF(Produit_Tarif_Stock!#REF!&lt;&gt;"",Produit_Tarif_Stock!#REF!,"")</f>
        <v>#REF!</v>
      </c>
      <c r="D2926" s="505" t="e">
        <f>IF(Produit_Tarif_Stock!#REF!&lt;&gt;"",Produit_Tarif_Stock!#REF!,"")</f>
        <v>#REF!</v>
      </c>
      <c r="E2926" s="514" t="e">
        <f>IF(Produit_Tarif_Stock!#REF!&lt;&gt;0,Produit_Tarif_Stock!#REF!,"")</f>
        <v>#REF!</v>
      </c>
      <c r="F2926" s="2" t="e">
        <f>IF(Produit_Tarif_Stock!#REF!&lt;&gt;"",Produit_Tarif_Stock!#REF!,"")</f>
        <v>#REF!</v>
      </c>
      <c r="G2926" s="506" t="e">
        <f>IF(Produit_Tarif_Stock!#REF!&lt;&gt;0,Produit_Tarif_Stock!#REF!,"")</f>
        <v>#REF!</v>
      </c>
      <c r="I2926" s="506" t="str">
        <f t="shared" si="92"/>
        <v/>
      </c>
      <c r="J2926" s="2" t="e">
        <f>IF(Produit_Tarif_Stock!#REF!&lt;&gt;0,Produit_Tarif_Stock!#REF!,"")</f>
        <v>#REF!</v>
      </c>
      <c r="K2926" s="2" t="e">
        <f>IF(Produit_Tarif_Stock!#REF!&lt;&gt;0,Produit_Tarif_Stock!#REF!,"")</f>
        <v>#REF!</v>
      </c>
      <c r="L2926" s="114" t="e">
        <f>IF(Produit_Tarif_Stock!#REF!&lt;&gt;0,Produit_Tarif_Stock!#REF!,"")</f>
        <v>#REF!</v>
      </c>
      <c r="M2926" s="114" t="e">
        <f>IF(Produit_Tarif_Stock!#REF!&lt;&gt;0,Produit_Tarif_Stock!#REF!,"")</f>
        <v>#REF!</v>
      </c>
      <c r="N2926" s="454"/>
      <c r="P2926" s="2" t="e">
        <f>IF(Produit_Tarif_Stock!#REF!&lt;&gt;0,Produit_Tarif_Stock!#REF!,"")</f>
        <v>#REF!</v>
      </c>
      <c r="Q2926" s="518" t="e">
        <f>IF(Produit_Tarif_Stock!#REF!&lt;&gt;0,(E2926-(E2926*H2926)-Produit_Tarif_Stock!#REF!)/Produit_Tarif_Stock!#REF!*100,(E2926-(E2926*H2926)-Produit_Tarif_Stock!#REF!)/Produit_Tarif_Stock!#REF!*100)</f>
        <v>#REF!</v>
      </c>
      <c r="R2926" s="523">
        <f t="shared" si="93"/>
        <v>0</v>
      </c>
      <c r="S2926" s="524" t="e">
        <f>Produit_Tarif_Stock!#REF!</f>
        <v>#REF!</v>
      </c>
    </row>
    <row r="2927" spans="1:19" ht="24.75" customHeight="1">
      <c r="A2927" s="228" t="e">
        <f>Produit_Tarif_Stock!#REF!</f>
        <v>#REF!</v>
      </c>
      <c r="B2927" s="118" t="e">
        <f>IF(Produit_Tarif_Stock!#REF!&lt;&gt;"",Produit_Tarif_Stock!#REF!,"")</f>
        <v>#REF!</v>
      </c>
      <c r="C2927" s="502" t="e">
        <f>IF(Produit_Tarif_Stock!#REF!&lt;&gt;"",Produit_Tarif_Stock!#REF!,"")</f>
        <v>#REF!</v>
      </c>
      <c r="D2927" s="505" t="e">
        <f>IF(Produit_Tarif_Stock!#REF!&lt;&gt;"",Produit_Tarif_Stock!#REF!,"")</f>
        <v>#REF!</v>
      </c>
      <c r="E2927" s="514" t="e">
        <f>IF(Produit_Tarif_Stock!#REF!&lt;&gt;0,Produit_Tarif_Stock!#REF!,"")</f>
        <v>#REF!</v>
      </c>
      <c r="F2927" s="2" t="e">
        <f>IF(Produit_Tarif_Stock!#REF!&lt;&gt;"",Produit_Tarif_Stock!#REF!,"")</f>
        <v>#REF!</v>
      </c>
      <c r="G2927" s="506" t="e">
        <f>IF(Produit_Tarif_Stock!#REF!&lt;&gt;0,Produit_Tarif_Stock!#REF!,"")</f>
        <v>#REF!</v>
      </c>
      <c r="I2927" s="506" t="str">
        <f t="shared" si="92"/>
        <v/>
      </c>
      <c r="J2927" s="2" t="e">
        <f>IF(Produit_Tarif_Stock!#REF!&lt;&gt;0,Produit_Tarif_Stock!#REF!,"")</f>
        <v>#REF!</v>
      </c>
      <c r="K2927" s="2" t="e">
        <f>IF(Produit_Tarif_Stock!#REF!&lt;&gt;0,Produit_Tarif_Stock!#REF!,"")</f>
        <v>#REF!</v>
      </c>
      <c r="L2927" s="114" t="e">
        <f>IF(Produit_Tarif_Stock!#REF!&lt;&gt;0,Produit_Tarif_Stock!#REF!,"")</f>
        <v>#REF!</v>
      </c>
      <c r="M2927" s="114" t="e">
        <f>IF(Produit_Tarif_Stock!#REF!&lt;&gt;0,Produit_Tarif_Stock!#REF!,"")</f>
        <v>#REF!</v>
      </c>
      <c r="N2927" s="454"/>
      <c r="P2927" s="2" t="e">
        <f>IF(Produit_Tarif_Stock!#REF!&lt;&gt;0,Produit_Tarif_Stock!#REF!,"")</f>
        <v>#REF!</v>
      </c>
      <c r="Q2927" s="518" t="e">
        <f>IF(Produit_Tarif_Stock!#REF!&lt;&gt;0,(E2927-(E2927*H2927)-Produit_Tarif_Stock!#REF!)/Produit_Tarif_Stock!#REF!*100,(E2927-(E2927*H2927)-Produit_Tarif_Stock!#REF!)/Produit_Tarif_Stock!#REF!*100)</f>
        <v>#REF!</v>
      </c>
      <c r="R2927" s="523">
        <f t="shared" si="93"/>
        <v>0</v>
      </c>
      <c r="S2927" s="524" t="e">
        <f>Produit_Tarif_Stock!#REF!</f>
        <v>#REF!</v>
      </c>
    </row>
    <row r="2928" spans="1:19" ht="24.75" customHeight="1">
      <c r="A2928" s="228" t="e">
        <f>Produit_Tarif_Stock!#REF!</f>
        <v>#REF!</v>
      </c>
      <c r="B2928" s="118" t="e">
        <f>IF(Produit_Tarif_Stock!#REF!&lt;&gt;"",Produit_Tarif_Stock!#REF!,"")</f>
        <v>#REF!</v>
      </c>
      <c r="C2928" s="502" t="e">
        <f>IF(Produit_Tarif_Stock!#REF!&lt;&gt;"",Produit_Tarif_Stock!#REF!,"")</f>
        <v>#REF!</v>
      </c>
      <c r="D2928" s="505" t="e">
        <f>IF(Produit_Tarif_Stock!#REF!&lt;&gt;"",Produit_Tarif_Stock!#REF!,"")</f>
        <v>#REF!</v>
      </c>
      <c r="E2928" s="514" t="e">
        <f>IF(Produit_Tarif_Stock!#REF!&lt;&gt;0,Produit_Tarif_Stock!#REF!,"")</f>
        <v>#REF!</v>
      </c>
      <c r="F2928" s="2" t="e">
        <f>IF(Produit_Tarif_Stock!#REF!&lt;&gt;"",Produit_Tarif_Stock!#REF!,"")</f>
        <v>#REF!</v>
      </c>
      <c r="G2928" s="506" t="e">
        <f>IF(Produit_Tarif_Stock!#REF!&lt;&gt;0,Produit_Tarif_Stock!#REF!,"")</f>
        <v>#REF!</v>
      </c>
      <c r="I2928" s="506" t="str">
        <f t="shared" si="92"/>
        <v/>
      </c>
      <c r="J2928" s="2" t="e">
        <f>IF(Produit_Tarif_Stock!#REF!&lt;&gt;0,Produit_Tarif_Stock!#REF!,"")</f>
        <v>#REF!</v>
      </c>
      <c r="K2928" s="2" t="e">
        <f>IF(Produit_Tarif_Stock!#REF!&lt;&gt;0,Produit_Tarif_Stock!#REF!,"")</f>
        <v>#REF!</v>
      </c>
      <c r="L2928" s="114" t="e">
        <f>IF(Produit_Tarif_Stock!#REF!&lt;&gt;0,Produit_Tarif_Stock!#REF!,"")</f>
        <v>#REF!</v>
      </c>
      <c r="M2928" s="114" t="e">
        <f>IF(Produit_Tarif_Stock!#REF!&lt;&gt;0,Produit_Tarif_Stock!#REF!,"")</f>
        <v>#REF!</v>
      </c>
      <c r="N2928" s="454"/>
      <c r="P2928" s="2" t="e">
        <f>IF(Produit_Tarif_Stock!#REF!&lt;&gt;0,Produit_Tarif_Stock!#REF!,"")</f>
        <v>#REF!</v>
      </c>
      <c r="Q2928" s="518" t="e">
        <f>IF(Produit_Tarif_Stock!#REF!&lt;&gt;0,(E2928-(E2928*H2928)-Produit_Tarif_Stock!#REF!)/Produit_Tarif_Stock!#REF!*100,(E2928-(E2928*H2928)-Produit_Tarif_Stock!#REF!)/Produit_Tarif_Stock!#REF!*100)</f>
        <v>#REF!</v>
      </c>
      <c r="R2928" s="523">
        <f t="shared" si="93"/>
        <v>0</v>
      </c>
      <c r="S2928" s="524" t="e">
        <f>Produit_Tarif_Stock!#REF!</f>
        <v>#REF!</v>
      </c>
    </row>
    <row r="2929" spans="1:19" ht="24.75" customHeight="1">
      <c r="A2929" s="228" t="e">
        <f>Produit_Tarif_Stock!#REF!</f>
        <v>#REF!</v>
      </c>
      <c r="B2929" s="118" t="e">
        <f>IF(Produit_Tarif_Stock!#REF!&lt;&gt;"",Produit_Tarif_Stock!#REF!,"")</f>
        <v>#REF!</v>
      </c>
      <c r="C2929" s="502" t="e">
        <f>IF(Produit_Tarif_Stock!#REF!&lt;&gt;"",Produit_Tarif_Stock!#REF!,"")</f>
        <v>#REF!</v>
      </c>
      <c r="D2929" s="505" t="e">
        <f>IF(Produit_Tarif_Stock!#REF!&lt;&gt;"",Produit_Tarif_Stock!#REF!,"")</f>
        <v>#REF!</v>
      </c>
      <c r="E2929" s="514" t="e">
        <f>IF(Produit_Tarif_Stock!#REF!&lt;&gt;0,Produit_Tarif_Stock!#REF!,"")</f>
        <v>#REF!</v>
      </c>
      <c r="F2929" s="2" t="e">
        <f>IF(Produit_Tarif_Stock!#REF!&lt;&gt;"",Produit_Tarif_Stock!#REF!,"")</f>
        <v>#REF!</v>
      </c>
      <c r="G2929" s="506" t="e">
        <f>IF(Produit_Tarif_Stock!#REF!&lt;&gt;0,Produit_Tarif_Stock!#REF!,"")</f>
        <v>#REF!</v>
      </c>
      <c r="I2929" s="506" t="str">
        <f t="shared" si="92"/>
        <v/>
      </c>
      <c r="J2929" s="2" t="e">
        <f>IF(Produit_Tarif_Stock!#REF!&lt;&gt;0,Produit_Tarif_Stock!#REF!,"")</f>
        <v>#REF!</v>
      </c>
      <c r="K2929" s="2" t="e">
        <f>IF(Produit_Tarif_Stock!#REF!&lt;&gt;0,Produit_Tarif_Stock!#REF!,"")</f>
        <v>#REF!</v>
      </c>
      <c r="L2929" s="114" t="e">
        <f>IF(Produit_Tarif_Stock!#REF!&lt;&gt;0,Produit_Tarif_Stock!#REF!,"")</f>
        <v>#REF!</v>
      </c>
      <c r="M2929" s="114" t="e">
        <f>IF(Produit_Tarif_Stock!#REF!&lt;&gt;0,Produit_Tarif_Stock!#REF!,"")</f>
        <v>#REF!</v>
      </c>
      <c r="N2929" s="454"/>
      <c r="P2929" s="2" t="e">
        <f>IF(Produit_Tarif_Stock!#REF!&lt;&gt;0,Produit_Tarif_Stock!#REF!,"")</f>
        <v>#REF!</v>
      </c>
      <c r="Q2929" s="518" t="e">
        <f>IF(Produit_Tarif_Stock!#REF!&lt;&gt;0,(E2929-(E2929*H2929)-Produit_Tarif_Stock!#REF!)/Produit_Tarif_Stock!#REF!*100,(E2929-(E2929*H2929)-Produit_Tarif_Stock!#REF!)/Produit_Tarif_Stock!#REF!*100)</f>
        <v>#REF!</v>
      </c>
      <c r="R2929" s="523">
        <f t="shared" si="93"/>
        <v>0</v>
      </c>
      <c r="S2929" s="524" t="e">
        <f>Produit_Tarif_Stock!#REF!</f>
        <v>#REF!</v>
      </c>
    </row>
    <row r="2930" spans="1:19" ht="24.75" customHeight="1">
      <c r="A2930" s="228" t="e">
        <f>Produit_Tarif_Stock!#REF!</f>
        <v>#REF!</v>
      </c>
      <c r="B2930" s="118" t="e">
        <f>IF(Produit_Tarif_Stock!#REF!&lt;&gt;"",Produit_Tarif_Stock!#REF!,"")</f>
        <v>#REF!</v>
      </c>
      <c r="C2930" s="502" t="e">
        <f>IF(Produit_Tarif_Stock!#REF!&lt;&gt;"",Produit_Tarif_Stock!#REF!,"")</f>
        <v>#REF!</v>
      </c>
      <c r="D2930" s="505" t="e">
        <f>IF(Produit_Tarif_Stock!#REF!&lt;&gt;"",Produit_Tarif_Stock!#REF!,"")</f>
        <v>#REF!</v>
      </c>
      <c r="E2930" s="514" t="e">
        <f>IF(Produit_Tarif_Stock!#REF!&lt;&gt;0,Produit_Tarif_Stock!#REF!,"")</f>
        <v>#REF!</v>
      </c>
      <c r="F2930" s="2" t="e">
        <f>IF(Produit_Tarif_Stock!#REF!&lt;&gt;"",Produit_Tarif_Stock!#REF!,"")</f>
        <v>#REF!</v>
      </c>
      <c r="G2930" s="506" t="e">
        <f>IF(Produit_Tarif_Stock!#REF!&lt;&gt;0,Produit_Tarif_Stock!#REF!,"")</f>
        <v>#REF!</v>
      </c>
      <c r="I2930" s="506" t="str">
        <f t="shared" si="92"/>
        <v/>
      </c>
      <c r="J2930" s="2" t="e">
        <f>IF(Produit_Tarif_Stock!#REF!&lt;&gt;0,Produit_Tarif_Stock!#REF!,"")</f>
        <v>#REF!</v>
      </c>
      <c r="K2930" s="2" t="e">
        <f>IF(Produit_Tarif_Stock!#REF!&lt;&gt;0,Produit_Tarif_Stock!#REF!,"")</f>
        <v>#REF!</v>
      </c>
      <c r="L2930" s="114" t="e">
        <f>IF(Produit_Tarif_Stock!#REF!&lt;&gt;0,Produit_Tarif_Stock!#REF!,"")</f>
        <v>#REF!</v>
      </c>
      <c r="M2930" s="114" t="e">
        <f>IF(Produit_Tarif_Stock!#REF!&lt;&gt;0,Produit_Tarif_Stock!#REF!,"")</f>
        <v>#REF!</v>
      </c>
      <c r="N2930" s="454"/>
      <c r="P2930" s="2" t="e">
        <f>IF(Produit_Tarif_Stock!#REF!&lt;&gt;0,Produit_Tarif_Stock!#REF!,"")</f>
        <v>#REF!</v>
      </c>
      <c r="Q2930" s="518" t="e">
        <f>IF(Produit_Tarif_Stock!#REF!&lt;&gt;0,(E2930-(E2930*H2930)-Produit_Tarif_Stock!#REF!)/Produit_Tarif_Stock!#REF!*100,(E2930-(E2930*H2930)-Produit_Tarif_Stock!#REF!)/Produit_Tarif_Stock!#REF!*100)</f>
        <v>#REF!</v>
      </c>
      <c r="R2930" s="523">
        <f t="shared" si="93"/>
        <v>0</v>
      </c>
      <c r="S2930" s="524" t="e">
        <f>Produit_Tarif_Stock!#REF!</f>
        <v>#REF!</v>
      </c>
    </row>
    <row r="2931" spans="1:19" ht="24.75" customHeight="1">
      <c r="A2931" s="228" t="e">
        <f>Produit_Tarif_Stock!#REF!</f>
        <v>#REF!</v>
      </c>
      <c r="B2931" s="118" t="e">
        <f>IF(Produit_Tarif_Stock!#REF!&lt;&gt;"",Produit_Tarif_Stock!#REF!,"")</f>
        <v>#REF!</v>
      </c>
      <c r="C2931" s="502" t="e">
        <f>IF(Produit_Tarif_Stock!#REF!&lt;&gt;"",Produit_Tarif_Stock!#REF!,"")</f>
        <v>#REF!</v>
      </c>
      <c r="D2931" s="505" t="e">
        <f>IF(Produit_Tarif_Stock!#REF!&lt;&gt;"",Produit_Tarif_Stock!#REF!,"")</f>
        <v>#REF!</v>
      </c>
      <c r="E2931" s="514" t="e">
        <f>IF(Produit_Tarif_Stock!#REF!&lt;&gt;0,Produit_Tarif_Stock!#REF!,"")</f>
        <v>#REF!</v>
      </c>
      <c r="F2931" s="2" t="e">
        <f>IF(Produit_Tarif_Stock!#REF!&lt;&gt;"",Produit_Tarif_Stock!#REF!,"")</f>
        <v>#REF!</v>
      </c>
      <c r="G2931" s="506" t="e">
        <f>IF(Produit_Tarif_Stock!#REF!&lt;&gt;0,Produit_Tarif_Stock!#REF!,"")</f>
        <v>#REF!</v>
      </c>
      <c r="I2931" s="506" t="str">
        <f t="shared" si="92"/>
        <v/>
      </c>
      <c r="J2931" s="2" t="e">
        <f>IF(Produit_Tarif_Stock!#REF!&lt;&gt;0,Produit_Tarif_Stock!#REF!,"")</f>
        <v>#REF!</v>
      </c>
      <c r="K2931" s="2" t="e">
        <f>IF(Produit_Tarif_Stock!#REF!&lt;&gt;0,Produit_Tarif_Stock!#REF!,"")</f>
        <v>#REF!</v>
      </c>
      <c r="L2931" s="114" t="e">
        <f>IF(Produit_Tarif_Stock!#REF!&lt;&gt;0,Produit_Tarif_Stock!#REF!,"")</f>
        <v>#REF!</v>
      </c>
      <c r="M2931" s="114" t="e">
        <f>IF(Produit_Tarif_Stock!#REF!&lt;&gt;0,Produit_Tarif_Stock!#REF!,"")</f>
        <v>#REF!</v>
      </c>
      <c r="N2931" s="454"/>
      <c r="P2931" s="2" t="e">
        <f>IF(Produit_Tarif_Stock!#REF!&lt;&gt;0,Produit_Tarif_Stock!#REF!,"")</f>
        <v>#REF!</v>
      </c>
      <c r="Q2931" s="518" t="e">
        <f>IF(Produit_Tarif_Stock!#REF!&lt;&gt;0,(E2931-(E2931*H2931)-Produit_Tarif_Stock!#REF!)/Produit_Tarif_Stock!#REF!*100,(E2931-(E2931*H2931)-Produit_Tarif_Stock!#REF!)/Produit_Tarif_Stock!#REF!*100)</f>
        <v>#REF!</v>
      </c>
      <c r="R2931" s="523">
        <f t="shared" si="93"/>
        <v>0</v>
      </c>
      <c r="S2931" s="524" t="e">
        <f>Produit_Tarif_Stock!#REF!</f>
        <v>#REF!</v>
      </c>
    </row>
    <row r="2932" spans="1:19" ht="24.75" customHeight="1">
      <c r="A2932" s="228" t="e">
        <f>Produit_Tarif_Stock!#REF!</f>
        <v>#REF!</v>
      </c>
      <c r="B2932" s="118" t="e">
        <f>IF(Produit_Tarif_Stock!#REF!&lt;&gt;"",Produit_Tarif_Stock!#REF!,"")</f>
        <v>#REF!</v>
      </c>
      <c r="C2932" s="502" t="e">
        <f>IF(Produit_Tarif_Stock!#REF!&lt;&gt;"",Produit_Tarif_Stock!#REF!,"")</f>
        <v>#REF!</v>
      </c>
      <c r="D2932" s="505" t="e">
        <f>IF(Produit_Tarif_Stock!#REF!&lt;&gt;"",Produit_Tarif_Stock!#REF!,"")</f>
        <v>#REF!</v>
      </c>
      <c r="E2932" s="514" t="e">
        <f>IF(Produit_Tarif_Stock!#REF!&lt;&gt;0,Produit_Tarif_Stock!#REF!,"")</f>
        <v>#REF!</v>
      </c>
      <c r="F2932" s="2" t="e">
        <f>IF(Produit_Tarif_Stock!#REF!&lt;&gt;"",Produit_Tarif_Stock!#REF!,"")</f>
        <v>#REF!</v>
      </c>
      <c r="G2932" s="506" t="e">
        <f>IF(Produit_Tarif_Stock!#REF!&lt;&gt;0,Produit_Tarif_Stock!#REF!,"")</f>
        <v>#REF!</v>
      </c>
      <c r="I2932" s="506" t="str">
        <f t="shared" si="92"/>
        <v/>
      </c>
      <c r="J2932" s="2" t="e">
        <f>IF(Produit_Tarif_Stock!#REF!&lt;&gt;0,Produit_Tarif_Stock!#REF!,"")</f>
        <v>#REF!</v>
      </c>
      <c r="K2932" s="2" t="e">
        <f>IF(Produit_Tarif_Stock!#REF!&lt;&gt;0,Produit_Tarif_Stock!#REF!,"")</f>
        <v>#REF!</v>
      </c>
      <c r="L2932" s="114" t="e">
        <f>IF(Produit_Tarif_Stock!#REF!&lt;&gt;0,Produit_Tarif_Stock!#REF!,"")</f>
        <v>#REF!</v>
      </c>
      <c r="M2932" s="114" t="e">
        <f>IF(Produit_Tarif_Stock!#REF!&lt;&gt;0,Produit_Tarif_Stock!#REF!,"")</f>
        <v>#REF!</v>
      </c>
      <c r="N2932" s="454"/>
      <c r="P2932" s="2" t="e">
        <f>IF(Produit_Tarif_Stock!#REF!&lt;&gt;0,Produit_Tarif_Stock!#REF!,"")</f>
        <v>#REF!</v>
      </c>
      <c r="Q2932" s="518" t="e">
        <f>IF(Produit_Tarif_Stock!#REF!&lt;&gt;0,(E2932-(E2932*H2932)-Produit_Tarif_Stock!#REF!)/Produit_Tarif_Stock!#REF!*100,(E2932-(E2932*H2932)-Produit_Tarif_Stock!#REF!)/Produit_Tarif_Stock!#REF!*100)</f>
        <v>#REF!</v>
      </c>
      <c r="R2932" s="523">
        <f t="shared" si="93"/>
        <v>0</v>
      </c>
      <c r="S2932" s="524" t="e">
        <f>Produit_Tarif_Stock!#REF!</f>
        <v>#REF!</v>
      </c>
    </row>
    <row r="2933" spans="1:19" ht="24.75" customHeight="1">
      <c r="A2933" s="228" t="e">
        <f>Produit_Tarif_Stock!#REF!</f>
        <v>#REF!</v>
      </c>
      <c r="B2933" s="118" t="e">
        <f>IF(Produit_Tarif_Stock!#REF!&lt;&gt;"",Produit_Tarif_Stock!#REF!,"")</f>
        <v>#REF!</v>
      </c>
      <c r="C2933" s="502" t="e">
        <f>IF(Produit_Tarif_Stock!#REF!&lt;&gt;"",Produit_Tarif_Stock!#REF!,"")</f>
        <v>#REF!</v>
      </c>
      <c r="D2933" s="505" t="e">
        <f>IF(Produit_Tarif_Stock!#REF!&lt;&gt;"",Produit_Tarif_Stock!#REF!,"")</f>
        <v>#REF!</v>
      </c>
      <c r="E2933" s="514" t="e">
        <f>IF(Produit_Tarif_Stock!#REF!&lt;&gt;0,Produit_Tarif_Stock!#REF!,"")</f>
        <v>#REF!</v>
      </c>
      <c r="F2933" s="2" t="e">
        <f>IF(Produit_Tarif_Stock!#REF!&lt;&gt;"",Produit_Tarif_Stock!#REF!,"")</f>
        <v>#REF!</v>
      </c>
      <c r="G2933" s="506" t="e">
        <f>IF(Produit_Tarif_Stock!#REF!&lt;&gt;0,Produit_Tarif_Stock!#REF!,"")</f>
        <v>#REF!</v>
      </c>
      <c r="I2933" s="506" t="str">
        <f t="shared" si="92"/>
        <v/>
      </c>
      <c r="J2933" s="2" t="e">
        <f>IF(Produit_Tarif_Stock!#REF!&lt;&gt;0,Produit_Tarif_Stock!#REF!,"")</f>
        <v>#REF!</v>
      </c>
      <c r="K2933" s="2" t="e">
        <f>IF(Produit_Tarif_Stock!#REF!&lt;&gt;0,Produit_Tarif_Stock!#REF!,"")</f>
        <v>#REF!</v>
      </c>
      <c r="L2933" s="114" t="e">
        <f>IF(Produit_Tarif_Stock!#REF!&lt;&gt;0,Produit_Tarif_Stock!#REF!,"")</f>
        <v>#REF!</v>
      </c>
      <c r="M2933" s="114" t="e">
        <f>IF(Produit_Tarif_Stock!#REF!&lt;&gt;0,Produit_Tarif_Stock!#REF!,"")</f>
        <v>#REF!</v>
      </c>
      <c r="N2933" s="454"/>
      <c r="P2933" s="2" t="e">
        <f>IF(Produit_Tarif_Stock!#REF!&lt;&gt;0,Produit_Tarif_Stock!#REF!,"")</f>
        <v>#REF!</v>
      </c>
      <c r="Q2933" s="518" t="e">
        <f>IF(Produit_Tarif_Stock!#REF!&lt;&gt;0,(E2933-(E2933*H2933)-Produit_Tarif_Stock!#REF!)/Produit_Tarif_Stock!#REF!*100,(E2933-(E2933*H2933)-Produit_Tarif_Stock!#REF!)/Produit_Tarif_Stock!#REF!*100)</f>
        <v>#REF!</v>
      </c>
      <c r="R2933" s="523">
        <f t="shared" si="93"/>
        <v>0</v>
      </c>
      <c r="S2933" s="524" t="e">
        <f>Produit_Tarif_Stock!#REF!</f>
        <v>#REF!</v>
      </c>
    </row>
    <row r="2934" spans="1:19" ht="24.75" customHeight="1">
      <c r="A2934" s="228" t="e">
        <f>Produit_Tarif_Stock!#REF!</f>
        <v>#REF!</v>
      </c>
      <c r="B2934" s="118" t="e">
        <f>IF(Produit_Tarif_Stock!#REF!&lt;&gt;"",Produit_Tarif_Stock!#REF!,"")</f>
        <v>#REF!</v>
      </c>
      <c r="C2934" s="502" t="e">
        <f>IF(Produit_Tarif_Stock!#REF!&lt;&gt;"",Produit_Tarif_Stock!#REF!,"")</f>
        <v>#REF!</v>
      </c>
      <c r="D2934" s="505" t="e">
        <f>IF(Produit_Tarif_Stock!#REF!&lt;&gt;"",Produit_Tarif_Stock!#REF!,"")</f>
        <v>#REF!</v>
      </c>
      <c r="E2934" s="514" t="e">
        <f>IF(Produit_Tarif_Stock!#REF!&lt;&gt;0,Produit_Tarif_Stock!#REF!,"")</f>
        <v>#REF!</v>
      </c>
      <c r="F2934" s="2" t="e">
        <f>IF(Produit_Tarif_Stock!#REF!&lt;&gt;"",Produit_Tarif_Stock!#REF!,"")</f>
        <v>#REF!</v>
      </c>
      <c r="G2934" s="506" t="e">
        <f>IF(Produit_Tarif_Stock!#REF!&lt;&gt;0,Produit_Tarif_Stock!#REF!,"")</f>
        <v>#REF!</v>
      </c>
      <c r="I2934" s="506" t="str">
        <f t="shared" si="92"/>
        <v/>
      </c>
      <c r="J2934" s="2" t="e">
        <f>IF(Produit_Tarif_Stock!#REF!&lt;&gt;0,Produit_Tarif_Stock!#REF!,"")</f>
        <v>#REF!</v>
      </c>
      <c r="K2934" s="2" t="e">
        <f>IF(Produit_Tarif_Stock!#REF!&lt;&gt;0,Produit_Tarif_Stock!#REF!,"")</f>
        <v>#REF!</v>
      </c>
      <c r="L2934" s="114" t="e">
        <f>IF(Produit_Tarif_Stock!#REF!&lt;&gt;0,Produit_Tarif_Stock!#REF!,"")</f>
        <v>#REF!</v>
      </c>
      <c r="M2934" s="114" t="e">
        <f>IF(Produit_Tarif_Stock!#REF!&lt;&gt;0,Produit_Tarif_Stock!#REF!,"")</f>
        <v>#REF!</v>
      </c>
      <c r="N2934" s="454"/>
      <c r="P2934" s="2" t="e">
        <f>IF(Produit_Tarif_Stock!#REF!&lt;&gt;0,Produit_Tarif_Stock!#REF!,"")</f>
        <v>#REF!</v>
      </c>
      <c r="Q2934" s="518" t="e">
        <f>IF(Produit_Tarif_Stock!#REF!&lt;&gt;0,(E2934-(E2934*H2934)-Produit_Tarif_Stock!#REF!)/Produit_Tarif_Stock!#REF!*100,(E2934-(E2934*H2934)-Produit_Tarif_Stock!#REF!)/Produit_Tarif_Stock!#REF!*100)</f>
        <v>#REF!</v>
      </c>
      <c r="R2934" s="523">
        <f t="shared" si="93"/>
        <v>0</v>
      </c>
      <c r="S2934" s="524" t="e">
        <f>Produit_Tarif_Stock!#REF!</f>
        <v>#REF!</v>
      </c>
    </row>
    <row r="2935" spans="1:19" ht="24.75" customHeight="1">
      <c r="A2935" s="228" t="e">
        <f>Produit_Tarif_Stock!#REF!</f>
        <v>#REF!</v>
      </c>
      <c r="B2935" s="118" t="e">
        <f>IF(Produit_Tarif_Stock!#REF!&lt;&gt;"",Produit_Tarif_Stock!#REF!,"")</f>
        <v>#REF!</v>
      </c>
      <c r="C2935" s="502" t="e">
        <f>IF(Produit_Tarif_Stock!#REF!&lt;&gt;"",Produit_Tarif_Stock!#REF!,"")</f>
        <v>#REF!</v>
      </c>
      <c r="D2935" s="505" t="e">
        <f>IF(Produit_Tarif_Stock!#REF!&lt;&gt;"",Produit_Tarif_Stock!#REF!,"")</f>
        <v>#REF!</v>
      </c>
      <c r="E2935" s="514" t="e">
        <f>IF(Produit_Tarif_Stock!#REF!&lt;&gt;0,Produit_Tarif_Stock!#REF!,"")</f>
        <v>#REF!</v>
      </c>
      <c r="F2935" s="2" t="e">
        <f>IF(Produit_Tarif_Stock!#REF!&lt;&gt;"",Produit_Tarif_Stock!#REF!,"")</f>
        <v>#REF!</v>
      </c>
      <c r="G2935" s="506" t="e">
        <f>IF(Produit_Tarif_Stock!#REF!&lt;&gt;0,Produit_Tarif_Stock!#REF!,"")</f>
        <v>#REF!</v>
      </c>
      <c r="I2935" s="506" t="str">
        <f t="shared" si="92"/>
        <v/>
      </c>
      <c r="J2935" s="2" t="e">
        <f>IF(Produit_Tarif_Stock!#REF!&lt;&gt;0,Produit_Tarif_Stock!#REF!,"")</f>
        <v>#REF!</v>
      </c>
      <c r="K2935" s="2" t="e">
        <f>IF(Produit_Tarif_Stock!#REF!&lt;&gt;0,Produit_Tarif_Stock!#REF!,"")</f>
        <v>#REF!</v>
      </c>
      <c r="L2935" s="114" t="e">
        <f>IF(Produit_Tarif_Stock!#REF!&lt;&gt;0,Produit_Tarif_Stock!#REF!,"")</f>
        <v>#REF!</v>
      </c>
      <c r="M2935" s="114" t="e">
        <f>IF(Produit_Tarif_Stock!#REF!&lt;&gt;0,Produit_Tarif_Stock!#REF!,"")</f>
        <v>#REF!</v>
      </c>
      <c r="N2935" s="454"/>
      <c r="P2935" s="2" t="e">
        <f>IF(Produit_Tarif_Stock!#REF!&lt;&gt;0,Produit_Tarif_Stock!#REF!,"")</f>
        <v>#REF!</v>
      </c>
      <c r="Q2935" s="518" t="e">
        <f>IF(Produit_Tarif_Stock!#REF!&lt;&gt;0,(E2935-(E2935*H2935)-Produit_Tarif_Stock!#REF!)/Produit_Tarif_Stock!#REF!*100,(E2935-(E2935*H2935)-Produit_Tarif_Stock!#REF!)/Produit_Tarif_Stock!#REF!*100)</f>
        <v>#REF!</v>
      </c>
      <c r="R2935" s="523">
        <f t="shared" si="93"/>
        <v>0</v>
      </c>
      <c r="S2935" s="524" t="e">
        <f>Produit_Tarif_Stock!#REF!</f>
        <v>#REF!</v>
      </c>
    </row>
    <row r="2936" spans="1:19" ht="24.75" customHeight="1">
      <c r="A2936" s="228" t="e">
        <f>Produit_Tarif_Stock!#REF!</f>
        <v>#REF!</v>
      </c>
      <c r="B2936" s="118" t="e">
        <f>IF(Produit_Tarif_Stock!#REF!&lt;&gt;"",Produit_Tarif_Stock!#REF!,"")</f>
        <v>#REF!</v>
      </c>
      <c r="C2936" s="502" t="e">
        <f>IF(Produit_Tarif_Stock!#REF!&lt;&gt;"",Produit_Tarif_Stock!#REF!,"")</f>
        <v>#REF!</v>
      </c>
      <c r="D2936" s="505" t="e">
        <f>IF(Produit_Tarif_Stock!#REF!&lt;&gt;"",Produit_Tarif_Stock!#REF!,"")</f>
        <v>#REF!</v>
      </c>
      <c r="E2936" s="514" t="e">
        <f>IF(Produit_Tarif_Stock!#REF!&lt;&gt;0,Produit_Tarif_Stock!#REF!,"")</f>
        <v>#REF!</v>
      </c>
      <c r="F2936" s="2" t="e">
        <f>IF(Produit_Tarif_Stock!#REF!&lt;&gt;"",Produit_Tarif_Stock!#REF!,"")</f>
        <v>#REF!</v>
      </c>
      <c r="G2936" s="506" t="e">
        <f>IF(Produit_Tarif_Stock!#REF!&lt;&gt;0,Produit_Tarif_Stock!#REF!,"")</f>
        <v>#REF!</v>
      </c>
      <c r="I2936" s="506" t="str">
        <f t="shared" si="92"/>
        <v/>
      </c>
      <c r="J2936" s="2" t="e">
        <f>IF(Produit_Tarif_Stock!#REF!&lt;&gt;0,Produit_Tarif_Stock!#REF!,"")</f>
        <v>#REF!</v>
      </c>
      <c r="K2936" s="2" t="e">
        <f>IF(Produit_Tarif_Stock!#REF!&lt;&gt;0,Produit_Tarif_Stock!#REF!,"")</f>
        <v>#REF!</v>
      </c>
      <c r="L2936" s="114" t="e">
        <f>IF(Produit_Tarif_Stock!#REF!&lt;&gt;0,Produit_Tarif_Stock!#REF!,"")</f>
        <v>#REF!</v>
      </c>
      <c r="M2936" s="114" t="e">
        <f>IF(Produit_Tarif_Stock!#REF!&lt;&gt;0,Produit_Tarif_Stock!#REF!,"")</f>
        <v>#REF!</v>
      </c>
      <c r="N2936" s="454"/>
      <c r="P2936" s="2" t="e">
        <f>IF(Produit_Tarif_Stock!#REF!&lt;&gt;0,Produit_Tarif_Stock!#REF!,"")</f>
        <v>#REF!</v>
      </c>
      <c r="Q2936" s="518" t="e">
        <f>IF(Produit_Tarif_Stock!#REF!&lt;&gt;0,(E2936-(E2936*H2936)-Produit_Tarif_Stock!#REF!)/Produit_Tarif_Stock!#REF!*100,(E2936-(E2936*H2936)-Produit_Tarif_Stock!#REF!)/Produit_Tarif_Stock!#REF!*100)</f>
        <v>#REF!</v>
      </c>
      <c r="R2936" s="523">
        <f t="shared" si="93"/>
        <v>0</v>
      </c>
      <c r="S2936" s="524" t="e">
        <f>Produit_Tarif_Stock!#REF!</f>
        <v>#REF!</v>
      </c>
    </row>
    <row r="2937" spans="1:19" ht="24.75" customHeight="1">
      <c r="A2937" s="228" t="e">
        <f>Produit_Tarif_Stock!#REF!</f>
        <v>#REF!</v>
      </c>
      <c r="B2937" s="118" t="e">
        <f>IF(Produit_Tarif_Stock!#REF!&lt;&gt;"",Produit_Tarif_Stock!#REF!,"")</f>
        <v>#REF!</v>
      </c>
      <c r="C2937" s="502" t="e">
        <f>IF(Produit_Tarif_Stock!#REF!&lt;&gt;"",Produit_Tarif_Stock!#REF!,"")</f>
        <v>#REF!</v>
      </c>
      <c r="D2937" s="505" t="e">
        <f>IF(Produit_Tarif_Stock!#REF!&lt;&gt;"",Produit_Tarif_Stock!#REF!,"")</f>
        <v>#REF!</v>
      </c>
      <c r="E2937" s="514" t="e">
        <f>IF(Produit_Tarif_Stock!#REF!&lt;&gt;0,Produit_Tarif_Stock!#REF!,"")</f>
        <v>#REF!</v>
      </c>
      <c r="F2937" s="2" t="e">
        <f>IF(Produit_Tarif_Stock!#REF!&lt;&gt;"",Produit_Tarif_Stock!#REF!,"")</f>
        <v>#REF!</v>
      </c>
      <c r="G2937" s="506" t="e">
        <f>IF(Produit_Tarif_Stock!#REF!&lt;&gt;0,Produit_Tarif_Stock!#REF!,"")</f>
        <v>#REF!</v>
      </c>
      <c r="I2937" s="506" t="str">
        <f t="shared" si="92"/>
        <v/>
      </c>
      <c r="J2937" s="2" t="e">
        <f>IF(Produit_Tarif_Stock!#REF!&lt;&gt;0,Produit_Tarif_Stock!#REF!,"")</f>
        <v>#REF!</v>
      </c>
      <c r="K2937" s="2" t="e">
        <f>IF(Produit_Tarif_Stock!#REF!&lt;&gt;0,Produit_Tarif_Stock!#REF!,"")</f>
        <v>#REF!</v>
      </c>
      <c r="L2937" s="114" t="e">
        <f>IF(Produit_Tarif_Stock!#REF!&lt;&gt;0,Produit_Tarif_Stock!#REF!,"")</f>
        <v>#REF!</v>
      </c>
      <c r="M2937" s="114" t="e">
        <f>IF(Produit_Tarif_Stock!#REF!&lt;&gt;0,Produit_Tarif_Stock!#REF!,"")</f>
        <v>#REF!</v>
      </c>
      <c r="N2937" s="454"/>
      <c r="P2937" s="2" t="e">
        <f>IF(Produit_Tarif_Stock!#REF!&lt;&gt;0,Produit_Tarif_Stock!#REF!,"")</f>
        <v>#REF!</v>
      </c>
      <c r="Q2937" s="518" t="e">
        <f>IF(Produit_Tarif_Stock!#REF!&lt;&gt;0,(E2937-(E2937*H2937)-Produit_Tarif_Stock!#REF!)/Produit_Tarif_Stock!#REF!*100,(E2937-(E2937*H2937)-Produit_Tarif_Stock!#REF!)/Produit_Tarif_Stock!#REF!*100)</f>
        <v>#REF!</v>
      </c>
      <c r="R2937" s="523">
        <f t="shared" si="93"/>
        <v>0</v>
      </c>
      <c r="S2937" s="524" t="e">
        <f>Produit_Tarif_Stock!#REF!</f>
        <v>#REF!</v>
      </c>
    </row>
    <row r="2938" spans="1:19" ht="24.75" customHeight="1">
      <c r="A2938" s="228" t="e">
        <f>Produit_Tarif_Stock!#REF!</f>
        <v>#REF!</v>
      </c>
      <c r="B2938" s="118" t="e">
        <f>IF(Produit_Tarif_Stock!#REF!&lt;&gt;"",Produit_Tarif_Stock!#REF!,"")</f>
        <v>#REF!</v>
      </c>
      <c r="C2938" s="502" t="e">
        <f>IF(Produit_Tarif_Stock!#REF!&lt;&gt;"",Produit_Tarif_Stock!#REF!,"")</f>
        <v>#REF!</v>
      </c>
      <c r="D2938" s="505" t="e">
        <f>IF(Produit_Tarif_Stock!#REF!&lt;&gt;"",Produit_Tarif_Stock!#REF!,"")</f>
        <v>#REF!</v>
      </c>
      <c r="E2938" s="514" t="e">
        <f>IF(Produit_Tarif_Stock!#REF!&lt;&gt;0,Produit_Tarif_Stock!#REF!,"")</f>
        <v>#REF!</v>
      </c>
      <c r="F2938" s="2" t="e">
        <f>IF(Produit_Tarif_Stock!#REF!&lt;&gt;"",Produit_Tarif_Stock!#REF!,"")</f>
        <v>#REF!</v>
      </c>
      <c r="G2938" s="506" t="e">
        <f>IF(Produit_Tarif_Stock!#REF!&lt;&gt;0,Produit_Tarif_Stock!#REF!,"")</f>
        <v>#REF!</v>
      </c>
      <c r="I2938" s="506" t="str">
        <f t="shared" si="92"/>
        <v/>
      </c>
      <c r="J2938" s="2" t="e">
        <f>IF(Produit_Tarif_Stock!#REF!&lt;&gt;0,Produit_Tarif_Stock!#REF!,"")</f>
        <v>#REF!</v>
      </c>
      <c r="K2938" s="2" t="e">
        <f>IF(Produit_Tarif_Stock!#REF!&lt;&gt;0,Produit_Tarif_Stock!#REF!,"")</f>
        <v>#REF!</v>
      </c>
      <c r="L2938" s="114" t="e">
        <f>IF(Produit_Tarif_Stock!#REF!&lt;&gt;0,Produit_Tarif_Stock!#REF!,"")</f>
        <v>#REF!</v>
      </c>
      <c r="M2938" s="114" t="e">
        <f>IF(Produit_Tarif_Stock!#REF!&lt;&gt;0,Produit_Tarif_Stock!#REF!,"")</f>
        <v>#REF!</v>
      </c>
      <c r="N2938" s="454"/>
      <c r="P2938" s="2" t="e">
        <f>IF(Produit_Tarif_Stock!#REF!&lt;&gt;0,Produit_Tarif_Stock!#REF!,"")</f>
        <v>#REF!</v>
      </c>
      <c r="Q2938" s="518" t="e">
        <f>IF(Produit_Tarif_Stock!#REF!&lt;&gt;0,(E2938-(E2938*H2938)-Produit_Tarif_Stock!#REF!)/Produit_Tarif_Stock!#REF!*100,(E2938-(E2938*H2938)-Produit_Tarif_Stock!#REF!)/Produit_Tarif_Stock!#REF!*100)</f>
        <v>#REF!</v>
      </c>
      <c r="R2938" s="523">
        <f t="shared" si="93"/>
        <v>0</v>
      </c>
      <c r="S2938" s="524" t="e">
        <f>Produit_Tarif_Stock!#REF!</f>
        <v>#REF!</v>
      </c>
    </row>
    <row r="2939" spans="1:19" ht="24.75" customHeight="1">
      <c r="A2939" s="228" t="e">
        <f>Produit_Tarif_Stock!#REF!</f>
        <v>#REF!</v>
      </c>
      <c r="B2939" s="118" t="e">
        <f>IF(Produit_Tarif_Stock!#REF!&lt;&gt;"",Produit_Tarif_Stock!#REF!,"")</f>
        <v>#REF!</v>
      </c>
      <c r="C2939" s="502" t="e">
        <f>IF(Produit_Tarif_Stock!#REF!&lt;&gt;"",Produit_Tarif_Stock!#REF!,"")</f>
        <v>#REF!</v>
      </c>
      <c r="D2939" s="505" t="e">
        <f>IF(Produit_Tarif_Stock!#REF!&lt;&gt;"",Produit_Tarif_Stock!#REF!,"")</f>
        <v>#REF!</v>
      </c>
      <c r="E2939" s="514" t="e">
        <f>IF(Produit_Tarif_Stock!#REF!&lt;&gt;0,Produit_Tarif_Stock!#REF!,"")</f>
        <v>#REF!</v>
      </c>
      <c r="F2939" s="2" t="e">
        <f>IF(Produit_Tarif_Stock!#REF!&lt;&gt;"",Produit_Tarif_Stock!#REF!,"")</f>
        <v>#REF!</v>
      </c>
      <c r="G2939" s="506" t="e">
        <f>IF(Produit_Tarif_Stock!#REF!&lt;&gt;0,Produit_Tarif_Stock!#REF!,"")</f>
        <v>#REF!</v>
      </c>
      <c r="I2939" s="506" t="str">
        <f t="shared" si="92"/>
        <v/>
      </c>
      <c r="J2939" s="2" t="e">
        <f>IF(Produit_Tarif_Stock!#REF!&lt;&gt;0,Produit_Tarif_Stock!#REF!,"")</f>
        <v>#REF!</v>
      </c>
      <c r="K2939" s="2" t="e">
        <f>IF(Produit_Tarif_Stock!#REF!&lt;&gt;0,Produit_Tarif_Stock!#REF!,"")</f>
        <v>#REF!</v>
      </c>
      <c r="L2939" s="114" t="e">
        <f>IF(Produit_Tarif_Stock!#REF!&lt;&gt;0,Produit_Tarif_Stock!#REF!,"")</f>
        <v>#REF!</v>
      </c>
      <c r="M2939" s="114" t="e">
        <f>IF(Produit_Tarif_Stock!#REF!&lt;&gt;0,Produit_Tarif_Stock!#REF!,"")</f>
        <v>#REF!</v>
      </c>
      <c r="N2939" s="454"/>
      <c r="P2939" s="2" t="e">
        <f>IF(Produit_Tarif_Stock!#REF!&lt;&gt;0,Produit_Tarif_Stock!#REF!,"")</f>
        <v>#REF!</v>
      </c>
      <c r="Q2939" s="518" t="e">
        <f>IF(Produit_Tarif_Stock!#REF!&lt;&gt;0,(E2939-(E2939*H2939)-Produit_Tarif_Stock!#REF!)/Produit_Tarif_Stock!#REF!*100,(E2939-(E2939*H2939)-Produit_Tarif_Stock!#REF!)/Produit_Tarif_Stock!#REF!*100)</f>
        <v>#REF!</v>
      </c>
      <c r="R2939" s="523">
        <f t="shared" si="93"/>
        <v>0</v>
      </c>
      <c r="S2939" s="524" t="e">
        <f>Produit_Tarif_Stock!#REF!</f>
        <v>#REF!</v>
      </c>
    </row>
    <row r="2940" spans="1:19" ht="24.75" customHeight="1">
      <c r="A2940" s="228" t="e">
        <f>Produit_Tarif_Stock!#REF!</f>
        <v>#REF!</v>
      </c>
      <c r="B2940" s="118" t="e">
        <f>IF(Produit_Tarif_Stock!#REF!&lt;&gt;"",Produit_Tarif_Stock!#REF!,"")</f>
        <v>#REF!</v>
      </c>
      <c r="C2940" s="502" t="e">
        <f>IF(Produit_Tarif_Stock!#REF!&lt;&gt;"",Produit_Tarif_Stock!#REF!,"")</f>
        <v>#REF!</v>
      </c>
      <c r="D2940" s="505" t="e">
        <f>IF(Produit_Tarif_Stock!#REF!&lt;&gt;"",Produit_Tarif_Stock!#REF!,"")</f>
        <v>#REF!</v>
      </c>
      <c r="E2940" s="514" t="e">
        <f>IF(Produit_Tarif_Stock!#REF!&lt;&gt;0,Produit_Tarif_Stock!#REF!,"")</f>
        <v>#REF!</v>
      </c>
      <c r="F2940" s="2" t="e">
        <f>IF(Produit_Tarif_Stock!#REF!&lt;&gt;"",Produit_Tarif_Stock!#REF!,"")</f>
        <v>#REF!</v>
      </c>
      <c r="G2940" s="506" t="e">
        <f>IF(Produit_Tarif_Stock!#REF!&lt;&gt;0,Produit_Tarif_Stock!#REF!,"")</f>
        <v>#REF!</v>
      </c>
      <c r="I2940" s="506" t="str">
        <f t="shared" si="92"/>
        <v/>
      </c>
      <c r="J2940" s="2" t="e">
        <f>IF(Produit_Tarif_Stock!#REF!&lt;&gt;0,Produit_Tarif_Stock!#REF!,"")</f>
        <v>#REF!</v>
      </c>
      <c r="K2940" s="2" t="e">
        <f>IF(Produit_Tarif_Stock!#REF!&lt;&gt;0,Produit_Tarif_Stock!#REF!,"")</f>
        <v>#REF!</v>
      </c>
      <c r="L2940" s="114" t="e">
        <f>IF(Produit_Tarif_Stock!#REF!&lt;&gt;0,Produit_Tarif_Stock!#REF!,"")</f>
        <v>#REF!</v>
      </c>
      <c r="M2940" s="114" t="e">
        <f>IF(Produit_Tarif_Stock!#REF!&lt;&gt;0,Produit_Tarif_Stock!#REF!,"")</f>
        <v>#REF!</v>
      </c>
      <c r="N2940" s="454"/>
      <c r="P2940" s="2" t="e">
        <f>IF(Produit_Tarif_Stock!#REF!&lt;&gt;0,Produit_Tarif_Stock!#REF!,"")</f>
        <v>#REF!</v>
      </c>
      <c r="Q2940" s="518" t="e">
        <f>IF(Produit_Tarif_Stock!#REF!&lt;&gt;0,(E2940-(E2940*H2940)-Produit_Tarif_Stock!#REF!)/Produit_Tarif_Stock!#REF!*100,(E2940-(E2940*H2940)-Produit_Tarif_Stock!#REF!)/Produit_Tarif_Stock!#REF!*100)</f>
        <v>#REF!</v>
      </c>
      <c r="R2940" s="523">
        <f t="shared" si="93"/>
        <v>0</v>
      </c>
      <c r="S2940" s="524" t="e">
        <f>Produit_Tarif_Stock!#REF!</f>
        <v>#REF!</v>
      </c>
    </row>
    <row r="2941" spans="1:19" ht="24.75" customHeight="1">
      <c r="A2941" s="228" t="e">
        <f>Produit_Tarif_Stock!#REF!</f>
        <v>#REF!</v>
      </c>
      <c r="B2941" s="118" t="e">
        <f>IF(Produit_Tarif_Stock!#REF!&lt;&gt;"",Produit_Tarif_Stock!#REF!,"")</f>
        <v>#REF!</v>
      </c>
      <c r="C2941" s="502" t="e">
        <f>IF(Produit_Tarif_Stock!#REF!&lt;&gt;"",Produit_Tarif_Stock!#REF!,"")</f>
        <v>#REF!</v>
      </c>
      <c r="D2941" s="505" t="e">
        <f>IF(Produit_Tarif_Stock!#REF!&lt;&gt;"",Produit_Tarif_Stock!#REF!,"")</f>
        <v>#REF!</v>
      </c>
      <c r="E2941" s="514" t="e">
        <f>IF(Produit_Tarif_Stock!#REF!&lt;&gt;0,Produit_Tarif_Stock!#REF!,"")</f>
        <v>#REF!</v>
      </c>
      <c r="F2941" s="2" t="e">
        <f>IF(Produit_Tarif_Stock!#REF!&lt;&gt;"",Produit_Tarif_Stock!#REF!,"")</f>
        <v>#REF!</v>
      </c>
      <c r="G2941" s="506" t="e">
        <f>IF(Produit_Tarif_Stock!#REF!&lt;&gt;0,Produit_Tarif_Stock!#REF!,"")</f>
        <v>#REF!</v>
      </c>
      <c r="I2941" s="506" t="str">
        <f t="shared" si="92"/>
        <v/>
      </c>
      <c r="J2941" s="2" t="e">
        <f>IF(Produit_Tarif_Stock!#REF!&lt;&gt;0,Produit_Tarif_Stock!#REF!,"")</f>
        <v>#REF!</v>
      </c>
      <c r="K2941" s="2" t="e">
        <f>IF(Produit_Tarif_Stock!#REF!&lt;&gt;0,Produit_Tarif_Stock!#REF!,"")</f>
        <v>#REF!</v>
      </c>
      <c r="L2941" s="114" t="e">
        <f>IF(Produit_Tarif_Stock!#REF!&lt;&gt;0,Produit_Tarif_Stock!#REF!,"")</f>
        <v>#REF!</v>
      </c>
      <c r="M2941" s="114" t="e">
        <f>IF(Produit_Tarif_Stock!#REF!&lt;&gt;0,Produit_Tarif_Stock!#REF!,"")</f>
        <v>#REF!</v>
      </c>
      <c r="N2941" s="454"/>
      <c r="P2941" s="2" t="e">
        <f>IF(Produit_Tarif_Stock!#REF!&lt;&gt;0,Produit_Tarif_Stock!#REF!,"")</f>
        <v>#REF!</v>
      </c>
      <c r="Q2941" s="518" t="e">
        <f>IF(Produit_Tarif_Stock!#REF!&lt;&gt;0,(E2941-(E2941*H2941)-Produit_Tarif_Stock!#REF!)/Produit_Tarif_Stock!#REF!*100,(E2941-(E2941*H2941)-Produit_Tarif_Stock!#REF!)/Produit_Tarif_Stock!#REF!*100)</f>
        <v>#REF!</v>
      </c>
      <c r="R2941" s="523">
        <f t="shared" si="93"/>
        <v>0</v>
      </c>
      <c r="S2941" s="524" t="e">
        <f>Produit_Tarif_Stock!#REF!</f>
        <v>#REF!</v>
      </c>
    </row>
    <row r="2942" spans="1:19" ht="24.75" customHeight="1">
      <c r="A2942" s="228" t="e">
        <f>Produit_Tarif_Stock!#REF!</f>
        <v>#REF!</v>
      </c>
      <c r="B2942" s="118" t="e">
        <f>IF(Produit_Tarif_Stock!#REF!&lt;&gt;"",Produit_Tarif_Stock!#REF!,"")</f>
        <v>#REF!</v>
      </c>
      <c r="C2942" s="502" t="e">
        <f>IF(Produit_Tarif_Stock!#REF!&lt;&gt;"",Produit_Tarif_Stock!#REF!,"")</f>
        <v>#REF!</v>
      </c>
      <c r="D2942" s="505" t="e">
        <f>IF(Produit_Tarif_Stock!#REF!&lt;&gt;"",Produit_Tarif_Stock!#REF!,"")</f>
        <v>#REF!</v>
      </c>
      <c r="E2942" s="514" t="e">
        <f>IF(Produit_Tarif_Stock!#REF!&lt;&gt;0,Produit_Tarif_Stock!#REF!,"")</f>
        <v>#REF!</v>
      </c>
      <c r="F2942" s="2" t="e">
        <f>IF(Produit_Tarif_Stock!#REF!&lt;&gt;"",Produit_Tarif_Stock!#REF!,"")</f>
        <v>#REF!</v>
      </c>
      <c r="G2942" s="506" t="e">
        <f>IF(Produit_Tarif_Stock!#REF!&lt;&gt;0,Produit_Tarif_Stock!#REF!,"")</f>
        <v>#REF!</v>
      </c>
      <c r="I2942" s="506" t="str">
        <f t="shared" si="92"/>
        <v/>
      </c>
      <c r="J2942" s="2" t="e">
        <f>IF(Produit_Tarif_Stock!#REF!&lt;&gt;0,Produit_Tarif_Stock!#REF!,"")</f>
        <v>#REF!</v>
      </c>
      <c r="K2942" s="2" t="e">
        <f>IF(Produit_Tarif_Stock!#REF!&lt;&gt;0,Produit_Tarif_Stock!#REF!,"")</f>
        <v>#REF!</v>
      </c>
      <c r="L2942" s="114" t="e">
        <f>IF(Produit_Tarif_Stock!#REF!&lt;&gt;0,Produit_Tarif_Stock!#REF!,"")</f>
        <v>#REF!</v>
      </c>
      <c r="M2942" s="114" t="e">
        <f>IF(Produit_Tarif_Stock!#REF!&lt;&gt;0,Produit_Tarif_Stock!#REF!,"")</f>
        <v>#REF!</v>
      </c>
      <c r="N2942" s="454"/>
      <c r="P2942" s="2" t="e">
        <f>IF(Produit_Tarif_Stock!#REF!&lt;&gt;0,Produit_Tarif_Stock!#REF!,"")</f>
        <v>#REF!</v>
      </c>
      <c r="Q2942" s="518" t="e">
        <f>IF(Produit_Tarif_Stock!#REF!&lt;&gt;0,(E2942-(E2942*H2942)-Produit_Tarif_Stock!#REF!)/Produit_Tarif_Stock!#REF!*100,(E2942-(E2942*H2942)-Produit_Tarif_Stock!#REF!)/Produit_Tarif_Stock!#REF!*100)</f>
        <v>#REF!</v>
      </c>
      <c r="R2942" s="523">
        <f t="shared" si="93"/>
        <v>0</v>
      </c>
      <c r="S2942" s="524" t="e">
        <f>Produit_Tarif_Stock!#REF!</f>
        <v>#REF!</v>
      </c>
    </row>
    <row r="2943" spans="1:19" ht="24.75" customHeight="1">
      <c r="A2943" s="228" t="e">
        <f>Produit_Tarif_Stock!#REF!</f>
        <v>#REF!</v>
      </c>
      <c r="B2943" s="118" t="e">
        <f>IF(Produit_Tarif_Stock!#REF!&lt;&gt;"",Produit_Tarif_Stock!#REF!,"")</f>
        <v>#REF!</v>
      </c>
      <c r="C2943" s="502" t="e">
        <f>IF(Produit_Tarif_Stock!#REF!&lt;&gt;"",Produit_Tarif_Stock!#REF!,"")</f>
        <v>#REF!</v>
      </c>
      <c r="D2943" s="505" t="e">
        <f>IF(Produit_Tarif_Stock!#REF!&lt;&gt;"",Produit_Tarif_Stock!#REF!,"")</f>
        <v>#REF!</v>
      </c>
      <c r="E2943" s="514" t="e">
        <f>IF(Produit_Tarif_Stock!#REF!&lt;&gt;0,Produit_Tarif_Stock!#REF!,"")</f>
        <v>#REF!</v>
      </c>
      <c r="F2943" s="2" t="e">
        <f>IF(Produit_Tarif_Stock!#REF!&lt;&gt;"",Produit_Tarif_Stock!#REF!,"")</f>
        <v>#REF!</v>
      </c>
      <c r="G2943" s="506" t="e">
        <f>IF(Produit_Tarif_Stock!#REF!&lt;&gt;0,Produit_Tarif_Stock!#REF!,"")</f>
        <v>#REF!</v>
      </c>
      <c r="I2943" s="506" t="str">
        <f t="shared" si="92"/>
        <v/>
      </c>
      <c r="J2943" s="2" t="e">
        <f>IF(Produit_Tarif_Stock!#REF!&lt;&gt;0,Produit_Tarif_Stock!#REF!,"")</f>
        <v>#REF!</v>
      </c>
      <c r="K2943" s="2" t="e">
        <f>IF(Produit_Tarif_Stock!#REF!&lt;&gt;0,Produit_Tarif_Stock!#REF!,"")</f>
        <v>#REF!</v>
      </c>
      <c r="L2943" s="114" t="e">
        <f>IF(Produit_Tarif_Stock!#REF!&lt;&gt;0,Produit_Tarif_Stock!#REF!,"")</f>
        <v>#REF!</v>
      </c>
      <c r="M2943" s="114" t="e">
        <f>IF(Produit_Tarif_Stock!#REF!&lt;&gt;0,Produit_Tarif_Stock!#REF!,"")</f>
        <v>#REF!</v>
      </c>
      <c r="N2943" s="454"/>
      <c r="P2943" s="2" t="e">
        <f>IF(Produit_Tarif_Stock!#REF!&lt;&gt;0,Produit_Tarif_Stock!#REF!,"")</f>
        <v>#REF!</v>
      </c>
      <c r="Q2943" s="518" t="e">
        <f>IF(Produit_Tarif_Stock!#REF!&lt;&gt;0,(E2943-(E2943*H2943)-Produit_Tarif_Stock!#REF!)/Produit_Tarif_Stock!#REF!*100,(E2943-(E2943*H2943)-Produit_Tarif_Stock!#REF!)/Produit_Tarif_Stock!#REF!*100)</f>
        <v>#REF!</v>
      </c>
      <c r="R2943" s="523">
        <f t="shared" si="93"/>
        <v>0</v>
      </c>
      <c r="S2943" s="524" t="e">
        <f>Produit_Tarif_Stock!#REF!</f>
        <v>#REF!</v>
      </c>
    </row>
    <row r="2944" spans="1:19" ht="24.75" customHeight="1">
      <c r="A2944" s="228" t="e">
        <f>Produit_Tarif_Stock!#REF!</f>
        <v>#REF!</v>
      </c>
      <c r="B2944" s="118" t="e">
        <f>IF(Produit_Tarif_Stock!#REF!&lt;&gt;"",Produit_Tarif_Stock!#REF!,"")</f>
        <v>#REF!</v>
      </c>
      <c r="C2944" s="502" t="e">
        <f>IF(Produit_Tarif_Stock!#REF!&lt;&gt;"",Produit_Tarif_Stock!#REF!,"")</f>
        <v>#REF!</v>
      </c>
      <c r="D2944" s="505" t="e">
        <f>IF(Produit_Tarif_Stock!#REF!&lt;&gt;"",Produit_Tarif_Stock!#REF!,"")</f>
        <v>#REF!</v>
      </c>
      <c r="E2944" s="514" t="e">
        <f>IF(Produit_Tarif_Stock!#REF!&lt;&gt;0,Produit_Tarif_Stock!#REF!,"")</f>
        <v>#REF!</v>
      </c>
      <c r="F2944" s="2" t="e">
        <f>IF(Produit_Tarif_Stock!#REF!&lt;&gt;"",Produit_Tarif_Stock!#REF!,"")</f>
        <v>#REF!</v>
      </c>
      <c r="G2944" s="506" t="e">
        <f>IF(Produit_Tarif_Stock!#REF!&lt;&gt;0,Produit_Tarif_Stock!#REF!,"")</f>
        <v>#REF!</v>
      </c>
      <c r="I2944" s="506" t="str">
        <f t="shared" si="92"/>
        <v/>
      </c>
      <c r="J2944" s="2" t="e">
        <f>IF(Produit_Tarif_Stock!#REF!&lt;&gt;0,Produit_Tarif_Stock!#REF!,"")</f>
        <v>#REF!</v>
      </c>
      <c r="K2944" s="2" t="e">
        <f>IF(Produit_Tarif_Stock!#REF!&lt;&gt;0,Produit_Tarif_Stock!#REF!,"")</f>
        <v>#REF!</v>
      </c>
      <c r="L2944" s="114" t="e">
        <f>IF(Produit_Tarif_Stock!#REF!&lt;&gt;0,Produit_Tarif_Stock!#REF!,"")</f>
        <v>#REF!</v>
      </c>
      <c r="M2944" s="114" t="e">
        <f>IF(Produit_Tarif_Stock!#REF!&lt;&gt;0,Produit_Tarif_Stock!#REF!,"")</f>
        <v>#REF!</v>
      </c>
      <c r="N2944" s="454"/>
      <c r="P2944" s="2" t="e">
        <f>IF(Produit_Tarif_Stock!#REF!&lt;&gt;0,Produit_Tarif_Stock!#REF!,"")</f>
        <v>#REF!</v>
      </c>
      <c r="Q2944" s="518" t="e">
        <f>IF(Produit_Tarif_Stock!#REF!&lt;&gt;0,(E2944-(E2944*H2944)-Produit_Tarif_Stock!#REF!)/Produit_Tarif_Stock!#REF!*100,(E2944-(E2944*H2944)-Produit_Tarif_Stock!#REF!)/Produit_Tarif_Stock!#REF!*100)</f>
        <v>#REF!</v>
      </c>
      <c r="R2944" s="523">
        <f t="shared" si="93"/>
        <v>0</v>
      </c>
      <c r="S2944" s="524" t="e">
        <f>Produit_Tarif_Stock!#REF!</f>
        <v>#REF!</v>
      </c>
    </row>
    <row r="2945" spans="1:19" ht="24.75" customHeight="1">
      <c r="A2945" s="228" t="e">
        <f>Produit_Tarif_Stock!#REF!</f>
        <v>#REF!</v>
      </c>
      <c r="B2945" s="118" t="e">
        <f>IF(Produit_Tarif_Stock!#REF!&lt;&gt;"",Produit_Tarif_Stock!#REF!,"")</f>
        <v>#REF!</v>
      </c>
      <c r="C2945" s="502" t="e">
        <f>IF(Produit_Tarif_Stock!#REF!&lt;&gt;"",Produit_Tarif_Stock!#REF!,"")</f>
        <v>#REF!</v>
      </c>
      <c r="D2945" s="505" t="e">
        <f>IF(Produit_Tarif_Stock!#REF!&lt;&gt;"",Produit_Tarif_Stock!#REF!,"")</f>
        <v>#REF!</v>
      </c>
      <c r="E2945" s="514" t="e">
        <f>IF(Produit_Tarif_Stock!#REF!&lt;&gt;0,Produit_Tarif_Stock!#REF!,"")</f>
        <v>#REF!</v>
      </c>
      <c r="F2945" s="2" t="e">
        <f>IF(Produit_Tarif_Stock!#REF!&lt;&gt;"",Produit_Tarif_Stock!#REF!,"")</f>
        <v>#REF!</v>
      </c>
      <c r="G2945" s="506" t="e">
        <f>IF(Produit_Tarif_Stock!#REF!&lt;&gt;0,Produit_Tarif_Stock!#REF!,"")</f>
        <v>#REF!</v>
      </c>
      <c r="I2945" s="506" t="str">
        <f t="shared" si="92"/>
        <v/>
      </c>
      <c r="J2945" s="2" t="e">
        <f>IF(Produit_Tarif_Stock!#REF!&lt;&gt;0,Produit_Tarif_Stock!#REF!,"")</f>
        <v>#REF!</v>
      </c>
      <c r="K2945" s="2" t="e">
        <f>IF(Produit_Tarif_Stock!#REF!&lt;&gt;0,Produit_Tarif_Stock!#REF!,"")</f>
        <v>#REF!</v>
      </c>
      <c r="L2945" s="114" t="e">
        <f>IF(Produit_Tarif_Stock!#REF!&lt;&gt;0,Produit_Tarif_Stock!#REF!,"")</f>
        <v>#REF!</v>
      </c>
      <c r="M2945" s="114" t="e">
        <f>IF(Produit_Tarif_Stock!#REF!&lt;&gt;0,Produit_Tarif_Stock!#REF!,"")</f>
        <v>#REF!</v>
      </c>
      <c r="N2945" s="454"/>
      <c r="P2945" s="2" t="e">
        <f>IF(Produit_Tarif_Stock!#REF!&lt;&gt;0,Produit_Tarif_Stock!#REF!,"")</f>
        <v>#REF!</v>
      </c>
      <c r="Q2945" s="518" t="e">
        <f>IF(Produit_Tarif_Stock!#REF!&lt;&gt;0,(E2945-(E2945*H2945)-Produit_Tarif_Stock!#REF!)/Produit_Tarif_Stock!#REF!*100,(E2945-(E2945*H2945)-Produit_Tarif_Stock!#REF!)/Produit_Tarif_Stock!#REF!*100)</f>
        <v>#REF!</v>
      </c>
      <c r="R2945" s="523">
        <f t="shared" si="93"/>
        <v>0</v>
      </c>
      <c r="S2945" s="524" t="e">
        <f>Produit_Tarif_Stock!#REF!</f>
        <v>#REF!</v>
      </c>
    </row>
    <row r="2946" spans="1:19" ht="24.75" customHeight="1">
      <c r="A2946" s="228" t="e">
        <f>Produit_Tarif_Stock!#REF!</f>
        <v>#REF!</v>
      </c>
      <c r="B2946" s="118" t="e">
        <f>IF(Produit_Tarif_Stock!#REF!&lt;&gt;"",Produit_Tarif_Stock!#REF!,"")</f>
        <v>#REF!</v>
      </c>
      <c r="C2946" s="502" t="e">
        <f>IF(Produit_Tarif_Stock!#REF!&lt;&gt;"",Produit_Tarif_Stock!#REF!,"")</f>
        <v>#REF!</v>
      </c>
      <c r="D2946" s="505" t="e">
        <f>IF(Produit_Tarif_Stock!#REF!&lt;&gt;"",Produit_Tarif_Stock!#REF!,"")</f>
        <v>#REF!</v>
      </c>
      <c r="E2946" s="514" t="e">
        <f>IF(Produit_Tarif_Stock!#REF!&lt;&gt;0,Produit_Tarif_Stock!#REF!,"")</f>
        <v>#REF!</v>
      </c>
      <c r="F2946" s="2" t="e">
        <f>IF(Produit_Tarif_Stock!#REF!&lt;&gt;"",Produit_Tarif_Stock!#REF!,"")</f>
        <v>#REF!</v>
      </c>
      <c r="G2946" s="506" t="e">
        <f>IF(Produit_Tarif_Stock!#REF!&lt;&gt;0,Produit_Tarif_Stock!#REF!,"")</f>
        <v>#REF!</v>
      </c>
      <c r="I2946" s="506" t="str">
        <f t="shared" si="92"/>
        <v/>
      </c>
      <c r="J2946" s="2" t="e">
        <f>IF(Produit_Tarif_Stock!#REF!&lt;&gt;0,Produit_Tarif_Stock!#REF!,"")</f>
        <v>#REF!</v>
      </c>
      <c r="K2946" s="2" t="e">
        <f>IF(Produit_Tarif_Stock!#REF!&lt;&gt;0,Produit_Tarif_Stock!#REF!,"")</f>
        <v>#REF!</v>
      </c>
      <c r="L2946" s="114" t="e">
        <f>IF(Produit_Tarif_Stock!#REF!&lt;&gt;0,Produit_Tarif_Stock!#REF!,"")</f>
        <v>#REF!</v>
      </c>
      <c r="M2946" s="114" t="e">
        <f>IF(Produit_Tarif_Stock!#REF!&lt;&gt;0,Produit_Tarif_Stock!#REF!,"")</f>
        <v>#REF!</v>
      </c>
      <c r="N2946" s="454"/>
      <c r="P2946" s="2" t="e">
        <f>IF(Produit_Tarif_Stock!#REF!&lt;&gt;0,Produit_Tarif_Stock!#REF!,"")</f>
        <v>#REF!</v>
      </c>
      <c r="Q2946" s="518" t="e">
        <f>IF(Produit_Tarif_Stock!#REF!&lt;&gt;0,(E2946-(E2946*H2946)-Produit_Tarif_Stock!#REF!)/Produit_Tarif_Stock!#REF!*100,(E2946-(E2946*H2946)-Produit_Tarif_Stock!#REF!)/Produit_Tarif_Stock!#REF!*100)</f>
        <v>#REF!</v>
      </c>
      <c r="R2946" s="523">
        <f t="shared" si="93"/>
        <v>0</v>
      </c>
      <c r="S2946" s="524" t="e">
        <f>Produit_Tarif_Stock!#REF!</f>
        <v>#REF!</v>
      </c>
    </row>
    <row r="2947" spans="1:19" ht="24.75" customHeight="1">
      <c r="A2947" s="228" t="e">
        <f>Produit_Tarif_Stock!#REF!</f>
        <v>#REF!</v>
      </c>
      <c r="B2947" s="118" t="e">
        <f>IF(Produit_Tarif_Stock!#REF!&lt;&gt;"",Produit_Tarif_Stock!#REF!,"")</f>
        <v>#REF!</v>
      </c>
      <c r="C2947" s="502" t="e">
        <f>IF(Produit_Tarif_Stock!#REF!&lt;&gt;"",Produit_Tarif_Stock!#REF!,"")</f>
        <v>#REF!</v>
      </c>
      <c r="D2947" s="505" t="e">
        <f>IF(Produit_Tarif_Stock!#REF!&lt;&gt;"",Produit_Tarif_Stock!#REF!,"")</f>
        <v>#REF!</v>
      </c>
      <c r="E2947" s="514" t="e">
        <f>IF(Produit_Tarif_Stock!#REF!&lt;&gt;0,Produit_Tarif_Stock!#REF!,"")</f>
        <v>#REF!</v>
      </c>
      <c r="F2947" s="2" t="e">
        <f>IF(Produit_Tarif_Stock!#REF!&lt;&gt;"",Produit_Tarif_Stock!#REF!,"")</f>
        <v>#REF!</v>
      </c>
      <c r="G2947" s="506" t="e">
        <f>IF(Produit_Tarif_Stock!#REF!&lt;&gt;0,Produit_Tarif_Stock!#REF!,"")</f>
        <v>#REF!</v>
      </c>
      <c r="I2947" s="506" t="str">
        <f t="shared" si="92"/>
        <v/>
      </c>
      <c r="J2947" s="2" t="e">
        <f>IF(Produit_Tarif_Stock!#REF!&lt;&gt;0,Produit_Tarif_Stock!#REF!,"")</f>
        <v>#REF!</v>
      </c>
      <c r="K2947" s="2" t="e">
        <f>IF(Produit_Tarif_Stock!#REF!&lt;&gt;0,Produit_Tarif_Stock!#REF!,"")</f>
        <v>#REF!</v>
      </c>
      <c r="L2947" s="114" t="e">
        <f>IF(Produit_Tarif_Stock!#REF!&lt;&gt;0,Produit_Tarif_Stock!#REF!,"")</f>
        <v>#REF!</v>
      </c>
      <c r="M2947" s="114" t="e">
        <f>IF(Produit_Tarif_Stock!#REF!&lt;&gt;0,Produit_Tarif_Stock!#REF!,"")</f>
        <v>#REF!</v>
      </c>
      <c r="N2947" s="454"/>
      <c r="P2947" s="2" t="e">
        <f>IF(Produit_Tarif_Stock!#REF!&lt;&gt;0,Produit_Tarif_Stock!#REF!,"")</f>
        <v>#REF!</v>
      </c>
      <c r="Q2947" s="518" t="e">
        <f>IF(Produit_Tarif_Stock!#REF!&lt;&gt;0,(E2947-(E2947*H2947)-Produit_Tarif_Stock!#REF!)/Produit_Tarif_Stock!#REF!*100,(E2947-(E2947*H2947)-Produit_Tarif_Stock!#REF!)/Produit_Tarif_Stock!#REF!*100)</f>
        <v>#REF!</v>
      </c>
      <c r="R2947" s="523">
        <f t="shared" si="93"/>
        <v>0</v>
      </c>
      <c r="S2947" s="524" t="e">
        <f>Produit_Tarif_Stock!#REF!</f>
        <v>#REF!</v>
      </c>
    </row>
    <row r="2948" spans="1:19" ht="24.75" customHeight="1">
      <c r="A2948" s="228" t="e">
        <f>Produit_Tarif_Stock!#REF!</f>
        <v>#REF!</v>
      </c>
      <c r="B2948" s="118" t="e">
        <f>IF(Produit_Tarif_Stock!#REF!&lt;&gt;"",Produit_Tarif_Stock!#REF!,"")</f>
        <v>#REF!</v>
      </c>
      <c r="C2948" s="502" t="e">
        <f>IF(Produit_Tarif_Stock!#REF!&lt;&gt;"",Produit_Tarif_Stock!#REF!,"")</f>
        <v>#REF!</v>
      </c>
      <c r="D2948" s="505" t="e">
        <f>IF(Produit_Tarif_Stock!#REF!&lt;&gt;"",Produit_Tarif_Stock!#REF!,"")</f>
        <v>#REF!</v>
      </c>
      <c r="E2948" s="514" t="e">
        <f>IF(Produit_Tarif_Stock!#REF!&lt;&gt;0,Produit_Tarif_Stock!#REF!,"")</f>
        <v>#REF!</v>
      </c>
      <c r="F2948" s="2" t="e">
        <f>IF(Produit_Tarif_Stock!#REF!&lt;&gt;"",Produit_Tarif_Stock!#REF!,"")</f>
        <v>#REF!</v>
      </c>
      <c r="G2948" s="506" t="e">
        <f>IF(Produit_Tarif_Stock!#REF!&lt;&gt;0,Produit_Tarif_Stock!#REF!,"")</f>
        <v>#REF!</v>
      </c>
      <c r="I2948" s="506" t="str">
        <f t="shared" si="92"/>
        <v/>
      </c>
      <c r="J2948" s="2" t="e">
        <f>IF(Produit_Tarif_Stock!#REF!&lt;&gt;0,Produit_Tarif_Stock!#REF!,"")</f>
        <v>#REF!</v>
      </c>
      <c r="K2948" s="2" t="e">
        <f>IF(Produit_Tarif_Stock!#REF!&lt;&gt;0,Produit_Tarif_Stock!#REF!,"")</f>
        <v>#REF!</v>
      </c>
      <c r="L2948" s="114" t="e">
        <f>IF(Produit_Tarif_Stock!#REF!&lt;&gt;0,Produit_Tarif_Stock!#REF!,"")</f>
        <v>#REF!</v>
      </c>
      <c r="M2948" s="114" t="e">
        <f>IF(Produit_Tarif_Stock!#REF!&lt;&gt;0,Produit_Tarif_Stock!#REF!,"")</f>
        <v>#REF!</v>
      </c>
      <c r="N2948" s="454"/>
      <c r="P2948" s="2" t="e">
        <f>IF(Produit_Tarif_Stock!#REF!&lt;&gt;0,Produit_Tarif_Stock!#REF!,"")</f>
        <v>#REF!</v>
      </c>
      <c r="Q2948" s="518" t="e">
        <f>IF(Produit_Tarif_Stock!#REF!&lt;&gt;0,(E2948-(E2948*H2948)-Produit_Tarif_Stock!#REF!)/Produit_Tarif_Stock!#REF!*100,(E2948-(E2948*H2948)-Produit_Tarif_Stock!#REF!)/Produit_Tarif_Stock!#REF!*100)</f>
        <v>#REF!</v>
      </c>
      <c r="R2948" s="523">
        <f t="shared" si="93"/>
        <v>0</v>
      </c>
      <c r="S2948" s="524" t="e">
        <f>Produit_Tarif_Stock!#REF!</f>
        <v>#REF!</v>
      </c>
    </row>
    <row r="2949" spans="1:19" ht="24.75" customHeight="1">
      <c r="A2949" s="228" t="e">
        <f>Produit_Tarif_Stock!#REF!</f>
        <v>#REF!</v>
      </c>
      <c r="B2949" s="118" t="e">
        <f>IF(Produit_Tarif_Stock!#REF!&lt;&gt;"",Produit_Tarif_Stock!#REF!,"")</f>
        <v>#REF!</v>
      </c>
      <c r="C2949" s="502" t="e">
        <f>IF(Produit_Tarif_Stock!#REF!&lt;&gt;"",Produit_Tarif_Stock!#REF!,"")</f>
        <v>#REF!</v>
      </c>
      <c r="D2949" s="505" t="e">
        <f>IF(Produit_Tarif_Stock!#REF!&lt;&gt;"",Produit_Tarif_Stock!#REF!,"")</f>
        <v>#REF!</v>
      </c>
      <c r="E2949" s="514" t="e">
        <f>IF(Produit_Tarif_Stock!#REF!&lt;&gt;0,Produit_Tarif_Stock!#REF!,"")</f>
        <v>#REF!</v>
      </c>
      <c r="F2949" s="2" t="e">
        <f>IF(Produit_Tarif_Stock!#REF!&lt;&gt;"",Produit_Tarif_Stock!#REF!,"")</f>
        <v>#REF!</v>
      </c>
      <c r="G2949" s="506" t="e">
        <f>IF(Produit_Tarif_Stock!#REF!&lt;&gt;0,Produit_Tarif_Stock!#REF!,"")</f>
        <v>#REF!</v>
      </c>
      <c r="I2949" s="506" t="str">
        <f t="shared" si="92"/>
        <v/>
      </c>
      <c r="J2949" s="2" t="e">
        <f>IF(Produit_Tarif_Stock!#REF!&lt;&gt;0,Produit_Tarif_Stock!#REF!,"")</f>
        <v>#REF!</v>
      </c>
      <c r="K2949" s="2" t="e">
        <f>IF(Produit_Tarif_Stock!#REF!&lt;&gt;0,Produit_Tarif_Stock!#REF!,"")</f>
        <v>#REF!</v>
      </c>
      <c r="L2949" s="114" t="e">
        <f>IF(Produit_Tarif_Stock!#REF!&lt;&gt;0,Produit_Tarif_Stock!#REF!,"")</f>
        <v>#REF!</v>
      </c>
      <c r="M2949" s="114" t="e">
        <f>IF(Produit_Tarif_Stock!#REF!&lt;&gt;0,Produit_Tarif_Stock!#REF!,"")</f>
        <v>#REF!</v>
      </c>
      <c r="N2949" s="454"/>
      <c r="P2949" s="2" t="e">
        <f>IF(Produit_Tarif_Stock!#REF!&lt;&gt;0,Produit_Tarif_Stock!#REF!,"")</f>
        <v>#REF!</v>
      </c>
      <c r="Q2949" s="518" t="e">
        <f>IF(Produit_Tarif_Stock!#REF!&lt;&gt;0,(E2949-(E2949*H2949)-Produit_Tarif_Stock!#REF!)/Produit_Tarif_Stock!#REF!*100,(E2949-(E2949*H2949)-Produit_Tarif_Stock!#REF!)/Produit_Tarif_Stock!#REF!*100)</f>
        <v>#REF!</v>
      </c>
      <c r="R2949" s="523">
        <f t="shared" si="93"/>
        <v>0</v>
      </c>
      <c r="S2949" s="524" t="e">
        <f>Produit_Tarif_Stock!#REF!</f>
        <v>#REF!</v>
      </c>
    </row>
    <row r="2950" spans="1:19" ht="24.75" customHeight="1">
      <c r="A2950" s="228" t="e">
        <f>Produit_Tarif_Stock!#REF!</f>
        <v>#REF!</v>
      </c>
      <c r="B2950" s="118" t="e">
        <f>IF(Produit_Tarif_Stock!#REF!&lt;&gt;"",Produit_Tarif_Stock!#REF!,"")</f>
        <v>#REF!</v>
      </c>
      <c r="C2950" s="502" t="e">
        <f>IF(Produit_Tarif_Stock!#REF!&lt;&gt;"",Produit_Tarif_Stock!#REF!,"")</f>
        <v>#REF!</v>
      </c>
      <c r="D2950" s="505" t="e">
        <f>IF(Produit_Tarif_Stock!#REF!&lt;&gt;"",Produit_Tarif_Stock!#REF!,"")</f>
        <v>#REF!</v>
      </c>
      <c r="E2950" s="514" t="e">
        <f>IF(Produit_Tarif_Stock!#REF!&lt;&gt;0,Produit_Tarif_Stock!#REF!,"")</f>
        <v>#REF!</v>
      </c>
      <c r="F2950" s="2" t="e">
        <f>IF(Produit_Tarif_Stock!#REF!&lt;&gt;"",Produit_Tarif_Stock!#REF!,"")</f>
        <v>#REF!</v>
      </c>
      <c r="G2950" s="506" t="e">
        <f>IF(Produit_Tarif_Stock!#REF!&lt;&gt;0,Produit_Tarif_Stock!#REF!,"")</f>
        <v>#REF!</v>
      </c>
      <c r="I2950" s="506" t="str">
        <f t="shared" si="92"/>
        <v/>
      </c>
      <c r="J2950" s="2" t="e">
        <f>IF(Produit_Tarif_Stock!#REF!&lt;&gt;0,Produit_Tarif_Stock!#REF!,"")</f>
        <v>#REF!</v>
      </c>
      <c r="K2950" s="2" t="e">
        <f>IF(Produit_Tarif_Stock!#REF!&lt;&gt;0,Produit_Tarif_Stock!#REF!,"")</f>
        <v>#REF!</v>
      </c>
      <c r="L2950" s="114" t="e">
        <f>IF(Produit_Tarif_Stock!#REF!&lt;&gt;0,Produit_Tarif_Stock!#REF!,"")</f>
        <v>#REF!</v>
      </c>
      <c r="M2950" s="114" t="e">
        <f>IF(Produit_Tarif_Stock!#REF!&lt;&gt;0,Produit_Tarif_Stock!#REF!,"")</f>
        <v>#REF!</v>
      </c>
      <c r="N2950" s="454"/>
      <c r="P2950" s="2" t="e">
        <f>IF(Produit_Tarif_Stock!#REF!&lt;&gt;0,Produit_Tarif_Stock!#REF!,"")</f>
        <v>#REF!</v>
      </c>
      <c r="Q2950" s="518" t="e">
        <f>IF(Produit_Tarif_Stock!#REF!&lt;&gt;0,(E2950-(E2950*H2950)-Produit_Tarif_Stock!#REF!)/Produit_Tarif_Stock!#REF!*100,(E2950-(E2950*H2950)-Produit_Tarif_Stock!#REF!)/Produit_Tarif_Stock!#REF!*100)</f>
        <v>#REF!</v>
      </c>
      <c r="R2950" s="523">
        <f t="shared" si="93"/>
        <v>0</v>
      </c>
      <c r="S2950" s="524" t="e">
        <f>Produit_Tarif_Stock!#REF!</f>
        <v>#REF!</v>
      </c>
    </row>
    <row r="2951" spans="1:19" ht="24.75" customHeight="1">
      <c r="A2951" s="228" t="e">
        <f>Produit_Tarif_Stock!#REF!</f>
        <v>#REF!</v>
      </c>
      <c r="B2951" s="118" t="e">
        <f>IF(Produit_Tarif_Stock!#REF!&lt;&gt;"",Produit_Tarif_Stock!#REF!,"")</f>
        <v>#REF!</v>
      </c>
      <c r="C2951" s="502" t="e">
        <f>IF(Produit_Tarif_Stock!#REF!&lt;&gt;"",Produit_Tarif_Stock!#REF!,"")</f>
        <v>#REF!</v>
      </c>
      <c r="D2951" s="505" t="e">
        <f>IF(Produit_Tarif_Stock!#REF!&lt;&gt;"",Produit_Tarif_Stock!#REF!,"")</f>
        <v>#REF!</v>
      </c>
      <c r="E2951" s="514" t="e">
        <f>IF(Produit_Tarif_Stock!#REF!&lt;&gt;0,Produit_Tarif_Stock!#REF!,"")</f>
        <v>#REF!</v>
      </c>
      <c r="F2951" s="2" t="e">
        <f>IF(Produit_Tarif_Stock!#REF!&lt;&gt;"",Produit_Tarif_Stock!#REF!,"")</f>
        <v>#REF!</v>
      </c>
      <c r="G2951" s="506" t="e">
        <f>IF(Produit_Tarif_Stock!#REF!&lt;&gt;0,Produit_Tarif_Stock!#REF!,"")</f>
        <v>#REF!</v>
      </c>
      <c r="I2951" s="506" t="str">
        <f t="shared" ref="I2951:I3014" si="94">IF(H2951&gt;0,E2951-(E2951*H2951),"")</f>
        <v/>
      </c>
      <c r="J2951" s="2" t="e">
        <f>IF(Produit_Tarif_Stock!#REF!&lt;&gt;0,Produit_Tarif_Stock!#REF!,"")</f>
        <v>#REF!</v>
      </c>
      <c r="K2951" s="2" t="e">
        <f>IF(Produit_Tarif_Stock!#REF!&lt;&gt;0,Produit_Tarif_Stock!#REF!,"")</f>
        <v>#REF!</v>
      </c>
      <c r="L2951" s="114" t="e">
        <f>IF(Produit_Tarif_Stock!#REF!&lt;&gt;0,Produit_Tarif_Stock!#REF!,"")</f>
        <v>#REF!</v>
      </c>
      <c r="M2951" s="114" t="e">
        <f>IF(Produit_Tarif_Stock!#REF!&lt;&gt;0,Produit_Tarif_Stock!#REF!,"")</f>
        <v>#REF!</v>
      </c>
      <c r="N2951" s="454"/>
      <c r="P2951" s="2" t="e">
        <f>IF(Produit_Tarif_Stock!#REF!&lt;&gt;0,Produit_Tarif_Stock!#REF!,"")</f>
        <v>#REF!</v>
      </c>
      <c r="Q2951" s="518" t="e">
        <f>IF(Produit_Tarif_Stock!#REF!&lt;&gt;0,(E2951-(E2951*H2951)-Produit_Tarif_Stock!#REF!)/Produit_Tarif_Stock!#REF!*100,(E2951-(E2951*H2951)-Produit_Tarif_Stock!#REF!)/Produit_Tarif_Stock!#REF!*100)</f>
        <v>#REF!</v>
      </c>
      <c r="R2951" s="523">
        <f t="shared" ref="R2951:R3014" si="95">SUM(H2951:H4944)</f>
        <v>0</v>
      </c>
      <c r="S2951" s="524" t="e">
        <f>Produit_Tarif_Stock!#REF!</f>
        <v>#REF!</v>
      </c>
    </row>
    <row r="2952" spans="1:19" ht="24.75" customHeight="1">
      <c r="A2952" s="228" t="e">
        <f>Produit_Tarif_Stock!#REF!</f>
        <v>#REF!</v>
      </c>
      <c r="B2952" s="118" t="e">
        <f>IF(Produit_Tarif_Stock!#REF!&lt;&gt;"",Produit_Tarif_Stock!#REF!,"")</f>
        <v>#REF!</v>
      </c>
      <c r="C2952" s="502" t="e">
        <f>IF(Produit_Tarif_Stock!#REF!&lt;&gt;"",Produit_Tarif_Stock!#REF!,"")</f>
        <v>#REF!</v>
      </c>
      <c r="D2952" s="505" t="e">
        <f>IF(Produit_Tarif_Stock!#REF!&lt;&gt;"",Produit_Tarif_Stock!#REF!,"")</f>
        <v>#REF!</v>
      </c>
      <c r="E2952" s="514" t="e">
        <f>IF(Produit_Tarif_Stock!#REF!&lt;&gt;0,Produit_Tarif_Stock!#REF!,"")</f>
        <v>#REF!</v>
      </c>
      <c r="F2952" s="2" t="e">
        <f>IF(Produit_Tarif_Stock!#REF!&lt;&gt;"",Produit_Tarif_Stock!#REF!,"")</f>
        <v>#REF!</v>
      </c>
      <c r="G2952" s="506" t="e">
        <f>IF(Produit_Tarif_Stock!#REF!&lt;&gt;0,Produit_Tarif_Stock!#REF!,"")</f>
        <v>#REF!</v>
      </c>
      <c r="I2952" s="506" t="str">
        <f t="shared" si="94"/>
        <v/>
      </c>
      <c r="J2952" s="2" t="e">
        <f>IF(Produit_Tarif_Stock!#REF!&lt;&gt;0,Produit_Tarif_Stock!#REF!,"")</f>
        <v>#REF!</v>
      </c>
      <c r="K2952" s="2" t="e">
        <f>IF(Produit_Tarif_Stock!#REF!&lt;&gt;0,Produit_Tarif_Stock!#REF!,"")</f>
        <v>#REF!</v>
      </c>
      <c r="L2952" s="114" t="e">
        <f>IF(Produit_Tarif_Stock!#REF!&lt;&gt;0,Produit_Tarif_Stock!#REF!,"")</f>
        <v>#REF!</v>
      </c>
      <c r="M2952" s="114" t="e">
        <f>IF(Produit_Tarif_Stock!#REF!&lt;&gt;0,Produit_Tarif_Stock!#REF!,"")</f>
        <v>#REF!</v>
      </c>
      <c r="N2952" s="454"/>
      <c r="P2952" s="2" t="e">
        <f>IF(Produit_Tarif_Stock!#REF!&lt;&gt;0,Produit_Tarif_Stock!#REF!,"")</f>
        <v>#REF!</v>
      </c>
      <c r="Q2952" s="518" t="e">
        <f>IF(Produit_Tarif_Stock!#REF!&lt;&gt;0,(E2952-(E2952*H2952)-Produit_Tarif_Stock!#REF!)/Produit_Tarif_Stock!#REF!*100,(E2952-(E2952*H2952)-Produit_Tarif_Stock!#REF!)/Produit_Tarif_Stock!#REF!*100)</f>
        <v>#REF!</v>
      </c>
      <c r="R2952" s="523">
        <f t="shared" si="95"/>
        <v>0</v>
      </c>
      <c r="S2952" s="524" t="e">
        <f>Produit_Tarif_Stock!#REF!</f>
        <v>#REF!</v>
      </c>
    </row>
    <row r="2953" spans="1:19" ht="24.75" customHeight="1">
      <c r="A2953" s="228" t="e">
        <f>Produit_Tarif_Stock!#REF!</f>
        <v>#REF!</v>
      </c>
      <c r="B2953" s="118" t="e">
        <f>IF(Produit_Tarif_Stock!#REF!&lt;&gt;"",Produit_Tarif_Stock!#REF!,"")</f>
        <v>#REF!</v>
      </c>
      <c r="C2953" s="502" t="e">
        <f>IF(Produit_Tarif_Stock!#REF!&lt;&gt;"",Produit_Tarif_Stock!#REF!,"")</f>
        <v>#REF!</v>
      </c>
      <c r="D2953" s="505" t="e">
        <f>IF(Produit_Tarif_Stock!#REF!&lt;&gt;"",Produit_Tarif_Stock!#REF!,"")</f>
        <v>#REF!</v>
      </c>
      <c r="E2953" s="514" t="e">
        <f>IF(Produit_Tarif_Stock!#REF!&lt;&gt;0,Produit_Tarif_Stock!#REF!,"")</f>
        <v>#REF!</v>
      </c>
      <c r="F2953" s="2" t="e">
        <f>IF(Produit_Tarif_Stock!#REF!&lt;&gt;"",Produit_Tarif_Stock!#REF!,"")</f>
        <v>#REF!</v>
      </c>
      <c r="G2953" s="506" t="e">
        <f>IF(Produit_Tarif_Stock!#REF!&lt;&gt;0,Produit_Tarif_Stock!#REF!,"")</f>
        <v>#REF!</v>
      </c>
      <c r="I2953" s="506" t="str">
        <f t="shared" si="94"/>
        <v/>
      </c>
      <c r="J2953" s="2" t="e">
        <f>IF(Produit_Tarif_Stock!#REF!&lt;&gt;0,Produit_Tarif_Stock!#REF!,"")</f>
        <v>#REF!</v>
      </c>
      <c r="K2953" s="2" t="e">
        <f>IF(Produit_Tarif_Stock!#REF!&lt;&gt;0,Produit_Tarif_Stock!#REF!,"")</f>
        <v>#REF!</v>
      </c>
      <c r="L2953" s="114" t="e">
        <f>IF(Produit_Tarif_Stock!#REF!&lt;&gt;0,Produit_Tarif_Stock!#REF!,"")</f>
        <v>#REF!</v>
      </c>
      <c r="M2953" s="114" t="e">
        <f>IF(Produit_Tarif_Stock!#REF!&lt;&gt;0,Produit_Tarif_Stock!#REF!,"")</f>
        <v>#REF!</v>
      </c>
      <c r="N2953" s="454"/>
      <c r="P2953" s="2" t="e">
        <f>IF(Produit_Tarif_Stock!#REF!&lt;&gt;0,Produit_Tarif_Stock!#REF!,"")</f>
        <v>#REF!</v>
      </c>
      <c r="Q2953" s="518" t="e">
        <f>IF(Produit_Tarif_Stock!#REF!&lt;&gt;0,(E2953-(E2953*H2953)-Produit_Tarif_Stock!#REF!)/Produit_Tarif_Stock!#REF!*100,(E2953-(E2953*H2953)-Produit_Tarif_Stock!#REF!)/Produit_Tarif_Stock!#REF!*100)</f>
        <v>#REF!</v>
      </c>
      <c r="R2953" s="523">
        <f t="shared" si="95"/>
        <v>0</v>
      </c>
      <c r="S2953" s="524" t="e">
        <f>Produit_Tarif_Stock!#REF!</f>
        <v>#REF!</v>
      </c>
    </row>
    <row r="2954" spans="1:19" ht="24.75" customHeight="1">
      <c r="A2954" s="228" t="e">
        <f>Produit_Tarif_Stock!#REF!</f>
        <v>#REF!</v>
      </c>
      <c r="B2954" s="118" t="e">
        <f>IF(Produit_Tarif_Stock!#REF!&lt;&gt;"",Produit_Tarif_Stock!#REF!,"")</f>
        <v>#REF!</v>
      </c>
      <c r="C2954" s="502" t="e">
        <f>IF(Produit_Tarif_Stock!#REF!&lt;&gt;"",Produit_Tarif_Stock!#REF!,"")</f>
        <v>#REF!</v>
      </c>
      <c r="D2954" s="505" t="e">
        <f>IF(Produit_Tarif_Stock!#REF!&lt;&gt;"",Produit_Tarif_Stock!#REF!,"")</f>
        <v>#REF!</v>
      </c>
      <c r="E2954" s="514" t="e">
        <f>IF(Produit_Tarif_Stock!#REF!&lt;&gt;0,Produit_Tarif_Stock!#REF!,"")</f>
        <v>#REF!</v>
      </c>
      <c r="F2954" s="2" t="e">
        <f>IF(Produit_Tarif_Stock!#REF!&lt;&gt;"",Produit_Tarif_Stock!#REF!,"")</f>
        <v>#REF!</v>
      </c>
      <c r="G2954" s="506" t="e">
        <f>IF(Produit_Tarif_Stock!#REF!&lt;&gt;0,Produit_Tarif_Stock!#REF!,"")</f>
        <v>#REF!</v>
      </c>
      <c r="I2954" s="506" t="str">
        <f t="shared" si="94"/>
        <v/>
      </c>
      <c r="J2954" s="2" t="e">
        <f>IF(Produit_Tarif_Stock!#REF!&lt;&gt;0,Produit_Tarif_Stock!#REF!,"")</f>
        <v>#REF!</v>
      </c>
      <c r="K2954" s="2" t="e">
        <f>IF(Produit_Tarif_Stock!#REF!&lt;&gt;0,Produit_Tarif_Stock!#REF!,"")</f>
        <v>#REF!</v>
      </c>
      <c r="L2954" s="114" t="e">
        <f>IF(Produit_Tarif_Stock!#REF!&lt;&gt;0,Produit_Tarif_Stock!#REF!,"")</f>
        <v>#REF!</v>
      </c>
      <c r="M2954" s="114" t="e">
        <f>IF(Produit_Tarif_Stock!#REF!&lt;&gt;0,Produit_Tarif_Stock!#REF!,"")</f>
        <v>#REF!</v>
      </c>
      <c r="N2954" s="454"/>
      <c r="P2954" s="2" t="e">
        <f>IF(Produit_Tarif_Stock!#REF!&lt;&gt;0,Produit_Tarif_Stock!#REF!,"")</f>
        <v>#REF!</v>
      </c>
      <c r="Q2954" s="518" t="e">
        <f>IF(Produit_Tarif_Stock!#REF!&lt;&gt;0,(E2954-(E2954*H2954)-Produit_Tarif_Stock!#REF!)/Produit_Tarif_Stock!#REF!*100,(E2954-(E2954*H2954)-Produit_Tarif_Stock!#REF!)/Produit_Tarif_Stock!#REF!*100)</f>
        <v>#REF!</v>
      </c>
      <c r="R2954" s="523">
        <f t="shared" si="95"/>
        <v>0</v>
      </c>
      <c r="S2954" s="524" t="e">
        <f>Produit_Tarif_Stock!#REF!</f>
        <v>#REF!</v>
      </c>
    </row>
    <row r="2955" spans="1:19" ht="24.75" customHeight="1">
      <c r="A2955" s="228" t="e">
        <f>Produit_Tarif_Stock!#REF!</f>
        <v>#REF!</v>
      </c>
      <c r="B2955" s="118" t="e">
        <f>IF(Produit_Tarif_Stock!#REF!&lt;&gt;"",Produit_Tarif_Stock!#REF!,"")</f>
        <v>#REF!</v>
      </c>
      <c r="C2955" s="502" t="e">
        <f>IF(Produit_Tarif_Stock!#REF!&lt;&gt;"",Produit_Tarif_Stock!#REF!,"")</f>
        <v>#REF!</v>
      </c>
      <c r="D2955" s="505" t="e">
        <f>IF(Produit_Tarif_Stock!#REF!&lt;&gt;"",Produit_Tarif_Stock!#REF!,"")</f>
        <v>#REF!</v>
      </c>
      <c r="E2955" s="514" t="e">
        <f>IF(Produit_Tarif_Stock!#REF!&lt;&gt;0,Produit_Tarif_Stock!#REF!,"")</f>
        <v>#REF!</v>
      </c>
      <c r="F2955" s="2" t="e">
        <f>IF(Produit_Tarif_Stock!#REF!&lt;&gt;"",Produit_Tarif_Stock!#REF!,"")</f>
        <v>#REF!</v>
      </c>
      <c r="G2955" s="506" t="e">
        <f>IF(Produit_Tarif_Stock!#REF!&lt;&gt;0,Produit_Tarif_Stock!#REF!,"")</f>
        <v>#REF!</v>
      </c>
      <c r="I2955" s="506" t="str">
        <f t="shared" si="94"/>
        <v/>
      </c>
      <c r="J2955" s="2" t="e">
        <f>IF(Produit_Tarif_Stock!#REF!&lt;&gt;0,Produit_Tarif_Stock!#REF!,"")</f>
        <v>#REF!</v>
      </c>
      <c r="K2955" s="2" t="e">
        <f>IF(Produit_Tarif_Stock!#REF!&lt;&gt;0,Produit_Tarif_Stock!#REF!,"")</f>
        <v>#REF!</v>
      </c>
      <c r="L2955" s="114" t="e">
        <f>IF(Produit_Tarif_Stock!#REF!&lt;&gt;0,Produit_Tarif_Stock!#REF!,"")</f>
        <v>#REF!</v>
      </c>
      <c r="M2955" s="114" t="e">
        <f>IF(Produit_Tarif_Stock!#REF!&lt;&gt;0,Produit_Tarif_Stock!#REF!,"")</f>
        <v>#REF!</v>
      </c>
      <c r="N2955" s="454"/>
      <c r="P2955" s="2" t="e">
        <f>IF(Produit_Tarif_Stock!#REF!&lt;&gt;0,Produit_Tarif_Stock!#REF!,"")</f>
        <v>#REF!</v>
      </c>
      <c r="Q2955" s="518" t="e">
        <f>IF(Produit_Tarif_Stock!#REF!&lt;&gt;0,(E2955-(E2955*H2955)-Produit_Tarif_Stock!#REF!)/Produit_Tarif_Stock!#REF!*100,(E2955-(E2955*H2955)-Produit_Tarif_Stock!#REF!)/Produit_Tarif_Stock!#REF!*100)</f>
        <v>#REF!</v>
      </c>
      <c r="R2955" s="523">
        <f t="shared" si="95"/>
        <v>0</v>
      </c>
      <c r="S2955" s="524" t="e">
        <f>Produit_Tarif_Stock!#REF!</f>
        <v>#REF!</v>
      </c>
    </row>
    <row r="2956" spans="1:19" ht="24.75" customHeight="1">
      <c r="A2956" s="228" t="e">
        <f>Produit_Tarif_Stock!#REF!</f>
        <v>#REF!</v>
      </c>
      <c r="B2956" s="118" t="e">
        <f>IF(Produit_Tarif_Stock!#REF!&lt;&gt;"",Produit_Tarif_Stock!#REF!,"")</f>
        <v>#REF!</v>
      </c>
      <c r="C2956" s="502" t="e">
        <f>IF(Produit_Tarif_Stock!#REF!&lt;&gt;"",Produit_Tarif_Stock!#REF!,"")</f>
        <v>#REF!</v>
      </c>
      <c r="D2956" s="505" t="e">
        <f>IF(Produit_Tarif_Stock!#REF!&lt;&gt;"",Produit_Tarif_Stock!#REF!,"")</f>
        <v>#REF!</v>
      </c>
      <c r="E2956" s="514" t="e">
        <f>IF(Produit_Tarif_Stock!#REF!&lt;&gt;0,Produit_Tarif_Stock!#REF!,"")</f>
        <v>#REF!</v>
      </c>
      <c r="F2956" s="2" t="e">
        <f>IF(Produit_Tarif_Stock!#REF!&lt;&gt;"",Produit_Tarif_Stock!#REF!,"")</f>
        <v>#REF!</v>
      </c>
      <c r="G2956" s="506" t="e">
        <f>IF(Produit_Tarif_Stock!#REF!&lt;&gt;0,Produit_Tarif_Stock!#REF!,"")</f>
        <v>#REF!</v>
      </c>
      <c r="I2956" s="506" t="str">
        <f t="shared" si="94"/>
        <v/>
      </c>
      <c r="J2956" s="2" t="e">
        <f>IF(Produit_Tarif_Stock!#REF!&lt;&gt;0,Produit_Tarif_Stock!#REF!,"")</f>
        <v>#REF!</v>
      </c>
      <c r="K2956" s="2" t="e">
        <f>IF(Produit_Tarif_Stock!#REF!&lt;&gt;0,Produit_Tarif_Stock!#REF!,"")</f>
        <v>#REF!</v>
      </c>
      <c r="L2956" s="114" t="e">
        <f>IF(Produit_Tarif_Stock!#REF!&lt;&gt;0,Produit_Tarif_Stock!#REF!,"")</f>
        <v>#REF!</v>
      </c>
      <c r="M2956" s="114" t="e">
        <f>IF(Produit_Tarif_Stock!#REF!&lt;&gt;0,Produit_Tarif_Stock!#REF!,"")</f>
        <v>#REF!</v>
      </c>
      <c r="N2956" s="454"/>
      <c r="P2956" s="2" t="e">
        <f>IF(Produit_Tarif_Stock!#REF!&lt;&gt;0,Produit_Tarif_Stock!#REF!,"")</f>
        <v>#REF!</v>
      </c>
      <c r="Q2956" s="518" t="e">
        <f>IF(Produit_Tarif_Stock!#REF!&lt;&gt;0,(E2956-(E2956*H2956)-Produit_Tarif_Stock!#REF!)/Produit_Tarif_Stock!#REF!*100,(E2956-(E2956*H2956)-Produit_Tarif_Stock!#REF!)/Produit_Tarif_Stock!#REF!*100)</f>
        <v>#REF!</v>
      </c>
      <c r="R2956" s="523">
        <f t="shared" si="95"/>
        <v>0</v>
      </c>
      <c r="S2956" s="524" t="e">
        <f>Produit_Tarif_Stock!#REF!</f>
        <v>#REF!</v>
      </c>
    </row>
    <row r="2957" spans="1:19" ht="24.75" customHeight="1">
      <c r="A2957" s="228" t="e">
        <f>Produit_Tarif_Stock!#REF!</f>
        <v>#REF!</v>
      </c>
      <c r="B2957" s="118" t="e">
        <f>IF(Produit_Tarif_Stock!#REF!&lt;&gt;"",Produit_Tarif_Stock!#REF!,"")</f>
        <v>#REF!</v>
      </c>
      <c r="C2957" s="502" t="e">
        <f>IF(Produit_Tarif_Stock!#REF!&lt;&gt;"",Produit_Tarif_Stock!#REF!,"")</f>
        <v>#REF!</v>
      </c>
      <c r="D2957" s="505" t="e">
        <f>IF(Produit_Tarif_Stock!#REF!&lt;&gt;"",Produit_Tarif_Stock!#REF!,"")</f>
        <v>#REF!</v>
      </c>
      <c r="E2957" s="514" t="e">
        <f>IF(Produit_Tarif_Stock!#REF!&lt;&gt;0,Produit_Tarif_Stock!#REF!,"")</f>
        <v>#REF!</v>
      </c>
      <c r="F2957" s="2" t="e">
        <f>IF(Produit_Tarif_Stock!#REF!&lt;&gt;"",Produit_Tarif_Stock!#REF!,"")</f>
        <v>#REF!</v>
      </c>
      <c r="G2957" s="506" t="e">
        <f>IF(Produit_Tarif_Stock!#REF!&lt;&gt;0,Produit_Tarif_Stock!#REF!,"")</f>
        <v>#REF!</v>
      </c>
      <c r="I2957" s="506" t="str">
        <f t="shared" si="94"/>
        <v/>
      </c>
      <c r="J2957" s="2" t="e">
        <f>IF(Produit_Tarif_Stock!#REF!&lt;&gt;0,Produit_Tarif_Stock!#REF!,"")</f>
        <v>#REF!</v>
      </c>
      <c r="K2957" s="2" t="e">
        <f>IF(Produit_Tarif_Stock!#REF!&lt;&gt;0,Produit_Tarif_Stock!#REF!,"")</f>
        <v>#REF!</v>
      </c>
      <c r="L2957" s="114" t="e">
        <f>IF(Produit_Tarif_Stock!#REF!&lt;&gt;0,Produit_Tarif_Stock!#REF!,"")</f>
        <v>#REF!</v>
      </c>
      <c r="M2957" s="114" t="e">
        <f>IF(Produit_Tarif_Stock!#REF!&lt;&gt;0,Produit_Tarif_Stock!#REF!,"")</f>
        <v>#REF!</v>
      </c>
      <c r="N2957" s="454"/>
      <c r="P2957" s="2" t="e">
        <f>IF(Produit_Tarif_Stock!#REF!&lt;&gt;0,Produit_Tarif_Stock!#REF!,"")</f>
        <v>#REF!</v>
      </c>
      <c r="Q2957" s="518" t="e">
        <f>IF(Produit_Tarif_Stock!#REF!&lt;&gt;0,(E2957-(E2957*H2957)-Produit_Tarif_Stock!#REF!)/Produit_Tarif_Stock!#REF!*100,(E2957-(E2957*H2957)-Produit_Tarif_Stock!#REF!)/Produit_Tarif_Stock!#REF!*100)</f>
        <v>#REF!</v>
      </c>
      <c r="R2957" s="523">
        <f t="shared" si="95"/>
        <v>0</v>
      </c>
      <c r="S2957" s="524" t="e">
        <f>Produit_Tarif_Stock!#REF!</f>
        <v>#REF!</v>
      </c>
    </row>
    <row r="2958" spans="1:19" ht="24.75" customHeight="1">
      <c r="A2958" s="228" t="e">
        <f>Produit_Tarif_Stock!#REF!</f>
        <v>#REF!</v>
      </c>
      <c r="B2958" s="118" t="e">
        <f>IF(Produit_Tarif_Stock!#REF!&lt;&gt;"",Produit_Tarif_Stock!#REF!,"")</f>
        <v>#REF!</v>
      </c>
      <c r="C2958" s="502" t="e">
        <f>IF(Produit_Tarif_Stock!#REF!&lt;&gt;"",Produit_Tarif_Stock!#REF!,"")</f>
        <v>#REF!</v>
      </c>
      <c r="D2958" s="505" t="e">
        <f>IF(Produit_Tarif_Stock!#REF!&lt;&gt;"",Produit_Tarif_Stock!#REF!,"")</f>
        <v>#REF!</v>
      </c>
      <c r="E2958" s="514" t="e">
        <f>IF(Produit_Tarif_Stock!#REF!&lt;&gt;0,Produit_Tarif_Stock!#REF!,"")</f>
        <v>#REF!</v>
      </c>
      <c r="F2958" s="2" t="e">
        <f>IF(Produit_Tarif_Stock!#REF!&lt;&gt;"",Produit_Tarif_Stock!#REF!,"")</f>
        <v>#REF!</v>
      </c>
      <c r="G2958" s="506" t="e">
        <f>IF(Produit_Tarif_Stock!#REF!&lt;&gt;0,Produit_Tarif_Stock!#REF!,"")</f>
        <v>#REF!</v>
      </c>
      <c r="I2958" s="506" t="str">
        <f t="shared" si="94"/>
        <v/>
      </c>
      <c r="J2958" s="2" t="e">
        <f>IF(Produit_Tarif_Stock!#REF!&lt;&gt;0,Produit_Tarif_Stock!#REF!,"")</f>
        <v>#REF!</v>
      </c>
      <c r="K2958" s="2" t="e">
        <f>IF(Produit_Tarif_Stock!#REF!&lt;&gt;0,Produit_Tarif_Stock!#REF!,"")</f>
        <v>#REF!</v>
      </c>
      <c r="L2958" s="114" t="e">
        <f>IF(Produit_Tarif_Stock!#REF!&lt;&gt;0,Produit_Tarif_Stock!#REF!,"")</f>
        <v>#REF!</v>
      </c>
      <c r="M2958" s="114" t="e">
        <f>IF(Produit_Tarif_Stock!#REF!&lt;&gt;0,Produit_Tarif_Stock!#REF!,"")</f>
        <v>#REF!</v>
      </c>
      <c r="N2958" s="454"/>
      <c r="P2958" s="2" t="e">
        <f>IF(Produit_Tarif_Stock!#REF!&lt;&gt;0,Produit_Tarif_Stock!#REF!,"")</f>
        <v>#REF!</v>
      </c>
      <c r="Q2958" s="518" t="e">
        <f>IF(Produit_Tarif_Stock!#REF!&lt;&gt;0,(E2958-(E2958*H2958)-Produit_Tarif_Stock!#REF!)/Produit_Tarif_Stock!#REF!*100,(E2958-(E2958*H2958)-Produit_Tarif_Stock!#REF!)/Produit_Tarif_Stock!#REF!*100)</f>
        <v>#REF!</v>
      </c>
      <c r="R2958" s="523">
        <f t="shared" si="95"/>
        <v>0</v>
      </c>
      <c r="S2958" s="524" t="e">
        <f>Produit_Tarif_Stock!#REF!</f>
        <v>#REF!</v>
      </c>
    </row>
    <row r="2959" spans="1:19" ht="24.75" customHeight="1">
      <c r="A2959" s="228" t="e">
        <f>Produit_Tarif_Stock!#REF!</f>
        <v>#REF!</v>
      </c>
      <c r="B2959" s="118" t="e">
        <f>IF(Produit_Tarif_Stock!#REF!&lt;&gt;"",Produit_Tarif_Stock!#REF!,"")</f>
        <v>#REF!</v>
      </c>
      <c r="C2959" s="502" t="e">
        <f>IF(Produit_Tarif_Stock!#REF!&lt;&gt;"",Produit_Tarif_Stock!#REF!,"")</f>
        <v>#REF!</v>
      </c>
      <c r="D2959" s="505" t="e">
        <f>IF(Produit_Tarif_Stock!#REF!&lt;&gt;"",Produit_Tarif_Stock!#REF!,"")</f>
        <v>#REF!</v>
      </c>
      <c r="E2959" s="514" t="e">
        <f>IF(Produit_Tarif_Stock!#REF!&lt;&gt;0,Produit_Tarif_Stock!#REF!,"")</f>
        <v>#REF!</v>
      </c>
      <c r="F2959" s="2" t="e">
        <f>IF(Produit_Tarif_Stock!#REF!&lt;&gt;"",Produit_Tarif_Stock!#REF!,"")</f>
        <v>#REF!</v>
      </c>
      <c r="G2959" s="506" t="e">
        <f>IF(Produit_Tarif_Stock!#REF!&lt;&gt;0,Produit_Tarif_Stock!#REF!,"")</f>
        <v>#REF!</v>
      </c>
      <c r="I2959" s="506" t="str">
        <f t="shared" si="94"/>
        <v/>
      </c>
      <c r="J2959" s="2" t="e">
        <f>IF(Produit_Tarif_Stock!#REF!&lt;&gt;0,Produit_Tarif_Stock!#REF!,"")</f>
        <v>#REF!</v>
      </c>
      <c r="K2959" s="2" t="e">
        <f>IF(Produit_Tarif_Stock!#REF!&lt;&gt;0,Produit_Tarif_Stock!#REF!,"")</f>
        <v>#REF!</v>
      </c>
      <c r="L2959" s="114" t="e">
        <f>IF(Produit_Tarif_Stock!#REF!&lt;&gt;0,Produit_Tarif_Stock!#REF!,"")</f>
        <v>#REF!</v>
      </c>
      <c r="M2959" s="114" t="e">
        <f>IF(Produit_Tarif_Stock!#REF!&lt;&gt;0,Produit_Tarif_Stock!#REF!,"")</f>
        <v>#REF!</v>
      </c>
      <c r="N2959" s="454"/>
      <c r="P2959" s="2" t="e">
        <f>IF(Produit_Tarif_Stock!#REF!&lt;&gt;0,Produit_Tarif_Stock!#REF!,"")</f>
        <v>#REF!</v>
      </c>
      <c r="Q2959" s="518" t="e">
        <f>IF(Produit_Tarif_Stock!#REF!&lt;&gt;0,(E2959-(E2959*H2959)-Produit_Tarif_Stock!#REF!)/Produit_Tarif_Stock!#REF!*100,(E2959-(E2959*H2959)-Produit_Tarif_Stock!#REF!)/Produit_Tarif_Stock!#REF!*100)</f>
        <v>#REF!</v>
      </c>
      <c r="R2959" s="523">
        <f t="shared" si="95"/>
        <v>0</v>
      </c>
      <c r="S2959" s="524" t="e">
        <f>Produit_Tarif_Stock!#REF!</f>
        <v>#REF!</v>
      </c>
    </row>
    <row r="2960" spans="1:19" ht="24.75" customHeight="1">
      <c r="A2960" s="228" t="e">
        <f>Produit_Tarif_Stock!#REF!</f>
        <v>#REF!</v>
      </c>
      <c r="B2960" s="118" t="e">
        <f>IF(Produit_Tarif_Stock!#REF!&lt;&gt;"",Produit_Tarif_Stock!#REF!,"")</f>
        <v>#REF!</v>
      </c>
      <c r="C2960" s="502" t="e">
        <f>IF(Produit_Tarif_Stock!#REF!&lt;&gt;"",Produit_Tarif_Stock!#REF!,"")</f>
        <v>#REF!</v>
      </c>
      <c r="D2960" s="505" t="e">
        <f>IF(Produit_Tarif_Stock!#REF!&lt;&gt;"",Produit_Tarif_Stock!#REF!,"")</f>
        <v>#REF!</v>
      </c>
      <c r="E2960" s="514" t="e">
        <f>IF(Produit_Tarif_Stock!#REF!&lt;&gt;0,Produit_Tarif_Stock!#REF!,"")</f>
        <v>#REF!</v>
      </c>
      <c r="F2960" s="2" t="e">
        <f>IF(Produit_Tarif_Stock!#REF!&lt;&gt;"",Produit_Tarif_Stock!#REF!,"")</f>
        <v>#REF!</v>
      </c>
      <c r="G2960" s="506" t="e">
        <f>IF(Produit_Tarif_Stock!#REF!&lt;&gt;0,Produit_Tarif_Stock!#REF!,"")</f>
        <v>#REF!</v>
      </c>
      <c r="I2960" s="506" t="str">
        <f t="shared" si="94"/>
        <v/>
      </c>
      <c r="J2960" s="2" t="e">
        <f>IF(Produit_Tarif_Stock!#REF!&lt;&gt;0,Produit_Tarif_Stock!#REF!,"")</f>
        <v>#REF!</v>
      </c>
      <c r="K2960" s="2" t="e">
        <f>IF(Produit_Tarif_Stock!#REF!&lt;&gt;0,Produit_Tarif_Stock!#REF!,"")</f>
        <v>#REF!</v>
      </c>
      <c r="L2960" s="114" t="e">
        <f>IF(Produit_Tarif_Stock!#REF!&lt;&gt;0,Produit_Tarif_Stock!#REF!,"")</f>
        <v>#REF!</v>
      </c>
      <c r="M2960" s="114" t="e">
        <f>IF(Produit_Tarif_Stock!#REF!&lt;&gt;0,Produit_Tarif_Stock!#REF!,"")</f>
        <v>#REF!</v>
      </c>
      <c r="N2960" s="454"/>
      <c r="P2960" s="2" t="e">
        <f>IF(Produit_Tarif_Stock!#REF!&lt;&gt;0,Produit_Tarif_Stock!#REF!,"")</f>
        <v>#REF!</v>
      </c>
      <c r="Q2960" s="518" t="e">
        <f>IF(Produit_Tarif_Stock!#REF!&lt;&gt;0,(E2960-(E2960*H2960)-Produit_Tarif_Stock!#REF!)/Produit_Tarif_Stock!#REF!*100,(E2960-(E2960*H2960)-Produit_Tarif_Stock!#REF!)/Produit_Tarif_Stock!#REF!*100)</f>
        <v>#REF!</v>
      </c>
      <c r="R2960" s="523">
        <f t="shared" si="95"/>
        <v>0</v>
      </c>
      <c r="S2960" s="524" t="e">
        <f>Produit_Tarif_Stock!#REF!</f>
        <v>#REF!</v>
      </c>
    </row>
    <row r="2961" spans="1:19" ht="24.75" customHeight="1">
      <c r="A2961" s="228" t="e">
        <f>Produit_Tarif_Stock!#REF!</f>
        <v>#REF!</v>
      </c>
      <c r="B2961" s="118" t="e">
        <f>IF(Produit_Tarif_Stock!#REF!&lt;&gt;"",Produit_Tarif_Stock!#REF!,"")</f>
        <v>#REF!</v>
      </c>
      <c r="C2961" s="502" t="e">
        <f>IF(Produit_Tarif_Stock!#REF!&lt;&gt;"",Produit_Tarif_Stock!#REF!,"")</f>
        <v>#REF!</v>
      </c>
      <c r="D2961" s="505" t="e">
        <f>IF(Produit_Tarif_Stock!#REF!&lt;&gt;"",Produit_Tarif_Stock!#REF!,"")</f>
        <v>#REF!</v>
      </c>
      <c r="E2961" s="514" t="e">
        <f>IF(Produit_Tarif_Stock!#REF!&lt;&gt;0,Produit_Tarif_Stock!#REF!,"")</f>
        <v>#REF!</v>
      </c>
      <c r="F2961" s="2" t="e">
        <f>IF(Produit_Tarif_Stock!#REF!&lt;&gt;"",Produit_Tarif_Stock!#REF!,"")</f>
        <v>#REF!</v>
      </c>
      <c r="G2961" s="506" t="e">
        <f>IF(Produit_Tarif_Stock!#REF!&lt;&gt;0,Produit_Tarif_Stock!#REF!,"")</f>
        <v>#REF!</v>
      </c>
      <c r="I2961" s="506" t="str">
        <f t="shared" si="94"/>
        <v/>
      </c>
      <c r="J2961" s="2" t="e">
        <f>IF(Produit_Tarif_Stock!#REF!&lt;&gt;0,Produit_Tarif_Stock!#REF!,"")</f>
        <v>#REF!</v>
      </c>
      <c r="K2961" s="2" t="e">
        <f>IF(Produit_Tarif_Stock!#REF!&lt;&gt;0,Produit_Tarif_Stock!#REF!,"")</f>
        <v>#REF!</v>
      </c>
      <c r="L2961" s="114" t="e">
        <f>IF(Produit_Tarif_Stock!#REF!&lt;&gt;0,Produit_Tarif_Stock!#REF!,"")</f>
        <v>#REF!</v>
      </c>
      <c r="M2961" s="114" t="e">
        <f>IF(Produit_Tarif_Stock!#REF!&lt;&gt;0,Produit_Tarif_Stock!#REF!,"")</f>
        <v>#REF!</v>
      </c>
      <c r="N2961" s="454"/>
      <c r="P2961" s="2" t="e">
        <f>IF(Produit_Tarif_Stock!#REF!&lt;&gt;0,Produit_Tarif_Stock!#REF!,"")</f>
        <v>#REF!</v>
      </c>
      <c r="Q2961" s="518" t="e">
        <f>IF(Produit_Tarif_Stock!#REF!&lt;&gt;0,(E2961-(E2961*H2961)-Produit_Tarif_Stock!#REF!)/Produit_Tarif_Stock!#REF!*100,(E2961-(E2961*H2961)-Produit_Tarif_Stock!#REF!)/Produit_Tarif_Stock!#REF!*100)</f>
        <v>#REF!</v>
      </c>
      <c r="R2961" s="523">
        <f t="shared" si="95"/>
        <v>0</v>
      </c>
      <c r="S2961" s="524" t="e">
        <f>Produit_Tarif_Stock!#REF!</f>
        <v>#REF!</v>
      </c>
    </row>
    <row r="2962" spans="1:19" ht="24.75" customHeight="1">
      <c r="A2962" s="228" t="e">
        <f>Produit_Tarif_Stock!#REF!</f>
        <v>#REF!</v>
      </c>
      <c r="B2962" s="118" t="e">
        <f>IF(Produit_Tarif_Stock!#REF!&lt;&gt;"",Produit_Tarif_Stock!#REF!,"")</f>
        <v>#REF!</v>
      </c>
      <c r="C2962" s="502" t="e">
        <f>IF(Produit_Tarif_Stock!#REF!&lt;&gt;"",Produit_Tarif_Stock!#REF!,"")</f>
        <v>#REF!</v>
      </c>
      <c r="D2962" s="505" t="e">
        <f>IF(Produit_Tarif_Stock!#REF!&lt;&gt;"",Produit_Tarif_Stock!#REF!,"")</f>
        <v>#REF!</v>
      </c>
      <c r="E2962" s="514" t="e">
        <f>IF(Produit_Tarif_Stock!#REF!&lt;&gt;0,Produit_Tarif_Stock!#REF!,"")</f>
        <v>#REF!</v>
      </c>
      <c r="F2962" s="2" t="e">
        <f>IF(Produit_Tarif_Stock!#REF!&lt;&gt;"",Produit_Tarif_Stock!#REF!,"")</f>
        <v>#REF!</v>
      </c>
      <c r="G2962" s="506" t="e">
        <f>IF(Produit_Tarif_Stock!#REF!&lt;&gt;0,Produit_Tarif_Stock!#REF!,"")</f>
        <v>#REF!</v>
      </c>
      <c r="I2962" s="506" t="str">
        <f t="shared" si="94"/>
        <v/>
      </c>
      <c r="J2962" s="2" t="e">
        <f>IF(Produit_Tarif_Stock!#REF!&lt;&gt;0,Produit_Tarif_Stock!#REF!,"")</f>
        <v>#REF!</v>
      </c>
      <c r="K2962" s="2" t="e">
        <f>IF(Produit_Tarif_Stock!#REF!&lt;&gt;0,Produit_Tarif_Stock!#REF!,"")</f>
        <v>#REF!</v>
      </c>
      <c r="L2962" s="114" t="e">
        <f>IF(Produit_Tarif_Stock!#REF!&lt;&gt;0,Produit_Tarif_Stock!#REF!,"")</f>
        <v>#REF!</v>
      </c>
      <c r="M2962" s="114" t="e">
        <f>IF(Produit_Tarif_Stock!#REF!&lt;&gt;0,Produit_Tarif_Stock!#REF!,"")</f>
        <v>#REF!</v>
      </c>
      <c r="N2962" s="454"/>
      <c r="P2962" s="2" t="e">
        <f>IF(Produit_Tarif_Stock!#REF!&lt;&gt;0,Produit_Tarif_Stock!#REF!,"")</f>
        <v>#REF!</v>
      </c>
      <c r="Q2962" s="518" t="e">
        <f>IF(Produit_Tarif_Stock!#REF!&lt;&gt;0,(E2962-(E2962*H2962)-Produit_Tarif_Stock!#REF!)/Produit_Tarif_Stock!#REF!*100,(E2962-(E2962*H2962)-Produit_Tarif_Stock!#REF!)/Produit_Tarif_Stock!#REF!*100)</f>
        <v>#REF!</v>
      </c>
      <c r="R2962" s="523">
        <f t="shared" si="95"/>
        <v>0</v>
      </c>
      <c r="S2962" s="524" t="e">
        <f>Produit_Tarif_Stock!#REF!</f>
        <v>#REF!</v>
      </c>
    </row>
    <row r="2963" spans="1:19" ht="24.75" customHeight="1">
      <c r="A2963" s="228" t="e">
        <f>Produit_Tarif_Stock!#REF!</f>
        <v>#REF!</v>
      </c>
      <c r="B2963" s="118" t="e">
        <f>IF(Produit_Tarif_Stock!#REF!&lt;&gt;"",Produit_Tarif_Stock!#REF!,"")</f>
        <v>#REF!</v>
      </c>
      <c r="C2963" s="502" t="e">
        <f>IF(Produit_Tarif_Stock!#REF!&lt;&gt;"",Produit_Tarif_Stock!#REF!,"")</f>
        <v>#REF!</v>
      </c>
      <c r="D2963" s="505" t="e">
        <f>IF(Produit_Tarif_Stock!#REF!&lt;&gt;"",Produit_Tarif_Stock!#REF!,"")</f>
        <v>#REF!</v>
      </c>
      <c r="E2963" s="514" t="e">
        <f>IF(Produit_Tarif_Stock!#REF!&lt;&gt;0,Produit_Tarif_Stock!#REF!,"")</f>
        <v>#REF!</v>
      </c>
      <c r="F2963" s="2" t="e">
        <f>IF(Produit_Tarif_Stock!#REF!&lt;&gt;"",Produit_Tarif_Stock!#REF!,"")</f>
        <v>#REF!</v>
      </c>
      <c r="G2963" s="506" t="e">
        <f>IF(Produit_Tarif_Stock!#REF!&lt;&gt;0,Produit_Tarif_Stock!#REF!,"")</f>
        <v>#REF!</v>
      </c>
      <c r="I2963" s="506" t="str">
        <f t="shared" si="94"/>
        <v/>
      </c>
      <c r="J2963" s="2" t="e">
        <f>IF(Produit_Tarif_Stock!#REF!&lt;&gt;0,Produit_Tarif_Stock!#REF!,"")</f>
        <v>#REF!</v>
      </c>
      <c r="K2963" s="2" t="e">
        <f>IF(Produit_Tarif_Stock!#REF!&lt;&gt;0,Produit_Tarif_Stock!#REF!,"")</f>
        <v>#REF!</v>
      </c>
      <c r="L2963" s="114" t="e">
        <f>IF(Produit_Tarif_Stock!#REF!&lt;&gt;0,Produit_Tarif_Stock!#REF!,"")</f>
        <v>#REF!</v>
      </c>
      <c r="M2963" s="114" t="e">
        <f>IF(Produit_Tarif_Stock!#REF!&lt;&gt;0,Produit_Tarif_Stock!#REF!,"")</f>
        <v>#REF!</v>
      </c>
      <c r="N2963" s="454"/>
      <c r="P2963" s="2" t="e">
        <f>IF(Produit_Tarif_Stock!#REF!&lt;&gt;0,Produit_Tarif_Stock!#REF!,"")</f>
        <v>#REF!</v>
      </c>
      <c r="Q2963" s="518" t="e">
        <f>IF(Produit_Tarif_Stock!#REF!&lt;&gt;0,(E2963-(E2963*H2963)-Produit_Tarif_Stock!#REF!)/Produit_Tarif_Stock!#REF!*100,(E2963-(E2963*H2963)-Produit_Tarif_Stock!#REF!)/Produit_Tarif_Stock!#REF!*100)</f>
        <v>#REF!</v>
      </c>
      <c r="R2963" s="523">
        <f t="shared" si="95"/>
        <v>0</v>
      </c>
      <c r="S2963" s="524" t="e">
        <f>Produit_Tarif_Stock!#REF!</f>
        <v>#REF!</v>
      </c>
    </row>
    <row r="2964" spans="1:19" ht="24.75" customHeight="1">
      <c r="A2964" s="228" t="e">
        <f>Produit_Tarif_Stock!#REF!</f>
        <v>#REF!</v>
      </c>
      <c r="B2964" s="118" t="e">
        <f>IF(Produit_Tarif_Stock!#REF!&lt;&gt;"",Produit_Tarif_Stock!#REF!,"")</f>
        <v>#REF!</v>
      </c>
      <c r="C2964" s="502" t="e">
        <f>IF(Produit_Tarif_Stock!#REF!&lt;&gt;"",Produit_Tarif_Stock!#REF!,"")</f>
        <v>#REF!</v>
      </c>
      <c r="D2964" s="505" t="e">
        <f>IF(Produit_Tarif_Stock!#REF!&lt;&gt;"",Produit_Tarif_Stock!#REF!,"")</f>
        <v>#REF!</v>
      </c>
      <c r="E2964" s="514" t="e">
        <f>IF(Produit_Tarif_Stock!#REF!&lt;&gt;0,Produit_Tarif_Stock!#REF!,"")</f>
        <v>#REF!</v>
      </c>
      <c r="F2964" s="2" t="e">
        <f>IF(Produit_Tarif_Stock!#REF!&lt;&gt;"",Produit_Tarif_Stock!#REF!,"")</f>
        <v>#REF!</v>
      </c>
      <c r="G2964" s="506" t="e">
        <f>IF(Produit_Tarif_Stock!#REF!&lt;&gt;0,Produit_Tarif_Stock!#REF!,"")</f>
        <v>#REF!</v>
      </c>
      <c r="I2964" s="506" t="str">
        <f t="shared" si="94"/>
        <v/>
      </c>
      <c r="J2964" s="2" t="e">
        <f>IF(Produit_Tarif_Stock!#REF!&lt;&gt;0,Produit_Tarif_Stock!#REF!,"")</f>
        <v>#REF!</v>
      </c>
      <c r="K2964" s="2" t="e">
        <f>IF(Produit_Tarif_Stock!#REF!&lt;&gt;0,Produit_Tarif_Stock!#REF!,"")</f>
        <v>#REF!</v>
      </c>
      <c r="L2964" s="114" t="e">
        <f>IF(Produit_Tarif_Stock!#REF!&lt;&gt;0,Produit_Tarif_Stock!#REF!,"")</f>
        <v>#REF!</v>
      </c>
      <c r="M2964" s="114" t="e">
        <f>IF(Produit_Tarif_Stock!#REF!&lt;&gt;0,Produit_Tarif_Stock!#REF!,"")</f>
        <v>#REF!</v>
      </c>
      <c r="N2964" s="454"/>
      <c r="P2964" s="2" t="e">
        <f>IF(Produit_Tarif_Stock!#REF!&lt;&gt;0,Produit_Tarif_Stock!#REF!,"")</f>
        <v>#REF!</v>
      </c>
      <c r="Q2964" s="518" t="e">
        <f>IF(Produit_Tarif_Stock!#REF!&lt;&gt;0,(E2964-(E2964*H2964)-Produit_Tarif_Stock!#REF!)/Produit_Tarif_Stock!#REF!*100,(E2964-(E2964*H2964)-Produit_Tarif_Stock!#REF!)/Produit_Tarif_Stock!#REF!*100)</f>
        <v>#REF!</v>
      </c>
      <c r="R2964" s="523">
        <f t="shared" si="95"/>
        <v>0</v>
      </c>
      <c r="S2964" s="524" t="e">
        <f>Produit_Tarif_Stock!#REF!</f>
        <v>#REF!</v>
      </c>
    </row>
    <row r="2965" spans="1:19" ht="24.75" customHeight="1">
      <c r="A2965" s="228" t="e">
        <f>Produit_Tarif_Stock!#REF!</f>
        <v>#REF!</v>
      </c>
      <c r="B2965" s="118" t="e">
        <f>IF(Produit_Tarif_Stock!#REF!&lt;&gt;"",Produit_Tarif_Stock!#REF!,"")</f>
        <v>#REF!</v>
      </c>
      <c r="C2965" s="502" t="e">
        <f>IF(Produit_Tarif_Stock!#REF!&lt;&gt;"",Produit_Tarif_Stock!#REF!,"")</f>
        <v>#REF!</v>
      </c>
      <c r="D2965" s="505" t="e">
        <f>IF(Produit_Tarif_Stock!#REF!&lt;&gt;"",Produit_Tarif_Stock!#REF!,"")</f>
        <v>#REF!</v>
      </c>
      <c r="E2965" s="514" t="e">
        <f>IF(Produit_Tarif_Stock!#REF!&lt;&gt;0,Produit_Tarif_Stock!#REF!,"")</f>
        <v>#REF!</v>
      </c>
      <c r="F2965" s="2" t="e">
        <f>IF(Produit_Tarif_Stock!#REF!&lt;&gt;"",Produit_Tarif_Stock!#REF!,"")</f>
        <v>#REF!</v>
      </c>
      <c r="G2965" s="506" t="e">
        <f>IF(Produit_Tarif_Stock!#REF!&lt;&gt;0,Produit_Tarif_Stock!#REF!,"")</f>
        <v>#REF!</v>
      </c>
      <c r="I2965" s="506" t="str">
        <f t="shared" si="94"/>
        <v/>
      </c>
      <c r="J2965" s="2" t="e">
        <f>IF(Produit_Tarif_Stock!#REF!&lt;&gt;0,Produit_Tarif_Stock!#REF!,"")</f>
        <v>#REF!</v>
      </c>
      <c r="K2965" s="2" t="e">
        <f>IF(Produit_Tarif_Stock!#REF!&lt;&gt;0,Produit_Tarif_Stock!#REF!,"")</f>
        <v>#REF!</v>
      </c>
      <c r="L2965" s="114" t="e">
        <f>IF(Produit_Tarif_Stock!#REF!&lt;&gt;0,Produit_Tarif_Stock!#REF!,"")</f>
        <v>#REF!</v>
      </c>
      <c r="M2965" s="114" t="e">
        <f>IF(Produit_Tarif_Stock!#REF!&lt;&gt;0,Produit_Tarif_Stock!#REF!,"")</f>
        <v>#REF!</v>
      </c>
      <c r="N2965" s="454"/>
      <c r="P2965" s="2" t="e">
        <f>IF(Produit_Tarif_Stock!#REF!&lt;&gt;0,Produit_Tarif_Stock!#REF!,"")</f>
        <v>#REF!</v>
      </c>
      <c r="Q2965" s="518" t="e">
        <f>IF(Produit_Tarif_Stock!#REF!&lt;&gt;0,(E2965-(E2965*H2965)-Produit_Tarif_Stock!#REF!)/Produit_Tarif_Stock!#REF!*100,(E2965-(E2965*H2965)-Produit_Tarif_Stock!#REF!)/Produit_Tarif_Stock!#REF!*100)</f>
        <v>#REF!</v>
      </c>
      <c r="R2965" s="523">
        <f t="shared" si="95"/>
        <v>0</v>
      </c>
      <c r="S2965" s="524" t="e">
        <f>Produit_Tarif_Stock!#REF!</f>
        <v>#REF!</v>
      </c>
    </row>
    <row r="2966" spans="1:19" ht="24.75" customHeight="1">
      <c r="A2966" s="228" t="e">
        <f>Produit_Tarif_Stock!#REF!</f>
        <v>#REF!</v>
      </c>
      <c r="B2966" s="118" t="e">
        <f>IF(Produit_Tarif_Stock!#REF!&lt;&gt;"",Produit_Tarif_Stock!#REF!,"")</f>
        <v>#REF!</v>
      </c>
      <c r="C2966" s="502" t="e">
        <f>IF(Produit_Tarif_Stock!#REF!&lt;&gt;"",Produit_Tarif_Stock!#REF!,"")</f>
        <v>#REF!</v>
      </c>
      <c r="D2966" s="505" t="e">
        <f>IF(Produit_Tarif_Stock!#REF!&lt;&gt;"",Produit_Tarif_Stock!#REF!,"")</f>
        <v>#REF!</v>
      </c>
      <c r="E2966" s="514" t="e">
        <f>IF(Produit_Tarif_Stock!#REF!&lt;&gt;0,Produit_Tarif_Stock!#REF!,"")</f>
        <v>#REF!</v>
      </c>
      <c r="F2966" s="2" t="e">
        <f>IF(Produit_Tarif_Stock!#REF!&lt;&gt;"",Produit_Tarif_Stock!#REF!,"")</f>
        <v>#REF!</v>
      </c>
      <c r="G2966" s="506" t="e">
        <f>IF(Produit_Tarif_Stock!#REF!&lt;&gt;0,Produit_Tarif_Stock!#REF!,"")</f>
        <v>#REF!</v>
      </c>
      <c r="I2966" s="506" t="str">
        <f t="shared" si="94"/>
        <v/>
      </c>
      <c r="J2966" s="2" t="e">
        <f>IF(Produit_Tarif_Stock!#REF!&lt;&gt;0,Produit_Tarif_Stock!#REF!,"")</f>
        <v>#REF!</v>
      </c>
      <c r="K2966" s="2" t="e">
        <f>IF(Produit_Tarif_Stock!#REF!&lt;&gt;0,Produit_Tarif_Stock!#REF!,"")</f>
        <v>#REF!</v>
      </c>
      <c r="L2966" s="114" t="e">
        <f>IF(Produit_Tarif_Stock!#REF!&lt;&gt;0,Produit_Tarif_Stock!#REF!,"")</f>
        <v>#REF!</v>
      </c>
      <c r="M2966" s="114" t="e">
        <f>IF(Produit_Tarif_Stock!#REF!&lt;&gt;0,Produit_Tarif_Stock!#REF!,"")</f>
        <v>#REF!</v>
      </c>
      <c r="N2966" s="454"/>
      <c r="P2966" s="2" t="e">
        <f>IF(Produit_Tarif_Stock!#REF!&lt;&gt;0,Produit_Tarif_Stock!#REF!,"")</f>
        <v>#REF!</v>
      </c>
      <c r="Q2966" s="518" t="e">
        <f>IF(Produit_Tarif_Stock!#REF!&lt;&gt;0,(E2966-(E2966*H2966)-Produit_Tarif_Stock!#REF!)/Produit_Tarif_Stock!#REF!*100,(E2966-(E2966*H2966)-Produit_Tarif_Stock!#REF!)/Produit_Tarif_Stock!#REF!*100)</f>
        <v>#REF!</v>
      </c>
      <c r="R2966" s="523">
        <f t="shared" si="95"/>
        <v>0</v>
      </c>
      <c r="S2966" s="524" t="e">
        <f>Produit_Tarif_Stock!#REF!</f>
        <v>#REF!</v>
      </c>
    </row>
    <row r="2967" spans="1:19" ht="24.75" customHeight="1">
      <c r="A2967" s="228" t="e">
        <f>Produit_Tarif_Stock!#REF!</f>
        <v>#REF!</v>
      </c>
      <c r="B2967" s="118" t="e">
        <f>IF(Produit_Tarif_Stock!#REF!&lt;&gt;"",Produit_Tarif_Stock!#REF!,"")</f>
        <v>#REF!</v>
      </c>
      <c r="C2967" s="502" t="e">
        <f>IF(Produit_Tarif_Stock!#REF!&lt;&gt;"",Produit_Tarif_Stock!#REF!,"")</f>
        <v>#REF!</v>
      </c>
      <c r="D2967" s="505" t="e">
        <f>IF(Produit_Tarif_Stock!#REF!&lt;&gt;"",Produit_Tarif_Stock!#REF!,"")</f>
        <v>#REF!</v>
      </c>
      <c r="E2967" s="514" t="e">
        <f>IF(Produit_Tarif_Stock!#REF!&lt;&gt;0,Produit_Tarif_Stock!#REF!,"")</f>
        <v>#REF!</v>
      </c>
      <c r="F2967" s="2" t="e">
        <f>IF(Produit_Tarif_Stock!#REF!&lt;&gt;"",Produit_Tarif_Stock!#REF!,"")</f>
        <v>#REF!</v>
      </c>
      <c r="G2967" s="506" t="e">
        <f>IF(Produit_Tarif_Stock!#REF!&lt;&gt;0,Produit_Tarif_Stock!#REF!,"")</f>
        <v>#REF!</v>
      </c>
      <c r="I2967" s="506" t="str">
        <f t="shared" si="94"/>
        <v/>
      </c>
      <c r="J2967" s="2" t="e">
        <f>IF(Produit_Tarif_Stock!#REF!&lt;&gt;0,Produit_Tarif_Stock!#REF!,"")</f>
        <v>#REF!</v>
      </c>
      <c r="K2967" s="2" t="e">
        <f>IF(Produit_Tarif_Stock!#REF!&lt;&gt;0,Produit_Tarif_Stock!#REF!,"")</f>
        <v>#REF!</v>
      </c>
      <c r="L2967" s="114" t="e">
        <f>IF(Produit_Tarif_Stock!#REF!&lt;&gt;0,Produit_Tarif_Stock!#REF!,"")</f>
        <v>#REF!</v>
      </c>
      <c r="M2967" s="114" t="e">
        <f>IF(Produit_Tarif_Stock!#REF!&lt;&gt;0,Produit_Tarif_Stock!#REF!,"")</f>
        <v>#REF!</v>
      </c>
      <c r="N2967" s="454"/>
      <c r="P2967" s="2" t="e">
        <f>IF(Produit_Tarif_Stock!#REF!&lt;&gt;0,Produit_Tarif_Stock!#REF!,"")</f>
        <v>#REF!</v>
      </c>
      <c r="Q2967" s="518" t="e">
        <f>IF(Produit_Tarif_Stock!#REF!&lt;&gt;0,(E2967-(E2967*H2967)-Produit_Tarif_Stock!#REF!)/Produit_Tarif_Stock!#REF!*100,(E2967-(E2967*H2967)-Produit_Tarif_Stock!#REF!)/Produit_Tarif_Stock!#REF!*100)</f>
        <v>#REF!</v>
      </c>
      <c r="R2967" s="523">
        <f t="shared" si="95"/>
        <v>0</v>
      </c>
      <c r="S2967" s="524" t="e">
        <f>Produit_Tarif_Stock!#REF!</f>
        <v>#REF!</v>
      </c>
    </row>
    <row r="2968" spans="1:19" ht="24.75" customHeight="1">
      <c r="A2968" s="228" t="e">
        <f>Produit_Tarif_Stock!#REF!</f>
        <v>#REF!</v>
      </c>
      <c r="B2968" s="118" t="e">
        <f>IF(Produit_Tarif_Stock!#REF!&lt;&gt;"",Produit_Tarif_Stock!#REF!,"")</f>
        <v>#REF!</v>
      </c>
      <c r="C2968" s="502" t="e">
        <f>IF(Produit_Tarif_Stock!#REF!&lt;&gt;"",Produit_Tarif_Stock!#REF!,"")</f>
        <v>#REF!</v>
      </c>
      <c r="D2968" s="505" t="e">
        <f>IF(Produit_Tarif_Stock!#REF!&lt;&gt;"",Produit_Tarif_Stock!#REF!,"")</f>
        <v>#REF!</v>
      </c>
      <c r="E2968" s="514" t="e">
        <f>IF(Produit_Tarif_Stock!#REF!&lt;&gt;0,Produit_Tarif_Stock!#REF!,"")</f>
        <v>#REF!</v>
      </c>
      <c r="F2968" s="2" t="e">
        <f>IF(Produit_Tarif_Stock!#REF!&lt;&gt;"",Produit_Tarif_Stock!#REF!,"")</f>
        <v>#REF!</v>
      </c>
      <c r="G2968" s="506" t="e">
        <f>IF(Produit_Tarif_Stock!#REF!&lt;&gt;0,Produit_Tarif_Stock!#REF!,"")</f>
        <v>#REF!</v>
      </c>
      <c r="I2968" s="506" t="str">
        <f t="shared" si="94"/>
        <v/>
      </c>
      <c r="J2968" s="2" t="e">
        <f>IF(Produit_Tarif_Stock!#REF!&lt;&gt;0,Produit_Tarif_Stock!#REF!,"")</f>
        <v>#REF!</v>
      </c>
      <c r="K2968" s="2" t="e">
        <f>IF(Produit_Tarif_Stock!#REF!&lt;&gt;0,Produit_Tarif_Stock!#REF!,"")</f>
        <v>#REF!</v>
      </c>
      <c r="L2968" s="114" t="e">
        <f>IF(Produit_Tarif_Stock!#REF!&lt;&gt;0,Produit_Tarif_Stock!#REF!,"")</f>
        <v>#REF!</v>
      </c>
      <c r="M2968" s="114" t="e">
        <f>IF(Produit_Tarif_Stock!#REF!&lt;&gt;0,Produit_Tarif_Stock!#REF!,"")</f>
        <v>#REF!</v>
      </c>
      <c r="N2968" s="454"/>
      <c r="P2968" s="2" t="e">
        <f>IF(Produit_Tarif_Stock!#REF!&lt;&gt;0,Produit_Tarif_Stock!#REF!,"")</f>
        <v>#REF!</v>
      </c>
      <c r="Q2968" s="518" t="e">
        <f>IF(Produit_Tarif_Stock!#REF!&lt;&gt;0,(E2968-(E2968*H2968)-Produit_Tarif_Stock!#REF!)/Produit_Tarif_Stock!#REF!*100,(E2968-(E2968*H2968)-Produit_Tarif_Stock!#REF!)/Produit_Tarif_Stock!#REF!*100)</f>
        <v>#REF!</v>
      </c>
      <c r="R2968" s="523">
        <f t="shared" si="95"/>
        <v>0</v>
      </c>
      <c r="S2968" s="524" t="e">
        <f>Produit_Tarif_Stock!#REF!</f>
        <v>#REF!</v>
      </c>
    </row>
    <row r="2969" spans="1:19" ht="24.75" customHeight="1">
      <c r="A2969" s="228" t="e">
        <f>Produit_Tarif_Stock!#REF!</f>
        <v>#REF!</v>
      </c>
      <c r="B2969" s="118" t="e">
        <f>IF(Produit_Tarif_Stock!#REF!&lt;&gt;"",Produit_Tarif_Stock!#REF!,"")</f>
        <v>#REF!</v>
      </c>
      <c r="C2969" s="502" t="e">
        <f>IF(Produit_Tarif_Stock!#REF!&lt;&gt;"",Produit_Tarif_Stock!#REF!,"")</f>
        <v>#REF!</v>
      </c>
      <c r="D2969" s="505" t="e">
        <f>IF(Produit_Tarif_Stock!#REF!&lt;&gt;"",Produit_Tarif_Stock!#REF!,"")</f>
        <v>#REF!</v>
      </c>
      <c r="E2969" s="514" t="e">
        <f>IF(Produit_Tarif_Stock!#REF!&lt;&gt;0,Produit_Tarif_Stock!#REF!,"")</f>
        <v>#REF!</v>
      </c>
      <c r="F2969" s="2" t="e">
        <f>IF(Produit_Tarif_Stock!#REF!&lt;&gt;"",Produit_Tarif_Stock!#REF!,"")</f>
        <v>#REF!</v>
      </c>
      <c r="G2969" s="506" t="e">
        <f>IF(Produit_Tarif_Stock!#REF!&lt;&gt;0,Produit_Tarif_Stock!#REF!,"")</f>
        <v>#REF!</v>
      </c>
      <c r="I2969" s="506" t="str">
        <f t="shared" si="94"/>
        <v/>
      </c>
      <c r="J2969" s="2" t="e">
        <f>IF(Produit_Tarif_Stock!#REF!&lt;&gt;0,Produit_Tarif_Stock!#REF!,"")</f>
        <v>#REF!</v>
      </c>
      <c r="K2969" s="2" t="e">
        <f>IF(Produit_Tarif_Stock!#REF!&lt;&gt;0,Produit_Tarif_Stock!#REF!,"")</f>
        <v>#REF!</v>
      </c>
      <c r="L2969" s="114" t="e">
        <f>IF(Produit_Tarif_Stock!#REF!&lt;&gt;0,Produit_Tarif_Stock!#REF!,"")</f>
        <v>#REF!</v>
      </c>
      <c r="M2969" s="114" t="e">
        <f>IF(Produit_Tarif_Stock!#REF!&lt;&gt;0,Produit_Tarif_Stock!#REF!,"")</f>
        <v>#REF!</v>
      </c>
      <c r="N2969" s="454"/>
      <c r="P2969" s="2" t="e">
        <f>IF(Produit_Tarif_Stock!#REF!&lt;&gt;0,Produit_Tarif_Stock!#REF!,"")</f>
        <v>#REF!</v>
      </c>
      <c r="Q2969" s="518" t="e">
        <f>IF(Produit_Tarif_Stock!#REF!&lt;&gt;0,(E2969-(E2969*H2969)-Produit_Tarif_Stock!#REF!)/Produit_Tarif_Stock!#REF!*100,(E2969-(E2969*H2969)-Produit_Tarif_Stock!#REF!)/Produit_Tarif_Stock!#REF!*100)</f>
        <v>#REF!</v>
      </c>
      <c r="R2969" s="523">
        <f t="shared" si="95"/>
        <v>0</v>
      </c>
      <c r="S2969" s="524" t="e">
        <f>Produit_Tarif_Stock!#REF!</f>
        <v>#REF!</v>
      </c>
    </row>
    <row r="2970" spans="1:19" ht="24.75" customHeight="1">
      <c r="A2970" s="228" t="e">
        <f>Produit_Tarif_Stock!#REF!</f>
        <v>#REF!</v>
      </c>
      <c r="B2970" s="118" t="e">
        <f>IF(Produit_Tarif_Stock!#REF!&lt;&gt;"",Produit_Tarif_Stock!#REF!,"")</f>
        <v>#REF!</v>
      </c>
      <c r="C2970" s="502" t="e">
        <f>IF(Produit_Tarif_Stock!#REF!&lt;&gt;"",Produit_Tarif_Stock!#REF!,"")</f>
        <v>#REF!</v>
      </c>
      <c r="D2970" s="505" t="e">
        <f>IF(Produit_Tarif_Stock!#REF!&lt;&gt;"",Produit_Tarif_Stock!#REF!,"")</f>
        <v>#REF!</v>
      </c>
      <c r="E2970" s="514" t="e">
        <f>IF(Produit_Tarif_Stock!#REF!&lt;&gt;0,Produit_Tarif_Stock!#REF!,"")</f>
        <v>#REF!</v>
      </c>
      <c r="F2970" s="2" t="e">
        <f>IF(Produit_Tarif_Stock!#REF!&lt;&gt;"",Produit_Tarif_Stock!#REF!,"")</f>
        <v>#REF!</v>
      </c>
      <c r="G2970" s="506" t="e">
        <f>IF(Produit_Tarif_Stock!#REF!&lt;&gt;0,Produit_Tarif_Stock!#REF!,"")</f>
        <v>#REF!</v>
      </c>
      <c r="I2970" s="506" t="str">
        <f t="shared" si="94"/>
        <v/>
      </c>
      <c r="J2970" s="2" t="e">
        <f>IF(Produit_Tarif_Stock!#REF!&lt;&gt;0,Produit_Tarif_Stock!#REF!,"")</f>
        <v>#REF!</v>
      </c>
      <c r="K2970" s="2" t="e">
        <f>IF(Produit_Tarif_Stock!#REF!&lt;&gt;0,Produit_Tarif_Stock!#REF!,"")</f>
        <v>#REF!</v>
      </c>
      <c r="L2970" s="114" t="e">
        <f>IF(Produit_Tarif_Stock!#REF!&lt;&gt;0,Produit_Tarif_Stock!#REF!,"")</f>
        <v>#REF!</v>
      </c>
      <c r="M2970" s="114" t="e">
        <f>IF(Produit_Tarif_Stock!#REF!&lt;&gt;0,Produit_Tarif_Stock!#REF!,"")</f>
        <v>#REF!</v>
      </c>
      <c r="N2970" s="454"/>
      <c r="P2970" s="2" t="e">
        <f>IF(Produit_Tarif_Stock!#REF!&lt;&gt;0,Produit_Tarif_Stock!#REF!,"")</f>
        <v>#REF!</v>
      </c>
      <c r="Q2970" s="518" t="e">
        <f>IF(Produit_Tarif_Stock!#REF!&lt;&gt;0,(E2970-(E2970*H2970)-Produit_Tarif_Stock!#REF!)/Produit_Tarif_Stock!#REF!*100,(E2970-(E2970*H2970)-Produit_Tarif_Stock!#REF!)/Produit_Tarif_Stock!#REF!*100)</f>
        <v>#REF!</v>
      </c>
      <c r="R2970" s="523">
        <f t="shared" si="95"/>
        <v>0</v>
      </c>
      <c r="S2970" s="524" t="e">
        <f>Produit_Tarif_Stock!#REF!</f>
        <v>#REF!</v>
      </c>
    </row>
    <row r="2971" spans="1:19" ht="24.75" customHeight="1">
      <c r="A2971" s="228" t="e">
        <f>Produit_Tarif_Stock!#REF!</f>
        <v>#REF!</v>
      </c>
      <c r="B2971" s="118" t="e">
        <f>IF(Produit_Tarif_Stock!#REF!&lt;&gt;"",Produit_Tarif_Stock!#REF!,"")</f>
        <v>#REF!</v>
      </c>
      <c r="C2971" s="502" t="e">
        <f>IF(Produit_Tarif_Stock!#REF!&lt;&gt;"",Produit_Tarif_Stock!#REF!,"")</f>
        <v>#REF!</v>
      </c>
      <c r="D2971" s="505" t="e">
        <f>IF(Produit_Tarif_Stock!#REF!&lt;&gt;"",Produit_Tarif_Stock!#REF!,"")</f>
        <v>#REF!</v>
      </c>
      <c r="E2971" s="514" t="e">
        <f>IF(Produit_Tarif_Stock!#REF!&lt;&gt;0,Produit_Tarif_Stock!#REF!,"")</f>
        <v>#REF!</v>
      </c>
      <c r="F2971" s="2" t="e">
        <f>IF(Produit_Tarif_Stock!#REF!&lt;&gt;"",Produit_Tarif_Stock!#REF!,"")</f>
        <v>#REF!</v>
      </c>
      <c r="G2971" s="506" t="e">
        <f>IF(Produit_Tarif_Stock!#REF!&lt;&gt;0,Produit_Tarif_Stock!#REF!,"")</f>
        <v>#REF!</v>
      </c>
      <c r="I2971" s="506" t="str">
        <f t="shared" si="94"/>
        <v/>
      </c>
      <c r="J2971" s="2" t="e">
        <f>IF(Produit_Tarif_Stock!#REF!&lt;&gt;0,Produit_Tarif_Stock!#REF!,"")</f>
        <v>#REF!</v>
      </c>
      <c r="K2971" s="2" t="e">
        <f>IF(Produit_Tarif_Stock!#REF!&lt;&gt;0,Produit_Tarif_Stock!#REF!,"")</f>
        <v>#REF!</v>
      </c>
      <c r="L2971" s="114" t="e">
        <f>IF(Produit_Tarif_Stock!#REF!&lt;&gt;0,Produit_Tarif_Stock!#REF!,"")</f>
        <v>#REF!</v>
      </c>
      <c r="M2971" s="114" t="e">
        <f>IF(Produit_Tarif_Stock!#REF!&lt;&gt;0,Produit_Tarif_Stock!#REF!,"")</f>
        <v>#REF!</v>
      </c>
      <c r="N2971" s="454"/>
      <c r="P2971" s="2" t="e">
        <f>IF(Produit_Tarif_Stock!#REF!&lt;&gt;0,Produit_Tarif_Stock!#REF!,"")</f>
        <v>#REF!</v>
      </c>
      <c r="Q2971" s="518" t="e">
        <f>IF(Produit_Tarif_Stock!#REF!&lt;&gt;0,(E2971-(E2971*H2971)-Produit_Tarif_Stock!#REF!)/Produit_Tarif_Stock!#REF!*100,(E2971-(E2971*H2971)-Produit_Tarif_Stock!#REF!)/Produit_Tarif_Stock!#REF!*100)</f>
        <v>#REF!</v>
      </c>
      <c r="R2971" s="523">
        <f t="shared" si="95"/>
        <v>0</v>
      </c>
      <c r="S2971" s="524" t="e">
        <f>Produit_Tarif_Stock!#REF!</f>
        <v>#REF!</v>
      </c>
    </row>
    <row r="2972" spans="1:19" ht="24.75" customHeight="1">
      <c r="A2972" s="228" t="e">
        <f>Produit_Tarif_Stock!#REF!</f>
        <v>#REF!</v>
      </c>
      <c r="B2972" s="118" t="e">
        <f>IF(Produit_Tarif_Stock!#REF!&lt;&gt;"",Produit_Tarif_Stock!#REF!,"")</f>
        <v>#REF!</v>
      </c>
      <c r="C2972" s="502" t="e">
        <f>IF(Produit_Tarif_Stock!#REF!&lt;&gt;"",Produit_Tarif_Stock!#REF!,"")</f>
        <v>#REF!</v>
      </c>
      <c r="D2972" s="505" t="e">
        <f>IF(Produit_Tarif_Stock!#REF!&lt;&gt;"",Produit_Tarif_Stock!#REF!,"")</f>
        <v>#REF!</v>
      </c>
      <c r="E2972" s="514" t="e">
        <f>IF(Produit_Tarif_Stock!#REF!&lt;&gt;0,Produit_Tarif_Stock!#REF!,"")</f>
        <v>#REF!</v>
      </c>
      <c r="F2972" s="2" t="e">
        <f>IF(Produit_Tarif_Stock!#REF!&lt;&gt;"",Produit_Tarif_Stock!#REF!,"")</f>
        <v>#REF!</v>
      </c>
      <c r="G2972" s="506" t="e">
        <f>IF(Produit_Tarif_Stock!#REF!&lt;&gt;0,Produit_Tarif_Stock!#REF!,"")</f>
        <v>#REF!</v>
      </c>
      <c r="I2972" s="506" t="str">
        <f t="shared" si="94"/>
        <v/>
      </c>
      <c r="J2972" s="2" t="e">
        <f>IF(Produit_Tarif_Stock!#REF!&lt;&gt;0,Produit_Tarif_Stock!#REF!,"")</f>
        <v>#REF!</v>
      </c>
      <c r="K2972" s="2" t="e">
        <f>IF(Produit_Tarif_Stock!#REF!&lt;&gt;0,Produit_Tarif_Stock!#REF!,"")</f>
        <v>#REF!</v>
      </c>
      <c r="L2972" s="114" t="e">
        <f>IF(Produit_Tarif_Stock!#REF!&lt;&gt;0,Produit_Tarif_Stock!#REF!,"")</f>
        <v>#REF!</v>
      </c>
      <c r="M2972" s="114" t="e">
        <f>IF(Produit_Tarif_Stock!#REF!&lt;&gt;0,Produit_Tarif_Stock!#REF!,"")</f>
        <v>#REF!</v>
      </c>
      <c r="N2972" s="454"/>
      <c r="P2972" s="2" t="e">
        <f>IF(Produit_Tarif_Stock!#REF!&lt;&gt;0,Produit_Tarif_Stock!#REF!,"")</f>
        <v>#REF!</v>
      </c>
      <c r="Q2972" s="518" t="e">
        <f>IF(Produit_Tarif_Stock!#REF!&lt;&gt;0,(E2972-(E2972*H2972)-Produit_Tarif_Stock!#REF!)/Produit_Tarif_Stock!#REF!*100,(E2972-(E2972*H2972)-Produit_Tarif_Stock!#REF!)/Produit_Tarif_Stock!#REF!*100)</f>
        <v>#REF!</v>
      </c>
      <c r="R2972" s="523">
        <f t="shared" si="95"/>
        <v>0</v>
      </c>
      <c r="S2972" s="524" t="e">
        <f>Produit_Tarif_Stock!#REF!</f>
        <v>#REF!</v>
      </c>
    </row>
    <row r="2973" spans="1:19" ht="24.75" customHeight="1">
      <c r="A2973" s="228" t="e">
        <f>Produit_Tarif_Stock!#REF!</f>
        <v>#REF!</v>
      </c>
      <c r="B2973" s="118" t="e">
        <f>IF(Produit_Tarif_Stock!#REF!&lt;&gt;"",Produit_Tarif_Stock!#REF!,"")</f>
        <v>#REF!</v>
      </c>
      <c r="C2973" s="502" t="e">
        <f>IF(Produit_Tarif_Stock!#REF!&lt;&gt;"",Produit_Tarif_Stock!#REF!,"")</f>
        <v>#REF!</v>
      </c>
      <c r="D2973" s="505" t="e">
        <f>IF(Produit_Tarif_Stock!#REF!&lt;&gt;"",Produit_Tarif_Stock!#REF!,"")</f>
        <v>#REF!</v>
      </c>
      <c r="E2973" s="514" t="e">
        <f>IF(Produit_Tarif_Stock!#REF!&lt;&gt;0,Produit_Tarif_Stock!#REF!,"")</f>
        <v>#REF!</v>
      </c>
      <c r="F2973" s="2" t="e">
        <f>IF(Produit_Tarif_Stock!#REF!&lt;&gt;"",Produit_Tarif_Stock!#REF!,"")</f>
        <v>#REF!</v>
      </c>
      <c r="G2973" s="506" t="e">
        <f>IF(Produit_Tarif_Stock!#REF!&lt;&gt;0,Produit_Tarif_Stock!#REF!,"")</f>
        <v>#REF!</v>
      </c>
      <c r="I2973" s="506" t="str">
        <f t="shared" si="94"/>
        <v/>
      </c>
      <c r="J2973" s="2" t="e">
        <f>IF(Produit_Tarif_Stock!#REF!&lt;&gt;0,Produit_Tarif_Stock!#REF!,"")</f>
        <v>#REF!</v>
      </c>
      <c r="K2973" s="2" t="e">
        <f>IF(Produit_Tarif_Stock!#REF!&lt;&gt;0,Produit_Tarif_Stock!#REF!,"")</f>
        <v>#REF!</v>
      </c>
      <c r="L2973" s="114" t="e">
        <f>IF(Produit_Tarif_Stock!#REF!&lt;&gt;0,Produit_Tarif_Stock!#REF!,"")</f>
        <v>#REF!</v>
      </c>
      <c r="M2973" s="114" t="e">
        <f>IF(Produit_Tarif_Stock!#REF!&lt;&gt;0,Produit_Tarif_Stock!#REF!,"")</f>
        <v>#REF!</v>
      </c>
      <c r="N2973" s="454"/>
      <c r="P2973" s="2" t="e">
        <f>IF(Produit_Tarif_Stock!#REF!&lt;&gt;0,Produit_Tarif_Stock!#REF!,"")</f>
        <v>#REF!</v>
      </c>
      <c r="Q2973" s="518" t="e">
        <f>IF(Produit_Tarif_Stock!#REF!&lt;&gt;0,(E2973-(E2973*H2973)-Produit_Tarif_Stock!#REF!)/Produit_Tarif_Stock!#REF!*100,(E2973-(E2973*H2973)-Produit_Tarif_Stock!#REF!)/Produit_Tarif_Stock!#REF!*100)</f>
        <v>#REF!</v>
      </c>
      <c r="R2973" s="523">
        <f t="shared" si="95"/>
        <v>0</v>
      </c>
      <c r="S2973" s="524" t="e">
        <f>Produit_Tarif_Stock!#REF!</f>
        <v>#REF!</v>
      </c>
    </row>
    <row r="2974" spans="1:19" ht="24.75" customHeight="1">
      <c r="A2974" s="228" t="e">
        <f>Produit_Tarif_Stock!#REF!</f>
        <v>#REF!</v>
      </c>
      <c r="B2974" s="118" t="e">
        <f>IF(Produit_Tarif_Stock!#REF!&lt;&gt;"",Produit_Tarif_Stock!#REF!,"")</f>
        <v>#REF!</v>
      </c>
      <c r="C2974" s="502" t="e">
        <f>IF(Produit_Tarif_Stock!#REF!&lt;&gt;"",Produit_Tarif_Stock!#REF!,"")</f>
        <v>#REF!</v>
      </c>
      <c r="D2974" s="505" t="e">
        <f>IF(Produit_Tarif_Stock!#REF!&lt;&gt;"",Produit_Tarif_Stock!#REF!,"")</f>
        <v>#REF!</v>
      </c>
      <c r="E2974" s="514" t="e">
        <f>IF(Produit_Tarif_Stock!#REF!&lt;&gt;0,Produit_Tarif_Stock!#REF!,"")</f>
        <v>#REF!</v>
      </c>
      <c r="F2974" s="2" t="e">
        <f>IF(Produit_Tarif_Stock!#REF!&lt;&gt;"",Produit_Tarif_Stock!#REF!,"")</f>
        <v>#REF!</v>
      </c>
      <c r="G2974" s="506" t="e">
        <f>IF(Produit_Tarif_Stock!#REF!&lt;&gt;0,Produit_Tarif_Stock!#REF!,"")</f>
        <v>#REF!</v>
      </c>
      <c r="I2974" s="506" t="str">
        <f t="shared" si="94"/>
        <v/>
      </c>
      <c r="J2974" s="2" t="e">
        <f>IF(Produit_Tarif_Stock!#REF!&lt;&gt;0,Produit_Tarif_Stock!#REF!,"")</f>
        <v>#REF!</v>
      </c>
      <c r="K2974" s="2" t="e">
        <f>IF(Produit_Tarif_Stock!#REF!&lt;&gt;0,Produit_Tarif_Stock!#REF!,"")</f>
        <v>#REF!</v>
      </c>
      <c r="L2974" s="114" t="e">
        <f>IF(Produit_Tarif_Stock!#REF!&lt;&gt;0,Produit_Tarif_Stock!#REF!,"")</f>
        <v>#REF!</v>
      </c>
      <c r="M2974" s="114" t="e">
        <f>IF(Produit_Tarif_Stock!#REF!&lt;&gt;0,Produit_Tarif_Stock!#REF!,"")</f>
        <v>#REF!</v>
      </c>
      <c r="N2974" s="454"/>
      <c r="P2974" s="2" t="e">
        <f>IF(Produit_Tarif_Stock!#REF!&lt;&gt;0,Produit_Tarif_Stock!#REF!,"")</f>
        <v>#REF!</v>
      </c>
      <c r="Q2974" s="518" t="e">
        <f>IF(Produit_Tarif_Stock!#REF!&lt;&gt;0,(E2974-(E2974*H2974)-Produit_Tarif_Stock!#REF!)/Produit_Tarif_Stock!#REF!*100,(E2974-(E2974*H2974)-Produit_Tarif_Stock!#REF!)/Produit_Tarif_Stock!#REF!*100)</f>
        <v>#REF!</v>
      </c>
      <c r="R2974" s="523">
        <f t="shared" si="95"/>
        <v>0</v>
      </c>
      <c r="S2974" s="524" t="e">
        <f>Produit_Tarif_Stock!#REF!</f>
        <v>#REF!</v>
      </c>
    </row>
    <row r="2975" spans="1:19" ht="24.75" customHeight="1">
      <c r="A2975" s="228" t="e">
        <f>Produit_Tarif_Stock!#REF!</f>
        <v>#REF!</v>
      </c>
      <c r="B2975" s="118" t="e">
        <f>IF(Produit_Tarif_Stock!#REF!&lt;&gt;"",Produit_Tarif_Stock!#REF!,"")</f>
        <v>#REF!</v>
      </c>
      <c r="C2975" s="502" t="e">
        <f>IF(Produit_Tarif_Stock!#REF!&lt;&gt;"",Produit_Tarif_Stock!#REF!,"")</f>
        <v>#REF!</v>
      </c>
      <c r="D2975" s="505" t="e">
        <f>IF(Produit_Tarif_Stock!#REF!&lt;&gt;"",Produit_Tarif_Stock!#REF!,"")</f>
        <v>#REF!</v>
      </c>
      <c r="E2975" s="514" t="e">
        <f>IF(Produit_Tarif_Stock!#REF!&lt;&gt;0,Produit_Tarif_Stock!#REF!,"")</f>
        <v>#REF!</v>
      </c>
      <c r="F2975" s="2" t="e">
        <f>IF(Produit_Tarif_Stock!#REF!&lt;&gt;"",Produit_Tarif_Stock!#REF!,"")</f>
        <v>#REF!</v>
      </c>
      <c r="G2975" s="506" t="e">
        <f>IF(Produit_Tarif_Stock!#REF!&lt;&gt;0,Produit_Tarif_Stock!#REF!,"")</f>
        <v>#REF!</v>
      </c>
      <c r="I2975" s="506" t="str">
        <f t="shared" si="94"/>
        <v/>
      </c>
      <c r="J2975" s="2" t="e">
        <f>IF(Produit_Tarif_Stock!#REF!&lt;&gt;0,Produit_Tarif_Stock!#REF!,"")</f>
        <v>#REF!</v>
      </c>
      <c r="K2975" s="2" t="e">
        <f>IF(Produit_Tarif_Stock!#REF!&lt;&gt;0,Produit_Tarif_Stock!#REF!,"")</f>
        <v>#REF!</v>
      </c>
      <c r="L2975" s="114" t="e">
        <f>IF(Produit_Tarif_Stock!#REF!&lt;&gt;0,Produit_Tarif_Stock!#REF!,"")</f>
        <v>#REF!</v>
      </c>
      <c r="M2975" s="114" t="e">
        <f>IF(Produit_Tarif_Stock!#REF!&lt;&gt;0,Produit_Tarif_Stock!#REF!,"")</f>
        <v>#REF!</v>
      </c>
      <c r="N2975" s="454"/>
      <c r="P2975" s="2" t="e">
        <f>IF(Produit_Tarif_Stock!#REF!&lt;&gt;0,Produit_Tarif_Stock!#REF!,"")</f>
        <v>#REF!</v>
      </c>
      <c r="Q2975" s="518" t="e">
        <f>IF(Produit_Tarif_Stock!#REF!&lt;&gt;0,(E2975-(E2975*H2975)-Produit_Tarif_Stock!#REF!)/Produit_Tarif_Stock!#REF!*100,(E2975-(E2975*H2975)-Produit_Tarif_Stock!#REF!)/Produit_Tarif_Stock!#REF!*100)</f>
        <v>#REF!</v>
      </c>
      <c r="R2975" s="523">
        <f t="shared" si="95"/>
        <v>0</v>
      </c>
      <c r="S2975" s="524" t="e">
        <f>Produit_Tarif_Stock!#REF!</f>
        <v>#REF!</v>
      </c>
    </row>
    <row r="2976" spans="1:19" ht="24.75" customHeight="1">
      <c r="A2976" s="228" t="e">
        <f>Produit_Tarif_Stock!#REF!</f>
        <v>#REF!</v>
      </c>
      <c r="B2976" s="118" t="e">
        <f>IF(Produit_Tarif_Stock!#REF!&lt;&gt;"",Produit_Tarif_Stock!#REF!,"")</f>
        <v>#REF!</v>
      </c>
      <c r="C2976" s="502" t="e">
        <f>IF(Produit_Tarif_Stock!#REF!&lt;&gt;"",Produit_Tarif_Stock!#REF!,"")</f>
        <v>#REF!</v>
      </c>
      <c r="D2976" s="505" t="e">
        <f>IF(Produit_Tarif_Stock!#REF!&lt;&gt;"",Produit_Tarif_Stock!#REF!,"")</f>
        <v>#REF!</v>
      </c>
      <c r="E2976" s="514" t="e">
        <f>IF(Produit_Tarif_Stock!#REF!&lt;&gt;0,Produit_Tarif_Stock!#REF!,"")</f>
        <v>#REF!</v>
      </c>
      <c r="F2976" s="2" t="e">
        <f>IF(Produit_Tarif_Stock!#REF!&lt;&gt;"",Produit_Tarif_Stock!#REF!,"")</f>
        <v>#REF!</v>
      </c>
      <c r="G2976" s="506" t="e">
        <f>IF(Produit_Tarif_Stock!#REF!&lt;&gt;0,Produit_Tarif_Stock!#REF!,"")</f>
        <v>#REF!</v>
      </c>
      <c r="I2976" s="506" t="str">
        <f t="shared" si="94"/>
        <v/>
      </c>
      <c r="J2976" s="2" t="e">
        <f>IF(Produit_Tarif_Stock!#REF!&lt;&gt;0,Produit_Tarif_Stock!#REF!,"")</f>
        <v>#REF!</v>
      </c>
      <c r="K2976" s="2" t="e">
        <f>IF(Produit_Tarif_Stock!#REF!&lt;&gt;0,Produit_Tarif_Stock!#REF!,"")</f>
        <v>#REF!</v>
      </c>
      <c r="L2976" s="114" t="e">
        <f>IF(Produit_Tarif_Stock!#REF!&lt;&gt;0,Produit_Tarif_Stock!#REF!,"")</f>
        <v>#REF!</v>
      </c>
      <c r="M2976" s="114" t="e">
        <f>IF(Produit_Tarif_Stock!#REF!&lt;&gt;0,Produit_Tarif_Stock!#REF!,"")</f>
        <v>#REF!</v>
      </c>
      <c r="N2976" s="454"/>
      <c r="P2976" s="2" t="e">
        <f>IF(Produit_Tarif_Stock!#REF!&lt;&gt;0,Produit_Tarif_Stock!#REF!,"")</f>
        <v>#REF!</v>
      </c>
      <c r="Q2976" s="518" t="e">
        <f>IF(Produit_Tarif_Stock!#REF!&lt;&gt;0,(E2976-(E2976*H2976)-Produit_Tarif_Stock!#REF!)/Produit_Tarif_Stock!#REF!*100,(E2976-(E2976*H2976)-Produit_Tarif_Stock!#REF!)/Produit_Tarif_Stock!#REF!*100)</f>
        <v>#REF!</v>
      </c>
      <c r="R2976" s="523">
        <f t="shared" si="95"/>
        <v>0</v>
      </c>
      <c r="S2976" s="524" t="e">
        <f>Produit_Tarif_Stock!#REF!</f>
        <v>#REF!</v>
      </c>
    </row>
    <row r="2977" spans="1:19" ht="24.75" customHeight="1">
      <c r="A2977" s="228" t="e">
        <f>Produit_Tarif_Stock!#REF!</f>
        <v>#REF!</v>
      </c>
      <c r="B2977" s="118" t="e">
        <f>IF(Produit_Tarif_Stock!#REF!&lt;&gt;"",Produit_Tarif_Stock!#REF!,"")</f>
        <v>#REF!</v>
      </c>
      <c r="C2977" s="502" t="e">
        <f>IF(Produit_Tarif_Stock!#REF!&lt;&gt;"",Produit_Tarif_Stock!#REF!,"")</f>
        <v>#REF!</v>
      </c>
      <c r="D2977" s="505" t="e">
        <f>IF(Produit_Tarif_Stock!#REF!&lt;&gt;"",Produit_Tarif_Stock!#REF!,"")</f>
        <v>#REF!</v>
      </c>
      <c r="E2977" s="514" t="e">
        <f>IF(Produit_Tarif_Stock!#REF!&lt;&gt;0,Produit_Tarif_Stock!#REF!,"")</f>
        <v>#REF!</v>
      </c>
      <c r="F2977" s="2" t="e">
        <f>IF(Produit_Tarif_Stock!#REF!&lt;&gt;"",Produit_Tarif_Stock!#REF!,"")</f>
        <v>#REF!</v>
      </c>
      <c r="G2977" s="506" t="e">
        <f>IF(Produit_Tarif_Stock!#REF!&lt;&gt;0,Produit_Tarif_Stock!#REF!,"")</f>
        <v>#REF!</v>
      </c>
      <c r="I2977" s="506" t="str">
        <f t="shared" si="94"/>
        <v/>
      </c>
      <c r="J2977" s="2" t="e">
        <f>IF(Produit_Tarif_Stock!#REF!&lt;&gt;0,Produit_Tarif_Stock!#REF!,"")</f>
        <v>#REF!</v>
      </c>
      <c r="K2977" s="2" t="e">
        <f>IF(Produit_Tarif_Stock!#REF!&lt;&gt;0,Produit_Tarif_Stock!#REF!,"")</f>
        <v>#REF!</v>
      </c>
      <c r="L2977" s="114" t="e">
        <f>IF(Produit_Tarif_Stock!#REF!&lt;&gt;0,Produit_Tarif_Stock!#REF!,"")</f>
        <v>#REF!</v>
      </c>
      <c r="M2977" s="114" t="e">
        <f>IF(Produit_Tarif_Stock!#REF!&lt;&gt;0,Produit_Tarif_Stock!#REF!,"")</f>
        <v>#REF!</v>
      </c>
      <c r="N2977" s="454"/>
      <c r="P2977" s="2" t="e">
        <f>IF(Produit_Tarif_Stock!#REF!&lt;&gt;0,Produit_Tarif_Stock!#REF!,"")</f>
        <v>#REF!</v>
      </c>
      <c r="Q2977" s="518" t="e">
        <f>IF(Produit_Tarif_Stock!#REF!&lt;&gt;0,(E2977-(E2977*H2977)-Produit_Tarif_Stock!#REF!)/Produit_Tarif_Stock!#REF!*100,(E2977-(E2977*H2977)-Produit_Tarif_Stock!#REF!)/Produit_Tarif_Stock!#REF!*100)</f>
        <v>#REF!</v>
      </c>
      <c r="R2977" s="523">
        <f t="shared" si="95"/>
        <v>0</v>
      </c>
      <c r="S2977" s="524" t="e">
        <f>Produit_Tarif_Stock!#REF!</f>
        <v>#REF!</v>
      </c>
    </row>
    <row r="2978" spans="1:19" ht="24.75" customHeight="1">
      <c r="A2978" s="228" t="e">
        <f>Produit_Tarif_Stock!#REF!</f>
        <v>#REF!</v>
      </c>
      <c r="B2978" s="118" t="e">
        <f>IF(Produit_Tarif_Stock!#REF!&lt;&gt;"",Produit_Tarif_Stock!#REF!,"")</f>
        <v>#REF!</v>
      </c>
      <c r="C2978" s="502" t="e">
        <f>IF(Produit_Tarif_Stock!#REF!&lt;&gt;"",Produit_Tarif_Stock!#REF!,"")</f>
        <v>#REF!</v>
      </c>
      <c r="D2978" s="505" t="e">
        <f>IF(Produit_Tarif_Stock!#REF!&lt;&gt;"",Produit_Tarif_Stock!#REF!,"")</f>
        <v>#REF!</v>
      </c>
      <c r="E2978" s="514" t="e">
        <f>IF(Produit_Tarif_Stock!#REF!&lt;&gt;0,Produit_Tarif_Stock!#REF!,"")</f>
        <v>#REF!</v>
      </c>
      <c r="F2978" s="2" t="e">
        <f>IF(Produit_Tarif_Stock!#REF!&lt;&gt;"",Produit_Tarif_Stock!#REF!,"")</f>
        <v>#REF!</v>
      </c>
      <c r="G2978" s="506" t="e">
        <f>IF(Produit_Tarif_Stock!#REF!&lt;&gt;0,Produit_Tarif_Stock!#REF!,"")</f>
        <v>#REF!</v>
      </c>
      <c r="I2978" s="506" t="str">
        <f t="shared" si="94"/>
        <v/>
      </c>
      <c r="J2978" s="2" t="e">
        <f>IF(Produit_Tarif_Stock!#REF!&lt;&gt;0,Produit_Tarif_Stock!#REF!,"")</f>
        <v>#REF!</v>
      </c>
      <c r="K2978" s="2" t="e">
        <f>IF(Produit_Tarif_Stock!#REF!&lt;&gt;0,Produit_Tarif_Stock!#REF!,"")</f>
        <v>#REF!</v>
      </c>
      <c r="L2978" s="114" t="e">
        <f>IF(Produit_Tarif_Stock!#REF!&lt;&gt;0,Produit_Tarif_Stock!#REF!,"")</f>
        <v>#REF!</v>
      </c>
      <c r="M2978" s="114" t="e">
        <f>IF(Produit_Tarif_Stock!#REF!&lt;&gt;0,Produit_Tarif_Stock!#REF!,"")</f>
        <v>#REF!</v>
      </c>
      <c r="N2978" s="454"/>
      <c r="P2978" s="2" t="e">
        <f>IF(Produit_Tarif_Stock!#REF!&lt;&gt;0,Produit_Tarif_Stock!#REF!,"")</f>
        <v>#REF!</v>
      </c>
      <c r="Q2978" s="518" t="e">
        <f>IF(Produit_Tarif_Stock!#REF!&lt;&gt;0,(E2978-(E2978*H2978)-Produit_Tarif_Stock!#REF!)/Produit_Tarif_Stock!#REF!*100,(E2978-(E2978*H2978)-Produit_Tarif_Stock!#REF!)/Produit_Tarif_Stock!#REF!*100)</f>
        <v>#REF!</v>
      </c>
      <c r="R2978" s="523">
        <f t="shared" si="95"/>
        <v>0</v>
      </c>
      <c r="S2978" s="524" t="e">
        <f>Produit_Tarif_Stock!#REF!</f>
        <v>#REF!</v>
      </c>
    </row>
    <row r="2979" spans="1:19" ht="24.75" customHeight="1">
      <c r="A2979" s="228" t="e">
        <f>Produit_Tarif_Stock!#REF!</f>
        <v>#REF!</v>
      </c>
      <c r="B2979" s="118" t="e">
        <f>IF(Produit_Tarif_Stock!#REF!&lt;&gt;"",Produit_Tarif_Stock!#REF!,"")</f>
        <v>#REF!</v>
      </c>
      <c r="C2979" s="502" t="e">
        <f>IF(Produit_Tarif_Stock!#REF!&lt;&gt;"",Produit_Tarif_Stock!#REF!,"")</f>
        <v>#REF!</v>
      </c>
      <c r="D2979" s="505" t="e">
        <f>IF(Produit_Tarif_Stock!#REF!&lt;&gt;"",Produit_Tarif_Stock!#REF!,"")</f>
        <v>#REF!</v>
      </c>
      <c r="E2979" s="514" t="e">
        <f>IF(Produit_Tarif_Stock!#REF!&lt;&gt;0,Produit_Tarif_Stock!#REF!,"")</f>
        <v>#REF!</v>
      </c>
      <c r="F2979" s="2" t="e">
        <f>IF(Produit_Tarif_Stock!#REF!&lt;&gt;"",Produit_Tarif_Stock!#REF!,"")</f>
        <v>#REF!</v>
      </c>
      <c r="G2979" s="506" t="e">
        <f>IF(Produit_Tarif_Stock!#REF!&lt;&gt;0,Produit_Tarif_Stock!#REF!,"")</f>
        <v>#REF!</v>
      </c>
      <c r="I2979" s="506" t="str">
        <f t="shared" si="94"/>
        <v/>
      </c>
      <c r="J2979" s="2" t="e">
        <f>IF(Produit_Tarif_Stock!#REF!&lt;&gt;0,Produit_Tarif_Stock!#REF!,"")</f>
        <v>#REF!</v>
      </c>
      <c r="K2979" s="2" t="e">
        <f>IF(Produit_Tarif_Stock!#REF!&lt;&gt;0,Produit_Tarif_Stock!#REF!,"")</f>
        <v>#REF!</v>
      </c>
      <c r="L2979" s="114" t="e">
        <f>IF(Produit_Tarif_Stock!#REF!&lt;&gt;0,Produit_Tarif_Stock!#REF!,"")</f>
        <v>#REF!</v>
      </c>
      <c r="M2979" s="114" t="e">
        <f>IF(Produit_Tarif_Stock!#REF!&lt;&gt;0,Produit_Tarif_Stock!#REF!,"")</f>
        <v>#REF!</v>
      </c>
      <c r="N2979" s="454"/>
      <c r="P2979" s="2" t="e">
        <f>IF(Produit_Tarif_Stock!#REF!&lt;&gt;0,Produit_Tarif_Stock!#REF!,"")</f>
        <v>#REF!</v>
      </c>
      <c r="Q2979" s="518" t="e">
        <f>IF(Produit_Tarif_Stock!#REF!&lt;&gt;0,(E2979-(E2979*H2979)-Produit_Tarif_Stock!#REF!)/Produit_Tarif_Stock!#REF!*100,(E2979-(E2979*H2979)-Produit_Tarif_Stock!#REF!)/Produit_Tarif_Stock!#REF!*100)</f>
        <v>#REF!</v>
      </c>
      <c r="R2979" s="523">
        <f t="shared" si="95"/>
        <v>0</v>
      </c>
      <c r="S2979" s="524" t="e">
        <f>Produit_Tarif_Stock!#REF!</f>
        <v>#REF!</v>
      </c>
    </row>
    <row r="2980" spans="1:19" ht="24.75" customHeight="1">
      <c r="A2980" s="228" t="e">
        <f>Produit_Tarif_Stock!#REF!</f>
        <v>#REF!</v>
      </c>
      <c r="B2980" s="118" t="e">
        <f>IF(Produit_Tarif_Stock!#REF!&lt;&gt;"",Produit_Tarif_Stock!#REF!,"")</f>
        <v>#REF!</v>
      </c>
      <c r="C2980" s="502" t="e">
        <f>IF(Produit_Tarif_Stock!#REF!&lt;&gt;"",Produit_Tarif_Stock!#REF!,"")</f>
        <v>#REF!</v>
      </c>
      <c r="D2980" s="505" t="e">
        <f>IF(Produit_Tarif_Stock!#REF!&lt;&gt;"",Produit_Tarif_Stock!#REF!,"")</f>
        <v>#REF!</v>
      </c>
      <c r="E2980" s="514" t="e">
        <f>IF(Produit_Tarif_Stock!#REF!&lt;&gt;0,Produit_Tarif_Stock!#REF!,"")</f>
        <v>#REF!</v>
      </c>
      <c r="F2980" s="2" t="e">
        <f>IF(Produit_Tarif_Stock!#REF!&lt;&gt;"",Produit_Tarif_Stock!#REF!,"")</f>
        <v>#REF!</v>
      </c>
      <c r="G2980" s="506" t="e">
        <f>IF(Produit_Tarif_Stock!#REF!&lt;&gt;0,Produit_Tarif_Stock!#REF!,"")</f>
        <v>#REF!</v>
      </c>
      <c r="I2980" s="506" t="str">
        <f t="shared" si="94"/>
        <v/>
      </c>
      <c r="J2980" s="2" t="e">
        <f>IF(Produit_Tarif_Stock!#REF!&lt;&gt;0,Produit_Tarif_Stock!#REF!,"")</f>
        <v>#REF!</v>
      </c>
      <c r="K2980" s="2" t="e">
        <f>IF(Produit_Tarif_Stock!#REF!&lt;&gt;0,Produit_Tarif_Stock!#REF!,"")</f>
        <v>#REF!</v>
      </c>
      <c r="L2980" s="114" t="e">
        <f>IF(Produit_Tarif_Stock!#REF!&lt;&gt;0,Produit_Tarif_Stock!#REF!,"")</f>
        <v>#REF!</v>
      </c>
      <c r="M2980" s="114" t="e">
        <f>IF(Produit_Tarif_Stock!#REF!&lt;&gt;0,Produit_Tarif_Stock!#REF!,"")</f>
        <v>#REF!</v>
      </c>
      <c r="N2980" s="454"/>
      <c r="P2980" s="2" t="e">
        <f>IF(Produit_Tarif_Stock!#REF!&lt;&gt;0,Produit_Tarif_Stock!#REF!,"")</f>
        <v>#REF!</v>
      </c>
      <c r="Q2980" s="518" t="e">
        <f>IF(Produit_Tarif_Stock!#REF!&lt;&gt;0,(E2980-(E2980*H2980)-Produit_Tarif_Stock!#REF!)/Produit_Tarif_Stock!#REF!*100,(E2980-(E2980*H2980)-Produit_Tarif_Stock!#REF!)/Produit_Tarif_Stock!#REF!*100)</f>
        <v>#REF!</v>
      </c>
      <c r="R2980" s="523">
        <f t="shared" si="95"/>
        <v>0</v>
      </c>
      <c r="S2980" s="524" t="e">
        <f>Produit_Tarif_Stock!#REF!</f>
        <v>#REF!</v>
      </c>
    </row>
    <row r="2981" spans="1:19" ht="24.75" customHeight="1">
      <c r="A2981" s="228" t="e">
        <f>Produit_Tarif_Stock!#REF!</f>
        <v>#REF!</v>
      </c>
      <c r="B2981" s="118" t="e">
        <f>IF(Produit_Tarif_Stock!#REF!&lt;&gt;"",Produit_Tarif_Stock!#REF!,"")</f>
        <v>#REF!</v>
      </c>
      <c r="C2981" s="502" t="e">
        <f>IF(Produit_Tarif_Stock!#REF!&lt;&gt;"",Produit_Tarif_Stock!#REF!,"")</f>
        <v>#REF!</v>
      </c>
      <c r="D2981" s="505" t="e">
        <f>IF(Produit_Tarif_Stock!#REF!&lt;&gt;"",Produit_Tarif_Stock!#REF!,"")</f>
        <v>#REF!</v>
      </c>
      <c r="E2981" s="514" t="e">
        <f>IF(Produit_Tarif_Stock!#REF!&lt;&gt;0,Produit_Tarif_Stock!#REF!,"")</f>
        <v>#REF!</v>
      </c>
      <c r="F2981" s="2" t="e">
        <f>IF(Produit_Tarif_Stock!#REF!&lt;&gt;"",Produit_Tarif_Stock!#REF!,"")</f>
        <v>#REF!</v>
      </c>
      <c r="G2981" s="506" t="e">
        <f>IF(Produit_Tarif_Stock!#REF!&lt;&gt;0,Produit_Tarif_Stock!#REF!,"")</f>
        <v>#REF!</v>
      </c>
      <c r="I2981" s="506" t="str">
        <f t="shared" si="94"/>
        <v/>
      </c>
      <c r="J2981" s="2" t="e">
        <f>IF(Produit_Tarif_Stock!#REF!&lt;&gt;0,Produit_Tarif_Stock!#REF!,"")</f>
        <v>#REF!</v>
      </c>
      <c r="K2981" s="2" t="e">
        <f>IF(Produit_Tarif_Stock!#REF!&lt;&gt;0,Produit_Tarif_Stock!#REF!,"")</f>
        <v>#REF!</v>
      </c>
      <c r="L2981" s="114" t="e">
        <f>IF(Produit_Tarif_Stock!#REF!&lt;&gt;0,Produit_Tarif_Stock!#REF!,"")</f>
        <v>#REF!</v>
      </c>
      <c r="M2981" s="114" t="e">
        <f>IF(Produit_Tarif_Stock!#REF!&lt;&gt;0,Produit_Tarif_Stock!#REF!,"")</f>
        <v>#REF!</v>
      </c>
      <c r="N2981" s="454"/>
      <c r="P2981" s="2" t="e">
        <f>IF(Produit_Tarif_Stock!#REF!&lt;&gt;0,Produit_Tarif_Stock!#REF!,"")</f>
        <v>#REF!</v>
      </c>
      <c r="Q2981" s="518" t="e">
        <f>IF(Produit_Tarif_Stock!#REF!&lt;&gt;0,(E2981-(E2981*H2981)-Produit_Tarif_Stock!#REF!)/Produit_Tarif_Stock!#REF!*100,(E2981-(E2981*H2981)-Produit_Tarif_Stock!#REF!)/Produit_Tarif_Stock!#REF!*100)</f>
        <v>#REF!</v>
      </c>
      <c r="R2981" s="523">
        <f t="shared" si="95"/>
        <v>0</v>
      </c>
      <c r="S2981" s="524" t="e">
        <f>Produit_Tarif_Stock!#REF!</f>
        <v>#REF!</v>
      </c>
    </row>
    <row r="2982" spans="1:19" ht="24.75" customHeight="1">
      <c r="A2982" s="228" t="e">
        <f>Produit_Tarif_Stock!#REF!</f>
        <v>#REF!</v>
      </c>
      <c r="B2982" s="118" t="e">
        <f>IF(Produit_Tarif_Stock!#REF!&lt;&gt;"",Produit_Tarif_Stock!#REF!,"")</f>
        <v>#REF!</v>
      </c>
      <c r="C2982" s="502" t="e">
        <f>IF(Produit_Tarif_Stock!#REF!&lt;&gt;"",Produit_Tarif_Stock!#REF!,"")</f>
        <v>#REF!</v>
      </c>
      <c r="D2982" s="505" t="e">
        <f>IF(Produit_Tarif_Stock!#REF!&lt;&gt;"",Produit_Tarif_Stock!#REF!,"")</f>
        <v>#REF!</v>
      </c>
      <c r="E2982" s="514" t="e">
        <f>IF(Produit_Tarif_Stock!#REF!&lt;&gt;0,Produit_Tarif_Stock!#REF!,"")</f>
        <v>#REF!</v>
      </c>
      <c r="F2982" s="2" t="e">
        <f>IF(Produit_Tarif_Stock!#REF!&lt;&gt;"",Produit_Tarif_Stock!#REF!,"")</f>
        <v>#REF!</v>
      </c>
      <c r="G2982" s="506" t="e">
        <f>IF(Produit_Tarif_Stock!#REF!&lt;&gt;0,Produit_Tarif_Stock!#REF!,"")</f>
        <v>#REF!</v>
      </c>
      <c r="I2982" s="506" t="str">
        <f t="shared" si="94"/>
        <v/>
      </c>
      <c r="J2982" s="2" t="e">
        <f>IF(Produit_Tarif_Stock!#REF!&lt;&gt;0,Produit_Tarif_Stock!#REF!,"")</f>
        <v>#REF!</v>
      </c>
      <c r="K2982" s="2" t="e">
        <f>IF(Produit_Tarif_Stock!#REF!&lt;&gt;0,Produit_Tarif_Stock!#REF!,"")</f>
        <v>#REF!</v>
      </c>
      <c r="L2982" s="114" t="e">
        <f>IF(Produit_Tarif_Stock!#REF!&lt;&gt;0,Produit_Tarif_Stock!#REF!,"")</f>
        <v>#REF!</v>
      </c>
      <c r="M2982" s="114" t="e">
        <f>IF(Produit_Tarif_Stock!#REF!&lt;&gt;0,Produit_Tarif_Stock!#REF!,"")</f>
        <v>#REF!</v>
      </c>
      <c r="N2982" s="454"/>
      <c r="P2982" s="2" t="e">
        <f>IF(Produit_Tarif_Stock!#REF!&lt;&gt;0,Produit_Tarif_Stock!#REF!,"")</f>
        <v>#REF!</v>
      </c>
      <c r="Q2982" s="518" t="e">
        <f>IF(Produit_Tarif_Stock!#REF!&lt;&gt;0,(E2982-(E2982*H2982)-Produit_Tarif_Stock!#REF!)/Produit_Tarif_Stock!#REF!*100,(E2982-(E2982*H2982)-Produit_Tarif_Stock!#REF!)/Produit_Tarif_Stock!#REF!*100)</f>
        <v>#REF!</v>
      </c>
      <c r="R2982" s="523">
        <f t="shared" si="95"/>
        <v>0</v>
      </c>
      <c r="S2982" s="524" t="e">
        <f>Produit_Tarif_Stock!#REF!</f>
        <v>#REF!</v>
      </c>
    </row>
    <row r="2983" spans="1:19" ht="24.75" customHeight="1">
      <c r="A2983" s="228" t="e">
        <f>Produit_Tarif_Stock!#REF!</f>
        <v>#REF!</v>
      </c>
      <c r="B2983" s="118" t="e">
        <f>IF(Produit_Tarif_Stock!#REF!&lt;&gt;"",Produit_Tarif_Stock!#REF!,"")</f>
        <v>#REF!</v>
      </c>
      <c r="C2983" s="502" t="e">
        <f>IF(Produit_Tarif_Stock!#REF!&lt;&gt;"",Produit_Tarif_Stock!#REF!,"")</f>
        <v>#REF!</v>
      </c>
      <c r="D2983" s="505" t="e">
        <f>IF(Produit_Tarif_Stock!#REF!&lt;&gt;"",Produit_Tarif_Stock!#REF!,"")</f>
        <v>#REF!</v>
      </c>
      <c r="E2983" s="514" t="e">
        <f>IF(Produit_Tarif_Stock!#REF!&lt;&gt;0,Produit_Tarif_Stock!#REF!,"")</f>
        <v>#REF!</v>
      </c>
      <c r="F2983" s="2" t="e">
        <f>IF(Produit_Tarif_Stock!#REF!&lt;&gt;"",Produit_Tarif_Stock!#REF!,"")</f>
        <v>#REF!</v>
      </c>
      <c r="G2983" s="506" t="e">
        <f>IF(Produit_Tarif_Stock!#REF!&lt;&gt;0,Produit_Tarif_Stock!#REF!,"")</f>
        <v>#REF!</v>
      </c>
      <c r="I2983" s="506" t="str">
        <f t="shared" si="94"/>
        <v/>
      </c>
      <c r="J2983" s="2" t="e">
        <f>IF(Produit_Tarif_Stock!#REF!&lt;&gt;0,Produit_Tarif_Stock!#REF!,"")</f>
        <v>#REF!</v>
      </c>
      <c r="K2983" s="2" t="e">
        <f>IF(Produit_Tarif_Stock!#REF!&lt;&gt;0,Produit_Tarif_Stock!#REF!,"")</f>
        <v>#REF!</v>
      </c>
      <c r="L2983" s="114" t="e">
        <f>IF(Produit_Tarif_Stock!#REF!&lt;&gt;0,Produit_Tarif_Stock!#REF!,"")</f>
        <v>#REF!</v>
      </c>
      <c r="M2983" s="114" t="e">
        <f>IF(Produit_Tarif_Stock!#REF!&lt;&gt;0,Produit_Tarif_Stock!#REF!,"")</f>
        <v>#REF!</v>
      </c>
      <c r="N2983" s="454"/>
      <c r="P2983" s="2" t="e">
        <f>IF(Produit_Tarif_Stock!#REF!&lt;&gt;0,Produit_Tarif_Stock!#REF!,"")</f>
        <v>#REF!</v>
      </c>
      <c r="Q2983" s="518" t="e">
        <f>IF(Produit_Tarif_Stock!#REF!&lt;&gt;0,(E2983-(E2983*H2983)-Produit_Tarif_Stock!#REF!)/Produit_Tarif_Stock!#REF!*100,(E2983-(E2983*H2983)-Produit_Tarif_Stock!#REF!)/Produit_Tarif_Stock!#REF!*100)</f>
        <v>#REF!</v>
      </c>
      <c r="R2983" s="523">
        <f t="shared" si="95"/>
        <v>0</v>
      </c>
      <c r="S2983" s="524" t="e">
        <f>Produit_Tarif_Stock!#REF!</f>
        <v>#REF!</v>
      </c>
    </row>
    <row r="2984" spans="1:19" ht="24.75" customHeight="1">
      <c r="A2984" s="228" t="e">
        <f>Produit_Tarif_Stock!#REF!</f>
        <v>#REF!</v>
      </c>
      <c r="B2984" s="118" t="e">
        <f>IF(Produit_Tarif_Stock!#REF!&lt;&gt;"",Produit_Tarif_Stock!#REF!,"")</f>
        <v>#REF!</v>
      </c>
      <c r="C2984" s="502" t="e">
        <f>IF(Produit_Tarif_Stock!#REF!&lt;&gt;"",Produit_Tarif_Stock!#REF!,"")</f>
        <v>#REF!</v>
      </c>
      <c r="D2984" s="505" t="e">
        <f>IF(Produit_Tarif_Stock!#REF!&lt;&gt;"",Produit_Tarif_Stock!#REF!,"")</f>
        <v>#REF!</v>
      </c>
      <c r="E2984" s="514" t="e">
        <f>IF(Produit_Tarif_Stock!#REF!&lt;&gt;0,Produit_Tarif_Stock!#REF!,"")</f>
        <v>#REF!</v>
      </c>
      <c r="F2984" s="2" t="e">
        <f>IF(Produit_Tarif_Stock!#REF!&lt;&gt;"",Produit_Tarif_Stock!#REF!,"")</f>
        <v>#REF!</v>
      </c>
      <c r="G2984" s="506" t="e">
        <f>IF(Produit_Tarif_Stock!#REF!&lt;&gt;0,Produit_Tarif_Stock!#REF!,"")</f>
        <v>#REF!</v>
      </c>
      <c r="I2984" s="506" t="str">
        <f t="shared" si="94"/>
        <v/>
      </c>
      <c r="J2984" s="2" t="e">
        <f>IF(Produit_Tarif_Stock!#REF!&lt;&gt;0,Produit_Tarif_Stock!#REF!,"")</f>
        <v>#REF!</v>
      </c>
      <c r="K2984" s="2" t="e">
        <f>IF(Produit_Tarif_Stock!#REF!&lt;&gt;0,Produit_Tarif_Stock!#REF!,"")</f>
        <v>#REF!</v>
      </c>
      <c r="L2984" s="114" t="e">
        <f>IF(Produit_Tarif_Stock!#REF!&lt;&gt;0,Produit_Tarif_Stock!#REF!,"")</f>
        <v>#REF!</v>
      </c>
      <c r="M2984" s="114" t="e">
        <f>IF(Produit_Tarif_Stock!#REF!&lt;&gt;0,Produit_Tarif_Stock!#REF!,"")</f>
        <v>#REF!</v>
      </c>
      <c r="N2984" s="454"/>
      <c r="P2984" s="2" t="e">
        <f>IF(Produit_Tarif_Stock!#REF!&lt;&gt;0,Produit_Tarif_Stock!#REF!,"")</f>
        <v>#REF!</v>
      </c>
      <c r="Q2984" s="518" t="e">
        <f>IF(Produit_Tarif_Stock!#REF!&lt;&gt;0,(E2984-(E2984*H2984)-Produit_Tarif_Stock!#REF!)/Produit_Tarif_Stock!#REF!*100,(E2984-(E2984*H2984)-Produit_Tarif_Stock!#REF!)/Produit_Tarif_Stock!#REF!*100)</f>
        <v>#REF!</v>
      </c>
      <c r="R2984" s="523">
        <f t="shared" si="95"/>
        <v>0</v>
      </c>
      <c r="S2984" s="524" t="e">
        <f>Produit_Tarif_Stock!#REF!</f>
        <v>#REF!</v>
      </c>
    </row>
    <row r="2985" spans="1:19" ht="24.75" customHeight="1">
      <c r="A2985" s="228" t="e">
        <f>Produit_Tarif_Stock!#REF!</f>
        <v>#REF!</v>
      </c>
      <c r="B2985" s="118" t="e">
        <f>IF(Produit_Tarif_Stock!#REF!&lt;&gt;"",Produit_Tarif_Stock!#REF!,"")</f>
        <v>#REF!</v>
      </c>
      <c r="C2985" s="502" t="e">
        <f>IF(Produit_Tarif_Stock!#REF!&lt;&gt;"",Produit_Tarif_Stock!#REF!,"")</f>
        <v>#REF!</v>
      </c>
      <c r="D2985" s="505" t="e">
        <f>IF(Produit_Tarif_Stock!#REF!&lt;&gt;"",Produit_Tarif_Stock!#REF!,"")</f>
        <v>#REF!</v>
      </c>
      <c r="E2985" s="514" t="e">
        <f>IF(Produit_Tarif_Stock!#REF!&lt;&gt;0,Produit_Tarif_Stock!#REF!,"")</f>
        <v>#REF!</v>
      </c>
      <c r="F2985" s="2" t="e">
        <f>IF(Produit_Tarif_Stock!#REF!&lt;&gt;"",Produit_Tarif_Stock!#REF!,"")</f>
        <v>#REF!</v>
      </c>
      <c r="G2985" s="506" t="e">
        <f>IF(Produit_Tarif_Stock!#REF!&lt;&gt;0,Produit_Tarif_Stock!#REF!,"")</f>
        <v>#REF!</v>
      </c>
      <c r="I2985" s="506" t="str">
        <f t="shared" si="94"/>
        <v/>
      </c>
      <c r="J2985" s="2" t="e">
        <f>IF(Produit_Tarif_Stock!#REF!&lt;&gt;0,Produit_Tarif_Stock!#REF!,"")</f>
        <v>#REF!</v>
      </c>
      <c r="K2985" s="2" t="e">
        <f>IF(Produit_Tarif_Stock!#REF!&lt;&gt;0,Produit_Tarif_Stock!#REF!,"")</f>
        <v>#REF!</v>
      </c>
      <c r="L2985" s="114" t="e">
        <f>IF(Produit_Tarif_Stock!#REF!&lt;&gt;0,Produit_Tarif_Stock!#REF!,"")</f>
        <v>#REF!</v>
      </c>
      <c r="M2985" s="114" t="e">
        <f>IF(Produit_Tarif_Stock!#REF!&lt;&gt;0,Produit_Tarif_Stock!#REF!,"")</f>
        <v>#REF!</v>
      </c>
      <c r="N2985" s="454"/>
      <c r="P2985" s="2" t="e">
        <f>IF(Produit_Tarif_Stock!#REF!&lt;&gt;0,Produit_Tarif_Stock!#REF!,"")</f>
        <v>#REF!</v>
      </c>
      <c r="Q2985" s="518" t="e">
        <f>IF(Produit_Tarif_Stock!#REF!&lt;&gt;0,(E2985-(E2985*H2985)-Produit_Tarif_Stock!#REF!)/Produit_Tarif_Stock!#REF!*100,(E2985-(E2985*H2985)-Produit_Tarif_Stock!#REF!)/Produit_Tarif_Stock!#REF!*100)</f>
        <v>#REF!</v>
      </c>
      <c r="R2985" s="523">
        <f t="shared" si="95"/>
        <v>0</v>
      </c>
      <c r="S2985" s="524" t="e">
        <f>Produit_Tarif_Stock!#REF!</f>
        <v>#REF!</v>
      </c>
    </row>
    <row r="2986" spans="1:19" ht="24.75" customHeight="1">
      <c r="A2986" s="228" t="e">
        <f>Produit_Tarif_Stock!#REF!</f>
        <v>#REF!</v>
      </c>
      <c r="B2986" s="118" t="e">
        <f>IF(Produit_Tarif_Stock!#REF!&lt;&gt;"",Produit_Tarif_Stock!#REF!,"")</f>
        <v>#REF!</v>
      </c>
      <c r="C2986" s="502" t="e">
        <f>IF(Produit_Tarif_Stock!#REF!&lt;&gt;"",Produit_Tarif_Stock!#REF!,"")</f>
        <v>#REF!</v>
      </c>
      <c r="D2986" s="505" t="e">
        <f>IF(Produit_Tarif_Stock!#REF!&lt;&gt;"",Produit_Tarif_Stock!#REF!,"")</f>
        <v>#REF!</v>
      </c>
      <c r="E2986" s="514" t="e">
        <f>IF(Produit_Tarif_Stock!#REF!&lt;&gt;0,Produit_Tarif_Stock!#REF!,"")</f>
        <v>#REF!</v>
      </c>
      <c r="F2986" s="2" t="e">
        <f>IF(Produit_Tarif_Stock!#REF!&lt;&gt;"",Produit_Tarif_Stock!#REF!,"")</f>
        <v>#REF!</v>
      </c>
      <c r="G2986" s="506" t="e">
        <f>IF(Produit_Tarif_Stock!#REF!&lt;&gt;0,Produit_Tarif_Stock!#REF!,"")</f>
        <v>#REF!</v>
      </c>
      <c r="I2986" s="506" t="str">
        <f t="shared" si="94"/>
        <v/>
      </c>
      <c r="J2986" s="2" t="e">
        <f>IF(Produit_Tarif_Stock!#REF!&lt;&gt;0,Produit_Tarif_Stock!#REF!,"")</f>
        <v>#REF!</v>
      </c>
      <c r="K2986" s="2" t="e">
        <f>IF(Produit_Tarif_Stock!#REF!&lt;&gt;0,Produit_Tarif_Stock!#REF!,"")</f>
        <v>#REF!</v>
      </c>
      <c r="L2986" s="114" t="e">
        <f>IF(Produit_Tarif_Stock!#REF!&lt;&gt;0,Produit_Tarif_Stock!#REF!,"")</f>
        <v>#REF!</v>
      </c>
      <c r="M2986" s="114" t="e">
        <f>IF(Produit_Tarif_Stock!#REF!&lt;&gt;0,Produit_Tarif_Stock!#REF!,"")</f>
        <v>#REF!</v>
      </c>
      <c r="N2986" s="454"/>
      <c r="P2986" s="2" t="e">
        <f>IF(Produit_Tarif_Stock!#REF!&lt;&gt;0,Produit_Tarif_Stock!#REF!,"")</f>
        <v>#REF!</v>
      </c>
      <c r="Q2986" s="518" t="e">
        <f>IF(Produit_Tarif_Stock!#REF!&lt;&gt;0,(E2986-(E2986*H2986)-Produit_Tarif_Stock!#REF!)/Produit_Tarif_Stock!#REF!*100,(E2986-(E2986*H2986)-Produit_Tarif_Stock!#REF!)/Produit_Tarif_Stock!#REF!*100)</f>
        <v>#REF!</v>
      </c>
      <c r="R2986" s="523">
        <f t="shared" si="95"/>
        <v>0</v>
      </c>
      <c r="S2986" s="524" t="e">
        <f>Produit_Tarif_Stock!#REF!</f>
        <v>#REF!</v>
      </c>
    </row>
    <row r="2987" spans="1:19" ht="24.75" customHeight="1">
      <c r="A2987" s="228" t="e">
        <f>Produit_Tarif_Stock!#REF!</f>
        <v>#REF!</v>
      </c>
      <c r="B2987" s="118" t="e">
        <f>IF(Produit_Tarif_Stock!#REF!&lt;&gt;"",Produit_Tarif_Stock!#REF!,"")</f>
        <v>#REF!</v>
      </c>
      <c r="C2987" s="502" t="e">
        <f>IF(Produit_Tarif_Stock!#REF!&lt;&gt;"",Produit_Tarif_Stock!#REF!,"")</f>
        <v>#REF!</v>
      </c>
      <c r="D2987" s="505" t="e">
        <f>IF(Produit_Tarif_Stock!#REF!&lt;&gt;"",Produit_Tarif_Stock!#REF!,"")</f>
        <v>#REF!</v>
      </c>
      <c r="E2987" s="514" t="e">
        <f>IF(Produit_Tarif_Stock!#REF!&lt;&gt;0,Produit_Tarif_Stock!#REF!,"")</f>
        <v>#REF!</v>
      </c>
      <c r="F2987" s="2" t="e">
        <f>IF(Produit_Tarif_Stock!#REF!&lt;&gt;"",Produit_Tarif_Stock!#REF!,"")</f>
        <v>#REF!</v>
      </c>
      <c r="G2987" s="506" t="e">
        <f>IF(Produit_Tarif_Stock!#REF!&lt;&gt;0,Produit_Tarif_Stock!#REF!,"")</f>
        <v>#REF!</v>
      </c>
      <c r="I2987" s="506" t="str">
        <f t="shared" si="94"/>
        <v/>
      </c>
      <c r="J2987" s="2" t="e">
        <f>IF(Produit_Tarif_Stock!#REF!&lt;&gt;0,Produit_Tarif_Stock!#REF!,"")</f>
        <v>#REF!</v>
      </c>
      <c r="K2987" s="2" t="e">
        <f>IF(Produit_Tarif_Stock!#REF!&lt;&gt;0,Produit_Tarif_Stock!#REF!,"")</f>
        <v>#REF!</v>
      </c>
      <c r="L2987" s="114" t="e">
        <f>IF(Produit_Tarif_Stock!#REF!&lt;&gt;0,Produit_Tarif_Stock!#REF!,"")</f>
        <v>#REF!</v>
      </c>
      <c r="M2987" s="114" t="e">
        <f>IF(Produit_Tarif_Stock!#REF!&lt;&gt;0,Produit_Tarif_Stock!#REF!,"")</f>
        <v>#REF!</v>
      </c>
      <c r="N2987" s="454"/>
      <c r="P2987" s="2" t="e">
        <f>IF(Produit_Tarif_Stock!#REF!&lt;&gt;0,Produit_Tarif_Stock!#REF!,"")</f>
        <v>#REF!</v>
      </c>
      <c r="Q2987" s="518" t="e">
        <f>IF(Produit_Tarif_Stock!#REF!&lt;&gt;0,(E2987-(E2987*H2987)-Produit_Tarif_Stock!#REF!)/Produit_Tarif_Stock!#REF!*100,(E2987-(E2987*H2987)-Produit_Tarif_Stock!#REF!)/Produit_Tarif_Stock!#REF!*100)</f>
        <v>#REF!</v>
      </c>
      <c r="R2987" s="523">
        <f t="shared" si="95"/>
        <v>0</v>
      </c>
      <c r="S2987" s="524" t="e">
        <f>Produit_Tarif_Stock!#REF!</f>
        <v>#REF!</v>
      </c>
    </row>
    <row r="2988" spans="1:19" ht="24.75" customHeight="1">
      <c r="A2988" s="228" t="e">
        <f>Produit_Tarif_Stock!#REF!</f>
        <v>#REF!</v>
      </c>
      <c r="B2988" s="118" t="e">
        <f>IF(Produit_Tarif_Stock!#REF!&lt;&gt;"",Produit_Tarif_Stock!#REF!,"")</f>
        <v>#REF!</v>
      </c>
      <c r="C2988" s="502" t="e">
        <f>IF(Produit_Tarif_Stock!#REF!&lt;&gt;"",Produit_Tarif_Stock!#REF!,"")</f>
        <v>#REF!</v>
      </c>
      <c r="D2988" s="505" t="e">
        <f>IF(Produit_Tarif_Stock!#REF!&lt;&gt;"",Produit_Tarif_Stock!#REF!,"")</f>
        <v>#REF!</v>
      </c>
      <c r="E2988" s="514" t="e">
        <f>IF(Produit_Tarif_Stock!#REF!&lt;&gt;0,Produit_Tarif_Stock!#REF!,"")</f>
        <v>#REF!</v>
      </c>
      <c r="F2988" s="2" t="e">
        <f>IF(Produit_Tarif_Stock!#REF!&lt;&gt;"",Produit_Tarif_Stock!#REF!,"")</f>
        <v>#REF!</v>
      </c>
      <c r="G2988" s="506" t="e">
        <f>IF(Produit_Tarif_Stock!#REF!&lt;&gt;0,Produit_Tarif_Stock!#REF!,"")</f>
        <v>#REF!</v>
      </c>
      <c r="I2988" s="506" t="str">
        <f t="shared" si="94"/>
        <v/>
      </c>
      <c r="J2988" s="2" t="e">
        <f>IF(Produit_Tarif_Stock!#REF!&lt;&gt;0,Produit_Tarif_Stock!#REF!,"")</f>
        <v>#REF!</v>
      </c>
      <c r="K2988" s="2" t="e">
        <f>IF(Produit_Tarif_Stock!#REF!&lt;&gt;0,Produit_Tarif_Stock!#REF!,"")</f>
        <v>#REF!</v>
      </c>
      <c r="L2988" s="114" t="e">
        <f>IF(Produit_Tarif_Stock!#REF!&lt;&gt;0,Produit_Tarif_Stock!#REF!,"")</f>
        <v>#REF!</v>
      </c>
      <c r="M2988" s="114" t="e">
        <f>IF(Produit_Tarif_Stock!#REF!&lt;&gt;0,Produit_Tarif_Stock!#REF!,"")</f>
        <v>#REF!</v>
      </c>
      <c r="N2988" s="454"/>
      <c r="P2988" s="2" t="e">
        <f>IF(Produit_Tarif_Stock!#REF!&lt;&gt;0,Produit_Tarif_Stock!#REF!,"")</f>
        <v>#REF!</v>
      </c>
      <c r="Q2988" s="518" t="e">
        <f>IF(Produit_Tarif_Stock!#REF!&lt;&gt;0,(E2988-(E2988*H2988)-Produit_Tarif_Stock!#REF!)/Produit_Tarif_Stock!#REF!*100,(E2988-(E2988*H2988)-Produit_Tarif_Stock!#REF!)/Produit_Tarif_Stock!#REF!*100)</f>
        <v>#REF!</v>
      </c>
      <c r="R2988" s="523">
        <f t="shared" si="95"/>
        <v>0</v>
      </c>
      <c r="S2988" s="524" t="e">
        <f>Produit_Tarif_Stock!#REF!</f>
        <v>#REF!</v>
      </c>
    </row>
    <row r="2989" spans="1:19" ht="24.75" customHeight="1">
      <c r="A2989" s="228" t="e">
        <f>Produit_Tarif_Stock!#REF!</f>
        <v>#REF!</v>
      </c>
      <c r="B2989" s="118" t="e">
        <f>IF(Produit_Tarif_Stock!#REF!&lt;&gt;"",Produit_Tarif_Stock!#REF!,"")</f>
        <v>#REF!</v>
      </c>
      <c r="C2989" s="502" t="e">
        <f>IF(Produit_Tarif_Stock!#REF!&lt;&gt;"",Produit_Tarif_Stock!#REF!,"")</f>
        <v>#REF!</v>
      </c>
      <c r="D2989" s="505" t="e">
        <f>IF(Produit_Tarif_Stock!#REF!&lt;&gt;"",Produit_Tarif_Stock!#REF!,"")</f>
        <v>#REF!</v>
      </c>
      <c r="E2989" s="514" t="e">
        <f>IF(Produit_Tarif_Stock!#REF!&lt;&gt;0,Produit_Tarif_Stock!#REF!,"")</f>
        <v>#REF!</v>
      </c>
      <c r="F2989" s="2" t="e">
        <f>IF(Produit_Tarif_Stock!#REF!&lt;&gt;"",Produit_Tarif_Stock!#REF!,"")</f>
        <v>#REF!</v>
      </c>
      <c r="G2989" s="506" t="e">
        <f>IF(Produit_Tarif_Stock!#REF!&lt;&gt;0,Produit_Tarif_Stock!#REF!,"")</f>
        <v>#REF!</v>
      </c>
      <c r="I2989" s="506" t="str">
        <f t="shared" si="94"/>
        <v/>
      </c>
      <c r="J2989" s="2" t="e">
        <f>IF(Produit_Tarif_Stock!#REF!&lt;&gt;0,Produit_Tarif_Stock!#REF!,"")</f>
        <v>#REF!</v>
      </c>
      <c r="K2989" s="2" t="e">
        <f>IF(Produit_Tarif_Stock!#REF!&lt;&gt;0,Produit_Tarif_Stock!#REF!,"")</f>
        <v>#REF!</v>
      </c>
      <c r="L2989" s="114" t="e">
        <f>IF(Produit_Tarif_Stock!#REF!&lt;&gt;0,Produit_Tarif_Stock!#REF!,"")</f>
        <v>#REF!</v>
      </c>
      <c r="M2989" s="114" t="e">
        <f>IF(Produit_Tarif_Stock!#REF!&lt;&gt;0,Produit_Tarif_Stock!#REF!,"")</f>
        <v>#REF!</v>
      </c>
      <c r="N2989" s="454"/>
      <c r="P2989" s="2" t="e">
        <f>IF(Produit_Tarif_Stock!#REF!&lt;&gt;0,Produit_Tarif_Stock!#REF!,"")</f>
        <v>#REF!</v>
      </c>
      <c r="Q2989" s="518" t="e">
        <f>IF(Produit_Tarif_Stock!#REF!&lt;&gt;0,(E2989-(E2989*H2989)-Produit_Tarif_Stock!#REF!)/Produit_Tarif_Stock!#REF!*100,(E2989-(E2989*H2989)-Produit_Tarif_Stock!#REF!)/Produit_Tarif_Stock!#REF!*100)</f>
        <v>#REF!</v>
      </c>
      <c r="R2989" s="523">
        <f t="shared" si="95"/>
        <v>0</v>
      </c>
      <c r="S2989" s="524" t="e">
        <f>Produit_Tarif_Stock!#REF!</f>
        <v>#REF!</v>
      </c>
    </row>
    <row r="2990" spans="1:19" ht="24.75" customHeight="1">
      <c r="A2990" s="228" t="e">
        <f>Produit_Tarif_Stock!#REF!</f>
        <v>#REF!</v>
      </c>
      <c r="B2990" s="118" t="e">
        <f>IF(Produit_Tarif_Stock!#REF!&lt;&gt;"",Produit_Tarif_Stock!#REF!,"")</f>
        <v>#REF!</v>
      </c>
      <c r="C2990" s="502" t="e">
        <f>IF(Produit_Tarif_Stock!#REF!&lt;&gt;"",Produit_Tarif_Stock!#REF!,"")</f>
        <v>#REF!</v>
      </c>
      <c r="D2990" s="505" t="e">
        <f>IF(Produit_Tarif_Stock!#REF!&lt;&gt;"",Produit_Tarif_Stock!#REF!,"")</f>
        <v>#REF!</v>
      </c>
      <c r="E2990" s="514" t="e">
        <f>IF(Produit_Tarif_Stock!#REF!&lt;&gt;0,Produit_Tarif_Stock!#REF!,"")</f>
        <v>#REF!</v>
      </c>
      <c r="F2990" s="2" t="e">
        <f>IF(Produit_Tarif_Stock!#REF!&lt;&gt;"",Produit_Tarif_Stock!#REF!,"")</f>
        <v>#REF!</v>
      </c>
      <c r="G2990" s="506" t="e">
        <f>IF(Produit_Tarif_Stock!#REF!&lt;&gt;0,Produit_Tarif_Stock!#REF!,"")</f>
        <v>#REF!</v>
      </c>
      <c r="I2990" s="506" t="str">
        <f t="shared" si="94"/>
        <v/>
      </c>
      <c r="J2990" s="2" t="e">
        <f>IF(Produit_Tarif_Stock!#REF!&lt;&gt;0,Produit_Tarif_Stock!#REF!,"")</f>
        <v>#REF!</v>
      </c>
      <c r="K2990" s="2" t="e">
        <f>IF(Produit_Tarif_Stock!#REF!&lt;&gt;0,Produit_Tarif_Stock!#REF!,"")</f>
        <v>#REF!</v>
      </c>
      <c r="L2990" s="114" t="e">
        <f>IF(Produit_Tarif_Stock!#REF!&lt;&gt;0,Produit_Tarif_Stock!#REF!,"")</f>
        <v>#REF!</v>
      </c>
      <c r="M2990" s="114" t="e">
        <f>IF(Produit_Tarif_Stock!#REF!&lt;&gt;0,Produit_Tarif_Stock!#REF!,"")</f>
        <v>#REF!</v>
      </c>
      <c r="N2990" s="454"/>
      <c r="P2990" s="2" t="e">
        <f>IF(Produit_Tarif_Stock!#REF!&lt;&gt;0,Produit_Tarif_Stock!#REF!,"")</f>
        <v>#REF!</v>
      </c>
      <c r="Q2990" s="518" t="e">
        <f>IF(Produit_Tarif_Stock!#REF!&lt;&gt;0,(E2990-(E2990*H2990)-Produit_Tarif_Stock!#REF!)/Produit_Tarif_Stock!#REF!*100,(E2990-(E2990*H2990)-Produit_Tarif_Stock!#REF!)/Produit_Tarif_Stock!#REF!*100)</f>
        <v>#REF!</v>
      </c>
      <c r="R2990" s="523">
        <f t="shared" si="95"/>
        <v>0</v>
      </c>
      <c r="S2990" s="524" t="e">
        <f>Produit_Tarif_Stock!#REF!</f>
        <v>#REF!</v>
      </c>
    </row>
    <row r="2991" spans="1:19" ht="24.75" customHeight="1">
      <c r="A2991" s="228" t="e">
        <f>Produit_Tarif_Stock!#REF!</f>
        <v>#REF!</v>
      </c>
      <c r="B2991" s="118" t="e">
        <f>IF(Produit_Tarif_Stock!#REF!&lt;&gt;"",Produit_Tarif_Stock!#REF!,"")</f>
        <v>#REF!</v>
      </c>
      <c r="C2991" s="502" t="e">
        <f>IF(Produit_Tarif_Stock!#REF!&lt;&gt;"",Produit_Tarif_Stock!#REF!,"")</f>
        <v>#REF!</v>
      </c>
      <c r="D2991" s="505" t="e">
        <f>IF(Produit_Tarif_Stock!#REF!&lt;&gt;"",Produit_Tarif_Stock!#REF!,"")</f>
        <v>#REF!</v>
      </c>
      <c r="E2991" s="514" t="e">
        <f>IF(Produit_Tarif_Stock!#REF!&lt;&gt;0,Produit_Tarif_Stock!#REF!,"")</f>
        <v>#REF!</v>
      </c>
      <c r="F2991" s="2" t="e">
        <f>IF(Produit_Tarif_Stock!#REF!&lt;&gt;"",Produit_Tarif_Stock!#REF!,"")</f>
        <v>#REF!</v>
      </c>
      <c r="G2991" s="506" t="e">
        <f>IF(Produit_Tarif_Stock!#REF!&lt;&gt;0,Produit_Tarif_Stock!#REF!,"")</f>
        <v>#REF!</v>
      </c>
      <c r="I2991" s="506" t="str">
        <f t="shared" si="94"/>
        <v/>
      </c>
      <c r="J2991" s="2" t="e">
        <f>IF(Produit_Tarif_Stock!#REF!&lt;&gt;0,Produit_Tarif_Stock!#REF!,"")</f>
        <v>#REF!</v>
      </c>
      <c r="K2991" s="2" t="e">
        <f>IF(Produit_Tarif_Stock!#REF!&lt;&gt;0,Produit_Tarif_Stock!#REF!,"")</f>
        <v>#REF!</v>
      </c>
      <c r="L2991" s="114" t="e">
        <f>IF(Produit_Tarif_Stock!#REF!&lt;&gt;0,Produit_Tarif_Stock!#REF!,"")</f>
        <v>#REF!</v>
      </c>
      <c r="M2991" s="114" t="e">
        <f>IF(Produit_Tarif_Stock!#REF!&lt;&gt;0,Produit_Tarif_Stock!#REF!,"")</f>
        <v>#REF!</v>
      </c>
      <c r="N2991" s="454"/>
      <c r="P2991" s="2" t="e">
        <f>IF(Produit_Tarif_Stock!#REF!&lt;&gt;0,Produit_Tarif_Stock!#REF!,"")</f>
        <v>#REF!</v>
      </c>
      <c r="Q2991" s="518" t="e">
        <f>IF(Produit_Tarif_Stock!#REF!&lt;&gt;0,(E2991-(E2991*H2991)-Produit_Tarif_Stock!#REF!)/Produit_Tarif_Stock!#REF!*100,(E2991-(E2991*H2991)-Produit_Tarif_Stock!#REF!)/Produit_Tarif_Stock!#REF!*100)</f>
        <v>#REF!</v>
      </c>
      <c r="R2991" s="523">
        <f t="shared" si="95"/>
        <v>0</v>
      </c>
      <c r="S2991" s="524" t="e">
        <f>Produit_Tarif_Stock!#REF!</f>
        <v>#REF!</v>
      </c>
    </row>
    <row r="2992" spans="1:19" ht="24.75" customHeight="1">
      <c r="A2992" s="228" t="e">
        <f>Produit_Tarif_Stock!#REF!</f>
        <v>#REF!</v>
      </c>
      <c r="B2992" s="118" t="e">
        <f>IF(Produit_Tarif_Stock!#REF!&lt;&gt;"",Produit_Tarif_Stock!#REF!,"")</f>
        <v>#REF!</v>
      </c>
      <c r="C2992" s="502" t="e">
        <f>IF(Produit_Tarif_Stock!#REF!&lt;&gt;"",Produit_Tarif_Stock!#REF!,"")</f>
        <v>#REF!</v>
      </c>
      <c r="D2992" s="505" t="e">
        <f>IF(Produit_Tarif_Stock!#REF!&lt;&gt;"",Produit_Tarif_Stock!#REF!,"")</f>
        <v>#REF!</v>
      </c>
      <c r="E2992" s="514" t="e">
        <f>IF(Produit_Tarif_Stock!#REF!&lt;&gt;0,Produit_Tarif_Stock!#REF!,"")</f>
        <v>#REF!</v>
      </c>
      <c r="F2992" s="2" t="e">
        <f>IF(Produit_Tarif_Stock!#REF!&lt;&gt;"",Produit_Tarif_Stock!#REF!,"")</f>
        <v>#REF!</v>
      </c>
      <c r="G2992" s="506" t="e">
        <f>IF(Produit_Tarif_Stock!#REF!&lt;&gt;0,Produit_Tarif_Stock!#REF!,"")</f>
        <v>#REF!</v>
      </c>
      <c r="I2992" s="506" t="str">
        <f t="shared" si="94"/>
        <v/>
      </c>
      <c r="J2992" s="2" t="e">
        <f>IF(Produit_Tarif_Stock!#REF!&lt;&gt;0,Produit_Tarif_Stock!#REF!,"")</f>
        <v>#REF!</v>
      </c>
      <c r="K2992" s="2" t="e">
        <f>IF(Produit_Tarif_Stock!#REF!&lt;&gt;0,Produit_Tarif_Stock!#REF!,"")</f>
        <v>#REF!</v>
      </c>
      <c r="L2992" s="114" t="e">
        <f>IF(Produit_Tarif_Stock!#REF!&lt;&gt;0,Produit_Tarif_Stock!#REF!,"")</f>
        <v>#REF!</v>
      </c>
      <c r="M2992" s="114" t="e">
        <f>IF(Produit_Tarif_Stock!#REF!&lt;&gt;0,Produit_Tarif_Stock!#REF!,"")</f>
        <v>#REF!</v>
      </c>
      <c r="N2992" s="454"/>
      <c r="P2992" s="2" t="e">
        <f>IF(Produit_Tarif_Stock!#REF!&lt;&gt;0,Produit_Tarif_Stock!#REF!,"")</f>
        <v>#REF!</v>
      </c>
      <c r="Q2992" s="518" t="e">
        <f>IF(Produit_Tarif_Stock!#REF!&lt;&gt;0,(E2992-(E2992*H2992)-Produit_Tarif_Stock!#REF!)/Produit_Tarif_Stock!#REF!*100,(E2992-(E2992*H2992)-Produit_Tarif_Stock!#REF!)/Produit_Tarif_Stock!#REF!*100)</f>
        <v>#REF!</v>
      </c>
      <c r="R2992" s="523">
        <f t="shared" si="95"/>
        <v>0</v>
      </c>
      <c r="S2992" s="524" t="e">
        <f>Produit_Tarif_Stock!#REF!</f>
        <v>#REF!</v>
      </c>
    </row>
    <row r="2993" spans="1:19" ht="24.75" customHeight="1">
      <c r="A2993" s="228" t="e">
        <f>Produit_Tarif_Stock!#REF!</f>
        <v>#REF!</v>
      </c>
      <c r="B2993" s="118" t="e">
        <f>IF(Produit_Tarif_Stock!#REF!&lt;&gt;"",Produit_Tarif_Stock!#REF!,"")</f>
        <v>#REF!</v>
      </c>
      <c r="C2993" s="502" t="e">
        <f>IF(Produit_Tarif_Stock!#REF!&lt;&gt;"",Produit_Tarif_Stock!#REF!,"")</f>
        <v>#REF!</v>
      </c>
      <c r="D2993" s="505" t="e">
        <f>IF(Produit_Tarif_Stock!#REF!&lt;&gt;"",Produit_Tarif_Stock!#REF!,"")</f>
        <v>#REF!</v>
      </c>
      <c r="E2993" s="514" t="e">
        <f>IF(Produit_Tarif_Stock!#REF!&lt;&gt;0,Produit_Tarif_Stock!#REF!,"")</f>
        <v>#REF!</v>
      </c>
      <c r="F2993" s="2" t="e">
        <f>IF(Produit_Tarif_Stock!#REF!&lt;&gt;"",Produit_Tarif_Stock!#REF!,"")</f>
        <v>#REF!</v>
      </c>
      <c r="G2993" s="506" t="e">
        <f>IF(Produit_Tarif_Stock!#REF!&lt;&gt;0,Produit_Tarif_Stock!#REF!,"")</f>
        <v>#REF!</v>
      </c>
      <c r="I2993" s="506" t="str">
        <f t="shared" si="94"/>
        <v/>
      </c>
      <c r="J2993" s="2" t="e">
        <f>IF(Produit_Tarif_Stock!#REF!&lt;&gt;0,Produit_Tarif_Stock!#REF!,"")</f>
        <v>#REF!</v>
      </c>
      <c r="K2993" s="2" t="e">
        <f>IF(Produit_Tarif_Stock!#REF!&lt;&gt;0,Produit_Tarif_Stock!#REF!,"")</f>
        <v>#REF!</v>
      </c>
      <c r="L2993" s="114" t="e">
        <f>IF(Produit_Tarif_Stock!#REF!&lt;&gt;0,Produit_Tarif_Stock!#REF!,"")</f>
        <v>#REF!</v>
      </c>
      <c r="M2993" s="114" t="e">
        <f>IF(Produit_Tarif_Stock!#REF!&lt;&gt;0,Produit_Tarif_Stock!#REF!,"")</f>
        <v>#REF!</v>
      </c>
      <c r="N2993" s="454"/>
      <c r="P2993" s="2" t="e">
        <f>IF(Produit_Tarif_Stock!#REF!&lt;&gt;0,Produit_Tarif_Stock!#REF!,"")</f>
        <v>#REF!</v>
      </c>
      <c r="Q2993" s="518" t="e">
        <f>IF(Produit_Tarif_Stock!#REF!&lt;&gt;0,(E2993-(E2993*H2993)-Produit_Tarif_Stock!#REF!)/Produit_Tarif_Stock!#REF!*100,(E2993-(E2993*H2993)-Produit_Tarif_Stock!#REF!)/Produit_Tarif_Stock!#REF!*100)</f>
        <v>#REF!</v>
      </c>
      <c r="R2993" s="523">
        <f t="shared" si="95"/>
        <v>0</v>
      </c>
      <c r="S2993" s="524" t="e">
        <f>Produit_Tarif_Stock!#REF!</f>
        <v>#REF!</v>
      </c>
    </row>
    <row r="2994" spans="1:19" ht="24.75" customHeight="1">
      <c r="A2994" s="228" t="e">
        <f>Produit_Tarif_Stock!#REF!</f>
        <v>#REF!</v>
      </c>
      <c r="B2994" s="118" t="e">
        <f>IF(Produit_Tarif_Stock!#REF!&lt;&gt;"",Produit_Tarif_Stock!#REF!,"")</f>
        <v>#REF!</v>
      </c>
      <c r="C2994" s="502" t="e">
        <f>IF(Produit_Tarif_Stock!#REF!&lt;&gt;"",Produit_Tarif_Stock!#REF!,"")</f>
        <v>#REF!</v>
      </c>
      <c r="D2994" s="505" t="e">
        <f>IF(Produit_Tarif_Stock!#REF!&lt;&gt;"",Produit_Tarif_Stock!#REF!,"")</f>
        <v>#REF!</v>
      </c>
      <c r="E2994" s="514" t="e">
        <f>IF(Produit_Tarif_Stock!#REF!&lt;&gt;0,Produit_Tarif_Stock!#REF!,"")</f>
        <v>#REF!</v>
      </c>
      <c r="F2994" s="2" t="e">
        <f>IF(Produit_Tarif_Stock!#REF!&lt;&gt;"",Produit_Tarif_Stock!#REF!,"")</f>
        <v>#REF!</v>
      </c>
      <c r="G2994" s="506" t="e">
        <f>IF(Produit_Tarif_Stock!#REF!&lt;&gt;0,Produit_Tarif_Stock!#REF!,"")</f>
        <v>#REF!</v>
      </c>
      <c r="I2994" s="506" t="str">
        <f t="shared" si="94"/>
        <v/>
      </c>
      <c r="J2994" s="2" t="e">
        <f>IF(Produit_Tarif_Stock!#REF!&lt;&gt;0,Produit_Tarif_Stock!#REF!,"")</f>
        <v>#REF!</v>
      </c>
      <c r="K2994" s="2" t="e">
        <f>IF(Produit_Tarif_Stock!#REF!&lt;&gt;0,Produit_Tarif_Stock!#REF!,"")</f>
        <v>#REF!</v>
      </c>
      <c r="L2994" s="114" t="e">
        <f>IF(Produit_Tarif_Stock!#REF!&lt;&gt;0,Produit_Tarif_Stock!#REF!,"")</f>
        <v>#REF!</v>
      </c>
      <c r="M2994" s="114" t="e">
        <f>IF(Produit_Tarif_Stock!#REF!&lt;&gt;0,Produit_Tarif_Stock!#REF!,"")</f>
        <v>#REF!</v>
      </c>
      <c r="N2994" s="454"/>
      <c r="P2994" s="2" t="e">
        <f>IF(Produit_Tarif_Stock!#REF!&lt;&gt;0,Produit_Tarif_Stock!#REF!,"")</f>
        <v>#REF!</v>
      </c>
      <c r="Q2994" s="518" t="e">
        <f>IF(Produit_Tarif_Stock!#REF!&lt;&gt;0,(E2994-(E2994*H2994)-Produit_Tarif_Stock!#REF!)/Produit_Tarif_Stock!#REF!*100,(E2994-(E2994*H2994)-Produit_Tarif_Stock!#REF!)/Produit_Tarif_Stock!#REF!*100)</f>
        <v>#REF!</v>
      </c>
      <c r="R2994" s="523">
        <f t="shared" si="95"/>
        <v>0</v>
      </c>
      <c r="S2994" s="524" t="e">
        <f>Produit_Tarif_Stock!#REF!</f>
        <v>#REF!</v>
      </c>
    </row>
    <row r="2995" spans="1:19" ht="24.75" customHeight="1">
      <c r="A2995" s="228" t="e">
        <f>Produit_Tarif_Stock!#REF!</f>
        <v>#REF!</v>
      </c>
      <c r="B2995" s="118" t="e">
        <f>IF(Produit_Tarif_Stock!#REF!&lt;&gt;"",Produit_Tarif_Stock!#REF!,"")</f>
        <v>#REF!</v>
      </c>
      <c r="C2995" s="502" t="e">
        <f>IF(Produit_Tarif_Stock!#REF!&lt;&gt;"",Produit_Tarif_Stock!#REF!,"")</f>
        <v>#REF!</v>
      </c>
      <c r="D2995" s="505" t="e">
        <f>IF(Produit_Tarif_Stock!#REF!&lt;&gt;"",Produit_Tarif_Stock!#REF!,"")</f>
        <v>#REF!</v>
      </c>
      <c r="E2995" s="514" t="e">
        <f>IF(Produit_Tarif_Stock!#REF!&lt;&gt;0,Produit_Tarif_Stock!#REF!,"")</f>
        <v>#REF!</v>
      </c>
      <c r="F2995" s="2" t="e">
        <f>IF(Produit_Tarif_Stock!#REF!&lt;&gt;"",Produit_Tarif_Stock!#REF!,"")</f>
        <v>#REF!</v>
      </c>
      <c r="G2995" s="506" t="e">
        <f>IF(Produit_Tarif_Stock!#REF!&lt;&gt;0,Produit_Tarif_Stock!#REF!,"")</f>
        <v>#REF!</v>
      </c>
      <c r="I2995" s="506" t="str">
        <f t="shared" si="94"/>
        <v/>
      </c>
      <c r="J2995" s="2" t="e">
        <f>IF(Produit_Tarif_Stock!#REF!&lt;&gt;0,Produit_Tarif_Stock!#REF!,"")</f>
        <v>#REF!</v>
      </c>
      <c r="K2995" s="2" t="e">
        <f>IF(Produit_Tarif_Stock!#REF!&lt;&gt;0,Produit_Tarif_Stock!#REF!,"")</f>
        <v>#REF!</v>
      </c>
      <c r="L2995" s="114" t="e">
        <f>IF(Produit_Tarif_Stock!#REF!&lt;&gt;0,Produit_Tarif_Stock!#REF!,"")</f>
        <v>#REF!</v>
      </c>
      <c r="M2995" s="114" t="e">
        <f>IF(Produit_Tarif_Stock!#REF!&lt;&gt;0,Produit_Tarif_Stock!#REF!,"")</f>
        <v>#REF!</v>
      </c>
      <c r="N2995" s="454"/>
      <c r="P2995" s="2" t="e">
        <f>IF(Produit_Tarif_Stock!#REF!&lt;&gt;0,Produit_Tarif_Stock!#REF!,"")</f>
        <v>#REF!</v>
      </c>
      <c r="Q2995" s="518" t="e">
        <f>IF(Produit_Tarif_Stock!#REF!&lt;&gt;0,(E2995-(E2995*H2995)-Produit_Tarif_Stock!#REF!)/Produit_Tarif_Stock!#REF!*100,(E2995-(E2995*H2995)-Produit_Tarif_Stock!#REF!)/Produit_Tarif_Stock!#REF!*100)</f>
        <v>#REF!</v>
      </c>
      <c r="R2995" s="523">
        <f t="shared" si="95"/>
        <v>0</v>
      </c>
      <c r="S2995" s="524" t="e">
        <f>Produit_Tarif_Stock!#REF!</f>
        <v>#REF!</v>
      </c>
    </row>
    <row r="2996" spans="1:19" ht="24.75" customHeight="1">
      <c r="A2996" s="228" t="e">
        <f>Produit_Tarif_Stock!#REF!</f>
        <v>#REF!</v>
      </c>
      <c r="B2996" s="118" t="e">
        <f>IF(Produit_Tarif_Stock!#REF!&lt;&gt;"",Produit_Tarif_Stock!#REF!,"")</f>
        <v>#REF!</v>
      </c>
      <c r="C2996" s="502" t="e">
        <f>IF(Produit_Tarif_Stock!#REF!&lt;&gt;"",Produit_Tarif_Stock!#REF!,"")</f>
        <v>#REF!</v>
      </c>
      <c r="D2996" s="505" t="e">
        <f>IF(Produit_Tarif_Stock!#REF!&lt;&gt;"",Produit_Tarif_Stock!#REF!,"")</f>
        <v>#REF!</v>
      </c>
      <c r="E2996" s="514" t="e">
        <f>IF(Produit_Tarif_Stock!#REF!&lt;&gt;0,Produit_Tarif_Stock!#REF!,"")</f>
        <v>#REF!</v>
      </c>
      <c r="F2996" s="2" t="e">
        <f>IF(Produit_Tarif_Stock!#REF!&lt;&gt;"",Produit_Tarif_Stock!#REF!,"")</f>
        <v>#REF!</v>
      </c>
      <c r="G2996" s="506" t="e">
        <f>IF(Produit_Tarif_Stock!#REF!&lt;&gt;0,Produit_Tarif_Stock!#REF!,"")</f>
        <v>#REF!</v>
      </c>
      <c r="I2996" s="506" t="str">
        <f t="shared" si="94"/>
        <v/>
      </c>
      <c r="J2996" s="2" t="e">
        <f>IF(Produit_Tarif_Stock!#REF!&lt;&gt;0,Produit_Tarif_Stock!#REF!,"")</f>
        <v>#REF!</v>
      </c>
      <c r="K2996" s="2" t="e">
        <f>IF(Produit_Tarif_Stock!#REF!&lt;&gt;0,Produit_Tarif_Stock!#REF!,"")</f>
        <v>#REF!</v>
      </c>
      <c r="L2996" s="114" t="e">
        <f>IF(Produit_Tarif_Stock!#REF!&lt;&gt;0,Produit_Tarif_Stock!#REF!,"")</f>
        <v>#REF!</v>
      </c>
      <c r="M2996" s="114" t="e">
        <f>IF(Produit_Tarif_Stock!#REF!&lt;&gt;0,Produit_Tarif_Stock!#REF!,"")</f>
        <v>#REF!</v>
      </c>
      <c r="N2996" s="454"/>
      <c r="P2996" s="2" t="e">
        <f>IF(Produit_Tarif_Stock!#REF!&lt;&gt;0,Produit_Tarif_Stock!#REF!,"")</f>
        <v>#REF!</v>
      </c>
      <c r="Q2996" s="518" t="e">
        <f>IF(Produit_Tarif_Stock!#REF!&lt;&gt;0,(E2996-(E2996*H2996)-Produit_Tarif_Stock!#REF!)/Produit_Tarif_Stock!#REF!*100,(E2996-(E2996*H2996)-Produit_Tarif_Stock!#REF!)/Produit_Tarif_Stock!#REF!*100)</f>
        <v>#REF!</v>
      </c>
      <c r="R2996" s="523">
        <f t="shared" si="95"/>
        <v>0</v>
      </c>
      <c r="S2996" s="524" t="e">
        <f>Produit_Tarif_Stock!#REF!</f>
        <v>#REF!</v>
      </c>
    </row>
    <row r="2997" spans="1:19" ht="24.75" customHeight="1">
      <c r="A2997" s="228" t="e">
        <f>Produit_Tarif_Stock!#REF!</f>
        <v>#REF!</v>
      </c>
      <c r="B2997" s="118" t="e">
        <f>IF(Produit_Tarif_Stock!#REF!&lt;&gt;"",Produit_Tarif_Stock!#REF!,"")</f>
        <v>#REF!</v>
      </c>
      <c r="C2997" s="502" t="e">
        <f>IF(Produit_Tarif_Stock!#REF!&lt;&gt;"",Produit_Tarif_Stock!#REF!,"")</f>
        <v>#REF!</v>
      </c>
      <c r="D2997" s="505" t="e">
        <f>IF(Produit_Tarif_Stock!#REF!&lt;&gt;"",Produit_Tarif_Stock!#REF!,"")</f>
        <v>#REF!</v>
      </c>
      <c r="E2997" s="514" t="e">
        <f>IF(Produit_Tarif_Stock!#REF!&lt;&gt;0,Produit_Tarif_Stock!#REF!,"")</f>
        <v>#REF!</v>
      </c>
      <c r="F2997" s="2" t="e">
        <f>IF(Produit_Tarif_Stock!#REF!&lt;&gt;"",Produit_Tarif_Stock!#REF!,"")</f>
        <v>#REF!</v>
      </c>
      <c r="G2997" s="506" t="e">
        <f>IF(Produit_Tarif_Stock!#REF!&lt;&gt;0,Produit_Tarif_Stock!#REF!,"")</f>
        <v>#REF!</v>
      </c>
      <c r="I2997" s="506" t="str">
        <f t="shared" si="94"/>
        <v/>
      </c>
      <c r="J2997" s="2" t="e">
        <f>IF(Produit_Tarif_Stock!#REF!&lt;&gt;0,Produit_Tarif_Stock!#REF!,"")</f>
        <v>#REF!</v>
      </c>
      <c r="K2997" s="2" t="e">
        <f>IF(Produit_Tarif_Stock!#REF!&lt;&gt;0,Produit_Tarif_Stock!#REF!,"")</f>
        <v>#REF!</v>
      </c>
      <c r="L2997" s="114" t="e">
        <f>IF(Produit_Tarif_Stock!#REF!&lt;&gt;0,Produit_Tarif_Stock!#REF!,"")</f>
        <v>#REF!</v>
      </c>
      <c r="M2997" s="114" t="e">
        <f>IF(Produit_Tarif_Stock!#REF!&lt;&gt;0,Produit_Tarif_Stock!#REF!,"")</f>
        <v>#REF!</v>
      </c>
      <c r="N2997" s="454"/>
      <c r="P2997" s="2" t="e">
        <f>IF(Produit_Tarif_Stock!#REF!&lt;&gt;0,Produit_Tarif_Stock!#REF!,"")</f>
        <v>#REF!</v>
      </c>
      <c r="Q2997" s="518" t="e">
        <f>IF(Produit_Tarif_Stock!#REF!&lt;&gt;0,(E2997-(E2997*H2997)-Produit_Tarif_Stock!#REF!)/Produit_Tarif_Stock!#REF!*100,(E2997-(E2997*H2997)-Produit_Tarif_Stock!#REF!)/Produit_Tarif_Stock!#REF!*100)</f>
        <v>#REF!</v>
      </c>
      <c r="R2997" s="523">
        <f t="shared" si="95"/>
        <v>0</v>
      </c>
      <c r="S2997" s="524" t="e">
        <f>Produit_Tarif_Stock!#REF!</f>
        <v>#REF!</v>
      </c>
    </row>
    <row r="2998" spans="1:19" ht="24.75" customHeight="1">
      <c r="A2998" s="228" t="e">
        <f>Produit_Tarif_Stock!#REF!</f>
        <v>#REF!</v>
      </c>
      <c r="B2998" s="118" t="e">
        <f>IF(Produit_Tarif_Stock!#REF!&lt;&gt;"",Produit_Tarif_Stock!#REF!,"")</f>
        <v>#REF!</v>
      </c>
      <c r="C2998" s="502" t="e">
        <f>IF(Produit_Tarif_Stock!#REF!&lt;&gt;"",Produit_Tarif_Stock!#REF!,"")</f>
        <v>#REF!</v>
      </c>
      <c r="D2998" s="505" t="e">
        <f>IF(Produit_Tarif_Stock!#REF!&lt;&gt;"",Produit_Tarif_Stock!#REF!,"")</f>
        <v>#REF!</v>
      </c>
      <c r="E2998" s="514" t="e">
        <f>IF(Produit_Tarif_Stock!#REF!&lt;&gt;0,Produit_Tarif_Stock!#REF!,"")</f>
        <v>#REF!</v>
      </c>
      <c r="F2998" s="2" t="e">
        <f>IF(Produit_Tarif_Stock!#REF!&lt;&gt;"",Produit_Tarif_Stock!#REF!,"")</f>
        <v>#REF!</v>
      </c>
      <c r="G2998" s="506" t="e">
        <f>IF(Produit_Tarif_Stock!#REF!&lt;&gt;0,Produit_Tarif_Stock!#REF!,"")</f>
        <v>#REF!</v>
      </c>
      <c r="I2998" s="506" t="str">
        <f t="shared" si="94"/>
        <v/>
      </c>
      <c r="J2998" s="2" t="e">
        <f>IF(Produit_Tarif_Stock!#REF!&lt;&gt;0,Produit_Tarif_Stock!#REF!,"")</f>
        <v>#REF!</v>
      </c>
      <c r="K2998" s="2" t="e">
        <f>IF(Produit_Tarif_Stock!#REF!&lt;&gt;0,Produit_Tarif_Stock!#REF!,"")</f>
        <v>#REF!</v>
      </c>
      <c r="L2998" s="114" t="e">
        <f>IF(Produit_Tarif_Stock!#REF!&lt;&gt;0,Produit_Tarif_Stock!#REF!,"")</f>
        <v>#REF!</v>
      </c>
      <c r="M2998" s="114" t="e">
        <f>IF(Produit_Tarif_Stock!#REF!&lt;&gt;0,Produit_Tarif_Stock!#REF!,"")</f>
        <v>#REF!</v>
      </c>
      <c r="N2998" s="454"/>
      <c r="P2998" s="2" t="e">
        <f>IF(Produit_Tarif_Stock!#REF!&lt;&gt;0,Produit_Tarif_Stock!#REF!,"")</f>
        <v>#REF!</v>
      </c>
      <c r="Q2998" s="518" t="e">
        <f>IF(Produit_Tarif_Stock!#REF!&lt;&gt;0,(E2998-(E2998*H2998)-Produit_Tarif_Stock!#REF!)/Produit_Tarif_Stock!#REF!*100,(E2998-(E2998*H2998)-Produit_Tarif_Stock!#REF!)/Produit_Tarif_Stock!#REF!*100)</f>
        <v>#REF!</v>
      </c>
      <c r="R2998" s="523">
        <f t="shared" si="95"/>
        <v>0</v>
      </c>
      <c r="S2998" s="524" t="e">
        <f>Produit_Tarif_Stock!#REF!</f>
        <v>#REF!</v>
      </c>
    </row>
    <row r="2999" spans="1:19" ht="24.75" customHeight="1">
      <c r="A2999" s="228" t="e">
        <f>Produit_Tarif_Stock!#REF!</f>
        <v>#REF!</v>
      </c>
      <c r="B2999" s="118" t="e">
        <f>IF(Produit_Tarif_Stock!#REF!&lt;&gt;"",Produit_Tarif_Stock!#REF!,"")</f>
        <v>#REF!</v>
      </c>
      <c r="C2999" s="502" t="e">
        <f>IF(Produit_Tarif_Stock!#REF!&lt;&gt;"",Produit_Tarif_Stock!#REF!,"")</f>
        <v>#REF!</v>
      </c>
      <c r="D2999" s="505" t="e">
        <f>IF(Produit_Tarif_Stock!#REF!&lt;&gt;"",Produit_Tarif_Stock!#REF!,"")</f>
        <v>#REF!</v>
      </c>
      <c r="E2999" s="514" t="e">
        <f>IF(Produit_Tarif_Stock!#REF!&lt;&gt;0,Produit_Tarif_Stock!#REF!,"")</f>
        <v>#REF!</v>
      </c>
      <c r="F2999" s="2" t="e">
        <f>IF(Produit_Tarif_Stock!#REF!&lt;&gt;"",Produit_Tarif_Stock!#REF!,"")</f>
        <v>#REF!</v>
      </c>
      <c r="G2999" s="506" t="e">
        <f>IF(Produit_Tarif_Stock!#REF!&lt;&gt;0,Produit_Tarif_Stock!#REF!,"")</f>
        <v>#REF!</v>
      </c>
      <c r="I2999" s="506" t="str">
        <f t="shared" si="94"/>
        <v/>
      </c>
      <c r="J2999" s="2" t="e">
        <f>IF(Produit_Tarif_Stock!#REF!&lt;&gt;0,Produit_Tarif_Stock!#REF!,"")</f>
        <v>#REF!</v>
      </c>
      <c r="K2999" s="2" t="e">
        <f>IF(Produit_Tarif_Stock!#REF!&lt;&gt;0,Produit_Tarif_Stock!#REF!,"")</f>
        <v>#REF!</v>
      </c>
      <c r="L2999" s="114" t="e">
        <f>IF(Produit_Tarif_Stock!#REF!&lt;&gt;0,Produit_Tarif_Stock!#REF!,"")</f>
        <v>#REF!</v>
      </c>
      <c r="M2999" s="114" t="e">
        <f>IF(Produit_Tarif_Stock!#REF!&lt;&gt;0,Produit_Tarif_Stock!#REF!,"")</f>
        <v>#REF!</v>
      </c>
      <c r="N2999" s="454"/>
      <c r="P2999" s="2" t="e">
        <f>IF(Produit_Tarif_Stock!#REF!&lt;&gt;0,Produit_Tarif_Stock!#REF!,"")</f>
        <v>#REF!</v>
      </c>
      <c r="Q2999" s="518" t="e">
        <f>IF(Produit_Tarif_Stock!#REF!&lt;&gt;0,(E2999-(E2999*H2999)-Produit_Tarif_Stock!#REF!)/Produit_Tarif_Stock!#REF!*100,(E2999-(E2999*H2999)-Produit_Tarif_Stock!#REF!)/Produit_Tarif_Stock!#REF!*100)</f>
        <v>#REF!</v>
      </c>
      <c r="R2999" s="523">
        <f t="shared" si="95"/>
        <v>0</v>
      </c>
      <c r="S2999" s="524" t="e">
        <f>Produit_Tarif_Stock!#REF!</f>
        <v>#REF!</v>
      </c>
    </row>
    <row r="3000" spans="1:19" ht="24.75" customHeight="1">
      <c r="A3000" s="228" t="e">
        <f>Produit_Tarif_Stock!#REF!</f>
        <v>#REF!</v>
      </c>
      <c r="B3000" s="118" t="e">
        <f>IF(Produit_Tarif_Stock!#REF!&lt;&gt;"",Produit_Tarif_Stock!#REF!,"")</f>
        <v>#REF!</v>
      </c>
      <c r="C3000" s="502" t="e">
        <f>IF(Produit_Tarif_Stock!#REF!&lt;&gt;"",Produit_Tarif_Stock!#REF!,"")</f>
        <v>#REF!</v>
      </c>
      <c r="D3000" s="505" t="e">
        <f>IF(Produit_Tarif_Stock!#REF!&lt;&gt;"",Produit_Tarif_Stock!#REF!,"")</f>
        <v>#REF!</v>
      </c>
      <c r="E3000" s="514" t="e">
        <f>IF(Produit_Tarif_Stock!#REF!&lt;&gt;0,Produit_Tarif_Stock!#REF!,"")</f>
        <v>#REF!</v>
      </c>
      <c r="F3000" s="2" t="e">
        <f>IF(Produit_Tarif_Stock!#REF!&lt;&gt;"",Produit_Tarif_Stock!#REF!,"")</f>
        <v>#REF!</v>
      </c>
      <c r="G3000" s="506" t="e">
        <f>IF(Produit_Tarif_Stock!#REF!&lt;&gt;0,Produit_Tarif_Stock!#REF!,"")</f>
        <v>#REF!</v>
      </c>
      <c r="I3000" s="506" t="str">
        <f t="shared" si="94"/>
        <v/>
      </c>
      <c r="J3000" s="2" t="e">
        <f>IF(Produit_Tarif_Stock!#REF!&lt;&gt;0,Produit_Tarif_Stock!#REF!,"")</f>
        <v>#REF!</v>
      </c>
      <c r="K3000" s="2" t="e">
        <f>IF(Produit_Tarif_Stock!#REF!&lt;&gt;0,Produit_Tarif_Stock!#REF!,"")</f>
        <v>#REF!</v>
      </c>
      <c r="L3000" s="114" t="e">
        <f>IF(Produit_Tarif_Stock!#REF!&lt;&gt;0,Produit_Tarif_Stock!#REF!,"")</f>
        <v>#REF!</v>
      </c>
      <c r="M3000" s="114" t="e">
        <f>IF(Produit_Tarif_Stock!#REF!&lt;&gt;0,Produit_Tarif_Stock!#REF!,"")</f>
        <v>#REF!</v>
      </c>
      <c r="N3000" s="454"/>
      <c r="P3000" s="2" t="e">
        <f>IF(Produit_Tarif_Stock!#REF!&lt;&gt;0,Produit_Tarif_Stock!#REF!,"")</f>
        <v>#REF!</v>
      </c>
      <c r="Q3000" s="518" t="e">
        <f>IF(Produit_Tarif_Stock!#REF!&lt;&gt;0,(E3000-(E3000*H3000)-Produit_Tarif_Stock!#REF!)/Produit_Tarif_Stock!#REF!*100,(E3000-(E3000*H3000)-Produit_Tarif_Stock!#REF!)/Produit_Tarif_Stock!#REF!*100)</f>
        <v>#REF!</v>
      </c>
      <c r="R3000" s="523">
        <f t="shared" si="95"/>
        <v>0</v>
      </c>
      <c r="S3000" s="524" t="e">
        <f>Produit_Tarif_Stock!#REF!</f>
        <v>#REF!</v>
      </c>
    </row>
    <row r="3001" spans="1:19" ht="24.75" customHeight="1">
      <c r="A3001" s="228" t="e">
        <f>Produit_Tarif_Stock!#REF!</f>
        <v>#REF!</v>
      </c>
      <c r="B3001" s="118" t="e">
        <f>IF(Produit_Tarif_Stock!#REF!&lt;&gt;"",Produit_Tarif_Stock!#REF!,"")</f>
        <v>#REF!</v>
      </c>
      <c r="C3001" s="502" t="e">
        <f>IF(Produit_Tarif_Stock!#REF!&lt;&gt;"",Produit_Tarif_Stock!#REF!,"")</f>
        <v>#REF!</v>
      </c>
      <c r="D3001" s="505" t="e">
        <f>IF(Produit_Tarif_Stock!#REF!&lt;&gt;"",Produit_Tarif_Stock!#REF!,"")</f>
        <v>#REF!</v>
      </c>
      <c r="E3001" s="514" t="e">
        <f>IF(Produit_Tarif_Stock!#REF!&lt;&gt;0,Produit_Tarif_Stock!#REF!,"")</f>
        <v>#REF!</v>
      </c>
      <c r="F3001" s="2" t="e">
        <f>IF(Produit_Tarif_Stock!#REF!&lt;&gt;"",Produit_Tarif_Stock!#REF!,"")</f>
        <v>#REF!</v>
      </c>
      <c r="G3001" s="506" t="e">
        <f>IF(Produit_Tarif_Stock!#REF!&lt;&gt;0,Produit_Tarif_Stock!#REF!,"")</f>
        <v>#REF!</v>
      </c>
      <c r="I3001" s="506" t="str">
        <f t="shared" si="94"/>
        <v/>
      </c>
      <c r="J3001" s="2" t="e">
        <f>IF(Produit_Tarif_Stock!#REF!&lt;&gt;0,Produit_Tarif_Stock!#REF!,"")</f>
        <v>#REF!</v>
      </c>
      <c r="K3001" s="2" t="e">
        <f>IF(Produit_Tarif_Stock!#REF!&lt;&gt;0,Produit_Tarif_Stock!#REF!,"")</f>
        <v>#REF!</v>
      </c>
      <c r="L3001" s="114" t="e">
        <f>IF(Produit_Tarif_Stock!#REF!&lt;&gt;0,Produit_Tarif_Stock!#REF!,"")</f>
        <v>#REF!</v>
      </c>
      <c r="M3001" s="114" t="e">
        <f>IF(Produit_Tarif_Stock!#REF!&lt;&gt;0,Produit_Tarif_Stock!#REF!,"")</f>
        <v>#REF!</v>
      </c>
      <c r="N3001" s="454"/>
      <c r="P3001" s="2" t="e">
        <f>IF(Produit_Tarif_Stock!#REF!&lt;&gt;0,Produit_Tarif_Stock!#REF!,"")</f>
        <v>#REF!</v>
      </c>
      <c r="Q3001" s="518" t="e">
        <f>IF(Produit_Tarif_Stock!#REF!&lt;&gt;0,(E3001-(E3001*H3001)-Produit_Tarif_Stock!#REF!)/Produit_Tarif_Stock!#REF!*100,(E3001-(E3001*H3001)-Produit_Tarif_Stock!#REF!)/Produit_Tarif_Stock!#REF!*100)</f>
        <v>#REF!</v>
      </c>
      <c r="R3001" s="523">
        <f t="shared" si="95"/>
        <v>0</v>
      </c>
      <c r="S3001" s="524" t="e">
        <f>Produit_Tarif_Stock!#REF!</f>
        <v>#REF!</v>
      </c>
    </row>
    <row r="3002" spans="1:19" ht="24.75" customHeight="1">
      <c r="A3002" s="228" t="e">
        <f>Produit_Tarif_Stock!#REF!</f>
        <v>#REF!</v>
      </c>
      <c r="B3002" s="118" t="e">
        <f>IF(Produit_Tarif_Stock!#REF!&lt;&gt;"",Produit_Tarif_Stock!#REF!,"")</f>
        <v>#REF!</v>
      </c>
      <c r="C3002" s="502" t="e">
        <f>IF(Produit_Tarif_Stock!#REF!&lt;&gt;"",Produit_Tarif_Stock!#REF!,"")</f>
        <v>#REF!</v>
      </c>
      <c r="D3002" s="505" t="e">
        <f>IF(Produit_Tarif_Stock!#REF!&lt;&gt;"",Produit_Tarif_Stock!#REF!,"")</f>
        <v>#REF!</v>
      </c>
      <c r="E3002" s="514" t="e">
        <f>IF(Produit_Tarif_Stock!#REF!&lt;&gt;0,Produit_Tarif_Stock!#REF!,"")</f>
        <v>#REF!</v>
      </c>
      <c r="F3002" s="2" t="e">
        <f>IF(Produit_Tarif_Stock!#REF!&lt;&gt;"",Produit_Tarif_Stock!#REF!,"")</f>
        <v>#REF!</v>
      </c>
      <c r="G3002" s="506" t="e">
        <f>IF(Produit_Tarif_Stock!#REF!&lt;&gt;0,Produit_Tarif_Stock!#REF!,"")</f>
        <v>#REF!</v>
      </c>
      <c r="I3002" s="506" t="str">
        <f t="shared" si="94"/>
        <v/>
      </c>
      <c r="J3002" s="2" t="e">
        <f>IF(Produit_Tarif_Stock!#REF!&lt;&gt;0,Produit_Tarif_Stock!#REF!,"")</f>
        <v>#REF!</v>
      </c>
      <c r="K3002" s="2" t="e">
        <f>IF(Produit_Tarif_Stock!#REF!&lt;&gt;0,Produit_Tarif_Stock!#REF!,"")</f>
        <v>#REF!</v>
      </c>
      <c r="L3002" s="114" t="e">
        <f>IF(Produit_Tarif_Stock!#REF!&lt;&gt;0,Produit_Tarif_Stock!#REF!,"")</f>
        <v>#REF!</v>
      </c>
      <c r="M3002" s="114" t="e">
        <f>IF(Produit_Tarif_Stock!#REF!&lt;&gt;0,Produit_Tarif_Stock!#REF!,"")</f>
        <v>#REF!</v>
      </c>
      <c r="N3002" s="454"/>
      <c r="P3002" s="2" t="e">
        <f>IF(Produit_Tarif_Stock!#REF!&lt;&gt;0,Produit_Tarif_Stock!#REF!,"")</f>
        <v>#REF!</v>
      </c>
      <c r="Q3002" s="518" t="e">
        <f>IF(Produit_Tarif_Stock!#REF!&lt;&gt;0,(E3002-(E3002*H3002)-Produit_Tarif_Stock!#REF!)/Produit_Tarif_Stock!#REF!*100,(E3002-(E3002*H3002)-Produit_Tarif_Stock!#REF!)/Produit_Tarif_Stock!#REF!*100)</f>
        <v>#REF!</v>
      </c>
      <c r="R3002" s="523">
        <f t="shared" si="95"/>
        <v>0</v>
      </c>
      <c r="S3002" s="524" t="e">
        <f>Produit_Tarif_Stock!#REF!</f>
        <v>#REF!</v>
      </c>
    </row>
    <row r="3003" spans="1:19" ht="24.75" customHeight="1">
      <c r="A3003" s="228" t="e">
        <f>Produit_Tarif_Stock!#REF!</f>
        <v>#REF!</v>
      </c>
      <c r="B3003" s="118" t="e">
        <f>IF(Produit_Tarif_Stock!#REF!&lt;&gt;"",Produit_Tarif_Stock!#REF!,"")</f>
        <v>#REF!</v>
      </c>
      <c r="C3003" s="502" t="e">
        <f>IF(Produit_Tarif_Stock!#REF!&lt;&gt;"",Produit_Tarif_Stock!#REF!,"")</f>
        <v>#REF!</v>
      </c>
      <c r="D3003" s="505" t="e">
        <f>IF(Produit_Tarif_Stock!#REF!&lt;&gt;"",Produit_Tarif_Stock!#REF!,"")</f>
        <v>#REF!</v>
      </c>
      <c r="E3003" s="514" t="e">
        <f>IF(Produit_Tarif_Stock!#REF!&lt;&gt;0,Produit_Tarif_Stock!#REF!,"")</f>
        <v>#REF!</v>
      </c>
      <c r="F3003" s="2" t="e">
        <f>IF(Produit_Tarif_Stock!#REF!&lt;&gt;"",Produit_Tarif_Stock!#REF!,"")</f>
        <v>#REF!</v>
      </c>
      <c r="G3003" s="506" t="e">
        <f>IF(Produit_Tarif_Stock!#REF!&lt;&gt;0,Produit_Tarif_Stock!#REF!,"")</f>
        <v>#REF!</v>
      </c>
      <c r="I3003" s="506" t="str">
        <f t="shared" si="94"/>
        <v/>
      </c>
      <c r="J3003" s="2" t="e">
        <f>IF(Produit_Tarif_Stock!#REF!&lt;&gt;0,Produit_Tarif_Stock!#REF!,"")</f>
        <v>#REF!</v>
      </c>
      <c r="K3003" s="2" t="e">
        <f>IF(Produit_Tarif_Stock!#REF!&lt;&gt;0,Produit_Tarif_Stock!#REF!,"")</f>
        <v>#REF!</v>
      </c>
      <c r="L3003" s="114" t="e">
        <f>IF(Produit_Tarif_Stock!#REF!&lt;&gt;0,Produit_Tarif_Stock!#REF!,"")</f>
        <v>#REF!</v>
      </c>
      <c r="M3003" s="114" t="e">
        <f>IF(Produit_Tarif_Stock!#REF!&lt;&gt;0,Produit_Tarif_Stock!#REF!,"")</f>
        <v>#REF!</v>
      </c>
      <c r="N3003" s="454"/>
      <c r="P3003" s="2" t="e">
        <f>IF(Produit_Tarif_Stock!#REF!&lt;&gt;0,Produit_Tarif_Stock!#REF!,"")</f>
        <v>#REF!</v>
      </c>
      <c r="Q3003" s="518" t="e">
        <f>IF(Produit_Tarif_Stock!#REF!&lt;&gt;0,(E3003-(E3003*H3003)-Produit_Tarif_Stock!#REF!)/Produit_Tarif_Stock!#REF!*100,(E3003-(E3003*H3003)-Produit_Tarif_Stock!#REF!)/Produit_Tarif_Stock!#REF!*100)</f>
        <v>#REF!</v>
      </c>
      <c r="R3003" s="523">
        <f t="shared" si="95"/>
        <v>0</v>
      </c>
      <c r="S3003" s="524" t="e">
        <f>Produit_Tarif_Stock!#REF!</f>
        <v>#REF!</v>
      </c>
    </row>
    <row r="3004" spans="1:19" ht="24.75" customHeight="1">
      <c r="A3004" s="228" t="e">
        <f>Produit_Tarif_Stock!#REF!</f>
        <v>#REF!</v>
      </c>
      <c r="B3004" s="118" t="e">
        <f>IF(Produit_Tarif_Stock!#REF!&lt;&gt;"",Produit_Tarif_Stock!#REF!,"")</f>
        <v>#REF!</v>
      </c>
      <c r="C3004" s="502" t="e">
        <f>IF(Produit_Tarif_Stock!#REF!&lt;&gt;"",Produit_Tarif_Stock!#REF!,"")</f>
        <v>#REF!</v>
      </c>
      <c r="D3004" s="505" t="e">
        <f>IF(Produit_Tarif_Stock!#REF!&lt;&gt;"",Produit_Tarif_Stock!#REF!,"")</f>
        <v>#REF!</v>
      </c>
      <c r="E3004" s="514" t="e">
        <f>IF(Produit_Tarif_Stock!#REF!&lt;&gt;0,Produit_Tarif_Stock!#REF!,"")</f>
        <v>#REF!</v>
      </c>
      <c r="F3004" s="2" t="e">
        <f>IF(Produit_Tarif_Stock!#REF!&lt;&gt;"",Produit_Tarif_Stock!#REF!,"")</f>
        <v>#REF!</v>
      </c>
      <c r="G3004" s="506" t="e">
        <f>IF(Produit_Tarif_Stock!#REF!&lt;&gt;0,Produit_Tarif_Stock!#REF!,"")</f>
        <v>#REF!</v>
      </c>
      <c r="I3004" s="506" t="str">
        <f t="shared" si="94"/>
        <v/>
      </c>
      <c r="J3004" s="2" t="e">
        <f>IF(Produit_Tarif_Stock!#REF!&lt;&gt;0,Produit_Tarif_Stock!#REF!,"")</f>
        <v>#REF!</v>
      </c>
      <c r="K3004" s="2" t="e">
        <f>IF(Produit_Tarif_Stock!#REF!&lt;&gt;0,Produit_Tarif_Stock!#REF!,"")</f>
        <v>#REF!</v>
      </c>
      <c r="L3004" s="114" t="e">
        <f>IF(Produit_Tarif_Stock!#REF!&lt;&gt;0,Produit_Tarif_Stock!#REF!,"")</f>
        <v>#REF!</v>
      </c>
      <c r="M3004" s="114" t="e">
        <f>IF(Produit_Tarif_Stock!#REF!&lt;&gt;0,Produit_Tarif_Stock!#REF!,"")</f>
        <v>#REF!</v>
      </c>
      <c r="N3004" s="454"/>
      <c r="P3004" s="2" t="e">
        <f>IF(Produit_Tarif_Stock!#REF!&lt;&gt;0,Produit_Tarif_Stock!#REF!,"")</f>
        <v>#REF!</v>
      </c>
      <c r="Q3004" s="518" t="e">
        <f>IF(Produit_Tarif_Stock!#REF!&lt;&gt;0,(E3004-(E3004*H3004)-Produit_Tarif_Stock!#REF!)/Produit_Tarif_Stock!#REF!*100,(E3004-(E3004*H3004)-Produit_Tarif_Stock!#REF!)/Produit_Tarif_Stock!#REF!*100)</f>
        <v>#REF!</v>
      </c>
      <c r="R3004" s="523">
        <f t="shared" si="95"/>
        <v>0</v>
      </c>
      <c r="S3004" s="524" t="e">
        <f>Produit_Tarif_Stock!#REF!</f>
        <v>#REF!</v>
      </c>
    </row>
    <row r="3005" spans="1:19" ht="24.75" customHeight="1">
      <c r="A3005" s="228" t="e">
        <f>Produit_Tarif_Stock!#REF!</f>
        <v>#REF!</v>
      </c>
      <c r="B3005" s="118" t="e">
        <f>IF(Produit_Tarif_Stock!#REF!&lt;&gt;"",Produit_Tarif_Stock!#REF!,"")</f>
        <v>#REF!</v>
      </c>
      <c r="C3005" s="502" t="e">
        <f>IF(Produit_Tarif_Stock!#REF!&lt;&gt;"",Produit_Tarif_Stock!#REF!,"")</f>
        <v>#REF!</v>
      </c>
      <c r="D3005" s="505" t="e">
        <f>IF(Produit_Tarif_Stock!#REF!&lt;&gt;"",Produit_Tarif_Stock!#REF!,"")</f>
        <v>#REF!</v>
      </c>
      <c r="E3005" s="514" t="e">
        <f>IF(Produit_Tarif_Stock!#REF!&lt;&gt;0,Produit_Tarif_Stock!#REF!,"")</f>
        <v>#REF!</v>
      </c>
      <c r="F3005" s="2" t="e">
        <f>IF(Produit_Tarif_Stock!#REF!&lt;&gt;"",Produit_Tarif_Stock!#REF!,"")</f>
        <v>#REF!</v>
      </c>
      <c r="G3005" s="506" t="e">
        <f>IF(Produit_Tarif_Stock!#REF!&lt;&gt;0,Produit_Tarif_Stock!#REF!,"")</f>
        <v>#REF!</v>
      </c>
      <c r="I3005" s="506" t="str">
        <f t="shared" si="94"/>
        <v/>
      </c>
      <c r="J3005" s="2" t="e">
        <f>IF(Produit_Tarif_Stock!#REF!&lt;&gt;0,Produit_Tarif_Stock!#REF!,"")</f>
        <v>#REF!</v>
      </c>
      <c r="K3005" s="2" t="e">
        <f>IF(Produit_Tarif_Stock!#REF!&lt;&gt;0,Produit_Tarif_Stock!#REF!,"")</f>
        <v>#REF!</v>
      </c>
      <c r="L3005" s="114" t="e">
        <f>IF(Produit_Tarif_Stock!#REF!&lt;&gt;0,Produit_Tarif_Stock!#REF!,"")</f>
        <v>#REF!</v>
      </c>
      <c r="M3005" s="114" t="e">
        <f>IF(Produit_Tarif_Stock!#REF!&lt;&gt;0,Produit_Tarif_Stock!#REF!,"")</f>
        <v>#REF!</v>
      </c>
      <c r="N3005" s="454"/>
      <c r="P3005" s="2" t="e">
        <f>IF(Produit_Tarif_Stock!#REF!&lt;&gt;0,Produit_Tarif_Stock!#REF!,"")</f>
        <v>#REF!</v>
      </c>
      <c r="Q3005" s="518" t="e">
        <f>IF(Produit_Tarif_Stock!#REF!&lt;&gt;0,(E3005-(E3005*H3005)-Produit_Tarif_Stock!#REF!)/Produit_Tarif_Stock!#REF!*100,(E3005-(E3005*H3005)-Produit_Tarif_Stock!#REF!)/Produit_Tarif_Stock!#REF!*100)</f>
        <v>#REF!</v>
      </c>
      <c r="R3005" s="523">
        <f t="shared" si="95"/>
        <v>0</v>
      </c>
      <c r="S3005" s="524" t="e">
        <f>Produit_Tarif_Stock!#REF!</f>
        <v>#REF!</v>
      </c>
    </row>
    <row r="3006" spans="1:19" ht="24.75" customHeight="1">
      <c r="A3006" s="228" t="e">
        <f>Produit_Tarif_Stock!#REF!</f>
        <v>#REF!</v>
      </c>
      <c r="B3006" s="118" t="e">
        <f>IF(Produit_Tarif_Stock!#REF!&lt;&gt;"",Produit_Tarif_Stock!#REF!,"")</f>
        <v>#REF!</v>
      </c>
      <c r="C3006" s="502" t="e">
        <f>IF(Produit_Tarif_Stock!#REF!&lt;&gt;"",Produit_Tarif_Stock!#REF!,"")</f>
        <v>#REF!</v>
      </c>
      <c r="D3006" s="505" t="e">
        <f>IF(Produit_Tarif_Stock!#REF!&lt;&gt;"",Produit_Tarif_Stock!#REF!,"")</f>
        <v>#REF!</v>
      </c>
      <c r="E3006" s="514" t="e">
        <f>IF(Produit_Tarif_Stock!#REF!&lt;&gt;0,Produit_Tarif_Stock!#REF!,"")</f>
        <v>#REF!</v>
      </c>
      <c r="F3006" s="2" t="e">
        <f>IF(Produit_Tarif_Stock!#REF!&lt;&gt;"",Produit_Tarif_Stock!#REF!,"")</f>
        <v>#REF!</v>
      </c>
      <c r="G3006" s="506" t="e">
        <f>IF(Produit_Tarif_Stock!#REF!&lt;&gt;0,Produit_Tarif_Stock!#REF!,"")</f>
        <v>#REF!</v>
      </c>
      <c r="I3006" s="506" t="str">
        <f t="shared" si="94"/>
        <v/>
      </c>
      <c r="J3006" s="2" t="e">
        <f>IF(Produit_Tarif_Stock!#REF!&lt;&gt;0,Produit_Tarif_Stock!#REF!,"")</f>
        <v>#REF!</v>
      </c>
      <c r="K3006" s="2" t="e">
        <f>IF(Produit_Tarif_Stock!#REF!&lt;&gt;0,Produit_Tarif_Stock!#REF!,"")</f>
        <v>#REF!</v>
      </c>
      <c r="L3006" s="114" t="e">
        <f>IF(Produit_Tarif_Stock!#REF!&lt;&gt;0,Produit_Tarif_Stock!#REF!,"")</f>
        <v>#REF!</v>
      </c>
      <c r="M3006" s="114" t="e">
        <f>IF(Produit_Tarif_Stock!#REF!&lt;&gt;0,Produit_Tarif_Stock!#REF!,"")</f>
        <v>#REF!</v>
      </c>
      <c r="N3006" s="454"/>
      <c r="P3006" s="2" t="e">
        <f>IF(Produit_Tarif_Stock!#REF!&lt;&gt;0,Produit_Tarif_Stock!#REF!,"")</f>
        <v>#REF!</v>
      </c>
      <c r="Q3006" s="518" t="e">
        <f>IF(Produit_Tarif_Stock!#REF!&lt;&gt;0,(E3006-(E3006*H3006)-Produit_Tarif_Stock!#REF!)/Produit_Tarif_Stock!#REF!*100,(E3006-(E3006*H3006)-Produit_Tarif_Stock!#REF!)/Produit_Tarif_Stock!#REF!*100)</f>
        <v>#REF!</v>
      </c>
      <c r="R3006" s="523">
        <f t="shared" si="95"/>
        <v>0</v>
      </c>
      <c r="S3006" s="524" t="e">
        <f>Produit_Tarif_Stock!#REF!</f>
        <v>#REF!</v>
      </c>
    </row>
    <row r="3007" spans="1:19" ht="24.75" customHeight="1">
      <c r="A3007" s="228" t="e">
        <f>Produit_Tarif_Stock!#REF!</f>
        <v>#REF!</v>
      </c>
      <c r="B3007" s="118" t="e">
        <f>IF(Produit_Tarif_Stock!#REF!&lt;&gt;"",Produit_Tarif_Stock!#REF!,"")</f>
        <v>#REF!</v>
      </c>
      <c r="C3007" s="502" t="e">
        <f>IF(Produit_Tarif_Stock!#REF!&lt;&gt;"",Produit_Tarif_Stock!#REF!,"")</f>
        <v>#REF!</v>
      </c>
      <c r="D3007" s="505" t="e">
        <f>IF(Produit_Tarif_Stock!#REF!&lt;&gt;"",Produit_Tarif_Stock!#REF!,"")</f>
        <v>#REF!</v>
      </c>
      <c r="E3007" s="514" t="e">
        <f>IF(Produit_Tarif_Stock!#REF!&lt;&gt;0,Produit_Tarif_Stock!#REF!,"")</f>
        <v>#REF!</v>
      </c>
      <c r="F3007" s="2" t="e">
        <f>IF(Produit_Tarif_Stock!#REF!&lt;&gt;"",Produit_Tarif_Stock!#REF!,"")</f>
        <v>#REF!</v>
      </c>
      <c r="G3007" s="506" t="e">
        <f>IF(Produit_Tarif_Stock!#REF!&lt;&gt;0,Produit_Tarif_Stock!#REF!,"")</f>
        <v>#REF!</v>
      </c>
      <c r="I3007" s="506" t="str">
        <f t="shared" si="94"/>
        <v/>
      </c>
      <c r="J3007" s="2" t="e">
        <f>IF(Produit_Tarif_Stock!#REF!&lt;&gt;0,Produit_Tarif_Stock!#REF!,"")</f>
        <v>#REF!</v>
      </c>
      <c r="K3007" s="2" t="e">
        <f>IF(Produit_Tarif_Stock!#REF!&lt;&gt;0,Produit_Tarif_Stock!#REF!,"")</f>
        <v>#REF!</v>
      </c>
      <c r="L3007" s="114" t="e">
        <f>IF(Produit_Tarif_Stock!#REF!&lt;&gt;0,Produit_Tarif_Stock!#REF!,"")</f>
        <v>#REF!</v>
      </c>
      <c r="M3007" s="114" t="e">
        <f>IF(Produit_Tarif_Stock!#REF!&lt;&gt;0,Produit_Tarif_Stock!#REF!,"")</f>
        <v>#REF!</v>
      </c>
      <c r="N3007" s="454"/>
      <c r="P3007" s="2" t="e">
        <f>IF(Produit_Tarif_Stock!#REF!&lt;&gt;0,Produit_Tarif_Stock!#REF!,"")</f>
        <v>#REF!</v>
      </c>
      <c r="Q3007" s="518" t="e">
        <f>IF(Produit_Tarif_Stock!#REF!&lt;&gt;0,(E3007-(E3007*H3007)-Produit_Tarif_Stock!#REF!)/Produit_Tarif_Stock!#REF!*100,(E3007-(E3007*H3007)-Produit_Tarif_Stock!#REF!)/Produit_Tarif_Stock!#REF!*100)</f>
        <v>#REF!</v>
      </c>
      <c r="R3007" s="523">
        <f t="shared" si="95"/>
        <v>0</v>
      </c>
      <c r="S3007" s="524" t="e">
        <f>Produit_Tarif_Stock!#REF!</f>
        <v>#REF!</v>
      </c>
    </row>
    <row r="3008" spans="1:19" ht="24.75" customHeight="1">
      <c r="A3008" s="228" t="e">
        <f>Produit_Tarif_Stock!#REF!</f>
        <v>#REF!</v>
      </c>
      <c r="B3008" s="118" t="e">
        <f>IF(Produit_Tarif_Stock!#REF!&lt;&gt;"",Produit_Tarif_Stock!#REF!,"")</f>
        <v>#REF!</v>
      </c>
      <c r="C3008" s="502" t="e">
        <f>IF(Produit_Tarif_Stock!#REF!&lt;&gt;"",Produit_Tarif_Stock!#REF!,"")</f>
        <v>#REF!</v>
      </c>
      <c r="D3008" s="505" t="e">
        <f>IF(Produit_Tarif_Stock!#REF!&lt;&gt;"",Produit_Tarif_Stock!#REF!,"")</f>
        <v>#REF!</v>
      </c>
      <c r="E3008" s="514" t="e">
        <f>IF(Produit_Tarif_Stock!#REF!&lt;&gt;0,Produit_Tarif_Stock!#REF!,"")</f>
        <v>#REF!</v>
      </c>
      <c r="F3008" s="2" t="e">
        <f>IF(Produit_Tarif_Stock!#REF!&lt;&gt;"",Produit_Tarif_Stock!#REF!,"")</f>
        <v>#REF!</v>
      </c>
      <c r="G3008" s="506" t="e">
        <f>IF(Produit_Tarif_Stock!#REF!&lt;&gt;0,Produit_Tarif_Stock!#REF!,"")</f>
        <v>#REF!</v>
      </c>
      <c r="I3008" s="506" t="str">
        <f t="shared" si="94"/>
        <v/>
      </c>
      <c r="J3008" s="2" t="e">
        <f>IF(Produit_Tarif_Stock!#REF!&lt;&gt;0,Produit_Tarif_Stock!#REF!,"")</f>
        <v>#REF!</v>
      </c>
      <c r="K3008" s="2" t="e">
        <f>IF(Produit_Tarif_Stock!#REF!&lt;&gt;0,Produit_Tarif_Stock!#REF!,"")</f>
        <v>#REF!</v>
      </c>
      <c r="L3008" s="114" t="e">
        <f>IF(Produit_Tarif_Stock!#REF!&lt;&gt;0,Produit_Tarif_Stock!#REF!,"")</f>
        <v>#REF!</v>
      </c>
      <c r="M3008" s="114" t="e">
        <f>IF(Produit_Tarif_Stock!#REF!&lt;&gt;0,Produit_Tarif_Stock!#REF!,"")</f>
        <v>#REF!</v>
      </c>
      <c r="N3008" s="454"/>
      <c r="P3008" s="2" t="e">
        <f>IF(Produit_Tarif_Stock!#REF!&lt;&gt;0,Produit_Tarif_Stock!#REF!,"")</f>
        <v>#REF!</v>
      </c>
      <c r="Q3008" s="518" t="e">
        <f>IF(Produit_Tarif_Stock!#REF!&lt;&gt;0,(E3008-(E3008*H3008)-Produit_Tarif_Stock!#REF!)/Produit_Tarif_Stock!#REF!*100,(E3008-(E3008*H3008)-Produit_Tarif_Stock!#REF!)/Produit_Tarif_Stock!#REF!*100)</f>
        <v>#REF!</v>
      </c>
      <c r="R3008" s="523">
        <f t="shared" si="95"/>
        <v>0</v>
      </c>
      <c r="S3008" s="524" t="e">
        <f>Produit_Tarif_Stock!#REF!</f>
        <v>#REF!</v>
      </c>
    </row>
    <row r="3009" spans="1:19" ht="24.75" customHeight="1">
      <c r="A3009" s="228" t="e">
        <f>Produit_Tarif_Stock!#REF!</f>
        <v>#REF!</v>
      </c>
      <c r="B3009" s="118" t="e">
        <f>IF(Produit_Tarif_Stock!#REF!&lt;&gt;"",Produit_Tarif_Stock!#REF!,"")</f>
        <v>#REF!</v>
      </c>
      <c r="C3009" s="502" t="e">
        <f>IF(Produit_Tarif_Stock!#REF!&lt;&gt;"",Produit_Tarif_Stock!#REF!,"")</f>
        <v>#REF!</v>
      </c>
      <c r="D3009" s="505" t="e">
        <f>IF(Produit_Tarif_Stock!#REF!&lt;&gt;"",Produit_Tarif_Stock!#REF!,"")</f>
        <v>#REF!</v>
      </c>
      <c r="E3009" s="514" t="e">
        <f>IF(Produit_Tarif_Stock!#REF!&lt;&gt;0,Produit_Tarif_Stock!#REF!,"")</f>
        <v>#REF!</v>
      </c>
      <c r="F3009" s="2" t="e">
        <f>IF(Produit_Tarif_Stock!#REF!&lt;&gt;"",Produit_Tarif_Stock!#REF!,"")</f>
        <v>#REF!</v>
      </c>
      <c r="G3009" s="506" t="e">
        <f>IF(Produit_Tarif_Stock!#REF!&lt;&gt;0,Produit_Tarif_Stock!#REF!,"")</f>
        <v>#REF!</v>
      </c>
      <c r="I3009" s="506" t="str">
        <f t="shared" si="94"/>
        <v/>
      </c>
      <c r="J3009" s="2" t="e">
        <f>IF(Produit_Tarif_Stock!#REF!&lt;&gt;0,Produit_Tarif_Stock!#REF!,"")</f>
        <v>#REF!</v>
      </c>
      <c r="K3009" s="2" t="e">
        <f>IF(Produit_Tarif_Stock!#REF!&lt;&gt;0,Produit_Tarif_Stock!#REF!,"")</f>
        <v>#REF!</v>
      </c>
      <c r="L3009" s="114" t="e">
        <f>IF(Produit_Tarif_Stock!#REF!&lt;&gt;0,Produit_Tarif_Stock!#REF!,"")</f>
        <v>#REF!</v>
      </c>
      <c r="M3009" s="114" t="e">
        <f>IF(Produit_Tarif_Stock!#REF!&lt;&gt;0,Produit_Tarif_Stock!#REF!,"")</f>
        <v>#REF!</v>
      </c>
      <c r="N3009" s="454"/>
      <c r="P3009" s="2" t="e">
        <f>IF(Produit_Tarif_Stock!#REF!&lt;&gt;0,Produit_Tarif_Stock!#REF!,"")</f>
        <v>#REF!</v>
      </c>
      <c r="Q3009" s="518" t="e">
        <f>IF(Produit_Tarif_Stock!#REF!&lt;&gt;0,(E3009-(E3009*H3009)-Produit_Tarif_Stock!#REF!)/Produit_Tarif_Stock!#REF!*100,(E3009-(E3009*H3009)-Produit_Tarif_Stock!#REF!)/Produit_Tarif_Stock!#REF!*100)</f>
        <v>#REF!</v>
      </c>
      <c r="R3009" s="523">
        <f t="shared" si="95"/>
        <v>0</v>
      </c>
      <c r="S3009" s="524" t="e">
        <f>Produit_Tarif_Stock!#REF!</f>
        <v>#REF!</v>
      </c>
    </row>
    <row r="3010" spans="1:19" ht="24.75" customHeight="1">
      <c r="A3010" s="228" t="e">
        <f>Produit_Tarif_Stock!#REF!</f>
        <v>#REF!</v>
      </c>
      <c r="B3010" s="118" t="e">
        <f>IF(Produit_Tarif_Stock!#REF!&lt;&gt;"",Produit_Tarif_Stock!#REF!,"")</f>
        <v>#REF!</v>
      </c>
      <c r="C3010" s="502" t="e">
        <f>IF(Produit_Tarif_Stock!#REF!&lt;&gt;"",Produit_Tarif_Stock!#REF!,"")</f>
        <v>#REF!</v>
      </c>
      <c r="D3010" s="505" t="e">
        <f>IF(Produit_Tarif_Stock!#REF!&lt;&gt;"",Produit_Tarif_Stock!#REF!,"")</f>
        <v>#REF!</v>
      </c>
      <c r="E3010" s="514" t="e">
        <f>IF(Produit_Tarif_Stock!#REF!&lt;&gt;0,Produit_Tarif_Stock!#REF!,"")</f>
        <v>#REF!</v>
      </c>
      <c r="F3010" s="2" t="e">
        <f>IF(Produit_Tarif_Stock!#REF!&lt;&gt;"",Produit_Tarif_Stock!#REF!,"")</f>
        <v>#REF!</v>
      </c>
      <c r="G3010" s="506" t="e">
        <f>IF(Produit_Tarif_Stock!#REF!&lt;&gt;0,Produit_Tarif_Stock!#REF!,"")</f>
        <v>#REF!</v>
      </c>
      <c r="I3010" s="506" t="str">
        <f t="shared" si="94"/>
        <v/>
      </c>
      <c r="J3010" s="2" t="e">
        <f>IF(Produit_Tarif_Stock!#REF!&lt;&gt;0,Produit_Tarif_Stock!#REF!,"")</f>
        <v>#REF!</v>
      </c>
      <c r="K3010" s="2" t="e">
        <f>IF(Produit_Tarif_Stock!#REF!&lt;&gt;0,Produit_Tarif_Stock!#REF!,"")</f>
        <v>#REF!</v>
      </c>
      <c r="L3010" s="114" t="e">
        <f>IF(Produit_Tarif_Stock!#REF!&lt;&gt;0,Produit_Tarif_Stock!#REF!,"")</f>
        <v>#REF!</v>
      </c>
      <c r="M3010" s="114" t="e">
        <f>IF(Produit_Tarif_Stock!#REF!&lt;&gt;0,Produit_Tarif_Stock!#REF!,"")</f>
        <v>#REF!</v>
      </c>
      <c r="N3010" s="454"/>
      <c r="P3010" s="2" t="e">
        <f>IF(Produit_Tarif_Stock!#REF!&lt;&gt;0,Produit_Tarif_Stock!#REF!,"")</f>
        <v>#REF!</v>
      </c>
      <c r="Q3010" s="518" t="e">
        <f>IF(Produit_Tarif_Stock!#REF!&lt;&gt;0,(E3010-(E3010*H3010)-Produit_Tarif_Stock!#REF!)/Produit_Tarif_Stock!#REF!*100,(E3010-(E3010*H3010)-Produit_Tarif_Stock!#REF!)/Produit_Tarif_Stock!#REF!*100)</f>
        <v>#REF!</v>
      </c>
      <c r="R3010" s="523">
        <f t="shared" si="95"/>
        <v>0</v>
      </c>
      <c r="S3010" s="524" t="e">
        <f>Produit_Tarif_Stock!#REF!</f>
        <v>#REF!</v>
      </c>
    </row>
    <row r="3011" spans="1:19" ht="24.75" customHeight="1">
      <c r="A3011" s="228" t="e">
        <f>Produit_Tarif_Stock!#REF!</f>
        <v>#REF!</v>
      </c>
      <c r="B3011" s="118" t="e">
        <f>IF(Produit_Tarif_Stock!#REF!&lt;&gt;"",Produit_Tarif_Stock!#REF!,"")</f>
        <v>#REF!</v>
      </c>
      <c r="C3011" s="502" t="e">
        <f>IF(Produit_Tarif_Stock!#REF!&lt;&gt;"",Produit_Tarif_Stock!#REF!,"")</f>
        <v>#REF!</v>
      </c>
      <c r="D3011" s="505" t="e">
        <f>IF(Produit_Tarif_Stock!#REF!&lt;&gt;"",Produit_Tarif_Stock!#REF!,"")</f>
        <v>#REF!</v>
      </c>
      <c r="E3011" s="514" t="e">
        <f>IF(Produit_Tarif_Stock!#REF!&lt;&gt;0,Produit_Tarif_Stock!#REF!,"")</f>
        <v>#REF!</v>
      </c>
      <c r="F3011" s="2" t="e">
        <f>IF(Produit_Tarif_Stock!#REF!&lt;&gt;"",Produit_Tarif_Stock!#REF!,"")</f>
        <v>#REF!</v>
      </c>
      <c r="G3011" s="506" t="e">
        <f>IF(Produit_Tarif_Stock!#REF!&lt;&gt;0,Produit_Tarif_Stock!#REF!,"")</f>
        <v>#REF!</v>
      </c>
      <c r="I3011" s="506" t="str">
        <f t="shared" si="94"/>
        <v/>
      </c>
      <c r="J3011" s="2" t="e">
        <f>IF(Produit_Tarif_Stock!#REF!&lt;&gt;0,Produit_Tarif_Stock!#REF!,"")</f>
        <v>#REF!</v>
      </c>
      <c r="K3011" s="2" t="e">
        <f>IF(Produit_Tarif_Stock!#REF!&lt;&gt;0,Produit_Tarif_Stock!#REF!,"")</f>
        <v>#REF!</v>
      </c>
      <c r="L3011" s="114" t="e">
        <f>IF(Produit_Tarif_Stock!#REF!&lt;&gt;0,Produit_Tarif_Stock!#REF!,"")</f>
        <v>#REF!</v>
      </c>
      <c r="M3011" s="114" t="e">
        <f>IF(Produit_Tarif_Stock!#REF!&lt;&gt;0,Produit_Tarif_Stock!#REF!,"")</f>
        <v>#REF!</v>
      </c>
      <c r="N3011" s="454"/>
      <c r="P3011" s="2" t="e">
        <f>IF(Produit_Tarif_Stock!#REF!&lt;&gt;0,Produit_Tarif_Stock!#REF!,"")</f>
        <v>#REF!</v>
      </c>
      <c r="Q3011" s="518" t="e">
        <f>IF(Produit_Tarif_Stock!#REF!&lt;&gt;0,(E3011-(E3011*H3011)-Produit_Tarif_Stock!#REF!)/Produit_Tarif_Stock!#REF!*100,(E3011-(E3011*H3011)-Produit_Tarif_Stock!#REF!)/Produit_Tarif_Stock!#REF!*100)</f>
        <v>#REF!</v>
      </c>
      <c r="R3011" s="523">
        <f t="shared" si="95"/>
        <v>0</v>
      </c>
      <c r="S3011" s="524" t="e">
        <f>Produit_Tarif_Stock!#REF!</f>
        <v>#REF!</v>
      </c>
    </row>
    <row r="3012" spans="1:19" ht="24.75" customHeight="1">
      <c r="A3012" s="228" t="e">
        <f>Produit_Tarif_Stock!#REF!</f>
        <v>#REF!</v>
      </c>
      <c r="B3012" s="118" t="e">
        <f>IF(Produit_Tarif_Stock!#REF!&lt;&gt;"",Produit_Tarif_Stock!#REF!,"")</f>
        <v>#REF!</v>
      </c>
      <c r="C3012" s="502" t="e">
        <f>IF(Produit_Tarif_Stock!#REF!&lt;&gt;"",Produit_Tarif_Stock!#REF!,"")</f>
        <v>#REF!</v>
      </c>
      <c r="D3012" s="505" t="e">
        <f>IF(Produit_Tarif_Stock!#REF!&lt;&gt;"",Produit_Tarif_Stock!#REF!,"")</f>
        <v>#REF!</v>
      </c>
      <c r="E3012" s="514" t="e">
        <f>IF(Produit_Tarif_Stock!#REF!&lt;&gt;0,Produit_Tarif_Stock!#REF!,"")</f>
        <v>#REF!</v>
      </c>
      <c r="F3012" s="2" t="e">
        <f>IF(Produit_Tarif_Stock!#REF!&lt;&gt;"",Produit_Tarif_Stock!#REF!,"")</f>
        <v>#REF!</v>
      </c>
      <c r="G3012" s="506" t="e">
        <f>IF(Produit_Tarif_Stock!#REF!&lt;&gt;0,Produit_Tarif_Stock!#REF!,"")</f>
        <v>#REF!</v>
      </c>
      <c r="I3012" s="506" t="str">
        <f t="shared" si="94"/>
        <v/>
      </c>
      <c r="J3012" s="2" t="e">
        <f>IF(Produit_Tarif_Stock!#REF!&lt;&gt;0,Produit_Tarif_Stock!#REF!,"")</f>
        <v>#REF!</v>
      </c>
      <c r="K3012" s="2" t="e">
        <f>IF(Produit_Tarif_Stock!#REF!&lt;&gt;0,Produit_Tarif_Stock!#REF!,"")</f>
        <v>#REF!</v>
      </c>
      <c r="L3012" s="114" t="e">
        <f>IF(Produit_Tarif_Stock!#REF!&lt;&gt;0,Produit_Tarif_Stock!#REF!,"")</f>
        <v>#REF!</v>
      </c>
      <c r="M3012" s="114" t="e">
        <f>IF(Produit_Tarif_Stock!#REF!&lt;&gt;0,Produit_Tarif_Stock!#REF!,"")</f>
        <v>#REF!</v>
      </c>
      <c r="N3012" s="454"/>
      <c r="P3012" s="2" t="e">
        <f>IF(Produit_Tarif_Stock!#REF!&lt;&gt;0,Produit_Tarif_Stock!#REF!,"")</f>
        <v>#REF!</v>
      </c>
      <c r="Q3012" s="518" t="e">
        <f>IF(Produit_Tarif_Stock!#REF!&lt;&gt;0,(E3012-(E3012*H3012)-Produit_Tarif_Stock!#REF!)/Produit_Tarif_Stock!#REF!*100,(E3012-(E3012*H3012)-Produit_Tarif_Stock!#REF!)/Produit_Tarif_Stock!#REF!*100)</f>
        <v>#REF!</v>
      </c>
      <c r="R3012" s="523">
        <f t="shared" si="95"/>
        <v>0</v>
      </c>
      <c r="S3012" s="524" t="e">
        <f>Produit_Tarif_Stock!#REF!</f>
        <v>#REF!</v>
      </c>
    </row>
    <row r="3013" spans="1:19" ht="24.75" customHeight="1">
      <c r="A3013" s="228" t="e">
        <f>Produit_Tarif_Stock!#REF!</f>
        <v>#REF!</v>
      </c>
      <c r="B3013" s="118" t="e">
        <f>IF(Produit_Tarif_Stock!#REF!&lt;&gt;"",Produit_Tarif_Stock!#REF!,"")</f>
        <v>#REF!</v>
      </c>
      <c r="C3013" s="502" t="e">
        <f>IF(Produit_Tarif_Stock!#REF!&lt;&gt;"",Produit_Tarif_Stock!#REF!,"")</f>
        <v>#REF!</v>
      </c>
      <c r="D3013" s="505" t="e">
        <f>IF(Produit_Tarif_Stock!#REF!&lt;&gt;"",Produit_Tarif_Stock!#REF!,"")</f>
        <v>#REF!</v>
      </c>
      <c r="E3013" s="514" t="e">
        <f>IF(Produit_Tarif_Stock!#REF!&lt;&gt;0,Produit_Tarif_Stock!#REF!,"")</f>
        <v>#REF!</v>
      </c>
      <c r="F3013" s="2" t="e">
        <f>IF(Produit_Tarif_Stock!#REF!&lt;&gt;"",Produit_Tarif_Stock!#REF!,"")</f>
        <v>#REF!</v>
      </c>
      <c r="G3013" s="506" t="e">
        <f>IF(Produit_Tarif_Stock!#REF!&lt;&gt;0,Produit_Tarif_Stock!#REF!,"")</f>
        <v>#REF!</v>
      </c>
      <c r="I3013" s="506" t="str">
        <f t="shared" si="94"/>
        <v/>
      </c>
      <c r="J3013" s="2" t="e">
        <f>IF(Produit_Tarif_Stock!#REF!&lt;&gt;0,Produit_Tarif_Stock!#REF!,"")</f>
        <v>#REF!</v>
      </c>
      <c r="K3013" s="2" t="e">
        <f>IF(Produit_Tarif_Stock!#REF!&lt;&gt;0,Produit_Tarif_Stock!#REF!,"")</f>
        <v>#REF!</v>
      </c>
      <c r="L3013" s="114" t="e">
        <f>IF(Produit_Tarif_Stock!#REF!&lt;&gt;0,Produit_Tarif_Stock!#REF!,"")</f>
        <v>#REF!</v>
      </c>
      <c r="M3013" s="114" t="e">
        <f>IF(Produit_Tarif_Stock!#REF!&lt;&gt;0,Produit_Tarif_Stock!#REF!,"")</f>
        <v>#REF!</v>
      </c>
      <c r="N3013" s="454"/>
      <c r="P3013" s="2" t="e">
        <f>IF(Produit_Tarif_Stock!#REF!&lt;&gt;0,Produit_Tarif_Stock!#REF!,"")</f>
        <v>#REF!</v>
      </c>
      <c r="Q3013" s="518" t="e">
        <f>IF(Produit_Tarif_Stock!#REF!&lt;&gt;0,(E3013-(E3013*H3013)-Produit_Tarif_Stock!#REF!)/Produit_Tarif_Stock!#REF!*100,(E3013-(E3013*H3013)-Produit_Tarif_Stock!#REF!)/Produit_Tarif_Stock!#REF!*100)</f>
        <v>#REF!</v>
      </c>
      <c r="R3013" s="523">
        <f t="shared" si="95"/>
        <v>0</v>
      </c>
      <c r="S3013" s="524" t="e">
        <f>Produit_Tarif_Stock!#REF!</f>
        <v>#REF!</v>
      </c>
    </row>
    <row r="3014" spans="1:19" ht="24.75" customHeight="1">
      <c r="A3014" s="228" t="e">
        <f>Produit_Tarif_Stock!#REF!</f>
        <v>#REF!</v>
      </c>
      <c r="B3014" s="118" t="e">
        <f>IF(Produit_Tarif_Stock!#REF!&lt;&gt;"",Produit_Tarif_Stock!#REF!,"")</f>
        <v>#REF!</v>
      </c>
      <c r="C3014" s="502" t="e">
        <f>IF(Produit_Tarif_Stock!#REF!&lt;&gt;"",Produit_Tarif_Stock!#REF!,"")</f>
        <v>#REF!</v>
      </c>
      <c r="D3014" s="505" t="e">
        <f>IF(Produit_Tarif_Stock!#REF!&lt;&gt;"",Produit_Tarif_Stock!#REF!,"")</f>
        <v>#REF!</v>
      </c>
      <c r="E3014" s="514" t="e">
        <f>IF(Produit_Tarif_Stock!#REF!&lt;&gt;0,Produit_Tarif_Stock!#REF!,"")</f>
        <v>#REF!</v>
      </c>
      <c r="F3014" s="2" t="e">
        <f>IF(Produit_Tarif_Stock!#REF!&lt;&gt;"",Produit_Tarif_Stock!#REF!,"")</f>
        <v>#REF!</v>
      </c>
      <c r="G3014" s="506" t="e">
        <f>IF(Produit_Tarif_Stock!#REF!&lt;&gt;0,Produit_Tarif_Stock!#REF!,"")</f>
        <v>#REF!</v>
      </c>
      <c r="I3014" s="506" t="str">
        <f t="shared" si="94"/>
        <v/>
      </c>
      <c r="J3014" s="2" t="e">
        <f>IF(Produit_Tarif_Stock!#REF!&lt;&gt;0,Produit_Tarif_Stock!#REF!,"")</f>
        <v>#REF!</v>
      </c>
      <c r="K3014" s="2" t="e">
        <f>IF(Produit_Tarif_Stock!#REF!&lt;&gt;0,Produit_Tarif_Stock!#REF!,"")</f>
        <v>#REF!</v>
      </c>
      <c r="L3014" s="114" t="e">
        <f>IF(Produit_Tarif_Stock!#REF!&lt;&gt;0,Produit_Tarif_Stock!#REF!,"")</f>
        <v>#REF!</v>
      </c>
      <c r="M3014" s="114" t="e">
        <f>IF(Produit_Tarif_Stock!#REF!&lt;&gt;0,Produit_Tarif_Stock!#REF!,"")</f>
        <v>#REF!</v>
      </c>
      <c r="N3014" s="454"/>
      <c r="P3014" s="2" t="e">
        <f>IF(Produit_Tarif_Stock!#REF!&lt;&gt;0,Produit_Tarif_Stock!#REF!,"")</f>
        <v>#REF!</v>
      </c>
      <c r="Q3014" s="518" t="e">
        <f>IF(Produit_Tarif_Stock!#REF!&lt;&gt;0,(E3014-(E3014*H3014)-Produit_Tarif_Stock!#REF!)/Produit_Tarif_Stock!#REF!*100,(E3014-(E3014*H3014)-Produit_Tarif_Stock!#REF!)/Produit_Tarif_Stock!#REF!*100)</f>
        <v>#REF!</v>
      </c>
      <c r="R3014" s="523">
        <f t="shared" si="95"/>
        <v>0</v>
      </c>
      <c r="S3014" s="524" t="e">
        <f>Produit_Tarif_Stock!#REF!</f>
        <v>#REF!</v>
      </c>
    </row>
    <row r="3015" spans="1:19" ht="24.75" customHeight="1">
      <c r="A3015" s="228" t="e">
        <f>Produit_Tarif_Stock!#REF!</f>
        <v>#REF!</v>
      </c>
      <c r="B3015" s="118" t="e">
        <f>IF(Produit_Tarif_Stock!#REF!&lt;&gt;"",Produit_Tarif_Stock!#REF!,"")</f>
        <v>#REF!</v>
      </c>
      <c r="C3015" s="502" t="e">
        <f>IF(Produit_Tarif_Stock!#REF!&lt;&gt;"",Produit_Tarif_Stock!#REF!,"")</f>
        <v>#REF!</v>
      </c>
      <c r="D3015" s="505" t="e">
        <f>IF(Produit_Tarif_Stock!#REF!&lt;&gt;"",Produit_Tarif_Stock!#REF!,"")</f>
        <v>#REF!</v>
      </c>
      <c r="E3015" s="514" t="e">
        <f>IF(Produit_Tarif_Stock!#REF!&lt;&gt;0,Produit_Tarif_Stock!#REF!,"")</f>
        <v>#REF!</v>
      </c>
      <c r="F3015" s="2" t="e">
        <f>IF(Produit_Tarif_Stock!#REF!&lt;&gt;"",Produit_Tarif_Stock!#REF!,"")</f>
        <v>#REF!</v>
      </c>
      <c r="G3015" s="506" t="e">
        <f>IF(Produit_Tarif_Stock!#REF!&lt;&gt;0,Produit_Tarif_Stock!#REF!,"")</f>
        <v>#REF!</v>
      </c>
      <c r="I3015" s="506" t="str">
        <f t="shared" ref="I3015:I3078" si="96">IF(H3015&gt;0,E3015-(E3015*H3015),"")</f>
        <v/>
      </c>
      <c r="J3015" s="2" t="e">
        <f>IF(Produit_Tarif_Stock!#REF!&lt;&gt;0,Produit_Tarif_Stock!#REF!,"")</f>
        <v>#REF!</v>
      </c>
      <c r="K3015" s="2" t="e">
        <f>IF(Produit_Tarif_Stock!#REF!&lt;&gt;0,Produit_Tarif_Stock!#REF!,"")</f>
        <v>#REF!</v>
      </c>
      <c r="L3015" s="114" t="e">
        <f>IF(Produit_Tarif_Stock!#REF!&lt;&gt;0,Produit_Tarif_Stock!#REF!,"")</f>
        <v>#REF!</v>
      </c>
      <c r="M3015" s="114" t="e">
        <f>IF(Produit_Tarif_Stock!#REF!&lt;&gt;0,Produit_Tarif_Stock!#REF!,"")</f>
        <v>#REF!</v>
      </c>
      <c r="N3015" s="454"/>
      <c r="P3015" s="2" t="e">
        <f>IF(Produit_Tarif_Stock!#REF!&lt;&gt;0,Produit_Tarif_Stock!#REF!,"")</f>
        <v>#REF!</v>
      </c>
      <c r="Q3015" s="518" t="e">
        <f>IF(Produit_Tarif_Stock!#REF!&lt;&gt;0,(E3015-(E3015*H3015)-Produit_Tarif_Stock!#REF!)/Produit_Tarif_Stock!#REF!*100,(E3015-(E3015*H3015)-Produit_Tarif_Stock!#REF!)/Produit_Tarif_Stock!#REF!*100)</f>
        <v>#REF!</v>
      </c>
      <c r="R3015" s="523">
        <f t="shared" ref="R3015:R3078" si="97">SUM(H3015:H5008)</f>
        <v>0</v>
      </c>
      <c r="S3015" s="524" t="e">
        <f>Produit_Tarif_Stock!#REF!</f>
        <v>#REF!</v>
      </c>
    </row>
    <row r="3016" spans="1:19" ht="24.75" customHeight="1">
      <c r="A3016" s="228" t="e">
        <f>Produit_Tarif_Stock!#REF!</f>
        <v>#REF!</v>
      </c>
      <c r="B3016" s="118" t="e">
        <f>IF(Produit_Tarif_Stock!#REF!&lt;&gt;"",Produit_Tarif_Stock!#REF!,"")</f>
        <v>#REF!</v>
      </c>
      <c r="C3016" s="502" t="e">
        <f>IF(Produit_Tarif_Stock!#REF!&lt;&gt;"",Produit_Tarif_Stock!#REF!,"")</f>
        <v>#REF!</v>
      </c>
      <c r="D3016" s="505" t="e">
        <f>IF(Produit_Tarif_Stock!#REF!&lt;&gt;"",Produit_Tarif_Stock!#REF!,"")</f>
        <v>#REF!</v>
      </c>
      <c r="E3016" s="514" t="e">
        <f>IF(Produit_Tarif_Stock!#REF!&lt;&gt;0,Produit_Tarif_Stock!#REF!,"")</f>
        <v>#REF!</v>
      </c>
      <c r="F3016" s="2" t="e">
        <f>IF(Produit_Tarif_Stock!#REF!&lt;&gt;"",Produit_Tarif_Stock!#REF!,"")</f>
        <v>#REF!</v>
      </c>
      <c r="G3016" s="506" t="e">
        <f>IF(Produit_Tarif_Stock!#REF!&lt;&gt;0,Produit_Tarif_Stock!#REF!,"")</f>
        <v>#REF!</v>
      </c>
      <c r="I3016" s="506" t="str">
        <f t="shared" si="96"/>
        <v/>
      </c>
      <c r="J3016" s="2" t="e">
        <f>IF(Produit_Tarif_Stock!#REF!&lt;&gt;0,Produit_Tarif_Stock!#REF!,"")</f>
        <v>#REF!</v>
      </c>
      <c r="K3016" s="2" t="e">
        <f>IF(Produit_Tarif_Stock!#REF!&lt;&gt;0,Produit_Tarif_Stock!#REF!,"")</f>
        <v>#REF!</v>
      </c>
      <c r="L3016" s="114" t="e">
        <f>IF(Produit_Tarif_Stock!#REF!&lt;&gt;0,Produit_Tarif_Stock!#REF!,"")</f>
        <v>#REF!</v>
      </c>
      <c r="M3016" s="114" t="e">
        <f>IF(Produit_Tarif_Stock!#REF!&lt;&gt;0,Produit_Tarif_Stock!#REF!,"")</f>
        <v>#REF!</v>
      </c>
      <c r="N3016" s="454"/>
      <c r="P3016" s="2" t="e">
        <f>IF(Produit_Tarif_Stock!#REF!&lt;&gt;0,Produit_Tarif_Stock!#REF!,"")</f>
        <v>#REF!</v>
      </c>
      <c r="Q3016" s="518" t="e">
        <f>IF(Produit_Tarif_Stock!#REF!&lt;&gt;0,(E3016-(E3016*H3016)-Produit_Tarif_Stock!#REF!)/Produit_Tarif_Stock!#REF!*100,(E3016-(E3016*H3016)-Produit_Tarif_Stock!#REF!)/Produit_Tarif_Stock!#REF!*100)</f>
        <v>#REF!</v>
      </c>
      <c r="R3016" s="523">
        <f t="shared" si="97"/>
        <v>0</v>
      </c>
      <c r="S3016" s="524" t="e">
        <f>Produit_Tarif_Stock!#REF!</f>
        <v>#REF!</v>
      </c>
    </row>
    <row r="3017" spans="1:19" ht="24.75" customHeight="1">
      <c r="A3017" s="228" t="e">
        <f>Produit_Tarif_Stock!#REF!</f>
        <v>#REF!</v>
      </c>
      <c r="B3017" s="118" t="e">
        <f>IF(Produit_Tarif_Stock!#REF!&lt;&gt;"",Produit_Tarif_Stock!#REF!,"")</f>
        <v>#REF!</v>
      </c>
      <c r="C3017" s="502" t="e">
        <f>IF(Produit_Tarif_Stock!#REF!&lt;&gt;"",Produit_Tarif_Stock!#REF!,"")</f>
        <v>#REF!</v>
      </c>
      <c r="D3017" s="505" t="e">
        <f>IF(Produit_Tarif_Stock!#REF!&lt;&gt;"",Produit_Tarif_Stock!#REF!,"")</f>
        <v>#REF!</v>
      </c>
      <c r="E3017" s="514" t="e">
        <f>IF(Produit_Tarif_Stock!#REF!&lt;&gt;0,Produit_Tarif_Stock!#REF!,"")</f>
        <v>#REF!</v>
      </c>
      <c r="F3017" s="2" t="e">
        <f>IF(Produit_Tarif_Stock!#REF!&lt;&gt;"",Produit_Tarif_Stock!#REF!,"")</f>
        <v>#REF!</v>
      </c>
      <c r="G3017" s="506" t="e">
        <f>IF(Produit_Tarif_Stock!#REF!&lt;&gt;0,Produit_Tarif_Stock!#REF!,"")</f>
        <v>#REF!</v>
      </c>
      <c r="I3017" s="506" t="str">
        <f t="shared" si="96"/>
        <v/>
      </c>
      <c r="J3017" s="2" t="e">
        <f>IF(Produit_Tarif_Stock!#REF!&lt;&gt;0,Produit_Tarif_Stock!#REF!,"")</f>
        <v>#REF!</v>
      </c>
      <c r="K3017" s="2" t="e">
        <f>IF(Produit_Tarif_Stock!#REF!&lt;&gt;0,Produit_Tarif_Stock!#REF!,"")</f>
        <v>#REF!</v>
      </c>
      <c r="L3017" s="114" t="e">
        <f>IF(Produit_Tarif_Stock!#REF!&lt;&gt;0,Produit_Tarif_Stock!#REF!,"")</f>
        <v>#REF!</v>
      </c>
      <c r="M3017" s="114" t="e">
        <f>IF(Produit_Tarif_Stock!#REF!&lt;&gt;0,Produit_Tarif_Stock!#REF!,"")</f>
        <v>#REF!</v>
      </c>
      <c r="N3017" s="454"/>
      <c r="P3017" s="2" t="e">
        <f>IF(Produit_Tarif_Stock!#REF!&lt;&gt;0,Produit_Tarif_Stock!#REF!,"")</f>
        <v>#REF!</v>
      </c>
      <c r="Q3017" s="518" t="e">
        <f>IF(Produit_Tarif_Stock!#REF!&lt;&gt;0,(E3017-(E3017*H3017)-Produit_Tarif_Stock!#REF!)/Produit_Tarif_Stock!#REF!*100,(E3017-(E3017*H3017)-Produit_Tarif_Stock!#REF!)/Produit_Tarif_Stock!#REF!*100)</f>
        <v>#REF!</v>
      </c>
      <c r="R3017" s="523">
        <f t="shared" si="97"/>
        <v>0</v>
      </c>
      <c r="S3017" s="524" t="e">
        <f>Produit_Tarif_Stock!#REF!</f>
        <v>#REF!</v>
      </c>
    </row>
    <row r="3018" spans="1:19" ht="24.75" customHeight="1">
      <c r="A3018" s="228" t="e">
        <f>Produit_Tarif_Stock!#REF!</f>
        <v>#REF!</v>
      </c>
      <c r="B3018" s="118" t="e">
        <f>IF(Produit_Tarif_Stock!#REF!&lt;&gt;"",Produit_Tarif_Stock!#REF!,"")</f>
        <v>#REF!</v>
      </c>
      <c r="C3018" s="502" t="e">
        <f>IF(Produit_Tarif_Stock!#REF!&lt;&gt;"",Produit_Tarif_Stock!#REF!,"")</f>
        <v>#REF!</v>
      </c>
      <c r="D3018" s="505" t="e">
        <f>IF(Produit_Tarif_Stock!#REF!&lt;&gt;"",Produit_Tarif_Stock!#REF!,"")</f>
        <v>#REF!</v>
      </c>
      <c r="E3018" s="514" t="e">
        <f>IF(Produit_Tarif_Stock!#REF!&lt;&gt;0,Produit_Tarif_Stock!#REF!,"")</f>
        <v>#REF!</v>
      </c>
      <c r="F3018" s="2" t="e">
        <f>IF(Produit_Tarif_Stock!#REF!&lt;&gt;"",Produit_Tarif_Stock!#REF!,"")</f>
        <v>#REF!</v>
      </c>
      <c r="G3018" s="506" t="e">
        <f>IF(Produit_Tarif_Stock!#REF!&lt;&gt;0,Produit_Tarif_Stock!#REF!,"")</f>
        <v>#REF!</v>
      </c>
      <c r="I3018" s="506" t="str">
        <f t="shared" si="96"/>
        <v/>
      </c>
      <c r="J3018" s="2" t="e">
        <f>IF(Produit_Tarif_Stock!#REF!&lt;&gt;0,Produit_Tarif_Stock!#REF!,"")</f>
        <v>#REF!</v>
      </c>
      <c r="K3018" s="2" t="e">
        <f>IF(Produit_Tarif_Stock!#REF!&lt;&gt;0,Produit_Tarif_Stock!#REF!,"")</f>
        <v>#REF!</v>
      </c>
      <c r="L3018" s="114" t="e">
        <f>IF(Produit_Tarif_Stock!#REF!&lt;&gt;0,Produit_Tarif_Stock!#REF!,"")</f>
        <v>#REF!</v>
      </c>
      <c r="M3018" s="114" t="e">
        <f>IF(Produit_Tarif_Stock!#REF!&lt;&gt;0,Produit_Tarif_Stock!#REF!,"")</f>
        <v>#REF!</v>
      </c>
      <c r="N3018" s="454"/>
      <c r="P3018" s="2" t="e">
        <f>IF(Produit_Tarif_Stock!#REF!&lt;&gt;0,Produit_Tarif_Stock!#REF!,"")</f>
        <v>#REF!</v>
      </c>
      <c r="Q3018" s="518" t="e">
        <f>IF(Produit_Tarif_Stock!#REF!&lt;&gt;0,(E3018-(E3018*H3018)-Produit_Tarif_Stock!#REF!)/Produit_Tarif_Stock!#REF!*100,(E3018-(E3018*H3018)-Produit_Tarif_Stock!#REF!)/Produit_Tarif_Stock!#REF!*100)</f>
        <v>#REF!</v>
      </c>
      <c r="R3018" s="523">
        <f t="shared" si="97"/>
        <v>0</v>
      </c>
      <c r="S3018" s="524" t="e">
        <f>Produit_Tarif_Stock!#REF!</f>
        <v>#REF!</v>
      </c>
    </row>
    <row r="3019" spans="1:19" ht="24.75" customHeight="1">
      <c r="A3019" s="228" t="e">
        <f>Produit_Tarif_Stock!#REF!</f>
        <v>#REF!</v>
      </c>
      <c r="B3019" s="118" t="e">
        <f>IF(Produit_Tarif_Stock!#REF!&lt;&gt;"",Produit_Tarif_Stock!#REF!,"")</f>
        <v>#REF!</v>
      </c>
      <c r="C3019" s="502" t="e">
        <f>IF(Produit_Tarif_Stock!#REF!&lt;&gt;"",Produit_Tarif_Stock!#REF!,"")</f>
        <v>#REF!</v>
      </c>
      <c r="D3019" s="505" t="e">
        <f>IF(Produit_Tarif_Stock!#REF!&lt;&gt;"",Produit_Tarif_Stock!#REF!,"")</f>
        <v>#REF!</v>
      </c>
      <c r="E3019" s="514" t="e">
        <f>IF(Produit_Tarif_Stock!#REF!&lt;&gt;0,Produit_Tarif_Stock!#REF!,"")</f>
        <v>#REF!</v>
      </c>
      <c r="F3019" s="2" t="e">
        <f>IF(Produit_Tarif_Stock!#REF!&lt;&gt;"",Produit_Tarif_Stock!#REF!,"")</f>
        <v>#REF!</v>
      </c>
      <c r="G3019" s="506" t="e">
        <f>IF(Produit_Tarif_Stock!#REF!&lt;&gt;0,Produit_Tarif_Stock!#REF!,"")</f>
        <v>#REF!</v>
      </c>
      <c r="I3019" s="506" t="str">
        <f t="shared" si="96"/>
        <v/>
      </c>
      <c r="J3019" s="2" t="e">
        <f>IF(Produit_Tarif_Stock!#REF!&lt;&gt;0,Produit_Tarif_Stock!#REF!,"")</f>
        <v>#REF!</v>
      </c>
      <c r="K3019" s="2" t="e">
        <f>IF(Produit_Tarif_Stock!#REF!&lt;&gt;0,Produit_Tarif_Stock!#REF!,"")</f>
        <v>#REF!</v>
      </c>
      <c r="L3019" s="114" t="e">
        <f>IF(Produit_Tarif_Stock!#REF!&lt;&gt;0,Produit_Tarif_Stock!#REF!,"")</f>
        <v>#REF!</v>
      </c>
      <c r="M3019" s="114" t="e">
        <f>IF(Produit_Tarif_Stock!#REF!&lt;&gt;0,Produit_Tarif_Stock!#REF!,"")</f>
        <v>#REF!</v>
      </c>
      <c r="N3019" s="454"/>
      <c r="P3019" s="2" t="e">
        <f>IF(Produit_Tarif_Stock!#REF!&lt;&gt;0,Produit_Tarif_Stock!#REF!,"")</f>
        <v>#REF!</v>
      </c>
      <c r="Q3019" s="518" t="e">
        <f>IF(Produit_Tarif_Stock!#REF!&lt;&gt;0,(E3019-(E3019*H3019)-Produit_Tarif_Stock!#REF!)/Produit_Tarif_Stock!#REF!*100,(E3019-(E3019*H3019)-Produit_Tarif_Stock!#REF!)/Produit_Tarif_Stock!#REF!*100)</f>
        <v>#REF!</v>
      </c>
      <c r="R3019" s="523">
        <f t="shared" si="97"/>
        <v>0</v>
      </c>
      <c r="S3019" s="524" t="e">
        <f>Produit_Tarif_Stock!#REF!</f>
        <v>#REF!</v>
      </c>
    </row>
    <row r="3020" spans="1:19" ht="24.75" customHeight="1">
      <c r="A3020" s="228" t="e">
        <f>Produit_Tarif_Stock!#REF!</f>
        <v>#REF!</v>
      </c>
      <c r="B3020" s="118" t="e">
        <f>IF(Produit_Tarif_Stock!#REF!&lt;&gt;"",Produit_Tarif_Stock!#REF!,"")</f>
        <v>#REF!</v>
      </c>
      <c r="C3020" s="502" t="e">
        <f>IF(Produit_Tarif_Stock!#REF!&lt;&gt;"",Produit_Tarif_Stock!#REF!,"")</f>
        <v>#REF!</v>
      </c>
      <c r="D3020" s="505" t="e">
        <f>IF(Produit_Tarif_Stock!#REF!&lt;&gt;"",Produit_Tarif_Stock!#REF!,"")</f>
        <v>#REF!</v>
      </c>
      <c r="E3020" s="514" t="e">
        <f>IF(Produit_Tarif_Stock!#REF!&lt;&gt;0,Produit_Tarif_Stock!#REF!,"")</f>
        <v>#REF!</v>
      </c>
      <c r="F3020" s="2" t="e">
        <f>IF(Produit_Tarif_Stock!#REF!&lt;&gt;"",Produit_Tarif_Stock!#REF!,"")</f>
        <v>#REF!</v>
      </c>
      <c r="G3020" s="506" t="e">
        <f>IF(Produit_Tarif_Stock!#REF!&lt;&gt;0,Produit_Tarif_Stock!#REF!,"")</f>
        <v>#REF!</v>
      </c>
      <c r="I3020" s="506" t="str">
        <f t="shared" si="96"/>
        <v/>
      </c>
      <c r="J3020" s="2" t="e">
        <f>IF(Produit_Tarif_Stock!#REF!&lt;&gt;0,Produit_Tarif_Stock!#REF!,"")</f>
        <v>#REF!</v>
      </c>
      <c r="K3020" s="2" t="e">
        <f>IF(Produit_Tarif_Stock!#REF!&lt;&gt;0,Produit_Tarif_Stock!#REF!,"")</f>
        <v>#REF!</v>
      </c>
      <c r="L3020" s="114" t="e">
        <f>IF(Produit_Tarif_Stock!#REF!&lt;&gt;0,Produit_Tarif_Stock!#REF!,"")</f>
        <v>#REF!</v>
      </c>
      <c r="M3020" s="114" t="e">
        <f>IF(Produit_Tarif_Stock!#REF!&lt;&gt;0,Produit_Tarif_Stock!#REF!,"")</f>
        <v>#REF!</v>
      </c>
      <c r="N3020" s="454"/>
      <c r="P3020" s="2" t="e">
        <f>IF(Produit_Tarif_Stock!#REF!&lt;&gt;0,Produit_Tarif_Stock!#REF!,"")</f>
        <v>#REF!</v>
      </c>
      <c r="Q3020" s="518" t="e">
        <f>IF(Produit_Tarif_Stock!#REF!&lt;&gt;0,(E3020-(E3020*H3020)-Produit_Tarif_Stock!#REF!)/Produit_Tarif_Stock!#REF!*100,(E3020-(E3020*H3020)-Produit_Tarif_Stock!#REF!)/Produit_Tarif_Stock!#REF!*100)</f>
        <v>#REF!</v>
      </c>
      <c r="R3020" s="523">
        <f t="shared" si="97"/>
        <v>0</v>
      </c>
      <c r="S3020" s="524" t="e">
        <f>Produit_Tarif_Stock!#REF!</f>
        <v>#REF!</v>
      </c>
    </row>
    <row r="3021" spans="1:19" ht="24.75" customHeight="1">
      <c r="A3021" s="228" t="e">
        <f>Produit_Tarif_Stock!#REF!</f>
        <v>#REF!</v>
      </c>
      <c r="B3021" s="118" t="e">
        <f>IF(Produit_Tarif_Stock!#REF!&lt;&gt;"",Produit_Tarif_Stock!#REF!,"")</f>
        <v>#REF!</v>
      </c>
      <c r="C3021" s="502" t="e">
        <f>IF(Produit_Tarif_Stock!#REF!&lt;&gt;"",Produit_Tarif_Stock!#REF!,"")</f>
        <v>#REF!</v>
      </c>
      <c r="D3021" s="505" t="e">
        <f>IF(Produit_Tarif_Stock!#REF!&lt;&gt;"",Produit_Tarif_Stock!#REF!,"")</f>
        <v>#REF!</v>
      </c>
      <c r="E3021" s="514" t="e">
        <f>IF(Produit_Tarif_Stock!#REF!&lt;&gt;0,Produit_Tarif_Stock!#REF!,"")</f>
        <v>#REF!</v>
      </c>
      <c r="F3021" s="2" t="e">
        <f>IF(Produit_Tarif_Stock!#REF!&lt;&gt;"",Produit_Tarif_Stock!#REF!,"")</f>
        <v>#REF!</v>
      </c>
      <c r="G3021" s="506" t="e">
        <f>IF(Produit_Tarif_Stock!#REF!&lt;&gt;0,Produit_Tarif_Stock!#REF!,"")</f>
        <v>#REF!</v>
      </c>
      <c r="I3021" s="506" t="str">
        <f t="shared" si="96"/>
        <v/>
      </c>
      <c r="J3021" s="2" t="e">
        <f>IF(Produit_Tarif_Stock!#REF!&lt;&gt;0,Produit_Tarif_Stock!#REF!,"")</f>
        <v>#REF!</v>
      </c>
      <c r="K3021" s="2" t="e">
        <f>IF(Produit_Tarif_Stock!#REF!&lt;&gt;0,Produit_Tarif_Stock!#REF!,"")</f>
        <v>#REF!</v>
      </c>
      <c r="L3021" s="114" t="e">
        <f>IF(Produit_Tarif_Stock!#REF!&lt;&gt;0,Produit_Tarif_Stock!#REF!,"")</f>
        <v>#REF!</v>
      </c>
      <c r="M3021" s="114" t="e">
        <f>IF(Produit_Tarif_Stock!#REF!&lt;&gt;0,Produit_Tarif_Stock!#REF!,"")</f>
        <v>#REF!</v>
      </c>
      <c r="N3021" s="454"/>
      <c r="P3021" s="2" t="e">
        <f>IF(Produit_Tarif_Stock!#REF!&lt;&gt;0,Produit_Tarif_Stock!#REF!,"")</f>
        <v>#REF!</v>
      </c>
      <c r="Q3021" s="518" t="e">
        <f>IF(Produit_Tarif_Stock!#REF!&lt;&gt;0,(E3021-(E3021*H3021)-Produit_Tarif_Stock!#REF!)/Produit_Tarif_Stock!#REF!*100,(E3021-(E3021*H3021)-Produit_Tarif_Stock!#REF!)/Produit_Tarif_Stock!#REF!*100)</f>
        <v>#REF!</v>
      </c>
      <c r="R3021" s="523">
        <f t="shared" si="97"/>
        <v>0</v>
      </c>
      <c r="S3021" s="524" t="e">
        <f>Produit_Tarif_Stock!#REF!</f>
        <v>#REF!</v>
      </c>
    </row>
    <row r="3022" spans="1:19" ht="24.75" customHeight="1">
      <c r="A3022" s="228" t="e">
        <f>Produit_Tarif_Stock!#REF!</f>
        <v>#REF!</v>
      </c>
      <c r="B3022" s="118" t="e">
        <f>IF(Produit_Tarif_Stock!#REF!&lt;&gt;"",Produit_Tarif_Stock!#REF!,"")</f>
        <v>#REF!</v>
      </c>
      <c r="C3022" s="502" t="e">
        <f>IF(Produit_Tarif_Stock!#REF!&lt;&gt;"",Produit_Tarif_Stock!#REF!,"")</f>
        <v>#REF!</v>
      </c>
      <c r="D3022" s="505" t="e">
        <f>IF(Produit_Tarif_Stock!#REF!&lt;&gt;"",Produit_Tarif_Stock!#REF!,"")</f>
        <v>#REF!</v>
      </c>
      <c r="E3022" s="514" t="e">
        <f>IF(Produit_Tarif_Stock!#REF!&lt;&gt;0,Produit_Tarif_Stock!#REF!,"")</f>
        <v>#REF!</v>
      </c>
      <c r="F3022" s="2" t="e">
        <f>IF(Produit_Tarif_Stock!#REF!&lt;&gt;"",Produit_Tarif_Stock!#REF!,"")</f>
        <v>#REF!</v>
      </c>
      <c r="G3022" s="506" t="e">
        <f>IF(Produit_Tarif_Stock!#REF!&lt;&gt;0,Produit_Tarif_Stock!#REF!,"")</f>
        <v>#REF!</v>
      </c>
      <c r="I3022" s="506" t="str">
        <f t="shared" si="96"/>
        <v/>
      </c>
      <c r="J3022" s="2" t="e">
        <f>IF(Produit_Tarif_Stock!#REF!&lt;&gt;0,Produit_Tarif_Stock!#REF!,"")</f>
        <v>#REF!</v>
      </c>
      <c r="K3022" s="2" t="e">
        <f>IF(Produit_Tarif_Stock!#REF!&lt;&gt;0,Produit_Tarif_Stock!#REF!,"")</f>
        <v>#REF!</v>
      </c>
      <c r="L3022" s="114" t="e">
        <f>IF(Produit_Tarif_Stock!#REF!&lt;&gt;0,Produit_Tarif_Stock!#REF!,"")</f>
        <v>#REF!</v>
      </c>
      <c r="M3022" s="114" t="e">
        <f>IF(Produit_Tarif_Stock!#REF!&lt;&gt;0,Produit_Tarif_Stock!#REF!,"")</f>
        <v>#REF!</v>
      </c>
      <c r="N3022" s="454"/>
      <c r="P3022" s="2" t="e">
        <f>IF(Produit_Tarif_Stock!#REF!&lt;&gt;0,Produit_Tarif_Stock!#REF!,"")</f>
        <v>#REF!</v>
      </c>
      <c r="Q3022" s="518" t="e">
        <f>IF(Produit_Tarif_Stock!#REF!&lt;&gt;0,(E3022-(E3022*H3022)-Produit_Tarif_Stock!#REF!)/Produit_Tarif_Stock!#REF!*100,(E3022-(E3022*H3022)-Produit_Tarif_Stock!#REF!)/Produit_Tarif_Stock!#REF!*100)</f>
        <v>#REF!</v>
      </c>
      <c r="R3022" s="523">
        <f t="shared" si="97"/>
        <v>0</v>
      </c>
      <c r="S3022" s="524" t="e">
        <f>Produit_Tarif_Stock!#REF!</f>
        <v>#REF!</v>
      </c>
    </row>
    <row r="3023" spans="1:19" ht="24.75" customHeight="1">
      <c r="A3023" s="228" t="e">
        <f>Produit_Tarif_Stock!#REF!</f>
        <v>#REF!</v>
      </c>
      <c r="B3023" s="118" t="e">
        <f>IF(Produit_Tarif_Stock!#REF!&lt;&gt;"",Produit_Tarif_Stock!#REF!,"")</f>
        <v>#REF!</v>
      </c>
      <c r="C3023" s="502" t="e">
        <f>IF(Produit_Tarif_Stock!#REF!&lt;&gt;"",Produit_Tarif_Stock!#REF!,"")</f>
        <v>#REF!</v>
      </c>
      <c r="D3023" s="505" t="e">
        <f>IF(Produit_Tarif_Stock!#REF!&lt;&gt;"",Produit_Tarif_Stock!#REF!,"")</f>
        <v>#REF!</v>
      </c>
      <c r="E3023" s="514" t="e">
        <f>IF(Produit_Tarif_Stock!#REF!&lt;&gt;0,Produit_Tarif_Stock!#REF!,"")</f>
        <v>#REF!</v>
      </c>
      <c r="F3023" s="2" t="e">
        <f>IF(Produit_Tarif_Stock!#REF!&lt;&gt;"",Produit_Tarif_Stock!#REF!,"")</f>
        <v>#REF!</v>
      </c>
      <c r="G3023" s="506" t="e">
        <f>IF(Produit_Tarif_Stock!#REF!&lt;&gt;0,Produit_Tarif_Stock!#REF!,"")</f>
        <v>#REF!</v>
      </c>
      <c r="I3023" s="506" t="str">
        <f t="shared" si="96"/>
        <v/>
      </c>
      <c r="J3023" s="2" t="e">
        <f>IF(Produit_Tarif_Stock!#REF!&lt;&gt;0,Produit_Tarif_Stock!#REF!,"")</f>
        <v>#REF!</v>
      </c>
      <c r="K3023" s="2" t="e">
        <f>IF(Produit_Tarif_Stock!#REF!&lt;&gt;0,Produit_Tarif_Stock!#REF!,"")</f>
        <v>#REF!</v>
      </c>
      <c r="L3023" s="114" t="e">
        <f>IF(Produit_Tarif_Stock!#REF!&lt;&gt;0,Produit_Tarif_Stock!#REF!,"")</f>
        <v>#REF!</v>
      </c>
      <c r="M3023" s="114" t="e">
        <f>IF(Produit_Tarif_Stock!#REF!&lt;&gt;0,Produit_Tarif_Stock!#REF!,"")</f>
        <v>#REF!</v>
      </c>
      <c r="N3023" s="454"/>
      <c r="P3023" s="2" t="e">
        <f>IF(Produit_Tarif_Stock!#REF!&lt;&gt;0,Produit_Tarif_Stock!#REF!,"")</f>
        <v>#REF!</v>
      </c>
      <c r="Q3023" s="518" t="e">
        <f>IF(Produit_Tarif_Stock!#REF!&lt;&gt;0,(E3023-(E3023*H3023)-Produit_Tarif_Stock!#REF!)/Produit_Tarif_Stock!#REF!*100,(E3023-(E3023*H3023)-Produit_Tarif_Stock!#REF!)/Produit_Tarif_Stock!#REF!*100)</f>
        <v>#REF!</v>
      </c>
      <c r="R3023" s="523">
        <f t="shared" si="97"/>
        <v>0</v>
      </c>
      <c r="S3023" s="524" t="e">
        <f>Produit_Tarif_Stock!#REF!</f>
        <v>#REF!</v>
      </c>
    </row>
    <row r="3024" spans="1:19" ht="24.75" customHeight="1">
      <c r="A3024" s="228" t="e">
        <f>Produit_Tarif_Stock!#REF!</f>
        <v>#REF!</v>
      </c>
      <c r="B3024" s="118" t="e">
        <f>IF(Produit_Tarif_Stock!#REF!&lt;&gt;"",Produit_Tarif_Stock!#REF!,"")</f>
        <v>#REF!</v>
      </c>
      <c r="C3024" s="502" t="e">
        <f>IF(Produit_Tarif_Stock!#REF!&lt;&gt;"",Produit_Tarif_Stock!#REF!,"")</f>
        <v>#REF!</v>
      </c>
      <c r="D3024" s="505" t="e">
        <f>IF(Produit_Tarif_Stock!#REF!&lt;&gt;"",Produit_Tarif_Stock!#REF!,"")</f>
        <v>#REF!</v>
      </c>
      <c r="E3024" s="514" t="e">
        <f>IF(Produit_Tarif_Stock!#REF!&lt;&gt;0,Produit_Tarif_Stock!#REF!,"")</f>
        <v>#REF!</v>
      </c>
      <c r="F3024" s="2" t="e">
        <f>IF(Produit_Tarif_Stock!#REF!&lt;&gt;"",Produit_Tarif_Stock!#REF!,"")</f>
        <v>#REF!</v>
      </c>
      <c r="G3024" s="506" t="e">
        <f>IF(Produit_Tarif_Stock!#REF!&lt;&gt;0,Produit_Tarif_Stock!#REF!,"")</f>
        <v>#REF!</v>
      </c>
      <c r="I3024" s="506" t="str">
        <f t="shared" si="96"/>
        <v/>
      </c>
      <c r="J3024" s="2" t="e">
        <f>IF(Produit_Tarif_Stock!#REF!&lt;&gt;0,Produit_Tarif_Stock!#REF!,"")</f>
        <v>#REF!</v>
      </c>
      <c r="K3024" s="2" t="e">
        <f>IF(Produit_Tarif_Stock!#REF!&lt;&gt;0,Produit_Tarif_Stock!#REF!,"")</f>
        <v>#REF!</v>
      </c>
      <c r="L3024" s="114" t="e">
        <f>IF(Produit_Tarif_Stock!#REF!&lt;&gt;0,Produit_Tarif_Stock!#REF!,"")</f>
        <v>#REF!</v>
      </c>
      <c r="M3024" s="114" t="e">
        <f>IF(Produit_Tarif_Stock!#REF!&lt;&gt;0,Produit_Tarif_Stock!#REF!,"")</f>
        <v>#REF!</v>
      </c>
      <c r="N3024" s="454"/>
      <c r="P3024" s="2" t="e">
        <f>IF(Produit_Tarif_Stock!#REF!&lt;&gt;0,Produit_Tarif_Stock!#REF!,"")</f>
        <v>#REF!</v>
      </c>
      <c r="Q3024" s="518" t="e">
        <f>IF(Produit_Tarif_Stock!#REF!&lt;&gt;0,(E3024-(E3024*H3024)-Produit_Tarif_Stock!#REF!)/Produit_Tarif_Stock!#REF!*100,(E3024-(E3024*H3024)-Produit_Tarif_Stock!#REF!)/Produit_Tarif_Stock!#REF!*100)</f>
        <v>#REF!</v>
      </c>
      <c r="R3024" s="523">
        <f t="shared" si="97"/>
        <v>0</v>
      </c>
      <c r="S3024" s="524" t="e">
        <f>Produit_Tarif_Stock!#REF!</f>
        <v>#REF!</v>
      </c>
    </row>
    <row r="3025" spans="1:19" ht="24.75" customHeight="1">
      <c r="A3025" s="228" t="e">
        <f>Produit_Tarif_Stock!#REF!</f>
        <v>#REF!</v>
      </c>
      <c r="B3025" s="118" t="e">
        <f>IF(Produit_Tarif_Stock!#REF!&lt;&gt;"",Produit_Tarif_Stock!#REF!,"")</f>
        <v>#REF!</v>
      </c>
      <c r="C3025" s="502" t="e">
        <f>IF(Produit_Tarif_Stock!#REF!&lt;&gt;"",Produit_Tarif_Stock!#REF!,"")</f>
        <v>#REF!</v>
      </c>
      <c r="D3025" s="505" t="e">
        <f>IF(Produit_Tarif_Stock!#REF!&lt;&gt;"",Produit_Tarif_Stock!#REF!,"")</f>
        <v>#REF!</v>
      </c>
      <c r="E3025" s="514" t="e">
        <f>IF(Produit_Tarif_Stock!#REF!&lt;&gt;0,Produit_Tarif_Stock!#REF!,"")</f>
        <v>#REF!</v>
      </c>
      <c r="F3025" s="2" t="e">
        <f>IF(Produit_Tarif_Stock!#REF!&lt;&gt;"",Produit_Tarif_Stock!#REF!,"")</f>
        <v>#REF!</v>
      </c>
      <c r="G3025" s="506" t="e">
        <f>IF(Produit_Tarif_Stock!#REF!&lt;&gt;0,Produit_Tarif_Stock!#REF!,"")</f>
        <v>#REF!</v>
      </c>
      <c r="I3025" s="506" t="str">
        <f t="shared" si="96"/>
        <v/>
      </c>
      <c r="J3025" s="2" t="e">
        <f>IF(Produit_Tarif_Stock!#REF!&lt;&gt;0,Produit_Tarif_Stock!#REF!,"")</f>
        <v>#REF!</v>
      </c>
      <c r="K3025" s="2" t="e">
        <f>IF(Produit_Tarif_Stock!#REF!&lt;&gt;0,Produit_Tarif_Stock!#REF!,"")</f>
        <v>#REF!</v>
      </c>
      <c r="L3025" s="114" t="e">
        <f>IF(Produit_Tarif_Stock!#REF!&lt;&gt;0,Produit_Tarif_Stock!#REF!,"")</f>
        <v>#REF!</v>
      </c>
      <c r="M3025" s="114" t="e">
        <f>IF(Produit_Tarif_Stock!#REF!&lt;&gt;0,Produit_Tarif_Stock!#REF!,"")</f>
        <v>#REF!</v>
      </c>
      <c r="N3025" s="454"/>
      <c r="P3025" s="2" t="e">
        <f>IF(Produit_Tarif_Stock!#REF!&lt;&gt;0,Produit_Tarif_Stock!#REF!,"")</f>
        <v>#REF!</v>
      </c>
      <c r="Q3025" s="518" t="e">
        <f>IF(Produit_Tarif_Stock!#REF!&lt;&gt;0,(E3025-(E3025*H3025)-Produit_Tarif_Stock!#REF!)/Produit_Tarif_Stock!#REF!*100,(E3025-(E3025*H3025)-Produit_Tarif_Stock!#REF!)/Produit_Tarif_Stock!#REF!*100)</f>
        <v>#REF!</v>
      </c>
      <c r="R3025" s="523">
        <f t="shared" si="97"/>
        <v>0</v>
      </c>
      <c r="S3025" s="524" t="e">
        <f>Produit_Tarif_Stock!#REF!</f>
        <v>#REF!</v>
      </c>
    </row>
    <row r="3026" spans="1:19" ht="24.75" customHeight="1">
      <c r="A3026" s="228" t="e">
        <f>Produit_Tarif_Stock!#REF!</f>
        <v>#REF!</v>
      </c>
      <c r="B3026" s="118" t="e">
        <f>IF(Produit_Tarif_Stock!#REF!&lt;&gt;"",Produit_Tarif_Stock!#REF!,"")</f>
        <v>#REF!</v>
      </c>
      <c r="C3026" s="502" t="e">
        <f>IF(Produit_Tarif_Stock!#REF!&lt;&gt;"",Produit_Tarif_Stock!#REF!,"")</f>
        <v>#REF!</v>
      </c>
      <c r="D3026" s="505" t="e">
        <f>IF(Produit_Tarif_Stock!#REF!&lt;&gt;"",Produit_Tarif_Stock!#REF!,"")</f>
        <v>#REF!</v>
      </c>
      <c r="E3026" s="514" t="e">
        <f>IF(Produit_Tarif_Stock!#REF!&lt;&gt;0,Produit_Tarif_Stock!#REF!,"")</f>
        <v>#REF!</v>
      </c>
      <c r="F3026" s="2" t="e">
        <f>IF(Produit_Tarif_Stock!#REF!&lt;&gt;"",Produit_Tarif_Stock!#REF!,"")</f>
        <v>#REF!</v>
      </c>
      <c r="G3026" s="506" t="e">
        <f>IF(Produit_Tarif_Stock!#REF!&lt;&gt;0,Produit_Tarif_Stock!#REF!,"")</f>
        <v>#REF!</v>
      </c>
      <c r="I3026" s="506" t="str">
        <f t="shared" si="96"/>
        <v/>
      </c>
      <c r="J3026" s="2" t="e">
        <f>IF(Produit_Tarif_Stock!#REF!&lt;&gt;0,Produit_Tarif_Stock!#REF!,"")</f>
        <v>#REF!</v>
      </c>
      <c r="K3026" s="2" t="e">
        <f>IF(Produit_Tarif_Stock!#REF!&lt;&gt;0,Produit_Tarif_Stock!#REF!,"")</f>
        <v>#REF!</v>
      </c>
      <c r="L3026" s="114" t="e">
        <f>IF(Produit_Tarif_Stock!#REF!&lt;&gt;0,Produit_Tarif_Stock!#REF!,"")</f>
        <v>#REF!</v>
      </c>
      <c r="M3026" s="114" t="e">
        <f>IF(Produit_Tarif_Stock!#REF!&lt;&gt;0,Produit_Tarif_Stock!#REF!,"")</f>
        <v>#REF!</v>
      </c>
      <c r="N3026" s="454"/>
      <c r="P3026" s="2" t="e">
        <f>IF(Produit_Tarif_Stock!#REF!&lt;&gt;0,Produit_Tarif_Stock!#REF!,"")</f>
        <v>#REF!</v>
      </c>
      <c r="Q3026" s="518" t="e">
        <f>IF(Produit_Tarif_Stock!#REF!&lt;&gt;0,(E3026-(E3026*H3026)-Produit_Tarif_Stock!#REF!)/Produit_Tarif_Stock!#REF!*100,(E3026-(E3026*H3026)-Produit_Tarif_Stock!#REF!)/Produit_Tarif_Stock!#REF!*100)</f>
        <v>#REF!</v>
      </c>
      <c r="R3026" s="523">
        <f t="shared" si="97"/>
        <v>0</v>
      </c>
      <c r="S3026" s="524" t="e">
        <f>Produit_Tarif_Stock!#REF!</f>
        <v>#REF!</v>
      </c>
    </row>
    <row r="3027" spans="1:19" ht="24.75" customHeight="1">
      <c r="A3027" s="228" t="e">
        <f>Produit_Tarif_Stock!#REF!</f>
        <v>#REF!</v>
      </c>
      <c r="B3027" s="118" t="e">
        <f>IF(Produit_Tarif_Stock!#REF!&lt;&gt;"",Produit_Tarif_Stock!#REF!,"")</f>
        <v>#REF!</v>
      </c>
      <c r="C3027" s="502" t="e">
        <f>IF(Produit_Tarif_Stock!#REF!&lt;&gt;"",Produit_Tarif_Stock!#REF!,"")</f>
        <v>#REF!</v>
      </c>
      <c r="D3027" s="505" t="e">
        <f>IF(Produit_Tarif_Stock!#REF!&lt;&gt;"",Produit_Tarif_Stock!#REF!,"")</f>
        <v>#REF!</v>
      </c>
      <c r="E3027" s="514" t="e">
        <f>IF(Produit_Tarif_Stock!#REF!&lt;&gt;0,Produit_Tarif_Stock!#REF!,"")</f>
        <v>#REF!</v>
      </c>
      <c r="F3027" s="2" t="e">
        <f>IF(Produit_Tarif_Stock!#REF!&lt;&gt;"",Produit_Tarif_Stock!#REF!,"")</f>
        <v>#REF!</v>
      </c>
      <c r="G3027" s="506" t="e">
        <f>IF(Produit_Tarif_Stock!#REF!&lt;&gt;0,Produit_Tarif_Stock!#REF!,"")</f>
        <v>#REF!</v>
      </c>
      <c r="I3027" s="506" t="str">
        <f t="shared" si="96"/>
        <v/>
      </c>
      <c r="J3027" s="2" t="e">
        <f>IF(Produit_Tarif_Stock!#REF!&lt;&gt;0,Produit_Tarif_Stock!#REF!,"")</f>
        <v>#REF!</v>
      </c>
      <c r="K3027" s="2" t="e">
        <f>IF(Produit_Tarif_Stock!#REF!&lt;&gt;0,Produit_Tarif_Stock!#REF!,"")</f>
        <v>#REF!</v>
      </c>
      <c r="L3027" s="114" t="e">
        <f>IF(Produit_Tarif_Stock!#REF!&lt;&gt;0,Produit_Tarif_Stock!#REF!,"")</f>
        <v>#REF!</v>
      </c>
      <c r="M3027" s="114" t="e">
        <f>IF(Produit_Tarif_Stock!#REF!&lt;&gt;0,Produit_Tarif_Stock!#REF!,"")</f>
        <v>#REF!</v>
      </c>
      <c r="N3027" s="454"/>
      <c r="P3027" s="2" t="e">
        <f>IF(Produit_Tarif_Stock!#REF!&lt;&gt;0,Produit_Tarif_Stock!#REF!,"")</f>
        <v>#REF!</v>
      </c>
      <c r="Q3027" s="518" t="e">
        <f>IF(Produit_Tarif_Stock!#REF!&lt;&gt;0,(E3027-(E3027*H3027)-Produit_Tarif_Stock!#REF!)/Produit_Tarif_Stock!#REF!*100,(E3027-(E3027*H3027)-Produit_Tarif_Stock!#REF!)/Produit_Tarif_Stock!#REF!*100)</f>
        <v>#REF!</v>
      </c>
      <c r="R3027" s="523">
        <f t="shared" si="97"/>
        <v>0</v>
      </c>
      <c r="S3027" s="524" t="e">
        <f>Produit_Tarif_Stock!#REF!</f>
        <v>#REF!</v>
      </c>
    </row>
    <row r="3028" spans="1:19" ht="24.75" customHeight="1">
      <c r="A3028" s="228" t="e">
        <f>Produit_Tarif_Stock!#REF!</f>
        <v>#REF!</v>
      </c>
      <c r="B3028" s="118" t="e">
        <f>IF(Produit_Tarif_Stock!#REF!&lt;&gt;"",Produit_Tarif_Stock!#REF!,"")</f>
        <v>#REF!</v>
      </c>
      <c r="C3028" s="502" t="e">
        <f>IF(Produit_Tarif_Stock!#REF!&lt;&gt;"",Produit_Tarif_Stock!#REF!,"")</f>
        <v>#REF!</v>
      </c>
      <c r="D3028" s="505" t="e">
        <f>IF(Produit_Tarif_Stock!#REF!&lt;&gt;"",Produit_Tarif_Stock!#REF!,"")</f>
        <v>#REF!</v>
      </c>
      <c r="E3028" s="514" t="e">
        <f>IF(Produit_Tarif_Stock!#REF!&lt;&gt;0,Produit_Tarif_Stock!#REF!,"")</f>
        <v>#REF!</v>
      </c>
      <c r="F3028" s="2" t="e">
        <f>IF(Produit_Tarif_Stock!#REF!&lt;&gt;"",Produit_Tarif_Stock!#REF!,"")</f>
        <v>#REF!</v>
      </c>
      <c r="G3028" s="506" t="e">
        <f>IF(Produit_Tarif_Stock!#REF!&lt;&gt;0,Produit_Tarif_Stock!#REF!,"")</f>
        <v>#REF!</v>
      </c>
      <c r="I3028" s="506" t="str">
        <f t="shared" si="96"/>
        <v/>
      </c>
      <c r="J3028" s="2" t="e">
        <f>IF(Produit_Tarif_Stock!#REF!&lt;&gt;0,Produit_Tarif_Stock!#REF!,"")</f>
        <v>#REF!</v>
      </c>
      <c r="K3028" s="2" t="e">
        <f>IF(Produit_Tarif_Stock!#REF!&lt;&gt;0,Produit_Tarif_Stock!#REF!,"")</f>
        <v>#REF!</v>
      </c>
      <c r="L3028" s="114" t="e">
        <f>IF(Produit_Tarif_Stock!#REF!&lt;&gt;0,Produit_Tarif_Stock!#REF!,"")</f>
        <v>#REF!</v>
      </c>
      <c r="M3028" s="114" t="e">
        <f>IF(Produit_Tarif_Stock!#REF!&lt;&gt;0,Produit_Tarif_Stock!#REF!,"")</f>
        <v>#REF!</v>
      </c>
      <c r="N3028" s="454"/>
      <c r="P3028" s="2" t="e">
        <f>IF(Produit_Tarif_Stock!#REF!&lt;&gt;0,Produit_Tarif_Stock!#REF!,"")</f>
        <v>#REF!</v>
      </c>
      <c r="Q3028" s="518" t="e">
        <f>IF(Produit_Tarif_Stock!#REF!&lt;&gt;0,(E3028-(E3028*H3028)-Produit_Tarif_Stock!#REF!)/Produit_Tarif_Stock!#REF!*100,(E3028-(E3028*H3028)-Produit_Tarif_Stock!#REF!)/Produit_Tarif_Stock!#REF!*100)</f>
        <v>#REF!</v>
      </c>
      <c r="R3028" s="523">
        <f t="shared" si="97"/>
        <v>0</v>
      </c>
      <c r="S3028" s="524" t="e">
        <f>Produit_Tarif_Stock!#REF!</f>
        <v>#REF!</v>
      </c>
    </row>
    <row r="3029" spans="1:19" ht="24.75" customHeight="1">
      <c r="A3029" s="228" t="e">
        <f>Produit_Tarif_Stock!#REF!</f>
        <v>#REF!</v>
      </c>
      <c r="B3029" s="118" t="e">
        <f>IF(Produit_Tarif_Stock!#REF!&lt;&gt;"",Produit_Tarif_Stock!#REF!,"")</f>
        <v>#REF!</v>
      </c>
      <c r="C3029" s="502" t="e">
        <f>IF(Produit_Tarif_Stock!#REF!&lt;&gt;"",Produit_Tarif_Stock!#REF!,"")</f>
        <v>#REF!</v>
      </c>
      <c r="D3029" s="505" t="e">
        <f>IF(Produit_Tarif_Stock!#REF!&lt;&gt;"",Produit_Tarif_Stock!#REF!,"")</f>
        <v>#REF!</v>
      </c>
      <c r="E3029" s="514" t="e">
        <f>IF(Produit_Tarif_Stock!#REF!&lt;&gt;0,Produit_Tarif_Stock!#REF!,"")</f>
        <v>#REF!</v>
      </c>
      <c r="F3029" s="2" t="e">
        <f>IF(Produit_Tarif_Stock!#REF!&lt;&gt;"",Produit_Tarif_Stock!#REF!,"")</f>
        <v>#REF!</v>
      </c>
      <c r="G3029" s="506" t="e">
        <f>IF(Produit_Tarif_Stock!#REF!&lt;&gt;0,Produit_Tarif_Stock!#REF!,"")</f>
        <v>#REF!</v>
      </c>
      <c r="I3029" s="506" t="str">
        <f t="shared" si="96"/>
        <v/>
      </c>
      <c r="J3029" s="2" t="e">
        <f>IF(Produit_Tarif_Stock!#REF!&lt;&gt;0,Produit_Tarif_Stock!#REF!,"")</f>
        <v>#REF!</v>
      </c>
      <c r="K3029" s="2" t="e">
        <f>IF(Produit_Tarif_Stock!#REF!&lt;&gt;0,Produit_Tarif_Stock!#REF!,"")</f>
        <v>#REF!</v>
      </c>
      <c r="L3029" s="114" t="e">
        <f>IF(Produit_Tarif_Stock!#REF!&lt;&gt;0,Produit_Tarif_Stock!#REF!,"")</f>
        <v>#REF!</v>
      </c>
      <c r="M3029" s="114" t="e">
        <f>IF(Produit_Tarif_Stock!#REF!&lt;&gt;0,Produit_Tarif_Stock!#REF!,"")</f>
        <v>#REF!</v>
      </c>
      <c r="N3029" s="454"/>
      <c r="P3029" s="2" t="e">
        <f>IF(Produit_Tarif_Stock!#REF!&lt;&gt;0,Produit_Tarif_Stock!#REF!,"")</f>
        <v>#REF!</v>
      </c>
      <c r="Q3029" s="518" t="e">
        <f>IF(Produit_Tarif_Stock!#REF!&lt;&gt;0,(E3029-(E3029*H3029)-Produit_Tarif_Stock!#REF!)/Produit_Tarif_Stock!#REF!*100,(E3029-(E3029*H3029)-Produit_Tarif_Stock!#REF!)/Produit_Tarif_Stock!#REF!*100)</f>
        <v>#REF!</v>
      </c>
      <c r="R3029" s="523">
        <f t="shared" si="97"/>
        <v>0</v>
      </c>
      <c r="S3029" s="524" t="e">
        <f>Produit_Tarif_Stock!#REF!</f>
        <v>#REF!</v>
      </c>
    </row>
    <row r="3030" spans="1:19" ht="24.75" customHeight="1">
      <c r="A3030" s="228" t="e">
        <f>Produit_Tarif_Stock!#REF!</f>
        <v>#REF!</v>
      </c>
      <c r="B3030" s="118" t="e">
        <f>IF(Produit_Tarif_Stock!#REF!&lt;&gt;"",Produit_Tarif_Stock!#REF!,"")</f>
        <v>#REF!</v>
      </c>
      <c r="C3030" s="502" t="e">
        <f>IF(Produit_Tarif_Stock!#REF!&lt;&gt;"",Produit_Tarif_Stock!#REF!,"")</f>
        <v>#REF!</v>
      </c>
      <c r="D3030" s="505" t="e">
        <f>IF(Produit_Tarif_Stock!#REF!&lt;&gt;"",Produit_Tarif_Stock!#REF!,"")</f>
        <v>#REF!</v>
      </c>
      <c r="E3030" s="514" t="e">
        <f>IF(Produit_Tarif_Stock!#REF!&lt;&gt;0,Produit_Tarif_Stock!#REF!,"")</f>
        <v>#REF!</v>
      </c>
      <c r="F3030" s="2" t="e">
        <f>IF(Produit_Tarif_Stock!#REF!&lt;&gt;"",Produit_Tarif_Stock!#REF!,"")</f>
        <v>#REF!</v>
      </c>
      <c r="G3030" s="506" t="e">
        <f>IF(Produit_Tarif_Stock!#REF!&lt;&gt;0,Produit_Tarif_Stock!#REF!,"")</f>
        <v>#REF!</v>
      </c>
      <c r="I3030" s="506" t="str">
        <f t="shared" si="96"/>
        <v/>
      </c>
      <c r="J3030" s="2" t="e">
        <f>IF(Produit_Tarif_Stock!#REF!&lt;&gt;0,Produit_Tarif_Stock!#REF!,"")</f>
        <v>#REF!</v>
      </c>
      <c r="K3030" s="2" t="e">
        <f>IF(Produit_Tarif_Stock!#REF!&lt;&gt;0,Produit_Tarif_Stock!#REF!,"")</f>
        <v>#REF!</v>
      </c>
      <c r="L3030" s="114" t="e">
        <f>IF(Produit_Tarif_Stock!#REF!&lt;&gt;0,Produit_Tarif_Stock!#REF!,"")</f>
        <v>#REF!</v>
      </c>
      <c r="M3030" s="114" t="e">
        <f>IF(Produit_Tarif_Stock!#REF!&lt;&gt;0,Produit_Tarif_Stock!#REF!,"")</f>
        <v>#REF!</v>
      </c>
      <c r="N3030" s="454"/>
      <c r="P3030" s="2" t="e">
        <f>IF(Produit_Tarif_Stock!#REF!&lt;&gt;0,Produit_Tarif_Stock!#REF!,"")</f>
        <v>#REF!</v>
      </c>
      <c r="Q3030" s="518" t="e">
        <f>IF(Produit_Tarif_Stock!#REF!&lt;&gt;0,(E3030-(E3030*H3030)-Produit_Tarif_Stock!#REF!)/Produit_Tarif_Stock!#REF!*100,(E3030-(E3030*H3030)-Produit_Tarif_Stock!#REF!)/Produit_Tarif_Stock!#REF!*100)</f>
        <v>#REF!</v>
      </c>
      <c r="R3030" s="523">
        <f t="shared" si="97"/>
        <v>0</v>
      </c>
      <c r="S3030" s="524" t="e">
        <f>Produit_Tarif_Stock!#REF!</f>
        <v>#REF!</v>
      </c>
    </row>
    <row r="3031" spans="1:19" ht="24.75" customHeight="1">
      <c r="A3031" s="228" t="e">
        <f>Produit_Tarif_Stock!#REF!</f>
        <v>#REF!</v>
      </c>
      <c r="B3031" s="118" t="e">
        <f>IF(Produit_Tarif_Stock!#REF!&lt;&gt;"",Produit_Tarif_Stock!#REF!,"")</f>
        <v>#REF!</v>
      </c>
      <c r="C3031" s="502" t="e">
        <f>IF(Produit_Tarif_Stock!#REF!&lt;&gt;"",Produit_Tarif_Stock!#REF!,"")</f>
        <v>#REF!</v>
      </c>
      <c r="D3031" s="505" t="e">
        <f>IF(Produit_Tarif_Stock!#REF!&lt;&gt;"",Produit_Tarif_Stock!#REF!,"")</f>
        <v>#REF!</v>
      </c>
      <c r="E3031" s="514" t="e">
        <f>IF(Produit_Tarif_Stock!#REF!&lt;&gt;0,Produit_Tarif_Stock!#REF!,"")</f>
        <v>#REF!</v>
      </c>
      <c r="F3031" s="2" t="e">
        <f>IF(Produit_Tarif_Stock!#REF!&lt;&gt;"",Produit_Tarif_Stock!#REF!,"")</f>
        <v>#REF!</v>
      </c>
      <c r="G3031" s="506" t="e">
        <f>IF(Produit_Tarif_Stock!#REF!&lt;&gt;0,Produit_Tarif_Stock!#REF!,"")</f>
        <v>#REF!</v>
      </c>
      <c r="I3031" s="506" t="str">
        <f t="shared" si="96"/>
        <v/>
      </c>
      <c r="J3031" s="2" t="e">
        <f>IF(Produit_Tarif_Stock!#REF!&lt;&gt;0,Produit_Tarif_Stock!#REF!,"")</f>
        <v>#REF!</v>
      </c>
      <c r="K3031" s="2" t="e">
        <f>IF(Produit_Tarif_Stock!#REF!&lt;&gt;0,Produit_Tarif_Stock!#REF!,"")</f>
        <v>#REF!</v>
      </c>
      <c r="L3031" s="114" t="e">
        <f>IF(Produit_Tarif_Stock!#REF!&lt;&gt;0,Produit_Tarif_Stock!#REF!,"")</f>
        <v>#REF!</v>
      </c>
      <c r="M3031" s="114" t="e">
        <f>IF(Produit_Tarif_Stock!#REF!&lt;&gt;0,Produit_Tarif_Stock!#REF!,"")</f>
        <v>#REF!</v>
      </c>
      <c r="N3031" s="454"/>
      <c r="P3031" s="2" t="e">
        <f>IF(Produit_Tarif_Stock!#REF!&lt;&gt;0,Produit_Tarif_Stock!#REF!,"")</f>
        <v>#REF!</v>
      </c>
      <c r="Q3031" s="518" t="e">
        <f>IF(Produit_Tarif_Stock!#REF!&lt;&gt;0,(E3031-(E3031*H3031)-Produit_Tarif_Stock!#REF!)/Produit_Tarif_Stock!#REF!*100,(E3031-(E3031*H3031)-Produit_Tarif_Stock!#REF!)/Produit_Tarif_Stock!#REF!*100)</f>
        <v>#REF!</v>
      </c>
      <c r="R3031" s="523">
        <f t="shared" si="97"/>
        <v>0</v>
      </c>
      <c r="S3031" s="524" t="e">
        <f>Produit_Tarif_Stock!#REF!</f>
        <v>#REF!</v>
      </c>
    </row>
    <row r="3032" spans="1:19" ht="24.75" customHeight="1">
      <c r="A3032" s="228" t="e">
        <f>Produit_Tarif_Stock!#REF!</f>
        <v>#REF!</v>
      </c>
      <c r="B3032" s="118" t="e">
        <f>IF(Produit_Tarif_Stock!#REF!&lt;&gt;"",Produit_Tarif_Stock!#REF!,"")</f>
        <v>#REF!</v>
      </c>
      <c r="C3032" s="502" t="e">
        <f>IF(Produit_Tarif_Stock!#REF!&lt;&gt;"",Produit_Tarif_Stock!#REF!,"")</f>
        <v>#REF!</v>
      </c>
      <c r="D3032" s="505" t="e">
        <f>IF(Produit_Tarif_Stock!#REF!&lt;&gt;"",Produit_Tarif_Stock!#REF!,"")</f>
        <v>#REF!</v>
      </c>
      <c r="E3032" s="514" t="e">
        <f>IF(Produit_Tarif_Stock!#REF!&lt;&gt;0,Produit_Tarif_Stock!#REF!,"")</f>
        <v>#REF!</v>
      </c>
      <c r="F3032" s="2" t="e">
        <f>IF(Produit_Tarif_Stock!#REF!&lt;&gt;"",Produit_Tarif_Stock!#REF!,"")</f>
        <v>#REF!</v>
      </c>
      <c r="G3032" s="506" t="e">
        <f>IF(Produit_Tarif_Stock!#REF!&lt;&gt;0,Produit_Tarif_Stock!#REF!,"")</f>
        <v>#REF!</v>
      </c>
      <c r="I3032" s="506" t="str">
        <f t="shared" si="96"/>
        <v/>
      </c>
      <c r="J3032" s="2" t="e">
        <f>IF(Produit_Tarif_Stock!#REF!&lt;&gt;0,Produit_Tarif_Stock!#REF!,"")</f>
        <v>#REF!</v>
      </c>
      <c r="K3032" s="2" t="e">
        <f>IF(Produit_Tarif_Stock!#REF!&lt;&gt;0,Produit_Tarif_Stock!#REF!,"")</f>
        <v>#REF!</v>
      </c>
      <c r="L3032" s="114" t="e">
        <f>IF(Produit_Tarif_Stock!#REF!&lt;&gt;0,Produit_Tarif_Stock!#REF!,"")</f>
        <v>#REF!</v>
      </c>
      <c r="M3032" s="114" t="e">
        <f>IF(Produit_Tarif_Stock!#REF!&lt;&gt;0,Produit_Tarif_Stock!#REF!,"")</f>
        <v>#REF!</v>
      </c>
      <c r="N3032" s="454"/>
      <c r="P3032" s="2" t="e">
        <f>IF(Produit_Tarif_Stock!#REF!&lt;&gt;0,Produit_Tarif_Stock!#REF!,"")</f>
        <v>#REF!</v>
      </c>
      <c r="Q3032" s="518" t="e">
        <f>IF(Produit_Tarif_Stock!#REF!&lt;&gt;0,(E3032-(E3032*H3032)-Produit_Tarif_Stock!#REF!)/Produit_Tarif_Stock!#REF!*100,(E3032-(E3032*H3032)-Produit_Tarif_Stock!#REF!)/Produit_Tarif_Stock!#REF!*100)</f>
        <v>#REF!</v>
      </c>
      <c r="R3032" s="523">
        <f t="shared" si="97"/>
        <v>0</v>
      </c>
      <c r="S3032" s="524" t="e">
        <f>Produit_Tarif_Stock!#REF!</f>
        <v>#REF!</v>
      </c>
    </row>
    <row r="3033" spans="1:19" ht="24.75" customHeight="1">
      <c r="A3033" s="228" t="e">
        <f>Produit_Tarif_Stock!#REF!</f>
        <v>#REF!</v>
      </c>
      <c r="B3033" s="118" t="e">
        <f>IF(Produit_Tarif_Stock!#REF!&lt;&gt;"",Produit_Tarif_Stock!#REF!,"")</f>
        <v>#REF!</v>
      </c>
      <c r="C3033" s="502" t="e">
        <f>IF(Produit_Tarif_Stock!#REF!&lt;&gt;"",Produit_Tarif_Stock!#REF!,"")</f>
        <v>#REF!</v>
      </c>
      <c r="D3033" s="505" t="e">
        <f>IF(Produit_Tarif_Stock!#REF!&lt;&gt;"",Produit_Tarif_Stock!#REF!,"")</f>
        <v>#REF!</v>
      </c>
      <c r="E3033" s="514" t="e">
        <f>IF(Produit_Tarif_Stock!#REF!&lt;&gt;0,Produit_Tarif_Stock!#REF!,"")</f>
        <v>#REF!</v>
      </c>
      <c r="F3033" s="2" t="e">
        <f>IF(Produit_Tarif_Stock!#REF!&lt;&gt;"",Produit_Tarif_Stock!#REF!,"")</f>
        <v>#REF!</v>
      </c>
      <c r="G3033" s="506" t="e">
        <f>IF(Produit_Tarif_Stock!#REF!&lt;&gt;0,Produit_Tarif_Stock!#REF!,"")</f>
        <v>#REF!</v>
      </c>
      <c r="I3033" s="506" t="str">
        <f t="shared" si="96"/>
        <v/>
      </c>
      <c r="J3033" s="2" t="e">
        <f>IF(Produit_Tarif_Stock!#REF!&lt;&gt;0,Produit_Tarif_Stock!#REF!,"")</f>
        <v>#REF!</v>
      </c>
      <c r="K3033" s="2" t="e">
        <f>IF(Produit_Tarif_Stock!#REF!&lt;&gt;0,Produit_Tarif_Stock!#REF!,"")</f>
        <v>#REF!</v>
      </c>
      <c r="L3033" s="114" t="e">
        <f>IF(Produit_Tarif_Stock!#REF!&lt;&gt;0,Produit_Tarif_Stock!#REF!,"")</f>
        <v>#REF!</v>
      </c>
      <c r="M3033" s="114" t="e">
        <f>IF(Produit_Tarif_Stock!#REF!&lt;&gt;0,Produit_Tarif_Stock!#REF!,"")</f>
        <v>#REF!</v>
      </c>
      <c r="N3033" s="454"/>
      <c r="P3033" s="2" t="e">
        <f>IF(Produit_Tarif_Stock!#REF!&lt;&gt;0,Produit_Tarif_Stock!#REF!,"")</f>
        <v>#REF!</v>
      </c>
      <c r="Q3033" s="518" t="e">
        <f>IF(Produit_Tarif_Stock!#REF!&lt;&gt;0,(E3033-(E3033*H3033)-Produit_Tarif_Stock!#REF!)/Produit_Tarif_Stock!#REF!*100,(E3033-(E3033*H3033)-Produit_Tarif_Stock!#REF!)/Produit_Tarif_Stock!#REF!*100)</f>
        <v>#REF!</v>
      </c>
      <c r="R3033" s="523">
        <f t="shared" si="97"/>
        <v>0</v>
      </c>
      <c r="S3033" s="524" t="e">
        <f>Produit_Tarif_Stock!#REF!</f>
        <v>#REF!</v>
      </c>
    </row>
    <row r="3034" spans="1:19" ht="24.75" customHeight="1">
      <c r="A3034" s="228" t="e">
        <f>Produit_Tarif_Stock!#REF!</f>
        <v>#REF!</v>
      </c>
      <c r="B3034" s="118" t="e">
        <f>IF(Produit_Tarif_Stock!#REF!&lt;&gt;"",Produit_Tarif_Stock!#REF!,"")</f>
        <v>#REF!</v>
      </c>
      <c r="C3034" s="502" t="e">
        <f>IF(Produit_Tarif_Stock!#REF!&lt;&gt;"",Produit_Tarif_Stock!#REF!,"")</f>
        <v>#REF!</v>
      </c>
      <c r="D3034" s="505" t="e">
        <f>IF(Produit_Tarif_Stock!#REF!&lt;&gt;"",Produit_Tarif_Stock!#REF!,"")</f>
        <v>#REF!</v>
      </c>
      <c r="E3034" s="514" t="e">
        <f>IF(Produit_Tarif_Stock!#REF!&lt;&gt;0,Produit_Tarif_Stock!#REF!,"")</f>
        <v>#REF!</v>
      </c>
      <c r="F3034" s="2" t="e">
        <f>IF(Produit_Tarif_Stock!#REF!&lt;&gt;"",Produit_Tarif_Stock!#REF!,"")</f>
        <v>#REF!</v>
      </c>
      <c r="G3034" s="506" t="e">
        <f>IF(Produit_Tarif_Stock!#REF!&lt;&gt;0,Produit_Tarif_Stock!#REF!,"")</f>
        <v>#REF!</v>
      </c>
      <c r="I3034" s="506" t="str">
        <f t="shared" si="96"/>
        <v/>
      </c>
      <c r="J3034" s="2" t="e">
        <f>IF(Produit_Tarif_Stock!#REF!&lt;&gt;0,Produit_Tarif_Stock!#REF!,"")</f>
        <v>#REF!</v>
      </c>
      <c r="K3034" s="2" t="e">
        <f>IF(Produit_Tarif_Stock!#REF!&lt;&gt;0,Produit_Tarif_Stock!#REF!,"")</f>
        <v>#REF!</v>
      </c>
      <c r="L3034" s="114" t="e">
        <f>IF(Produit_Tarif_Stock!#REF!&lt;&gt;0,Produit_Tarif_Stock!#REF!,"")</f>
        <v>#REF!</v>
      </c>
      <c r="M3034" s="114" t="e">
        <f>IF(Produit_Tarif_Stock!#REF!&lt;&gt;0,Produit_Tarif_Stock!#REF!,"")</f>
        <v>#REF!</v>
      </c>
      <c r="N3034" s="454"/>
      <c r="P3034" s="2" t="e">
        <f>IF(Produit_Tarif_Stock!#REF!&lt;&gt;0,Produit_Tarif_Stock!#REF!,"")</f>
        <v>#REF!</v>
      </c>
      <c r="Q3034" s="518" t="e">
        <f>IF(Produit_Tarif_Stock!#REF!&lt;&gt;0,(E3034-(E3034*H3034)-Produit_Tarif_Stock!#REF!)/Produit_Tarif_Stock!#REF!*100,(E3034-(E3034*H3034)-Produit_Tarif_Stock!#REF!)/Produit_Tarif_Stock!#REF!*100)</f>
        <v>#REF!</v>
      </c>
      <c r="R3034" s="523">
        <f t="shared" si="97"/>
        <v>0</v>
      </c>
      <c r="S3034" s="524" t="e">
        <f>Produit_Tarif_Stock!#REF!</f>
        <v>#REF!</v>
      </c>
    </row>
    <row r="3035" spans="1:19" ht="24.75" customHeight="1">
      <c r="A3035" s="228" t="e">
        <f>Produit_Tarif_Stock!#REF!</f>
        <v>#REF!</v>
      </c>
      <c r="B3035" s="118" t="e">
        <f>IF(Produit_Tarif_Stock!#REF!&lt;&gt;"",Produit_Tarif_Stock!#REF!,"")</f>
        <v>#REF!</v>
      </c>
      <c r="C3035" s="502" t="e">
        <f>IF(Produit_Tarif_Stock!#REF!&lt;&gt;"",Produit_Tarif_Stock!#REF!,"")</f>
        <v>#REF!</v>
      </c>
      <c r="D3035" s="505" t="e">
        <f>IF(Produit_Tarif_Stock!#REF!&lt;&gt;"",Produit_Tarif_Stock!#REF!,"")</f>
        <v>#REF!</v>
      </c>
      <c r="E3035" s="514" t="e">
        <f>IF(Produit_Tarif_Stock!#REF!&lt;&gt;0,Produit_Tarif_Stock!#REF!,"")</f>
        <v>#REF!</v>
      </c>
      <c r="F3035" s="2" t="e">
        <f>IF(Produit_Tarif_Stock!#REF!&lt;&gt;"",Produit_Tarif_Stock!#REF!,"")</f>
        <v>#REF!</v>
      </c>
      <c r="G3035" s="506" t="e">
        <f>IF(Produit_Tarif_Stock!#REF!&lt;&gt;0,Produit_Tarif_Stock!#REF!,"")</f>
        <v>#REF!</v>
      </c>
      <c r="I3035" s="506" t="str">
        <f t="shared" si="96"/>
        <v/>
      </c>
      <c r="J3035" s="2" t="e">
        <f>IF(Produit_Tarif_Stock!#REF!&lt;&gt;0,Produit_Tarif_Stock!#REF!,"")</f>
        <v>#REF!</v>
      </c>
      <c r="K3035" s="2" t="e">
        <f>IF(Produit_Tarif_Stock!#REF!&lt;&gt;0,Produit_Tarif_Stock!#REF!,"")</f>
        <v>#REF!</v>
      </c>
      <c r="L3035" s="114" t="e">
        <f>IF(Produit_Tarif_Stock!#REF!&lt;&gt;0,Produit_Tarif_Stock!#REF!,"")</f>
        <v>#REF!</v>
      </c>
      <c r="M3035" s="114" t="e">
        <f>IF(Produit_Tarif_Stock!#REF!&lt;&gt;0,Produit_Tarif_Stock!#REF!,"")</f>
        <v>#REF!</v>
      </c>
      <c r="N3035" s="454"/>
      <c r="P3035" s="2" t="e">
        <f>IF(Produit_Tarif_Stock!#REF!&lt;&gt;0,Produit_Tarif_Stock!#REF!,"")</f>
        <v>#REF!</v>
      </c>
      <c r="Q3035" s="518" t="e">
        <f>IF(Produit_Tarif_Stock!#REF!&lt;&gt;0,(E3035-(E3035*H3035)-Produit_Tarif_Stock!#REF!)/Produit_Tarif_Stock!#REF!*100,(E3035-(E3035*H3035)-Produit_Tarif_Stock!#REF!)/Produit_Tarif_Stock!#REF!*100)</f>
        <v>#REF!</v>
      </c>
      <c r="R3035" s="523">
        <f t="shared" si="97"/>
        <v>0</v>
      </c>
      <c r="S3035" s="524" t="e">
        <f>Produit_Tarif_Stock!#REF!</f>
        <v>#REF!</v>
      </c>
    </row>
    <row r="3036" spans="1:19" ht="24.75" customHeight="1">
      <c r="A3036" s="228" t="e">
        <f>Produit_Tarif_Stock!#REF!</f>
        <v>#REF!</v>
      </c>
      <c r="B3036" s="118" t="e">
        <f>IF(Produit_Tarif_Stock!#REF!&lt;&gt;"",Produit_Tarif_Stock!#REF!,"")</f>
        <v>#REF!</v>
      </c>
      <c r="C3036" s="502" t="e">
        <f>IF(Produit_Tarif_Stock!#REF!&lt;&gt;"",Produit_Tarif_Stock!#REF!,"")</f>
        <v>#REF!</v>
      </c>
      <c r="D3036" s="505" t="e">
        <f>IF(Produit_Tarif_Stock!#REF!&lt;&gt;"",Produit_Tarif_Stock!#REF!,"")</f>
        <v>#REF!</v>
      </c>
      <c r="E3036" s="514" t="e">
        <f>IF(Produit_Tarif_Stock!#REF!&lt;&gt;0,Produit_Tarif_Stock!#REF!,"")</f>
        <v>#REF!</v>
      </c>
      <c r="F3036" s="2" t="e">
        <f>IF(Produit_Tarif_Stock!#REF!&lt;&gt;"",Produit_Tarif_Stock!#REF!,"")</f>
        <v>#REF!</v>
      </c>
      <c r="G3036" s="506" t="e">
        <f>IF(Produit_Tarif_Stock!#REF!&lt;&gt;0,Produit_Tarif_Stock!#REF!,"")</f>
        <v>#REF!</v>
      </c>
      <c r="I3036" s="506" t="str">
        <f t="shared" si="96"/>
        <v/>
      </c>
      <c r="J3036" s="2" t="e">
        <f>IF(Produit_Tarif_Stock!#REF!&lt;&gt;0,Produit_Tarif_Stock!#REF!,"")</f>
        <v>#REF!</v>
      </c>
      <c r="K3036" s="2" t="e">
        <f>IF(Produit_Tarif_Stock!#REF!&lt;&gt;0,Produit_Tarif_Stock!#REF!,"")</f>
        <v>#REF!</v>
      </c>
      <c r="L3036" s="114" t="e">
        <f>IF(Produit_Tarif_Stock!#REF!&lt;&gt;0,Produit_Tarif_Stock!#REF!,"")</f>
        <v>#REF!</v>
      </c>
      <c r="M3036" s="114" t="e">
        <f>IF(Produit_Tarif_Stock!#REF!&lt;&gt;0,Produit_Tarif_Stock!#REF!,"")</f>
        <v>#REF!</v>
      </c>
      <c r="N3036" s="454"/>
      <c r="P3036" s="2" t="e">
        <f>IF(Produit_Tarif_Stock!#REF!&lt;&gt;0,Produit_Tarif_Stock!#REF!,"")</f>
        <v>#REF!</v>
      </c>
      <c r="Q3036" s="518" t="e">
        <f>IF(Produit_Tarif_Stock!#REF!&lt;&gt;0,(E3036-(E3036*H3036)-Produit_Tarif_Stock!#REF!)/Produit_Tarif_Stock!#REF!*100,(E3036-(E3036*H3036)-Produit_Tarif_Stock!#REF!)/Produit_Tarif_Stock!#REF!*100)</f>
        <v>#REF!</v>
      </c>
      <c r="R3036" s="523">
        <f t="shared" si="97"/>
        <v>0</v>
      </c>
      <c r="S3036" s="524" t="e">
        <f>Produit_Tarif_Stock!#REF!</f>
        <v>#REF!</v>
      </c>
    </row>
    <row r="3037" spans="1:19" ht="24.75" customHeight="1">
      <c r="A3037" s="228" t="e">
        <f>Produit_Tarif_Stock!#REF!</f>
        <v>#REF!</v>
      </c>
      <c r="B3037" s="118" t="e">
        <f>IF(Produit_Tarif_Stock!#REF!&lt;&gt;"",Produit_Tarif_Stock!#REF!,"")</f>
        <v>#REF!</v>
      </c>
      <c r="C3037" s="502" t="e">
        <f>IF(Produit_Tarif_Stock!#REF!&lt;&gt;"",Produit_Tarif_Stock!#REF!,"")</f>
        <v>#REF!</v>
      </c>
      <c r="D3037" s="505" t="e">
        <f>IF(Produit_Tarif_Stock!#REF!&lt;&gt;"",Produit_Tarif_Stock!#REF!,"")</f>
        <v>#REF!</v>
      </c>
      <c r="E3037" s="514" t="e">
        <f>IF(Produit_Tarif_Stock!#REF!&lt;&gt;0,Produit_Tarif_Stock!#REF!,"")</f>
        <v>#REF!</v>
      </c>
      <c r="F3037" s="2" t="e">
        <f>IF(Produit_Tarif_Stock!#REF!&lt;&gt;"",Produit_Tarif_Stock!#REF!,"")</f>
        <v>#REF!</v>
      </c>
      <c r="G3037" s="506" t="e">
        <f>IF(Produit_Tarif_Stock!#REF!&lt;&gt;0,Produit_Tarif_Stock!#REF!,"")</f>
        <v>#REF!</v>
      </c>
      <c r="I3037" s="506" t="str">
        <f t="shared" si="96"/>
        <v/>
      </c>
      <c r="J3037" s="2" t="e">
        <f>IF(Produit_Tarif_Stock!#REF!&lt;&gt;0,Produit_Tarif_Stock!#REF!,"")</f>
        <v>#REF!</v>
      </c>
      <c r="K3037" s="2" t="e">
        <f>IF(Produit_Tarif_Stock!#REF!&lt;&gt;0,Produit_Tarif_Stock!#REF!,"")</f>
        <v>#REF!</v>
      </c>
      <c r="L3037" s="114" t="e">
        <f>IF(Produit_Tarif_Stock!#REF!&lt;&gt;0,Produit_Tarif_Stock!#REF!,"")</f>
        <v>#REF!</v>
      </c>
      <c r="M3037" s="114" t="e">
        <f>IF(Produit_Tarif_Stock!#REF!&lt;&gt;0,Produit_Tarif_Stock!#REF!,"")</f>
        <v>#REF!</v>
      </c>
      <c r="N3037" s="454"/>
      <c r="P3037" s="2" t="e">
        <f>IF(Produit_Tarif_Stock!#REF!&lt;&gt;0,Produit_Tarif_Stock!#REF!,"")</f>
        <v>#REF!</v>
      </c>
      <c r="Q3037" s="518" t="e">
        <f>IF(Produit_Tarif_Stock!#REF!&lt;&gt;0,(E3037-(E3037*H3037)-Produit_Tarif_Stock!#REF!)/Produit_Tarif_Stock!#REF!*100,(E3037-(E3037*H3037)-Produit_Tarif_Stock!#REF!)/Produit_Tarif_Stock!#REF!*100)</f>
        <v>#REF!</v>
      </c>
      <c r="R3037" s="523">
        <f t="shared" si="97"/>
        <v>0</v>
      </c>
      <c r="S3037" s="524" t="e">
        <f>Produit_Tarif_Stock!#REF!</f>
        <v>#REF!</v>
      </c>
    </row>
    <row r="3038" spans="1:19" ht="24.75" customHeight="1">
      <c r="A3038" s="228" t="e">
        <f>Produit_Tarif_Stock!#REF!</f>
        <v>#REF!</v>
      </c>
      <c r="B3038" s="118" t="e">
        <f>IF(Produit_Tarif_Stock!#REF!&lt;&gt;"",Produit_Tarif_Stock!#REF!,"")</f>
        <v>#REF!</v>
      </c>
      <c r="C3038" s="502" t="e">
        <f>IF(Produit_Tarif_Stock!#REF!&lt;&gt;"",Produit_Tarif_Stock!#REF!,"")</f>
        <v>#REF!</v>
      </c>
      <c r="D3038" s="505" t="e">
        <f>IF(Produit_Tarif_Stock!#REF!&lt;&gt;"",Produit_Tarif_Stock!#REF!,"")</f>
        <v>#REF!</v>
      </c>
      <c r="E3038" s="514" t="e">
        <f>IF(Produit_Tarif_Stock!#REF!&lt;&gt;0,Produit_Tarif_Stock!#REF!,"")</f>
        <v>#REF!</v>
      </c>
      <c r="F3038" s="2" t="e">
        <f>IF(Produit_Tarif_Stock!#REF!&lt;&gt;"",Produit_Tarif_Stock!#REF!,"")</f>
        <v>#REF!</v>
      </c>
      <c r="G3038" s="506" t="e">
        <f>IF(Produit_Tarif_Stock!#REF!&lt;&gt;0,Produit_Tarif_Stock!#REF!,"")</f>
        <v>#REF!</v>
      </c>
      <c r="I3038" s="506" t="str">
        <f t="shared" si="96"/>
        <v/>
      </c>
      <c r="J3038" s="2" t="e">
        <f>IF(Produit_Tarif_Stock!#REF!&lt;&gt;0,Produit_Tarif_Stock!#REF!,"")</f>
        <v>#REF!</v>
      </c>
      <c r="K3038" s="2" t="e">
        <f>IF(Produit_Tarif_Stock!#REF!&lt;&gt;0,Produit_Tarif_Stock!#REF!,"")</f>
        <v>#REF!</v>
      </c>
      <c r="L3038" s="114" t="e">
        <f>IF(Produit_Tarif_Stock!#REF!&lt;&gt;0,Produit_Tarif_Stock!#REF!,"")</f>
        <v>#REF!</v>
      </c>
      <c r="M3038" s="114" t="e">
        <f>IF(Produit_Tarif_Stock!#REF!&lt;&gt;0,Produit_Tarif_Stock!#REF!,"")</f>
        <v>#REF!</v>
      </c>
      <c r="N3038" s="454"/>
      <c r="P3038" s="2" t="e">
        <f>IF(Produit_Tarif_Stock!#REF!&lt;&gt;0,Produit_Tarif_Stock!#REF!,"")</f>
        <v>#REF!</v>
      </c>
      <c r="Q3038" s="518" t="e">
        <f>IF(Produit_Tarif_Stock!#REF!&lt;&gt;0,(E3038-(E3038*H3038)-Produit_Tarif_Stock!#REF!)/Produit_Tarif_Stock!#REF!*100,(E3038-(E3038*H3038)-Produit_Tarif_Stock!#REF!)/Produit_Tarif_Stock!#REF!*100)</f>
        <v>#REF!</v>
      </c>
      <c r="R3038" s="523">
        <f t="shared" si="97"/>
        <v>0</v>
      </c>
      <c r="S3038" s="524" t="e">
        <f>Produit_Tarif_Stock!#REF!</f>
        <v>#REF!</v>
      </c>
    </row>
    <row r="3039" spans="1:19" ht="24.75" customHeight="1">
      <c r="A3039" s="228" t="e">
        <f>Produit_Tarif_Stock!#REF!</f>
        <v>#REF!</v>
      </c>
      <c r="B3039" s="118" t="e">
        <f>IF(Produit_Tarif_Stock!#REF!&lt;&gt;"",Produit_Tarif_Stock!#REF!,"")</f>
        <v>#REF!</v>
      </c>
      <c r="C3039" s="502" t="e">
        <f>IF(Produit_Tarif_Stock!#REF!&lt;&gt;"",Produit_Tarif_Stock!#REF!,"")</f>
        <v>#REF!</v>
      </c>
      <c r="D3039" s="505" t="e">
        <f>IF(Produit_Tarif_Stock!#REF!&lt;&gt;"",Produit_Tarif_Stock!#REF!,"")</f>
        <v>#REF!</v>
      </c>
      <c r="E3039" s="514" t="e">
        <f>IF(Produit_Tarif_Stock!#REF!&lt;&gt;0,Produit_Tarif_Stock!#REF!,"")</f>
        <v>#REF!</v>
      </c>
      <c r="F3039" s="2" t="e">
        <f>IF(Produit_Tarif_Stock!#REF!&lt;&gt;"",Produit_Tarif_Stock!#REF!,"")</f>
        <v>#REF!</v>
      </c>
      <c r="G3039" s="506" t="e">
        <f>IF(Produit_Tarif_Stock!#REF!&lt;&gt;0,Produit_Tarif_Stock!#REF!,"")</f>
        <v>#REF!</v>
      </c>
      <c r="I3039" s="506" t="str">
        <f t="shared" si="96"/>
        <v/>
      </c>
      <c r="J3039" s="2" t="e">
        <f>IF(Produit_Tarif_Stock!#REF!&lt;&gt;0,Produit_Tarif_Stock!#REF!,"")</f>
        <v>#REF!</v>
      </c>
      <c r="K3039" s="2" t="e">
        <f>IF(Produit_Tarif_Stock!#REF!&lt;&gt;0,Produit_Tarif_Stock!#REF!,"")</f>
        <v>#REF!</v>
      </c>
      <c r="L3039" s="114" t="e">
        <f>IF(Produit_Tarif_Stock!#REF!&lt;&gt;0,Produit_Tarif_Stock!#REF!,"")</f>
        <v>#REF!</v>
      </c>
      <c r="M3039" s="114" t="e">
        <f>IF(Produit_Tarif_Stock!#REF!&lt;&gt;0,Produit_Tarif_Stock!#REF!,"")</f>
        <v>#REF!</v>
      </c>
      <c r="N3039" s="454"/>
      <c r="P3039" s="2" t="e">
        <f>IF(Produit_Tarif_Stock!#REF!&lt;&gt;0,Produit_Tarif_Stock!#REF!,"")</f>
        <v>#REF!</v>
      </c>
      <c r="Q3039" s="518" t="e">
        <f>IF(Produit_Tarif_Stock!#REF!&lt;&gt;0,(E3039-(E3039*H3039)-Produit_Tarif_Stock!#REF!)/Produit_Tarif_Stock!#REF!*100,(E3039-(E3039*H3039)-Produit_Tarif_Stock!#REF!)/Produit_Tarif_Stock!#REF!*100)</f>
        <v>#REF!</v>
      </c>
      <c r="R3039" s="523">
        <f t="shared" si="97"/>
        <v>0</v>
      </c>
      <c r="S3039" s="524" t="e">
        <f>Produit_Tarif_Stock!#REF!</f>
        <v>#REF!</v>
      </c>
    </row>
    <row r="3040" spans="1:19" ht="24.75" customHeight="1">
      <c r="A3040" s="228" t="e">
        <f>Produit_Tarif_Stock!#REF!</f>
        <v>#REF!</v>
      </c>
      <c r="B3040" s="118" t="e">
        <f>IF(Produit_Tarif_Stock!#REF!&lt;&gt;"",Produit_Tarif_Stock!#REF!,"")</f>
        <v>#REF!</v>
      </c>
      <c r="C3040" s="502" t="e">
        <f>IF(Produit_Tarif_Stock!#REF!&lt;&gt;"",Produit_Tarif_Stock!#REF!,"")</f>
        <v>#REF!</v>
      </c>
      <c r="D3040" s="505" t="e">
        <f>IF(Produit_Tarif_Stock!#REF!&lt;&gt;"",Produit_Tarif_Stock!#REF!,"")</f>
        <v>#REF!</v>
      </c>
      <c r="E3040" s="514" t="e">
        <f>IF(Produit_Tarif_Stock!#REF!&lt;&gt;0,Produit_Tarif_Stock!#REF!,"")</f>
        <v>#REF!</v>
      </c>
      <c r="F3040" s="2" t="e">
        <f>IF(Produit_Tarif_Stock!#REF!&lt;&gt;"",Produit_Tarif_Stock!#REF!,"")</f>
        <v>#REF!</v>
      </c>
      <c r="G3040" s="506" t="e">
        <f>IF(Produit_Tarif_Stock!#REF!&lt;&gt;0,Produit_Tarif_Stock!#REF!,"")</f>
        <v>#REF!</v>
      </c>
      <c r="I3040" s="506" t="str">
        <f t="shared" si="96"/>
        <v/>
      </c>
      <c r="J3040" s="2" t="e">
        <f>IF(Produit_Tarif_Stock!#REF!&lt;&gt;0,Produit_Tarif_Stock!#REF!,"")</f>
        <v>#REF!</v>
      </c>
      <c r="K3040" s="2" t="e">
        <f>IF(Produit_Tarif_Stock!#REF!&lt;&gt;0,Produit_Tarif_Stock!#REF!,"")</f>
        <v>#REF!</v>
      </c>
      <c r="L3040" s="114" t="e">
        <f>IF(Produit_Tarif_Stock!#REF!&lt;&gt;0,Produit_Tarif_Stock!#REF!,"")</f>
        <v>#REF!</v>
      </c>
      <c r="M3040" s="114" t="e">
        <f>IF(Produit_Tarif_Stock!#REF!&lt;&gt;0,Produit_Tarif_Stock!#REF!,"")</f>
        <v>#REF!</v>
      </c>
      <c r="N3040" s="454"/>
      <c r="P3040" s="2" t="e">
        <f>IF(Produit_Tarif_Stock!#REF!&lt;&gt;0,Produit_Tarif_Stock!#REF!,"")</f>
        <v>#REF!</v>
      </c>
      <c r="Q3040" s="518" t="e">
        <f>IF(Produit_Tarif_Stock!#REF!&lt;&gt;0,(E3040-(E3040*H3040)-Produit_Tarif_Stock!#REF!)/Produit_Tarif_Stock!#REF!*100,(E3040-(E3040*H3040)-Produit_Tarif_Stock!#REF!)/Produit_Tarif_Stock!#REF!*100)</f>
        <v>#REF!</v>
      </c>
      <c r="R3040" s="523">
        <f t="shared" si="97"/>
        <v>0</v>
      </c>
      <c r="S3040" s="524" t="e">
        <f>Produit_Tarif_Stock!#REF!</f>
        <v>#REF!</v>
      </c>
    </row>
    <row r="3041" spans="1:19" ht="24.75" customHeight="1">
      <c r="A3041" s="228" t="e">
        <f>Produit_Tarif_Stock!#REF!</f>
        <v>#REF!</v>
      </c>
      <c r="B3041" s="118" t="e">
        <f>IF(Produit_Tarif_Stock!#REF!&lt;&gt;"",Produit_Tarif_Stock!#REF!,"")</f>
        <v>#REF!</v>
      </c>
      <c r="C3041" s="502" t="e">
        <f>IF(Produit_Tarif_Stock!#REF!&lt;&gt;"",Produit_Tarif_Stock!#REF!,"")</f>
        <v>#REF!</v>
      </c>
      <c r="D3041" s="505" t="e">
        <f>IF(Produit_Tarif_Stock!#REF!&lt;&gt;"",Produit_Tarif_Stock!#REF!,"")</f>
        <v>#REF!</v>
      </c>
      <c r="E3041" s="514" t="e">
        <f>IF(Produit_Tarif_Stock!#REF!&lt;&gt;0,Produit_Tarif_Stock!#REF!,"")</f>
        <v>#REF!</v>
      </c>
      <c r="F3041" s="2" t="e">
        <f>IF(Produit_Tarif_Stock!#REF!&lt;&gt;"",Produit_Tarif_Stock!#REF!,"")</f>
        <v>#REF!</v>
      </c>
      <c r="G3041" s="506" t="e">
        <f>IF(Produit_Tarif_Stock!#REF!&lt;&gt;0,Produit_Tarif_Stock!#REF!,"")</f>
        <v>#REF!</v>
      </c>
      <c r="I3041" s="506" t="str">
        <f t="shared" si="96"/>
        <v/>
      </c>
      <c r="J3041" s="2" t="e">
        <f>IF(Produit_Tarif_Stock!#REF!&lt;&gt;0,Produit_Tarif_Stock!#REF!,"")</f>
        <v>#REF!</v>
      </c>
      <c r="K3041" s="2" t="e">
        <f>IF(Produit_Tarif_Stock!#REF!&lt;&gt;0,Produit_Tarif_Stock!#REF!,"")</f>
        <v>#REF!</v>
      </c>
      <c r="L3041" s="114" t="e">
        <f>IF(Produit_Tarif_Stock!#REF!&lt;&gt;0,Produit_Tarif_Stock!#REF!,"")</f>
        <v>#REF!</v>
      </c>
      <c r="M3041" s="114" t="e">
        <f>IF(Produit_Tarif_Stock!#REF!&lt;&gt;0,Produit_Tarif_Stock!#REF!,"")</f>
        <v>#REF!</v>
      </c>
      <c r="N3041" s="454"/>
      <c r="P3041" s="2" t="e">
        <f>IF(Produit_Tarif_Stock!#REF!&lt;&gt;0,Produit_Tarif_Stock!#REF!,"")</f>
        <v>#REF!</v>
      </c>
      <c r="Q3041" s="518" t="e">
        <f>IF(Produit_Tarif_Stock!#REF!&lt;&gt;0,(E3041-(E3041*H3041)-Produit_Tarif_Stock!#REF!)/Produit_Tarif_Stock!#REF!*100,(E3041-(E3041*H3041)-Produit_Tarif_Stock!#REF!)/Produit_Tarif_Stock!#REF!*100)</f>
        <v>#REF!</v>
      </c>
      <c r="R3041" s="523">
        <f t="shared" si="97"/>
        <v>0</v>
      </c>
      <c r="S3041" s="524" t="e">
        <f>Produit_Tarif_Stock!#REF!</f>
        <v>#REF!</v>
      </c>
    </row>
    <row r="3042" spans="1:19" ht="24.75" customHeight="1">
      <c r="A3042" s="228" t="e">
        <f>Produit_Tarif_Stock!#REF!</f>
        <v>#REF!</v>
      </c>
      <c r="B3042" s="118" t="e">
        <f>IF(Produit_Tarif_Stock!#REF!&lt;&gt;"",Produit_Tarif_Stock!#REF!,"")</f>
        <v>#REF!</v>
      </c>
      <c r="C3042" s="502" t="e">
        <f>IF(Produit_Tarif_Stock!#REF!&lt;&gt;"",Produit_Tarif_Stock!#REF!,"")</f>
        <v>#REF!</v>
      </c>
      <c r="D3042" s="505" t="e">
        <f>IF(Produit_Tarif_Stock!#REF!&lt;&gt;"",Produit_Tarif_Stock!#REF!,"")</f>
        <v>#REF!</v>
      </c>
      <c r="E3042" s="514" t="e">
        <f>IF(Produit_Tarif_Stock!#REF!&lt;&gt;0,Produit_Tarif_Stock!#REF!,"")</f>
        <v>#REF!</v>
      </c>
      <c r="F3042" s="2" t="e">
        <f>IF(Produit_Tarif_Stock!#REF!&lt;&gt;"",Produit_Tarif_Stock!#REF!,"")</f>
        <v>#REF!</v>
      </c>
      <c r="G3042" s="506" t="e">
        <f>IF(Produit_Tarif_Stock!#REF!&lt;&gt;0,Produit_Tarif_Stock!#REF!,"")</f>
        <v>#REF!</v>
      </c>
      <c r="I3042" s="506" t="str">
        <f t="shared" si="96"/>
        <v/>
      </c>
      <c r="J3042" s="2" t="e">
        <f>IF(Produit_Tarif_Stock!#REF!&lt;&gt;0,Produit_Tarif_Stock!#REF!,"")</f>
        <v>#REF!</v>
      </c>
      <c r="K3042" s="2" t="e">
        <f>IF(Produit_Tarif_Stock!#REF!&lt;&gt;0,Produit_Tarif_Stock!#REF!,"")</f>
        <v>#REF!</v>
      </c>
      <c r="L3042" s="114" t="e">
        <f>IF(Produit_Tarif_Stock!#REF!&lt;&gt;0,Produit_Tarif_Stock!#REF!,"")</f>
        <v>#REF!</v>
      </c>
      <c r="M3042" s="114" t="e">
        <f>IF(Produit_Tarif_Stock!#REF!&lt;&gt;0,Produit_Tarif_Stock!#REF!,"")</f>
        <v>#REF!</v>
      </c>
      <c r="N3042" s="454"/>
      <c r="P3042" s="2" t="e">
        <f>IF(Produit_Tarif_Stock!#REF!&lt;&gt;0,Produit_Tarif_Stock!#REF!,"")</f>
        <v>#REF!</v>
      </c>
      <c r="Q3042" s="518" t="e">
        <f>IF(Produit_Tarif_Stock!#REF!&lt;&gt;0,(E3042-(E3042*H3042)-Produit_Tarif_Stock!#REF!)/Produit_Tarif_Stock!#REF!*100,(E3042-(E3042*H3042)-Produit_Tarif_Stock!#REF!)/Produit_Tarif_Stock!#REF!*100)</f>
        <v>#REF!</v>
      </c>
      <c r="R3042" s="523">
        <f t="shared" si="97"/>
        <v>0</v>
      </c>
      <c r="S3042" s="524" t="e">
        <f>Produit_Tarif_Stock!#REF!</f>
        <v>#REF!</v>
      </c>
    </row>
    <row r="3043" spans="1:19" ht="24.75" customHeight="1">
      <c r="A3043" s="228" t="e">
        <f>Produit_Tarif_Stock!#REF!</f>
        <v>#REF!</v>
      </c>
      <c r="B3043" s="118" t="e">
        <f>IF(Produit_Tarif_Stock!#REF!&lt;&gt;"",Produit_Tarif_Stock!#REF!,"")</f>
        <v>#REF!</v>
      </c>
      <c r="C3043" s="502" t="e">
        <f>IF(Produit_Tarif_Stock!#REF!&lt;&gt;"",Produit_Tarif_Stock!#REF!,"")</f>
        <v>#REF!</v>
      </c>
      <c r="D3043" s="505" t="e">
        <f>IF(Produit_Tarif_Stock!#REF!&lt;&gt;"",Produit_Tarif_Stock!#REF!,"")</f>
        <v>#REF!</v>
      </c>
      <c r="E3043" s="514" t="e">
        <f>IF(Produit_Tarif_Stock!#REF!&lt;&gt;0,Produit_Tarif_Stock!#REF!,"")</f>
        <v>#REF!</v>
      </c>
      <c r="F3043" s="2" t="e">
        <f>IF(Produit_Tarif_Stock!#REF!&lt;&gt;"",Produit_Tarif_Stock!#REF!,"")</f>
        <v>#REF!</v>
      </c>
      <c r="G3043" s="506" t="e">
        <f>IF(Produit_Tarif_Stock!#REF!&lt;&gt;0,Produit_Tarif_Stock!#REF!,"")</f>
        <v>#REF!</v>
      </c>
      <c r="I3043" s="506" t="str">
        <f t="shared" si="96"/>
        <v/>
      </c>
      <c r="J3043" s="2" t="e">
        <f>IF(Produit_Tarif_Stock!#REF!&lt;&gt;0,Produit_Tarif_Stock!#REF!,"")</f>
        <v>#REF!</v>
      </c>
      <c r="K3043" s="2" t="e">
        <f>IF(Produit_Tarif_Stock!#REF!&lt;&gt;0,Produit_Tarif_Stock!#REF!,"")</f>
        <v>#REF!</v>
      </c>
      <c r="L3043" s="114" t="e">
        <f>IF(Produit_Tarif_Stock!#REF!&lt;&gt;0,Produit_Tarif_Stock!#REF!,"")</f>
        <v>#REF!</v>
      </c>
      <c r="M3043" s="114" t="e">
        <f>IF(Produit_Tarif_Stock!#REF!&lt;&gt;0,Produit_Tarif_Stock!#REF!,"")</f>
        <v>#REF!</v>
      </c>
      <c r="N3043" s="454"/>
      <c r="P3043" s="2" t="e">
        <f>IF(Produit_Tarif_Stock!#REF!&lt;&gt;0,Produit_Tarif_Stock!#REF!,"")</f>
        <v>#REF!</v>
      </c>
      <c r="Q3043" s="518" t="e">
        <f>IF(Produit_Tarif_Stock!#REF!&lt;&gt;0,(E3043-(E3043*H3043)-Produit_Tarif_Stock!#REF!)/Produit_Tarif_Stock!#REF!*100,(E3043-(E3043*H3043)-Produit_Tarif_Stock!#REF!)/Produit_Tarif_Stock!#REF!*100)</f>
        <v>#REF!</v>
      </c>
      <c r="R3043" s="523">
        <f t="shared" si="97"/>
        <v>0</v>
      </c>
      <c r="S3043" s="524" t="e">
        <f>Produit_Tarif_Stock!#REF!</f>
        <v>#REF!</v>
      </c>
    </row>
    <row r="3044" spans="1:19" ht="24.75" customHeight="1">
      <c r="A3044" s="228" t="e">
        <f>Produit_Tarif_Stock!#REF!</f>
        <v>#REF!</v>
      </c>
      <c r="B3044" s="118" t="e">
        <f>IF(Produit_Tarif_Stock!#REF!&lt;&gt;"",Produit_Tarif_Stock!#REF!,"")</f>
        <v>#REF!</v>
      </c>
      <c r="C3044" s="502" t="e">
        <f>IF(Produit_Tarif_Stock!#REF!&lt;&gt;"",Produit_Tarif_Stock!#REF!,"")</f>
        <v>#REF!</v>
      </c>
      <c r="D3044" s="505" t="e">
        <f>IF(Produit_Tarif_Stock!#REF!&lt;&gt;"",Produit_Tarif_Stock!#REF!,"")</f>
        <v>#REF!</v>
      </c>
      <c r="E3044" s="514" t="e">
        <f>IF(Produit_Tarif_Stock!#REF!&lt;&gt;0,Produit_Tarif_Stock!#REF!,"")</f>
        <v>#REF!</v>
      </c>
      <c r="F3044" s="2" t="e">
        <f>IF(Produit_Tarif_Stock!#REF!&lt;&gt;"",Produit_Tarif_Stock!#REF!,"")</f>
        <v>#REF!</v>
      </c>
      <c r="G3044" s="506" t="e">
        <f>IF(Produit_Tarif_Stock!#REF!&lt;&gt;0,Produit_Tarif_Stock!#REF!,"")</f>
        <v>#REF!</v>
      </c>
      <c r="I3044" s="506" t="str">
        <f t="shared" si="96"/>
        <v/>
      </c>
      <c r="J3044" s="2" t="e">
        <f>IF(Produit_Tarif_Stock!#REF!&lt;&gt;0,Produit_Tarif_Stock!#REF!,"")</f>
        <v>#REF!</v>
      </c>
      <c r="K3044" s="2" t="e">
        <f>IF(Produit_Tarif_Stock!#REF!&lt;&gt;0,Produit_Tarif_Stock!#REF!,"")</f>
        <v>#REF!</v>
      </c>
      <c r="L3044" s="114" t="e">
        <f>IF(Produit_Tarif_Stock!#REF!&lt;&gt;0,Produit_Tarif_Stock!#REF!,"")</f>
        <v>#REF!</v>
      </c>
      <c r="M3044" s="114" t="e">
        <f>IF(Produit_Tarif_Stock!#REF!&lt;&gt;0,Produit_Tarif_Stock!#REF!,"")</f>
        <v>#REF!</v>
      </c>
      <c r="N3044" s="454"/>
      <c r="P3044" s="2" t="e">
        <f>IF(Produit_Tarif_Stock!#REF!&lt;&gt;0,Produit_Tarif_Stock!#REF!,"")</f>
        <v>#REF!</v>
      </c>
      <c r="Q3044" s="518" t="e">
        <f>IF(Produit_Tarif_Stock!#REF!&lt;&gt;0,(E3044-(E3044*H3044)-Produit_Tarif_Stock!#REF!)/Produit_Tarif_Stock!#REF!*100,(E3044-(E3044*H3044)-Produit_Tarif_Stock!#REF!)/Produit_Tarif_Stock!#REF!*100)</f>
        <v>#REF!</v>
      </c>
      <c r="R3044" s="523">
        <f t="shared" si="97"/>
        <v>0</v>
      </c>
      <c r="S3044" s="524" t="e">
        <f>Produit_Tarif_Stock!#REF!</f>
        <v>#REF!</v>
      </c>
    </row>
    <row r="3045" spans="1:19" ht="24.75" customHeight="1">
      <c r="A3045" s="228" t="e">
        <f>Produit_Tarif_Stock!#REF!</f>
        <v>#REF!</v>
      </c>
      <c r="B3045" s="118" t="e">
        <f>IF(Produit_Tarif_Stock!#REF!&lt;&gt;"",Produit_Tarif_Stock!#REF!,"")</f>
        <v>#REF!</v>
      </c>
      <c r="C3045" s="502" t="e">
        <f>IF(Produit_Tarif_Stock!#REF!&lt;&gt;"",Produit_Tarif_Stock!#REF!,"")</f>
        <v>#REF!</v>
      </c>
      <c r="D3045" s="505" t="e">
        <f>IF(Produit_Tarif_Stock!#REF!&lt;&gt;"",Produit_Tarif_Stock!#REF!,"")</f>
        <v>#REF!</v>
      </c>
      <c r="E3045" s="514" t="e">
        <f>IF(Produit_Tarif_Stock!#REF!&lt;&gt;0,Produit_Tarif_Stock!#REF!,"")</f>
        <v>#REF!</v>
      </c>
      <c r="F3045" s="2" t="e">
        <f>IF(Produit_Tarif_Stock!#REF!&lt;&gt;"",Produit_Tarif_Stock!#REF!,"")</f>
        <v>#REF!</v>
      </c>
      <c r="G3045" s="506" t="e">
        <f>IF(Produit_Tarif_Stock!#REF!&lt;&gt;0,Produit_Tarif_Stock!#REF!,"")</f>
        <v>#REF!</v>
      </c>
      <c r="I3045" s="506" t="str">
        <f t="shared" si="96"/>
        <v/>
      </c>
      <c r="J3045" s="2" t="e">
        <f>IF(Produit_Tarif_Stock!#REF!&lt;&gt;0,Produit_Tarif_Stock!#REF!,"")</f>
        <v>#REF!</v>
      </c>
      <c r="K3045" s="2" t="e">
        <f>IF(Produit_Tarif_Stock!#REF!&lt;&gt;0,Produit_Tarif_Stock!#REF!,"")</f>
        <v>#REF!</v>
      </c>
      <c r="L3045" s="114" t="e">
        <f>IF(Produit_Tarif_Stock!#REF!&lt;&gt;0,Produit_Tarif_Stock!#REF!,"")</f>
        <v>#REF!</v>
      </c>
      <c r="M3045" s="114" t="e">
        <f>IF(Produit_Tarif_Stock!#REF!&lt;&gt;0,Produit_Tarif_Stock!#REF!,"")</f>
        <v>#REF!</v>
      </c>
      <c r="N3045" s="454"/>
      <c r="P3045" s="2" t="e">
        <f>IF(Produit_Tarif_Stock!#REF!&lt;&gt;0,Produit_Tarif_Stock!#REF!,"")</f>
        <v>#REF!</v>
      </c>
      <c r="Q3045" s="518" t="e">
        <f>IF(Produit_Tarif_Stock!#REF!&lt;&gt;0,(E3045-(E3045*H3045)-Produit_Tarif_Stock!#REF!)/Produit_Tarif_Stock!#REF!*100,(E3045-(E3045*H3045)-Produit_Tarif_Stock!#REF!)/Produit_Tarif_Stock!#REF!*100)</f>
        <v>#REF!</v>
      </c>
      <c r="R3045" s="523">
        <f t="shared" si="97"/>
        <v>0</v>
      </c>
      <c r="S3045" s="524" t="e">
        <f>Produit_Tarif_Stock!#REF!</f>
        <v>#REF!</v>
      </c>
    </row>
    <row r="3046" spans="1:19" ht="24.75" customHeight="1">
      <c r="A3046" s="228" t="e">
        <f>Produit_Tarif_Stock!#REF!</f>
        <v>#REF!</v>
      </c>
      <c r="B3046" s="118" t="e">
        <f>IF(Produit_Tarif_Stock!#REF!&lt;&gt;"",Produit_Tarif_Stock!#REF!,"")</f>
        <v>#REF!</v>
      </c>
      <c r="C3046" s="502" t="e">
        <f>IF(Produit_Tarif_Stock!#REF!&lt;&gt;"",Produit_Tarif_Stock!#REF!,"")</f>
        <v>#REF!</v>
      </c>
      <c r="D3046" s="505" t="e">
        <f>IF(Produit_Tarif_Stock!#REF!&lt;&gt;"",Produit_Tarif_Stock!#REF!,"")</f>
        <v>#REF!</v>
      </c>
      <c r="E3046" s="514" t="e">
        <f>IF(Produit_Tarif_Stock!#REF!&lt;&gt;0,Produit_Tarif_Stock!#REF!,"")</f>
        <v>#REF!</v>
      </c>
      <c r="F3046" s="2" t="e">
        <f>IF(Produit_Tarif_Stock!#REF!&lt;&gt;"",Produit_Tarif_Stock!#REF!,"")</f>
        <v>#REF!</v>
      </c>
      <c r="G3046" s="506" t="e">
        <f>IF(Produit_Tarif_Stock!#REF!&lt;&gt;0,Produit_Tarif_Stock!#REF!,"")</f>
        <v>#REF!</v>
      </c>
      <c r="I3046" s="506" t="str">
        <f t="shared" si="96"/>
        <v/>
      </c>
      <c r="J3046" s="2" t="e">
        <f>IF(Produit_Tarif_Stock!#REF!&lt;&gt;0,Produit_Tarif_Stock!#REF!,"")</f>
        <v>#REF!</v>
      </c>
      <c r="K3046" s="2" t="e">
        <f>IF(Produit_Tarif_Stock!#REF!&lt;&gt;0,Produit_Tarif_Stock!#REF!,"")</f>
        <v>#REF!</v>
      </c>
      <c r="L3046" s="114" t="e">
        <f>IF(Produit_Tarif_Stock!#REF!&lt;&gt;0,Produit_Tarif_Stock!#REF!,"")</f>
        <v>#REF!</v>
      </c>
      <c r="M3046" s="114" t="e">
        <f>IF(Produit_Tarif_Stock!#REF!&lt;&gt;0,Produit_Tarif_Stock!#REF!,"")</f>
        <v>#REF!</v>
      </c>
      <c r="N3046" s="454"/>
      <c r="P3046" s="2" t="e">
        <f>IF(Produit_Tarif_Stock!#REF!&lt;&gt;0,Produit_Tarif_Stock!#REF!,"")</f>
        <v>#REF!</v>
      </c>
      <c r="Q3046" s="518" t="e">
        <f>IF(Produit_Tarif_Stock!#REF!&lt;&gt;0,(E3046-(E3046*H3046)-Produit_Tarif_Stock!#REF!)/Produit_Tarif_Stock!#REF!*100,(E3046-(E3046*H3046)-Produit_Tarif_Stock!#REF!)/Produit_Tarif_Stock!#REF!*100)</f>
        <v>#REF!</v>
      </c>
      <c r="R3046" s="523">
        <f t="shared" si="97"/>
        <v>0</v>
      </c>
      <c r="S3046" s="524" t="e">
        <f>Produit_Tarif_Stock!#REF!</f>
        <v>#REF!</v>
      </c>
    </row>
    <row r="3047" spans="1:19" ht="24.75" customHeight="1">
      <c r="A3047" s="228" t="e">
        <f>Produit_Tarif_Stock!#REF!</f>
        <v>#REF!</v>
      </c>
      <c r="B3047" s="118" t="e">
        <f>IF(Produit_Tarif_Stock!#REF!&lt;&gt;"",Produit_Tarif_Stock!#REF!,"")</f>
        <v>#REF!</v>
      </c>
      <c r="C3047" s="502" t="e">
        <f>IF(Produit_Tarif_Stock!#REF!&lt;&gt;"",Produit_Tarif_Stock!#REF!,"")</f>
        <v>#REF!</v>
      </c>
      <c r="D3047" s="505" t="e">
        <f>IF(Produit_Tarif_Stock!#REF!&lt;&gt;"",Produit_Tarif_Stock!#REF!,"")</f>
        <v>#REF!</v>
      </c>
      <c r="E3047" s="514" t="e">
        <f>IF(Produit_Tarif_Stock!#REF!&lt;&gt;0,Produit_Tarif_Stock!#REF!,"")</f>
        <v>#REF!</v>
      </c>
      <c r="F3047" s="2" t="e">
        <f>IF(Produit_Tarif_Stock!#REF!&lt;&gt;"",Produit_Tarif_Stock!#REF!,"")</f>
        <v>#REF!</v>
      </c>
      <c r="G3047" s="506" t="e">
        <f>IF(Produit_Tarif_Stock!#REF!&lt;&gt;0,Produit_Tarif_Stock!#REF!,"")</f>
        <v>#REF!</v>
      </c>
      <c r="I3047" s="506" t="str">
        <f t="shared" si="96"/>
        <v/>
      </c>
      <c r="J3047" s="2" t="e">
        <f>IF(Produit_Tarif_Stock!#REF!&lt;&gt;0,Produit_Tarif_Stock!#REF!,"")</f>
        <v>#REF!</v>
      </c>
      <c r="K3047" s="2" t="e">
        <f>IF(Produit_Tarif_Stock!#REF!&lt;&gt;0,Produit_Tarif_Stock!#REF!,"")</f>
        <v>#REF!</v>
      </c>
      <c r="L3047" s="114" t="e">
        <f>IF(Produit_Tarif_Stock!#REF!&lt;&gt;0,Produit_Tarif_Stock!#REF!,"")</f>
        <v>#REF!</v>
      </c>
      <c r="M3047" s="114" t="e">
        <f>IF(Produit_Tarif_Stock!#REF!&lt;&gt;0,Produit_Tarif_Stock!#REF!,"")</f>
        <v>#REF!</v>
      </c>
      <c r="N3047" s="454"/>
      <c r="P3047" s="2" t="e">
        <f>IF(Produit_Tarif_Stock!#REF!&lt;&gt;0,Produit_Tarif_Stock!#REF!,"")</f>
        <v>#REF!</v>
      </c>
      <c r="Q3047" s="518" t="e">
        <f>IF(Produit_Tarif_Stock!#REF!&lt;&gt;0,(E3047-(E3047*H3047)-Produit_Tarif_Stock!#REF!)/Produit_Tarif_Stock!#REF!*100,(E3047-(E3047*H3047)-Produit_Tarif_Stock!#REF!)/Produit_Tarif_Stock!#REF!*100)</f>
        <v>#REF!</v>
      </c>
      <c r="R3047" s="523">
        <f t="shared" si="97"/>
        <v>0</v>
      </c>
      <c r="S3047" s="524" t="e">
        <f>Produit_Tarif_Stock!#REF!</f>
        <v>#REF!</v>
      </c>
    </row>
    <row r="3048" spans="1:19" ht="24.75" customHeight="1">
      <c r="A3048" s="228" t="e">
        <f>Produit_Tarif_Stock!#REF!</f>
        <v>#REF!</v>
      </c>
      <c r="B3048" s="118" t="e">
        <f>IF(Produit_Tarif_Stock!#REF!&lt;&gt;"",Produit_Tarif_Stock!#REF!,"")</f>
        <v>#REF!</v>
      </c>
      <c r="C3048" s="502" t="e">
        <f>IF(Produit_Tarif_Stock!#REF!&lt;&gt;"",Produit_Tarif_Stock!#REF!,"")</f>
        <v>#REF!</v>
      </c>
      <c r="D3048" s="505" t="e">
        <f>IF(Produit_Tarif_Stock!#REF!&lt;&gt;"",Produit_Tarif_Stock!#REF!,"")</f>
        <v>#REF!</v>
      </c>
      <c r="E3048" s="514" t="e">
        <f>IF(Produit_Tarif_Stock!#REF!&lt;&gt;0,Produit_Tarif_Stock!#REF!,"")</f>
        <v>#REF!</v>
      </c>
      <c r="F3048" s="2" t="e">
        <f>IF(Produit_Tarif_Stock!#REF!&lt;&gt;"",Produit_Tarif_Stock!#REF!,"")</f>
        <v>#REF!</v>
      </c>
      <c r="G3048" s="506" t="e">
        <f>IF(Produit_Tarif_Stock!#REF!&lt;&gt;0,Produit_Tarif_Stock!#REF!,"")</f>
        <v>#REF!</v>
      </c>
      <c r="I3048" s="506" t="str">
        <f t="shared" si="96"/>
        <v/>
      </c>
      <c r="J3048" s="2" t="e">
        <f>IF(Produit_Tarif_Stock!#REF!&lt;&gt;0,Produit_Tarif_Stock!#REF!,"")</f>
        <v>#REF!</v>
      </c>
      <c r="K3048" s="2" t="e">
        <f>IF(Produit_Tarif_Stock!#REF!&lt;&gt;0,Produit_Tarif_Stock!#REF!,"")</f>
        <v>#REF!</v>
      </c>
      <c r="L3048" s="114" t="e">
        <f>IF(Produit_Tarif_Stock!#REF!&lt;&gt;0,Produit_Tarif_Stock!#REF!,"")</f>
        <v>#REF!</v>
      </c>
      <c r="M3048" s="114" t="e">
        <f>IF(Produit_Tarif_Stock!#REF!&lt;&gt;0,Produit_Tarif_Stock!#REF!,"")</f>
        <v>#REF!</v>
      </c>
      <c r="N3048" s="454"/>
      <c r="P3048" s="2" t="e">
        <f>IF(Produit_Tarif_Stock!#REF!&lt;&gt;0,Produit_Tarif_Stock!#REF!,"")</f>
        <v>#REF!</v>
      </c>
      <c r="Q3048" s="518" t="e">
        <f>IF(Produit_Tarif_Stock!#REF!&lt;&gt;0,(E3048-(E3048*H3048)-Produit_Tarif_Stock!#REF!)/Produit_Tarif_Stock!#REF!*100,(E3048-(E3048*H3048)-Produit_Tarif_Stock!#REF!)/Produit_Tarif_Stock!#REF!*100)</f>
        <v>#REF!</v>
      </c>
      <c r="R3048" s="523">
        <f t="shared" si="97"/>
        <v>0</v>
      </c>
      <c r="S3048" s="524" t="e">
        <f>Produit_Tarif_Stock!#REF!</f>
        <v>#REF!</v>
      </c>
    </row>
    <row r="3049" spans="1:19" ht="24.75" customHeight="1">
      <c r="A3049" s="228" t="e">
        <f>Produit_Tarif_Stock!#REF!</f>
        <v>#REF!</v>
      </c>
      <c r="B3049" s="118" t="e">
        <f>IF(Produit_Tarif_Stock!#REF!&lt;&gt;"",Produit_Tarif_Stock!#REF!,"")</f>
        <v>#REF!</v>
      </c>
      <c r="C3049" s="502" t="e">
        <f>IF(Produit_Tarif_Stock!#REF!&lt;&gt;"",Produit_Tarif_Stock!#REF!,"")</f>
        <v>#REF!</v>
      </c>
      <c r="D3049" s="505" t="e">
        <f>IF(Produit_Tarif_Stock!#REF!&lt;&gt;"",Produit_Tarif_Stock!#REF!,"")</f>
        <v>#REF!</v>
      </c>
      <c r="E3049" s="514" t="e">
        <f>IF(Produit_Tarif_Stock!#REF!&lt;&gt;0,Produit_Tarif_Stock!#REF!,"")</f>
        <v>#REF!</v>
      </c>
      <c r="F3049" s="2" t="e">
        <f>IF(Produit_Tarif_Stock!#REF!&lt;&gt;"",Produit_Tarif_Stock!#REF!,"")</f>
        <v>#REF!</v>
      </c>
      <c r="G3049" s="506" t="e">
        <f>IF(Produit_Tarif_Stock!#REF!&lt;&gt;0,Produit_Tarif_Stock!#REF!,"")</f>
        <v>#REF!</v>
      </c>
      <c r="I3049" s="506" t="str">
        <f t="shared" si="96"/>
        <v/>
      </c>
      <c r="J3049" s="2" t="e">
        <f>IF(Produit_Tarif_Stock!#REF!&lt;&gt;0,Produit_Tarif_Stock!#REF!,"")</f>
        <v>#REF!</v>
      </c>
      <c r="K3049" s="2" t="e">
        <f>IF(Produit_Tarif_Stock!#REF!&lt;&gt;0,Produit_Tarif_Stock!#REF!,"")</f>
        <v>#REF!</v>
      </c>
      <c r="L3049" s="114" t="e">
        <f>IF(Produit_Tarif_Stock!#REF!&lt;&gt;0,Produit_Tarif_Stock!#REF!,"")</f>
        <v>#REF!</v>
      </c>
      <c r="M3049" s="114" t="e">
        <f>IF(Produit_Tarif_Stock!#REF!&lt;&gt;0,Produit_Tarif_Stock!#REF!,"")</f>
        <v>#REF!</v>
      </c>
      <c r="N3049" s="454"/>
      <c r="P3049" s="2" t="e">
        <f>IF(Produit_Tarif_Stock!#REF!&lt;&gt;0,Produit_Tarif_Stock!#REF!,"")</f>
        <v>#REF!</v>
      </c>
      <c r="Q3049" s="518" t="e">
        <f>IF(Produit_Tarif_Stock!#REF!&lt;&gt;0,(E3049-(E3049*H3049)-Produit_Tarif_Stock!#REF!)/Produit_Tarif_Stock!#REF!*100,(E3049-(E3049*H3049)-Produit_Tarif_Stock!#REF!)/Produit_Tarif_Stock!#REF!*100)</f>
        <v>#REF!</v>
      </c>
      <c r="R3049" s="523">
        <f t="shared" si="97"/>
        <v>0</v>
      </c>
      <c r="S3049" s="524" t="e">
        <f>Produit_Tarif_Stock!#REF!</f>
        <v>#REF!</v>
      </c>
    </row>
    <row r="3050" spans="1:19" ht="24.75" customHeight="1">
      <c r="A3050" s="228" t="e">
        <f>Produit_Tarif_Stock!#REF!</f>
        <v>#REF!</v>
      </c>
      <c r="B3050" s="118" t="e">
        <f>IF(Produit_Tarif_Stock!#REF!&lt;&gt;"",Produit_Tarif_Stock!#REF!,"")</f>
        <v>#REF!</v>
      </c>
      <c r="C3050" s="502" t="e">
        <f>IF(Produit_Tarif_Stock!#REF!&lt;&gt;"",Produit_Tarif_Stock!#REF!,"")</f>
        <v>#REF!</v>
      </c>
      <c r="D3050" s="505" t="e">
        <f>IF(Produit_Tarif_Stock!#REF!&lt;&gt;"",Produit_Tarif_Stock!#REF!,"")</f>
        <v>#REF!</v>
      </c>
      <c r="E3050" s="514" t="e">
        <f>IF(Produit_Tarif_Stock!#REF!&lt;&gt;0,Produit_Tarif_Stock!#REF!,"")</f>
        <v>#REF!</v>
      </c>
      <c r="F3050" s="2" t="e">
        <f>IF(Produit_Tarif_Stock!#REF!&lt;&gt;"",Produit_Tarif_Stock!#REF!,"")</f>
        <v>#REF!</v>
      </c>
      <c r="G3050" s="506" t="e">
        <f>IF(Produit_Tarif_Stock!#REF!&lt;&gt;0,Produit_Tarif_Stock!#REF!,"")</f>
        <v>#REF!</v>
      </c>
      <c r="I3050" s="506" t="str">
        <f t="shared" si="96"/>
        <v/>
      </c>
      <c r="J3050" s="2" t="e">
        <f>IF(Produit_Tarif_Stock!#REF!&lt;&gt;0,Produit_Tarif_Stock!#REF!,"")</f>
        <v>#REF!</v>
      </c>
      <c r="K3050" s="2" t="e">
        <f>IF(Produit_Tarif_Stock!#REF!&lt;&gt;0,Produit_Tarif_Stock!#REF!,"")</f>
        <v>#REF!</v>
      </c>
      <c r="L3050" s="114" t="e">
        <f>IF(Produit_Tarif_Stock!#REF!&lt;&gt;0,Produit_Tarif_Stock!#REF!,"")</f>
        <v>#REF!</v>
      </c>
      <c r="M3050" s="114" t="e">
        <f>IF(Produit_Tarif_Stock!#REF!&lt;&gt;0,Produit_Tarif_Stock!#REF!,"")</f>
        <v>#REF!</v>
      </c>
      <c r="N3050" s="454"/>
      <c r="P3050" s="2" t="e">
        <f>IF(Produit_Tarif_Stock!#REF!&lt;&gt;0,Produit_Tarif_Stock!#REF!,"")</f>
        <v>#REF!</v>
      </c>
      <c r="Q3050" s="518" t="e">
        <f>IF(Produit_Tarif_Stock!#REF!&lt;&gt;0,(E3050-(E3050*H3050)-Produit_Tarif_Stock!#REF!)/Produit_Tarif_Stock!#REF!*100,(E3050-(E3050*H3050)-Produit_Tarif_Stock!#REF!)/Produit_Tarif_Stock!#REF!*100)</f>
        <v>#REF!</v>
      </c>
      <c r="R3050" s="523">
        <f t="shared" si="97"/>
        <v>0</v>
      </c>
      <c r="S3050" s="524" t="e">
        <f>Produit_Tarif_Stock!#REF!</f>
        <v>#REF!</v>
      </c>
    </row>
    <row r="3051" spans="1:19" ht="24.75" customHeight="1">
      <c r="A3051" s="228" t="e">
        <f>Produit_Tarif_Stock!#REF!</f>
        <v>#REF!</v>
      </c>
      <c r="B3051" s="118" t="e">
        <f>IF(Produit_Tarif_Stock!#REF!&lt;&gt;"",Produit_Tarif_Stock!#REF!,"")</f>
        <v>#REF!</v>
      </c>
      <c r="C3051" s="502" t="e">
        <f>IF(Produit_Tarif_Stock!#REF!&lt;&gt;"",Produit_Tarif_Stock!#REF!,"")</f>
        <v>#REF!</v>
      </c>
      <c r="D3051" s="505" t="e">
        <f>IF(Produit_Tarif_Stock!#REF!&lt;&gt;"",Produit_Tarif_Stock!#REF!,"")</f>
        <v>#REF!</v>
      </c>
      <c r="E3051" s="514" t="e">
        <f>IF(Produit_Tarif_Stock!#REF!&lt;&gt;0,Produit_Tarif_Stock!#REF!,"")</f>
        <v>#REF!</v>
      </c>
      <c r="F3051" s="2" t="e">
        <f>IF(Produit_Tarif_Stock!#REF!&lt;&gt;"",Produit_Tarif_Stock!#REF!,"")</f>
        <v>#REF!</v>
      </c>
      <c r="G3051" s="506" t="e">
        <f>IF(Produit_Tarif_Stock!#REF!&lt;&gt;0,Produit_Tarif_Stock!#REF!,"")</f>
        <v>#REF!</v>
      </c>
      <c r="I3051" s="506" t="str">
        <f t="shared" si="96"/>
        <v/>
      </c>
      <c r="J3051" s="2" t="e">
        <f>IF(Produit_Tarif_Stock!#REF!&lt;&gt;0,Produit_Tarif_Stock!#REF!,"")</f>
        <v>#REF!</v>
      </c>
      <c r="K3051" s="2" t="e">
        <f>IF(Produit_Tarif_Stock!#REF!&lt;&gt;0,Produit_Tarif_Stock!#REF!,"")</f>
        <v>#REF!</v>
      </c>
      <c r="L3051" s="114" t="e">
        <f>IF(Produit_Tarif_Stock!#REF!&lt;&gt;0,Produit_Tarif_Stock!#REF!,"")</f>
        <v>#REF!</v>
      </c>
      <c r="M3051" s="114" t="e">
        <f>IF(Produit_Tarif_Stock!#REF!&lt;&gt;0,Produit_Tarif_Stock!#REF!,"")</f>
        <v>#REF!</v>
      </c>
      <c r="N3051" s="454"/>
      <c r="P3051" s="2" t="e">
        <f>IF(Produit_Tarif_Stock!#REF!&lt;&gt;0,Produit_Tarif_Stock!#REF!,"")</f>
        <v>#REF!</v>
      </c>
      <c r="Q3051" s="518" t="e">
        <f>IF(Produit_Tarif_Stock!#REF!&lt;&gt;0,(E3051-(E3051*H3051)-Produit_Tarif_Stock!#REF!)/Produit_Tarif_Stock!#REF!*100,(E3051-(E3051*H3051)-Produit_Tarif_Stock!#REF!)/Produit_Tarif_Stock!#REF!*100)</f>
        <v>#REF!</v>
      </c>
      <c r="R3051" s="523">
        <f t="shared" si="97"/>
        <v>0</v>
      </c>
      <c r="S3051" s="524" t="e">
        <f>Produit_Tarif_Stock!#REF!</f>
        <v>#REF!</v>
      </c>
    </row>
    <row r="3052" spans="1:19" ht="24.75" customHeight="1">
      <c r="A3052" s="228" t="e">
        <f>Produit_Tarif_Stock!#REF!</f>
        <v>#REF!</v>
      </c>
      <c r="B3052" s="118" t="e">
        <f>IF(Produit_Tarif_Stock!#REF!&lt;&gt;"",Produit_Tarif_Stock!#REF!,"")</f>
        <v>#REF!</v>
      </c>
      <c r="C3052" s="502" t="e">
        <f>IF(Produit_Tarif_Stock!#REF!&lt;&gt;"",Produit_Tarif_Stock!#REF!,"")</f>
        <v>#REF!</v>
      </c>
      <c r="D3052" s="505" t="e">
        <f>IF(Produit_Tarif_Stock!#REF!&lt;&gt;"",Produit_Tarif_Stock!#REF!,"")</f>
        <v>#REF!</v>
      </c>
      <c r="E3052" s="514" t="e">
        <f>IF(Produit_Tarif_Stock!#REF!&lt;&gt;0,Produit_Tarif_Stock!#REF!,"")</f>
        <v>#REF!</v>
      </c>
      <c r="F3052" s="2" t="e">
        <f>IF(Produit_Tarif_Stock!#REF!&lt;&gt;"",Produit_Tarif_Stock!#REF!,"")</f>
        <v>#REF!</v>
      </c>
      <c r="G3052" s="506" t="e">
        <f>IF(Produit_Tarif_Stock!#REF!&lt;&gt;0,Produit_Tarif_Stock!#REF!,"")</f>
        <v>#REF!</v>
      </c>
      <c r="I3052" s="506" t="str">
        <f t="shared" si="96"/>
        <v/>
      </c>
      <c r="J3052" s="2" t="e">
        <f>IF(Produit_Tarif_Stock!#REF!&lt;&gt;0,Produit_Tarif_Stock!#REF!,"")</f>
        <v>#REF!</v>
      </c>
      <c r="K3052" s="2" t="e">
        <f>IF(Produit_Tarif_Stock!#REF!&lt;&gt;0,Produit_Tarif_Stock!#REF!,"")</f>
        <v>#REF!</v>
      </c>
      <c r="L3052" s="114" t="e">
        <f>IF(Produit_Tarif_Stock!#REF!&lt;&gt;0,Produit_Tarif_Stock!#REF!,"")</f>
        <v>#REF!</v>
      </c>
      <c r="M3052" s="114" t="e">
        <f>IF(Produit_Tarif_Stock!#REF!&lt;&gt;0,Produit_Tarif_Stock!#REF!,"")</f>
        <v>#REF!</v>
      </c>
      <c r="N3052" s="454"/>
      <c r="P3052" s="2" t="e">
        <f>IF(Produit_Tarif_Stock!#REF!&lt;&gt;0,Produit_Tarif_Stock!#REF!,"")</f>
        <v>#REF!</v>
      </c>
      <c r="Q3052" s="518" t="e">
        <f>IF(Produit_Tarif_Stock!#REF!&lt;&gt;0,(E3052-(E3052*H3052)-Produit_Tarif_Stock!#REF!)/Produit_Tarif_Stock!#REF!*100,(E3052-(E3052*H3052)-Produit_Tarif_Stock!#REF!)/Produit_Tarif_Stock!#REF!*100)</f>
        <v>#REF!</v>
      </c>
      <c r="R3052" s="523">
        <f t="shared" si="97"/>
        <v>0</v>
      </c>
      <c r="S3052" s="524" t="e">
        <f>Produit_Tarif_Stock!#REF!</f>
        <v>#REF!</v>
      </c>
    </row>
    <row r="3053" spans="1:19" ht="24.75" customHeight="1">
      <c r="A3053" s="228" t="e">
        <f>Produit_Tarif_Stock!#REF!</f>
        <v>#REF!</v>
      </c>
      <c r="B3053" s="118" t="e">
        <f>IF(Produit_Tarif_Stock!#REF!&lt;&gt;"",Produit_Tarif_Stock!#REF!,"")</f>
        <v>#REF!</v>
      </c>
      <c r="C3053" s="502" t="e">
        <f>IF(Produit_Tarif_Stock!#REF!&lt;&gt;"",Produit_Tarif_Stock!#REF!,"")</f>
        <v>#REF!</v>
      </c>
      <c r="D3053" s="505" t="e">
        <f>IF(Produit_Tarif_Stock!#REF!&lt;&gt;"",Produit_Tarif_Stock!#REF!,"")</f>
        <v>#REF!</v>
      </c>
      <c r="E3053" s="514" t="e">
        <f>IF(Produit_Tarif_Stock!#REF!&lt;&gt;0,Produit_Tarif_Stock!#REF!,"")</f>
        <v>#REF!</v>
      </c>
      <c r="F3053" s="2" t="e">
        <f>IF(Produit_Tarif_Stock!#REF!&lt;&gt;"",Produit_Tarif_Stock!#REF!,"")</f>
        <v>#REF!</v>
      </c>
      <c r="G3053" s="506" t="e">
        <f>IF(Produit_Tarif_Stock!#REF!&lt;&gt;0,Produit_Tarif_Stock!#REF!,"")</f>
        <v>#REF!</v>
      </c>
      <c r="I3053" s="506" t="str">
        <f t="shared" si="96"/>
        <v/>
      </c>
      <c r="J3053" s="2" t="e">
        <f>IF(Produit_Tarif_Stock!#REF!&lt;&gt;0,Produit_Tarif_Stock!#REF!,"")</f>
        <v>#REF!</v>
      </c>
      <c r="K3053" s="2" t="e">
        <f>IF(Produit_Tarif_Stock!#REF!&lt;&gt;0,Produit_Tarif_Stock!#REF!,"")</f>
        <v>#REF!</v>
      </c>
      <c r="L3053" s="114" t="e">
        <f>IF(Produit_Tarif_Stock!#REF!&lt;&gt;0,Produit_Tarif_Stock!#REF!,"")</f>
        <v>#REF!</v>
      </c>
      <c r="M3053" s="114" t="e">
        <f>IF(Produit_Tarif_Stock!#REF!&lt;&gt;0,Produit_Tarif_Stock!#REF!,"")</f>
        <v>#REF!</v>
      </c>
      <c r="N3053" s="454"/>
      <c r="P3053" s="2" t="e">
        <f>IF(Produit_Tarif_Stock!#REF!&lt;&gt;0,Produit_Tarif_Stock!#REF!,"")</f>
        <v>#REF!</v>
      </c>
      <c r="Q3053" s="518" t="e">
        <f>IF(Produit_Tarif_Stock!#REF!&lt;&gt;0,(E3053-(E3053*H3053)-Produit_Tarif_Stock!#REF!)/Produit_Tarif_Stock!#REF!*100,(E3053-(E3053*H3053)-Produit_Tarif_Stock!#REF!)/Produit_Tarif_Stock!#REF!*100)</f>
        <v>#REF!</v>
      </c>
      <c r="R3053" s="523">
        <f t="shared" si="97"/>
        <v>0</v>
      </c>
      <c r="S3053" s="524" t="e">
        <f>Produit_Tarif_Stock!#REF!</f>
        <v>#REF!</v>
      </c>
    </row>
    <row r="3054" spans="1:19" ht="24.75" customHeight="1">
      <c r="A3054" s="228" t="e">
        <f>Produit_Tarif_Stock!#REF!</f>
        <v>#REF!</v>
      </c>
      <c r="B3054" s="118" t="e">
        <f>IF(Produit_Tarif_Stock!#REF!&lt;&gt;"",Produit_Tarif_Stock!#REF!,"")</f>
        <v>#REF!</v>
      </c>
      <c r="C3054" s="502" t="e">
        <f>IF(Produit_Tarif_Stock!#REF!&lt;&gt;"",Produit_Tarif_Stock!#REF!,"")</f>
        <v>#REF!</v>
      </c>
      <c r="D3054" s="505" t="e">
        <f>IF(Produit_Tarif_Stock!#REF!&lt;&gt;"",Produit_Tarif_Stock!#REF!,"")</f>
        <v>#REF!</v>
      </c>
      <c r="E3054" s="514" t="e">
        <f>IF(Produit_Tarif_Stock!#REF!&lt;&gt;0,Produit_Tarif_Stock!#REF!,"")</f>
        <v>#REF!</v>
      </c>
      <c r="F3054" s="2" t="e">
        <f>IF(Produit_Tarif_Stock!#REF!&lt;&gt;"",Produit_Tarif_Stock!#REF!,"")</f>
        <v>#REF!</v>
      </c>
      <c r="G3054" s="506" t="e">
        <f>IF(Produit_Tarif_Stock!#REF!&lt;&gt;0,Produit_Tarif_Stock!#REF!,"")</f>
        <v>#REF!</v>
      </c>
      <c r="I3054" s="506" t="str">
        <f t="shared" si="96"/>
        <v/>
      </c>
      <c r="J3054" s="2" t="e">
        <f>IF(Produit_Tarif_Stock!#REF!&lt;&gt;0,Produit_Tarif_Stock!#REF!,"")</f>
        <v>#REF!</v>
      </c>
      <c r="K3054" s="2" t="e">
        <f>IF(Produit_Tarif_Stock!#REF!&lt;&gt;0,Produit_Tarif_Stock!#REF!,"")</f>
        <v>#REF!</v>
      </c>
      <c r="L3054" s="114" t="e">
        <f>IF(Produit_Tarif_Stock!#REF!&lt;&gt;0,Produit_Tarif_Stock!#REF!,"")</f>
        <v>#REF!</v>
      </c>
      <c r="M3054" s="114" t="e">
        <f>IF(Produit_Tarif_Stock!#REF!&lt;&gt;0,Produit_Tarif_Stock!#REF!,"")</f>
        <v>#REF!</v>
      </c>
      <c r="N3054" s="454"/>
      <c r="P3054" s="2" t="e">
        <f>IF(Produit_Tarif_Stock!#REF!&lt;&gt;0,Produit_Tarif_Stock!#REF!,"")</f>
        <v>#REF!</v>
      </c>
      <c r="Q3054" s="518" t="e">
        <f>IF(Produit_Tarif_Stock!#REF!&lt;&gt;0,(E3054-(E3054*H3054)-Produit_Tarif_Stock!#REF!)/Produit_Tarif_Stock!#REF!*100,(E3054-(E3054*H3054)-Produit_Tarif_Stock!#REF!)/Produit_Tarif_Stock!#REF!*100)</f>
        <v>#REF!</v>
      </c>
      <c r="R3054" s="523">
        <f t="shared" si="97"/>
        <v>0</v>
      </c>
      <c r="S3054" s="524" t="e">
        <f>Produit_Tarif_Stock!#REF!</f>
        <v>#REF!</v>
      </c>
    </row>
    <row r="3055" spans="1:19" ht="24.75" customHeight="1">
      <c r="A3055" s="228" t="e">
        <f>Produit_Tarif_Stock!#REF!</f>
        <v>#REF!</v>
      </c>
      <c r="B3055" s="118" t="e">
        <f>IF(Produit_Tarif_Stock!#REF!&lt;&gt;"",Produit_Tarif_Stock!#REF!,"")</f>
        <v>#REF!</v>
      </c>
      <c r="C3055" s="502" t="e">
        <f>IF(Produit_Tarif_Stock!#REF!&lt;&gt;"",Produit_Tarif_Stock!#REF!,"")</f>
        <v>#REF!</v>
      </c>
      <c r="D3055" s="505" t="e">
        <f>IF(Produit_Tarif_Stock!#REF!&lt;&gt;"",Produit_Tarif_Stock!#REF!,"")</f>
        <v>#REF!</v>
      </c>
      <c r="E3055" s="514" t="e">
        <f>IF(Produit_Tarif_Stock!#REF!&lt;&gt;0,Produit_Tarif_Stock!#REF!,"")</f>
        <v>#REF!</v>
      </c>
      <c r="F3055" s="2" t="e">
        <f>IF(Produit_Tarif_Stock!#REF!&lt;&gt;"",Produit_Tarif_Stock!#REF!,"")</f>
        <v>#REF!</v>
      </c>
      <c r="G3055" s="506" t="e">
        <f>IF(Produit_Tarif_Stock!#REF!&lt;&gt;0,Produit_Tarif_Stock!#REF!,"")</f>
        <v>#REF!</v>
      </c>
      <c r="I3055" s="506" t="str">
        <f t="shared" si="96"/>
        <v/>
      </c>
      <c r="J3055" s="2" t="e">
        <f>IF(Produit_Tarif_Stock!#REF!&lt;&gt;0,Produit_Tarif_Stock!#REF!,"")</f>
        <v>#REF!</v>
      </c>
      <c r="K3055" s="2" t="e">
        <f>IF(Produit_Tarif_Stock!#REF!&lt;&gt;0,Produit_Tarif_Stock!#REF!,"")</f>
        <v>#REF!</v>
      </c>
      <c r="L3055" s="114" t="e">
        <f>IF(Produit_Tarif_Stock!#REF!&lt;&gt;0,Produit_Tarif_Stock!#REF!,"")</f>
        <v>#REF!</v>
      </c>
      <c r="M3055" s="114" t="e">
        <f>IF(Produit_Tarif_Stock!#REF!&lt;&gt;0,Produit_Tarif_Stock!#REF!,"")</f>
        <v>#REF!</v>
      </c>
      <c r="N3055" s="454"/>
      <c r="P3055" s="2" t="e">
        <f>IF(Produit_Tarif_Stock!#REF!&lt;&gt;0,Produit_Tarif_Stock!#REF!,"")</f>
        <v>#REF!</v>
      </c>
      <c r="Q3055" s="518" t="e">
        <f>IF(Produit_Tarif_Stock!#REF!&lt;&gt;0,(E3055-(E3055*H3055)-Produit_Tarif_Stock!#REF!)/Produit_Tarif_Stock!#REF!*100,(E3055-(E3055*H3055)-Produit_Tarif_Stock!#REF!)/Produit_Tarif_Stock!#REF!*100)</f>
        <v>#REF!</v>
      </c>
      <c r="R3055" s="523">
        <f t="shared" si="97"/>
        <v>0</v>
      </c>
      <c r="S3055" s="524" t="e">
        <f>Produit_Tarif_Stock!#REF!</f>
        <v>#REF!</v>
      </c>
    </row>
    <row r="3056" spans="1:19" ht="24.75" customHeight="1">
      <c r="A3056" s="228" t="e">
        <f>Produit_Tarif_Stock!#REF!</f>
        <v>#REF!</v>
      </c>
      <c r="B3056" s="118" t="e">
        <f>IF(Produit_Tarif_Stock!#REF!&lt;&gt;"",Produit_Tarif_Stock!#REF!,"")</f>
        <v>#REF!</v>
      </c>
      <c r="C3056" s="502" t="e">
        <f>IF(Produit_Tarif_Stock!#REF!&lt;&gt;"",Produit_Tarif_Stock!#REF!,"")</f>
        <v>#REF!</v>
      </c>
      <c r="D3056" s="505" t="e">
        <f>IF(Produit_Tarif_Stock!#REF!&lt;&gt;"",Produit_Tarif_Stock!#REF!,"")</f>
        <v>#REF!</v>
      </c>
      <c r="E3056" s="514" t="e">
        <f>IF(Produit_Tarif_Stock!#REF!&lt;&gt;0,Produit_Tarif_Stock!#REF!,"")</f>
        <v>#REF!</v>
      </c>
      <c r="F3056" s="2" t="e">
        <f>IF(Produit_Tarif_Stock!#REF!&lt;&gt;"",Produit_Tarif_Stock!#REF!,"")</f>
        <v>#REF!</v>
      </c>
      <c r="G3056" s="506" t="e">
        <f>IF(Produit_Tarif_Stock!#REF!&lt;&gt;0,Produit_Tarif_Stock!#REF!,"")</f>
        <v>#REF!</v>
      </c>
      <c r="I3056" s="506" t="str">
        <f t="shared" si="96"/>
        <v/>
      </c>
      <c r="J3056" s="2" t="e">
        <f>IF(Produit_Tarif_Stock!#REF!&lt;&gt;0,Produit_Tarif_Stock!#REF!,"")</f>
        <v>#REF!</v>
      </c>
      <c r="K3056" s="2" t="e">
        <f>IF(Produit_Tarif_Stock!#REF!&lt;&gt;0,Produit_Tarif_Stock!#REF!,"")</f>
        <v>#REF!</v>
      </c>
      <c r="L3056" s="114" t="e">
        <f>IF(Produit_Tarif_Stock!#REF!&lt;&gt;0,Produit_Tarif_Stock!#REF!,"")</f>
        <v>#REF!</v>
      </c>
      <c r="M3056" s="114" t="e">
        <f>IF(Produit_Tarif_Stock!#REF!&lt;&gt;0,Produit_Tarif_Stock!#REF!,"")</f>
        <v>#REF!</v>
      </c>
      <c r="N3056" s="454"/>
      <c r="P3056" s="2" t="e">
        <f>IF(Produit_Tarif_Stock!#REF!&lt;&gt;0,Produit_Tarif_Stock!#REF!,"")</f>
        <v>#REF!</v>
      </c>
      <c r="Q3056" s="518" t="e">
        <f>IF(Produit_Tarif_Stock!#REF!&lt;&gt;0,(E3056-(E3056*H3056)-Produit_Tarif_Stock!#REF!)/Produit_Tarif_Stock!#REF!*100,(E3056-(E3056*H3056)-Produit_Tarif_Stock!#REF!)/Produit_Tarif_Stock!#REF!*100)</f>
        <v>#REF!</v>
      </c>
      <c r="R3056" s="523">
        <f t="shared" si="97"/>
        <v>0</v>
      </c>
      <c r="S3056" s="524" t="e">
        <f>Produit_Tarif_Stock!#REF!</f>
        <v>#REF!</v>
      </c>
    </row>
    <row r="3057" spans="1:19" ht="24.75" customHeight="1">
      <c r="A3057" s="228" t="e">
        <f>Produit_Tarif_Stock!#REF!</f>
        <v>#REF!</v>
      </c>
      <c r="B3057" s="118" t="e">
        <f>IF(Produit_Tarif_Stock!#REF!&lt;&gt;"",Produit_Tarif_Stock!#REF!,"")</f>
        <v>#REF!</v>
      </c>
      <c r="C3057" s="502" t="e">
        <f>IF(Produit_Tarif_Stock!#REF!&lt;&gt;"",Produit_Tarif_Stock!#REF!,"")</f>
        <v>#REF!</v>
      </c>
      <c r="D3057" s="505" t="e">
        <f>IF(Produit_Tarif_Stock!#REF!&lt;&gt;"",Produit_Tarif_Stock!#REF!,"")</f>
        <v>#REF!</v>
      </c>
      <c r="E3057" s="514" t="e">
        <f>IF(Produit_Tarif_Stock!#REF!&lt;&gt;0,Produit_Tarif_Stock!#REF!,"")</f>
        <v>#REF!</v>
      </c>
      <c r="F3057" s="2" t="e">
        <f>IF(Produit_Tarif_Stock!#REF!&lt;&gt;"",Produit_Tarif_Stock!#REF!,"")</f>
        <v>#REF!</v>
      </c>
      <c r="G3057" s="506" t="e">
        <f>IF(Produit_Tarif_Stock!#REF!&lt;&gt;0,Produit_Tarif_Stock!#REF!,"")</f>
        <v>#REF!</v>
      </c>
      <c r="I3057" s="506" t="str">
        <f t="shared" si="96"/>
        <v/>
      </c>
      <c r="J3057" s="2" t="e">
        <f>IF(Produit_Tarif_Stock!#REF!&lt;&gt;0,Produit_Tarif_Stock!#REF!,"")</f>
        <v>#REF!</v>
      </c>
      <c r="K3057" s="2" t="e">
        <f>IF(Produit_Tarif_Stock!#REF!&lt;&gt;0,Produit_Tarif_Stock!#REF!,"")</f>
        <v>#REF!</v>
      </c>
      <c r="L3057" s="114" t="e">
        <f>IF(Produit_Tarif_Stock!#REF!&lt;&gt;0,Produit_Tarif_Stock!#REF!,"")</f>
        <v>#REF!</v>
      </c>
      <c r="M3057" s="114" t="e">
        <f>IF(Produit_Tarif_Stock!#REF!&lt;&gt;0,Produit_Tarif_Stock!#REF!,"")</f>
        <v>#REF!</v>
      </c>
      <c r="N3057" s="454"/>
      <c r="P3057" s="2" t="e">
        <f>IF(Produit_Tarif_Stock!#REF!&lt;&gt;0,Produit_Tarif_Stock!#REF!,"")</f>
        <v>#REF!</v>
      </c>
      <c r="Q3057" s="518" t="e">
        <f>IF(Produit_Tarif_Stock!#REF!&lt;&gt;0,(E3057-(E3057*H3057)-Produit_Tarif_Stock!#REF!)/Produit_Tarif_Stock!#REF!*100,(E3057-(E3057*H3057)-Produit_Tarif_Stock!#REF!)/Produit_Tarif_Stock!#REF!*100)</f>
        <v>#REF!</v>
      </c>
      <c r="R3057" s="523">
        <f t="shared" si="97"/>
        <v>0</v>
      </c>
      <c r="S3057" s="524" t="e">
        <f>Produit_Tarif_Stock!#REF!</f>
        <v>#REF!</v>
      </c>
    </row>
    <row r="3058" spans="1:19" ht="24.75" customHeight="1">
      <c r="A3058" s="228" t="e">
        <f>Produit_Tarif_Stock!#REF!</f>
        <v>#REF!</v>
      </c>
      <c r="B3058" s="118" t="e">
        <f>IF(Produit_Tarif_Stock!#REF!&lt;&gt;"",Produit_Tarif_Stock!#REF!,"")</f>
        <v>#REF!</v>
      </c>
      <c r="C3058" s="502" t="e">
        <f>IF(Produit_Tarif_Stock!#REF!&lt;&gt;"",Produit_Tarif_Stock!#REF!,"")</f>
        <v>#REF!</v>
      </c>
      <c r="D3058" s="505" t="e">
        <f>IF(Produit_Tarif_Stock!#REF!&lt;&gt;"",Produit_Tarif_Stock!#REF!,"")</f>
        <v>#REF!</v>
      </c>
      <c r="E3058" s="514" t="e">
        <f>IF(Produit_Tarif_Stock!#REF!&lt;&gt;0,Produit_Tarif_Stock!#REF!,"")</f>
        <v>#REF!</v>
      </c>
      <c r="F3058" s="2" t="e">
        <f>IF(Produit_Tarif_Stock!#REF!&lt;&gt;"",Produit_Tarif_Stock!#REF!,"")</f>
        <v>#REF!</v>
      </c>
      <c r="G3058" s="506" t="e">
        <f>IF(Produit_Tarif_Stock!#REF!&lt;&gt;0,Produit_Tarif_Stock!#REF!,"")</f>
        <v>#REF!</v>
      </c>
      <c r="I3058" s="506" t="str">
        <f t="shared" si="96"/>
        <v/>
      </c>
      <c r="J3058" s="2" t="e">
        <f>IF(Produit_Tarif_Stock!#REF!&lt;&gt;0,Produit_Tarif_Stock!#REF!,"")</f>
        <v>#REF!</v>
      </c>
      <c r="K3058" s="2" t="e">
        <f>IF(Produit_Tarif_Stock!#REF!&lt;&gt;0,Produit_Tarif_Stock!#REF!,"")</f>
        <v>#REF!</v>
      </c>
      <c r="L3058" s="114" t="e">
        <f>IF(Produit_Tarif_Stock!#REF!&lt;&gt;0,Produit_Tarif_Stock!#REF!,"")</f>
        <v>#REF!</v>
      </c>
      <c r="M3058" s="114" t="e">
        <f>IF(Produit_Tarif_Stock!#REF!&lt;&gt;0,Produit_Tarif_Stock!#REF!,"")</f>
        <v>#REF!</v>
      </c>
      <c r="N3058" s="454"/>
      <c r="P3058" s="2" t="e">
        <f>IF(Produit_Tarif_Stock!#REF!&lt;&gt;0,Produit_Tarif_Stock!#REF!,"")</f>
        <v>#REF!</v>
      </c>
      <c r="Q3058" s="518" t="e">
        <f>IF(Produit_Tarif_Stock!#REF!&lt;&gt;0,(E3058-(E3058*H3058)-Produit_Tarif_Stock!#REF!)/Produit_Tarif_Stock!#REF!*100,(E3058-(E3058*H3058)-Produit_Tarif_Stock!#REF!)/Produit_Tarif_Stock!#REF!*100)</f>
        <v>#REF!</v>
      </c>
      <c r="R3058" s="523">
        <f t="shared" si="97"/>
        <v>0</v>
      </c>
      <c r="S3058" s="524" t="e">
        <f>Produit_Tarif_Stock!#REF!</f>
        <v>#REF!</v>
      </c>
    </row>
    <row r="3059" spans="1:19" ht="24.75" customHeight="1">
      <c r="A3059" s="228" t="e">
        <f>Produit_Tarif_Stock!#REF!</f>
        <v>#REF!</v>
      </c>
      <c r="B3059" s="118" t="e">
        <f>IF(Produit_Tarif_Stock!#REF!&lt;&gt;"",Produit_Tarif_Stock!#REF!,"")</f>
        <v>#REF!</v>
      </c>
      <c r="C3059" s="502" t="e">
        <f>IF(Produit_Tarif_Stock!#REF!&lt;&gt;"",Produit_Tarif_Stock!#REF!,"")</f>
        <v>#REF!</v>
      </c>
      <c r="D3059" s="505" t="e">
        <f>IF(Produit_Tarif_Stock!#REF!&lt;&gt;"",Produit_Tarif_Stock!#REF!,"")</f>
        <v>#REF!</v>
      </c>
      <c r="E3059" s="514" t="e">
        <f>IF(Produit_Tarif_Stock!#REF!&lt;&gt;0,Produit_Tarif_Stock!#REF!,"")</f>
        <v>#REF!</v>
      </c>
      <c r="F3059" s="2" t="e">
        <f>IF(Produit_Tarif_Stock!#REF!&lt;&gt;"",Produit_Tarif_Stock!#REF!,"")</f>
        <v>#REF!</v>
      </c>
      <c r="G3059" s="506" t="e">
        <f>IF(Produit_Tarif_Stock!#REF!&lt;&gt;0,Produit_Tarif_Stock!#REF!,"")</f>
        <v>#REF!</v>
      </c>
      <c r="I3059" s="506" t="str">
        <f t="shared" si="96"/>
        <v/>
      </c>
      <c r="J3059" s="2" t="e">
        <f>IF(Produit_Tarif_Stock!#REF!&lt;&gt;0,Produit_Tarif_Stock!#REF!,"")</f>
        <v>#REF!</v>
      </c>
      <c r="K3059" s="2" t="e">
        <f>IF(Produit_Tarif_Stock!#REF!&lt;&gt;0,Produit_Tarif_Stock!#REF!,"")</f>
        <v>#REF!</v>
      </c>
      <c r="L3059" s="114" t="e">
        <f>IF(Produit_Tarif_Stock!#REF!&lt;&gt;0,Produit_Tarif_Stock!#REF!,"")</f>
        <v>#REF!</v>
      </c>
      <c r="M3059" s="114" t="e">
        <f>IF(Produit_Tarif_Stock!#REF!&lt;&gt;0,Produit_Tarif_Stock!#REF!,"")</f>
        <v>#REF!</v>
      </c>
      <c r="N3059" s="454"/>
      <c r="P3059" s="2" t="e">
        <f>IF(Produit_Tarif_Stock!#REF!&lt;&gt;0,Produit_Tarif_Stock!#REF!,"")</f>
        <v>#REF!</v>
      </c>
      <c r="Q3059" s="518" t="e">
        <f>IF(Produit_Tarif_Stock!#REF!&lt;&gt;0,(E3059-(E3059*H3059)-Produit_Tarif_Stock!#REF!)/Produit_Tarif_Stock!#REF!*100,(E3059-(E3059*H3059)-Produit_Tarif_Stock!#REF!)/Produit_Tarif_Stock!#REF!*100)</f>
        <v>#REF!</v>
      </c>
      <c r="R3059" s="523">
        <f t="shared" si="97"/>
        <v>0</v>
      </c>
      <c r="S3059" s="524" t="e">
        <f>Produit_Tarif_Stock!#REF!</f>
        <v>#REF!</v>
      </c>
    </row>
    <row r="3060" spans="1:19" ht="24.75" customHeight="1">
      <c r="A3060" s="228" t="e">
        <f>Produit_Tarif_Stock!#REF!</f>
        <v>#REF!</v>
      </c>
      <c r="B3060" s="118" t="e">
        <f>IF(Produit_Tarif_Stock!#REF!&lt;&gt;"",Produit_Tarif_Stock!#REF!,"")</f>
        <v>#REF!</v>
      </c>
      <c r="C3060" s="502" t="e">
        <f>IF(Produit_Tarif_Stock!#REF!&lt;&gt;"",Produit_Tarif_Stock!#REF!,"")</f>
        <v>#REF!</v>
      </c>
      <c r="D3060" s="505" t="e">
        <f>IF(Produit_Tarif_Stock!#REF!&lt;&gt;"",Produit_Tarif_Stock!#REF!,"")</f>
        <v>#REF!</v>
      </c>
      <c r="E3060" s="514" t="e">
        <f>IF(Produit_Tarif_Stock!#REF!&lt;&gt;0,Produit_Tarif_Stock!#REF!,"")</f>
        <v>#REF!</v>
      </c>
      <c r="F3060" s="2" t="e">
        <f>IF(Produit_Tarif_Stock!#REF!&lt;&gt;"",Produit_Tarif_Stock!#REF!,"")</f>
        <v>#REF!</v>
      </c>
      <c r="G3060" s="506" t="e">
        <f>IF(Produit_Tarif_Stock!#REF!&lt;&gt;0,Produit_Tarif_Stock!#REF!,"")</f>
        <v>#REF!</v>
      </c>
      <c r="I3060" s="506" t="str">
        <f t="shared" si="96"/>
        <v/>
      </c>
      <c r="J3060" s="2" t="e">
        <f>IF(Produit_Tarif_Stock!#REF!&lt;&gt;0,Produit_Tarif_Stock!#REF!,"")</f>
        <v>#REF!</v>
      </c>
      <c r="K3060" s="2" t="e">
        <f>IF(Produit_Tarif_Stock!#REF!&lt;&gt;0,Produit_Tarif_Stock!#REF!,"")</f>
        <v>#REF!</v>
      </c>
      <c r="L3060" s="114" t="e">
        <f>IF(Produit_Tarif_Stock!#REF!&lt;&gt;0,Produit_Tarif_Stock!#REF!,"")</f>
        <v>#REF!</v>
      </c>
      <c r="M3060" s="114" t="e">
        <f>IF(Produit_Tarif_Stock!#REF!&lt;&gt;0,Produit_Tarif_Stock!#REF!,"")</f>
        <v>#REF!</v>
      </c>
      <c r="N3060" s="454"/>
      <c r="P3060" s="2" t="e">
        <f>IF(Produit_Tarif_Stock!#REF!&lt;&gt;0,Produit_Tarif_Stock!#REF!,"")</f>
        <v>#REF!</v>
      </c>
      <c r="Q3060" s="518" t="e">
        <f>IF(Produit_Tarif_Stock!#REF!&lt;&gt;0,(E3060-(E3060*H3060)-Produit_Tarif_Stock!#REF!)/Produit_Tarif_Stock!#REF!*100,(E3060-(E3060*H3060)-Produit_Tarif_Stock!#REF!)/Produit_Tarif_Stock!#REF!*100)</f>
        <v>#REF!</v>
      </c>
      <c r="R3060" s="523">
        <f t="shared" si="97"/>
        <v>0</v>
      </c>
      <c r="S3060" s="524" t="e">
        <f>Produit_Tarif_Stock!#REF!</f>
        <v>#REF!</v>
      </c>
    </row>
    <row r="3061" spans="1:19" ht="24.75" customHeight="1">
      <c r="A3061" s="228" t="e">
        <f>Produit_Tarif_Stock!#REF!</f>
        <v>#REF!</v>
      </c>
      <c r="B3061" s="118" t="e">
        <f>IF(Produit_Tarif_Stock!#REF!&lt;&gt;"",Produit_Tarif_Stock!#REF!,"")</f>
        <v>#REF!</v>
      </c>
      <c r="C3061" s="502" t="e">
        <f>IF(Produit_Tarif_Stock!#REF!&lt;&gt;"",Produit_Tarif_Stock!#REF!,"")</f>
        <v>#REF!</v>
      </c>
      <c r="D3061" s="505" t="e">
        <f>IF(Produit_Tarif_Stock!#REF!&lt;&gt;"",Produit_Tarif_Stock!#REF!,"")</f>
        <v>#REF!</v>
      </c>
      <c r="E3061" s="514" t="e">
        <f>IF(Produit_Tarif_Stock!#REF!&lt;&gt;0,Produit_Tarif_Stock!#REF!,"")</f>
        <v>#REF!</v>
      </c>
      <c r="F3061" s="2" t="e">
        <f>IF(Produit_Tarif_Stock!#REF!&lt;&gt;"",Produit_Tarif_Stock!#REF!,"")</f>
        <v>#REF!</v>
      </c>
      <c r="G3061" s="506" t="e">
        <f>IF(Produit_Tarif_Stock!#REF!&lt;&gt;0,Produit_Tarif_Stock!#REF!,"")</f>
        <v>#REF!</v>
      </c>
      <c r="I3061" s="506" t="str">
        <f t="shared" si="96"/>
        <v/>
      </c>
      <c r="J3061" s="2" t="e">
        <f>IF(Produit_Tarif_Stock!#REF!&lt;&gt;0,Produit_Tarif_Stock!#REF!,"")</f>
        <v>#REF!</v>
      </c>
      <c r="K3061" s="2" t="e">
        <f>IF(Produit_Tarif_Stock!#REF!&lt;&gt;0,Produit_Tarif_Stock!#REF!,"")</f>
        <v>#REF!</v>
      </c>
      <c r="L3061" s="114" t="e">
        <f>IF(Produit_Tarif_Stock!#REF!&lt;&gt;0,Produit_Tarif_Stock!#REF!,"")</f>
        <v>#REF!</v>
      </c>
      <c r="M3061" s="114" t="e">
        <f>IF(Produit_Tarif_Stock!#REF!&lt;&gt;0,Produit_Tarif_Stock!#REF!,"")</f>
        <v>#REF!</v>
      </c>
      <c r="N3061" s="454"/>
      <c r="P3061" s="2" t="e">
        <f>IF(Produit_Tarif_Stock!#REF!&lt;&gt;0,Produit_Tarif_Stock!#REF!,"")</f>
        <v>#REF!</v>
      </c>
      <c r="Q3061" s="518" t="e">
        <f>IF(Produit_Tarif_Stock!#REF!&lt;&gt;0,(E3061-(E3061*H3061)-Produit_Tarif_Stock!#REF!)/Produit_Tarif_Stock!#REF!*100,(E3061-(E3061*H3061)-Produit_Tarif_Stock!#REF!)/Produit_Tarif_Stock!#REF!*100)</f>
        <v>#REF!</v>
      </c>
      <c r="R3061" s="523">
        <f t="shared" si="97"/>
        <v>0</v>
      </c>
      <c r="S3061" s="524" t="e">
        <f>Produit_Tarif_Stock!#REF!</f>
        <v>#REF!</v>
      </c>
    </row>
    <row r="3062" spans="1:19" ht="24.75" customHeight="1">
      <c r="A3062" s="228" t="e">
        <f>Produit_Tarif_Stock!#REF!</f>
        <v>#REF!</v>
      </c>
      <c r="B3062" s="118" t="e">
        <f>IF(Produit_Tarif_Stock!#REF!&lt;&gt;"",Produit_Tarif_Stock!#REF!,"")</f>
        <v>#REF!</v>
      </c>
      <c r="C3062" s="502" t="e">
        <f>IF(Produit_Tarif_Stock!#REF!&lt;&gt;"",Produit_Tarif_Stock!#REF!,"")</f>
        <v>#REF!</v>
      </c>
      <c r="D3062" s="505" t="e">
        <f>IF(Produit_Tarif_Stock!#REF!&lt;&gt;"",Produit_Tarif_Stock!#REF!,"")</f>
        <v>#REF!</v>
      </c>
      <c r="E3062" s="514" t="e">
        <f>IF(Produit_Tarif_Stock!#REF!&lt;&gt;0,Produit_Tarif_Stock!#REF!,"")</f>
        <v>#REF!</v>
      </c>
      <c r="F3062" s="2" t="e">
        <f>IF(Produit_Tarif_Stock!#REF!&lt;&gt;"",Produit_Tarif_Stock!#REF!,"")</f>
        <v>#REF!</v>
      </c>
      <c r="G3062" s="506" t="e">
        <f>IF(Produit_Tarif_Stock!#REF!&lt;&gt;0,Produit_Tarif_Stock!#REF!,"")</f>
        <v>#REF!</v>
      </c>
      <c r="I3062" s="506" t="str">
        <f t="shared" si="96"/>
        <v/>
      </c>
      <c r="J3062" s="2" t="e">
        <f>IF(Produit_Tarif_Stock!#REF!&lt;&gt;0,Produit_Tarif_Stock!#REF!,"")</f>
        <v>#REF!</v>
      </c>
      <c r="K3062" s="2" t="e">
        <f>IF(Produit_Tarif_Stock!#REF!&lt;&gt;0,Produit_Tarif_Stock!#REF!,"")</f>
        <v>#REF!</v>
      </c>
      <c r="L3062" s="114" t="e">
        <f>IF(Produit_Tarif_Stock!#REF!&lt;&gt;0,Produit_Tarif_Stock!#REF!,"")</f>
        <v>#REF!</v>
      </c>
      <c r="M3062" s="114" t="e">
        <f>IF(Produit_Tarif_Stock!#REF!&lt;&gt;0,Produit_Tarif_Stock!#REF!,"")</f>
        <v>#REF!</v>
      </c>
      <c r="N3062" s="454"/>
      <c r="P3062" s="2" t="e">
        <f>IF(Produit_Tarif_Stock!#REF!&lt;&gt;0,Produit_Tarif_Stock!#REF!,"")</f>
        <v>#REF!</v>
      </c>
      <c r="Q3062" s="518" t="e">
        <f>IF(Produit_Tarif_Stock!#REF!&lt;&gt;0,(E3062-(E3062*H3062)-Produit_Tarif_Stock!#REF!)/Produit_Tarif_Stock!#REF!*100,(E3062-(E3062*H3062)-Produit_Tarif_Stock!#REF!)/Produit_Tarif_Stock!#REF!*100)</f>
        <v>#REF!</v>
      </c>
      <c r="R3062" s="523">
        <f t="shared" si="97"/>
        <v>0</v>
      </c>
      <c r="S3062" s="524" t="e">
        <f>Produit_Tarif_Stock!#REF!</f>
        <v>#REF!</v>
      </c>
    </row>
    <row r="3063" spans="1:19" ht="24.75" customHeight="1">
      <c r="A3063" s="228" t="e">
        <f>Produit_Tarif_Stock!#REF!</f>
        <v>#REF!</v>
      </c>
      <c r="B3063" s="118" t="e">
        <f>IF(Produit_Tarif_Stock!#REF!&lt;&gt;"",Produit_Tarif_Stock!#REF!,"")</f>
        <v>#REF!</v>
      </c>
      <c r="C3063" s="502" t="e">
        <f>IF(Produit_Tarif_Stock!#REF!&lt;&gt;"",Produit_Tarif_Stock!#REF!,"")</f>
        <v>#REF!</v>
      </c>
      <c r="D3063" s="505" t="e">
        <f>IF(Produit_Tarif_Stock!#REF!&lt;&gt;"",Produit_Tarif_Stock!#REF!,"")</f>
        <v>#REF!</v>
      </c>
      <c r="E3063" s="514" t="e">
        <f>IF(Produit_Tarif_Stock!#REF!&lt;&gt;0,Produit_Tarif_Stock!#REF!,"")</f>
        <v>#REF!</v>
      </c>
      <c r="F3063" s="2" t="e">
        <f>IF(Produit_Tarif_Stock!#REF!&lt;&gt;"",Produit_Tarif_Stock!#REF!,"")</f>
        <v>#REF!</v>
      </c>
      <c r="G3063" s="506" t="e">
        <f>IF(Produit_Tarif_Stock!#REF!&lt;&gt;0,Produit_Tarif_Stock!#REF!,"")</f>
        <v>#REF!</v>
      </c>
      <c r="I3063" s="506" t="str">
        <f t="shared" si="96"/>
        <v/>
      </c>
      <c r="J3063" s="2" t="e">
        <f>IF(Produit_Tarif_Stock!#REF!&lt;&gt;0,Produit_Tarif_Stock!#REF!,"")</f>
        <v>#REF!</v>
      </c>
      <c r="K3063" s="2" t="e">
        <f>IF(Produit_Tarif_Stock!#REF!&lt;&gt;0,Produit_Tarif_Stock!#REF!,"")</f>
        <v>#REF!</v>
      </c>
      <c r="L3063" s="114" t="e">
        <f>IF(Produit_Tarif_Stock!#REF!&lt;&gt;0,Produit_Tarif_Stock!#REF!,"")</f>
        <v>#REF!</v>
      </c>
      <c r="M3063" s="114" t="e">
        <f>IF(Produit_Tarif_Stock!#REF!&lt;&gt;0,Produit_Tarif_Stock!#REF!,"")</f>
        <v>#REF!</v>
      </c>
      <c r="N3063" s="454"/>
      <c r="P3063" s="2" t="e">
        <f>IF(Produit_Tarif_Stock!#REF!&lt;&gt;0,Produit_Tarif_Stock!#REF!,"")</f>
        <v>#REF!</v>
      </c>
      <c r="Q3063" s="518" t="e">
        <f>IF(Produit_Tarif_Stock!#REF!&lt;&gt;0,(E3063-(E3063*H3063)-Produit_Tarif_Stock!#REF!)/Produit_Tarif_Stock!#REF!*100,(E3063-(E3063*H3063)-Produit_Tarif_Stock!#REF!)/Produit_Tarif_Stock!#REF!*100)</f>
        <v>#REF!</v>
      </c>
      <c r="R3063" s="523">
        <f t="shared" si="97"/>
        <v>0</v>
      </c>
      <c r="S3063" s="524" t="e">
        <f>Produit_Tarif_Stock!#REF!</f>
        <v>#REF!</v>
      </c>
    </row>
    <row r="3064" spans="1:19" ht="24.75" customHeight="1">
      <c r="A3064" s="228" t="e">
        <f>Produit_Tarif_Stock!#REF!</f>
        <v>#REF!</v>
      </c>
      <c r="B3064" s="118" t="e">
        <f>IF(Produit_Tarif_Stock!#REF!&lt;&gt;"",Produit_Tarif_Stock!#REF!,"")</f>
        <v>#REF!</v>
      </c>
      <c r="C3064" s="502" t="e">
        <f>IF(Produit_Tarif_Stock!#REF!&lt;&gt;"",Produit_Tarif_Stock!#REF!,"")</f>
        <v>#REF!</v>
      </c>
      <c r="D3064" s="505" t="e">
        <f>IF(Produit_Tarif_Stock!#REF!&lt;&gt;"",Produit_Tarif_Stock!#REF!,"")</f>
        <v>#REF!</v>
      </c>
      <c r="E3064" s="514" t="e">
        <f>IF(Produit_Tarif_Stock!#REF!&lt;&gt;0,Produit_Tarif_Stock!#REF!,"")</f>
        <v>#REF!</v>
      </c>
      <c r="F3064" s="2" t="e">
        <f>IF(Produit_Tarif_Stock!#REF!&lt;&gt;"",Produit_Tarif_Stock!#REF!,"")</f>
        <v>#REF!</v>
      </c>
      <c r="G3064" s="506" t="e">
        <f>IF(Produit_Tarif_Stock!#REF!&lt;&gt;0,Produit_Tarif_Stock!#REF!,"")</f>
        <v>#REF!</v>
      </c>
      <c r="I3064" s="506" t="str">
        <f t="shared" si="96"/>
        <v/>
      </c>
      <c r="J3064" s="2" t="e">
        <f>IF(Produit_Tarif_Stock!#REF!&lt;&gt;0,Produit_Tarif_Stock!#REF!,"")</f>
        <v>#REF!</v>
      </c>
      <c r="K3064" s="2" t="e">
        <f>IF(Produit_Tarif_Stock!#REF!&lt;&gt;0,Produit_Tarif_Stock!#REF!,"")</f>
        <v>#REF!</v>
      </c>
      <c r="L3064" s="114" t="e">
        <f>IF(Produit_Tarif_Stock!#REF!&lt;&gt;0,Produit_Tarif_Stock!#REF!,"")</f>
        <v>#REF!</v>
      </c>
      <c r="M3064" s="114" t="e">
        <f>IF(Produit_Tarif_Stock!#REF!&lt;&gt;0,Produit_Tarif_Stock!#REF!,"")</f>
        <v>#REF!</v>
      </c>
      <c r="N3064" s="454"/>
      <c r="P3064" s="2" t="e">
        <f>IF(Produit_Tarif_Stock!#REF!&lt;&gt;0,Produit_Tarif_Stock!#REF!,"")</f>
        <v>#REF!</v>
      </c>
      <c r="Q3064" s="518" t="e">
        <f>IF(Produit_Tarif_Stock!#REF!&lt;&gt;0,(E3064-(E3064*H3064)-Produit_Tarif_Stock!#REF!)/Produit_Tarif_Stock!#REF!*100,(E3064-(E3064*H3064)-Produit_Tarif_Stock!#REF!)/Produit_Tarif_Stock!#REF!*100)</f>
        <v>#REF!</v>
      </c>
      <c r="R3064" s="523">
        <f t="shared" si="97"/>
        <v>0</v>
      </c>
      <c r="S3064" s="524" t="e">
        <f>Produit_Tarif_Stock!#REF!</f>
        <v>#REF!</v>
      </c>
    </row>
    <row r="3065" spans="1:19" ht="24.75" customHeight="1">
      <c r="A3065" s="228" t="e">
        <f>Produit_Tarif_Stock!#REF!</f>
        <v>#REF!</v>
      </c>
      <c r="B3065" s="118" t="e">
        <f>IF(Produit_Tarif_Stock!#REF!&lt;&gt;"",Produit_Tarif_Stock!#REF!,"")</f>
        <v>#REF!</v>
      </c>
      <c r="C3065" s="502" t="e">
        <f>IF(Produit_Tarif_Stock!#REF!&lt;&gt;"",Produit_Tarif_Stock!#REF!,"")</f>
        <v>#REF!</v>
      </c>
      <c r="D3065" s="505" t="e">
        <f>IF(Produit_Tarif_Stock!#REF!&lt;&gt;"",Produit_Tarif_Stock!#REF!,"")</f>
        <v>#REF!</v>
      </c>
      <c r="E3065" s="514" t="e">
        <f>IF(Produit_Tarif_Stock!#REF!&lt;&gt;0,Produit_Tarif_Stock!#REF!,"")</f>
        <v>#REF!</v>
      </c>
      <c r="F3065" s="2" t="e">
        <f>IF(Produit_Tarif_Stock!#REF!&lt;&gt;"",Produit_Tarif_Stock!#REF!,"")</f>
        <v>#REF!</v>
      </c>
      <c r="G3065" s="506" t="e">
        <f>IF(Produit_Tarif_Stock!#REF!&lt;&gt;0,Produit_Tarif_Stock!#REF!,"")</f>
        <v>#REF!</v>
      </c>
      <c r="I3065" s="506" t="str">
        <f t="shared" si="96"/>
        <v/>
      </c>
      <c r="J3065" s="2" t="e">
        <f>IF(Produit_Tarif_Stock!#REF!&lt;&gt;0,Produit_Tarif_Stock!#REF!,"")</f>
        <v>#REF!</v>
      </c>
      <c r="K3065" s="2" t="e">
        <f>IF(Produit_Tarif_Stock!#REF!&lt;&gt;0,Produit_Tarif_Stock!#REF!,"")</f>
        <v>#REF!</v>
      </c>
      <c r="L3065" s="114" t="e">
        <f>IF(Produit_Tarif_Stock!#REF!&lt;&gt;0,Produit_Tarif_Stock!#REF!,"")</f>
        <v>#REF!</v>
      </c>
      <c r="M3065" s="114" t="e">
        <f>IF(Produit_Tarif_Stock!#REF!&lt;&gt;0,Produit_Tarif_Stock!#REF!,"")</f>
        <v>#REF!</v>
      </c>
      <c r="N3065" s="454"/>
      <c r="P3065" s="2" t="e">
        <f>IF(Produit_Tarif_Stock!#REF!&lt;&gt;0,Produit_Tarif_Stock!#REF!,"")</f>
        <v>#REF!</v>
      </c>
      <c r="Q3065" s="518" t="e">
        <f>IF(Produit_Tarif_Stock!#REF!&lt;&gt;0,(E3065-(E3065*H3065)-Produit_Tarif_Stock!#REF!)/Produit_Tarif_Stock!#REF!*100,(E3065-(E3065*H3065)-Produit_Tarif_Stock!#REF!)/Produit_Tarif_Stock!#REF!*100)</f>
        <v>#REF!</v>
      </c>
      <c r="R3065" s="523">
        <f t="shared" si="97"/>
        <v>0</v>
      </c>
      <c r="S3065" s="524" t="e">
        <f>Produit_Tarif_Stock!#REF!</f>
        <v>#REF!</v>
      </c>
    </row>
    <row r="3066" spans="1:19" ht="24.75" customHeight="1">
      <c r="A3066" s="228" t="e">
        <f>Produit_Tarif_Stock!#REF!</f>
        <v>#REF!</v>
      </c>
      <c r="B3066" s="118" t="e">
        <f>IF(Produit_Tarif_Stock!#REF!&lt;&gt;"",Produit_Tarif_Stock!#REF!,"")</f>
        <v>#REF!</v>
      </c>
      <c r="C3066" s="502" t="e">
        <f>IF(Produit_Tarif_Stock!#REF!&lt;&gt;"",Produit_Tarif_Stock!#REF!,"")</f>
        <v>#REF!</v>
      </c>
      <c r="D3066" s="505" t="e">
        <f>IF(Produit_Tarif_Stock!#REF!&lt;&gt;"",Produit_Tarif_Stock!#REF!,"")</f>
        <v>#REF!</v>
      </c>
      <c r="E3066" s="514" t="e">
        <f>IF(Produit_Tarif_Stock!#REF!&lt;&gt;0,Produit_Tarif_Stock!#REF!,"")</f>
        <v>#REF!</v>
      </c>
      <c r="F3066" s="2" t="e">
        <f>IF(Produit_Tarif_Stock!#REF!&lt;&gt;"",Produit_Tarif_Stock!#REF!,"")</f>
        <v>#REF!</v>
      </c>
      <c r="G3066" s="506" t="e">
        <f>IF(Produit_Tarif_Stock!#REF!&lt;&gt;0,Produit_Tarif_Stock!#REF!,"")</f>
        <v>#REF!</v>
      </c>
      <c r="I3066" s="506" t="str">
        <f t="shared" si="96"/>
        <v/>
      </c>
      <c r="J3066" s="2" t="e">
        <f>IF(Produit_Tarif_Stock!#REF!&lt;&gt;0,Produit_Tarif_Stock!#REF!,"")</f>
        <v>#REF!</v>
      </c>
      <c r="K3066" s="2" t="e">
        <f>IF(Produit_Tarif_Stock!#REF!&lt;&gt;0,Produit_Tarif_Stock!#REF!,"")</f>
        <v>#REF!</v>
      </c>
      <c r="L3066" s="114" t="e">
        <f>IF(Produit_Tarif_Stock!#REF!&lt;&gt;0,Produit_Tarif_Stock!#REF!,"")</f>
        <v>#REF!</v>
      </c>
      <c r="M3066" s="114" t="e">
        <f>IF(Produit_Tarif_Stock!#REF!&lt;&gt;0,Produit_Tarif_Stock!#REF!,"")</f>
        <v>#REF!</v>
      </c>
      <c r="N3066" s="454"/>
      <c r="P3066" s="2" t="e">
        <f>IF(Produit_Tarif_Stock!#REF!&lt;&gt;0,Produit_Tarif_Stock!#REF!,"")</f>
        <v>#REF!</v>
      </c>
      <c r="Q3066" s="518" t="e">
        <f>IF(Produit_Tarif_Stock!#REF!&lt;&gt;0,(E3066-(E3066*H3066)-Produit_Tarif_Stock!#REF!)/Produit_Tarif_Stock!#REF!*100,(E3066-(E3066*H3066)-Produit_Tarif_Stock!#REF!)/Produit_Tarif_Stock!#REF!*100)</f>
        <v>#REF!</v>
      </c>
      <c r="R3066" s="523">
        <f t="shared" si="97"/>
        <v>0</v>
      </c>
      <c r="S3066" s="524" t="e">
        <f>Produit_Tarif_Stock!#REF!</f>
        <v>#REF!</v>
      </c>
    </row>
    <row r="3067" spans="1:19" ht="24.75" customHeight="1">
      <c r="A3067" s="228" t="e">
        <f>Produit_Tarif_Stock!#REF!</f>
        <v>#REF!</v>
      </c>
      <c r="B3067" s="118" t="e">
        <f>IF(Produit_Tarif_Stock!#REF!&lt;&gt;"",Produit_Tarif_Stock!#REF!,"")</f>
        <v>#REF!</v>
      </c>
      <c r="C3067" s="502" t="e">
        <f>IF(Produit_Tarif_Stock!#REF!&lt;&gt;"",Produit_Tarif_Stock!#REF!,"")</f>
        <v>#REF!</v>
      </c>
      <c r="D3067" s="505" t="e">
        <f>IF(Produit_Tarif_Stock!#REF!&lt;&gt;"",Produit_Tarif_Stock!#REF!,"")</f>
        <v>#REF!</v>
      </c>
      <c r="E3067" s="514" t="e">
        <f>IF(Produit_Tarif_Stock!#REF!&lt;&gt;0,Produit_Tarif_Stock!#REF!,"")</f>
        <v>#REF!</v>
      </c>
      <c r="F3067" s="2" t="e">
        <f>IF(Produit_Tarif_Stock!#REF!&lt;&gt;"",Produit_Tarif_Stock!#REF!,"")</f>
        <v>#REF!</v>
      </c>
      <c r="G3067" s="506" t="e">
        <f>IF(Produit_Tarif_Stock!#REF!&lt;&gt;0,Produit_Tarif_Stock!#REF!,"")</f>
        <v>#REF!</v>
      </c>
      <c r="I3067" s="506" t="str">
        <f t="shared" si="96"/>
        <v/>
      </c>
      <c r="J3067" s="2" t="e">
        <f>IF(Produit_Tarif_Stock!#REF!&lt;&gt;0,Produit_Tarif_Stock!#REF!,"")</f>
        <v>#REF!</v>
      </c>
      <c r="K3067" s="2" t="e">
        <f>IF(Produit_Tarif_Stock!#REF!&lt;&gt;0,Produit_Tarif_Stock!#REF!,"")</f>
        <v>#REF!</v>
      </c>
      <c r="L3067" s="114" t="e">
        <f>IF(Produit_Tarif_Stock!#REF!&lt;&gt;0,Produit_Tarif_Stock!#REF!,"")</f>
        <v>#REF!</v>
      </c>
      <c r="M3067" s="114" t="e">
        <f>IF(Produit_Tarif_Stock!#REF!&lt;&gt;0,Produit_Tarif_Stock!#REF!,"")</f>
        <v>#REF!</v>
      </c>
      <c r="N3067" s="454"/>
      <c r="P3067" s="2" t="e">
        <f>IF(Produit_Tarif_Stock!#REF!&lt;&gt;0,Produit_Tarif_Stock!#REF!,"")</f>
        <v>#REF!</v>
      </c>
      <c r="Q3067" s="518" t="e">
        <f>IF(Produit_Tarif_Stock!#REF!&lt;&gt;0,(E3067-(E3067*H3067)-Produit_Tarif_Stock!#REF!)/Produit_Tarif_Stock!#REF!*100,(E3067-(E3067*H3067)-Produit_Tarif_Stock!#REF!)/Produit_Tarif_Stock!#REF!*100)</f>
        <v>#REF!</v>
      </c>
      <c r="R3067" s="523">
        <f t="shared" si="97"/>
        <v>0</v>
      </c>
      <c r="S3067" s="524" t="e">
        <f>Produit_Tarif_Stock!#REF!</f>
        <v>#REF!</v>
      </c>
    </row>
    <row r="3068" spans="1:19" ht="24.75" customHeight="1">
      <c r="A3068" s="228" t="e">
        <f>Produit_Tarif_Stock!#REF!</f>
        <v>#REF!</v>
      </c>
      <c r="B3068" s="118" t="e">
        <f>IF(Produit_Tarif_Stock!#REF!&lt;&gt;"",Produit_Tarif_Stock!#REF!,"")</f>
        <v>#REF!</v>
      </c>
      <c r="C3068" s="502" t="e">
        <f>IF(Produit_Tarif_Stock!#REF!&lt;&gt;"",Produit_Tarif_Stock!#REF!,"")</f>
        <v>#REF!</v>
      </c>
      <c r="D3068" s="505" t="e">
        <f>IF(Produit_Tarif_Stock!#REF!&lt;&gt;"",Produit_Tarif_Stock!#REF!,"")</f>
        <v>#REF!</v>
      </c>
      <c r="E3068" s="514" t="e">
        <f>IF(Produit_Tarif_Stock!#REF!&lt;&gt;0,Produit_Tarif_Stock!#REF!,"")</f>
        <v>#REF!</v>
      </c>
      <c r="F3068" s="2" t="e">
        <f>IF(Produit_Tarif_Stock!#REF!&lt;&gt;"",Produit_Tarif_Stock!#REF!,"")</f>
        <v>#REF!</v>
      </c>
      <c r="G3068" s="506" t="e">
        <f>IF(Produit_Tarif_Stock!#REF!&lt;&gt;0,Produit_Tarif_Stock!#REF!,"")</f>
        <v>#REF!</v>
      </c>
      <c r="I3068" s="506" t="str">
        <f t="shared" si="96"/>
        <v/>
      </c>
      <c r="J3068" s="2" t="e">
        <f>IF(Produit_Tarif_Stock!#REF!&lt;&gt;0,Produit_Tarif_Stock!#REF!,"")</f>
        <v>#REF!</v>
      </c>
      <c r="K3068" s="2" t="e">
        <f>IF(Produit_Tarif_Stock!#REF!&lt;&gt;0,Produit_Tarif_Stock!#REF!,"")</f>
        <v>#REF!</v>
      </c>
      <c r="L3068" s="114" t="e">
        <f>IF(Produit_Tarif_Stock!#REF!&lt;&gt;0,Produit_Tarif_Stock!#REF!,"")</f>
        <v>#REF!</v>
      </c>
      <c r="M3068" s="114" t="e">
        <f>IF(Produit_Tarif_Stock!#REF!&lt;&gt;0,Produit_Tarif_Stock!#REF!,"")</f>
        <v>#REF!</v>
      </c>
      <c r="N3068" s="454"/>
      <c r="P3068" s="2" t="e">
        <f>IF(Produit_Tarif_Stock!#REF!&lt;&gt;0,Produit_Tarif_Stock!#REF!,"")</f>
        <v>#REF!</v>
      </c>
      <c r="Q3068" s="518" t="e">
        <f>IF(Produit_Tarif_Stock!#REF!&lt;&gt;0,(E3068-(E3068*H3068)-Produit_Tarif_Stock!#REF!)/Produit_Tarif_Stock!#REF!*100,(E3068-(E3068*H3068)-Produit_Tarif_Stock!#REF!)/Produit_Tarif_Stock!#REF!*100)</f>
        <v>#REF!</v>
      </c>
      <c r="R3068" s="523">
        <f t="shared" si="97"/>
        <v>0</v>
      </c>
      <c r="S3068" s="524" t="e">
        <f>Produit_Tarif_Stock!#REF!</f>
        <v>#REF!</v>
      </c>
    </row>
    <row r="3069" spans="1:19" ht="24.75" customHeight="1">
      <c r="A3069" s="228" t="e">
        <f>Produit_Tarif_Stock!#REF!</f>
        <v>#REF!</v>
      </c>
      <c r="B3069" s="118" t="e">
        <f>IF(Produit_Tarif_Stock!#REF!&lt;&gt;"",Produit_Tarif_Stock!#REF!,"")</f>
        <v>#REF!</v>
      </c>
      <c r="C3069" s="502" t="e">
        <f>IF(Produit_Tarif_Stock!#REF!&lt;&gt;"",Produit_Tarif_Stock!#REF!,"")</f>
        <v>#REF!</v>
      </c>
      <c r="D3069" s="505" t="e">
        <f>IF(Produit_Tarif_Stock!#REF!&lt;&gt;"",Produit_Tarif_Stock!#REF!,"")</f>
        <v>#REF!</v>
      </c>
      <c r="E3069" s="514" t="e">
        <f>IF(Produit_Tarif_Stock!#REF!&lt;&gt;0,Produit_Tarif_Stock!#REF!,"")</f>
        <v>#REF!</v>
      </c>
      <c r="F3069" s="2" t="e">
        <f>IF(Produit_Tarif_Stock!#REF!&lt;&gt;"",Produit_Tarif_Stock!#REF!,"")</f>
        <v>#REF!</v>
      </c>
      <c r="G3069" s="506" t="e">
        <f>IF(Produit_Tarif_Stock!#REF!&lt;&gt;0,Produit_Tarif_Stock!#REF!,"")</f>
        <v>#REF!</v>
      </c>
      <c r="I3069" s="506" t="str">
        <f t="shared" si="96"/>
        <v/>
      </c>
      <c r="J3069" s="2" t="e">
        <f>IF(Produit_Tarif_Stock!#REF!&lt;&gt;0,Produit_Tarif_Stock!#REF!,"")</f>
        <v>#REF!</v>
      </c>
      <c r="K3069" s="2" t="e">
        <f>IF(Produit_Tarif_Stock!#REF!&lt;&gt;0,Produit_Tarif_Stock!#REF!,"")</f>
        <v>#REF!</v>
      </c>
      <c r="L3069" s="114" t="e">
        <f>IF(Produit_Tarif_Stock!#REF!&lt;&gt;0,Produit_Tarif_Stock!#REF!,"")</f>
        <v>#REF!</v>
      </c>
      <c r="M3069" s="114" t="e">
        <f>IF(Produit_Tarif_Stock!#REF!&lt;&gt;0,Produit_Tarif_Stock!#REF!,"")</f>
        <v>#REF!</v>
      </c>
      <c r="N3069" s="454"/>
      <c r="P3069" s="2" t="e">
        <f>IF(Produit_Tarif_Stock!#REF!&lt;&gt;0,Produit_Tarif_Stock!#REF!,"")</f>
        <v>#REF!</v>
      </c>
      <c r="Q3069" s="518" t="e">
        <f>IF(Produit_Tarif_Stock!#REF!&lt;&gt;0,(E3069-(E3069*H3069)-Produit_Tarif_Stock!#REF!)/Produit_Tarif_Stock!#REF!*100,(E3069-(E3069*H3069)-Produit_Tarif_Stock!#REF!)/Produit_Tarif_Stock!#REF!*100)</f>
        <v>#REF!</v>
      </c>
      <c r="R3069" s="523">
        <f t="shared" si="97"/>
        <v>0</v>
      </c>
      <c r="S3069" s="524" t="e">
        <f>Produit_Tarif_Stock!#REF!</f>
        <v>#REF!</v>
      </c>
    </row>
    <row r="3070" spans="1:19" ht="24.75" customHeight="1">
      <c r="A3070" s="228" t="e">
        <f>Produit_Tarif_Stock!#REF!</f>
        <v>#REF!</v>
      </c>
      <c r="B3070" s="118" t="e">
        <f>IF(Produit_Tarif_Stock!#REF!&lt;&gt;"",Produit_Tarif_Stock!#REF!,"")</f>
        <v>#REF!</v>
      </c>
      <c r="C3070" s="502" t="e">
        <f>IF(Produit_Tarif_Stock!#REF!&lt;&gt;"",Produit_Tarif_Stock!#REF!,"")</f>
        <v>#REF!</v>
      </c>
      <c r="D3070" s="505" t="e">
        <f>IF(Produit_Tarif_Stock!#REF!&lt;&gt;"",Produit_Tarif_Stock!#REF!,"")</f>
        <v>#REF!</v>
      </c>
      <c r="E3070" s="514" t="e">
        <f>IF(Produit_Tarif_Stock!#REF!&lt;&gt;0,Produit_Tarif_Stock!#REF!,"")</f>
        <v>#REF!</v>
      </c>
      <c r="F3070" s="2" t="e">
        <f>IF(Produit_Tarif_Stock!#REF!&lt;&gt;"",Produit_Tarif_Stock!#REF!,"")</f>
        <v>#REF!</v>
      </c>
      <c r="G3070" s="506" t="e">
        <f>IF(Produit_Tarif_Stock!#REF!&lt;&gt;0,Produit_Tarif_Stock!#REF!,"")</f>
        <v>#REF!</v>
      </c>
      <c r="I3070" s="506" t="str">
        <f t="shared" si="96"/>
        <v/>
      </c>
      <c r="J3070" s="2" t="e">
        <f>IF(Produit_Tarif_Stock!#REF!&lt;&gt;0,Produit_Tarif_Stock!#REF!,"")</f>
        <v>#REF!</v>
      </c>
      <c r="K3070" s="2" t="e">
        <f>IF(Produit_Tarif_Stock!#REF!&lt;&gt;0,Produit_Tarif_Stock!#REF!,"")</f>
        <v>#REF!</v>
      </c>
      <c r="L3070" s="114" t="e">
        <f>IF(Produit_Tarif_Stock!#REF!&lt;&gt;0,Produit_Tarif_Stock!#REF!,"")</f>
        <v>#REF!</v>
      </c>
      <c r="M3070" s="114" t="e">
        <f>IF(Produit_Tarif_Stock!#REF!&lt;&gt;0,Produit_Tarif_Stock!#REF!,"")</f>
        <v>#REF!</v>
      </c>
      <c r="N3070" s="454"/>
      <c r="P3070" s="2" t="e">
        <f>IF(Produit_Tarif_Stock!#REF!&lt;&gt;0,Produit_Tarif_Stock!#REF!,"")</f>
        <v>#REF!</v>
      </c>
      <c r="Q3070" s="518" t="e">
        <f>IF(Produit_Tarif_Stock!#REF!&lt;&gt;0,(E3070-(E3070*H3070)-Produit_Tarif_Stock!#REF!)/Produit_Tarif_Stock!#REF!*100,(E3070-(E3070*H3070)-Produit_Tarif_Stock!#REF!)/Produit_Tarif_Stock!#REF!*100)</f>
        <v>#REF!</v>
      </c>
      <c r="R3070" s="523">
        <f t="shared" si="97"/>
        <v>0</v>
      </c>
      <c r="S3070" s="524" t="e">
        <f>Produit_Tarif_Stock!#REF!</f>
        <v>#REF!</v>
      </c>
    </row>
    <row r="3071" spans="1:19" ht="24.75" customHeight="1">
      <c r="A3071" s="228" t="e">
        <f>Produit_Tarif_Stock!#REF!</f>
        <v>#REF!</v>
      </c>
      <c r="B3071" s="118" t="e">
        <f>IF(Produit_Tarif_Stock!#REF!&lt;&gt;"",Produit_Tarif_Stock!#REF!,"")</f>
        <v>#REF!</v>
      </c>
      <c r="C3071" s="502" t="e">
        <f>IF(Produit_Tarif_Stock!#REF!&lt;&gt;"",Produit_Tarif_Stock!#REF!,"")</f>
        <v>#REF!</v>
      </c>
      <c r="D3071" s="505" t="e">
        <f>IF(Produit_Tarif_Stock!#REF!&lt;&gt;"",Produit_Tarif_Stock!#REF!,"")</f>
        <v>#REF!</v>
      </c>
      <c r="E3071" s="514" t="e">
        <f>IF(Produit_Tarif_Stock!#REF!&lt;&gt;0,Produit_Tarif_Stock!#REF!,"")</f>
        <v>#REF!</v>
      </c>
      <c r="F3071" s="2" t="e">
        <f>IF(Produit_Tarif_Stock!#REF!&lt;&gt;"",Produit_Tarif_Stock!#REF!,"")</f>
        <v>#REF!</v>
      </c>
      <c r="G3071" s="506" t="e">
        <f>IF(Produit_Tarif_Stock!#REF!&lt;&gt;0,Produit_Tarif_Stock!#REF!,"")</f>
        <v>#REF!</v>
      </c>
      <c r="I3071" s="506" t="str">
        <f t="shared" si="96"/>
        <v/>
      </c>
      <c r="J3071" s="2" t="e">
        <f>IF(Produit_Tarif_Stock!#REF!&lt;&gt;0,Produit_Tarif_Stock!#REF!,"")</f>
        <v>#REF!</v>
      </c>
      <c r="K3071" s="2" t="e">
        <f>IF(Produit_Tarif_Stock!#REF!&lt;&gt;0,Produit_Tarif_Stock!#REF!,"")</f>
        <v>#REF!</v>
      </c>
      <c r="L3071" s="114" t="e">
        <f>IF(Produit_Tarif_Stock!#REF!&lt;&gt;0,Produit_Tarif_Stock!#REF!,"")</f>
        <v>#REF!</v>
      </c>
      <c r="M3071" s="114" t="e">
        <f>IF(Produit_Tarif_Stock!#REF!&lt;&gt;0,Produit_Tarif_Stock!#REF!,"")</f>
        <v>#REF!</v>
      </c>
      <c r="N3071" s="454"/>
      <c r="P3071" s="2" t="e">
        <f>IF(Produit_Tarif_Stock!#REF!&lt;&gt;0,Produit_Tarif_Stock!#REF!,"")</f>
        <v>#REF!</v>
      </c>
      <c r="Q3071" s="518" t="e">
        <f>IF(Produit_Tarif_Stock!#REF!&lt;&gt;0,(E3071-(E3071*H3071)-Produit_Tarif_Stock!#REF!)/Produit_Tarif_Stock!#REF!*100,(E3071-(E3071*H3071)-Produit_Tarif_Stock!#REF!)/Produit_Tarif_Stock!#REF!*100)</f>
        <v>#REF!</v>
      </c>
      <c r="R3071" s="523">
        <f t="shared" si="97"/>
        <v>0</v>
      </c>
      <c r="S3071" s="524" t="e">
        <f>Produit_Tarif_Stock!#REF!</f>
        <v>#REF!</v>
      </c>
    </row>
    <row r="3072" spans="1:19" ht="24.75" customHeight="1">
      <c r="A3072" s="228" t="e">
        <f>Produit_Tarif_Stock!#REF!</f>
        <v>#REF!</v>
      </c>
      <c r="B3072" s="118" t="e">
        <f>IF(Produit_Tarif_Stock!#REF!&lt;&gt;"",Produit_Tarif_Stock!#REF!,"")</f>
        <v>#REF!</v>
      </c>
      <c r="C3072" s="502" t="e">
        <f>IF(Produit_Tarif_Stock!#REF!&lt;&gt;"",Produit_Tarif_Stock!#REF!,"")</f>
        <v>#REF!</v>
      </c>
      <c r="D3072" s="505" t="e">
        <f>IF(Produit_Tarif_Stock!#REF!&lt;&gt;"",Produit_Tarif_Stock!#REF!,"")</f>
        <v>#REF!</v>
      </c>
      <c r="E3072" s="514" t="e">
        <f>IF(Produit_Tarif_Stock!#REF!&lt;&gt;0,Produit_Tarif_Stock!#REF!,"")</f>
        <v>#REF!</v>
      </c>
      <c r="F3072" s="2" t="e">
        <f>IF(Produit_Tarif_Stock!#REF!&lt;&gt;"",Produit_Tarif_Stock!#REF!,"")</f>
        <v>#REF!</v>
      </c>
      <c r="G3072" s="506" t="e">
        <f>IF(Produit_Tarif_Stock!#REF!&lt;&gt;0,Produit_Tarif_Stock!#REF!,"")</f>
        <v>#REF!</v>
      </c>
      <c r="I3072" s="506" t="str">
        <f t="shared" si="96"/>
        <v/>
      </c>
      <c r="J3072" s="2" t="e">
        <f>IF(Produit_Tarif_Stock!#REF!&lt;&gt;0,Produit_Tarif_Stock!#REF!,"")</f>
        <v>#REF!</v>
      </c>
      <c r="K3072" s="2" t="e">
        <f>IF(Produit_Tarif_Stock!#REF!&lt;&gt;0,Produit_Tarif_Stock!#REF!,"")</f>
        <v>#REF!</v>
      </c>
      <c r="L3072" s="114" t="e">
        <f>IF(Produit_Tarif_Stock!#REF!&lt;&gt;0,Produit_Tarif_Stock!#REF!,"")</f>
        <v>#REF!</v>
      </c>
      <c r="M3072" s="114" t="e">
        <f>IF(Produit_Tarif_Stock!#REF!&lt;&gt;0,Produit_Tarif_Stock!#REF!,"")</f>
        <v>#REF!</v>
      </c>
      <c r="N3072" s="454"/>
      <c r="P3072" s="2" t="e">
        <f>IF(Produit_Tarif_Stock!#REF!&lt;&gt;0,Produit_Tarif_Stock!#REF!,"")</f>
        <v>#REF!</v>
      </c>
      <c r="Q3072" s="518" t="e">
        <f>IF(Produit_Tarif_Stock!#REF!&lt;&gt;0,(E3072-(E3072*H3072)-Produit_Tarif_Stock!#REF!)/Produit_Tarif_Stock!#REF!*100,(E3072-(E3072*H3072)-Produit_Tarif_Stock!#REF!)/Produit_Tarif_Stock!#REF!*100)</f>
        <v>#REF!</v>
      </c>
      <c r="R3072" s="523">
        <f t="shared" si="97"/>
        <v>0</v>
      </c>
      <c r="S3072" s="524" t="e">
        <f>Produit_Tarif_Stock!#REF!</f>
        <v>#REF!</v>
      </c>
    </row>
    <row r="3073" spans="1:19" ht="24.75" customHeight="1">
      <c r="A3073" s="228" t="e">
        <f>Produit_Tarif_Stock!#REF!</f>
        <v>#REF!</v>
      </c>
      <c r="B3073" s="118" t="e">
        <f>IF(Produit_Tarif_Stock!#REF!&lt;&gt;"",Produit_Tarif_Stock!#REF!,"")</f>
        <v>#REF!</v>
      </c>
      <c r="C3073" s="502" t="e">
        <f>IF(Produit_Tarif_Stock!#REF!&lt;&gt;"",Produit_Tarif_Stock!#REF!,"")</f>
        <v>#REF!</v>
      </c>
      <c r="D3073" s="505" t="e">
        <f>IF(Produit_Tarif_Stock!#REF!&lt;&gt;"",Produit_Tarif_Stock!#REF!,"")</f>
        <v>#REF!</v>
      </c>
      <c r="E3073" s="514" t="e">
        <f>IF(Produit_Tarif_Stock!#REF!&lt;&gt;0,Produit_Tarif_Stock!#REF!,"")</f>
        <v>#REF!</v>
      </c>
      <c r="F3073" s="2" t="e">
        <f>IF(Produit_Tarif_Stock!#REF!&lt;&gt;"",Produit_Tarif_Stock!#REF!,"")</f>
        <v>#REF!</v>
      </c>
      <c r="G3073" s="506" t="e">
        <f>IF(Produit_Tarif_Stock!#REF!&lt;&gt;0,Produit_Tarif_Stock!#REF!,"")</f>
        <v>#REF!</v>
      </c>
      <c r="I3073" s="506" t="str">
        <f t="shared" si="96"/>
        <v/>
      </c>
      <c r="J3073" s="2" t="e">
        <f>IF(Produit_Tarif_Stock!#REF!&lt;&gt;0,Produit_Tarif_Stock!#REF!,"")</f>
        <v>#REF!</v>
      </c>
      <c r="K3073" s="2" t="e">
        <f>IF(Produit_Tarif_Stock!#REF!&lt;&gt;0,Produit_Tarif_Stock!#REF!,"")</f>
        <v>#REF!</v>
      </c>
      <c r="L3073" s="114" t="e">
        <f>IF(Produit_Tarif_Stock!#REF!&lt;&gt;0,Produit_Tarif_Stock!#REF!,"")</f>
        <v>#REF!</v>
      </c>
      <c r="M3073" s="114" t="e">
        <f>IF(Produit_Tarif_Stock!#REF!&lt;&gt;0,Produit_Tarif_Stock!#REF!,"")</f>
        <v>#REF!</v>
      </c>
      <c r="N3073" s="454"/>
      <c r="P3073" s="2" t="e">
        <f>IF(Produit_Tarif_Stock!#REF!&lt;&gt;0,Produit_Tarif_Stock!#REF!,"")</f>
        <v>#REF!</v>
      </c>
      <c r="Q3073" s="518" t="e">
        <f>IF(Produit_Tarif_Stock!#REF!&lt;&gt;0,(E3073-(E3073*H3073)-Produit_Tarif_Stock!#REF!)/Produit_Tarif_Stock!#REF!*100,(E3073-(E3073*H3073)-Produit_Tarif_Stock!#REF!)/Produit_Tarif_Stock!#REF!*100)</f>
        <v>#REF!</v>
      </c>
      <c r="R3073" s="523">
        <f t="shared" si="97"/>
        <v>0</v>
      </c>
      <c r="S3073" s="524" t="e">
        <f>Produit_Tarif_Stock!#REF!</f>
        <v>#REF!</v>
      </c>
    </row>
    <row r="3074" spans="1:19" ht="24.75" customHeight="1">
      <c r="A3074" s="228" t="e">
        <f>Produit_Tarif_Stock!#REF!</f>
        <v>#REF!</v>
      </c>
      <c r="B3074" s="118" t="e">
        <f>IF(Produit_Tarif_Stock!#REF!&lt;&gt;"",Produit_Tarif_Stock!#REF!,"")</f>
        <v>#REF!</v>
      </c>
      <c r="C3074" s="502" t="e">
        <f>IF(Produit_Tarif_Stock!#REF!&lt;&gt;"",Produit_Tarif_Stock!#REF!,"")</f>
        <v>#REF!</v>
      </c>
      <c r="D3074" s="505" t="e">
        <f>IF(Produit_Tarif_Stock!#REF!&lt;&gt;"",Produit_Tarif_Stock!#REF!,"")</f>
        <v>#REF!</v>
      </c>
      <c r="E3074" s="514" t="e">
        <f>IF(Produit_Tarif_Stock!#REF!&lt;&gt;0,Produit_Tarif_Stock!#REF!,"")</f>
        <v>#REF!</v>
      </c>
      <c r="F3074" s="2" t="e">
        <f>IF(Produit_Tarif_Stock!#REF!&lt;&gt;"",Produit_Tarif_Stock!#REF!,"")</f>
        <v>#REF!</v>
      </c>
      <c r="G3074" s="506" t="e">
        <f>IF(Produit_Tarif_Stock!#REF!&lt;&gt;0,Produit_Tarif_Stock!#REF!,"")</f>
        <v>#REF!</v>
      </c>
      <c r="I3074" s="506" t="str">
        <f t="shared" si="96"/>
        <v/>
      </c>
      <c r="J3074" s="2" t="e">
        <f>IF(Produit_Tarif_Stock!#REF!&lt;&gt;0,Produit_Tarif_Stock!#REF!,"")</f>
        <v>#REF!</v>
      </c>
      <c r="K3074" s="2" t="e">
        <f>IF(Produit_Tarif_Stock!#REF!&lt;&gt;0,Produit_Tarif_Stock!#REF!,"")</f>
        <v>#REF!</v>
      </c>
      <c r="L3074" s="114" t="e">
        <f>IF(Produit_Tarif_Stock!#REF!&lt;&gt;0,Produit_Tarif_Stock!#REF!,"")</f>
        <v>#REF!</v>
      </c>
      <c r="M3074" s="114" t="e">
        <f>IF(Produit_Tarif_Stock!#REF!&lt;&gt;0,Produit_Tarif_Stock!#REF!,"")</f>
        <v>#REF!</v>
      </c>
      <c r="N3074" s="454"/>
      <c r="P3074" s="2" t="e">
        <f>IF(Produit_Tarif_Stock!#REF!&lt;&gt;0,Produit_Tarif_Stock!#REF!,"")</f>
        <v>#REF!</v>
      </c>
      <c r="Q3074" s="518" t="e">
        <f>IF(Produit_Tarif_Stock!#REF!&lt;&gt;0,(E3074-(E3074*H3074)-Produit_Tarif_Stock!#REF!)/Produit_Tarif_Stock!#REF!*100,(E3074-(E3074*H3074)-Produit_Tarif_Stock!#REF!)/Produit_Tarif_Stock!#REF!*100)</f>
        <v>#REF!</v>
      </c>
      <c r="R3074" s="523">
        <f t="shared" si="97"/>
        <v>0</v>
      </c>
      <c r="S3074" s="524" t="e">
        <f>Produit_Tarif_Stock!#REF!</f>
        <v>#REF!</v>
      </c>
    </row>
    <row r="3075" spans="1:19" ht="24.75" customHeight="1">
      <c r="A3075" s="228" t="e">
        <f>Produit_Tarif_Stock!#REF!</f>
        <v>#REF!</v>
      </c>
      <c r="B3075" s="118" t="e">
        <f>IF(Produit_Tarif_Stock!#REF!&lt;&gt;"",Produit_Tarif_Stock!#REF!,"")</f>
        <v>#REF!</v>
      </c>
      <c r="C3075" s="502" t="e">
        <f>IF(Produit_Tarif_Stock!#REF!&lt;&gt;"",Produit_Tarif_Stock!#REF!,"")</f>
        <v>#REF!</v>
      </c>
      <c r="D3075" s="505" t="e">
        <f>IF(Produit_Tarif_Stock!#REF!&lt;&gt;"",Produit_Tarif_Stock!#REF!,"")</f>
        <v>#REF!</v>
      </c>
      <c r="E3075" s="514" t="e">
        <f>IF(Produit_Tarif_Stock!#REF!&lt;&gt;0,Produit_Tarif_Stock!#REF!,"")</f>
        <v>#REF!</v>
      </c>
      <c r="F3075" s="2" t="e">
        <f>IF(Produit_Tarif_Stock!#REF!&lt;&gt;"",Produit_Tarif_Stock!#REF!,"")</f>
        <v>#REF!</v>
      </c>
      <c r="G3075" s="506" t="e">
        <f>IF(Produit_Tarif_Stock!#REF!&lt;&gt;0,Produit_Tarif_Stock!#REF!,"")</f>
        <v>#REF!</v>
      </c>
      <c r="I3075" s="506" t="str">
        <f t="shared" si="96"/>
        <v/>
      </c>
      <c r="J3075" s="2" t="e">
        <f>IF(Produit_Tarif_Stock!#REF!&lt;&gt;0,Produit_Tarif_Stock!#REF!,"")</f>
        <v>#REF!</v>
      </c>
      <c r="K3075" s="2" t="e">
        <f>IF(Produit_Tarif_Stock!#REF!&lt;&gt;0,Produit_Tarif_Stock!#REF!,"")</f>
        <v>#REF!</v>
      </c>
      <c r="L3075" s="114" t="e">
        <f>IF(Produit_Tarif_Stock!#REF!&lt;&gt;0,Produit_Tarif_Stock!#REF!,"")</f>
        <v>#REF!</v>
      </c>
      <c r="M3075" s="114" t="e">
        <f>IF(Produit_Tarif_Stock!#REF!&lt;&gt;0,Produit_Tarif_Stock!#REF!,"")</f>
        <v>#REF!</v>
      </c>
      <c r="N3075" s="454"/>
      <c r="P3075" s="2" t="e">
        <f>IF(Produit_Tarif_Stock!#REF!&lt;&gt;0,Produit_Tarif_Stock!#REF!,"")</f>
        <v>#REF!</v>
      </c>
      <c r="Q3075" s="518" t="e">
        <f>IF(Produit_Tarif_Stock!#REF!&lt;&gt;0,(E3075-(E3075*H3075)-Produit_Tarif_Stock!#REF!)/Produit_Tarif_Stock!#REF!*100,(E3075-(E3075*H3075)-Produit_Tarif_Stock!#REF!)/Produit_Tarif_Stock!#REF!*100)</f>
        <v>#REF!</v>
      </c>
      <c r="R3075" s="523">
        <f t="shared" si="97"/>
        <v>0</v>
      </c>
      <c r="S3075" s="524" t="e">
        <f>Produit_Tarif_Stock!#REF!</f>
        <v>#REF!</v>
      </c>
    </row>
    <row r="3076" spans="1:19" ht="24.75" customHeight="1">
      <c r="A3076" s="228" t="e">
        <f>Produit_Tarif_Stock!#REF!</f>
        <v>#REF!</v>
      </c>
      <c r="B3076" s="118" t="e">
        <f>IF(Produit_Tarif_Stock!#REF!&lt;&gt;"",Produit_Tarif_Stock!#REF!,"")</f>
        <v>#REF!</v>
      </c>
      <c r="C3076" s="502" t="e">
        <f>IF(Produit_Tarif_Stock!#REF!&lt;&gt;"",Produit_Tarif_Stock!#REF!,"")</f>
        <v>#REF!</v>
      </c>
      <c r="D3076" s="505" t="e">
        <f>IF(Produit_Tarif_Stock!#REF!&lt;&gt;"",Produit_Tarif_Stock!#REF!,"")</f>
        <v>#REF!</v>
      </c>
      <c r="E3076" s="514" t="e">
        <f>IF(Produit_Tarif_Stock!#REF!&lt;&gt;0,Produit_Tarif_Stock!#REF!,"")</f>
        <v>#REF!</v>
      </c>
      <c r="F3076" s="2" t="e">
        <f>IF(Produit_Tarif_Stock!#REF!&lt;&gt;"",Produit_Tarif_Stock!#REF!,"")</f>
        <v>#REF!</v>
      </c>
      <c r="G3076" s="506" t="e">
        <f>IF(Produit_Tarif_Stock!#REF!&lt;&gt;0,Produit_Tarif_Stock!#REF!,"")</f>
        <v>#REF!</v>
      </c>
      <c r="I3076" s="506" t="str">
        <f t="shared" si="96"/>
        <v/>
      </c>
      <c r="J3076" s="2" t="e">
        <f>IF(Produit_Tarif_Stock!#REF!&lt;&gt;0,Produit_Tarif_Stock!#REF!,"")</f>
        <v>#REF!</v>
      </c>
      <c r="K3076" s="2" t="e">
        <f>IF(Produit_Tarif_Stock!#REF!&lt;&gt;0,Produit_Tarif_Stock!#REF!,"")</f>
        <v>#REF!</v>
      </c>
      <c r="L3076" s="114" t="e">
        <f>IF(Produit_Tarif_Stock!#REF!&lt;&gt;0,Produit_Tarif_Stock!#REF!,"")</f>
        <v>#REF!</v>
      </c>
      <c r="M3076" s="114" t="e">
        <f>IF(Produit_Tarif_Stock!#REF!&lt;&gt;0,Produit_Tarif_Stock!#REF!,"")</f>
        <v>#REF!</v>
      </c>
      <c r="N3076" s="454"/>
      <c r="P3076" s="2" t="e">
        <f>IF(Produit_Tarif_Stock!#REF!&lt;&gt;0,Produit_Tarif_Stock!#REF!,"")</f>
        <v>#REF!</v>
      </c>
      <c r="Q3076" s="518" t="e">
        <f>IF(Produit_Tarif_Stock!#REF!&lt;&gt;0,(E3076-(E3076*H3076)-Produit_Tarif_Stock!#REF!)/Produit_Tarif_Stock!#REF!*100,(E3076-(E3076*H3076)-Produit_Tarif_Stock!#REF!)/Produit_Tarif_Stock!#REF!*100)</f>
        <v>#REF!</v>
      </c>
      <c r="R3076" s="523">
        <f t="shared" si="97"/>
        <v>0</v>
      </c>
      <c r="S3076" s="524" t="e">
        <f>Produit_Tarif_Stock!#REF!</f>
        <v>#REF!</v>
      </c>
    </row>
    <row r="3077" spans="1:19" ht="24.75" customHeight="1">
      <c r="A3077" s="228" t="e">
        <f>Produit_Tarif_Stock!#REF!</f>
        <v>#REF!</v>
      </c>
      <c r="B3077" s="118" t="e">
        <f>IF(Produit_Tarif_Stock!#REF!&lt;&gt;"",Produit_Tarif_Stock!#REF!,"")</f>
        <v>#REF!</v>
      </c>
      <c r="C3077" s="502" t="e">
        <f>IF(Produit_Tarif_Stock!#REF!&lt;&gt;"",Produit_Tarif_Stock!#REF!,"")</f>
        <v>#REF!</v>
      </c>
      <c r="D3077" s="505" t="e">
        <f>IF(Produit_Tarif_Stock!#REF!&lt;&gt;"",Produit_Tarif_Stock!#REF!,"")</f>
        <v>#REF!</v>
      </c>
      <c r="E3077" s="514" t="e">
        <f>IF(Produit_Tarif_Stock!#REF!&lt;&gt;0,Produit_Tarif_Stock!#REF!,"")</f>
        <v>#REF!</v>
      </c>
      <c r="F3077" s="2" t="e">
        <f>IF(Produit_Tarif_Stock!#REF!&lt;&gt;"",Produit_Tarif_Stock!#REF!,"")</f>
        <v>#REF!</v>
      </c>
      <c r="G3077" s="506" t="e">
        <f>IF(Produit_Tarif_Stock!#REF!&lt;&gt;0,Produit_Tarif_Stock!#REF!,"")</f>
        <v>#REF!</v>
      </c>
      <c r="I3077" s="506" t="str">
        <f t="shared" si="96"/>
        <v/>
      </c>
      <c r="J3077" s="2" t="e">
        <f>IF(Produit_Tarif_Stock!#REF!&lt;&gt;0,Produit_Tarif_Stock!#REF!,"")</f>
        <v>#REF!</v>
      </c>
      <c r="K3077" s="2" t="e">
        <f>IF(Produit_Tarif_Stock!#REF!&lt;&gt;0,Produit_Tarif_Stock!#REF!,"")</f>
        <v>#REF!</v>
      </c>
      <c r="L3077" s="114" t="e">
        <f>IF(Produit_Tarif_Stock!#REF!&lt;&gt;0,Produit_Tarif_Stock!#REF!,"")</f>
        <v>#REF!</v>
      </c>
      <c r="M3077" s="114" t="e">
        <f>IF(Produit_Tarif_Stock!#REF!&lt;&gt;0,Produit_Tarif_Stock!#REF!,"")</f>
        <v>#REF!</v>
      </c>
      <c r="N3077" s="454"/>
      <c r="P3077" s="2" t="e">
        <f>IF(Produit_Tarif_Stock!#REF!&lt;&gt;0,Produit_Tarif_Stock!#REF!,"")</f>
        <v>#REF!</v>
      </c>
      <c r="Q3077" s="518" t="e">
        <f>IF(Produit_Tarif_Stock!#REF!&lt;&gt;0,(E3077-(E3077*H3077)-Produit_Tarif_Stock!#REF!)/Produit_Tarif_Stock!#REF!*100,(E3077-(E3077*H3077)-Produit_Tarif_Stock!#REF!)/Produit_Tarif_Stock!#REF!*100)</f>
        <v>#REF!</v>
      </c>
      <c r="R3077" s="523">
        <f t="shared" si="97"/>
        <v>0</v>
      </c>
      <c r="S3077" s="524" t="e">
        <f>Produit_Tarif_Stock!#REF!</f>
        <v>#REF!</v>
      </c>
    </row>
    <row r="3078" spans="1:19" ht="24.75" customHeight="1">
      <c r="A3078" s="228" t="e">
        <f>Produit_Tarif_Stock!#REF!</f>
        <v>#REF!</v>
      </c>
      <c r="B3078" s="118" t="e">
        <f>IF(Produit_Tarif_Stock!#REF!&lt;&gt;"",Produit_Tarif_Stock!#REF!,"")</f>
        <v>#REF!</v>
      </c>
      <c r="C3078" s="502" t="e">
        <f>IF(Produit_Tarif_Stock!#REF!&lt;&gt;"",Produit_Tarif_Stock!#REF!,"")</f>
        <v>#REF!</v>
      </c>
      <c r="D3078" s="505" t="e">
        <f>IF(Produit_Tarif_Stock!#REF!&lt;&gt;"",Produit_Tarif_Stock!#REF!,"")</f>
        <v>#REF!</v>
      </c>
      <c r="E3078" s="514" t="e">
        <f>IF(Produit_Tarif_Stock!#REF!&lt;&gt;0,Produit_Tarif_Stock!#REF!,"")</f>
        <v>#REF!</v>
      </c>
      <c r="F3078" s="2" t="e">
        <f>IF(Produit_Tarif_Stock!#REF!&lt;&gt;"",Produit_Tarif_Stock!#REF!,"")</f>
        <v>#REF!</v>
      </c>
      <c r="G3078" s="506" t="e">
        <f>IF(Produit_Tarif_Stock!#REF!&lt;&gt;0,Produit_Tarif_Stock!#REF!,"")</f>
        <v>#REF!</v>
      </c>
      <c r="I3078" s="506" t="str">
        <f t="shared" si="96"/>
        <v/>
      </c>
      <c r="J3078" s="2" t="e">
        <f>IF(Produit_Tarif_Stock!#REF!&lt;&gt;0,Produit_Tarif_Stock!#REF!,"")</f>
        <v>#REF!</v>
      </c>
      <c r="K3078" s="2" t="e">
        <f>IF(Produit_Tarif_Stock!#REF!&lt;&gt;0,Produit_Tarif_Stock!#REF!,"")</f>
        <v>#REF!</v>
      </c>
      <c r="L3078" s="114" t="e">
        <f>IF(Produit_Tarif_Stock!#REF!&lt;&gt;0,Produit_Tarif_Stock!#REF!,"")</f>
        <v>#REF!</v>
      </c>
      <c r="M3078" s="114" t="e">
        <f>IF(Produit_Tarif_Stock!#REF!&lt;&gt;0,Produit_Tarif_Stock!#REF!,"")</f>
        <v>#REF!</v>
      </c>
      <c r="N3078" s="454"/>
      <c r="P3078" s="2" t="e">
        <f>IF(Produit_Tarif_Stock!#REF!&lt;&gt;0,Produit_Tarif_Stock!#REF!,"")</f>
        <v>#REF!</v>
      </c>
      <c r="Q3078" s="518" t="e">
        <f>IF(Produit_Tarif_Stock!#REF!&lt;&gt;0,(E3078-(E3078*H3078)-Produit_Tarif_Stock!#REF!)/Produit_Tarif_Stock!#REF!*100,(E3078-(E3078*H3078)-Produit_Tarif_Stock!#REF!)/Produit_Tarif_Stock!#REF!*100)</f>
        <v>#REF!</v>
      </c>
      <c r="R3078" s="523">
        <f t="shared" si="97"/>
        <v>0</v>
      </c>
      <c r="S3078" s="524" t="e">
        <f>Produit_Tarif_Stock!#REF!</f>
        <v>#REF!</v>
      </c>
    </row>
    <row r="3079" spans="1:19" ht="24.75" customHeight="1">
      <c r="A3079" s="228" t="e">
        <f>Produit_Tarif_Stock!#REF!</f>
        <v>#REF!</v>
      </c>
      <c r="B3079" s="118" t="e">
        <f>IF(Produit_Tarif_Stock!#REF!&lt;&gt;"",Produit_Tarif_Stock!#REF!,"")</f>
        <v>#REF!</v>
      </c>
      <c r="C3079" s="502" t="e">
        <f>IF(Produit_Tarif_Stock!#REF!&lt;&gt;"",Produit_Tarif_Stock!#REF!,"")</f>
        <v>#REF!</v>
      </c>
      <c r="D3079" s="505" t="e">
        <f>IF(Produit_Tarif_Stock!#REF!&lt;&gt;"",Produit_Tarif_Stock!#REF!,"")</f>
        <v>#REF!</v>
      </c>
      <c r="E3079" s="514" t="e">
        <f>IF(Produit_Tarif_Stock!#REF!&lt;&gt;0,Produit_Tarif_Stock!#REF!,"")</f>
        <v>#REF!</v>
      </c>
      <c r="F3079" s="2" t="e">
        <f>IF(Produit_Tarif_Stock!#REF!&lt;&gt;"",Produit_Tarif_Stock!#REF!,"")</f>
        <v>#REF!</v>
      </c>
      <c r="G3079" s="506" t="e">
        <f>IF(Produit_Tarif_Stock!#REF!&lt;&gt;0,Produit_Tarif_Stock!#REF!,"")</f>
        <v>#REF!</v>
      </c>
      <c r="I3079" s="506" t="str">
        <f t="shared" ref="I3079:I3142" si="98">IF(H3079&gt;0,E3079-(E3079*H3079),"")</f>
        <v/>
      </c>
      <c r="J3079" s="2" t="e">
        <f>IF(Produit_Tarif_Stock!#REF!&lt;&gt;0,Produit_Tarif_Stock!#REF!,"")</f>
        <v>#REF!</v>
      </c>
      <c r="K3079" s="2" t="e">
        <f>IF(Produit_Tarif_Stock!#REF!&lt;&gt;0,Produit_Tarif_Stock!#REF!,"")</f>
        <v>#REF!</v>
      </c>
      <c r="L3079" s="114" t="e">
        <f>IF(Produit_Tarif_Stock!#REF!&lt;&gt;0,Produit_Tarif_Stock!#REF!,"")</f>
        <v>#REF!</v>
      </c>
      <c r="M3079" s="114" t="e">
        <f>IF(Produit_Tarif_Stock!#REF!&lt;&gt;0,Produit_Tarif_Stock!#REF!,"")</f>
        <v>#REF!</v>
      </c>
      <c r="N3079" s="454"/>
      <c r="P3079" s="2" t="e">
        <f>IF(Produit_Tarif_Stock!#REF!&lt;&gt;0,Produit_Tarif_Stock!#REF!,"")</f>
        <v>#REF!</v>
      </c>
      <c r="Q3079" s="518" t="e">
        <f>IF(Produit_Tarif_Stock!#REF!&lt;&gt;0,(E3079-(E3079*H3079)-Produit_Tarif_Stock!#REF!)/Produit_Tarif_Stock!#REF!*100,(E3079-(E3079*H3079)-Produit_Tarif_Stock!#REF!)/Produit_Tarif_Stock!#REF!*100)</f>
        <v>#REF!</v>
      </c>
      <c r="R3079" s="523">
        <f t="shared" ref="R3079:R3142" si="99">SUM(H3079:H5072)</f>
        <v>0</v>
      </c>
      <c r="S3079" s="524" t="e">
        <f>Produit_Tarif_Stock!#REF!</f>
        <v>#REF!</v>
      </c>
    </row>
    <row r="3080" spans="1:19" ht="24.75" customHeight="1">
      <c r="A3080" s="228" t="e">
        <f>Produit_Tarif_Stock!#REF!</f>
        <v>#REF!</v>
      </c>
      <c r="B3080" s="118" t="e">
        <f>IF(Produit_Tarif_Stock!#REF!&lt;&gt;"",Produit_Tarif_Stock!#REF!,"")</f>
        <v>#REF!</v>
      </c>
      <c r="C3080" s="502" t="e">
        <f>IF(Produit_Tarif_Stock!#REF!&lt;&gt;"",Produit_Tarif_Stock!#REF!,"")</f>
        <v>#REF!</v>
      </c>
      <c r="D3080" s="505" t="e">
        <f>IF(Produit_Tarif_Stock!#REF!&lt;&gt;"",Produit_Tarif_Stock!#REF!,"")</f>
        <v>#REF!</v>
      </c>
      <c r="E3080" s="514" t="e">
        <f>IF(Produit_Tarif_Stock!#REF!&lt;&gt;0,Produit_Tarif_Stock!#REF!,"")</f>
        <v>#REF!</v>
      </c>
      <c r="F3080" s="2" t="e">
        <f>IF(Produit_Tarif_Stock!#REF!&lt;&gt;"",Produit_Tarif_Stock!#REF!,"")</f>
        <v>#REF!</v>
      </c>
      <c r="G3080" s="506" t="e">
        <f>IF(Produit_Tarif_Stock!#REF!&lt;&gt;0,Produit_Tarif_Stock!#REF!,"")</f>
        <v>#REF!</v>
      </c>
      <c r="I3080" s="506" t="str">
        <f t="shared" si="98"/>
        <v/>
      </c>
      <c r="J3080" s="2" t="e">
        <f>IF(Produit_Tarif_Stock!#REF!&lt;&gt;0,Produit_Tarif_Stock!#REF!,"")</f>
        <v>#REF!</v>
      </c>
      <c r="K3080" s="2" t="e">
        <f>IF(Produit_Tarif_Stock!#REF!&lt;&gt;0,Produit_Tarif_Stock!#REF!,"")</f>
        <v>#REF!</v>
      </c>
      <c r="L3080" s="114" t="e">
        <f>IF(Produit_Tarif_Stock!#REF!&lt;&gt;0,Produit_Tarif_Stock!#REF!,"")</f>
        <v>#REF!</v>
      </c>
      <c r="M3080" s="114" t="e">
        <f>IF(Produit_Tarif_Stock!#REF!&lt;&gt;0,Produit_Tarif_Stock!#REF!,"")</f>
        <v>#REF!</v>
      </c>
      <c r="N3080" s="454"/>
      <c r="P3080" s="2" t="e">
        <f>IF(Produit_Tarif_Stock!#REF!&lt;&gt;0,Produit_Tarif_Stock!#REF!,"")</f>
        <v>#REF!</v>
      </c>
      <c r="Q3080" s="518" t="e">
        <f>IF(Produit_Tarif_Stock!#REF!&lt;&gt;0,(E3080-(E3080*H3080)-Produit_Tarif_Stock!#REF!)/Produit_Tarif_Stock!#REF!*100,(E3080-(E3080*H3080)-Produit_Tarif_Stock!#REF!)/Produit_Tarif_Stock!#REF!*100)</f>
        <v>#REF!</v>
      </c>
      <c r="R3080" s="523">
        <f t="shared" si="99"/>
        <v>0</v>
      </c>
      <c r="S3080" s="524" t="e">
        <f>Produit_Tarif_Stock!#REF!</f>
        <v>#REF!</v>
      </c>
    </row>
    <row r="3081" spans="1:19" ht="24.75" customHeight="1">
      <c r="A3081" s="228" t="e">
        <f>Produit_Tarif_Stock!#REF!</f>
        <v>#REF!</v>
      </c>
      <c r="B3081" s="118" t="e">
        <f>IF(Produit_Tarif_Stock!#REF!&lt;&gt;"",Produit_Tarif_Stock!#REF!,"")</f>
        <v>#REF!</v>
      </c>
      <c r="C3081" s="502" t="e">
        <f>IF(Produit_Tarif_Stock!#REF!&lt;&gt;"",Produit_Tarif_Stock!#REF!,"")</f>
        <v>#REF!</v>
      </c>
      <c r="D3081" s="505" t="e">
        <f>IF(Produit_Tarif_Stock!#REF!&lt;&gt;"",Produit_Tarif_Stock!#REF!,"")</f>
        <v>#REF!</v>
      </c>
      <c r="E3081" s="514" t="e">
        <f>IF(Produit_Tarif_Stock!#REF!&lt;&gt;0,Produit_Tarif_Stock!#REF!,"")</f>
        <v>#REF!</v>
      </c>
      <c r="F3081" s="2" t="e">
        <f>IF(Produit_Tarif_Stock!#REF!&lt;&gt;"",Produit_Tarif_Stock!#REF!,"")</f>
        <v>#REF!</v>
      </c>
      <c r="G3081" s="506" t="e">
        <f>IF(Produit_Tarif_Stock!#REF!&lt;&gt;0,Produit_Tarif_Stock!#REF!,"")</f>
        <v>#REF!</v>
      </c>
      <c r="I3081" s="506" t="str">
        <f t="shared" si="98"/>
        <v/>
      </c>
      <c r="J3081" s="2" t="e">
        <f>IF(Produit_Tarif_Stock!#REF!&lt;&gt;0,Produit_Tarif_Stock!#REF!,"")</f>
        <v>#REF!</v>
      </c>
      <c r="K3081" s="2" t="e">
        <f>IF(Produit_Tarif_Stock!#REF!&lt;&gt;0,Produit_Tarif_Stock!#REF!,"")</f>
        <v>#REF!</v>
      </c>
      <c r="L3081" s="114" t="e">
        <f>IF(Produit_Tarif_Stock!#REF!&lt;&gt;0,Produit_Tarif_Stock!#REF!,"")</f>
        <v>#REF!</v>
      </c>
      <c r="M3081" s="114" t="e">
        <f>IF(Produit_Tarif_Stock!#REF!&lt;&gt;0,Produit_Tarif_Stock!#REF!,"")</f>
        <v>#REF!</v>
      </c>
      <c r="N3081" s="454"/>
      <c r="P3081" s="2" t="e">
        <f>IF(Produit_Tarif_Stock!#REF!&lt;&gt;0,Produit_Tarif_Stock!#REF!,"")</f>
        <v>#REF!</v>
      </c>
      <c r="Q3081" s="518" t="e">
        <f>IF(Produit_Tarif_Stock!#REF!&lt;&gt;0,(E3081-(E3081*H3081)-Produit_Tarif_Stock!#REF!)/Produit_Tarif_Stock!#REF!*100,(E3081-(E3081*H3081)-Produit_Tarif_Stock!#REF!)/Produit_Tarif_Stock!#REF!*100)</f>
        <v>#REF!</v>
      </c>
      <c r="R3081" s="523">
        <f t="shared" si="99"/>
        <v>0</v>
      </c>
      <c r="S3081" s="524" t="e">
        <f>Produit_Tarif_Stock!#REF!</f>
        <v>#REF!</v>
      </c>
    </row>
    <row r="3082" spans="1:19" ht="24.75" customHeight="1">
      <c r="A3082" s="228" t="e">
        <f>Produit_Tarif_Stock!#REF!</f>
        <v>#REF!</v>
      </c>
      <c r="B3082" s="118" t="e">
        <f>IF(Produit_Tarif_Stock!#REF!&lt;&gt;"",Produit_Tarif_Stock!#REF!,"")</f>
        <v>#REF!</v>
      </c>
      <c r="C3082" s="502" t="e">
        <f>IF(Produit_Tarif_Stock!#REF!&lt;&gt;"",Produit_Tarif_Stock!#REF!,"")</f>
        <v>#REF!</v>
      </c>
      <c r="D3082" s="505" t="e">
        <f>IF(Produit_Tarif_Stock!#REF!&lt;&gt;"",Produit_Tarif_Stock!#REF!,"")</f>
        <v>#REF!</v>
      </c>
      <c r="E3082" s="514" t="e">
        <f>IF(Produit_Tarif_Stock!#REF!&lt;&gt;0,Produit_Tarif_Stock!#REF!,"")</f>
        <v>#REF!</v>
      </c>
      <c r="F3082" s="2" t="e">
        <f>IF(Produit_Tarif_Stock!#REF!&lt;&gt;"",Produit_Tarif_Stock!#REF!,"")</f>
        <v>#REF!</v>
      </c>
      <c r="G3082" s="506" t="e">
        <f>IF(Produit_Tarif_Stock!#REF!&lt;&gt;0,Produit_Tarif_Stock!#REF!,"")</f>
        <v>#REF!</v>
      </c>
      <c r="I3082" s="506" t="str">
        <f t="shared" si="98"/>
        <v/>
      </c>
      <c r="J3082" s="2" t="e">
        <f>IF(Produit_Tarif_Stock!#REF!&lt;&gt;0,Produit_Tarif_Stock!#REF!,"")</f>
        <v>#REF!</v>
      </c>
      <c r="K3082" s="2" t="e">
        <f>IF(Produit_Tarif_Stock!#REF!&lt;&gt;0,Produit_Tarif_Stock!#REF!,"")</f>
        <v>#REF!</v>
      </c>
      <c r="L3082" s="114" t="e">
        <f>IF(Produit_Tarif_Stock!#REF!&lt;&gt;0,Produit_Tarif_Stock!#REF!,"")</f>
        <v>#REF!</v>
      </c>
      <c r="M3082" s="114" t="e">
        <f>IF(Produit_Tarif_Stock!#REF!&lt;&gt;0,Produit_Tarif_Stock!#REF!,"")</f>
        <v>#REF!</v>
      </c>
      <c r="N3082" s="454"/>
      <c r="P3082" s="2" t="e">
        <f>IF(Produit_Tarif_Stock!#REF!&lt;&gt;0,Produit_Tarif_Stock!#REF!,"")</f>
        <v>#REF!</v>
      </c>
      <c r="Q3082" s="518" t="e">
        <f>IF(Produit_Tarif_Stock!#REF!&lt;&gt;0,(E3082-(E3082*H3082)-Produit_Tarif_Stock!#REF!)/Produit_Tarif_Stock!#REF!*100,(E3082-(E3082*H3082)-Produit_Tarif_Stock!#REF!)/Produit_Tarif_Stock!#REF!*100)</f>
        <v>#REF!</v>
      </c>
      <c r="R3082" s="523">
        <f t="shared" si="99"/>
        <v>0</v>
      </c>
      <c r="S3082" s="524" t="e">
        <f>Produit_Tarif_Stock!#REF!</f>
        <v>#REF!</v>
      </c>
    </row>
    <row r="3083" spans="1:19" ht="24.75" customHeight="1">
      <c r="A3083" s="228" t="e">
        <f>Produit_Tarif_Stock!#REF!</f>
        <v>#REF!</v>
      </c>
      <c r="B3083" s="118" t="e">
        <f>IF(Produit_Tarif_Stock!#REF!&lt;&gt;"",Produit_Tarif_Stock!#REF!,"")</f>
        <v>#REF!</v>
      </c>
      <c r="C3083" s="502" t="e">
        <f>IF(Produit_Tarif_Stock!#REF!&lt;&gt;"",Produit_Tarif_Stock!#REF!,"")</f>
        <v>#REF!</v>
      </c>
      <c r="D3083" s="505" t="e">
        <f>IF(Produit_Tarif_Stock!#REF!&lt;&gt;"",Produit_Tarif_Stock!#REF!,"")</f>
        <v>#REF!</v>
      </c>
      <c r="E3083" s="514" t="e">
        <f>IF(Produit_Tarif_Stock!#REF!&lt;&gt;0,Produit_Tarif_Stock!#REF!,"")</f>
        <v>#REF!</v>
      </c>
      <c r="F3083" s="2" t="e">
        <f>IF(Produit_Tarif_Stock!#REF!&lt;&gt;"",Produit_Tarif_Stock!#REF!,"")</f>
        <v>#REF!</v>
      </c>
      <c r="G3083" s="506" t="e">
        <f>IF(Produit_Tarif_Stock!#REF!&lt;&gt;0,Produit_Tarif_Stock!#REF!,"")</f>
        <v>#REF!</v>
      </c>
      <c r="I3083" s="506" t="str">
        <f t="shared" si="98"/>
        <v/>
      </c>
      <c r="J3083" s="2" t="e">
        <f>IF(Produit_Tarif_Stock!#REF!&lt;&gt;0,Produit_Tarif_Stock!#REF!,"")</f>
        <v>#REF!</v>
      </c>
      <c r="K3083" s="2" t="e">
        <f>IF(Produit_Tarif_Stock!#REF!&lt;&gt;0,Produit_Tarif_Stock!#REF!,"")</f>
        <v>#REF!</v>
      </c>
      <c r="L3083" s="114" t="e">
        <f>IF(Produit_Tarif_Stock!#REF!&lt;&gt;0,Produit_Tarif_Stock!#REF!,"")</f>
        <v>#REF!</v>
      </c>
      <c r="M3083" s="114" t="e">
        <f>IF(Produit_Tarif_Stock!#REF!&lt;&gt;0,Produit_Tarif_Stock!#REF!,"")</f>
        <v>#REF!</v>
      </c>
      <c r="N3083" s="454"/>
      <c r="P3083" s="2" t="e">
        <f>IF(Produit_Tarif_Stock!#REF!&lt;&gt;0,Produit_Tarif_Stock!#REF!,"")</f>
        <v>#REF!</v>
      </c>
      <c r="Q3083" s="518" t="e">
        <f>IF(Produit_Tarif_Stock!#REF!&lt;&gt;0,(E3083-(E3083*H3083)-Produit_Tarif_Stock!#REF!)/Produit_Tarif_Stock!#REF!*100,(E3083-(E3083*H3083)-Produit_Tarif_Stock!#REF!)/Produit_Tarif_Stock!#REF!*100)</f>
        <v>#REF!</v>
      </c>
      <c r="R3083" s="523">
        <f t="shared" si="99"/>
        <v>0</v>
      </c>
      <c r="S3083" s="524" t="e">
        <f>Produit_Tarif_Stock!#REF!</f>
        <v>#REF!</v>
      </c>
    </row>
    <row r="3084" spans="1:19" ht="24.75" customHeight="1">
      <c r="A3084" s="228" t="e">
        <f>Produit_Tarif_Stock!#REF!</f>
        <v>#REF!</v>
      </c>
      <c r="B3084" s="118" t="e">
        <f>IF(Produit_Tarif_Stock!#REF!&lt;&gt;"",Produit_Tarif_Stock!#REF!,"")</f>
        <v>#REF!</v>
      </c>
      <c r="C3084" s="502" t="e">
        <f>IF(Produit_Tarif_Stock!#REF!&lt;&gt;"",Produit_Tarif_Stock!#REF!,"")</f>
        <v>#REF!</v>
      </c>
      <c r="D3084" s="505" t="e">
        <f>IF(Produit_Tarif_Stock!#REF!&lt;&gt;"",Produit_Tarif_Stock!#REF!,"")</f>
        <v>#REF!</v>
      </c>
      <c r="E3084" s="514" t="e">
        <f>IF(Produit_Tarif_Stock!#REF!&lt;&gt;0,Produit_Tarif_Stock!#REF!,"")</f>
        <v>#REF!</v>
      </c>
      <c r="F3084" s="2" t="e">
        <f>IF(Produit_Tarif_Stock!#REF!&lt;&gt;"",Produit_Tarif_Stock!#REF!,"")</f>
        <v>#REF!</v>
      </c>
      <c r="G3084" s="506" t="e">
        <f>IF(Produit_Tarif_Stock!#REF!&lt;&gt;0,Produit_Tarif_Stock!#REF!,"")</f>
        <v>#REF!</v>
      </c>
      <c r="I3084" s="506" t="str">
        <f t="shared" si="98"/>
        <v/>
      </c>
      <c r="J3084" s="2" t="e">
        <f>IF(Produit_Tarif_Stock!#REF!&lt;&gt;0,Produit_Tarif_Stock!#REF!,"")</f>
        <v>#REF!</v>
      </c>
      <c r="K3084" s="2" t="e">
        <f>IF(Produit_Tarif_Stock!#REF!&lt;&gt;0,Produit_Tarif_Stock!#REF!,"")</f>
        <v>#REF!</v>
      </c>
      <c r="L3084" s="114" t="e">
        <f>IF(Produit_Tarif_Stock!#REF!&lt;&gt;0,Produit_Tarif_Stock!#REF!,"")</f>
        <v>#REF!</v>
      </c>
      <c r="M3084" s="114" t="e">
        <f>IF(Produit_Tarif_Stock!#REF!&lt;&gt;0,Produit_Tarif_Stock!#REF!,"")</f>
        <v>#REF!</v>
      </c>
      <c r="N3084" s="454"/>
      <c r="P3084" s="2" t="e">
        <f>IF(Produit_Tarif_Stock!#REF!&lt;&gt;0,Produit_Tarif_Stock!#REF!,"")</f>
        <v>#REF!</v>
      </c>
      <c r="Q3084" s="518" t="e">
        <f>IF(Produit_Tarif_Stock!#REF!&lt;&gt;0,(E3084-(E3084*H3084)-Produit_Tarif_Stock!#REF!)/Produit_Tarif_Stock!#REF!*100,(E3084-(E3084*H3084)-Produit_Tarif_Stock!#REF!)/Produit_Tarif_Stock!#REF!*100)</f>
        <v>#REF!</v>
      </c>
      <c r="R3084" s="523">
        <f t="shared" si="99"/>
        <v>0</v>
      </c>
      <c r="S3084" s="524" t="e">
        <f>Produit_Tarif_Stock!#REF!</f>
        <v>#REF!</v>
      </c>
    </row>
    <row r="3085" spans="1:19" ht="24.75" customHeight="1">
      <c r="A3085" s="228" t="e">
        <f>Produit_Tarif_Stock!#REF!</f>
        <v>#REF!</v>
      </c>
      <c r="B3085" s="118" t="e">
        <f>IF(Produit_Tarif_Stock!#REF!&lt;&gt;"",Produit_Tarif_Stock!#REF!,"")</f>
        <v>#REF!</v>
      </c>
      <c r="C3085" s="502" t="e">
        <f>IF(Produit_Tarif_Stock!#REF!&lt;&gt;"",Produit_Tarif_Stock!#REF!,"")</f>
        <v>#REF!</v>
      </c>
      <c r="D3085" s="505" t="e">
        <f>IF(Produit_Tarif_Stock!#REF!&lt;&gt;"",Produit_Tarif_Stock!#REF!,"")</f>
        <v>#REF!</v>
      </c>
      <c r="E3085" s="514" t="e">
        <f>IF(Produit_Tarif_Stock!#REF!&lt;&gt;0,Produit_Tarif_Stock!#REF!,"")</f>
        <v>#REF!</v>
      </c>
      <c r="F3085" s="2" t="e">
        <f>IF(Produit_Tarif_Stock!#REF!&lt;&gt;"",Produit_Tarif_Stock!#REF!,"")</f>
        <v>#REF!</v>
      </c>
      <c r="G3085" s="506" t="e">
        <f>IF(Produit_Tarif_Stock!#REF!&lt;&gt;0,Produit_Tarif_Stock!#REF!,"")</f>
        <v>#REF!</v>
      </c>
      <c r="I3085" s="506" t="str">
        <f t="shared" si="98"/>
        <v/>
      </c>
      <c r="J3085" s="2" t="e">
        <f>IF(Produit_Tarif_Stock!#REF!&lt;&gt;0,Produit_Tarif_Stock!#REF!,"")</f>
        <v>#REF!</v>
      </c>
      <c r="K3085" s="2" t="e">
        <f>IF(Produit_Tarif_Stock!#REF!&lt;&gt;0,Produit_Tarif_Stock!#REF!,"")</f>
        <v>#REF!</v>
      </c>
      <c r="L3085" s="114" t="e">
        <f>IF(Produit_Tarif_Stock!#REF!&lt;&gt;0,Produit_Tarif_Stock!#REF!,"")</f>
        <v>#REF!</v>
      </c>
      <c r="M3085" s="114" t="e">
        <f>IF(Produit_Tarif_Stock!#REF!&lt;&gt;0,Produit_Tarif_Stock!#REF!,"")</f>
        <v>#REF!</v>
      </c>
      <c r="N3085" s="454"/>
      <c r="P3085" s="2" t="e">
        <f>IF(Produit_Tarif_Stock!#REF!&lt;&gt;0,Produit_Tarif_Stock!#REF!,"")</f>
        <v>#REF!</v>
      </c>
      <c r="Q3085" s="518" t="e">
        <f>IF(Produit_Tarif_Stock!#REF!&lt;&gt;0,(E3085-(E3085*H3085)-Produit_Tarif_Stock!#REF!)/Produit_Tarif_Stock!#REF!*100,(E3085-(E3085*H3085)-Produit_Tarif_Stock!#REF!)/Produit_Tarif_Stock!#REF!*100)</f>
        <v>#REF!</v>
      </c>
      <c r="R3085" s="523">
        <f t="shared" si="99"/>
        <v>0</v>
      </c>
      <c r="S3085" s="524" t="e">
        <f>Produit_Tarif_Stock!#REF!</f>
        <v>#REF!</v>
      </c>
    </row>
    <row r="3086" spans="1:19" ht="24.75" customHeight="1">
      <c r="A3086" s="228" t="e">
        <f>Produit_Tarif_Stock!#REF!</f>
        <v>#REF!</v>
      </c>
      <c r="B3086" s="118" t="e">
        <f>IF(Produit_Tarif_Stock!#REF!&lt;&gt;"",Produit_Tarif_Stock!#REF!,"")</f>
        <v>#REF!</v>
      </c>
      <c r="C3086" s="502" t="e">
        <f>IF(Produit_Tarif_Stock!#REF!&lt;&gt;"",Produit_Tarif_Stock!#REF!,"")</f>
        <v>#REF!</v>
      </c>
      <c r="D3086" s="505" t="e">
        <f>IF(Produit_Tarif_Stock!#REF!&lt;&gt;"",Produit_Tarif_Stock!#REF!,"")</f>
        <v>#REF!</v>
      </c>
      <c r="E3086" s="514" t="e">
        <f>IF(Produit_Tarif_Stock!#REF!&lt;&gt;0,Produit_Tarif_Stock!#REF!,"")</f>
        <v>#REF!</v>
      </c>
      <c r="F3086" s="2" t="e">
        <f>IF(Produit_Tarif_Stock!#REF!&lt;&gt;"",Produit_Tarif_Stock!#REF!,"")</f>
        <v>#REF!</v>
      </c>
      <c r="G3086" s="506" t="e">
        <f>IF(Produit_Tarif_Stock!#REF!&lt;&gt;0,Produit_Tarif_Stock!#REF!,"")</f>
        <v>#REF!</v>
      </c>
      <c r="I3086" s="506" t="str">
        <f t="shared" si="98"/>
        <v/>
      </c>
      <c r="J3086" s="2" t="e">
        <f>IF(Produit_Tarif_Stock!#REF!&lt;&gt;0,Produit_Tarif_Stock!#REF!,"")</f>
        <v>#REF!</v>
      </c>
      <c r="K3086" s="2" t="e">
        <f>IF(Produit_Tarif_Stock!#REF!&lt;&gt;0,Produit_Tarif_Stock!#REF!,"")</f>
        <v>#REF!</v>
      </c>
      <c r="L3086" s="114" t="e">
        <f>IF(Produit_Tarif_Stock!#REF!&lt;&gt;0,Produit_Tarif_Stock!#REF!,"")</f>
        <v>#REF!</v>
      </c>
      <c r="M3086" s="114" t="e">
        <f>IF(Produit_Tarif_Stock!#REF!&lt;&gt;0,Produit_Tarif_Stock!#REF!,"")</f>
        <v>#REF!</v>
      </c>
      <c r="N3086" s="454"/>
      <c r="P3086" s="2" t="e">
        <f>IF(Produit_Tarif_Stock!#REF!&lt;&gt;0,Produit_Tarif_Stock!#REF!,"")</f>
        <v>#REF!</v>
      </c>
      <c r="Q3086" s="518" t="e">
        <f>IF(Produit_Tarif_Stock!#REF!&lt;&gt;0,(E3086-(E3086*H3086)-Produit_Tarif_Stock!#REF!)/Produit_Tarif_Stock!#REF!*100,(E3086-(E3086*H3086)-Produit_Tarif_Stock!#REF!)/Produit_Tarif_Stock!#REF!*100)</f>
        <v>#REF!</v>
      </c>
      <c r="R3086" s="523">
        <f t="shared" si="99"/>
        <v>0</v>
      </c>
      <c r="S3086" s="524" t="e">
        <f>Produit_Tarif_Stock!#REF!</f>
        <v>#REF!</v>
      </c>
    </row>
    <row r="3087" spans="1:19" ht="24.75" customHeight="1">
      <c r="A3087" s="228" t="e">
        <f>Produit_Tarif_Stock!#REF!</f>
        <v>#REF!</v>
      </c>
      <c r="B3087" s="118" t="e">
        <f>IF(Produit_Tarif_Stock!#REF!&lt;&gt;"",Produit_Tarif_Stock!#REF!,"")</f>
        <v>#REF!</v>
      </c>
      <c r="C3087" s="502" t="e">
        <f>IF(Produit_Tarif_Stock!#REF!&lt;&gt;"",Produit_Tarif_Stock!#REF!,"")</f>
        <v>#REF!</v>
      </c>
      <c r="D3087" s="505" t="e">
        <f>IF(Produit_Tarif_Stock!#REF!&lt;&gt;"",Produit_Tarif_Stock!#REF!,"")</f>
        <v>#REF!</v>
      </c>
      <c r="E3087" s="514" t="e">
        <f>IF(Produit_Tarif_Stock!#REF!&lt;&gt;0,Produit_Tarif_Stock!#REF!,"")</f>
        <v>#REF!</v>
      </c>
      <c r="F3087" s="2" t="e">
        <f>IF(Produit_Tarif_Stock!#REF!&lt;&gt;"",Produit_Tarif_Stock!#REF!,"")</f>
        <v>#REF!</v>
      </c>
      <c r="G3087" s="506" t="e">
        <f>IF(Produit_Tarif_Stock!#REF!&lt;&gt;0,Produit_Tarif_Stock!#REF!,"")</f>
        <v>#REF!</v>
      </c>
      <c r="I3087" s="506" t="str">
        <f t="shared" si="98"/>
        <v/>
      </c>
      <c r="J3087" s="2" t="e">
        <f>IF(Produit_Tarif_Stock!#REF!&lt;&gt;0,Produit_Tarif_Stock!#REF!,"")</f>
        <v>#REF!</v>
      </c>
      <c r="K3087" s="2" t="e">
        <f>IF(Produit_Tarif_Stock!#REF!&lt;&gt;0,Produit_Tarif_Stock!#REF!,"")</f>
        <v>#REF!</v>
      </c>
      <c r="L3087" s="114" t="e">
        <f>IF(Produit_Tarif_Stock!#REF!&lt;&gt;0,Produit_Tarif_Stock!#REF!,"")</f>
        <v>#REF!</v>
      </c>
      <c r="M3087" s="114" t="e">
        <f>IF(Produit_Tarif_Stock!#REF!&lt;&gt;0,Produit_Tarif_Stock!#REF!,"")</f>
        <v>#REF!</v>
      </c>
      <c r="N3087" s="454"/>
      <c r="P3087" s="2" t="e">
        <f>IF(Produit_Tarif_Stock!#REF!&lt;&gt;0,Produit_Tarif_Stock!#REF!,"")</f>
        <v>#REF!</v>
      </c>
      <c r="Q3087" s="518" t="e">
        <f>IF(Produit_Tarif_Stock!#REF!&lt;&gt;0,(E3087-(E3087*H3087)-Produit_Tarif_Stock!#REF!)/Produit_Tarif_Stock!#REF!*100,(E3087-(E3087*H3087)-Produit_Tarif_Stock!#REF!)/Produit_Tarif_Stock!#REF!*100)</f>
        <v>#REF!</v>
      </c>
      <c r="R3087" s="523">
        <f t="shared" si="99"/>
        <v>0</v>
      </c>
      <c r="S3087" s="524" t="e">
        <f>Produit_Tarif_Stock!#REF!</f>
        <v>#REF!</v>
      </c>
    </row>
    <row r="3088" spans="1:19" ht="24.75" customHeight="1">
      <c r="A3088" s="228" t="e">
        <f>Produit_Tarif_Stock!#REF!</f>
        <v>#REF!</v>
      </c>
      <c r="B3088" s="118" t="e">
        <f>IF(Produit_Tarif_Stock!#REF!&lt;&gt;"",Produit_Tarif_Stock!#REF!,"")</f>
        <v>#REF!</v>
      </c>
      <c r="C3088" s="502" t="e">
        <f>IF(Produit_Tarif_Stock!#REF!&lt;&gt;"",Produit_Tarif_Stock!#REF!,"")</f>
        <v>#REF!</v>
      </c>
      <c r="D3088" s="505" t="e">
        <f>IF(Produit_Tarif_Stock!#REF!&lt;&gt;"",Produit_Tarif_Stock!#REF!,"")</f>
        <v>#REF!</v>
      </c>
      <c r="E3088" s="514" t="e">
        <f>IF(Produit_Tarif_Stock!#REF!&lt;&gt;0,Produit_Tarif_Stock!#REF!,"")</f>
        <v>#REF!</v>
      </c>
      <c r="F3088" s="2" t="e">
        <f>IF(Produit_Tarif_Stock!#REF!&lt;&gt;"",Produit_Tarif_Stock!#REF!,"")</f>
        <v>#REF!</v>
      </c>
      <c r="G3088" s="506" t="e">
        <f>IF(Produit_Tarif_Stock!#REF!&lt;&gt;0,Produit_Tarif_Stock!#REF!,"")</f>
        <v>#REF!</v>
      </c>
      <c r="I3088" s="506" t="str">
        <f t="shared" si="98"/>
        <v/>
      </c>
      <c r="J3088" s="2" t="e">
        <f>IF(Produit_Tarif_Stock!#REF!&lt;&gt;0,Produit_Tarif_Stock!#REF!,"")</f>
        <v>#REF!</v>
      </c>
      <c r="K3088" s="2" t="e">
        <f>IF(Produit_Tarif_Stock!#REF!&lt;&gt;0,Produit_Tarif_Stock!#REF!,"")</f>
        <v>#REF!</v>
      </c>
      <c r="L3088" s="114" t="e">
        <f>IF(Produit_Tarif_Stock!#REF!&lt;&gt;0,Produit_Tarif_Stock!#REF!,"")</f>
        <v>#REF!</v>
      </c>
      <c r="M3088" s="114" t="e">
        <f>IF(Produit_Tarif_Stock!#REF!&lt;&gt;0,Produit_Tarif_Stock!#REF!,"")</f>
        <v>#REF!</v>
      </c>
      <c r="N3088" s="454"/>
      <c r="P3088" s="2" t="e">
        <f>IF(Produit_Tarif_Stock!#REF!&lt;&gt;0,Produit_Tarif_Stock!#REF!,"")</f>
        <v>#REF!</v>
      </c>
      <c r="Q3088" s="518" t="e">
        <f>IF(Produit_Tarif_Stock!#REF!&lt;&gt;0,(E3088-(E3088*H3088)-Produit_Tarif_Stock!#REF!)/Produit_Tarif_Stock!#REF!*100,(E3088-(E3088*H3088)-Produit_Tarif_Stock!#REF!)/Produit_Tarif_Stock!#REF!*100)</f>
        <v>#REF!</v>
      </c>
      <c r="R3088" s="523">
        <f t="shared" si="99"/>
        <v>0</v>
      </c>
      <c r="S3088" s="524" t="e">
        <f>Produit_Tarif_Stock!#REF!</f>
        <v>#REF!</v>
      </c>
    </row>
    <row r="3089" spans="1:19" ht="24.75" customHeight="1">
      <c r="A3089" s="228" t="e">
        <f>Produit_Tarif_Stock!#REF!</f>
        <v>#REF!</v>
      </c>
      <c r="B3089" s="118" t="e">
        <f>IF(Produit_Tarif_Stock!#REF!&lt;&gt;"",Produit_Tarif_Stock!#REF!,"")</f>
        <v>#REF!</v>
      </c>
      <c r="C3089" s="502" t="e">
        <f>IF(Produit_Tarif_Stock!#REF!&lt;&gt;"",Produit_Tarif_Stock!#REF!,"")</f>
        <v>#REF!</v>
      </c>
      <c r="D3089" s="505" t="e">
        <f>IF(Produit_Tarif_Stock!#REF!&lt;&gt;"",Produit_Tarif_Stock!#REF!,"")</f>
        <v>#REF!</v>
      </c>
      <c r="E3089" s="514" t="e">
        <f>IF(Produit_Tarif_Stock!#REF!&lt;&gt;0,Produit_Tarif_Stock!#REF!,"")</f>
        <v>#REF!</v>
      </c>
      <c r="F3089" s="2" t="e">
        <f>IF(Produit_Tarif_Stock!#REF!&lt;&gt;"",Produit_Tarif_Stock!#REF!,"")</f>
        <v>#REF!</v>
      </c>
      <c r="G3089" s="506" t="e">
        <f>IF(Produit_Tarif_Stock!#REF!&lt;&gt;0,Produit_Tarif_Stock!#REF!,"")</f>
        <v>#REF!</v>
      </c>
      <c r="I3089" s="506" t="str">
        <f t="shared" si="98"/>
        <v/>
      </c>
      <c r="J3089" s="2" t="e">
        <f>IF(Produit_Tarif_Stock!#REF!&lt;&gt;0,Produit_Tarif_Stock!#REF!,"")</f>
        <v>#REF!</v>
      </c>
      <c r="K3089" s="2" t="e">
        <f>IF(Produit_Tarif_Stock!#REF!&lt;&gt;0,Produit_Tarif_Stock!#REF!,"")</f>
        <v>#REF!</v>
      </c>
      <c r="L3089" s="114" t="e">
        <f>IF(Produit_Tarif_Stock!#REF!&lt;&gt;0,Produit_Tarif_Stock!#REF!,"")</f>
        <v>#REF!</v>
      </c>
      <c r="M3089" s="114" t="e">
        <f>IF(Produit_Tarif_Stock!#REF!&lt;&gt;0,Produit_Tarif_Stock!#REF!,"")</f>
        <v>#REF!</v>
      </c>
      <c r="N3089" s="454"/>
      <c r="P3089" s="2" t="e">
        <f>IF(Produit_Tarif_Stock!#REF!&lt;&gt;0,Produit_Tarif_Stock!#REF!,"")</f>
        <v>#REF!</v>
      </c>
      <c r="Q3089" s="518" t="e">
        <f>IF(Produit_Tarif_Stock!#REF!&lt;&gt;0,(E3089-(E3089*H3089)-Produit_Tarif_Stock!#REF!)/Produit_Tarif_Stock!#REF!*100,(E3089-(E3089*H3089)-Produit_Tarif_Stock!#REF!)/Produit_Tarif_Stock!#REF!*100)</f>
        <v>#REF!</v>
      </c>
      <c r="R3089" s="523">
        <f t="shared" si="99"/>
        <v>0</v>
      </c>
      <c r="S3089" s="524" t="e">
        <f>Produit_Tarif_Stock!#REF!</f>
        <v>#REF!</v>
      </c>
    </row>
    <row r="3090" spans="1:19" ht="24.75" customHeight="1">
      <c r="A3090" s="228" t="e">
        <f>Produit_Tarif_Stock!#REF!</f>
        <v>#REF!</v>
      </c>
      <c r="B3090" s="118" t="e">
        <f>IF(Produit_Tarif_Stock!#REF!&lt;&gt;"",Produit_Tarif_Stock!#REF!,"")</f>
        <v>#REF!</v>
      </c>
      <c r="C3090" s="502" t="e">
        <f>IF(Produit_Tarif_Stock!#REF!&lt;&gt;"",Produit_Tarif_Stock!#REF!,"")</f>
        <v>#REF!</v>
      </c>
      <c r="D3090" s="505" t="e">
        <f>IF(Produit_Tarif_Stock!#REF!&lt;&gt;"",Produit_Tarif_Stock!#REF!,"")</f>
        <v>#REF!</v>
      </c>
      <c r="E3090" s="514" t="e">
        <f>IF(Produit_Tarif_Stock!#REF!&lt;&gt;0,Produit_Tarif_Stock!#REF!,"")</f>
        <v>#REF!</v>
      </c>
      <c r="F3090" s="2" t="e">
        <f>IF(Produit_Tarif_Stock!#REF!&lt;&gt;"",Produit_Tarif_Stock!#REF!,"")</f>
        <v>#REF!</v>
      </c>
      <c r="G3090" s="506" t="e">
        <f>IF(Produit_Tarif_Stock!#REF!&lt;&gt;0,Produit_Tarif_Stock!#REF!,"")</f>
        <v>#REF!</v>
      </c>
      <c r="I3090" s="506" t="str">
        <f t="shared" si="98"/>
        <v/>
      </c>
      <c r="J3090" s="2" t="e">
        <f>IF(Produit_Tarif_Stock!#REF!&lt;&gt;0,Produit_Tarif_Stock!#REF!,"")</f>
        <v>#REF!</v>
      </c>
      <c r="K3090" s="2" t="e">
        <f>IF(Produit_Tarif_Stock!#REF!&lt;&gt;0,Produit_Tarif_Stock!#REF!,"")</f>
        <v>#REF!</v>
      </c>
      <c r="L3090" s="114" t="e">
        <f>IF(Produit_Tarif_Stock!#REF!&lt;&gt;0,Produit_Tarif_Stock!#REF!,"")</f>
        <v>#REF!</v>
      </c>
      <c r="M3090" s="114" t="e">
        <f>IF(Produit_Tarif_Stock!#REF!&lt;&gt;0,Produit_Tarif_Stock!#REF!,"")</f>
        <v>#REF!</v>
      </c>
      <c r="N3090" s="454"/>
      <c r="P3090" s="2" t="e">
        <f>IF(Produit_Tarif_Stock!#REF!&lt;&gt;0,Produit_Tarif_Stock!#REF!,"")</f>
        <v>#REF!</v>
      </c>
      <c r="Q3090" s="518" t="e">
        <f>IF(Produit_Tarif_Stock!#REF!&lt;&gt;0,(E3090-(E3090*H3090)-Produit_Tarif_Stock!#REF!)/Produit_Tarif_Stock!#REF!*100,(E3090-(E3090*H3090)-Produit_Tarif_Stock!#REF!)/Produit_Tarif_Stock!#REF!*100)</f>
        <v>#REF!</v>
      </c>
      <c r="R3090" s="523">
        <f t="shared" si="99"/>
        <v>0</v>
      </c>
      <c r="S3090" s="524" t="e">
        <f>Produit_Tarif_Stock!#REF!</f>
        <v>#REF!</v>
      </c>
    </row>
    <row r="3091" spans="1:19" ht="24.75" customHeight="1">
      <c r="A3091" s="228" t="e">
        <f>Produit_Tarif_Stock!#REF!</f>
        <v>#REF!</v>
      </c>
      <c r="B3091" s="118" t="e">
        <f>IF(Produit_Tarif_Stock!#REF!&lt;&gt;"",Produit_Tarif_Stock!#REF!,"")</f>
        <v>#REF!</v>
      </c>
      <c r="C3091" s="502" t="e">
        <f>IF(Produit_Tarif_Stock!#REF!&lt;&gt;"",Produit_Tarif_Stock!#REF!,"")</f>
        <v>#REF!</v>
      </c>
      <c r="D3091" s="505" t="e">
        <f>IF(Produit_Tarif_Stock!#REF!&lt;&gt;"",Produit_Tarif_Stock!#REF!,"")</f>
        <v>#REF!</v>
      </c>
      <c r="E3091" s="514" t="e">
        <f>IF(Produit_Tarif_Stock!#REF!&lt;&gt;0,Produit_Tarif_Stock!#REF!,"")</f>
        <v>#REF!</v>
      </c>
      <c r="F3091" s="2" t="e">
        <f>IF(Produit_Tarif_Stock!#REF!&lt;&gt;"",Produit_Tarif_Stock!#REF!,"")</f>
        <v>#REF!</v>
      </c>
      <c r="G3091" s="506" t="e">
        <f>IF(Produit_Tarif_Stock!#REF!&lt;&gt;0,Produit_Tarif_Stock!#REF!,"")</f>
        <v>#REF!</v>
      </c>
      <c r="I3091" s="506" t="str">
        <f t="shared" si="98"/>
        <v/>
      </c>
      <c r="J3091" s="2" t="e">
        <f>IF(Produit_Tarif_Stock!#REF!&lt;&gt;0,Produit_Tarif_Stock!#REF!,"")</f>
        <v>#REF!</v>
      </c>
      <c r="K3091" s="2" t="e">
        <f>IF(Produit_Tarif_Stock!#REF!&lt;&gt;0,Produit_Tarif_Stock!#REF!,"")</f>
        <v>#REF!</v>
      </c>
      <c r="L3091" s="114" t="e">
        <f>IF(Produit_Tarif_Stock!#REF!&lt;&gt;0,Produit_Tarif_Stock!#REF!,"")</f>
        <v>#REF!</v>
      </c>
      <c r="M3091" s="114" t="e">
        <f>IF(Produit_Tarif_Stock!#REF!&lt;&gt;0,Produit_Tarif_Stock!#REF!,"")</f>
        <v>#REF!</v>
      </c>
      <c r="N3091" s="454"/>
      <c r="P3091" s="2" t="e">
        <f>IF(Produit_Tarif_Stock!#REF!&lt;&gt;0,Produit_Tarif_Stock!#REF!,"")</f>
        <v>#REF!</v>
      </c>
      <c r="Q3091" s="518" t="e">
        <f>IF(Produit_Tarif_Stock!#REF!&lt;&gt;0,(E3091-(E3091*H3091)-Produit_Tarif_Stock!#REF!)/Produit_Tarif_Stock!#REF!*100,(E3091-(E3091*H3091)-Produit_Tarif_Stock!#REF!)/Produit_Tarif_Stock!#REF!*100)</f>
        <v>#REF!</v>
      </c>
      <c r="R3091" s="523">
        <f t="shared" si="99"/>
        <v>0</v>
      </c>
      <c r="S3091" s="524" t="e">
        <f>Produit_Tarif_Stock!#REF!</f>
        <v>#REF!</v>
      </c>
    </row>
    <row r="3092" spans="1:19" ht="24.75" customHeight="1">
      <c r="A3092" s="228" t="e">
        <f>Produit_Tarif_Stock!#REF!</f>
        <v>#REF!</v>
      </c>
      <c r="B3092" s="118" t="e">
        <f>IF(Produit_Tarif_Stock!#REF!&lt;&gt;"",Produit_Tarif_Stock!#REF!,"")</f>
        <v>#REF!</v>
      </c>
      <c r="C3092" s="502" t="e">
        <f>IF(Produit_Tarif_Stock!#REF!&lt;&gt;"",Produit_Tarif_Stock!#REF!,"")</f>
        <v>#REF!</v>
      </c>
      <c r="D3092" s="505" t="e">
        <f>IF(Produit_Tarif_Stock!#REF!&lt;&gt;"",Produit_Tarif_Stock!#REF!,"")</f>
        <v>#REF!</v>
      </c>
      <c r="E3092" s="514" t="e">
        <f>IF(Produit_Tarif_Stock!#REF!&lt;&gt;0,Produit_Tarif_Stock!#REF!,"")</f>
        <v>#REF!</v>
      </c>
      <c r="F3092" s="2" t="e">
        <f>IF(Produit_Tarif_Stock!#REF!&lt;&gt;"",Produit_Tarif_Stock!#REF!,"")</f>
        <v>#REF!</v>
      </c>
      <c r="G3092" s="506" t="e">
        <f>IF(Produit_Tarif_Stock!#REF!&lt;&gt;0,Produit_Tarif_Stock!#REF!,"")</f>
        <v>#REF!</v>
      </c>
      <c r="I3092" s="506" t="str">
        <f t="shared" si="98"/>
        <v/>
      </c>
      <c r="J3092" s="2" t="e">
        <f>IF(Produit_Tarif_Stock!#REF!&lt;&gt;0,Produit_Tarif_Stock!#REF!,"")</f>
        <v>#REF!</v>
      </c>
      <c r="K3092" s="2" t="e">
        <f>IF(Produit_Tarif_Stock!#REF!&lt;&gt;0,Produit_Tarif_Stock!#REF!,"")</f>
        <v>#REF!</v>
      </c>
      <c r="L3092" s="114" t="e">
        <f>IF(Produit_Tarif_Stock!#REF!&lt;&gt;0,Produit_Tarif_Stock!#REF!,"")</f>
        <v>#REF!</v>
      </c>
      <c r="M3092" s="114" t="e">
        <f>IF(Produit_Tarif_Stock!#REF!&lt;&gt;0,Produit_Tarif_Stock!#REF!,"")</f>
        <v>#REF!</v>
      </c>
      <c r="N3092" s="454"/>
      <c r="P3092" s="2" t="e">
        <f>IF(Produit_Tarif_Stock!#REF!&lt;&gt;0,Produit_Tarif_Stock!#REF!,"")</f>
        <v>#REF!</v>
      </c>
      <c r="Q3092" s="518" t="e">
        <f>IF(Produit_Tarif_Stock!#REF!&lt;&gt;0,(E3092-(E3092*H3092)-Produit_Tarif_Stock!#REF!)/Produit_Tarif_Stock!#REF!*100,(E3092-(E3092*H3092)-Produit_Tarif_Stock!#REF!)/Produit_Tarif_Stock!#REF!*100)</f>
        <v>#REF!</v>
      </c>
      <c r="R3092" s="523">
        <f t="shared" si="99"/>
        <v>0</v>
      </c>
      <c r="S3092" s="524" t="e">
        <f>Produit_Tarif_Stock!#REF!</f>
        <v>#REF!</v>
      </c>
    </row>
    <row r="3093" spans="1:19" ht="24.75" customHeight="1">
      <c r="A3093" s="228" t="e">
        <f>Produit_Tarif_Stock!#REF!</f>
        <v>#REF!</v>
      </c>
      <c r="B3093" s="118" t="e">
        <f>IF(Produit_Tarif_Stock!#REF!&lt;&gt;"",Produit_Tarif_Stock!#REF!,"")</f>
        <v>#REF!</v>
      </c>
      <c r="C3093" s="502" t="e">
        <f>IF(Produit_Tarif_Stock!#REF!&lt;&gt;"",Produit_Tarif_Stock!#REF!,"")</f>
        <v>#REF!</v>
      </c>
      <c r="D3093" s="505" t="e">
        <f>IF(Produit_Tarif_Stock!#REF!&lt;&gt;"",Produit_Tarif_Stock!#REF!,"")</f>
        <v>#REF!</v>
      </c>
      <c r="E3093" s="514" t="e">
        <f>IF(Produit_Tarif_Stock!#REF!&lt;&gt;0,Produit_Tarif_Stock!#REF!,"")</f>
        <v>#REF!</v>
      </c>
      <c r="F3093" s="2" t="e">
        <f>IF(Produit_Tarif_Stock!#REF!&lt;&gt;"",Produit_Tarif_Stock!#REF!,"")</f>
        <v>#REF!</v>
      </c>
      <c r="G3093" s="506" t="e">
        <f>IF(Produit_Tarif_Stock!#REF!&lt;&gt;0,Produit_Tarif_Stock!#REF!,"")</f>
        <v>#REF!</v>
      </c>
      <c r="I3093" s="506" t="str">
        <f t="shared" si="98"/>
        <v/>
      </c>
      <c r="J3093" s="2" t="e">
        <f>IF(Produit_Tarif_Stock!#REF!&lt;&gt;0,Produit_Tarif_Stock!#REF!,"")</f>
        <v>#REF!</v>
      </c>
      <c r="K3093" s="2" t="e">
        <f>IF(Produit_Tarif_Stock!#REF!&lt;&gt;0,Produit_Tarif_Stock!#REF!,"")</f>
        <v>#REF!</v>
      </c>
      <c r="L3093" s="114" t="e">
        <f>IF(Produit_Tarif_Stock!#REF!&lt;&gt;0,Produit_Tarif_Stock!#REF!,"")</f>
        <v>#REF!</v>
      </c>
      <c r="M3093" s="114" t="e">
        <f>IF(Produit_Tarif_Stock!#REF!&lt;&gt;0,Produit_Tarif_Stock!#REF!,"")</f>
        <v>#REF!</v>
      </c>
      <c r="N3093" s="454"/>
      <c r="P3093" s="2" t="e">
        <f>IF(Produit_Tarif_Stock!#REF!&lt;&gt;0,Produit_Tarif_Stock!#REF!,"")</f>
        <v>#REF!</v>
      </c>
      <c r="Q3093" s="518" t="e">
        <f>IF(Produit_Tarif_Stock!#REF!&lt;&gt;0,(E3093-(E3093*H3093)-Produit_Tarif_Stock!#REF!)/Produit_Tarif_Stock!#REF!*100,(E3093-(E3093*H3093)-Produit_Tarif_Stock!#REF!)/Produit_Tarif_Stock!#REF!*100)</f>
        <v>#REF!</v>
      </c>
      <c r="R3093" s="523">
        <f t="shared" si="99"/>
        <v>0</v>
      </c>
      <c r="S3093" s="524" t="e">
        <f>Produit_Tarif_Stock!#REF!</f>
        <v>#REF!</v>
      </c>
    </row>
    <row r="3094" spans="1:19" ht="24.75" customHeight="1">
      <c r="A3094" s="228" t="e">
        <f>Produit_Tarif_Stock!#REF!</f>
        <v>#REF!</v>
      </c>
      <c r="B3094" s="118" t="e">
        <f>IF(Produit_Tarif_Stock!#REF!&lt;&gt;"",Produit_Tarif_Stock!#REF!,"")</f>
        <v>#REF!</v>
      </c>
      <c r="C3094" s="502" t="e">
        <f>IF(Produit_Tarif_Stock!#REF!&lt;&gt;"",Produit_Tarif_Stock!#REF!,"")</f>
        <v>#REF!</v>
      </c>
      <c r="D3094" s="505" t="e">
        <f>IF(Produit_Tarif_Stock!#REF!&lt;&gt;"",Produit_Tarif_Stock!#REF!,"")</f>
        <v>#REF!</v>
      </c>
      <c r="E3094" s="514" t="e">
        <f>IF(Produit_Tarif_Stock!#REF!&lt;&gt;0,Produit_Tarif_Stock!#REF!,"")</f>
        <v>#REF!</v>
      </c>
      <c r="F3094" s="2" t="e">
        <f>IF(Produit_Tarif_Stock!#REF!&lt;&gt;"",Produit_Tarif_Stock!#REF!,"")</f>
        <v>#REF!</v>
      </c>
      <c r="G3094" s="506" t="e">
        <f>IF(Produit_Tarif_Stock!#REF!&lt;&gt;0,Produit_Tarif_Stock!#REF!,"")</f>
        <v>#REF!</v>
      </c>
      <c r="I3094" s="506" t="str">
        <f t="shared" si="98"/>
        <v/>
      </c>
      <c r="J3094" s="2" t="e">
        <f>IF(Produit_Tarif_Stock!#REF!&lt;&gt;0,Produit_Tarif_Stock!#REF!,"")</f>
        <v>#REF!</v>
      </c>
      <c r="K3094" s="2" t="e">
        <f>IF(Produit_Tarif_Stock!#REF!&lt;&gt;0,Produit_Tarif_Stock!#REF!,"")</f>
        <v>#REF!</v>
      </c>
      <c r="L3094" s="114" t="e">
        <f>IF(Produit_Tarif_Stock!#REF!&lt;&gt;0,Produit_Tarif_Stock!#REF!,"")</f>
        <v>#REF!</v>
      </c>
      <c r="M3094" s="114" t="e">
        <f>IF(Produit_Tarif_Stock!#REF!&lt;&gt;0,Produit_Tarif_Stock!#REF!,"")</f>
        <v>#REF!</v>
      </c>
      <c r="N3094" s="454"/>
      <c r="P3094" s="2" t="e">
        <f>IF(Produit_Tarif_Stock!#REF!&lt;&gt;0,Produit_Tarif_Stock!#REF!,"")</f>
        <v>#REF!</v>
      </c>
      <c r="Q3094" s="518" t="e">
        <f>IF(Produit_Tarif_Stock!#REF!&lt;&gt;0,(E3094-(E3094*H3094)-Produit_Tarif_Stock!#REF!)/Produit_Tarif_Stock!#REF!*100,(E3094-(E3094*H3094)-Produit_Tarif_Stock!#REF!)/Produit_Tarif_Stock!#REF!*100)</f>
        <v>#REF!</v>
      </c>
      <c r="R3094" s="523">
        <f t="shared" si="99"/>
        <v>0</v>
      </c>
      <c r="S3094" s="524" t="e">
        <f>Produit_Tarif_Stock!#REF!</f>
        <v>#REF!</v>
      </c>
    </row>
    <row r="3095" spans="1:19" ht="24.75" customHeight="1">
      <c r="A3095" s="228" t="e">
        <f>Produit_Tarif_Stock!#REF!</f>
        <v>#REF!</v>
      </c>
      <c r="B3095" s="118" t="e">
        <f>IF(Produit_Tarif_Stock!#REF!&lt;&gt;"",Produit_Tarif_Stock!#REF!,"")</f>
        <v>#REF!</v>
      </c>
      <c r="C3095" s="502" t="e">
        <f>IF(Produit_Tarif_Stock!#REF!&lt;&gt;"",Produit_Tarif_Stock!#REF!,"")</f>
        <v>#REF!</v>
      </c>
      <c r="D3095" s="505" t="e">
        <f>IF(Produit_Tarif_Stock!#REF!&lt;&gt;"",Produit_Tarif_Stock!#REF!,"")</f>
        <v>#REF!</v>
      </c>
      <c r="E3095" s="514" t="e">
        <f>IF(Produit_Tarif_Stock!#REF!&lt;&gt;0,Produit_Tarif_Stock!#REF!,"")</f>
        <v>#REF!</v>
      </c>
      <c r="F3095" s="2" t="e">
        <f>IF(Produit_Tarif_Stock!#REF!&lt;&gt;"",Produit_Tarif_Stock!#REF!,"")</f>
        <v>#REF!</v>
      </c>
      <c r="G3095" s="506" t="e">
        <f>IF(Produit_Tarif_Stock!#REF!&lt;&gt;0,Produit_Tarif_Stock!#REF!,"")</f>
        <v>#REF!</v>
      </c>
      <c r="I3095" s="506" t="str">
        <f t="shared" si="98"/>
        <v/>
      </c>
      <c r="J3095" s="2" t="e">
        <f>IF(Produit_Tarif_Stock!#REF!&lt;&gt;0,Produit_Tarif_Stock!#REF!,"")</f>
        <v>#REF!</v>
      </c>
      <c r="K3095" s="2" t="e">
        <f>IF(Produit_Tarif_Stock!#REF!&lt;&gt;0,Produit_Tarif_Stock!#REF!,"")</f>
        <v>#REF!</v>
      </c>
      <c r="L3095" s="114" t="e">
        <f>IF(Produit_Tarif_Stock!#REF!&lt;&gt;0,Produit_Tarif_Stock!#REF!,"")</f>
        <v>#REF!</v>
      </c>
      <c r="M3095" s="114" t="e">
        <f>IF(Produit_Tarif_Stock!#REF!&lt;&gt;0,Produit_Tarif_Stock!#REF!,"")</f>
        <v>#REF!</v>
      </c>
      <c r="N3095" s="454"/>
      <c r="P3095" s="2" t="e">
        <f>IF(Produit_Tarif_Stock!#REF!&lt;&gt;0,Produit_Tarif_Stock!#REF!,"")</f>
        <v>#REF!</v>
      </c>
      <c r="Q3095" s="518" t="e">
        <f>IF(Produit_Tarif_Stock!#REF!&lt;&gt;0,(E3095-(E3095*H3095)-Produit_Tarif_Stock!#REF!)/Produit_Tarif_Stock!#REF!*100,(E3095-(E3095*H3095)-Produit_Tarif_Stock!#REF!)/Produit_Tarif_Stock!#REF!*100)</f>
        <v>#REF!</v>
      </c>
      <c r="R3095" s="523">
        <f t="shared" si="99"/>
        <v>0</v>
      </c>
      <c r="S3095" s="524" t="e">
        <f>Produit_Tarif_Stock!#REF!</f>
        <v>#REF!</v>
      </c>
    </row>
    <row r="3096" spans="1:19" ht="24.75" customHeight="1">
      <c r="A3096" s="228" t="e">
        <f>Produit_Tarif_Stock!#REF!</f>
        <v>#REF!</v>
      </c>
      <c r="B3096" s="118" t="e">
        <f>IF(Produit_Tarif_Stock!#REF!&lt;&gt;"",Produit_Tarif_Stock!#REF!,"")</f>
        <v>#REF!</v>
      </c>
      <c r="C3096" s="502" t="e">
        <f>IF(Produit_Tarif_Stock!#REF!&lt;&gt;"",Produit_Tarif_Stock!#REF!,"")</f>
        <v>#REF!</v>
      </c>
      <c r="D3096" s="505" t="e">
        <f>IF(Produit_Tarif_Stock!#REF!&lt;&gt;"",Produit_Tarif_Stock!#REF!,"")</f>
        <v>#REF!</v>
      </c>
      <c r="E3096" s="514" t="e">
        <f>IF(Produit_Tarif_Stock!#REF!&lt;&gt;0,Produit_Tarif_Stock!#REF!,"")</f>
        <v>#REF!</v>
      </c>
      <c r="F3096" s="2" t="e">
        <f>IF(Produit_Tarif_Stock!#REF!&lt;&gt;"",Produit_Tarif_Stock!#REF!,"")</f>
        <v>#REF!</v>
      </c>
      <c r="G3096" s="506" t="e">
        <f>IF(Produit_Tarif_Stock!#REF!&lt;&gt;0,Produit_Tarif_Stock!#REF!,"")</f>
        <v>#REF!</v>
      </c>
      <c r="I3096" s="506" t="str">
        <f t="shared" si="98"/>
        <v/>
      </c>
      <c r="J3096" s="2" t="e">
        <f>IF(Produit_Tarif_Stock!#REF!&lt;&gt;0,Produit_Tarif_Stock!#REF!,"")</f>
        <v>#REF!</v>
      </c>
      <c r="K3096" s="2" t="e">
        <f>IF(Produit_Tarif_Stock!#REF!&lt;&gt;0,Produit_Tarif_Stock!#REF!,"")</f>
        <v>#REF!</v>
      </c>
      <c r="L3096" s="114" t="e">
        <f>IF(Produit_Tarif_Stock!#REF!&lt;&gt;0,Produit_Tarif_Stock!#REF!,"")</f>
        <v>#REF!</v>
      </c>
      <c r="M3096" s="114" t="e">
        <f>IF(Produit_Tarif_Stock!#REF!&lt;&gt;0,Produit_Tarif_Stock!#REF!,"")</f>
        <v>#REF!</v>
      </c>
      <c r="N3096" s="454"/>
      <c r="P3096" s="2" t="e">
        <f>IF(Produit_Tarif_Stock!#REF!&lt;&gt;0,Produit_Tarif_Stock!#REF!,"")</f>
        <v>#REF!</v>
      </c>
      <c r="Q3096" s="518" t="e">
        <f>IF(Produit_Tarif_Stock!#REF!&lt;&gt;0,(E3096-(E3096*H3096)-Produit_Tarif_Stock!#REF!)/Produit_Tarif_Stock!#REF!*100,(E3096-(E3096*H3096)-Produit_Tarif_Stock!#REF!)/Produit_Tarif_Stock!#REF!*100)</f>
        <v>#REF!</v>
      </c>
      <c r="R3096" s="523">
        <f t="shared" si="99"/>
        <v>0</v>
      </c>
      <c r="S3096" s="524" t="e">
        <f>Produit_Tarif_Stock!#REF!</f>
        <v>#REF!</v>
      </c>
    </row>
    <row r="3097" spans="1:19" ht="24.75" customHeight="1">
      <c r="A3097" s="228" t="e">
        <f>Produit_Tarif_Stock!#REF!</f>
        <v>#REF!</v>
      </c>
      <c r="B3097" s="118" t="e">
        <f>IF(Produit_Tarif_Stock!#REF!&lt;&gt;"",Produit_Tarif_Stock!#REF!,"")</f>
        <v>#REF!</v>
      </c>
      <c r="C3097" s="502" t="e">
        <f>IF(Produit_Tarif_Stock!#REF!&lt;&gt;"",Produit_Tarif_Stock!#REF!,"")</f>
        <v>#REF!</v>
      </c>
      <c r="D3097" s="505" t="e">
        <f>IF(Produit_Tarif_Stock!#REF!&lt;&gt;"",Produit_Tarif_Stock!#REF!,"")</f>
        <v>#REF!</v>
      </c>
      <c r="E3097" s="514" t="e">
        <f>IF(Produit_Tarif_Stock!#REF!&lt;&gt;0,Produit_Tarif_Stock!#REF!,"")</f>
        <v>#REF!</v>
      </c>
      <c r="F3097" s="2" t="e">
        <f>IF(Produit_Tarif_Stock!#REF!&lt;&gt;"",Produit_Tarif_Stock!#REF!,"")</f>
        <v>#REF!</v>
      </c>
      <c r="G3097" s="506" t="e">
        <f>IF(Produit_Tarif_Stock!#REF!&lt;&gt;0,Produit_Tarif_Stock!#REF!,"")</f>
        <v>#REF!</v>
      </c>
      <c r="I3097" s="506" t="str">
        <f t="shared" si="98"/>
        <v/>
      </c>
      <c r="J3097" s="2" t="e">
        <f>IF(Produit_Tarif_Stock!#REF!&lt;&gt;0,Produit_Tarif_Stock!#REF!,"")</f>
        <v>#REF!</v>
      </c>
      <c r="K3097" s="2" t="e">
        <f>IF(Produit_Tarif_Stock!#REF!&lt;&gt;0,Produit_Tarif_Stock!#REF!,"")</f>
        <v>#REF!</v>
      </c>
      <c r="L3097" s="114" t="e">
        <f>IF(Produit_Tarif_Stock!#REF!&lt;&gt;0,Produit_Tarif_Stock!#REF!,"")</f>
        <v>#REF!</v>
      </c>
      <c r="M3097" s="114" t="e">
        <f>IF(Produit_Tarif_Stock!#REF!&lt;&gt;0,Produit_Tarif_Stock!#REF!,"")</f>
        <v>#REF!</v>
      </c>
      <c r="N3097" s="454"/>
      <c r="P3097" s="2" t="e">
        <f>IF(Produit_Tarif_Stock!#REF!&lt;&gt;0,Produit_Tarif_Stock!#REF!,"")</f>
        <v>#REF!</v>
      </c>
      <c r="Q3097" s="518" t="e">
        <f>IF(Produit_Tarif_Stock!#REF!&lt;&gt;0,(E3097-(E3097*H3097)-Produit_Tarif_Stock!#REF!)/Produit_Tarif_Stock!#REF!*100,(E3097-(E3097*H3097)-Produit_Tarif_Stock!#REF!)/Produit_Tarif_Stock!#REF!*100)</f>
        <v>#REF!</v>
      </c>
      <c r="R3097" s="523">
        <f t="shared" si="99"/>
        <v>0</v>
      </c>
      <c r="S3097" s="524" t="e">
        <f>Produit_Tarif_Stock!#REF!</f>
        <v>#REF!</v>
      </c>
    </row>
    <row r="3098" spans="1:19" ht="24.75" customHeight="1">
      <c r="A3098" s="228" t="e">
        <f>Produit_Tarif_Stock!#REF!</f>
        <v>#REF!</v>
      </c>
      <c r="B3098" s="118" t="e">
        <f>IF(Produit_Tarif_Stock!#REF!&lt;&gt;"",Produit_Tarif_Stock!#REF!,"")</f>
        <v>#REF!</v>
      </c>
      <c r="C3098" s="502" t="e">
        <f>IF(Produit_Tarif_Stock!#REF!&lt;&gt;"",Produit_Tarif_Stock!#REF!,"")</f>
        <v>#REF!</v>
      </c>
      <c r="D3098" s="505" t="e">
        <f>IF(Produit_Tarif_Stock!#REF!&lt;&gt;"",Produit_Tarif_Stock!#REF!,"")</f>
        <v>#REF!</v>
      </c>
      <c r="E3098" s="514" t="e">
        <f>IF(Produit_Tarif_Stock!#REF!&lt;&gt;0,Produit_Tarif_Stock!#REF!,"")</f>
        <v>#REF!</v>
      </c>
      <c r="F3098" s="2" t="e">
        <f>IF(Produit_Tarif_Stock!#REF!&lt;&gt;"",Produit_Tarif_Stock!#REF!,"")</f>
        <v>#REF!</v>
      </c>
      <c r="G3098" s="506" t="e">
        <f>IF(Produit_Tarif_Stock!#REF!&lt;&gt;0,Produit_Tarif_Stock!#REF!,"")</f>
        <v>#REF!</v>
      </c>
      <c r="I3098" s="506" t="str">
        <f t="shared" si="98"/>
        <v/>
      </c>
      <c r="J3098" s="2" t="e">
        <f>IF(Produit_Tarif_Stock!#REF!&lt;&gt;0,Produit_Tarif_Stock!#REF!,"")</f>
        <v>#REF!</v>
      </c>
      <c r="K3098" s="2" t="e">
        <f>IF(Produit_Tarif_Stock!#REF!&lt;&gt;0,Produit_Tarif_Stock!#REF!,"")</f>
        <v>#REF!</v>
      </c>
      <c r="L3098" s="114" t="e">
        <f>IF(Produit_Tarif_Stock!#REF!&lt;&gt;0,Produit_Tarif_Stock!#REF!,"")</f>
        <v>#REF!</v>
      </c>
      <c r="M3098" s="114" t="e">
        <f>IF(Produit_Tarif_Stock!#REF!&lt;&gt;0,Produit_Tarif_Stock!#REF!,"")</f>
        <v>#REF!</v>
      </c>
      <c r="N3098" s="454"/>
      <c r="P3098" s="2" t="e">
        <f>IF(Produit_Tarif_Stock!#REF!&lt;&gt;0,Produit_Tarif_Stock!#REF!,"")</f>
        <v>#REF!</v>
      </c>
      <c r="Q3098" s="518" t="e">
        <f>IF(Produit_Tarif_Stock!#REF!&lt;&gt;0,(E3098-(E3098*H3098)-Produit_Tarif_Stock!#REF!)/Produit_Tarif_Stock!#REF!*100,(E3098-(E3098*H3098)-Produit_Tarif_Stock!#REF!)/Produit_Tarif_Stock!#REF!*100)</f>
        <v>#REF!</v>
      </c>
      <c r="R3098" s="523">
        <f t="shared" si="99"/>
        <v>0</v>
      </c>
      <c r="S3098" s="524" t="e">
        <f>Produit_Tarif_Stock!#REF!</f>
        <v>#REF!</v>
      </c>
    </row>
    <row r="3099" spans="1:19" ht="24.75" customHeight="1">
      <c r="A3099" s="228" t="e">
        <f>Produit_Tarif_Stock!#REF!</f>
        <v>#REF!</v>
      </c>
      <c r="B3099" s="118" t="e">
        <f>IF(Produit_Tarif_Stock!#REF!&lt;&gt;"",Produit_Tarif_Stock!#REF!,"")</f>
        <v>#REF!</v>
      </c>
      <c r="C3099" s="502" t="e">
        <f>IF(Produit_Tarif_Stock!#REF!&lt;&gt;"",Produit_Tarif_Stock!#REF!,"")</f>
        <v>#REF!</v>
      </c>
      <c r="D3099" s="505" t="e">
        <f>IF(Produit_Tarif_Stock!#REF!&lt;&gt;"",Produit_Tarif_Stock!#REF!,"")</f>
        <v>#REF!</v>
      </c>
      <c r="E3099" s="514" t="e">
        <f>IF(Produit_Tarif_Stock!#REF!&lt;&gt;0,Produit_Tarif_Stock!#REF!,"")</f>
        <v>#REF!</v>
      </c>
      <c r="F3099" s="2" t="e">
        <f>IF(Produit_Tarif_Stock!#REF!&lt;&gt;"",Produit_Tarif_Stock!#REF!,"")</f>
        <v>#REF!</v>
      </c>
      <c r="G3099" s="506" t="e">
        <f>IF(Produit_Tarif_Stock!#REF!&lt;&gt;0,Produit_Tarif_Stock!#REF!,"")</f>
        <v>#REF!</v>
      </c>
      <c r="I3099" s="506" t="str">
        <f t="shared" si="98"/>
        <v/>
      </c>
      <c r="J3099" s="2" t="e">
        <f>IF(Produit_Tarif_Stock!#REF!&lt;&gt;0,Produit_Tarif_Stock!#REF!,"")</f>
        <v>#REF!</v>
      </c>
      <c r="K3099" s="2" t="e">
        <f>IF(Produit_Tarif_Stock!#REF!&lt;&gt;0,Produit_Tarif_Stock!#REF!,"")</f>
        <v>#REF!</v>
      </c>
      <c r="L3099" s="114" t="e">
        <f>IF(Produit_Tarif_Stock!#REF!&lt;&gt;0,Produit_Tarif_Stock!#REF!,"")</f>
        <v>#REF!</v>
      </c>
      <c r="M3099" s="114" t="e">
        <f>IF(Produit_Tarif_Stock!#REF!&lt;&gt;0,Produit_Tarif_Stock!#REF!,"")</f>
        <v>#REF!</v>
      </c>
      <c r="N3099" s="454"/>
      <c r="P3099" s="2" t="e">
        <f>IF(Produit_Tarif_Stock!#REF!&lt;&gt;0,Produit_Tarif_Stock!#REF!,"")</f>
        <v>#REF!</v>
      </c>
      <c r="Q3099" s="518" t="e">
        <f>IF(Produit_Tarif_Stock!#REF!&lt;&gt;0,(E3099-(E3099*H3099)-Produit_Tarif_Stock!#REF!)/Produit_Tarif_Stock!#REF!*100,(E3099-(E3099*H3099)-Produit_Tarif_Stock!#REF!)/Produit_Tarif_Stock!#REF!*100)</f>
        <v>#REF!</v>
      </c>
      <c r="R3099" s="523">
        <f t="shared" si="99"/>
        <v>0</v>
      </c>
      <c r="S3099" s="524" t="e">
        <f>Produit_Tarif_Stock!#REF!</f>
        <v>#REF!</v>
      </c>
    </row>
    <row r="3100" spans="1:19" ht="24.75" customHeight="1">
      <c r="A3100" s="228" t="e">
        <f>Produit_Tarif_Stock!#REF!</f>
        <v>#REF!</v>
      </c>
      <c r="B3100" s="118" t="e">
        <f>IF(Produit_Tarif_Stock!#REF!&lt;&gt;"",Produit_Tarif_Stock!#REF!,"")</f>
        <v>#REF!</v>
      </c>
      <c r="C3100" s="502" t="e">
        <f>IF(Produit_Tarif_Stock!#REF!&lt;&gt;"",Produit_Tarif_Stock!#REF!,"")</f>
        <v>#REF!</v>
      </c>
      <c r="D3100" s="505" t="e">
        <f>IF(Produit_Tarif_Stock!#REF!&lt;&gt;"",Produit_Tarif_Stock!#REF!,"")</f>
        <v>#REF!</v>
      </c>
      <c r="E3100" s="514" t="e">
        <f>IF(Produit_Tarif_Stock!#REF!&lt;&gt;0,Produit_Tarif_Stock!#REF!,"")</f>
        <v>#REF!</v>
      </c>
      <c r="F3100" s="2" t="e">
        <f>IF(Produit_Tarif_Stock!#REF!&lt;&gt;"",Produit_Tarif_Stock!#REF!,"")</f>
        <v>#REF!</v>
      </c>
      <c r="G3100" s="506" t="e">
        <f>IF(Produit_Tarif_Stock!#REF!&lt;&gt;0,Produit_Tarif_Stock!#REF!,"")</f>
        <v>#REF!</v>
      </c>
      <c r="I3100" s="506" t="str">
        <f t="shared" si="98"/>
        <v/>
      </c>
      <c r="J3100" s="2" t="e">
        <f>IF(Produit_Tarif_Stock!#REF!&lt;&gt;0,Produit_Tarif_Stock!#REF!,"")</f>
        <v>#REF!</v>
      </c>
      <c r="K3100" s="2" t="e">
        <f>IF(Produit_Tarif_Stock!#REF!&lt;&gt;0,Produit_Tarif_Stock!#REF!,"")</f>
        <v>#REF!</v>
      </c>
      <c r="L3100" s="114" t="e">
        <f>IF(Produit_Tarif_Stock!#REF!&lt;&gt;0,Produit_Tarif_Stock!#REF!,"")</f>
        <v>#REF!</v>
      </c>
      <c r="M3100" s="114" t="e">
        <f>IF(Produit_Tarif_Stock!#REF!&lt;&gt;0,Produit_Tarif_Stock!#REF!,"")</f>
        <v>#REF!</v>
      </c>
      <c r="N3100" s="454"/>
      <c r="P3100" s="2" t="e">
        <f>IF(Produit_Tarif_Stock!#REF!&lt;&gt;0,Produit_Tarif_Stock!#REF!,"")</f>
        <v>#REF!</v>
      </c>
      <c r="Q3100" s="518" t="e">
        <f>IF(Produit_Tarif_Stock!#REF!&lt;&gt;0,(E3100-(E3100*H3100)-Produit_Tarif_Stock!#REF!)/Produit_Tarif_Stock!#REF!*100,(E3100-(E3100*H3100)-Produit_Tarif_Stock!#REF!)/Produit_Tarif_Stock!#REF!*100)</f>
        <v>#REF!</v>
      </c>
      <c r="R3100" s="523">
        <f t="shared" si="99"/>
        <v>0</v>
      </c>
      <c r="S3100" s="524" t="e">
        <f>Produit_Tarif_Stock!#REF!</f>
        <v>#REF!</v>
      </c>
    </row>
    <row r="3101" spans="1:19" ht="24.75" customHeight="1">
      <c r="A3101" s="228" t="e">
        <f>Produit_Tarif_Stock!#REF!</f>
        <v>#REF!</v>
      </c>
      <c r="B3101" s="118" t="e">
        <f>IF(Produit_Tarif_Stock!#REF!&lt;&gt;"",Produit_Tarif_Stock!#REF!,"")</f>
        <v>#REF!</v>
      </c>
      <c r="C3101" s="502" t="e">
        <f>IF(Produit_Tarif_Stock!#REF!&lt;&gt;"",Produit_Tarif_Stock!#REF!,"")</f>
        <v>#REF!</v>
      </c>
      <c r="D3101" s="505" t="e">
        <f>IF(Produit_Tarif_Stock!#REF!&lt;&gt;"",Produit_Tarif_Stock!#REF!,"")</f>
        <v>#REF!</v>
      </c>
      <c r="E3101" s="514" t="e">
        <f>IF(Produit_Tarif_Stock!#REF!&lt;&gt;0,Produit_Tarif_Stock!#REF!,"")</f>
        <v>#REF!</v>
      </c>
      <c r="F3101" s="2" t="e">
        <f>IF(Produit_Tarif_Stock!#REF!&lt;&gt;"",Produit_Tarif_Stock!#REF!,"")</f>
        <v>#REF!</v>
      </c>
      <c r="G3101" s="506" t="e">
        <f>IF(Produit_Tarif_Stock!#REF!&lt;&gt;0,Produit_Tarif_Stock!#REF!,"")</f>
        <v>#REF!</v>
      </c>
      <c r="I3101" s="506" t="str">
        <f t="shared" si="98"/>
        <v/>
      </c>
      <c r="J3101" s="2" t="e">
        <f>IF(Produit_Tarif_Stock!#REF!&lt;&gt;0,Produit_Tarif_Stock!#REF!,"")</f>
        <v>#REF!</v>
      </c>
      <c r="K3101" s="2" t="e">
        <f>IF(Produit_Tarif_Stock!#REF!&lt;&gt;0,Produit_Tarif_Stock!#REF!,"")</f>
        <v>#REF!</v>
      </c>
      <c r="L3101" s="114" t="e">
        <f>IF(Produit_Tarif_Stock!#REF!&lt;&gt;0,Produit_Tarif_Stock!#REF!,"")</f>
        <v>#REF!</v>
      </c>
      <c r="M3101" s="114" t="e">
        <f>IF(Produit_Tarif_Stock!#REF!&lt;&gt;0,Produit_Tarif_Stock!#REF!,"")</f>
        <v>#REF!</v>
      </c>
      <c r="N3101" s="454"/>
      <c r="P3101" s="2" t="e">
        <f>IF(Produit_Tarif_Stock!#REF!&lt;&gt;0,Produit_Tarif_Stock!#REF!,"")</f>
        <v>#REF!</v>
      </c>
      <c r="Q3101" s="518" t="e">
        <f>IF(Produit_Tarif_Stock!#REF!&lt;&gt;0,(E3101-(E3101*H3101)-Produit_Tarif_Stock!#REF!)/Produit_Tarif_Stock!#REF!*100,(E3101-(E3101*H3101)-Produit_Tarif_Stock!#REF!)/Produit_Tarif_Stock!#REF!*100)</f>
        <v>#REF!</v>
      </c>
      <c r="R3101" s="523">
        <f t="shared" si="99"/>
        <v>0</v>
      </c>
      <c r="S3101" s="524" t="e">
        <f>Produit_Tarif_Stock!#REF!</f>
        <v>#REF!</v>
      </c>
    </row>
    <row r="3102" spans="1:19" ht="24.75" customHeight="1">
      <c r="A3102" s="228" t="e">
        <f>Produit_Tarif_Stock!#REF!</f>
        <v>#REF!</v>
      </c>
      <c r="B3102" s="118" t="e">
        <f>IF(Produit_Tarif_Stock!#REF!&lt;&gt;"",Produit_Tarif_Stock!#REF!,"")</f>
        <v>#REF!</v>
      </c>
      <c r="C3102" s="502" t="e">
        <f>IF(Produit_Tarif_Stock!#REF!&lt;&gt;"",Produit_Tarif_Stock!#REF!,"")</f>
        <v>#REF!</v>
      </c>
      <c r="D3102" s="505" t="e">
        <f>IF(Produit_Tarif_Stock!#REF!&lt;&gt;"",Produit_Tarif_Stock!#REF!,"")</f>
        <v>#REF!</v>
      </c>
      <c r="E3102" s="514" t="e">
        <f>IF(Produit_Tarif_Stock!#REF!&lt;&gt;0,Produit_Tarif_Stock!#REF!,"")</f>
        <v>#REF!</v>
      </c>
      <c r="F3102" s="2" t="e">
        <f>IF(Produit_Tarif_Stock!#REF!&lt;&gt;"",Produit_Tarif_Stock!#REF!,"")</f>
        <v>#REF!</v>
      </c>
      <c r="G3102" s="506" t="e">
        <f>IF(Produit_Tarif_Stock!#REF!&lt;&gt;0,Produit_Tarif_Stock!#REF!,"")</f>
        <v>#REF!</v>
      </c>
      <c r="I3102" s="506" t="str">
        <f t="shared" si="98"/>
        <v/>
      </c>
      <c r="J3102" s="2" t="e">
        <f>IF(Produit_Tarif_Stock!#REF!&lt;&gt;0,Produit_Tarif_Stock!#REF!,"")</f>
        <v>#REF!</v>
      </c>
      <c r="K3102" s="2" t="e">
        <f>IF(Produit_Tarif_Stock!#REF!&lt;&gt;0,Produit_Tarif_Stock!#REF!,"")</f>
        <v>#REF!</v>
      </c>
      <c r="L3102" s="114" t="e">
        <f>IF(Produit_Tarif_Stock!#REF!&lt;&gt;0,Produit_Tarif_Stock!#REF!,"")</f>
        <v>#REF!</v>
      </c>
      <c r="M3102" s="114" t="e">
        <f>IF(Produit_Tarif_Stock!#REF!&lt;&gt;0,Produit_Tarif_Stock!#REF!,"")</f>
        <v>#REF!</v>
      </c>
      <c r="N3102" s="454"/>
      <c r="P3102" s="2" t="e">
        <f>IF(Produit_Tarif_Stock!#REF!&lt;&gt;0,Produit_Tarif_Stock!#REF!,"")</f>
        <v>#REF!</v>
      </c>
      <c r="Q3102" s="518" t="e">
        <f>IF(Produit_Tarif_Stock!#REF!&lt;&gt;0,(E3102-(E3102*H3102)-Produit_Tarif_Stock!#REF!)/Produit_Tarif_Stock!#REF!*100,(E3102-(E3102*H3102)-Produit_Tarif_Stock!#REF!)/Produit_Tarif_Stock!#REF!*100)</f>
        <v>#REF!</v>
      </c>
      <c r="R3102" s="523">
        <f t="shared" si="99"/>
        <v>0</v>
      </c>
      <c r="S3102" s="524" t="e">
        <f>Produit_Tarif_Stock!#REF!</f>
        <v>#REF!</v>
      </c>
    </row>
    <row r="3103" spans="1:19" ht="24.75" customHeight="1">
      <c r="A3103" s="228" t="e">
        <f>Produit_Tarif_Stock!#REF!</f>
        <v>#REF!</v>
      </c>
      <c r="B3103" s="118" t="e">
        <f>IF(Produit_Tarif_Stock!#REF!&lt;&gt;"",Produit_Tarif_Stock!#REF!,"")</f>
        <v>#REF!</v>
      </c>
      <c r="C3103" s="502" t="e">
        <f>IF(Produit_Tarif_Stock!#REF!&lt;&gt;"",Produit_Tarif_Stock!#REF!,"")</f>
        <v>#REF!</v>
      </c>
      <c r="D3103" s="505" t="e">
        <f>IF(Produit_Tarif_Stock!#REF!&lt;&gt;"",Produit_Tarif_Stock!#REF!,"")</f>
        <v>#REF!</v>
      </c>
      <c r="E3103" s="514" t="e">
        <f>IF(Produit_Tarif_Stock!#REF!&lt;&gt;0,Produit_Tarif_Stock!#REF!,"")</f>
        <v>#REF!</v>
      </c>
      <c r="F3103" s="2" t="e">
        <f>IF(Produit_Tarif_Stock!#REF!&lt;&gt;"",Produit_Tarif_Stock!#REF!,"")</f>
        <v>#REF!</v>
      </c>
      <c r="G3103" s="506" t="e">
        <f>IF(Produit_Tarif_Stock!#REF!&lt;&gt;0,Produit_Tarif_Stock!#REF!,"")</f>
        <v>#REF!</v>
      </c>
      <c r="I3103" s="506" t="str">
        <f t="shared" si="98"/>
        <v/>
      </c>
      <c r="J3103" s="2" t="e">
        <f>IF(Produit_Tarif_Stock!#REF!&lt;&gt;0,Produit_Tarif_Stock!#REF!,"")</f>
        <v>#REF!</v>
      </c>
      <c r="K3103" s="2" t="e">
        <f>IF(Produit_Tarif_Stock!#REF!&lt;&gt;0,Produit_Tarif_Stock!#REF!,"")</f>
        <v>#REF!</v>
      </c>
      <c r="L3103" s="114" t="e">
        <f>IF(Produit_Tarif_Stock!#REF!&lt;&gt;0,Produit_Tarif_Stock!#REF!,"")</f>
        <v>#REF!</v>
      </c>
      <c r="M3103" s="114" t="e">
        <f>IF(Produit_Tarif_Stock!#REF!&lt;&gt;0,Produit_Tarif_Stock!#REF!,"")</f>
        <v>#REF!</v>
      </c>
      <c r="N3103" s="454"/>
      <c r="P3103" s="2" t="e">
        <f>IF(Produit_Tarif_Stock!#REF!&lt;&gt;0,Produit_Tarif_Stock!#REF!,"")</f>
        <v>#REF!</v>
      </c>
      <c r="Q3103" s="518" t="e">
        <f>IF(Produit_Tarif_Stock!#REF!&lt;&gt;0,(E3103-(E3103*H3103)-Produit_Tarif_Stock!#REF!)/Produit_Tarif_Stock!#REF!*100,(E3103-(E3103*H3103)-Produit_Tarif_Stock!#REF!)/Produit_Tarif_Stock!#REF!*100)</f>
        <v>#REF!</v>
      </c>
      <c r="R3103" s="523">
        <f t="shared" si="99"/>
        <v>0</v>
      </c>
      <c r="S3103" s="524" t="e">
        <f>Produit_Tarif_Stock!#REF!</f>
        <v>#REF!</v>
      </c>
    </row>
    <row r="3104" spans="1:19" ht="24.75" customHeight="1">
      <c r="A3104" s="228" t="e">
        <f>Produit_Tarif_Stock!#REF!</f>
        <v>#REF!</v>
      </c>
      <c r="B3104" s="118" t="e">
        <f>IF(Produit_Tarif_Stock!#REF!&lt;&gt;"",Produit_Tarif_Stock!#REF!,"")</f>
        <v>#REF!</v>
      </c>
      <c r="C3104" s="502" t="e">
        <f>IF(Produit_Tarif_Stock!#REF!&lt;&gt;"",Produit_Tarif_Stock!#REF!,"")</f>
        <v>#REF!</v>
      </c>
      <c r="D3104" s="505" t="e">
        <f>IF(Produit_Tarif_Stock!#REF!&lt;&gt;"",Produit_Tarif_Stock!#REF!,"")</f>
        <v>#REF!</v>
      </c>
      <c r="E3104" s="514" t="e">
        <f>IF(Produit_Tarif_Stock!#REF!&lt;&gt;0,Produit_Tarif_Stock!#REF!,"")</f>
        <v>#REF!</v>
      </c>
      <c r="F3104" s="2" t="e">
        <f>IF(Produit_Tarif_Stock!#REF!&lt;&gt;"",Produit_Tarif_Stock!#REF!,"")</f>
        <v>#REF!</v>
      </c>
      <c r="G3104" s="506" t="e">
        <f>IF(Produit_Tarif_Stock!#REF!&lt;&gt;0,Produit_Tarif_Stock!#REF!,"")</f>
        <v>#REF!</v>
      </c>
      <c r="I3104" s="506" t="str">
        <f t="shared" si="98"/>
        <v/>
      </c>
      <c r="J3104" s="2" t="e">
        <f>IF(Produit_Tarif_Stock!#REF!&lt;&gt;0,Produit_Tarif_Stock!#REF!,"")</f>
        <v>#REF!</v>
      </c>
      <c r="K3104" s="2" t="e">
        <f>IF(Produit_Tarif_Stock!#REF!&lt;&gt;0,Produit_Tarif_Stock!#REF!,"")</f>
        <v>#REF!</v>
      </c>
      <c r="L3104" s="114" t="e">
        <f>IF(Produit_Tarif_Stock!#REF!&lt;&gt;0,Produit_Tarif_Stock!#REF!,"")</f>
        <v>#REF!</v>
      </c>
      <c r="M3104" s="114" t="e">
        <f>IF(Produit_Tarif_Stock!#REF!&lt;&gt;0,Produit_Tarif_Stock!#REF!,"")</f>
        <v>#REF!</v>
      </c>
      <c r="N3104" s="454"/>
      <c r="P3104" s="2" t="e">
        <f>IF(Produit_Tarif_Stock!#REF!&lt;&gt;0,Produit_Tarif_Stock!#REF!,"")</f>
        <v>#REF!</v>
      </c>
      <c r="Q3104" s="518" t="e">
        <f>IF(Produit_Tarif_Stock!#REF!&lt;&gt;0,(E3104-(E3104*H3104)-Produit_Tarif_Stock!#REF!)/Produit_Tarif_Stock!#REF!*100,(E3104-(E3104*H3104)-Produit_Tarif_Stock!#REF!)/Produit_Tarif_Stock!#REF!*100)</f>
        <v>#REF!</v>
      </c>
      <c r="R3104" s="523">
        <f t="shared" si="99"/>
        <v>0</v>
      </c>
      <c r="S3104" s="524" t="e">
        <f>Produit_Tarif_Stock!#REF!</f>
        <v>#REF!</v>
      </c>
    </row>
    <row r="3105" spans="1:19" ht="24.75" customHeight="1">
      <c r="A3105" s="228" t="e">
        <f>Produit_Tarif_Stock!#REF!</f>
        <v>#REF!</v>
      </c>
      <c r="B3105" s="118" t="e">
        <f>IF(Produit_Tarif_Stock!#REF!&lt;&gt;"",Produit_Tarif_Stock!#REF!,"")</f>
        <v>#REF!</v>
      </c>
      <c r="C3105" s="502" t="e">
        <f>IF(Produit_Tarif_Stock!#REF!&lt;&gt;"",Produit_Tarif_Stock!#REF!,"")</f>
        <v>#REF!</v>
      </c>
      <c r="D3105" s="505" t="e">
        <f>IF(Produit_Tarif_Stock!#REF!&lt;&gt;"",Produit_Tarif_Stock!#REF!,"")</f>
        <v>#REF!</v>
      </c>
      <c r="E3105" s="514" t="e">
        <f>IF(Produit_Tarif_Stock!#REF!&lt;&gt;0,Produit_Tarif_Stock!#REF!,"")</f>
        <v>#REF!</v>
      </c>
      <c r="F3105" s="2" t="e">
        <f>IF(Produit_Tarif_Stock!#REF!&lt;&gt;"",Produit_Tarif_Stock!#REF!,"")</f>
        <v>#REF!</v>
      </c>
      <c r="G3105" s="506" t="e">
        <f>IF(Produit_Tarif_Stock!#REF!&lt;&gt;0,Produit_Tarif_Stock!#REF!,"")</f>
        <v>#REF!</v>
      </c>
      <c r="I3105" s="506" t="str">
        <f t="shared" si="98"/>
        <v/>
      </c>
      <c r="J3105" s="2" t="e">
        <f>IF(Produit_Tarif_Stock!#REF!&lt;&gt;0,Produit_Tarif_Stock!#REF!,"")</f>
        <v>#REF!</v>
      </c>
      <c r="K3105" s="2" t="e">
        <f>IF(Produit_Tarif_Stock!#REF!&lt;&gt;0,Produit_Tarif_Stock!#REF!,"")</f>
        <v>#REF!</v>
      </c>
      <c r="L3105" s="114" t="e">
        <f>IF(Produit_Tarif_Stock!#REF!&lt;&gt;0,Produit_Tarif_Stock!#REF!,"")</f>
        <v>#REF!</v>
      </c>
      <c r="M3105" s="114" t="e">
        <f>IF(Produit_Tarif_Stock!#REF!&lt;&gt;0,Produit_Tarif_Stock!#REF!,"")</f>
        <v>#REF!</v>
      </c>
      <c r="N3105" s="454"/>
      <c r="P3105" s="2" t="e">
        <f>IF(Produit_Tarif_Stock!#REF!&lt;&gt;0,Produit_Tarif_Stock!#REF!,"")</f>
        <v>#REF!</v>
      </c>
      <c r="Q3105" s="518" t="e">
        <f>IF(Produit_Tarif_Stock!#REF!&lt;&gt;0,(E3105-(E3105*H3105)-Produit_Tarif_Stock!#REF!)/Produit_Tarif_Stock!#REF!*100,(E3105-(E3105*H3105)-Produit_Tarif_Stock!#REF!)/Produit_Tarif_Stock!#REF!*100)</f>
        <v>#REF!</v>
      </c>
      <c r="R3105" s="523">
        <f t="shared" si="99"/>
        <v>0</v>
      </c>
      <c r="S3105" s="524" t="e">
        <f>Produit_Tarif_Stock!#REF!</f>
        <v>#REF!</v>
      </c>
    </row>
    <row r="3106" spans="1:19" ht="24.75" customHeight="1">
      <c r="A3106" s="228" t="e">
        <f>Produit_Tarif_Stock!#REF!</f>
        <v>#REF!</v>
      </c>
      <c r="B3106" s="118" t="e">
        <f>IF(Produit_Tarif_Stock!#REF!&lt;&gt;"",Produit_Tarif_Stock!#REF!,"")</f>
        <v>#REF!</v>
      </c>
      <c r="C3106" s="502" t="e">
        <f>IF(Produit_Tarif_Stock!#REF!&lt;&gt;"",Produit_Tarif_Stock!#REF!,"")</f>
        <v>#REF!</v>
      </c>
      <c r="D3106" s="505" t="e">
        <f>IF(Produit_Tarif_Stock!#REF!&lt;&gt;"",Produit_Tarif_Stock!#REF!,"")</f>
        <v>#REF!</v>
      </c>
      <c r="E3106" s="514" t="e">
        <f>IF(Produit_Tarif_Stock!#REF!&lt;&gt;0,Produit_Tarif_Stock!#REF!,"")</f>
        <v>#REF!</v>
      </c>
      <c r="F3106" s="2" t="e">
        <f>IF(Produit_Tarif_Stock!#REF!&lt;&gt;"",Produit_Tarif_Stock!#REF!,"")</f>
        <v>#REF!</v>
      </c>
      <c r="G3106" s="506" t="e">
        <f>IF(Produit_Tarif_Stock!#REF!&lt;&gt;0,Produit_Tarif_Stock!#REF!,"")</f>
        <v>#REF!</v>
      </c>
      <c r="I3106" s="506" t="str">
        <f t="shared" si="98"/>
        <v/>
      </c>
      <c r="J3106" s="2" t="e">
        <f>IF(Produit_Tarif_Stock!#REF!&lt;&gt;0,Produit_Tarif_Stock!#REF!,"")</f>
        <v>#REF!</v>
      </c>
      <c r="K3106" s="2" t="e">
        <f>IF(Produit_Tarif_Stock!#REF!&lt;&gt;0,Produit_Tarif_Stock!#REF!,"")</f>
        <v>#REF!</v>
      </c>
      <c r="L3106" s="114" t="e">
        <f>IF(Produit_Tarif_Stock!#REF!&lt;&gt;0,Produit_Tarif_Stock!#REF!,"")</f>
        <v>#REF!</v>
      </c>
      <c r="M3106" s="114" t="e">
        <f>IF(Produit_Tarif_Stock!#REF!&lt;&gt;0,Produit_Tarif_Stock!#REF!,"")</f>
        <v>#REF!</v>
      </c>
      <c r="N3106" s="454"/>
      <c r="P3106" s="2" t="e">
        <f>IF(Produit_Tarif_Stock!#REF!&lt;&gt;0,Produit_Tarif_Stock!#REF!,"")</f>
        <v>#REF!</v>
      </c>
      <c r="Q3106" s="518" t="e">
        <f>IF(Produit_Tarif_Stock!#REF!&lt;&gt;0,(E3106-(E3106*H3106)-Produit_Tarif_Stock!#REF!)/Produit_Tarif_Stock!#REF!*100,(E3106-(E3106*H3106)-Produit_Tarif_Stock!#REF!)/Produit_Tarif_Stock!#REF!*100)</f>
        <v>#REF!</v>
      </c>
      <c r="R3106" s="523">
        <f t="shared" si="99"/>
        <v>0</v>
      </c>
      <c r="S3106" s="524" t="e">
        <f>Produit_Tarif_Stock!#REF!</f>
        <v>#REF!</v>
      </c>
    </row>
    <row r="3107" spans="1:19" ht="24.75" customHeight="1">
      <c r="A3107" s="228" t="e">
        <f>Produit_Tarif_Stock!#REF!</f>
        <v>#REF!</v>
      </c>
      <c r="B3107" s="118" t="e">
        <f>IF(Produit_Tarif_Stock!#REF!&lt;&gt;"",Produit_Tarif_Stock!#REF!,"")</f>
        <v>#REF!</v>
      </c>
      <c r="C3107" s="502" t="e">
        <f>IF(Produit_Tarif_Stock!#REF!&lt;&gt;"",Produit_Tarif_Stock!#REF!,"")</f>
        <v>#REF!</v>
      </c>
      <c r="D3107" s="505" t="e">
        <f>IF(Produit_Tarif_Stock!#REF!&lt;&gt;"",Produit_Tarif_Stock!#REF!,"")</f>
        <v>#REF!</v>
      </c>
      <c r="E3107" s="514" t="e">
        <f>IF(Produit_Tarif_Stock!#REF!&lt;&gt;0,Produit_Tarif_Stock!#REF!,"")</f>
        <v>#REF!</v>
      </c>
      <c r="F3107" s="2" t="e">
        <f>IF(Produit_Tarif_Stock!#REF!&lt;&gt;"",Produit_Tarif_Stock!#REF!,"")</f>
        <v>#REF!</v>
      </c>
      <c r="G3107" s="506" t="e">
        <f>IF(Produit_Tarif_Stock!#REF!&lt;&gt;0,Produit_Tarif_Stock!#REF!,"")</f>
        <v>#REF!</v>
      </c>
      <c r="I3107" s="506" t="str">
        <f t="shared" si="98"/>
        <v/>
      </c>
      <c r="J3107" s="2" t="e">
        <f>IF(Produit_Tarif_Stock!#REF!&lt;&gt;0,Produit_Tarif_Stock!#REF!,"")</f>
        <v>#REF!</v>
      </c>
      <c r="K3107" s="2" t="e">
        <f>IF(Produit_Tarif_Stock!#REF!&lt;&gt;0,Produit_Tarif_Stock!#REF!,"")</f>
        <v>#REF!</v>
      </c>
      <c r="L3107" s="114" t="e">
        <f>IF(Produit_Tarif_Stock!#REF!&lt;&gt;0,Produit_Tarif_Stock!#REF!,"")</f>
        <v>#REF!</v>
      </c>
      <c r="M3107" s="114" t="e">
        <f>IF(Produit_Tarif_Stock!#REF!&lt;&gt;0,Produit_Tarif_Stock!#REF!,"")</f>
        <v>#REF!</v>
      </c>
      <c r="N3107" s="454"/>
      <c r="P3107" s="2" t="e">
        <f>IF(Produit_Tarif_Stock!#REF!&lt;&gt;0,Produit_Tarif_Stock!#REF!,"")</f>
        <v>#REF!</v>
      </c>
      <c r="Q3107" s="518" t="e">
        <f>IF(Produit_Tarif_Stock!#REF!&lt;&gt;0,(E3107-(E3107*H3107)-Produit_Tarif_Stock!#REF!)/Produit_Tarif_Stock!#REF!*100,(E3107-(E3107*H3107)-Produit_Tarif_Stock!#REF!)/Produit_Tarif_Stock!#REF!*100)</f>
        <v>#REF!</v>
      </c>
      <c r="R3107" s="523">
        <f t="shared" si="99"/>
        <v>0</v>
      </c>
      <c r="S3107" s="524" t="e">
        <f>Produit_Tarif_Stock!#REF!</f>
        <v>#REF!</v>
      </c>
    </row>
    <row r="3108" spans="1:19" ht="24.75" customHeight="1">
      <c r="A3108" s="228" t="e">
        <f>Produit_Tarif_Stock!#REF!</f>
        <v>#REF!</v>
      </c>
      <c r="B3108" s="118" t="e">
        <f>IF(Produit_Tarif_Stock!#REF!&lt;&gt;"",Produit_Tarif_Stock!#REF!,"")</f>
        <v>#REF!</v>
      </c>
      <c r="C3108" s="502" t="e">
        <f>IF(Produit_Tarif_Stock!#REF!&lt;&gt;"",Produit_Tarif_Stock!#REF!,"")</f>
        <v>#REF!</v>
      </c>
      <c r="D3108" s="505" t="e">
        <f>IF(Produit_Tarif_Stock!#REF!&lt;&gt;"",Produit_Tarif_Stock!#REF!,"")</f>
        <v>#REF!</v>
      </c>
      <c r="E3108" s="514" t="e">
        <f>IF(Produit_Tarif_Stock!#REF!&lt;&gt;0,Produit_Tarif_Stock!#REF!,"")</f>
        <v>#REF!</v>
      </c>
      <c r="F3108" s="2" t="e">
        <f>IF(Produit_Tarif_Stock!#REF!&lt;&gt;"",Produit_Tarif_Stock!#REF!,"")</f>
        <v>#REF!</v>
      </c>
      <c r="G3108" s="506" t="e">
        <f>IF(Produit_Tarif_Stock!#REF!&lt;&gt;0,Produit_Tarif_Stock!#REF!,"")</f>
        <v>#REF!</v>
      </c>
      <c r="I3108" s="506" t="str">
        <f t="shared" si="98"/>
        <v/>
      </c>
      <c r="J3108" s="2" t="e">
        <f>IF(Produit_Tarif_Stock!#REF!&lt;&gt;0,Produit_Tarif_Stock!#REF!,"")</f>
        <v>#REF!</v>
      </c>
      <c r="K3108" s="2" t="e">
        <f>IF(Produit_Tarif_Stock!#REF!&lt;&gt;0,Produit_Tarif_Stock!#REF!,"")</f>
        <v>#REF!</v>
      </c>
      <c r="L3108" s="114" t="e">
        <f>IF(Produit_Tarif_Stock!#REF!&lt;&gt;0,Produit_Tarif_Stock!#REF!,"")</f>
        <v>#REF!</v>
      </c>
      <c r="M3108" s="114" t="e">
        <f>IF(Produit_Tarif_Stock!#REF!&lt;&gt;0,Produit_Tarif_Stock!#REF!,"")</f>
        <v>#REF!</v>
      </c>
      <c r="N3108" s="454"/>
      <c r="P3108" s="2" t="e">
        <f>IF(Produit_Tarif_Stock!#REF!&lt;&gt;0,Produit_Tarif_Stock!#REF!,"")</f>
        <v>#REF!</v>
      </c>
      <c r="Q3108" s="518" t="e">
        <f>IF(Produit_Tarif_Stock!#REF!&lt;&gt;0,(E3108-(E3108*H3108)-Produit_Tarif_Stock!#REF!)/Produit_Tarif_Stock!#REF!*100,(E3108-(E3108*H3108)-Produit_Tarif_Stock!#REF!)/Produit_Tarif_Stock!#REF!*100)</f>
        <v>#REF!</v>
      </c>
      <c r="R3108" s="523">
        <f t="shared" si="99"/>
        <v>0</v>
      </c>
      <c r="S3108" s="524" t="e">
        <f>Produit_Tarif_Stock!#REF!</f>
        <v>#REF!</v>
      </c>
    </row>
    <row r="3109" spans="1:19" ht="24.75" customHeight="1">
      <c r="A3109" s="228" t="e">
        <f>Produit_Tarif_Stock!#REF!</f>
        <v>#REF!</v>
      </c>
      <c r="B3109" s="118" t="e">
        <f>IF(Produit_Tarif_Stock!#REF!&lt;&gt;"",Produit_Tarif_Stock!#REF!,"")</f>
        <v>#REF!</v>
      </c>
      <c r="C3109" s="502" t="e">
        <f>IF(Produit_Tarif_Stock!#REF!&lt;&gt;"",Produit_Tarif_Stock!#REF!,"")</f>
        <v>#REF!</v>
      </c>
      <c r="D3109" s="505" t="e">
        <f>IF(Produit_Tarif_Stock!#REF!&lt;&gt;"",Produit_Tarif_Stock!#REF!,"")</f>
        <v>#REF!</v>
      </c>
      <c r="E3109" s="514" t="e">
        <f>IF(Produit_Tarif_Stock!#REF!&lt;&gt;0,Produit_Tarif_Stock!#REF!,"")</f>
        <v>#REF!</v>
      </c>
      <c r="F3109" s="2" t="e">
        <f>IF(Produit_Tarif_Stock!#REF!&lt;&gt;"",Produit_Tarif_Stock!#REF!,"")</f>
        <v>#REF!</v>
      </c>
      <c r="G3109" s="506" t="e">
        <f>IF(Produit_Tarif_Stock!#REF!&lt;&gt;0,Produit_Tarif_Stock!#REF!,"")</f>
        <v>#REF!</v>
      </c>
      <c r="I3109" s="506" t="str">
        <f t="shared" si="98"/>
        <v/>
      </c>
      <c r="J3109" s="2" t="e">
        <f>IF(Produit_Tarif_Stock!#REF!&lt;&gt;0,Produit_Tarif_Stock!#REF!,"")</f>
        <v>#REF!</v>
      </c>
      <c r="K3109" s="2" t="e">
        <f>IF(Produit_Tarif_Stock!#REF!&lt;&gt;0,Produit_Tarif_Stock!#REF!,"")</f>
        <v>#REF!</v>
      </c>
      <c r="L3109" s="114" t="e">
        <f>IF(Produit_Tarif_Stock!#REF!&lt;&gt;0,Produit_Tarif_Stock!#REF!,"")</f>
        <v>#REF!</v>
      </c>
      <c r="M3109" s="114" t="e">
        <f>IF(Produit_Tarif_Stock!#REF!&lt;&gt;0,Produit_Tarif_Stock!#REF!,"")</f>
        <v>#REF!</v>
      </c>
      <c r="N3109" s="454"/>
      <c r="P3109" s="2" t="e">
        <f>IF(Produit_Tarif_Stock!#REF!&lt;&gt;0,Produit_Tarif_Stock!#REF!,"")</f>
        <v>#REF!</v>
      </c>
      <c r="Q3109" s="518" t="e">
        <f>IF(Produit_Tarif_Stock!#REF!&lt;&gt;0,(E3109-(E3109*H3109)-Produit_Tarif_Stock!#REF!)/Produit_Tarif_Stock!#REF!*100,(E3109-(E3109*H3109)-Produit_Tarif_Stock!#REF!)/Produit_Tarif_Stock!#REF!*100)</f>
        <v>#REF!</v>
      </c>
      <c r="R3109" s="523">
        <f t="shared" si="99"/>
        <v>0</v>
      </c>
      <c r="S3109" s="524" t="e">
        <f>Produit_Tarif_Stock!#REF!</f>
        <v>#REF!</v>
      </c>
    </row>
    <row r="3110" spans="1:19" ht="24.75" customHeight="1">
      <c r="A3110" s="228" t="e">
        <f>Produit_Tarif_Stock!#REF!</f>
        <v>#REF!</v>
      </c>
      <c r="B3110" s="118" t="e">
        <f>IF(Produit_Tarif_Stock!#REF!&lt;&gt;"",Produit_Tarif_Stock!#REF!,"")</f>
        <v>#REF!</v>
      </c>
      <c r="C3110" s="502" t="e">
        <f>IF(Produit_Tarif_Stock!#REF!&lt;&gt;"",Produit_Tarif_Stock!#REF!,"")</f>
        <v>#REF!</v>
      </c>
      <c r="D3110" s="505" t="e">
        <f>IF(Produit_Tarif_Stock!#REF!&lt;&gt;"",Produit_Tarif_Stock!#REF!,"")</f>
        <v>#REF!</v>
      </c>
      <c r="E3110" s="514" t="e">
        <f>IF(Produit_Tarif_Stock!#REF!&lt;&gt;0,Produit_Tarif_Stock!#REF!,"")</f>
        <v>#REF!</v>
      </c>
      <c r="F3110" s="2" t="e">
        <f>IF(Produit_Tarif_Stock!#REF!&lt;&gt;"",Produit_Tarif_Stock!#REF!,"")</f>
        <v>#REF!</v>
      </c>
      <c r="G3110" s="506" t="e">
        <f>IF(Produit_Tarif_Stock!#REF!&lt;&gt;0,Produit_Tarif_Stock!#REF!,"")</f>
        <v>#REF!</v>
      </c>
      <c r="I3110" s="506" t="str">
        <f t="shared" si="98"/>
        <v/>
      </c>
      <c r="J3110" s="2" t="e">
        <f>IF(Produit_Tarif_Stock!#REF!&lt;&gt;0,Produit_Tarif_Stock!#REF!,"")</f>
        <v>#REF!</v>
      </c>
      <c r="K3110" s="2" t="e">
        <f>IF(Produit_Tarif_Stock!#REF!&lt;&gt;0,Produit_Tarif_Stock!#REF!,"")</f>
        <v>#REF!</v>
      </c>
      <c r="L3110" s="114" t="e">
        <f>IF(Produit_Tarif_Stock!#REF!&lt;&gt;0,Produit_Tarif_Stock!#REF!,"")</f>
        <v>#REF!</v>
      </c>
      <c r="M3110" s="114" t="e">
        <f>IF(Produit_Tarif_Stock!#REF!&lt;&gt;0,Produit_Tarif_Stock!#REF!,"")</f>
        <v>#REF!</v>
      </c>
      <c r="N3110" s="454"/>
      <c r="P3110" s="2" t="e">
        <f>IF(Produit_Tarif_Stock!#REF!&lt;&gt;0,Produit_Tarif_Stock!#REF!,"")</f>
        <v>#REF!</v>
      </c>
      <c r="Q3110" s="518" t="e">
        <f>IF(Produit_Tarif_Stock!#REF!&lt;&gt;0,(E3110-(E3110*H3110)-Produit_Tarif_Stock!#REF!)/Produit_Tarif_Stock!#REF!*100,(E3110-(E3110*H3110)-Produit_Tarif_Stock!#REF!)/Produit_Tarif_Stock!#REF!*100)</f>
        <v>#REF!</v>
      </c>
      <c r="R3110" s="523">
        <f t="shared" si="99"/>
        <v>0</v>
      </c>
      <c r="S3110" s="524" t="e">
        <f>Produit_Tarif_Stock!#REF!</f>
        <v>#REF!</v>
      </c>
    </row>
    <row r="3111" spans="1:19" ht="24.75" customHeight="1">
      <c r="A3111" s="228" t="e">
        <f>Produit_Tarif_Stock!#REF!</f>
        <v>#REF!</v>
      </c>
      <c r="B3111" s="118" t="e">
        <f>IF(Produit_Tarif_Stock!#REF!&lt;&gt;"",Produit_Tarif_Stock!#REF!,"")</f>
        <v>#REF!</v>
      </c>
      <c r="C3111" s="502" t="e">
        <f>IF(Produit_Tarif_Stock!#REF!&lt;&gt;"",Produit_Tarif_Stock!#REF!,"")</f>
        <v>#REF!</v>
      </c>
      <c r="D3111" s="505" t="e">
        <f>IF(Produit_Tarif_Stock!#REF!&lt;&gt;"",Produit_Tarif_Stock!#REF!,"")</f>
        <v>#REF!</v>
      </c>
      <c r="E3111" s="514" t="e">
        <f>IF(Produit_Tarif_Stock!#REF!&lt;&gt;0,Produit_Tarif_Stock!#REF!,"")</f>
        <v>#REF!</v>
      </c>
      <c r="F3111" s="2" t="e">
        <f>IF(Produit_Tarif_Stock!#REF!&lt;&gt;"",Produit_Tarif_Stock!#REF!,"")</f>
        <v>#REF!</v>
      </c>
      <c r="G3111" s="506" t="e">
        <f>IF(Produit_Tarif_Stock!#REF!&lt;&gt;0,Produit_Tarif_Stock!#REF!,"")</f>
        <v>#REF!</v>
      </c>
      <c r="I3111" s="506" t="str">
        <f t="shared" si="98"/>
        <v/>
      </c>
      <c r="J3111" s="2" t="e">
        <f>IF(Produit_Tarif_Stock!#REF!&lt;&gt;0,Produit_Tarif_Stock!#REF!,"")</f>
        <v>#REF!</v>
      </c>
      <c r="K3111" s="2" t="e">
        <f>IF(Produit_Tarif_Stock!#REF!&lt;&gt;0,Produit_Tarif_Stock!#REF!,"")</f>
        <v>#REF!</v>
      </c>
      <c r="L3111" s="114" t="e">
        <f>IF(Produit_Tarif_Stock!#REF!&lt;&gt;0,Produit_Tarif_Stock!#REF!,"")</f>
        <v>#REF!</v>
      </c>
      <c r="M3111" s="114" t="e">
        <f>IF(Produit_Tarif_Stock!#REF!&lt;&gt;0,Produit_Tarif_Stock!#REF!,"")</f>
        <v>#REF!</v>
      </c>
      <c r="N3111" s="454"/>
      <c r="P3111" s="2" t="e">
        <f>IF(Produit_Tarif_Stock!#REF!&lt;&gt;0,Produit_Tarif_Stock!#REF!,"")</f>
        <v>#REF!</v>
      </c>
      <c r="Q3111" s="518" t="e">
        <f>IF(Produit_Tarif_Stock!#REF!&lt;&gt;0,(E3111-(E3111*H3111)-Produit_Tarif_Stock!#REF!)/Produit_Tarif_Stock!#REF!*100,(E3111-(E3111*H3111)-Produit_Tarif_Stock!#REF!)/Produit_Tarif_Stock!#REF!*100)</f>
        <v>#REF!</v>
      </c>
      <c r="R3111" s="523">
        <f t="shared" si="99"/>
        <v>0</v>
      </c>
      <c r="S3111" s="524" t="e">
        <f>Produit_Tarif_Stock!#REF!</f>
        <v>#REF!</v>
      </c>
    </row>
    <row r="3112" spans="1:19" ht="24.75" customHeight="1">
      <c r="A3112" s="228" t="e">
        <f>Produit_Tarif_Stock!#REF!</f>
        <v>#REF!</v>
      </c>
      <c r="B3112" s="118" t="e">
        <f>IF(Produit_Tarif_Stock!#REF!&lt;&gt;"",Produit_Tarif_Stock!#REF!,"")</f>
        <v>#REF!</v>
      </c>
      <c r="C3112" s="502" t="e">
        <f>IF(Produit_Tarif_Stock!#REF!&lt;&gt;"",Produit_Tarif_Stock!#REF!,"")</f>
        <v>#REF!</v>
      </c>
      <c r="D3112" s="505" t="e">
        <f>IF(Produit_Tarif_Stock!#REF!&lt;&gt;"",Produit_Tarif_Stock!#REF!,"")</f>
        <v>#REF!</v>
      </c>
      <c r="E3112" s="514" t="e">
        <f>IF(Produit_Tarif_Stock!#REF!&lt;&gt;0,Produit_Tarif_Stock!#REF!,"")</f>
        <v>#REF!</v>
      </c>
      <c r="F3112" s="2" t="e">
        <f>IF(Produit_Tarif_Stock!#REF!&lt;&gt;"",Produit_Tarif_Stock!#REF!,"")</f>
        <v>#REF!</v>
      </c>
      <c r="G3112" s="506" t="e">
        <f>IF(Produit_Tarif_Stock!#REF!&lt;&gt;0,Produit_Tarif_Stock!#REF!,"")</f>
        <v>#REF!</v>
      </c>
      <c r="I3112" s="506" t="str">
        <f t="shared" si="98"/>
        <v/>
      </c>
      <c r="J3112" s="2" t="e">
        <f>IF(Produit_Tarif_Stock!#REF!&lt;&gt;0,Produit_Tarif_Stock!#REF!,"")</f>
        <v>#REF!</v>
      </c>
      <c r="K3112" s="2" t="e">
        <f>IF(Produit_Tarif_Stock!#REF!&lt;&gt;0,Produit_Tarif_Stock!#REF!,"")</f>
        <v>#REF!</v>
      </c>
      <c r="L3112" s="114" t="e">
        <f>IF(Produit_Tarif_Stock!#REF!&lt;&gt;0,Produit_Tarif_Stock!#REF!,"")</f>
        <v>#REF!</v>
      </c>
      <c r="M3112" s="114" t="e">
        <f>IF(Produit_Tarif_Stock!#REF!&lt;&gt;0,Produit_Tarif_Stock!#REF!,"")</f>
        <v>#REF!</v>
      </c>
      <c r="N3112" s="454"/>
      <c r="P3112" s="2" t="e">
        <f>IF(Produit_Tarif_Stock!#REF!&lt;&gt;0,Produit_Tarif_Stock!#REF!,"")</f>
        <v>#REF!</v>
      </c>
      <c r="Q3112" s="518" t="e">
        <f>IF(Produit_Tarif_Stock!#REF!&lt;&gt;0,(E3112-(E3112*H3112)-Produit_Tarif_Stock!#REF!)/Produit_Tarif_Stock!#REF!*100,(E3112-(E3112*H3112)-Produit_Tarif_Stock!#REF!)/Produit_Tarif_Stock!#REF!*100)</f>
        <v>#REF!</v>
      </c>
      <c r="R3112" s="523">
        <f t="shared" si="99"/>
        <v>0</v>
      </c>
      <c r="S3112" s="524" t="e">
        <f>Produit_Tarif_Stock!#REF!</f>
        <v>#REF!</v>
      </c>
    </row>
    <row r="3113" spans="1:19" ht="24.75" customHeight="1">
      <c r="A3113" s="228" t="e">
        <f>Produit_Tarif_Stock!#REF!</f>
        <v>#REF!</v>
      </c>
      <c r="B3113" s="118" t="e">
        <f>IF(Produit_Tarif_Stock!#REF!&lt;&gt;"",Produit_Tarif_Stock!#REF!,"")</f>
        <v>#REF!</v>
      </c>
      <c r="C3113" s="502" t="e">
        <f>IF(Produit_Tarif_Stock!#REF!&lt;&gt;"",Produit_Tarif_Stock!#REF!,"")</f>
        <v>#REF!</v>
      </c>
      <c r="D3113" s="505" t="e">
        <f>IF(Produit_Tarif_Stock!#REF!&lt;&gt;"",Produit_Tarif_Stock!#REF!,"")</f>
        <v>#REF!</v>
      </c>
      <c r="E3113" s="514" t="e">
        <f>IF(Produit_Tarif_Stock!#REF!&lt;&gt;0,Produit_Tarif_Stock!#REF!,"")</f>
        <v>#REF!</v>
      </c>
      <c r="F3113" s="2" t="e">
        <f>IF(Produit_Tarif_Stock!#REF!&lt;&gt;"",Produit_Tarif_Stock!#REF!,"")</f>
        <v>#REF!</v>
      </c>
      <c r="G3113" s="506" t="e">
        <f>IF(Produit_Tarif_Stock!#REF!&lt;&gt;0,Produit_Tarif_Stock!#REF!,"")</f>
        <v>#REF!</v>
      </c>
      <c r="I3113" s="506" t="str">
        <f t="shared" si="98"/>
        <v/>
      </c>
      <c r="J3113" s="2" t="e">
        <f>IF(Produit_Tarif_Stock!#REF!&lt;&gt;0,Produit_Tarif_Stock!#REF!,"")</f>
        <v>#REF!</v>
      </c>
      <c r="K3113" s="2" t="e">
        <f>IF(Produit_Tarif_Stock!#REF!&lt;&gt;0,Produit_Tarif_Stock!#REF!,"")</f>
        <v>#REF!</v>
      </c>
      <c r="L3113" s="114" t="e">
        <f>IF(Produit_Tarif_Stock!#REF!&lt;&gt;0,Produit_Tarif_Stock!#REF!,"")</f>
        <v>#REF!</v>
      </c>
      <c r="M3113" s="114" t="e">
        <f>IF(Produit_Tarif_Stock!#REF!&lt;&gt;0,Produit_Tarif_Stock!#REF!,"")</f>
        <v>#REF!</v>
      </c>
      <c r="N3113" s="454"/>
      <c r="P3113" s="2" t="e">
        <f>IF(Produit_Tarif_Stock!#REF!&lt;&gt;0,Produit_Tarif_Stock!#REF!,"")</f>
        <v>#REF!</v>
      </c>
      <c r="Q3113" s="518" t="e">
        <f>IF(Produit_Tarif_Stock!#REF!&lt;&gt;0,(E3113-(E3113*H3113)-Produit_Tarif_Stock!#REF!)/Produit_Tarif_Stock!#REF!*100,(E3113-(E3113*H3113)-Produit_Tarif_Stock!#REF!)/Produit_Tarif_Stock!#REF!*100)</f>
        <v>#REF!</v>
      </c>
      <c r="R3113" s="523">
        <f t="shared" si="99"/>
        <v>0</v>
      </c>
      <c r="S3113" s="524" t="e">
        <f>Produit_Tarif_Stock!#REF!</f>
        <v>#REF!</v>
      </c>
    </row>
    <row r="3114" spans="1:19" ht="24.75" customHeight="1">
      <c r="A3114" s="228" t="e">
        <f>Produit_Tarif_Stock!#REF!</f>
        <v>#REF!</v>
      </c>
      <c r="B3114" s="118" t="e">
        <f>IF(Produit_Tarif_Stock!#REF!&lt;&gt;"",Produit_Tarif_Stock!#REF!,"")</f>
        <v>#REF!</v>
      </c>
      <c r="C3114" s="502" t="e">
        <f>IF(Produit_Tarif_Stock!#REF!&lt;&gt;"",Produit_Tarif_Stock!#REF!,"")</f>
        <v>#REF!</v>
      </c>
      <c r="D3114" s="505" t="e">
        <f>IF(Produit_Tarif_Stock!#REF!&lt;&gt;"",Produit_Tarif_Stock!#REF!,"")</f>
        <v>#REF!</v>
      </c>
      <c r="E3114" s="514" t="e">
        <f>IF(Produit_Tarif_Stock!#REF!&lt;&gt;0,Produit_Tarif_Stock!#REF!,"")</f>
        <v>#REF!</v>
      </c>
      <c r="F3114" s="2" t="e">
        <f>IF(Produit_Tarif_Stock!#REF!&lt;&gt;"",Produit_Tarif_Stock!#REF!,"")</f>
        <v>#REF!</v>
      </c>
      <c r="G3114" s="506" t="e">
        <f>IF(Produit_Tarif_Stock!#REF!&lt;&gt;0,Produit_Tarif_Stock!#REF!,"")</f>
        <v>#REF!</v>
      </c>
      <c r="I3114" s="506" t="str">
        <f t="shared" si="98"/>
        <v/>
      </c>
      <c r="J3114" s="2" t="e">
        <f>IF(Produit_Tarif_Stock!#REF!&lt;&gt;0,Produit_Tarif_Stock!#REF!,"")</f>
        <v>#REF!</v>
      </c>
      <c r="K3114" s="2" t="e">
        <f>IF(Produit_Tarif_Stock!#REF!&lt;&gt;0,Produit_Tarif_Stock!#REF!,"")</f>
        <v>#REF!</v>
      </c>
      <c r="L3114" s="114" t="e">
        <f>IF(Produit_Tarif_Stock!#REF!&lt;&gt;0,Produit_Tarif_Stock!#REF!,"")</f>
        <v>#REF!</v>
      </c>
      <c r="M3114" s="114" t="e">
        <f>IF(Produit_Tarif_Stock!#REF!&lt;&gt;0,Produit_Tarif_Stock!#REF!,"")</f>
        <v>#REF!</v>
      </c>
      <c r="N3114" s="454"/>
      <c r="P3114" s="2" t="e">
        <f>IF(Produit_Tarif_Stock!#REF!&lt;&gt;0,Produit_Tarif_Stock!#REF!,"")</f>
        <v>#REF!</v>
      </c>
      <c r="Q3114" s="518" t="e">
        <f>IF(Produit_Tarif_Stock!#REF!&lt;&gt;0,(E3114-(E3114*H3114)-Produit_Tarif_Stock!#REF!)/Produit_Tarif_Stock!#REF!*100,(E3114-(E3114*H3114)-Produit_Tarif_Stock!#REF!)/Produit_Tarif_Stock!#REF!*100)</f>
        <v>#REF!</v>
      </c>
      <c r="R3114" s="523">
        <f t="shared" si="99"/>
        <v>0</v>
      </c>
      <c r="S3114" s="524" t="e">
        <f>Produit_Tarif_Stock!#REF!</f>
        <v>#REF!</v>
      </c>
    </row>
    <row r="3115" spans="1:19" ht="24.75" customHeight="1">
      <c r="A3115" s="228" t="e">
        <f>Produit_Tarif_Stock!#REF!</f>
        <v>#REF!</v>
      </c>
      <c r="B3115" s="118" t="e">
        <f>IF(Produit_Tarif_Stock!#REF!&lt;&gt;"",Produit_Tarif_Stock!#REF!,"")</f>
        <v>#REF!</v>
      </c>
      <c r="C3115" s="502" t="e">
        <f>IF(Produit_Tarif_Stock!#REF!&lt;&gt;"",Produit_Tarif_Stock!#REF!,"")</f>
        <v>#REF!</v>
      </c>
      <c r="D3115" s="505" t="e">
        <f>IF(Produit_Tarif_Stock!#REF!&lt;&gt;"",Produit_Tarif_Stock!#REF!,"")</f>
        <v>#REF!</v>
      </c>
      <c r="E3115" s="514" t="e">
        <f>IF(Produit_Tarif_Stock!#REF!&lt;&gt;0,Produit_Tarif_Stock!#REF!,"")</f>
        <v>#REF!</v>
      </c>
      <c r="F3115" s="2" t="e">
        <f>IF(Produit_Tarif_Stock!#REF!&lt;&gt;"",Produit_Tarif_Stock!#REF!,"")</f>
        <v>#REF!</v>
      </c>
      <c r="G3115" s="506" t="e">
        <f>IF(Produit_Tarif_Stock!#REF!&lt;&gt;0,Produit_Tarif_Stock!#REF!,"")</f>
        <v>#REF!</v>
      </c>
      <c r="I3115" s="506" t="str">
        <f t="shared" si="98"/>
        <v/>
      </c>
      <c r="J3115" s="2" t="e">
        <f>IF(Produit_Tarif_Stock!#REF!&lt;&gt;0,Produit_Tarif_Stock!#REF!,"")</f>
        <v>#REF!</v>
      </c>
      <c r="K3115" s="2" t="e">
        <f>IF(Produit_Tarif_Stock!#REF!&lt;&gt;0,Produit_Tarif_Stock!#REF!,"")</f>
        <v>#REF!</v>
      </c>
      <c r="L3115" s="114" t="e">
        <f>IF(Produit_Tarif_Stock!#REF!&lt;&gt;0,Produit_Tarif_Stock!#REF!,"")</f>
        <v>#REF!</v>
      </c>
      <c r="M3115" s="114" t="e">
        <f>IF(Produit_Tarif_Stock!#REF!&lt;&gt;0,Produit_Tarif_Stock!#REF!,"")</f>
        <v>#REF!</v>
      </c>
      <c r="N3115" s="454"/>
      <c r="P3115" s="2" t="e">
        <f>IF(Produit_Tarif_Stock!#REF!&lt;&gt;0,Produit_Tarif_Stock!#REF!,"")</f>
        <v>#REF!</v>
      </c>
      <c r="Q3115" s="518" t="e">
        <f>IF(Produit_Tarif_Stock!#REF!&lt;&gt;0,(E3115-(E3115*H3115)-Produit_Tarif_Stock!#REF!)/Produit_Tarif_Stock!#REF!*100,(E3115-(E3115*H3115)-Produit_Tarif_Stock!#REF!)/Produit_Tarif_Stock!#REF!*100)</f>
        <v>#REF!</v>
      </c>
      <c r="R3115" s="523">
        <f t="shared" si="99"/>
        <v>0</v>
      </c>
      <c r="S3115" s="524" t="e">
        <f>Produit_Tarif_Stock!#REF!</f>
        <v>#REF!</v>
      </c>
    </row>
    <row r="3116" spans="1:19" ht="24.75" customHeight="1">
      <c r="A3116" s="228" t="e">
        <f>Produit_Tarif_Stock!#REF!</f>
        <v>#REF!</v>
      </c>
      <c r="B3116" s="118" t="e">
        <f>IF(Produit_Tarif_Stock!#REF!&lt;&gt;"",Produit_Tarif_Stock!#REF!,"")</f>
        <v>#REF!</v>
      </c>
      <c r="C3116" s="502" t="e">
        <f>IF(Produit_Tarif_Stock!#REF!&lt;&gt;"",Produit_Tarif_Stock!#REF!,"")</f>
        <v>#REF!</v>
      </c>
      <c r="D3116" s="505" t="e">
        <f>IF(Produit_Tarif_Stock!#REF!&lt;&gt;"",Produit_Tarif_Stock!#REF!,"")</f>
        <v>#REF!</v>
      </c>
      <c r="E3116" s="514" t="e">
        <f>IF(Produit_Tarif_Stock!#REF!&lt;&gt;0,Produit_Tarif_Stock!#REF!,"")</f>
        <v>#REF!</v>
      </c>
      <c r="F3116" s="2" t="e">
        <f>IF(Produit_Tarif_Stock!#REF!&lt;&gt;"",Produit_Tarif_Stock!#REF!,"")</f>
        <v>#REF!</v>
      </c>
      <c r="G3116" s="506" t="e">
        <f>IF(Produit_Tarif_Stock!#REF!&lt;&gt;0,Produit_Tarif_Stock!#REF!,"")</f>
        <v>#REF!</v>
      </c>
      <c r="I3116" s="506" t="str">
        <f t="shared" si="98"/>
        <v/>
      </c>
      <c r="J3116" s="2" t="e">
        <f>IF(Produit_Tarif_Stock!#REF!&lt;&gt;0,Produit_Tarif_Stock!#REF!,"")</f>
        <v>#REF!</v>
      </c>
      <c r="K3116" s="2" t="e">
        <f>IF(Produit_Tarif_Stock!#REF!&lt;&gt;0,Produit_Tarif_Stock!#REF!,"")</f>
        <v>#REF!</v>
      </c>
      <c r="L3116" s="114" t="e">
        <f>IF(Produit_Tarif_Stock!#REF!&lt;&gt;0,Produit_Tarif_Stock!#REF!,"")</f>
        <v>#REF!</v>
      </c>
      <c r="M3116" s="114" t="e">
        <f>IF(Produit_Tarif_Stock!#REF!&lt;&gt;0,Produit_Tarif_Stock!#REF!,"")</f>
        <v>#REF!</v>
      </c>
      <c r="N3116" s="454"/>
      <c r="P3116" s="2" t="e">
        <f>IF(Produit_Tarif_Stock!#REF!&lt;&gt;0,Produit_Tarif_Stock!#REF!,"")</f>
        <v>#REF!</v>
      </c>
      <c r="Q3116" s="518" t="e">
        <f>IF(Produit_Tarif_Stock!#REF!&lt;&gt;0,(E3116-(E3116*H3116)-Produit_Tarif_Stock!#REF!)/Produit_Tarif_Stock!#REF!*100,(E3116-(E3116*H3116)-Produit_Tarif_Stock!#REF!)/Produit_Tarif_Stock!#REF!*100)</f>
        <v>#REF!</v>
      </c>
      <c r="R3116" s="523">
        <f t="shared" si="99"/>
        <v>0</v>
      </c>
      <c r="S3116" s="524" t="e">
        <f>Produit_Tarif_Stock!#REF!</f>
        <v>#REF!</v>
      </c>
    </row>
    <row r="3117" spans="1:19" ht="24.75" customHeight="1">
      <c r="A3117" s="228" t="e">
        <f>Produit_Tarif_Stock!#REF!</f>
        <v>#REF!</v>
      </c>
      <c r="B3117" s="118" t="e">
        <f>IF(Produit_Tarif_Stock!#REF!&lt;&gt;"",Produit_Tarif_Stock!#REF!,"")</f>
        <v>#REF!</v>
      </c>
      <c r="C3117" s="502" t="e">
        <f>IF(Produit_Tarif_Stock!#REF!&lt;&gt;"",Produit_Tarif_Stock!#REF!,"")</f>
        <v>#REF!</v>
      </c>
      <c r="D3117" s="505" t="e">
        <f>IF(Produit_Tarif_Stock!#REF!&lt;&gt;"",Produit_Tarif_Stock!#REF!,"")</f>
        <v>#REF!</v>
      </c>
      <c r="E3117" s="514" t="e">
        <f>IF(Produit_Tarif_Stock!#REF!&lt;&gt;0,Produit_Tarif_Stock!#REF!,"")</f>
        <v>#REF!</v>
      </c>
      <c r="F3117" s="2" t="e">
        <f>IF(Produit_Tarif_Stock!#REF!&lt;&gt;"",Produit_Tarif_Stock!#REF!,"")</f>
        <v>#REF!</v>
      </c>
      <c r="G3117" s="506" t="e">
        <f>IF(Produit_Tarif_Stock!#REF!&lt;&gt;0,Produit_Tarif_Stock!#REF!,"")</f>
        <v>#REF!</v>
      </c>
      <c r="I3117" s="506" t="str">
        <f t="shared" si="98"/>
        <v/>
      </c>
      <c r="J3117" s="2" t="e">
        <f>IF(Produit_Tarif_Stock!#REF!&lt;&gt;0,Produit_Tarif_Stock!#REF!,"")</f>
        <v>#REF!</v>
      </c>
      <c r="K3117" s="2" t="e">
        <f>IF(Produit_Tarif_Stock!#REF!&lt;&gt;0,Produit_Tarif_Stock!#REF!,"")</f>
        <v>#REF!</v>
      </c>
      <c r="L3117" s="114" t="e">
        <f>IF(Produit_Tarif_Stock!#REF!&lt;&gt;0,Produit_Tarif_Stock!#REF!,"")</f>
        <v>#REF!</v>
      </c>
      <c r="M3117" s="114" t="e">
        <f>IF(Produit_Tarif_Stock!#REF!&lt;&gt;0,Produit_Tarif_Stock!#REF!,"")</f>
        <v>#REF!</v>
      </c>
      <c r="N3117" s="454"/>
      <c r="P3117" s="2" t="e">
        <f>IF(Produit_Tarif_Stock!#REF!&lt;&gt;0,Produit_Tarif_Stock!#REF!,"")</f>
        <v>#REF!</v>
      </c>
      <c r="Q3117" s="518" t="e">
        <f>IF(Produit_Tarif_Stock!#REF!&lt;&gt;0,(E3117-(E3117*H3117)-Produit_Tarif_Stock!#REF!)/Produit_Tarif_Stock!#REF!*100,(E3117-(E3117*H3117)-Produit_Tarif_Stock!#REF!)/Produit_Tarif_Stock!#REF!*100)</f>
        <v>#REF!</v>
      </c>
      <c r="R3117" s="523">
        <f t="shared" si="99"/>
        <v>0</v>
      </c>
      <c r="S3117" s="524" t="e">
        <f>Produit_Tarif_Stock!#REF!</f>
        <v>#REF!</v>
      </c>
    </row>
    <row r="3118" spans="1:19" ht="24.75" customHeight="1">
      <c r="A3118" s="228" t="e">
        <f>Produit_Tarif_Stock!#REF!</f>
        <v>#REF!</v>
      </c>
      <c r="B3118" s="118" t="e">
        <f>IF(Produit_Tarif_Stock!#REF!&lt;&gt;"",Produit_Tarif_Stock!#REF!,"")</f>
        <v>#REF!</v>
      </c>
      <c r="C3118" s="502" t="e">
        <f>IF(Produit_Tarif_Stock!#REF!&lt;&gt;"",Produit_Tarif_Stock!#REF!,"")</f>
        <v>#REF!</v>
      </c>
      <c r="D3118" s="505" t="e">
        <f>IF(Produit_Tarif_Stock!#REF!&lt;&gt;"",Produit_Tarif_Stock!#REF!,"")</f>
        <v>#REF!</v>
      </c>
      <c r="E3118" s="514" t="e">
        <f>IF(Produit_Tarif_Stock!#REF!&lt;&gt;0,Produit_Tarif_Stock!#REF!,"")</f>
        <v>#REF!</v>
      </c>
      <c r="F3118" s="2" t="e">
        <f>IF(Produit_Tarif_Stock!#REF!&lt;&gt;"",Produit_Tarif_Stock!#REF!,"")</f>
        <v>#REF!</v>
      </c>
      <c r="G3118" s="506" t="e">
        <f>IF(Produit_Tarif_Stock!#REF!&lt;&gt;0,Produit_Tarif_Stock!#REF!,"")</f>
        <v>#REF!</v>
      </c>
      <c r="I3118" s="506" t="str">
        <f t="shared" si="98"/>
        <v/>
      </c>
      <c r="J3118" s="2" t="e">
        <f>IF(Produit_Tarif_Stock!#REF!&lt;&gt;0,Produit_Tarif_Stock!#REF!,"")</f>
        <v>#REF!</v>
      </c>
      <c r="K3118" s="2" t="e">
        <f>IF(Produit_Tarif_Stock!#REF!&lt;&gt;0,Produit_Tarif_Stock!#REF!,"")</f>
        <v>#REF!</v>
      </c>
      <c r="L3118" s="114" t="e">
        <f>IF(Produit_Tarif_Stock!#REF!&lt;&gt;0,Produit_Tarif_Stock!#REF!,"")</f>
        <v>#REF!</v>
      </c>
      <c r="M3118" s="114" t="e">
        <f>IF(Produit_Tarif_Stock!#REF!&lt;&gt;0,Produit_Tarif_Stock!#REF!,"")</f>
        <v>#REF!</v>
      </c>
      <c r="N3118" s="454"/>
      <c r="P3118" s="2" t="e">
        <f>IF(Produit_Tarif_Stock!#REF!&lt;&gt;0,Produit_Tarif_Stock!#REF!,"")</f>
        <v>#REF!</v>
      </c>
      <c r="Q3118" s="518" t="e">
        <f>IF(Produit_Tarif_Stock!#REF!&lt;&gt;0,(E3118-(E3118*H3118)-Produit_Tarif_Stock!#REF!)/Produit_Tarif_Stock!#REF!*100,(E3118-(E3118*H3118)-Produit_Tarif_Stock!#REF!)/Produit_Tarif_Stock!#REF!*100)</f>
        <v>#REF!</v>
      </c>
      <c r="R3118" s="523">
        <f t="shared" si="99"/>
        <v>0</v>
      </c>
      <c r="S3118" s="524" t="e">
        <f>Produit_Tarif_Stock!#REF!</f>
        <v>#REF!</v>
      </c>
    </row>
    <row r="3119" spans="1:19" ht="24.75" customHeight="1">
      <c r="A3119" s="228" t="e">
        <f>Produit_Tarif_Stock!#REF!</f>
        <v>#REF!</v>
      </c>
      <c r="B3119" s="118" t="e">
        <f>IF(Produit_Tarif_Stock!#REF!&lt;&gt;"",Produit_Tarif_Stock!#REF!,"")</f>
        <v>#REF!</v>
      </c>
      <c r="C3119" s="502" t="e">
        <f>IF(Produit_Tarif_Stock!#REF!&lt;&gt;"",Produit_Tarif_Stock!#REF!,"")</f>
        <v>#REF!</v>
      </c>
      <c r="D3119" s="505" t="e">
        <f>IF(Produit_Tarif_Stock!#REF!&lt;&gt;"",Produit_Tarif_Stock!#REF!,"")</f>
        <v>#REF!</v>
      </c>
      <c r="E3119" s="514" t="e">
        <f>IF(Produit_Tarif_Stock!#REF!&lt;&gt;0,Produit_Tarif_Stock!#REF!,"")</f>
        <v>#REF!</v>
      </c>
      <c r="F3119" s="2" t="e">
        <f>IF(Produit_Tarif_Stock!#REF!&lt;&gt;"",Produit_Tarif_Stock!#REF!,"")</f>
        <v>#REF!</v>
      </c>
      <c r="G3119" s="506" t="e">
        <f>IF(Produit_Tarif_Stock!#REF!&lt;&gt;0,Produit_Tarif_Stock!#REF!,"")</f>
        <v>#REF!</v>
      </c>
      <c r="I3119" s="506" t="str">
        <f t="shared" si="98"/>
        <v/>
      </c>
      <c r="J3119" s="2" t="e">
        <f>IF(Produit_Tarif_Stock!#REF!&lt;&gt;0,Produit_Tarif_Stock!#REF!,"")</f>
        <v>#REF!</v>
      </c>
      <c r="K3119" s="2" t="e">
        <f>IF(Produit_Tarif_Stock!#REF!&lt;&gt;0,Produit_Tarif_Stock!#REF!,"")</f>
        <v>#REF!</v>
      </c>
      <c r="L3119" s="114" t="e">
        <f>IF(Produit_Tarif_Stock!#REF!&lt;&gt;0,Produit_Tarif_Stock!#REF!,"")</f>
        <v>#REF!</v>
      </c>
      <c r="M3119" s="114" t="e">
        <f>IF(Produit_Tarif_Stock!#REF!&lt;&gt;0,Produit_Tarif_Stock!#REF!,"")</f>
        <v>#REF!</v>
      </c>
      <c r="N3119" s="454"/>
      <c r="P3119" s="2" t="e">
        <f>IF(Produit_Tarif_Stock!#REF!&lt;&gt;0,Produit_Tarif_Stock!#REF!,"")</f>
        <v>#REF!</v>
      </c>
      <c r="Q3119" s="518" t="e">
        <f>IF(Produit_Tarif_Stock!#REF!&lt;&gt;0,(E3119-(E3119*H3119)-Produit_Tarif_Stock!#REF!)/Produit_Tarif_Stock!#REF!*100,(E3119-(E3119*H3119)-Produit_Tarif_Stock!#REF!)/Produit_Tarif_Stock!#REF!*100)</f>
        <v>#REF!</v>
      </c>
      <c r="R3119" s="523">
        <f t="shared" si="99"/>
        <v>0</v>
      </c>
      <c r="S3119" s="524" t="e">
        <f>Produit_Tarif_Stock!#REF!</f>
        <v>#REF!</v>
      </c>
    </row>
    <row r="3120" spans="1:19" ht="24.75" customHeight="1">
      <c r="A3120" s="228" t="e">
        <f>Produit_Tarif_Stock!#REF!</f>
        <v>#REF!</v>
      </c>
      <c r="B3120" s="118" t="e">
        <f>IF(Produit_Tarif_Stock!#REF!&lt;&gt;"",Produit_Tarif_Stock!#REF!,"")</f>
        <v>#REF!</v>
      </c>
      <c r="C3120" s="502" t="e">
        <f>IF(Produit_Tarif_Stock!#REF!&lt;&gt;"",Produit_Tarif_Stock!#REF!,"")</f>
        <v>#REF!</v>
      </c>
      <c r="D3120" s="505" t="e">
        <f>IF(Produit_Tarif_Stock!#REF!&lt;&gt;"",Produit_Tarif_Stock!#REF!,"")</f>
        <v>#REF!</v>
      </c>
      <c r="E3120" s="514" t="e">
        <f>IF(Produit_Tarif_Stock!#REF!&lt;&gt;0,Produit_Tarif_Stock!#REF!,"")</f>
        <v>#REF!</v>
      </c>
      <c r="F3120" s="2" t="e">
        <f>IF(Produit_Tarif_Stock!#REF!&lt;&gt;"",Produit_Tarif_Stock!#REF!,"")</f>
        <v>#REF!</v>
      </c>
      <c r="G3120" s="506" t="e">
        <f>IF(Produit_Tarif_Stock!#REF!&lt;&gt;0,Produit_Tarif_Stock!#REF!,"")</f>
        <v>#REF!</v>
      </c>
      <c r="I3120" s="506" t="str">
        <f t="shared" si="98"/>
        <v/>
      </c>
      <c r="J3120" s="2" t="e">
        <f>IF(Produit_Tarif_Stock!#REF!&lt;&gt;0,Produit_Tarif_Stock!#REF!,"")</f>
        <v>#REF!</v>
      </c>
      <c r="K3120" s="2" t="e">
        <f>IF(Produit_Tarif_Stock!#REF!&lt;&gt;0,Produit_Tarif_Stock!#REF!,"")</f>
        <v>#REF!</v>
      </c>
      <c r="L3120" s="114" t="e">
        <f>IF(Produit_Tarif_Stock!#REF!&lt;&gt;0,Produit_Tarif_Stock!#REF!,"")</f>
        <v>#REF!</v>
      </c>
      <c r="M3120" s="114" t="e">
        <f>IF(Produit_Tarif_Stock!#REF!&lt;&gt;0,Produit_Tarif_Stock!#REF!,"")</f>
        <v>#REF!</v>
      </c>
      <c r="N3120" s="454"/>
      <c r="P3120" s="2" t="e">
        <f>IF(Produit_Tarif_Stock!#REF!&lt;&gt;0,Produit_Tarif_Stock!#REF!,"")</f>
        <v>#REF!</v>
      </c>
      <c r="Q3120" s="518" t="e">
        <f>IF(Produit_Tarif_Stock!#REF!&lt;&gt;0,(E3120-(E3120*H3120)-Produit_Tarif_Stock!#REF!)/Produit_Tarif_Stock!#REF!*100,(E3120-(E3120*H3120)-Produit_Tarif_Stock!#REF!)/Produit_Tarif_Stock!#REF!*100)</f>
        <v>#REF!</v>
      </c>
      <c r="R3120" s="523">
        <f t="shared" si="99"/>
        <v>0</v>
      </c>
      <c r="S3120" s="524" t="e">
        <f>Produit_Tarif_Stock!#REF!</f>
        <v>#REF!</v>
      </c>
    </row>
    <row r="3121" spans="1:19" ht="24.75" customHeight="1">
      <c r="A3121" s="228" t="e">
        <f>Produit_Tarif_Stock!#REF!</f>
        <v>#REF!</v>
      </c>
      <c r="B3121" s="118" t="e">
        <f>IF(Produit_Tarif_Stock!#REF!&lt;&gt;"",Produit_Tarif_Stock!#REF!,"")</f>
        <v>#REF!</v>
      </c>
      <c r="C3121" s="502" t="e">
        <f>IF(Produit_Tarif_Stock!#REF!&lt;&gt;"",Produit_Tarif_Stock!#REF!,"")</f>
        <v>#REF!</v>
      </c>
      <c r="D3121" s="505" t="e">
        <f>IF(Produit_Tarif_Stock!#REF!&lt;&gt;"",Produit_Tarif_Stock!#REF!,"")</f>
        <v>#REF!</v>
      </c>
      <c r="E3121" s="514" t="e">
        <f>IF(Produit_Tarif_Stock!#REF!&lt;&gt;0,Produit_Tarif_Stock!#REF!,"")</f>
        <v>#REF!</v>
      </c>
      <c r="F3121" s="2" t="e">
        <f>IF(Produit_Tarif_Stock!#REF!&lt;&gt;"",Produit_Tarif_Stock!#REF!,"")</f>
        <v>#REF!</v>
      </c>
      <c r="G3121" s="506" t="e">
        <f>IF(Produit_Tarif_Stock!#REF!&lt;&gt;0,Produit_Tarif_Stock!#REF!,"")</f>
        <v>#REF!</v>
      </c>
      <c r="I3121" s="506" t="str">
        <f t="shared" si="98"/>
        <v/>
      </c>
      <c r="J3121" s="2" t="e">
        <f>IF(Produit_Tarif_Stock!#REF!&lt;&gt;0,Produit_Tarif_Stock!#REF!,"")</f>
        <v>#REF!</v>
      </c>
      <c r="K3121" s="2" t="e">
        <f>IF(Produit_Tarif_Stock!#REF!&lt;&gt;0,Produit_Tarif_Stock!#REF!,"")</f>
        <v>#REF!</v>
      </c>
      <c r="L3121" s="114" t="e">
        <f>IF(Produit_Tarif_Stock!#REF!&lt;&gt;0,Produit_Tarif_Stock!#REF!,"")</f>
        <v>#REF!</v>
      </c>
      <c r="M3121" s="114" t="e">
        <f>IF(Produit_Tarif_Stock!#REF!&lt;&gt;0,Produit_Tarif_Stock!#REF!,"")</f>
        <v>#REF!</v>
      </c>
      <c r="N3121" s="454"/>
      <c r="P3121" s="2" t="e">
        <f>IF(Produit_Tarif_Stock!#REF!&lt;&gt;0,Produit_Tarif_Stock!#REF!,"")</f>
        <v>#REF!</v>
      </c>
      <c r="Q3121" s="518" t="e">
        <f>IF(Produit_Tarif_Stock!#REF!&lt;&gt;0,(E3121-(E3121*H3121)-Produit_Tarif_Stock!#REF!)/Produit_Tarif_Stock!#REF!*100,(E3121-(E3121*H3121)-Produit_Tarif_Stock!#REF!)/Produit_Tarif_Stock!#REF!*100)</f>
        <v>#REF!</v>
      </c>
      <c r="R3121" s="523">
        <f t="shared" si="99"/>
        <v>0</v>
      </c>
      <c r="S3121" s="524" t="e">
        <f>Produit_Tarif_Stock!#REF!</f>
        <v>#REF!</v>
      </c>
    </row>
    <row r="3122" spans="1:19" ht="24.75" customHeight="1">
      <c r="A3122" s="228" t="e">
        <f>Produit_Tarif_Stock!#REF!</f>
        <v>#REF!</v>
      </c>
      <c r="B3122" s="118" t="e">
        <f>IF(Produit_Tarif_Stock!#REF!&lt;&gt;"",Produit_Tarif_Stock!#REF!,"")</f>
        <v>#REF!</v>
      </c>
      <c r="C3122" s="502" t="e">
        <f>IF(Produit_Tarif_Stock!#REF!&lt;&gt;"",Produit_Tarif_Stock!#REF!,"")</f>
        <v>#REF!</v>
      </c>
      <c r="D3122" s="505" t="e">
        <f>IF(Produit_Tarif_Stock!#REF!&lt;&gt;"",Produit_Tarif_Stock!#REF!,"")</f>
        <v>#REF!</v>
      </c>
      <c r="E3122" s="514" t="e">
        <f>IF(Produit_Tarif_Stock!#REF!&lt;&gt;0,Produit_Tarif_Stock!#REF!,"")</f>
        <v>#REF!</v>
      </c>
      <c r="F3122" s="2" t="e">
        <f>IF(Produit_Tarif_Stock!#REF!&lt;&gt;"",Produit_Tarif_Stock!#REF!,"")</f>
        <v>#REF!</v>
      </c>
      <c r="G3122" s="506" t="e">
        <f>IF(Produit_Tarif_Stock!#REF!&lt;&gt;0,Produit_Tarif_Stock!#REF!,"")</f>
        <v>#REF!</v>
      </c>
      <c r="I3122" s="506" t="str">
        <f t="shared" si="98"/>
        <v/>
      </c>
      <c r="J3122" s="2" t="e">
        <f>IF(Produit_Tarif_Stock!#REF!&lt;&gt;0,Produit_Tarif_Stock!#REF!,"")</f>
        <v>#REF!</v>
      </c>
      <c r="K3122" s="2" t="e">
        <f>IF(Produit_Tarif_Stock!#REF!&lt;&gt;0,Produit_Tarif_Stock!#REF!,"")</f>
        <v>#REF!</v>
      </c>
      <c r="L3122" s="114" t="e">
        <f>IF(Produit_Tarif_Stock!#REF!&lt;&gt;0,Produit_Tarif_Stock!#REF!,"")</f>
        <v>#REF!</v>
      </c>
      <c r="M3122" s="114" t="e">
        <f>IF(Produit_Tarif_Stock!#REF!&lt;&gt;0,Produit_Tarif_Stock!#REF!,"")</f>
        <v>#REF!</v>
      </c>
      <c r="N3122" s="454"/>
      <c r="P3122" s="2" t="e">
        <f>IF(Produit_Tarif_Stock!#REF!&lt;&gt;0,Produit_Tarif_Stock!#REF!,"")</f>
        <v>#REF!</v>
      </c>
      <c r="Q3122" s="518" t="e">
        <f>IF(Produit_Tarif_Stock!#REF!&lt;&gt;0,(E3122-(E3122*H3122)-Produit_Tarif_Stock!#REF!)/Produit_Tarif_Stock!#REF!*100,(E3122-(E3122*H3122)-Produit_Tarif_Stock!#REF!)/Produit_Tarif_Stock!#REF!*100)</f>
        <v>#REF!</v>
      </c>
      <c r="R3122" s="523">
        <f t="shared" si="99"/>
        <v>0</v>
      </c>
      <c r="S3122" s="524" t="e">
        <f>Produit_Tarif_Stock!#REF!</f>
        <v>#REF!</v>
      </c>
    </row>
    <row r="3123" spans="1:19" ht="24.75" customHeight="1">
      <c r="A3123" s="228" t="e">
        <f>Produit_Tarif_Stock!#REF!</f>
        <v>#REF!</v>
      </c>
      <c r="B3123" s="118" t="e">
        <f>IF(Produit_Tarif_Stock!#REF!&lt;&gt;"",Produit_Tarif_Stock!#REF!,"")</f>
        <v>#REF!</v>
      </c>
      <c r="C3123" s="502" t="e">
        <f>IF(Produit_Tarif_Stock!#REF!&lt;&gt;"",Produit_Tarif_Stock!#REF!,"")</f>
        <v>#REF!</v>
      </c>
      <c r="D3123" s="505" t="e">
        <f>IF(Produit_Tarif_Stock!#REF!&lt;&gt;"",Produit_Tarif_Stock!#REF!,"")</f>
        <v>#REF!</v>
      </c>
      <c r="E3123" s="514" t="e">
        <f>IF(Produit_Tarif_Stock!#REF!&lt;&gt;0,Produit_Tarif_Stock!#REF!,"")</f>
        <v>#REF!</v>
      </c>
      <c r="F3123" s="2" t="e">
        <f>IF(Produit_Tarif_Stock!#REF!&lt;&gt;"",Produit_Tarif_Stock!#REF!,"")</f>
        <v>#REF!</v>
      </c>
      <c r="G3123" s="506" t="e">
        <f>IF(Produit_Tarif_Stock!#REF!&lt;&gt;0,Produit_Tarif_Stock!#REF!,"")</f>
        <v>#REF!</v>
      </c>
      <c r="I3123" s="506" t="str">
        <f t="shared" si="98"/>
        <v/>
      </c>
      <c r="J3123" s="2" t="e">
        <f>IF(Produit_Tarif_Stock!#REF!&lt;&gt;0,Produit_Tarif_Stock!#REF!,"")</f>
        <v>#REF!</v>
      </c>
      <c r="K3123" s="2" t="e">
        <f>IF(Produit_Tarif_Stock!#REF!&lt;&gt;0,Produit_Tarif_Stock!#REF!,"")</f>
        <v>#REF!</v>
      </c>
      <c r="L3123" s="114" t="e">
        <f>IF(Produit_Tarif_Stock!#REF!&lt;&gt;0,Produit_Tarif_Stock!#REF!,"")</f>
        <v>#REF!</v>
      </c>
      <c r="M3123" s="114" t="e">
        <f>IF(Produit_Tarif_Stock!#REF!&lt;&gt;0,Produit_Tarif_Stock!#REF!,"")</f>
        <v>#REF!</v>
      </c>
      <c r="N3123" s="454"/>
      <c r="P3123" s="2" t="e">
        <f>IF(Produit_Tarif_Stock!#REF!&lt;&gt;0,Produit_Tarif_Stock!#REF!,"")</f>
        <v>#REF!</v>
      </c>
      <c r="Q3123" s="518" t="e">
        <f>IF(Produit_Tarif_Stock!#REF!&lt;&gt;0,(E3123-(E3123*H3123)-Produit_Tarif_Stock!#REF!)/Produit_Tarif_Stock!#REF!*100,(E3123-(E3123*H3123)-Produit_Tarif_Stock!#REF!)/Produit_Tarif_Stock!#REF!*100)</f>
        <v>#REF!</v>
      </c>
      <c r="R3123" s="523">
        <f t="shared" si="99"/>
        <v>0</v>
      </c>
      <c r="S3123" s="524" t="e">
        <f>Produit_Tarif_Stock!#REF!</f>
        <v>#REF!</v>
      </c>
    </row>
    <row r="3124" spans="1:19" ht="24.75" customHeight="1">
      <c r="A3124" s="228" t="e">
        <f>Produit_Tarif_Stock!#REF!</f>
        <v>#REF!</v>
      </c>
      <c r="B3124" s="118" t="e">
        <f>IF(Produit_Tarif_Stock!#REF!&lt;&gt;"",Produit_Tarif_Stock!#REF!,"")</f>
        <v>#REF!</v>
      </c>
      <c r="C3124" s="502" t="e">
        <f>IF(Produit_Tarif_Stock!#REF!&lt;&gt;"",Produit_Tarif_Stock!#REF!,"")</f>
        <v>#REF!</v>
      </c>
      <c r="D3124" s="505" t="e">
        <f>IF(Produit_Tarif_Stock!#REF!&lt;&gt;"",Produit_Tarif_Stock!#REF!,"")</f>
        <v>#REF!</v>
      </c>
      <c r="E3124" s="514" t="e">
        <f>IF(Produit_Tarif_Stock!#REF!&lt;&gt;0,Produit_Tarif_Stock!#REF!,"")</f>
        <v>#REF!</v>
      </c>
      <c r="F3124" s="2" t="e">
        <f>IF(Produit_Tarif_Stock!#REF!&lt;&gt;"",Produit_Tarif_Stock!#REF!,"")</f>
        <v>#REF!</v>
      </c>
      <c r="G3124" s="506" t="e">
        <f>IF(Produit_Tarif_Stock!#REF!&lt;&gt;0,Produit_Tarif_Stock!#REF!,"")</f>
        <v>#REF!</v>
      </c>
      <c r="I3124" s="506" t="str">
        <f t="shared" si="98"/>
        <v/>
      </c>
      <c r="J3124" s="2" t="e">
        <f>IF(Produit_Tarif_Stock!#REF!&lt;&gt;0,Produit_Tarif_Stock!#REF!,"")</f>
        <v>#REF!</v>
      </c>
      <c r="K3124" s="2" t="e">
        <f>IF(Produit_Tarif_Stock!#REF!&lt;&gt;0,Produit_Tarif_Stock!#REF!,"")</f>
        <v>#REF!</v>
      </c>
      <c r="L3124" s="114" t="e">
        <f>IF(Produit_Tarif_Stock!#REF!&lt;&gt;0,Produit_Tarif_Stock!#REF!,"")</f>
        <v>#REF!</v>
      </c>
      <c r="M3124" s="114" t="e">
        <f>IF(Produit_Tarif_Stock!#REF!&lt;&gt;0,Produit_Tarif_Stock!#REF!,"")</f>
        <v>#REF!</v>
      </c>
      <c r="N3124" s="454"/>
      <c r="P3124" s="2" t="e">
        <f>IF(Produit_Tarif_Stock!#REF!&lt;&gt;0,Produit_Tarif_Stock!#REF!,"")</f>
        <v>#REF!</v>
      </c>
      <c r="Q3124" s="518" t="e">
        <f>IF(Produit_Tarif_Stock!#REF!&lt;&gt;0,(E3124-(E3124*H3124)-Produit_Tarif_Stock!#REF!)/Produit_Tarif_Stock!#REF!*100,(E3124-(E3124*H3124)-Produit_Tarif_Stock!#REF!)/Produit_Tarif_Stock!#REF!*100)</f>
        <v>#REF!</v>
      </c>
      <c r="R3124" s="523">
        <f t="shared" si="99"/>
        <v>0</v>
      </c>
      <c r="S3124" s="524" t="e">
        <f>Produit_Tarif_Stock!#REF!</f>
        <v>#REF!</v>
      </c>
    </row>
    <row r="3125" spans="1:19" ht="24.75" customHeight="1">
      <c r="A3125" s="228" t="e">
        <f>Produit_Tarif_Stock!#REF!</f>
        <v>#REF!</v>
      </c>
      <c r="B3125" s="118" t="e">
        <f>IF(Produit_Tarif_Stock!#REF!&lt;&gt;"",Produit_Tarif_Stock!#REF!,"")</f>
        <v>#REF!</v>
      </c>
      <c r="C3125" s="502" t="e">
        <f>IF(Produit_Tarif_Stock!#REF!&lt;&gt;"",Produit_Tarif_Stock!#REF!,"")</f>
        <v>#REF!</v>
      </c>
      <c r="D3125" s="505" t="e">
        <f>IF(Produit_Tarif_Stock!#REF!&lt;&gt;"",Produit_Tarif_Stock!#REF!,"")</f>
        <v>#REF!</v>
      </c>
      <c r="E3125" s="514" t="e">
        <f>IF(Produit_Tarif_Stock!#REF!&lt;&gt;0,Produit_Tarif_Stock!#REF!,"")</f>
        <v>#REF!</v>
      </c>
      <c r="F3125" s="2" t="e">
        <f>IF(Produit_Tarif_Stock!#REF!&lt;&gt;"",Produit_Tarif_Stock!#REF!,"")</f>
        <v>#REF!</v>
      </c>
      <c r="G3125" s="506" t="e">
        <f>IF(Produit_Tarif_Stock!#REF!&lt;&gt;0,Produit_Tarif_Stock!#REF!,"")</f>
        <v>#REF!</v>
      </c>
      <c r="I3125" s="506" t="str">
        <f t="shared" si="98"/>
        <v/>
      </c>
      <c r="J3125" s="2" t="e">
        <f>IF(Produit_Tarif_Stock!#REF!&lt;&gt;0,Produit_Tarif_Stock!#REF!,"")</f>
        <v>#REF!</v>
      </c>
      <c r="K3125" s="2" t="e">
        <f>IF(Produit_Tarif_Stock!#REF!&lt;&gt;0,Produit_Tarif_Stock!#REF!,"")</f>
        <v>#REF!</v>
      </c>
      <c r="L3125" s="114" t="e">
        <f>IF(Produit_Tarif_Stock!#REF!&lt;&gt;0,Produit_Tarif_Stock!#REF!,"")</f>
        <v>#REF!</v>
      </c>
      <c r="M3125" s="114" t="e">
        <f>IF(Produit_Tarif_Stock!#REF!&lt;&gt;0,Produit_Tarif_Stock!#REF!,"")</f>
        <v>#REF!</v>
      </c>
      <c r="N3125" s="454"/>
      <c r="P3125" s="2" t="e">
        <f>IF(Produit_Tarif_Stock!#REF!&lt;&gt;0,Produit_Tarif_Stock!#REF!,"")</f>
        <v>#REF!</v>
      </c>
      <c r="Q3125" s="518" t="e">
        <f>IF(Produit_Tarif_Stock!#REF!&lt;&gt;0,(E3125-(E3125*H3125)-Produit_Tarif_Stock!#REF!)/Produit_Tarif_Stock!#REF!*100,(E3125-(E3125*H3125)-Produit_Tarif_Stock!#REF!)/Produit_Tarif_Stock!#REF!*100)</f>
        <v>#REF!</v>
      </c>
      <c r="R3125" s="523">
        <f t="shared" si="99"/>
        <v>0</v>
      </c>
      <c r="S3125" s="524" t="e">
        <f>Produit_Tarif_Stock!#REF!</f>
        <v>#REF!</v>
      </c>
    </row>
    <row r="3126" spans="1:19" ht="24.75" customHeight="1">
      <c r="A3126" s="228" t="e">
        <f>Produit_Tarif_Stock!#REF!</f>
        <v>#REF!</v>
      </c>
      <c r="B3126" s="118" t="e">
        <f>IF(Produit_Tarif_Stock!#REF!&lt;&gt;"",Produit_Tarif_Stock!#REF!,"")</f>
        <v>#REF!</v>
      </c>
      <c r="C3126" s="502" t="e">
        <f>IF(Produit_Tarif_Stock!#REF!&lt;&gt;"",Produit_Tarif_Stock!#REF!,"")</f>
        <v>#REF!</v>
      </c>
      <c r="D3126" s="505" t="e">
        <f>IF(Produit_Tarif_Stock!#REF!&lt;&gt;"",Produit_Tarif_Stock!#REF!,"")</f>
        <v>#REF!</v>
      </c>
      <c r="E3126" s="514" t="e">
        <f>IF(Produit_Tarif_Stock!#REF!&lt;&gt;0,Produit_Tarif_Stock!#REF!,"")</f>
        <v>#REF!</v>
      </c>
      <c r="F3126" s="2" t="e">
        <f>IF(Produit_Tarif_Stock!#REF!&lt;&gt;"",Produit_Tarif_Stock!#REF!,"")</f>
        <v>#REF!</v>
      </c>
      <c r="G3126" s="506" t="e">
        <f>IF(Produit_Tarif_Stock!#REF!&lt;&gt;0,Produit_Tarif_Stock!#REF!,"")</f>
        <v>#REF!</v>
      </c>
      <c r="I3126" s="506" t="str">
        <f t="shared" si="98"/>
        <v/>
      </c>
      <c r="J3126" s="2" t="e">
        <f>IF(Produit_Tarif_Stock!#REF!&lt;&gt;0,Produit_Tarif_Stock!#REF!,"")</f>
        <v>#REF!</v>
      </c>
      <c r="K3126" s="2" t="e">
        <f>IF(Produit_Tarif_Stock!#REF!&lt;&gt;0,Produit_Tarif_Stock!#REF!,"")</f>
        <v>#REF!</v>
      </c>
      <c r="L3126" s="114" t="e">
        <f>IF(Produit_Tarif_Stock!#REF!&lt;&gt;0,Produit_Tarif_Stock!#REF!,"")</f>
        <v>#REF!</v>
      </c>
      <c r="M3126" s="114" t="e">
        <f>IF(Produit_Tarif_Stock!#REF!&lt;&gt;0,Produit_Tarif_Stock!#REF!,"")</f>
        <v>#REF!</v>
      </c>
      <c r="N3126" s="454"/>
      <c r="P3126" s="2" t="e">
        <f>IF(Produit_Tarif_Stock!#REF!&lt;&gt;0,Produit_Tarif_Stock!#REF!,"")</f>
        <v>#REF!</v>
      </c>
      <c r="Q3126" s="518" t="e">
        <f>IF(Produit_Tarif_Stock!#REF!&lt;&gt;0,(E3126-(E3126*H3126)-Produit_Tarif_Stock!#REF!)/Produit_Tarif_Stock!#REF!*100,(E3126-(E3126*H3126)-Produit_Tarif_Stock!#REF!)/Produit_Tarif_Stock!#REF!*100)</f>
        <v>#REF!</v>
      </c>
      <c r="R3126" s="523">
        <f t="shared" si="99"/>
        <v>0</v>
      </c>
      <c r="S3126" s="524" t="e">
        <f>Produit_Tarif_Stock!#REF!</f>
        <v>#REF!</v>
      </c>
    </row>
    <row r="3127" spans="1:19" ht="24.75" customHeight="1">
      <c r="A3127" s="228" t="e">
        <f>Produit_Tarif_Stock!#REF!</f>
        <v>#REF!</v>
      </c>
      <c r="B3127" s="118" t="e">
        <f>IF(Produit_Tarif_Stock!#REF!&lt;&gt;"",Produit_Tarif_Stock!#REF!,"")</f>
        <v>#REF!</v>
      </c>
      <c r="C3127" s="502" t="e">
        <f>IF(Produit_Tarif_Stock!#REF!&lt;&gt;"",Produit_Tarif_Stock!#REF!,"")</f>
        <v>#REF!</v>
      </c>
      <c r="D3127" s="505" t="e">
        <f>IF(Produit_Tarif_Stock!#REF!&lt;&gt;"",Produit_Tarif_Stock!#REF!,"")</f>
        <v>#REF!</v>
      </c>
      <c r="E3127" s="514" t="e">
        <f>IF(Produit_Tarif_Stock!#REF!&lt;&gt;0,Produit_Tarif_Stock!#REF!,"")</f>
        <v>#REF!</v>
      </c>
      <c r="F3127" s="2" t="e">
        <f>IF(Produit_Tarif_Stock!#REF!&lt;&gt;"",Produit_Tarif_Stock!#REF!,"")</f>
        <v>#REF!</v>
      </c>
      <c r="G3127" s="506" t="e">
        <f>IF(Produit_Tarif_Stock!#REF!&lt;&gt;0,Produit_Tarif_Stock!#REF!,"")</f>
        <v>#REF!</v>
      </c>
      <c r="I3127" s="506" t="str">
        <f t="shared" si="98"/>
        <v/>
      </c>
      <c r="J3127" s="2" t="e">
        <f>IF(Produit_Tarif_Stock!#REF!&lt;&gt;0,Produit_Tarif_Stock!#REF!,"")</f>
        <v>#REF!</v>
      </c>
      <c r="K3127" s="2" t="e">
        <f>IF(Produit_Tarif_Stock!#REF!&lt;&gt;0,Produit_Tarif_Stock!#REF!,"")</f>
        <v>#REF!</v>
      </c>
      <c r="L3127" s="114" t="e">
        <f>IF(Produit_Tarif_Stock!#REF!&lt;&gt;0,Produit_Tarif_Stock!#REF!,"")</f>
        <v>#REF!</v>
      </c>
      <c r="M3127" s="114" t="e">
        <f>IF(Produit_Tarif_Stock!#REF!&lt;&gt;0,Produit_Tarif_Stock!#REF!,"")</f>
        <v>#REF!</v>
      </c>
      <c r="N3127" s="454"/>
      <c r="P3127" s="2" t="e">
        <f>IF(Produit_Tarif_Stock!#REF!&lt;&gt;0,Produit_Tarif_Stock!#REF!,"")</f>
        <v>#REF!</v>
      </c>
      <c r="Q3127" s="518" t="e">
        <f>IF(Produit_Tarif_Stock!#REF!&lt;&gt;0,(E3127-(E3127*H3127)-Produit_Tarif_Stock!#REF!)/Produit_Tarif_Stock!#REF!*100,(E3127-(E3127*H3127)-Produit_Tarif_Stock!#REF!)/Produit_Tarif_Stock!#REF!*100)</f>
        <v>#REF!</v>
      </c>
      <c r="R3127" s="523">
        <f t="shared" si="99"/>
        <v>0</v>
      </c>
      <c r="S3127" s="524" t="e">
        <f>Produit_Tarif_Stock!#REF!</f>
        <v>#REF!</v>
      </c>
    </row>
    <row r="3128" spans="1:19" ht="24.75" customHeight="1">
      <c r="A3128" s="228" t="e">
        <f>Produit_Tarif_Stock!#REF!</f>
        <v>#REF!</v>
      </c>
      <c r="B3128" s="118" t="e">
        <f>IF(Produit_Tarif_Stock!#REF!&lt;&gt;"",Produit_Tarif_Stock!#REF!,"")</f>
        <v>#REF!</v>
      </c>
      <c r="C3128" s="502" t="e">
        <f>IF(Produit_Tarif_Stock!#REF!&lt;&gt;"",Produit_Tarif_Stock!#REF!,"")</f>
        <v>#REF!</v>
      </c>
      <c r="D3128" s="505" t="e">
        <f>IF(Produit_Tarif_Stock!#REF!&lt;&gt;"",Produit_Tarif_Stock!#REF!,"")</f>
        <v>#REF!</v>
      </c>
      <c r="E3128" s="514" t="e">
        <f>IF(Produit_Tarif_Stock!#REF!&lt;&gt;0,Produit_Tarif_Stock!#REF!,"")</f>
        <v>#REF!</v>
      </c>
      <c r="F3128" s="2" t="e">
        <f>IF(Produit_Tarif_Stock!#REF!&lt;&gt;"",Produit_Tarif_Stock!#REF!,"")</f>
        <v>#REF!</v>
      </c>
      <c r="G3128" s="506" t="e">
        <f>IF(Produit_Tarif_Stock!#REF!&lt;&gt;0,Produit_Tarif_Stock!#REF!,"")</f>
        <v>#REF!</v>
      </c>
      <c r="I3128" s="506" t="str">
        <f t="shared" si="98"/>
        <v/>
      </c>
      <c r="J3128" s="2" t="e">
        <f>IF(Produit_Tarif_Stock!#REF!&lt;&gt;0,Produit_Tarif_Stock!#REF!,"")</f>
        <v>#REF!</v>
      </c>
      <c r="K3128" s="2" t="e">
        <f>IF(Produit_Tarif_Stock!#REF!&lt;&gt;0,Produit_Tarif_Stock!#REF!,"")</f>
        <v>#REF!</v>
      </c>
      <c r="L3128" s="114" t="e">
        <f>IF(Produit_Tarif_Stock!#REF!&lt;&gt;0,Produit_Tarif_Stock!#REF!,"")</f>
        <v>#REF!</v>
      </c>
      <c r="M3128" s="114" t="e">
        <f>IF(Produit_Tarif_Stock!#REF!&lt;&gt;0,Produit_Tarif_Stock!#REF!,"")</f>
        <v>#REF!</v>
      </c>
      <c r="N3128" s="454"/>
      <c r="P3128" s="2" t="e">
        <f>IF(Produit_Tarif_Stock!#REF!&lt;&gt;0,Produit_Tarif_Stock!#REF!,"")</f>
        <v>#REF!</v>
      </c>
      <c r="Q3128" s="518" t="e">
        <f>IF(Produit_Tarif_Stock!#REF!&lt;&gt;0,(E3128-(E3128*H3128)-Produit_Tarif_Stock!#REF!)/Produit_Tarif_Stock!#REF!*100,(E3128-(E3128*H3128)-Produit_Tarif_Stock!#REF!)/Produit_Tarif_Stock!#REF!*100)</f>
        <v>#REF!</v>
      </c>
      <c r="R3128" s="523">
        <f t="shared" si="99"/>
        <v>0</v>
      </c>
      <c r="S3128" s="524" t="e">
        <f>Produit_Tarif_Stock!#REF!</f>
        <v>#REF!</v>
      </c>
    </row>
    <row r="3129" spans="1:19" ht="24.75" customHeight="1">
      <c r="A3129" s="228" t="e">
        <f>Produit_Tarif_Stock!#REF!</f>
        <v>#REF!</v>
      </c>
      <c r="B3129" s="118" t="e">
        <f>IF(Produit_Tarif_Stock!#REF!&lt;&gt;"",Produit_Tarif_Stock!#REF!,"")</f>
        <v>#REF!</v>
      </c>
      <c r="C3129" s="502" t="e">
        <f>IF(Produit_Tarif_Stock!#REF!&lt;&gt;"",Produit_Tarif_Stock!#REF!,"")</f>
        <v>#REF!</v>
      </c>
      <c r="D3129" s="505" t="e">
        <f>IF(Produit_Tarif_Stock!#REF!&lt;&gt;"",Produit_Tarif_Stock!#REF!,"")</f>
        <v>#REF!</v>
      </c>
      <c r="E3129" s="514" t="e">
        <f>IF(Produit_Tarif_Stock!#REF!&lt;&gt;0,Produit_Tarif_Stock!#REF!,"")</f>
        <v>#REF!</v>
      </c>
      <c r="F3129" s="2" t="e">
        <f>IF(Produit_Tarif_Stock!#REF!&lt;&gt;"",Produit_Tarif_Stock!#REF!,"")</f>
        <v>#REF!</v>
      </c>
      <c r="G3129" s="506" t="e">
        <f>IF(Produit_Tarif_Stock!#REF!&lt;&gt;0,Produit_Tarif_Stock!#REF!,"")</f>
        <v>#REF!</v>
      </c>
      <c r="I3129" s="506" t="str">
        <f t="shared" si="98"/>
        <v/>
      </c>
      <c r="J3129" s="2" t="e">
        <f>IF(Produit_Tarif_Stock!#REF!&lt;&gt;0,Produit_Tarif_Stock!#REF!,"")</f>
        <v>#REF!</v>
      </c>
      <c r="K3129" s="2" t="e">
        <f>IF(Produit_Tarif_Stock!#REF!&lt;&gt;0,Produit_Tarif_Stock!#REF!,"")</f>
        <v>#REF!</v>
      </c>
      <c r="L3129" s="114" t="e">
        <f>IF(Produit_Tarif_Stock!#REF!&lt;&gt;0,Produit_Tarif_Stock!#REF!,"")</f>
        <v>#REF!</v>
      </c>
      <c r="M3129" s="114" t="e">
        <f>IF(Produit_Tarif_Stock!#REF!&lt;&gt;0,Produit_Tarif_Stock!#REF!,"")</f>
        <v>#REF!</v>
      </c>
      <c r="N3129" s="454"/>
      <c r="P3129" s="2" t="e">
        <f>IF(Produit_Tarif_Stock!#REF!&lt;&gt;0,Produit_Tarif_Stock!#REF!,"")</f>
        <v>#REF!</v>
      </c>
      <c r="Q3129" s="518" t="e">
        <f>IF(Produit_Tarif_Stock!#REF!&lt;&gt;0,(E3129-(E3129*H3129)-Produit_Tarif_Stock!#REF!)/Produit_Tarif_Stock!#REF!*100,(E3129-(E3129*H3129)-Produit_Tarif_Stock!#REF!)/Produit_Tarif_Stock!#REF!*100)</f>
        <v>#REF!</v>
      </c>
      <c r="R3129" s="523">
        <f t="shared" si="99"/>
        <v>0</v>
      </c>
      <c r="S3129" s="524" t="e">
        <f>Produit_Tarif_Stock!#REF!</f>
        <v>#REF!</v>
      </c>
    </row>
    <row r="3130" spans="1:19" ht="24.75" customHeight="1">
      <c r="A3130" s="228" t="e">
        <f>Produit_Tarif_Stock!#REF!</f>
        <v>#REF!</v>
      </c>
      <c r="B3130" s="118" t="e">
        <f>IF(Produit_Tarif_Stock!#REF!&lt;&gt;"",Produit_Tarif_Stock!#REF!,"")</f>
        <v>#REF!</v>
      </c>
      <c r="C3130" s="502" t="e">
        <f>IF(Produit_Tarif_Stock!#REF!&lt;&gt;"",Produit_Tarif_Stock!#REF!,"")</f>
        <v>#REF!</v>
      </c>
      <c r="D3130" s="505" t="e">
        <f>IF(Produit_Tarif_Stock!#REF!&lt;&gt;"",Produit_Tarif_Stock!#REF!,"")</f>
        <v>#REF!</v>
      </c>
      <c r="E3130" s="514" t="e">
        <f>IF(Produit_Tarif_Stock!#REF!&lt;&gt;0,Produit_Tarif_Stock!#REF!,"")</f>
        <v>#REF!</v>
      </c>
      <c r="F3130" s="2" t="e">
        <f>IF(Produit_Tarif_Stock!#REF!&lt;&gt;"",Produit_Tarif_Stock!#REF!,"")</f>
        <v>#REF!</v>
      </c>
      <c r="G3130" s="506" t="e">
        <f>IF(Produit_Tarif_Stock!#REF!&lt;&gt;0,Produit_Tarif_Stock!#REF!,"")</f>
        <v>#REF!</v>
      </c>
      <c r="I3130" s="506" t="str">
        <f t="shared" si="98"/>
        <v/>
      </c>
      <c r="J3130" s="2" t="e">
        <f>IF(Produit_Tarif_Stock!#REF!&lt;&gt;0,Produit_Tarif_Stock!#REF!,"")</f>
        <v>#REF!</v>
      </c>
      <c r="K3130" s="2" t="e">
        <f>IF(Produit_Tarif_Stock!#REF!&lt;&gt;0,Produit_Tarif_Stock!#REF!,"")</f>
        <v>#REF!</v>
      </c>
      <c r="L3130" s="114" t="e">
        <f>IF(Produit_Tarif_Stock!#REF!&lt;&gt;0,Produit_Tarif_Stock!#REF!,"")</f>
        <v>#REF!</v>
      </c>
      <c r="M3130" s="114" t="e">
        <f>IF(Produit_Tarif_Stock!#REF!&lt;&gt;0,Produit_Tarif_Stock!#REF!,"")</f>
        <v>#REF!</v>
      </c>
      <c r="N3130" s="454"/>
      <c r="P3130" s="2" t="e">
        <f>IF(Produit_Tarif_Stock!#REF!&lt;&gt;0,Produit_Tarif_Stock!#REF!,"")</f>
        <v>#REF!</v>
      </c>
      <c r="Q3130" s="518" t="e">
        <f>IF(Produit_Tarif_Stock!#REF!&lt;&gt;0,(E3130-(E3130*H3130)-Produit_Tarif_Stock!#REF!)/Produit_Tarif_Stock!#REF!*100,(E3130-(E3130*H3130)-Produit_Tarif_Stock!#REF!)/Produit_Tarif_Stock!#REF!*100)</f>
        <v>#REF!</v>
      </c>
      <c r="R3130" s="523">
        <f t="shared" si="99"/>
        <v>0</v>
      </c>
      <c r="S3130" s="524" t="e">
        <f>Produit_Tarif_Stock!#REF!</f>
        <v>#REF!</v>
      </c>
    </row>
    <row r="3131" spans="1:19" ht="24.75" customHeight="1">
      <c r="A3131" s="228" t="e">
        <f>Produit_Tarif_Stock!#REF!</f>
        <v>#REF!</v>
      </c>
      <c r="B3131" s="118" t="e">
        <f>IF(Produit_Tarif_Stock!#REF!&lt;&gt;"",Produit_Tarif_Stock!#REF!,"")</f>
        <v>#REF!</v>
      </c>
      <c r="C3131" s="502" t="e">
        <f>IF(Produit_Tarif_Stock!#REF!&lt;&gt;"",Produit_Tarif_Stock!#REF!,"")</f>
        <v>#REF!</v>
      </c>
      <c r="D3131" s="505" t="e">
        <f>IF(Produit_Tarif_Stock!#REF!&lt;&gt;"",Produit_Tarif_Stock!#REF!,"")</f>
        <v>#REF!</v>
      </c>
      <c r="E3131" s="514" t="e">
        <f>IF(Produit_Tarif_Stock!#REF!&lt;&gt;0,Produit_Tarif_Stock!#REF!,"")</f>
        <v>#REF!</v>
      </c>
      <c r="F3131" s="2" t="e">
        <f>IF(Produit_Tarif_Stock!#REF!&lt;&gt;"",Produit_Tarif_Stock!#REF!,"")</f>
        <v>#REF!</v>
      </c>
      <c r="G3131" s="506" t="e">
        <f>IF(Produit_Tarif_Stock!#REF!&lt;&gt;0,Produit_Tarif_Stock!#REF!,"")</f>
        <v>#REF!</v>
      </c>
      <c r="I3131" s="506" t="str">
        <f t="shared" si="98"/>
        <v/>
      </c>
      <c r="J3131" s="2" t="e">
        <f>IF(Produit_Tarif_Stock!#REF!&lt;&gt;0,Produit_Tarif_Stock!#REF!,"")</f>
        <v>#REF!</v>
      </c>
      <c r="K3131" s="2" t="e">
        <f>IF(Produit_Tarif_Stock!#REF!&lt;&gt;0,Produit_Tarif_Stock!#REF!,"")</f>
        <v>#REF!</v>
      </c>
      <c r="L3131" s="114" t="e">
        <f>IF(Produit_Tarif_Stock!#REF!&lt;&gt;0,Produit_Tarif_Stock!#REF!,"")</f>
        <v>#REF!</v>
      </c>
      <c r="M3131" s="114" t="e">
        <f>IF(Produit_Tarif_Stock!#REF!&lt;&gt;0,Produit_Tarif_Stock!#REF!,"")</f>
        <v>#REF!</v>
      </c>
      <c r="N3131" s="454"/>
      <c r="P3131" s="2" t="e">
        <f>IF(Produit_Tarif_Stock!#REF!&lt;&gt;0,Produit_Tarif_Stock!#REF!,"")</f>
        <v>#REF!</v>
      </c>
      <c r="Q3131" s="518" t="e">
        <f>IF(Produit_Tarif_Stock!#REF!&lt;&gt;0,(E3131-(E3131*H3131)-Produit_Tarif_Stock!#REF!)/Produit_Tarif_Stock!#REF!*100,(E3131-(E3131*H3131)-Produit_Tarif_Stock!#REF!)/Produit_Tarif_Stock!#REF!*100)</f>
        <v>#REF!</v>
      </c>
      <c r="R3131" s="523">
        <f t="shared" si="99"/>
        <v>0</v>
      </c>
      <c r="S3131" s="524" t="e">
        <f>Produit_Tarif_Stock!#REF!</f>
        <v>#REF!</v>
      </c>
    </row>
    <row r="3132" spans="1:19" ht="24.75" customHeight="1">
      <c r="A3132" s="228" t="e">
        <f>Produit_Tarif_Stock!#REF!</f>
        <v>#REF!</v>
      </c>
      <c r="B3132" s="118" t="e">
        <f>IF(Produit_Tarif_Stock!#REF!&lt;&gt;"",Produit_Tarif_Stock!#REF!,"")</f>
        <v>#REF!</v>
      </c>
      <c r="C3132" s="502" t="e">
        <f>IF(Produit_Tarif_Stock!#REF!&lt;&gt;"",Produit_Tarif_Stock!#REF!,"")</f>
        <v>#REF!</v>
      </c>
      <c r="D3132" s="505" t="e">
        <f>IF(Produit_Tarif_Stock!#REF!&lt;&gt;"",Produit_Tarif_Stock!#REF!,"")</f>
        <v>#REF!</v>
      </c>
      <c r="E3132" s="514" t="e">
        <f>IF(Produit_Tarif_Stock!#REF!&lt;&gt;0,Produit_Tarif_Stock!#REF!,"")</f>
        <v>#REF!</v>
      </c>
      <c r="F3132" s="2" t="e">
        <f>IF(Produit_Tarif_Stock!#REF!&lt;&gt;"",Produit_Tarif_Stock!#REF!,"")</f>
        <v>#REF!</v>
      </c>
      <c r="G3132" s="506" t="e">
        <f>IF(Produit_Tarif_Stock!#REF!&lt;&gt;0,Produit_Tarif_Stock!#REF!,"")</f>
        <v>#REF!</v>
      </c>
      <c r="I3132" s="506" t="str">
        <f t="shared" si="98"/>
        <v/>
      </c>
      <c r="J3132" s="2" t="e">
        <f>IF(Produit_Tarif_Stock!#REF!&lt;&gt;0,Produit_Tarif_Stock!#REF!,"")</f>
        <v>#REF!</v>
      </c>
      <c r="K3132" s="2" t="e">
        <f>IF(Produit_Tarif_Stock!#REF!&lt;&gt;0,Produit_Tarif_Stock!#REF!,"")</f>
        <v>#REF!</v>
      </c>
      <c r="L3132" s="114" t="e">
        <f>IF(Produit_Tarif_Stock!#REF!&lt;&gt;0,Produit_Tarif_Stock!#REF!,"")</f>
        <v>#REF!</v>
      </c>
      <c r="M3132" s="114" t="e">
        <f>IF(Produit_Tarif_Stock!#REF!&lt;&gt;0,Produit_Tarif_Stock!#REF!,"")</f>
        <v>#REF!</v>
      </c>
      <c r="N3132" s="454"/>
      <c r="P3132" s="2" t="e">
        <f>IF(Produit_Tarif_Stock!#REF!&lt;&gt;0,Produit_Tarif_Stock!#REF!,"")</f>
        <v>#REF!</v>
      </c>
      <c r="Q3132" s="518" t="e">
        <f>IF(Produit_Tarif_Stock!#REF!&lt;&gt;0,(E3132-(E3132*H3132)-Produit_Tarif_Stock!#REF!)/Produit_Tarif_Stock!#REF!*100,(E3132-(E3132*H3132)-Produit_Tarif_Stock!#REF!)/Produit_Tarif_Stock!#REF!*100)</f>
        <v>#REF!</v>
      </c>
      <c r="R3132" s="523">
        <f t="shared" si="99"/>
        <v>0</v>
      </c>
      <c r="S3132" s="524" t="e">
        <f>Produit_Tarif_Stock!#REF!</f>
        <v>#REF!</v>
      </c>
    </row>
    <row r="3133" spans="1:19" ht="24.75" customHeight="1">
      <c r="A3133" s="228" t="e">
        <f>Produit_Tarif_Stock!#REF!</f>
        <v>#REF!</v>
      </c>
      <c r="B3133" s="118" t="e">
        <f>IF(Produit_Tarif_Stock!#REF!&lt;&gt;"",Produit_Tarif_Stock!#REF!,"")</f>
        <v>#REF!</v>
      </c>
      <c r="C3133" s="502" t="e">
        <f>IF(Produit_Tarif_Stock!#REF!&lt;&gt;"",Produit_Tarif_Stock!#REF!,"")</f>
        <v>#REF!</v>
      </c>
      <c r="D3133" s="505" t="e">
        <f>IF(Produit_Tarif_Stock!#REF!&lt;&gt;"",Produit_Tarif_Stock!#REF!,"")</f>
        <v>#REF!</v>
      </c>
      <c r="E3133" s="514" t="e">
        <f>IF(Produit_Tarif_Stock!#REF!&lt;&gt;0,Produit_Tarif_Stock!#REF!,"")</f>
        <v>#REF!</v>
      </c>
      <c r="F3133" s="2" t="e">
        <f>IF(Produit_Tarif_Stock!#REF!&lt;&gt;"",Produit_Tarif_Stock!#REF!,"")</f>
        <v>#REF!</v>
      </c>
      <c r="G3133" s="506" t="e">
        <f>IF(Produit_Tarif_Stock!#REF!&lt;&gt;0,Produit_Tarif_Stock!#REF!,"")</f>
        <v>#REF!</v>
      </c>
      <c r="I3133" s="506" t="str">
        <f t="shared" si="98"/>
        <v/>
      </c>
      <c r="J3133" s="2" t="e">
        <f>IF(Produit_Tarif_Stock!#REF!&lt;&gt;0,Produit_Tarif_Stock!#REF!,"")</f>
        <v>#REF!</v>
      </c>
      <c r="K3133" s="2" t="e">
        <f>IF(Produit_Tarif_Stock!#REF!&lt;&gt;0,Produit_Tarif_Stock!#REF!,"")</f>
        <v>#REF!</v>
      </c>
      <c r="L3133" s="114" t="e">
        <f>IF(Produit_Tarif_Stock!#REF!&lt;&gt;0,Produit_Tarif_Stock!#REF!,"")</f>
        <v>#REF!</v>
      </c>
      <c r="M3133" s="114" t="e">
        <f>IF(Produit_Tarif_Stock!#REF!&lt;&gt;0,Produit_Tarif_Stock!#REF!,"")</f>
        <v>#REF!</v>
      </c>
      <c r="N3133" s="454"/>
      <c r="P3133" s="2" t="e">
        <f>IF(Produit_Tarif_Stock!#REF!&lt;&gt;0,Produit_Tarif_Stock!#REF!,"")</f>
        <v>#REF!</v>
      </c>
      <c r="Q3133" s="518" t="e">
        <f>IF(Produit_Tarif_Stock!#REF!&lt;&gt;0,(E3133-(E3133*H3133)-Produit_Tarif_Stock!#REF!)/Produit_Tarif_Stock!#REF!*100,(E3133-(E3133*H3133)-Produit_Tarif_Stock!#REF!)/Produit_Tarif_Stock!#REF!*100)</f>
        <v>#REF!</v>
      </c>
      <c r="R3133" s="523">
        <f t="shared" si="99"/>
        <v>0</v>
      </c>
      <c r="S3133" s="524" t="e">
        <f>Produit_Tarif_Stock!#REF!</f>
        <v>#REF!</v>
      </c>
    </row>
    <row r="3134" spans="1:19" ht="24.75" customHeight="1">
      <c r="A3134" s="228" t="e">
        <f>Produit_Tarif_Stock!#REF!</f>
        <v>#REF!</v>
      </c>
      <c r="B3134" s="118" t="e">
        <f>IF(Produit_Tarif_Stock!#REF!&lt;&gt;"",Produit_Tarif_Stock!#REF!,"")</f>
        <v>#REF!</v>
      </c>
      <c r="C3134" s="502" t="e">
        <f>IF(Produit_Tarif_Stock!#REF!&lt;&gt;"",Produit_Tarif_Stock!#REF!,"")</f>
        <v>#REF!</v>
      </c>
      <c r="D3134" s="505" t="e">
        <f>IF(Produit_Tarif_Stock!#REF!&lt;&gt;"",Produit_Tarif_Stock!#REF!,"")</f>
        <v>#REF!</v>
      </c>
      <c r="E3134" s="514" t="e">
        <f>IF(Produit_Tarif_Stock!#REF!&lt;&gt;0,Produit_Tarif_Stock!#REF!,"")</f>
        <v>#REF!</v>
      </c>
      <c r="F3134" s="2" t="e">
        <f>IF(Produit_Tarif_Stock!#REF!&lt;&gt;"",Produit_Tarif_Stock!#REF!,"")</f>
        <v>#REF!</v>
      </c>
      <c r="G3134" s="506" t="e">
        <f>IF(Produit_Tarif_Stock!#REF!&lt;&gt;0,Produit_Tarif_Stock!#REF!,"")</f>
        <v>#REF!</v>
      </c>
      <c r="I3134" s="506" t="str">
        <f t="shared" si="98"/>
        <v/>
      </c>
      <c r="J3134" s="2" t="e">
        <f>IF(Produit_Tarif_Stock!#REF!&lt;&gt;0,Produit_Tarif_Stock!#REF!,"")</f>
        <v>#REF!</v>
      </c>
      <c r="K3134" s="2" t="e">
        <f>IF(Produit_Tarif_Stock!#REF!&lt;&gt;0,Produit_Tarif_Stock!#REF!,"")</f>
        <v>#REF!</v>
      </c>
      <c r="L3134" s="114" t="e">
        <f>IF(Produit_Tarif_Stock!#REF!&lt;&gt;0,Produit_Tarif_Stock!#REF!,"")</f>
        <v>#REF!</v>
      </c>
      <c r="M3134" s="114" t="e">
        <f>IF(Produit_Tarif_Stock!#REF!&lt;&gt;0,Produit_Tarif_Stock!#REF!,"")</f>
        <v>#REF!</v>
      </c>
      <c r="N3134" s="454"/>
      <c r="P3134" s="2" t="e">
        <f>IF(Produit_Tarif_Stock!#REF!&lt;&gt;0,Produit_Tarif_Stock!#REF!,"")</f>
        <v>#REF!</v>
      </c>
      <c r="Q3134" s="518" t="e">
        <f>IF(Produit_Tarif_Stock!#REF!&lt;&gt;0,(E3134-(E3134*H3134)-Produit_Tarif_Stock!#REF!)/Produit_Tarif_Stock!#REF!*100,(E3134-(E3134*H3134)-Produit_Tarif_Stock!#REF!)/Produit_Tarif_Stock!#REF!*100)</f>
        <v>#REF!</v>
      </c>
      <c r="R3134" s="523">
        <f t="shared" si="99"/>
        <v>0</v>
      </c>
      <c r="S3134" s="524" t="e">
        <f>Produit_Tarif_Stock!#REF!</f>
        <v>#REF!</v>
      </c>
    </row>
    <row r="3135" spans="1:19" ht="24.75" customHeight="1">
      <c r="A3135" s="228" t="e">
        <f>Produit_Tarif_Stock!#REF!</f>
        <v>#REF!</v>
      </c>
      <c r="B3135" s="118" t="e">
        <f>IF(Produit_Tarif_Stock!#REF!&lt;&gt;"",Produit_Tarif_Stock!#REF!,"")</f>
        <v>#REF!</v>
      </c>
      <c r="C3135" s="502" t="e">
        <f>IF(Produit_Tarif_Stock!#REF!&lt;&gt;"",Produit_Tarif_Stock!#REF!,"")</f>
        <v>#REF!</v>
      </c>
      <c r="D3135" s="505" t="e">
        <f>IF(Produit_Tarif_Stock!#REF!&lt;&gt;"",Produit_Tarif_Stock!#REF!,"")</f>
        <v>#REF!</v>
      </c>
      <c r="E3135" s="514" t="e">
        <f>IF(Produit_Tarif_Stock!#REF!&lt;&gt;0,Produit_Tarif_Stock!#REF!,"")</f>
        <v>#REF!</v>
      </c>
      <c r="F3135" s="2" t="e">
        <f>IF(Produit_Tarif_Stock!#REF!&lt;&gt;"",Produit_Tarif_Stock!#REF!,"")</f>
        <v>#REF!</v>
      </c>
      <c r="G3135" s="506" t="e">
        <f>IF(Produit_Tarif_Stock!#REF!&lt;&gt;0,Produit_Tarif_Stock!#REF!,"")</f>
        <v>#REF!</v>
      </c>
      <c r="I3135" s="506" t="str">
        <f t="shared" si="98"/>
        <v/>
      </c>
      <c r="J3135" s="2" t="e">
        <f>IF(Produit_Tarif_Stock!#REF!&lt;&gt;0,Produit_Tarif_Stock!#REF!,"")</f>
        <v>#REF!</v>
      </c>
      <c r="K3135" s="2" t="e">
        <f>IF(Produit_Tarif_Stock!#REF!&lt;&gt;0,Produit_Tarif_Stock!#REF!,"")</f>
        <v>#REF!</v>
      </c>
      <c r="L3135" s="114" t="e">
        <f>IF(Produit_Tarif_Stock!#REF!&lt;&gt;0,Produit_Tarif_Stock!#REF!,"")</f>
        <v>#REF!</v>
      </c>
      <c r="M3135" s="114" t="e">
        <f>IF(Produit_Tarif_Stock!#REF!&lt;&gt;0,Produit_Tarif_Stock!#REF!,"")</f>
        <v>#REF!</v>
      </c>
      <c r="N3135" s="454"/>
      <c r="P3135" s="2" t="e">
        <f>IF(Produit_Tarif_Stock!#REF!&lt;&gt;0,Produit_Tarif_Stock!#REF!,"")</f>
        <v>#REF!</v>
      </c>
      <c r="Q3135" s="518" t="e">
        <f>IF(Produit_Tarif_Stock!#REF!&lt;&gt;0,(E3135-(E3135*H3135)-Produit_Tarif_Stock!#REF!)/Produit_Tarif_Stock!#REF!*100,(E3135-(E3135*H3135)-Produit_Tarif_Stock!#REF!)/Produit_Tarif_Stock!#REF!*100)</f>
        <v>#REF!</v>
      </c>
      <c r="R3135" s="523">
        <f t="shared" si="99"/>
        <v>0</v>
      </c>
      <c r="S3135" s="524" t="e">
        <f>Produit_Tarif_Stock!#REF!</f>
        <v>#REF!</v>
      </c>
    </row>
    <row r="3136" spans="1:19" ht="24.75" customHeight="1">
      <c r="A3136" s="228" t="e">
        <f>Produit_Tarif_Stock!#REF!</f>
        <v>#REF!</v>
      </c>
      <c r="B3136" s="118" t="e">
        <f>IF(Produit_Tarif_Stock!#REF!&lt;&gt;"",Produit_Tarif_Stock!#REF!,"")</f>
        <v>#REF!</v>
      </c>
      <c r="C3136" s="502" t="e">
        <f>IF(Produit_Tarif_Stock!#REF!&lt;&gt;"",Produit_Tarif_Stock!#REF!,"")</f>
        <v>#REF!</v>
      </c>
      <c r="D3136" s="505" t="e">
        <f>IF(Produit_Tarif_Stock!#REF!&lt;&gt;"",Produit_Tarif_Stock!#REF!,"")</f>
        <v>#REF!</v>
      </c>
      <c r="E3136" s="514" t="e">
        <f>IF(Produit_Tarif_Stock!#REF!&lt;&gt;0,Produit_Tarif_Stock!#REF!,"")</f>
        <v>#REF!</v>
      </c>
      <c r="F3136" s="2" t="e">
        <f>IF(Produit_Tarif_Stock!#REF!&lt;&gt;"",Produit_Tarif_Stock!#REF!,"")</f>
        <v>#REF!</v>
      </c>
      <c r="G3136" s="506" t="e">
        <f>IF(Produit_Tarif_Stock!#REF!&lt;&gt;0,Produit_Tarif_Stock!#REF!,"")</f>
        <v>#REF!</v>
      </c>
      <c r="I3136" s="506" t="str">
        <f t="shared" si="98"/>
        <v/>
      </c>
      <c r="J3136" s="2" t="e">
        <f>IF(Produit_Tarif_Stock!#REF!&lt;&gt;0,Produit_Tarif_Stock!#REF!,"")</f>
        <v>#REF!</v>
      </c>
      <c r="K3136" s="2" t="e">
        <f>IF(Produit_Tarif_Stock!#REF!&lt;&gt;0,Produit_Tarif_Stock!#REF!,"")</f>
        <v>#REF!</v>
      </c>
      <c r="L3136" s="114" t="e">
        <f>IF(Produit_Tarif_Stock!#REF!&lt;&gt;0,Produit_Tarif_Stock!#REF!,"")</f>
        <v>#REF!</v>
      </c>
      <c r="M3136" s="114" t="e">
        <f>IF(Produit_Tarif_Stock!#REF!&lt;&gt;0,Produit_Tarif_Stock!#REF!,"")</f>
        <v>#REF!</v>
      </c>
      <c r="N3136" s="454"/>
      <c r="P3136" s="2" t="e">
        <f>IF(Produit_Tarif_Stock!#REF!&lt;&gt;0,Produit_Tarif_Stock!#REF!,"")</f>
        <v>#REF!</v>
      </c>
      <c r="Q3136" s="518" t="e">
        <f>IF(Produit_Tarif_Stock!#REF!&lt;&gt;0,(E3136-(E3136*H3136)-Produit_Tarif_Stock!#REF!)/Produit_Tarif_Stock!#REF!*100,(E3136-(E3136*H3136)-Produit_Tarif_Stock!#REF!)/Produit_Tarif_Stock!#REF!*100)</f>
        <v>#REF!</v>
      </c>
      <c r="R3136" s="523">
        <f t="shared" si="99"/>
        <v>0</v>
      </c>
      <c r="S3136" s="524" t="e">
        <f>Produit_Tarif_Stock!#REF!</f>
        <v>#REF!</v>
      </c>
    </row>
    <row r="3137" spans="1:19" ht="24.75" customHeight="1">
      <c r="A3137" s="228" t="e">
        <f>Produit_Tarif_Stock!#REF!</f>
        <v>#REF!</v>
      </c>
      <c r="B3137" s="118" t="e">
        <f>IF(Produit_Tarif_Stock!#REF!&lt;&gt;"",Produit_Tarif_Stock!#REF!,"")</f>
        <v>#REF!</v>
      </c>
      <c r="C3137" s="502" t="e">
        <f>IF(Produit_Tarif_Stock!#REF!&lt;&gt;"",Produit_Tarif_Stock!#REF!,"")</f>
        <v>#REF!</v>
      </c>
      <c r="D3137" s="505" t="e">
        <f>IF(Produit_Tarif_Stock!#REF!&lt;&gt;"",Produit_Tarif_Stock!#REF!,"")</f>
        <v>#REF!</v>
      </c>
      <c r="E3137" s="514" t="e">
        <f>IF(Produit_Tarif_Stock!#REF!&lt;&gt;0,Produit_Tarif_Stock!#REF!,"")</f>
        <v>#REF!</v>
      </c>
      <c r="F3137" s="2" t="e">
        <f>IF(Produit_Tarif_Stock!#REF!&lt;&gt;"",Produit_Tarif_Stock!#REF!,"")</f>
        <v>#REF!</v>
      </c>
      <c r="G3137" s="506" t="e">
        <f>IF(Produit_Tarif_Stock!#REF!&lt;&gt;0,Produit_Tarif_Stock!#REF!,"")</f>
        <v>#REF!</v>
      </c>
      <c r="I3137" s="506" t="str">
        <f t="shared" si="98"/>
        <v/>
      </c>
      <c r="J3137" s="2" t="e">
        <f>IF(Produit_Tarif_Stock!#REF!&lt;&gt;0,Produit_Tarif_Stock!#REF!,"")</f>
        <v>#REF!</v>
      </c>
      <c r="K3137" s="2" t="e">
        <f>IF(Produit_Tarif_Stock!#REF!&lt;&gt;0,Produit_Tarif_Stock!#REF!,"")</f>
        <v>#REF!</v>
      </c>
      <c r="L3137" s="114" t="e">
        <f>IF(Produit_Tarif_Stock!#REF!&lt;&gt;0,Produit_Tarif_Stock!#REF!,"")</f>
        <v>#REF!</v>
      </c>
      <c r="M3137" s="114" t="e">
        <f>IF(Produit_Tarif_Stock!#REF!&lt;&gt;0,Produit_Tarif_Stock!#REF!,"")</f>
        <v>#REF!</v>
      </c>
      <c r="N3137" s="454"/>
      <c r="P3137" s="2" t="e">
        <f>IF(Produit_Tarif_Stock!#REF!&lt;&gt;0,Produit_Tarif_Stock!#REF!,"")</f>
        <v>#REF!</v>
      </c>
      <c r="Q3137" s="518" t="e">
        <f>IF(Produit_Tarif_Stock!#REF!&lt;&gt;0,(E3137-(E3137*H3137)-Produit_Tarif_Stock!#REF!)/Produit_Tarif_Stock!#REF!*100,(E3137-(E3137*H3137)-Produit_Tarif_Stock!#REF!)/Produit_Tarif_Stock!#REF!*100)</f>
        <v>#REF!</v>
      </c>
      <c r="R3137" s="523">
        <f t="shared" si="99"/>
        <v>0</v>
      </c>
      <c r="S3137" s="524" t="e">
        <f>Produit_Tarif_Stock!#REF!</f>
        <v>#REF!</v>
      </c>
    </row>
    <row r="3138" spans="1:19" ht="24.75" customHeight="1">
      <c r="A3138" s="228" t="e">
        <f>Produit_Tarif_Stock!#REF!</f>
        <v>#REF!</v>
      </c>
      <c r="B3138" s="118" t="e">
        <f>IF(Produit_Tarif_Stock!#REF!&lt;&gt;"",Produit_Tarif_Stock!#REF!,"")</f>
        <v>#REF!</v>
      </c>
      <c r="C3138" s="502" t="e">
        <f>IF(Produit_Tarif_Stock!#REF!&lt;&gt;"",Produit_Tarif_Stock!#REF!,"")</f>
        <v>#REF!</v>
      </c>
      <c r="D3138" s="505" t="e">
        <f>IF(Produit_Tarif_Stock!#REF!&lt;&gt;"",Produit_Tarif_Stock!#REF!,"")</f>
        <v>#REF!</v>
      </c>
      <c r="E3138" s="514" t="e">
        <f>IF(Produit_Tarif_Stock!#REF!&lt;&gt;0,Produit_Tarif_Stock!#REF!,"")</f>
        <v>#REF!</v>
      </c>
      <c r="F3138" s="2" t="e">
        <f>IF(Produit_Tarif_Stock!#REF!&lt;&gt;"",Produit_Tarif_Stock!#REF!,"")</f>
        <v>#REF!</v>
      </c>
      <c r="G3138" s="506" t="e">
        <f>IF(Produit_Tarif_Stock!#REF!&lt;&gt;0,Produit_Tarif_Stock!#REF!,"")</f>
        <v>#REF!</v>
      </c>
      <c r="I3138" s="506" t="str">
        <f t="shared" si="98"/>
        <v/>
      </c>
      <c r="J3138" s="2" t="e">
        <f>IF(Produit_Tarif_Stock!#REF!&lt;&gt;0,Produit_Tarif_Stock!#REF!,"")</f>
        <v>#REF!</v>
      </c>
      <c r="K3138" s="2" t="e">
        <f>IF(Produit_Tarif_Stock!#REF!&lt;&gt;0,Produit_Tarif_Stock!#REF!,"")</f>
        <v>#REF!</v>
      </c>
      <c r="L3138" s="114" t="e">
        <f>IF(Produit_Tarif_Stock!#REF!&lt;&gt;0,Produit_Tarif_Stock!#REF!,"")</f>
        <v>#REF!</v>
      </c>
      <c r="M3138" s="114" t="e">
        <f>IF(Produit_Tarif_Stock!#REF!&lt;&gt;0,Produit_Tarif_Stock!#REF!,"")</f>
        <v>#REF!</v>
      </c>
      <c r="N3138" s="454"/>
      <c r="P3138" s="2" t="e">
        <f>IF(Produit_Tarif_Stock!#REF!&lt;&gt;0,Produit_Tarif_Stock!#REF!,"")</f>
        <v>#REF!</v>
      </c>
      <c r="Q3138" s="518" t="e">
        <f>IF(Produit_Tarif_Stock!#REF!&lt;&gt;0,(E3138-(E3138*H3138)-Produit_Tarif_Stock!#REF!)/Produit_Tarif_Stock!#REF!*100,(E3138-(E3138*H3138)-Produit_Tarif_Stock!#REF!)/Produit_Tarif_Stock!#REF!*100)</f>
        <v>#REF!</v>
      </c>
      <c r="R3138" s="523">
        <f t="shared" si="99"/>
        <v>0</v>
      </c>
      <c r="S3138" s="524" t="e">
        <f>Produit_Tarif_Stock!#REF!</f>
        <v>#REF!</v>
      </c>
    </row>
    <row r="3139" spans="1:19" ht="24.75" customHeight="1">
      <c r="A3139" s="228" t="e">
        <f>Produit_Tarif_Stock!#REF!</f>
        <v>#REF!</v>
      </c>
      <c r="B3139" s="118" t="e">
        <f>IF(Produit_Tarif_Stock!#REF!&lt;&gt;"",Produit_Tarif_Stock!#REF!,"")</f>
        <v>#REF!</v>
      </c>
      <c r="C3139" s="502" t="e">
        <f>IF(Produit_Tarif_Stock!#REF!&lt;&gt;"",Produit_Tarif_Stock!#REF!,"")</f>
        <v>#REF!</v>
      </c>
      <c r="D3139" s="505" t="e">
        <f>IF(Produit_Tarif_Stock!#REF!&lt;&gt;"",Produit_Tarif_Stock!#REF!,"")</f>
        <v>#REF!</v>
      </c>
      <c r="E3139" s="514" t="e">
        <f>IF(Produit_Tarif_Stock!#REF!&lt;&gt;0,Produit_Tarif_Stock!#REF!,"")</f>
        <v>#REF!</v>
      </c>
      <c r="F3139" s="2" t="e">
        <f>IF(Produit_Tarif_Stock!#REF!&lt;&gt;"",Produit_Tarif_Stock!#REF!,"")</f>
        <v>#REF!</v>
      </c>
      <c r="G3139" s="506" t="e">
        <f>IF(Produit_Tarif_Stock!#REF!&lt;&gt;0,Produit_Tarif_Stock!#REF!,"")</f>
        <v>#REF!</v>
      </c>
      <c r="I3139" s="506" t="str">
        <f t="shared" si="98"/>
        <v/>
      </c>
      <c r="J3139" s="2" t="e">
        <f>IF(Produit_Tarif_Stock!#REF!&lt;&gt;0,Produit_Tarif_Stock!#REF!,"")</f>
        <v>#REF!</v>
      </c>
      <c r="K3139" s="2" t="e">
        <f>IF(Produit_Tarif_Stock!#REF!&lt;&gt;0,Produit_Tarif_Stock!#REF!,"")</f>
        <v>#REF!</v>
      </c>
      <c r="L3139" s="114" t="e">
        <f>IF(Produit_Tarif_Stock!#REF!&lt;&gt;0,Produit_Tarif_Stock!#REF!,"")</f>
        <v>#REF!</v>
      </c>
      <c r="M3139" s="114" t="e">
        <f>IF(Produit_Tarif_Stock!#REF!&lt;&gt;0,Produit_Tarif_Stock!#REF!,"")</f>
        <v>#REF!</v>
      </c>
      <c r="N3139" s="454"/>
      <c r="P3139" s="2" t="e">
        <f>IF(Produit_Tarif_Stock!#REF!&lt;&gt;0,Produit_Tarif_Stock!#REF!,"")</f>
        <v>#REF!</v>
      </c>
      <c r="Q3139" s="518" t="e">
        <f>IF(Produit_Tarif_Stock!#REF!&lt;&gt;0,(E3139-(E3139*H3139)-Produit_Tarif_Stock!#REF!)/Produit_Tarif_Stock!#REF!*100,(E3139-(E3139*H3139)-Produit_Tarif_Stock!#REF!)/Produit_Tarif_Stock!#REF!*100)</f>
        <v>#REF!</v>
      </c>
      <c r="R3139" s="523">
        <f t="shared" si="99"/>
        <v>0</v>
      </c>
      <c r="S3139" s="524" t="e">
        <f>Produit_Tarif_Stock!#REF!</f>
        <v>#REF!</v>
      </c>
    </row>
    <row r="3140" spans="1:19" ht="24.75" customHeight="1">
      <c r="A3140" s="228" t="e">
        <f>Produit_Tarif_Stock!#REF!</f>
        <v>#REF!</v>
      </c>
      <c r="B3140" s="118" t="e">
        <f>IF(Produit_Tarif_Stock!#REF!&lt;&gt;"",Produit_Tarif_Stock!#REF!,"")</f>
        <v>#REF!</v>
      </c>
      <c r="C3140" s="502" t="e">
        <f>IF(Produit_Tarif_Stock!#REF!&lt;&gt;"",Produit_Tarif_Stock!#REF!,"")</f>
        <v>#REF!</v>
      </c>
      <c r="D3140" s="505" t="e">
        <f>IF(Produit_Tarif_Stock!#REF!&lt;&gt;"",Produit_Tarif_Stock!#REF!,"")</f>
        <v>#REF!</v>
      </c>
      <c r="E3140" s="514" t="e">
        <f>IF(Produit_Tarif_Stock!#REF!&lt;&gt;0,Produit_Tarif_Stock!#REF!,"")</f>
        <v>#REF!</v>
      </c>
      <c r="F3140" s="2" t="e">
        <f>IF(Produit_Tarif_Stock!#REF!&lt;&gt;"",Produit_Tarif_Stock!#REF!,"")</f>
        <v>#REF!</v>
      </c>
      <c r="G3140" s="506" t="e">
        <f>IF(Produit_Tarif_Stock!#REF!&lt;&gt;0,Produit_Tarif_Stock!#REF!,"")</f>
        <v>#REF!</v>
      </c>
      <c r="I3140" s="506" t="str">
        <f t="shared" si="98"/>
        <v/>
      </c>
      <c r="J3140" s="2" t="e">
        <f>IF(Produit_Tarif_Stock!#REF!&lt;&gt;0,Produit_Tarif_Stock!#REF!,"")</f>
        <v>#REF!</v>
      </c>
      <c r="K3140" s="2" t="e">
        <f>IF(Produit_Tarif_Stock!#REF!&lt;&gt;0,Produit_Tarif_Stock!#REF!,"")</f>
        <v>#REF!</v>
      </c>
      <c r="L3140" s="114" t="e">
        <f>IF(Produit_Tarif_Stock!#REF!&lt;&gt;0,Produit_Tarif_Stock!#REF!,"")</f>
        <v>#REF!</v>
      </c>
      <c r="M3140" s="114" t="e">
        <f>IF(Produit_Tarif_Stock!#REF!&lt;&gt;0,Produit_Tarif_Stock!#REF!,"")</f>
        <v>#REF!</v>
      </c>
      <c r="N3140" s="454"/>
      <c r="P3140" s="2" t="e">
        <f>IF(Produit_Tarif_Stock!#REF!&lt;&gt;0,Produit_Tarif_Stock!#REF!,"")</f>
        <v>#REF!</v>
      </c>
      <c r="Q3140" s="518" t="e">
        <f>IF(Produit_Tarif_Stock!#REF!&lt;&gt;0,(E3140-(E3140*H3140)-Produit_Tarif_Stock!#REF!)/Produit_Tarif_Stock!#REF!*100,(E3140-(E3140*H3140)-Produit_Tarif_Stock!#REF!)/Produit_Tarif_Stock!#REF!*100)</f>
        <v>#REF!</v>
      </c>
      <c r="R3140" s="523">
        <f t="shared" si="99"/>
        <v>0</v>
      </c>
      <c r="S3140" s="524" t="e">
        <f>Produit_Tarif_Stock!#REF!</f>
        <v>#REF!</v>
      </c>
    </row>
    <row r="3141" spans="1:19" ht="24.75" customHeight="1">
      <c r="A3141" s="228" t="e">
        <f>Produit_Tarif_Stock!#REF!</f>
        <v>#REF!</v>
      </c>
      <c r="B3141" s="118" t="e">
        <f>IF(Produit_Tarif_Stock!#REF!&lt;&gt;"",Produit_Tarif_Stock!#REF!,"")</f>
        <v>#REF!</v>
      </c>
      <c r="C3141" s="502" t="e">
        <f>IF(Produit_Tarif_Stock!#REF!&lt;&gt;"",Produit_Tarif_Stock!#REF!,"")</f>
        <v>#REF!</v>
      </c>
      <c r="D3141" s="505" t="e">
        <f>IF(Produit_Tarif_Stock!#REF!&lt;&gt;"",Produit_Tarif_Stock!#REF!,"")</f>
        <v>#REF!</v>
      </c>
      <c r="E3141" s="514" t="e">
        <f>IF(Produit_Tarif_Stock!#REF!&lt;&gt;0,Produit_Tarif_Stock!#REF!,"")</f>
        <v>#REF!</v>
      </c>
      <c r="F3141" s="2" t="e">
        <f>IF(Produit_Tarif_Stock!#REF!&lt;&gt;"",Produit_Tarif_Stock!#REF!,"")</f>
        <v>#REF!</v>
      </c>
      <c r="G3141" s="506" t="e">
        <f>IF(Produit_Tarif_Stock!#REF!&lt;&gt;0,Produit_Tarif_Stock!#REF!,"")</f>
        <v>#REF!</v>
      </c>
      <c r="I3141" s="506" t="str">
        <f t="shared" si="98"/>
        <v/>
      </c>
      <c r="J3141" s="2" t="e">
        <f>IF(Produit_Tarif_Stock!#REF!&lt;&gt;0,Produit_Tarif_Stock!#REF!,"")</f>
        <v>#REF!</v>
      </c>
      <c r="K3141" s="2" t="e">
        <f>IF(Produit_Tarif_Stock!#REF!&lt;&gt;0,Produit_Tarif_Stock!#REF!,"")</f>
        <v>#REF!</v>
      </c>
      <c r="L3141" s="114" t="e">
        <f>IF(Produit_Tarif_Stock!#REF!&lt;&gt;0,Produit_Tarif_Stock!#REF!,"")</f>
        <v>#REF!</v>
      </c>
      <c r="M3141" s="114" t="e">
        <f>IF(Produit_Tarif_Stock!#REF!&lt;&gt;0,Produit_Tarif_Stock!#REF!,"")</f>
        <v>#REF!</v>
      </c>
      <c r="N3141" s="454"/>
      <c r="P3141" s="2" t="e">
        <f>IF(Produit_Tarif_Stock!#REF!&lt;&gt;0,Produit_Tarif_Stock!#REF!,"")</f>
        <v>#REF!</v>
      </c>
      <c r="Q3141" s="518" t="e">
        <f>IF(Produit_Tarif_Stock!#REF!&lt;&gt;0,(E3141-(E3141*H3141)-Produit_Tarif_Stock!#REF!)/Produit_Tarif_Stock!#REF!*100,(E3141-(E3141*H3141)-Produit_Tarif_Stock!#REF!)/Produit_Tarif_Stock!#REF!*100)</f>
        <v>#REF!</v>
      </c>
      <c r="R3141" s="523">
        <f t="shared" si="99"/>
        <v>0</v>
      </c>
      <c r="S3141" s="524" t="e">
        <f>Produit_Tarif_Stock!#REF!</f>
        <v>#REF!</v>
      </c>
    </row>
    <row r="3142" spans="1:19" ht="24.75" customHeight="1">
      <c r="A3142" s="228" t="e">
        <f>Produit_Tarif_Stock!#REF!</f>
        <v>#REF!</v>
      </c>
      <c r="B3142" s="118" t="e">
        <f>IF(Produit_Tarif_Stock!#REF!&lt;&gt;"",Produit_Tarif_Stock!#REF!,"")</f>
        <v>#REF!</v>
      </c>
      <c r="C3142" s="502" t="e">
        <f>IF(Produit_Tarif_Stock!#REF!&lt;&gt;"",Produit_Tarif_Stock!#REF!,"")</f>
        <v>#REF!</v>
      </c>
      <c r="D3142" s="505" t="e">
        <f>IF(Produit_Tarif_Stock!#REF!&lt;&gt;"",Produit_Tarif_Stock!#REF!,"")</f>
        <v>#REF!</v>
      </c>
      <c r="E3142" s="514" t="e">
        <f>IF(Produit_Tarif_Stock!#REF!&lt;&gt;0,Produit_Tarif_Stock!#REF!,"")</f>
        <v>#REF!</v>
      </c>
      <c r="F3142" s="2" t="e">
        <f>IF(Produit_Tarif_Stock!#REF!&lt;&gt;"",Produit_Tarif_Stock!#REF!,"")</f>
        <v>#REF!</v>
      </c>
      <c r="G3142" s="506" t="e">
        <f>IF(Produit_Tarif_Stock!#REF!&lt;&gt;0,Produit_Tarif_Stock!#REF!,"")</f>
        <v>#REF!</v>
      </c>
      <c r="I3142" s="506" t="str">
        <f t="shared" si="98"/>
        <v/>
      </c>
      <c r="J3142" s="2" t="e">
        <f>IF(Produit_Tarif_Stock!#REF!&lt;&gt;0,Produit_Tarif_Stock!#REF!,"")</f>
        <v>#REF!</v>
      </c>
      <c r="K3142" s="2" t="e">
        <f>IF(Produit_Tarif_Stock!#REF!&lt;&gt;0,Produit_Tarif_Stock!#REF!,"")</f>
        <v>#REF!</v>
      </c>
      <c r="L3142" s="114" t="e">
        <f>IF(Produit_Tarif_Stock!#REF!&lt;&gt;0,Produit_Tarif_Stock!#REF!,"")</f>
        <v>#REF!</v>
      </c>
      <c r="M3142" s="114" t="e">
        <f>IF(Produit_Tarif_Stock!#REF!&lt;&gt;0,Produit_Tarif_Stock!#REF!,"")</f>
        <v>#REF!</v>
      </c>
      <c r="N3142" s="454"/>
      <c r="P3142" s="2" t="e">
        <f>IF(Produit_Tarif_Stock!#REF!&lt;&gt;0,Produit_Tarif_Stock!#REF!,"")</f>
        <v>#REF!</v>
      </c>
      <c r="Q3142" s="518" t="e">
        <f>IF(Produit_Tarif_Stock!#REF!&lt;&gt;0,(E3142-(E3142*H3142)-Produit_Tarif_Stock!#REF!)/Produit_Tarif_Stock!#REF!*100,(E3142-(E3142*H3142)-Produit_Tarif_Stock!#REF!)/Produit_Tarif_Stock!#REF!*100)</f>
        <v>#REF!</v>
      </c>
      <c r="R3142" s="523">
        <f t="shared" si="99"/>
        <v>0</v>
      </c>
      <c r="S3142" s="524" t="e">
        <f>Produit_Tarif_Stock!#REF!</f>
        <v>#REF!</v>
      </c>
    </row>
    <row r="3143" spans="1:19" ht="24.75" customHeight="1">
      <c r="A3143" s="228" t="e">
        <f>Produit_Tarif_Stock!#REF!</f>
        <v>#REF!</v>
      </c>
      <c r="B3143" s="118" t="e">
        <f>IF(Produit_Tarif_Stock!#REF!&lt;&gt;"",Produit_Tarif_Stock!#REF!,"")</f>
        <v>#REF!</v>
      </c>
      <c r="C3143" s="502" t="e">
        <f>IF(Produit_Tarif_Stock!#REF!&lt;&gt;"",Produit_Tarif_Stock!#REF!,"")</f>
        <v>#REF!</v>
      </c>
      <c r="D3143" s="505" t="e">
        <f>IF(Produit_Tarif_Stock!#REF!&lt;&gt;"",Produit_Tarif_Stock!#REF!,"")</f>
        <v>#REF!</v>
      </c>
      <c r="E3143" s="514" t="e">
        <f>IF(Produit_Tarif_Stock!#REF!&lt;&gt;0,Produit_Tarif_Stock!#REF!,"")</f>
        <v>#REF!</v>
      </c>
      <c r="F3143" s="2" t="e">
        <f>IF(Produit_Tarif_Stock!#REF!&lt;&gt;"",Produit_Tarif_Stock!#REF!,"")</f>
        <v>#REF!</v>
      </c>
      <c r="G3143" s="506" t="e">
        <f>IF(Produit_Tarif_Stock!#REF!&lt;&gt;0,Produit_Tarif_Stock!#REF!,"")</f>
        <v>#REF!</v>
      </c>
      <c r="I3143" s="506" t="str">
        <f t="shared" ref="I3143:I3206" si="100">IF(H3143&gt;0,E3143-(E3143*H3143),"")</f>
        <v/>
      </c>
      <c r="J3143" s="2" t="e">
        <f>IF(Produit_Tarif_Stock!#REF!&lt;&gt;0,Produit_Tarif_Stock!#REF!,"")</f>
        <v>#REF!</v>
      </c>
      <c r="K3143" s="2" t="e">
        <f>IF(Produit_Tarif_Stock!#REF!&lt;&gt;0,Produit_Tarif_Stock!#REF!,"")</f>
        <v>#REF!</v>
      </c>
      <c r="L3143" s="114" t="e">
        <f>IF(Produit_Tarif_Stock!#REF!&lt;&gt;0,Produit_Tarif_Stock!#REF!,"")</f>
        <v>#REF!</v>
      </c>
      <c r="M3143" s="114" t="e">
        <f>IF(Produit_Tarif_Stock!#REF!&lt;&gt;0,Produit_Tarif_Stock!#REF!,"")</f>
        <v>#REF!</v>
      </c>
      <c r="N3143" s="454"/>
      <c r="P3143" s="2" t="e">
        <f>IF(Produit_Tarif_Stock!#REF!&lt;&gt;0,Produit_Tarif_Stock!#REF!,"")</f>
        <v>#REF!</v>
      </c>
      <c r="Q3143" s="518" t="e">
        <f>IF(Produit_Tarif_Stock!#REF!&lt;&gt;0,(E3143-(E3143*H3143)-Produit_Tarif_Stock!#REF!)/Produit_Tarif_Stock!#REF!*100,(E3143-(E3143*H3143)-Produit_Tarif_Stock!#REF!)/Produit_Tarif_Stock!#REF!*100)</f>
        <v>#REF!</v>
      </c>
      <c r="R3143" s="523">
        <f t="shared" ref="R3143:R3206" si="101">SUM(H3143:H5136)</f>
        <v>0</v>
      </c>
      <c r="S3143" s="524" t="e">
        <f>Produit_Tarif_Stock!#REF!</f>
        <v>#REF!</v>
      </c>
    </row>
    <row r="3144" spans="1:19" ht="24.75" customHeight="1">
      <c r="A3144" s="228" t="e">
        <f>Produit_Tarif_Stock!#REF!</f>
        <v>#REF!</v>
      </c>
      <c r="B3144" s="118" t="e">
        <f>IF(Produit_Tarif_Stock!#REF!&lt;&gt;"",Produit_Tarif_Stock!#REF!,"")</f>
        <v>#REF!</v>
      </c>
      <c r="C3144" s="502" t="e">
        <f>IF(Produit_Tarif_Stock!#REF!&lt;&gt;"",Produit_Tarif_Stock!#REF!,"")</f>
        <v>#REF!</v>
      </c>
      <c r="D3144" s="505" t="e">
        <f>IF(Produit_Tarif_Stock!#REF!&lt;&gt;"",Produit_Tarif_Stock!#REF!,"")</f>
        <v>#REF!</v>
      </c>
      <c r="E3144" s="514" t="e">
        <f>IF(Produit_Tarif_Stock!#REF!&lt;&gt;0,Produit_Tarif_Stock!#REF!,"")</f>
        <v>#REF!</v>
      </c>
      <c r="F3144" s="2" t="e">
        <f>IF(Produit_Tarif_Stock!#REF!&lt;&gt;"",Produit_Tarif_Stock!#REF!,"")</f>
        <v>#REF!</v>
      </c>
      <c r="G3144" s="506" t="e">
        <f>IF(Produit_Tarif_Stock!#REF!&lt;&gt;0,Produit_Tarif_Stock!#REF!,"")</f>
        <v>#REF!</v>
      </c>
      <c r="I3144" s="506" t="str">
        <f t="shared" si="100"/>
        <v/>
      </c>
      <c r="J3144" s="2" t="e">
        <f>IF(Produit_Tarif_Stock!#REF!&lt;&gt;0,Produit_Tarif_Stock!#REF!,"")</f>
        <v>#REF!</v>
      </c>
      <c r="K3144" s="2" t="e">
        <f>IF(Produit_Tarif_Stock!#REF!&lt;&gt;0,Produit_Tarif_Stock!#REF!,"")</f>
        <v>#REF!</v>
      </c>
      <c r="L3144" s="114" t="e">
        <f>IF(Produit_Tarif_Stock!#REF!&lt;&gt;0,Produit_Tarif_Stock!#REF!,"")</f>
        <v>#REF!</v>
      </c>
      <c r="M3144" s="114" t="e">
        <f>IF(Produit_Tarif_Stock!#REF!&lt;&gt;0,Produit_Tarif_Stock!#REF!,"")</f>
        <v>#REF!</v>
      </c>
      <c r="N3144" s="454"/>
      <c r="P3144" s="2" t="e">
        <f>IF(Produit_Tarif_Stock!#REF!&lt;&gt;0,Produit_Tarif_Stock!#REF!,"")</f>
        <v>#REF!</v>
      </c>
      <c r="Q3144" s="518" t="e">
        <f>IF(Produit_Tarif_Stock!#REF!&lt;&gt;0,(E3144-(E3144*H3144)-Produit_Tarif_Stock!#REF!)/Produit_Tarif_Stock!#REF!*100,(E3144-(E3144*H3144)-Produit_Tarif_Stock!#REF!)/Produit_Tarif_Stock!#REF!*100)</f>
        <v>#REF!</v>
      </c>
      <c r="R3144" s="523">
        <f t="shared" si="101"/>
        <v>0</v>
      </c>
      <c r="S3144" s="524" t="e">
        <f>Produit_Tarif_Stock!#REF!</f>
        <v>#REF!</v>
      </c>
    </row>
    <row r="3145" spans="1:19" ht="24.75" customHeight="1">
      <c r="A3145" s="228" t="e">
        <f>Produit_Tarif_Stock!#REF!</f>
        <v>#REF!</v>
      </c>
      <c r="B3145" s="118" t="e">
        <f>IF(Produit_Tarif_Stock!#REF!&lt;&gt;"",Produit_Tarif_Stock!#REF!,"")</f>
        <v>#REF!</v>
      </c>
      <c r="C3145" s="502" t="e">
        <f>IF(Produit_Tarif_Stock!#REF!&lt;&gt;"",Produit_Tarif_Stock!#REF!,"")</f>
        <v>#REF!</v>
      </c>
      <c r="D3145" s="505" t="e">
        <f>IF(Produit_Tarif_Stock!#REF!&lt;&gt;"",Produit_Tarif_Stock!#REF!,"")</f>
        <v>#REF!</v>
      </c>
      <c r="E3145" s="514" t="e">
        <f>IF(Produit_Tarif_Stock!#REF!&lt;&gt;0,Produit_Tarif_Stock!#REF!,"")</f>
        <v>#REF!</v>
      </c>
      <c r="F3145" s="2" t="e">
        <f>IF(Produit_Tarif_Stock!#REF!&lt;&gt;"",Produit_Tarif_Stock!#REF!,"")</f>
        <v>#REF!</v>
      </c>
      <c r="G3145" s="506" t="e">
        <f>IF(Produit_Tarif_Stock!#REF!&lt;&gt;0,Produit_Tarif_Stock!#REF!,"")</f>
        <v>#REF!</v>
      </c>
      <c r="I3145" s="506" t="str">
        <f t="shared" si="100"/>
        <v/>
      </c>
      <c r="J3145" s="2" t="e">
        <f>IF(Produit_Tarif_Stock!#REF!&lt;&gt;0,Produit_Tarif_Stock!#REF!,"")</f>
        <v>#REF!</v>
      </c>
      <c r="K3145" s="2" t="e">
        <f>IF(Produit_Tarif_Stock!#REF!&lt;&gt;0,Produit_Tarif_Stock!#REF!,"")</f>
        <v>#REF!</v>
      </c>
      <c r="L3145" s="114" t="e">
        <f>IF(Produit_Tarif_Stock!#REF!&lt;&gt;0,Produit_Tarif_Stock!#REF!,"")</f>
        <v>#REF!</v>
      </c>
      <c r="M3145" s="114" t="e">
        <f>IF(Produit_Tarif_Stock!#REF!&lt;&gt;0,Produit_Tarif_Stock!#REF!,"")</f>
        <v>#REF!</v>
      </c>
      <c r="N3145" s="454"/>
      <c r="P3145" s="2" t="e">
        <f>IF(Produit_Tarif_Stock!#REF!&lt;&gt;0,Produit_Tarif_Stock!#REF!,"")</f>
        <v>#REF!</v>
      </c>
      <c r="Q3145" s="518" t="e">
        <f>IF(Produit_Tarif_Stock!#REF!&lt;&gt;0,(E3145-(E3145*H3145)-Produit_Tarif_Stock!#REF!)/Produit_Tarif_Stock!#REF!*100,(E3145-(E3145*H3145)-Produit_Tarif_Stock!#REF!)/Produit_Tarif_Stock!#REF!*100)</f>
        <v>#REF!</v>
      </c>
      <c r="R3145" s="523">
        <f t="shared" si="101"/>
        <v>0</v>
      </c>
      <c r="S3145" s="524" t="e">
        <f>Produit_Tarif_Stock!#REF!</f>
        <v>#REF!</v>
      </c>
    </row>
    <row r="3146" spans="1:19" ht="24.75" customHeight="1">
      <c r="A3146" s="228" t="e">
        <f>Produit_Tarif_Stock!#REF!</f>
        <v>#REF!</v>
      </c>
      <c r="B3146" s="118" t="e">
        <f>IF(Produit_Tarif_Stock!#REF!&lt;&gt;"",Produit_Tarif_Stock!#REF!,"")</f>
        <v>#REF!</v>
      </c>
      <c r="C3146" s="502" t="e">
        <f>IF(Produit_Tarif_Stock!#REF!&lt;&gt;"",Produit_Tarif_Stock!#REF!,"")</f>
        <v>#REF!</v>
      </c>
      <c r="D3146" s="505" t="e">
        <f>IF(Produit_Tarif_Stock!#REF!&lt;&gt;"",Produit_Tarif_Stock!#REF!,"")</f>
        <v>#REF!</v>
      </c>
      <c r="E3146" s="514" t="e">
        <f>IF(Produit_Tarif_Stock!#REF!&lt;&gt;0,Produit_Tarif_Stock!#REF!,"")</f>
        <v>#REF!</v>
      </c>
      <c r="F3146" s="2" t="e">
        <f>IF(Produit_Tarif_Stock!#REF!&lt;&gt;"",Produit_Tarif_Stock!#REF!,"")</f>
        <v>#REF!</v>
      </c>
      <c r="G3146" s="506" t="e">
        <f>IF(Produit_Tarif_Stock!#REF!&lt;&gt;0,Produit_Tarif_Stock!#REF!,"")</f>
        <v>#REF!</v>
      </c>
      <c r="I3146" s="506" t="str">
        <f t="shared" si="100"/>
        <v/>
      </c>
      <c r="J3146" s="2" t="e">
        <f>IF(Produit_Tarif_Stock!#REF!&lt;&gt;0,Produit_Tarif_Stock!#REF!,"")</f>
        <v>#REF!</v>
      </c>
      <c r="K3146" s="2" t="e">
        <f>IF(Produit_Tarif_Stock!#REF!&lt;&gt;0,Produit_Tarif_Stock!#REF!,"")</f>
        <v>#REF!</v>
      </c>
      <c r="L3146" s="114" t="e">
        <f>IF(Produit_Tarif_Stock!#REF!&lt;&gt;0,Produit_Tarif_Stock!#REF!,"")</f>
        <v>#REF!</v>
      </c>
      <c r="M3146" s="114" t="e">
        <f>IF(Produit_Tarif_Stock!#REF!&lt;&gt;0,Produit_Tarif_Stock!#REF!,"")</f>
        <v>#REF!</v>
      </c>
      <c r="N3146" s="454"/>
      <c r="P3146" s="2" t="e">
        <f>IF(Produit_Tarif_Stock!#REF!&lt;&gt;0,Produit_Tarif_Stock!#REF!,"")</f>
        <v>#REF!</v>
      </c>
      <c r="Q3146" s="518" t="e">
        <f>IF(Produit_Tarif_Stock!#REF!&lt;&gt;0,(E3146-(E3146*H3146)-Produit_Tarif_Stock!#REF!)/Produit_Tarif_Stock!#REF!*100,(E3146-(E3146*H3146)-Produit_Tarif_Stock!#REF!)/Produit_Tarif_Stock!#REF!*100)</f>
        <v>#REF!</v>
      </c>
      <c r="R3146" s="523">
        <f t="shared" si="101"/>
        <v>0</v>
      </c>
      <c r="S3146" s="524" t="e">
        <f>Produit_Tarif_Stock!#REF!</f>
        <v>#REF!</v>
      </c>
    </row>
    <row r="3147" spans="1:19" ht="24.75" customHeight="1">
      <c r="A3147" s="228" t="e">
        <f>Produit_Tarif_Stock!#REF!</f>
        <v>#REF!</v>
      </c>
      <c r="B3147" s="118" t="e">
        <f>IF(Produit_Tarif_Stock!#REF!&lt;&gt;"",Produit_Tarif_Stock!#REF!,"")</f>
        <v>#REF!</v>
      </c>
      <c r="C3147" s="502" t="e">
        <f>IF(Produit_Tarif_Stock!#REF!&lt;&gt;"",Produit_Tarif_Stock!#REF!,"")</f>
        <v>#REF!</v>
      </c>
      <c r="D3147" s="505" t="e">
        <f>IF(Produit_Tarif_Stock!#REF!&lt;&gt;"",Produit_Tarif_Stock!#REF!,"")</f>
        <v>#REF!</v>
      </c>
      <c r="E3147" s="514" t="e">
        <f>IF(Produit_Tarif_Stock!#REF!&lt;&gt;0,Produit_Tarif_Stock!#REF!,"")</f>
        <v>#REF!</v>
      </c>
      <c r="F3147" s="2" t="e">
        <f>IF(Produit_Tarif_Stock!#REF!&lt;&gt;"",Produit_Tarif_Stock!#REF!,"")</f>
        <v>#REF!</v>
      </c>
      <c r="G3147" s="506" t="e">
        <f>IF(Produit_Tarif_Stock!#REF!&lt;&gt;0,Produit_Tarif_Stock!#REF!,"")</f>
        <v>#REF!</v>
      </c>
      <c r="I3147" s="506" t="str">
        <f t="shared" si="100"/>
        <v/>
      </c>
      <c r="J3147" s="2" t="e">
        <f>IF(Produit_Tarif_Stock!#REF!&lt;&gt;0,Produit_Tarif_Stock!#REF!,"")</f>
        <v>#REF!</v>
      </c>
      <c r="K3147" s="2" t="e">
        <f>IF(Produit_Tarif_Stock!#REF!&lt;&gt;0,Produit_Tarif_Stock!#REF!,"")</f>
        <v>#REF!</v>
      </c>
      <c r="L3147" s="114" t="e">
        <f>IF(Produit_Tarif_Stock!#REF!&lt;&gt;0,Produit_Tarif_Stock!#REF!,"")</f>
        <v>#REF!</v>
      </c>
      <c r="M3147" s="114" t="e">
        <f>IF(Produit_Tarif_Stock!#REF!&lt;&gt;0,Produit_Tarif_Stock!#REF!,"")</f>
        <v>#REF!</v>
      </c>
      <c r="N3147" s="454"/>
      <c r="P3147" s="2" t="e">
        <f>IF(Produit_Tarif_Stock!#REF!&lt;&gt;0,Produit_Tarif_Stock!#REF!,"")</f>
        <v>#REF!</v>
      </c>
      <c r="Q3147" s="518" t="e">
        <f>IF(Produit_Tarif_Stock!#REF!&lt;&gt;0,(E3147-(E3147*H3147)-Produit_Tarif_Stock!#REF!)/Produit_Tarif_Stock!#REF!*100,(E3147-(E3147*H3147)-Produit_Tarif_Stock!#REF!)/Produit_Tarif_Stock!#REF!*100)</f>
        <v>#REF!</v>
      </c>
      <c r="R3147" s="523">
        <f t="shared" si="101"/>
        <v>0</v>
      </c>
      <c r="S3147" s="524" t="e">
        <f>Produit_Tarif_Stock!#REF!</f>
        <v>#REF!</v>
      </c>
    </row>
    <row r="3148" spans="1:19" ht="24.75" customHeight="1">
      <c r="A3148" s="228" t="e">
        <f>Produit_Tarif_Stock!#REF!</f>
        <v>#REF!</v>
      </c>
      <c r="B3148" s="118" t="e">
        <f>IF(Produit_Tarif_Stock!#REF!&lt;&gt;"",Produit_Tarif_Stock!#REF!,"")</f>
        <v>#REF!</v>
      </c>
      <c r="C3148" s="502" t="e">
        <f>IF(Produit_Tarif_Stock!#REF!&lt;&gt;"",Produit_Tarif_Stock!#REF!,"")</f>
        <v>#REF!</v>
      </c>
      <c r="D3148" s="505" t="e">
        <f>IF(Produit_Tarif_Stock!#REF!&lt;&gt;"",Produit_Tarif_Stock!#REF!,"")</f>
        <v>#REF!</v>
      </c>
      <c r="E3148" s="514" t="e">
        <f>IF(Produit_Tarif_Stock!#REF!&lt;&gt;0,Produit_Tarif_Stock!#REF!,"")</f>
        <v>#REF!</v>
      </c>
      <c r="F3148" s="2" t="e">
        <f>IF(Produit_Tarif_Stock!#REF!&lt;&gt;"",Produit_Tarif_Stock!#REF!,"")</f>
        <v>#REF!</v>
      </c>
      <c r="G3148" s="506" t="e">
        <f>IF(Produit_Tarif_Stock!#REF!&lt;&gt;0,Produit_Tarif_Stock!#REF!,"")</f>
        <v>#REF!</v>
      </c>
      <c r="I3148" s="506" t="str">
        <f t="shared" si="100"/>
        <v/>
      </c>
      <c r="J3148" s="2" t="e">
        <f>IF(Produit_Tarif_Stock!#REF!&lt;&gt;0,Produit_Tarif_Stock!#REF!,"")</f>
        <v>#REF!</v>
      </c>
      <c r="K3148" s="2" t="e">
        <f>IF(Produit_Tarif_Stock!#REF!&lt;&gt;0,Produit_Tarif_Stock!#REF!,"")</f>
        <v>#REF!</v>
      </c>
      <c r="L3148" s="114" t="e">
        <f>IF(Produit_Tarif_Stock!#REF!&lt;&gt;0,Produit_Tarif_Stock!#REF!,"")</f>
        <v>#REF!</v>
      </c>
      <c r="M3148" s="114" t="e">
        <f>IF(Produit_Tarif_Stock!#REF!&lt;&gt;0,Produit_Tarif_Stock!#REF!,"")</f>
        <v>#REF!</v>
      </c>
      <c r="N3148" s="454"/>
      <c r="P3148" s="2" t="e">
        <f>IF(Produit_Tarif_Stock!#REF!&lt;&gt;0,Produit_Tarif_Stock!#REF!,"")</f>
        <v>#REF!</v>
      </c>
      <c r="Q3148" s="518" t="e">
        <f>IF(Produit_Tarif_Stock!#REF!&lt;&gt;0,(E3148-(E3148*H3148)-Produit_Tarif_Stock!#REF!)/Produit_Tarif_Stock!#REF!*100,(E3148-(E3148*H3148)-Produit_Tarif_Stock!#REF!)/Produit_Tarif_Stock!#REF!*100)</f>
        <v>#REF!</v>
      </c>
      <c r="R3148" s="523">
        <f t="shared" si="101"/>
        <v>0</v>
      </c>
      <c r="S3148" s="524" t="e">
        <f>Produit_Tarif_Stock!#REF!</f>
        <v>#REF!</v>
      </c>
    </row>
    <row r="3149" spans="1:19" ht="24.75" customHeight="1">
      <c r="A3149" s="228" t="e">
        <f>Produit_Tarif_Stock!#REF!</f>
        <v>#REF!</v>
      </c>
      <c r="B3149" s="118" t="e">
        <f>IF(Produit_Tarif_Stock!#REF!&lt;&gt;"",Produit_Tarif_Stock!#REF!,"")</f>
        <v>#REF!</v>
      </c>
      <c r="C3149" s="502" t="e">
        <f>IF(Produit_Tarif_Stock!#REF!&lt;&gt;"",Produit_Tarif_Stock!#REF!,"")</f>
        <v>#REF!</v>
      </c>
      <c r="D3149" s="505" t="e">
        <f>IF(Produit_Tarif_Stock!#REF!&lt;&gt;"",Produit_Tarif_Stock!#REF!,"")</f>
        <v>#REF!</v>
      </c>
      <c r="E3149" s="514" t="e">
        <f>IF(Produit_Tarif_Stock!#REF!&lt;&gt;0,Produit_Tarif_Stock!#REF!,"")</f>
        <v>#REF!</v>
      </c>
      <c r="F3149" s="2" t="e">
        <f>IF(Produit_Tarif_Stock!#REF!&lt;&gt;"",Produit_Tarif_Stock!#REF!,"")</f>
        <v>#REF!</v>
      </c>
      <c r="G3149" s="506" t="e">
        <f>IF(Produit_Tarif_Stock!#REF!&lt;&gt;0,Produit_Tarif_Stock!#REF!,"")</f>
        <v>#REF!</v>
      </c>
      <c r="I3149" s="506" t="str">
        <f t="shared" si="100"/>
        <v/>
      </c>
      <c r="J3149" s="2" t="e">
        <f>IF(Produit_Tarif_Stock!#REF!&lt;&gt;0,Produit_Tarif_Stock!#REF!,"")</f>
        <v>#REF!</v>
      </c>
      <c r="K3149" s="2" t="e">
        <f>IF(Produit_Tarif_Stock!#REF!&lt;&gt;0,Produit_Tarif_Stock!#REF!,"")</f>
        <v>#REF!</v>
      </c>
      <c r="L3149" s="114" t="e">
        <f>IF(Produit_Tarif_Stock!#REF!&lt;&gt;0,Produit_Tarif_Stock!#REF!,"")</f>
        <v>#REF!</v>
      </c>
      <c r="M3149" s="114" t="e">
        <f>IF(Produit_Tarif_Stock!#REF!&lt;&gt;0,Produit_Tarif_Stock!#REF!,"")</f>
        <v>#REF!</v>
      </c>
      <c r="N3149" s="454"/>
      <c r="P3149" s="2" t="e">
        <f>IF(Produit_Tarif_Stock!#REF!&lt;&gt;0,Produit_Tarif_Stock!#REF!,"")</f>
        <v>#REF!</v>
      </c>
      <c r="Q3149" s="518" t="e">
        <f>IF(Produit_Tarif_Stock!#REF!&lt;&gt;0,(E3149-(E3149*H3149)-Produit_Tarif_Stock!#REF!)/Produit_Tarif_Stock!#REF!*100,(E3149-(E3149*H3149)-Produit_Tarif_Stock!#REF!)/Produit_Tarif_Stock!#REF!*100)</f>
        <v>#REF!</v>
      </c>
      <c r="R3149" s="523">
        <f t="shared" si="101"/>
        <v>0</v>
      </c>
      <c r="S3149" s="524" t="e">
        <f>Produit_Tarif_Stock!#REF!</f>
        <v>#REF!</v>
      </c>
    </row>
    <row r="3150" spans="1:19" ht="24.75" customHeight="1">
      <c r="A3150" s="228" t="e">
        <f>Produit_Tarif_Stock!#REF!</f>
        <v>#REF!</v>
      </c>
      <c r="B3150" s="118" t="e">
        <f>IF(Produit_Tarif_Stock!#REF!&lt;&gt;"",Produit_Tarif_Stock!#REF!,"")</f>
        <v>#REF!</v>
      </c>
      <c r="C3150" s="502" t="e">
        <f>IF(Produit_Tarif_Stock!#REF!&lt;&gt;"",Produit_Tarif_Stock!#REF!,"")</f>
        <v>#REF!</v>
      </c>
      <c r="D3150" s="505" t="e">
        <f>IF(Produit_Tarif_Stock!#REF!&lt;&gt;"",Produit_Tarif_Stock!#REF!,"")</f>
        <v>#REF!</v>
      </c>
      <c r="E3150" s="514" t="e">
        <f>IF(Produit_Tarif_Stock!#REF!&lt;&gt;0,Produit_Tarif_Stock!#REF!,"")</f>
        <v>#REF!</v>
      </c>
      <c r="F3150" s="2" t="e">
        <f>IF(Produit_Tarif_Stock!#REF!&lt;&gt;"",Produit_Tarif_Stock!#REF!,"")</f>
        <v>#REF!</v>
      </c>
      <c r="G3150" s="506" t="e">
        <f>IF(Produit_Tarif_Stock!#REF!&lt;&gt;0,Produit_Tarif_Stock!#REF!,"")</f>
        <v>#REF!</v>
      </c>
      <c r="I3150" s="506" t="str">
        <f t="shared" si="100"/>
        <v/>
      </c>
      <c r="J3150" s="2" t="e">
        <f>IF(Produit_Tarif_Stock!#REF!&lt;&gt;0,Produit_Tarif_Stock!#REF!,"")</f>
        <v>#REF!</v>
      </c>
      <c r="K3150" s="2" t="e">
        <f>IF(Produit_Tarif_Stock!#REF!&lt;&gt;0,Produit_Tarif_Stock!#REF!,"")</f>
        <v>#REF!</v>
      </c>
      <c r="L3150" s="114" t="e">
        <f>IF(Produit_Tarif_Stock!#REF!&lt;&gt;0,Produit_Tarif_Stock!#REF!,"")</f>
        <v>#REF!</v>
      </c>
      <c r="M3150" s="114" t="e">
        <f>IF(Produit_Tarif_Stock!#REF!&lt;&gt;0,Produit_Tarif_Stock!#REF!,"")</f>
        <v>#REF!</v>
      </c>
      <c r="N3150" s="454"/>
      <c r="P3150" s="2" t="e">
        <f>IF(Produit_Tarif_Stock!#REF!&lt;&gt;0,Produit_Tarif_Stock!#REF!,"")</f>
        <v>#REF!</v>
      </c>
      <c r="Q3150" s="518" t="e">
        <f>IF(Produit_Tarif_Stock!#REF!&lt;&gt;0,(E3150-(E3150*H3150)-Produit_Tarif_Stock!#REF!)/Produit_Tarif_Stock!#REF!*100,(E3150-(E3150*H3150)-Produit_Tarif_Stock!#REF!)/Produit_Tarif_Stock!#REF!*100)</f>
        <v>#REF!</v>
      </c>
      <c r="R3150" s="523">
        <f t="shared" si="101"/>
        <v>0</v>
      </c>
      <c r="S3150" s="524" t="e">
        <f>Produit_Tarif_Stock!#REF!</f>
        <v>#REF!</v>
      </c>
    </row>
    <row r="3151" spans="1:19" ht="24.75" customHeight="1">
      <c r="A3151" s="228" t="e">
        <f>Produit_Tarif_Stock!#REF!</f>
        <v>#REF!</v>
      </c>
      <c r="B3151" s="118" t="e">
        <f>IF(Produit_Tarif_Stock!#REF!&lt;&gt;"",Produit_Tarif_Stock!#REF!,"")</f>
        <v>#REF!</v>
      </c>
      <c r="C3151" s="502" t="e">
        <f>IF(Produit_Tarif_Stock!#REF!&lt;&gt;"",Produit_Tarif_Stock!#REF!,"")</f>
        <v>#REF!</v>
      </c>
      <c r="D3151" s="505" t="e">
        <f>IF(Produit_Tarif_Stock!#REF!&lt;&gt;"",Produit_Tarif_Stock!#REF!,"")</f>
        <v>#REF!</v>
      </c>
      <c r="E3151" s="514" t="e">
        <f>IF(Produit_Tarif_Stock!#REF!&lt;&gt;0,Produit_Tarif_Stock!#REF!,"")</f>
        <v>#REF!</v>
      </c>
      <c r="F3151" s="2" t="e">
        <f>IF(Produit_Tarif_Stock!#REF!&lt;&gt;"",Produit_Tarif_Stock!#REF!,"")</f>
        <v>#REF!</v>
      </c>
      <c r="G3151" s="506" t="e">
        <f>IF(Produit_Tarif_Stock!#REF!&lt;&gt;0,Produit_Tarif_Stock!#REF!,"")</f>
        <v>#REF!</v>
      </c>
      <c r="I3151" s="506" t="str">
        <f t="shared" si="100"/>
        <v/>
      </c>
      <c r="J3151" s="2" t="e">
        <f>IF(Produit_Tarif_Stock!#REF!&lt;&gt;0,Produit_Tarif_Stock!#REF!,"")</f>
        <v>#REF!</v>
      </c>
      <c r="K3151" s="2" t="e">
        <f>IF(Produit_Tarif_Stock!#REF!&lt;&gt;0,Produit_Tarif_Stock!#REF!,"")</f>
        <v>#REF!</v>
      </c>
      <c r="L3151" s="114" t="e">
        <f>IF(Produit_Tarif_Stock!#REF!&lt;&gt;0,Produit_Tarif_Stock!#REF!,"")</f>
        <v>#REF!</v>
      </c>
      <c r="M3151" s="114" t="e">
        <f>IF(Produit_Tarif_Stock!#REF!&lt;&gt;0,Produit_Tarif_Stock!#REF!,"")</f>
        <v>#REF!</v>
      </c>
      <c r="N3151" s="454"/>
      <c r="P3151" s="2" t="e">
        <f>IF(Produit_Tarif_Stock!#REF!&lt;&gt;0,Produit_Tarif_Stock!#REF!,"")</f>
        <v>#REF!</v>
      </c>
      <c r="Q3151" s="518" t="e">
        <f>IF(Produit_Tarif_Stock!#REF!&lt;&gt;0,(E3151-(E3151*H3151)-Produit_Tarif_Stock!#REF!)/Produit_Tarif_Stock!#REF!*100,(E3151-(E3151*H3151)-Produit_Tarif_Stock!#REF!)/Produit_Tarif_Stock!#REF!*100)</f>
        <v>#REF!</v>
      </c>
      <c r="R3151" s="523">
        <f t="shared" si="101"/>
        <v>0</v>
      </c>
      <c r="S3151" s="524" t="e">
        <f>Produit_Tarif_Stock!#REF!</f>
        <v>#REF!</v>
      </c>
    </row>
    <row r="3152" spans="1:19" ht="24.75" customHeight="1">
      <c r="A3152" s="228" t="e">
        <f>Produit_Tarif_Stock!#REF!</f>
        <v>#REF!</v>
      </c>
      <c r="B3152" s="118" t="e">
        <f>IF(Produit_Tarif_Stock!#REF!&lt;&gt;"",Produit_Tarif_Stock!#REF!,"")</f>
        <v>#REF!</v>
      </c>
      <c r="C3152" s="502" t="e">
        <f>IF(Produit_Tarif_Stock!#REF!&lt;&gt;"",Produit_Tarif_Stock!#REF!,"")</f>
        <v>#REF!</v>
      </c>
      <c r="D3152" s="505" t="e">
        <f>IF(Produit_Tarif_Stock!#REF!&lt;&gt;"",Produit_Tarif_Stock!#REF!,"")</f>
        <v>#REF!</v>
      </c>
      <c r="E3152" s="514" t="e">
        <f>IF(Produit_Tarif_Stock!#REF!&lt;&gt;0,Produit_Tarif_Stock!#REF!,"")</f>
        <v>#REF!</v>
      </c>
      <c r="F3152" s="2" t="e">
        <f>IF(Produit_Tarif_Stock!#REF!&lt;&gt;"",Produit_Tarif_Stock!#REF!,"")</f>
        <v>#REF!</v>
      </c>
      <c r="G3152" s="506" t="e">
        <f>IF(Produit_Tarif_Stock!#REF!&lt;&gt;0,Produit_Tarif_Stock!#REF!,"")</f>
        <v>#REF!</v>
      </c>
      <c r="I3152" s="506" t="str">
        <f t="shared" si="100"/>
        <v/>
      </c>
      <c r="J3152" s="2" t="e">
        <f>IF(Produit_Tarif_Stock!#REF!&lt;&gt;0,Produit_Tarif_Stock!#REF!,"")</f>
        <v>#REF!</v>
      </c>
      <c r="K3152" s="2" t="e">
        <f>IF(Produit_Tarif_Stock!#REF!&lt;&gt;0,Produit_Tarif_Stock!#REF!,"")</f>
        <v>#REF!</v>
      </c>
      <c r="L3152" s="114" t="e">
        <f>IF(Produit_Tarif_Stock!#REF!&lt;&gt;0,Produit_Tarif_Stock!#REF!,"")</f>
        <v>#REF!</v>
      </c>
      <c r="M3152" s="114" t="e">
        <f>IF(Produit_Tarif_Stock!#REF!&lt;&gt;0,Produit_Tarif_Stock!#REF!,"")</f>
        <v>#REF!</v>
      </c>
      <c r="N3152" s="454"/>
      <c r="P3152" s="2" t="e">
        <f>IF(Produit_Tarif_Stock!#REF!&lt;&gt;0,Produit_Tarif_Stock!#REF!,"")</f>
        <v>#REF!</v>
      </c>
      <c r="Q3152" s="518" t="e">
        <f>IF(Produit_Tarif_Stock!#REF!&lt;&gt;0,(E3152-(E3152*H3152)-Produit_Tarif_Stock!#REF!)/Produit_Tarif_Stock!#REF!*100,(E3152-(E3152*H3152)-Produit_Tarif_Stock!#REF!)/Produit_Tarif_Stock!#REF!*100)</f>
        <v>#REF!</v>
      </c>
      <c r="R3152" s="523">
        <f t="shared" si="101"/>
        <v>0</v>
      </c>
      <c r="S3152" s="524" t="e">
        <f>Produit_Tarif_Stock!#REF!</f>
        <v>#REF!</v>
      </c>
    </row>
    <row r="3153" spans="1:19" ht="24.75" customHeight="1">
      <c r="A3153" s="228" t="e">
        <f>Produit_Tarif_Stock!#REF!</f>
        <v>#REF!</v>
      </c>
      <c r="B3153" s="118" t="e">
        <f>IF(Produit_Tarif_Stock!#REF!&lt;&gt;"",Produit_Tarif_Stock!#REF!,"")</f>
        <v>#REF!</v>
      </c>
      <c r="C3153" s="502" t="e">
        <f>IF(Produit_Tarif_Stock!#REF!&lt;&gt;"",Produit_Tarif_Stock!#REF!,"")</f>
        <v>#REF!</v>
      </c>
      <c r="D3153" s="505" t="e">
        <f>IF(Produit_Tarif_Stock!#REF!&lt;&gt;"",Produit_Tarif_Stock!#REF!,"")</f>
        <v>#REF!</v>
      </c>
      <c r="E3153" s="514" t="e">
        <f>IF(Produit_Tarif_Stock!#REF!&lt;&gt;0,Produit_Tarif_Stock!#REF!,"")</f>
        <v>#REF!</v>
      </c>
      <c r="F3153" s="2" t="e">
        <f>IF(Produit_Tarif_Stock!#REF!&lt;&gt;"",Produit_Tarif_Stock!#REF!,"")</f>
        <v>#REF!</v>
      </c>
      <c r="G3153" s="506" t="e">
        <f>IF(Produit_Tarif_Stock!#REF!&lt;&gt;0,Produit_Tarif_Stock!#REF!,"")</f>
        <v>#REF!</v>
      </c>
      <c r="I3153" s="506" t="str">
        <f t="shared" si="100"/>
        <v/>
      </c>
      <c r="J3153" s="2" t="e">
        <f>IF(Produit_Tarif_Stock!#REF!&lt;&gt;0,Produit_Tarif_Stock!#REF!,"")</f>
        <v>#REF!</v>
      </c>
      <c r="K3153" s="2" t="e">
        <f>IF(Produit_Tarif_Stock!#REF!&lt;&gt;0,Produit_Tarif_Stock!#REF!,"")</f>
        <v>#REF!</v>
      </c>
      <c r="L3153" s="114" t="e">
        <f>IF(Produit_Tarif_Stock!#REF!&lt;&gt;0,Produit_Tarif_Stock!#REF!,"")</f>
        <v>#REF!</v>
      </c>
      <c r="M3153" s="114" t="e">
        <f>IF(Produit_Tarif_Stock!#REF!&lt;&gt;0,Produit_Tarif_Stock!#REF!,"")</f>
        <v>#REF!</v>
      </c>
      <c r="N3153" s="454"/>
      <c r="P3153" s="2" t="e">
        <f>IF(Produit_Tarif_Stock!#REF!&lt;&gt;0,Produit_Tarif_Stock!#REF!,"")</f>
        <v>#REF!</v>
      </c>
      <c r="Q3153" s="518" t="e">
        <f>IF(Produit_Tarif_Stock!#REF!&lt;&gt;0,(E3153-(E3153*H3153)-Produit_Tarif_Stock!#REF!)/Produit_Tarif_Stock!#REF!*100,(E3153-(E3153*H3153)-Produit_Tarif_Stock!#REF!)/Produit_Tarif_Stock!#REF!*100)</f>
        <v>#REF!</v>
      </c>
      <c r="R3153" s="523">
        <f t="shared" si="101"/>
        <v>0</v>
      </c>
      <c r="S3153" s="524" t="e">
        <f>Produit_Tarif_Stock!#REF!</f>
        <v>#REF!</v>
      </c>
    </row>
    <row r="3154" spans="1:19" ht="24.75" customHeight="1">
      <c r="A3154" s="228" t="e">
        <f>Produit_Tarif_Stock!#REF!</f>
        <v>#REF!</v>
      </c>
      <c r="B3154" s="118" t="e">
        <f>IF(Produit_Tarif_Stock!#REF!&lt;&gt;"",Produit_Tarif_Stock!#REF!,"")</f>
        <v>#REF!</v>
      </c>
      <c r="C3154" s="502" t="e">
        <f>IF(Produit_Tarif_Stock!#REF!&lt;&gt;"",Produit_Tarif_Stock!#REF!,"")</f>
        <v>#REF!</v>
      </c>
      <c r="D3154" s="505" t="e">
        <f>IF(Produit_Tarif_Stock!#REF!&lt;&gt;"",Produit_Tarif_Stock!#REF!,"")</f>
        <v>#REF!</v>
      </c>
      <c r="E3154" s="514" t="e">
        <f>IF(Produit_Tarif_Stock!#REF!&lt;&gt;0,Produit_Tarif_Stock!#REF!,"")</f>
        <v>#REF!</v>
      </c>
      <c r="F3154" s="2" t="e">
        <f>IF(Produit_Tarif_Stock!#REF!&lt;&gt;"",Produit_Tarif_Stock!#REF!,"")</f>
        <v>#REF!</v>
      </c>
      <c r="G3154" s="506" t="e">
        <f>IF(Produit_Tarif_Stock!#REF!&lt;&gt;0,Produit_Tarif_Stock!#REF!,"")</f>
        <v>#REF!</v>
      </c>
      <c r="I3154" s="506" t="str">
        <f t="shared" si="100"/>
        <v/>
      </c>
      <c r="J3154" s="2" t="e">
        <f>IF(Produit_Tarif_Stock!#REF!&lt;&gt;0,Produit_Tarif_Stock!#REF!,"")</f>
        <v>#REF!</v>
      </c>
      <c r="K3154" s="2" t="e">
        <f>IF(Produit_Tarif_Stock!#REF!&lt;&gt;0,Produit_Tarif_Stock!#REF!,"")</f>
        <v>#REF!</v>
      </c>
      <c r="L3154" s="114" t="e">
        <f>IF(Produit_Tarif_Stock!#REF!&lt;&gt;0,Produit_Tarif_Stock!#REF!,"")</f>
        <v>#REF!</v>
      </c>
      <c r="M3154" s="114" t="e">
        <f>IF(Produit_Tarif_Stock!#REF!&lt;&gt;0,Produit_Tarif_Stock!#REF!,"")</f>
        <v>#REF!</v>
      </c>
      <c r="N3154" s="454"/>
      <c r="P3154" s="2" t="e">
        <f>IF(Produit_Tarif_Stock!#REF!&lt;&gt;0,Produit_Tarif_Stock!#REF!,"")</f>
        <v>#REF!</v>
      </c>
      <c r="Q3154" s="518" t="e">
        <f>IF(Produit_Tarif_Stock!#REF!&lt;&gt;0,(E3154-(E3154*H3154)-Produit_Tarif_Stock!#REF!)/Produit_Tarif_Stock!#REF!*100,(E3154-(E3154*H3154)-Produit_Tarif_Stock!#REF!)/Produit_Tarif_Stock!#REF!*100)</f>
        <v>#REF!</v>
      </c>
      <c r="R3154" s="523">
        <f t="shared" si="101"/>
        <v>0</v>
      </c>
      <c r="S3154" s="524" t="e">
        <f>Produit_Tarif_Stock!#REF!</f>
        <v>#REF!</v>
      </c>
    </row>
    <row r="3155" spans="1:19" ht="24.75" customHeight="1">
      <c r="A3155" s="228" t="e">
        <f>Produit_Tarif_Stock!#REF!</f>
        <v>#REF!</v>
      </c>
      <c r="B3155" s="118" t="e">
        <f>IF(Produit_Tarif_Stock!#REF!&lt;&gt;"",Produit_Tarif_Stock!#REF!,"")</f>
        <v>#REF!</v>
      </c>
      <c r="C3155" s="502" t="e">
        <f>IF(Produit_Tarif_Stock!#REF!&lt;&gt;"",Produit_Tarif_Stock!#REF!,"")</f>
        <v>#REF!</v>
      </c>
      <c r="D3155" s="505" t="e">
        <f>IF(Produit_Tarif_Stock!#REF!&lt;&gt;"",Produit_Tarif_Stock!#REF!,"")</f>
        <v>#REF!</v>
      </c>
      <c r="E3155" s="514" t="e">
        <f>IF(Produit_Tarif_Stock!#REF!&lt;&gt;0,Produit_Tarif_Stock!#REF!,"")</f>
        <v>#REF!</v>
      </c>
      <c r="F3155" s="2" t="e">
        <f>IF(Produit_Tarif_Stock!#REF!&lt;&gt;"",Produit_Tarif_Stock!#REF!,"")</f>
        <v>#REF!</v>
      </c>
      <c r="G3155" s="506" t="e">
        <f>IF(Produit_Tarif_Stock!#REF!&lt;&gt;0,Produit_Tarif_Stock!#REF!,"")</f>
        <v>#REF!</v>
      </c>
      <c r="I3155" s="506" t="str">
        <f t="shared" si="100"/>
        <v/>
      </c>
      <c r="J3155" s="2" t="e">
        <f>IF(Produit_Tarif_Stock!#REF!&lt;&gt;0,Produit_Tarif_Stock!#REF!,"")</f>
        <v>#REF!</v>
      </c>
      <c r="K3155" s="2" t="e">
        <f>IF(Produit_Tarif_Stock!#REF!&lt;&gt;0,Produit_Tarif_Stock!#REF!,"")</f>
        <v>#REF!</v>
      </c>
      <c r="L3155" s="114" t="e">
        <f>IF(Produit_Tarif_Stock!#REF!&lt;&gt;0,Produit_Tarif_Stock!#REF!,"")</f>
        <v>#REF!</v>
      </c>
      <c r="M3155" s="114" t="e">
        <f>IF(Produit_Tarif_Stock!#REF!&lt;&gt;0,Produit_Tarif_Stock!#REF!,"")</f>
        <v>#REF!</v>
      </c>
      <c r="N3155" s="454"/>
      <c r="P3155" s="2" t="e">
        <f>IF(Produit_Tarif_Stock!#REF!&lt;&gt;0,Produit_Tarif_Stock!#REF!,"")</f>
        <v>#REF!</v>
      </c>
      <c r="Q3155" s="518" t="e">
        <f>IF(Produit_Tarif_Stock!#REF!&lt;&gt;0,(E3155-(E3155*H3155)-Produit_Tarif_Stock!#REF!)/Produit_Tarif_Stock!#REF!*100,(E3155-(E3155*H3155)-Produit_Tarif_Stock!#REF!)/Produit_Tarif_Stock!#REF!*100)</f>
        <v>#REF!</v>
      </c>
      <c r="R3155" s="523">
        <f t="shared" si="101"/>
        <v>0</v>
      </c>
      <c r="S3155" s="524" t="e">
        <f>Produit_Tarif_Stock!#REF!</f>
        <v>#REF!</v>
      </c>
    </row>
    <row r="3156" spans="1:19" ht="24.75" customHeight="1">
      <c r="A3156" s="228" t="e">
        <f>Produit_Tarif_Stock!#REF!</f>
        <v>#REF!</v>
      </c>
      <c r="B3156" s="118" t="e">
        <f>IF(Produit_Tarif_Stock!#REF!&lt;&gt;"",Produit_Tarif_Stock!#REF!,"")</f>
        <v>#REF!</v>
      </c>
      <c r="C3156" s="502" t="e">
        <f>IF(Produit_Tarif_Stock!#REF!&lt;&gt;"",Produit_Tarif_Stock!#REF!,"")</f>
        <v>#REF!</v>
      </c>
      <c r="D3156" s="505" t="e">
        <f>IF(Produit_Tarif_Stock!#REF!&lt;&gt;"",Produit_Tarif_Stock!#REF!,"")</f>
        <v>#REF!</v>
      </c>
      <c r="E3156" s="514" t="e">
        <f>IF(Produit_Tarif_Stock!#REF!&lt;&gt;0,Produit_Tarif_Stock!#REF!,"")</f>
        <v>#REF!</v>
      </c>
      <c r="F3156" s="2" t="e">
        <f>IF(Produit_Tarif_Stock!#REF!&lt;&gt;"",Produit_Tarif_Stock!#REF!,"")</f>
        <v>#REF!</v>
      </c>
      <c r="G3156" s="506" t="e">
        <f>IF(Produit_Tarif_Stock!#REF!&lt;&gt;0,Produit_Tarif_Stock!#REF!,"")</f>
        <v>#REF!</v>
      </c>
      <c r="I3156" s="506" t="str">
        <f t="shared" si="100"/>
        <v/>
      </c>
      <c r="J3156" s="2" t="e">
        <f>IF(Produit_Tarif_Stock!#REF!&lt;&gt;0,Produit_Tarif_Stock!#REF!,"")</f>
        <v>#REF!</v>
      </c>
      <c r="K3156" s="2" t="e">
        <f>IF(Produit_Tarif_Stock!#REF!&lt;&gt;0,Produit_Tarif_Stock!#REF!,"")</f>
        <v>#REF!</v>
      </c>
      <c r="L3156" s="114" t="e">
        <f>IF(Produit_Tarif_Stock!#REF!&lt;&gt;0,Produit_Tarif_Stock!#REF!,"")</f>
        <v>#REF!</v>
      </c>
      <c r="M3156" s="114" t="e">
        <f>IF(Produit_Tarif_Stock!#REF!&lt;&gt;0,Produit_Tarif_Stock!#REF!,"")</f>
        <v>#REF!</v>
      </c>
      <c r="N3156" s="454"/>
      <c r="P3156" s="2" t="e">
        <f>IF(Produit_Tarif_Stock!#REF!&lt;&gt;0,Produit_Tarif_Stock!#REF!,"")</f>
        <v>#REF!</v>
      </c>
      <c r="Q3156" s="518" t="e">
        <f>IF(Produit_Tarif_Stock!#REF!&lt;&gt;0,(E3156-(E3156*H3156)-Produit_Tarif_Stock!#REF!)/Produit_Tarif_Stock!#REF!*100,(E3156-(E3156*H3156)-Produit_Tarif_Stock!#REF!)/Produit_Tarif_Stock!#REF!*100)</f>
        <v>#REF!</v>
      </c>
      <c r="R3156" s="523">
        <f t="shared" si="101"/>
        <v>0</v>
      </c>
      <c r="S3156" s="524" t="e">
        <f>Produit_Tarif_Stock!#REF!</f>
        <v>#REF!</v>
      </c>
    </row>
    <row r="3157" spans="1:19" ht="24.75" customHeight="1">
      <c r="A3157" s="228" t="e">
        <f>Produit_Tarif_Stock!#REF!</f>
        <v>#REF!</v>
      </c>
      <c r="B3157" s="118" t="e">
        <f>IF(Produit_Tarif_Stock!#REF!&lt;&gt;"",Produit_Tarif_Stock!#REF!,"")</f>
        <v>#REF!</v>
      </c>
      <c r="C3157" s="502" t="e">
        <f>IF(Produit_Tarif_Stock!#REF!&lt;&gt;"",Produit_Tarif_Stock!#REF!,"")</f>
        <v>#REF!</v>
      </c>
      <c r="D3157" s="505" t="e">
        <f>IF(Produit_Tarif_Stock!#REF!&lt;&gt;"",Produit_Tarif_Stock!#REF!,"")</f>
        <v>#REF!</v>
      </c>
      <c r="E3157" s="514" t="e">
        <f>IF(Produit_Tarif_Stock!#REF!&lt;&gt;0,Produit_Tarif_Stock!#REF!,"")</f>
        <v>#REF!</v>
      </c>
      <c r="F3157" s="2" t="e">
        <f>IF(Produit_Tarif_Stock!#REF!&lt;&gt;"",Produit_Tarif_Stock!#REF!,"")</f>
        <v>#REF!</v>
      </c>
      <c r="G3157" s="506" t="e">
        <f>IF(Produit_Tarif_Stock!#REF!&lt;&gt;0,Produit_Tarif_Stock!#REF!,"")</f>
        <v>#REF!</v>
      </c>
      <c r="I3157" s="506" t="str">
        <f t="shared" si="100"/>
        <v/>
      </c>
      <c r="J3157" s="2" t="e">
        <f>IF(Produit_Tarif_Stock!#REF!&lt;&gt;0,Produit_Tarif_Stock!#REF!,"")</f>
        <v>#REF!</v>
      </c>
      <c r="K3157" s="2" t="e">
        <f>IF(Produit_Tarif_Stock!#REF!&lt;&gt;0,Produit_Tarif_Stock!#REF!,"")</f>
        <v>#REF!</v>
      </c>
      <c r="L3157" s="114" t="e">
        <f>IF(Produit_Tarif_Stock!#REF!&lt;&gt;0,Produit_Tarif_Stock!#REF!,"")</f>
        <v>#REF!</v>
      </c>
      <c r="M3157" s="114" t="e">
        <f>IF(Produit_Tarif_Stock!#REF!&lt;&gt;0,Produit_Tarif_Stock!#REF!,"")</f>
        <v>#REF!</v>
      </c>
      <c r="N3157" s="454"/>
      <c r="P3157" s="2" t="e">
        <f>IF(Produit_Tarif_Stock!#REF!&lt;&gt;0,Produit_Tarif_Stock!#REF!,"")</f>
        <v>#REF!</v>
      </c>
      <c r="Q3157" s="518" t="e">
        <f>IF(Produit_Tarif_Stock!#REF!&lt;&gt;0,(E3157-(E3157*H3157)-Produit_Tarif_Stock!#REF!)/Produit_Tarif_Stock!#REF!*100,(E3157-(E3157*H3157)-Produit_Tarif_Stock!#REF!)/Produit_Tarif_Stock!#REF!*100)</f>
        <v>#REF!</v>
      </c>
      <c r="R3157" s="523">
        <f t="shared" si="101"/>
        <v>0</v>
      </c>
      <c r="S3157" s="524" t="e">
        <f>Produit_Tarif_Stock!#REF!</f>
        <v>#REF!</v>
      </c>
    </row>
    <row r="3158" spans="1:19" ht="24.75" customHeight="1">
      <c r="A3158" s="228" t="e">
        <f>Produit_Tarif_Stock!#REF!</f>
        <v>#REF!</v>
      </c>
      <c r="B3158" s="118" t="e">
        <f>IF(Produit_Tarif_Stock!#REF!&lt;&gt;"",Produit_Tarif_Stock!#REF!,"")</f>
        <v>#REF!</v>
      </c>
      <c r="C3158" s="502" t="e">
        <f>IF(Produit_Tarif_Stock!#REF!&lt;&gt;"",Produit_Tarif_Stock!#REF!,"")</f>
        <v>#REF!</v>
      </c>
      <c r="D3158" s="505" t="e">
        <f>IF(Produit_Tarif_Stock!#REF!&lt;&gt;"",Produit_Tarif_Stock!#REF!,"")</f>
        <v>#REF!</v>
      </c>
      <c r="E3158" s="514" t="e">
        <f>IF(Produit_Tarif_Stock!#REF!&lt;&gt;0,Produit_Tarif_Stock!#REF!,"")</f>
        <v>#REF!</v>
      </c>
      <c r="F3158" s="2" t="e">
        <f>IF(Produit_Tarif_Stock!#REF!&lt;&gt;"",Produit_Tarif_Stock!#REF!,"")</f>
        <v>#REF!</v>
      </c>
      <c r="G3158" s="506" t="e">
        <f>IF(Produit_Tarif_Stock!#REF!&lt;&gt;0,Produit_Tarif_Stock!#REF!,"")</f>
        <v>#REF!</v>
      </c>
      <c r="I3158" s="506" t="str">
        <f t="shared" si="100"/>
        <v/>
      </c>
      <c r="J3158" s="2" t="e">
        <f>IF(Produit_Tarif_Stock!#REF!&lt;&gt;0,Produit_Tarif_Stock!#REF!,"")</f>
        <v>#REF!</v>
      </c>
      <c r="K3158" s="2" t="e">
        <f>IF(Produit_Tarif_Stock!#REF!&lt;&gt;0,Produit_Tarif_Stock!#REF!,"")</f>
        <v>#REF!</v>
      </c>
      <c r="L3158" s="114" t="e">
        <f>IF(Produit_Tarif_Stock!#REF!&lt;&gt;0,Produit_Tarif_Stock!#REF!,"")</f>
        <v>#REF!</v>
      </c>
      <c r="M3158" s="114" t="e">
        <f>IF(Produit_Tarif_Stock!#REF!&lt;&gt;0,Produit_Tarif_Stock!#REF!,"")</f>
        <v>#REF!</v>
      </c>
      <c r="N3158" s="454"/>
      <c r="P3158" s="2" t="e">
        <f>IF(Produit_Tarif_Stock!#REF!&lt;&gt;0,Produit_Tarif_Stock!#REF!,"")</f>
        <v>#REF!</v>
      </c>
      <c r="Q3158" s="518" t="e">
        <f>IF(Produit_Tarif_Stock!#REF!&lt;&gt;0,(E3158-(E3158*H3158)-Produit_Tarif_Stock!#REF!)/Produit_Tarif_Stock!#REF!*100,(E3158-(E3158*H3158)-Produit_Tarif_Stock!#REF!)/Produit_Tarif_Stock!#REF!*100)</f>
        <v>#REF!</v>
      </c>
      <c r="R3158" s="523">
        <f t="shared" si="101"/>
        <v>0</v>
      </c>
      <c r="S3158" s="524" t="e">
        <f>Produit_Tarif_Stock!#REF!</f>
        <v>#REF!</v>
      </c>
    </row>
    <row r="3159" spans="1:19" ht="24.75" customHeight="1">
      <c r="A3159" s="228" t="e">
        <f>Produit_Tarif_Stock!#REF!</f>
        <v>#REF!</v>
      </c>
      <c r="B3159" s="118" t="e">
        <f>IF(Produit_Tarif_Stock!#REF!&lt;&gt;"",Produit_Tarif_Stock!#REF!,"")</f>
        <v>#REF!</v>
      </c>
      <c r="C3159" s="502" t="e">
        <f>IF(Produit_Tarif_Stock!#REF!&lt;&gt;"",Produit_Tarif_Stock!#REF!,"")</f>
        <v>#REF!</v>
      </c>
      <c r="D3159" s="505" t="e">
        <f>IF(Produit_Tarif_Stock!#REF!&lt;&gt;"",Produit_Tarif_Stock!#REF!,"")</f>
        <v>#REF!</v>
      </c>
      <c r="E3159" s="514" t="e">
        <f>IF(Produit_Tarif_Stock!#REF!&lt;&gt;0,Produit_Tarif_Stock!#REF!,"")</f>
        <v>#REF!</v>
      </c>
      <c r="F3159" s="2" t="e">
        <f>IF(Produit_Tarif_Stock!#REF!&lt;&gt;"",Produit_Tarif_Stock!#REF!,"")</f>
        <v>#REF!</v>
      </c>
      <c r="G3159" s="506" t="e">
        <f>IF(Produit_Tarif_Stock!#REF!&lt;&gt;0,Produit_Tarif_Stock!#REF!,"")</f>
        <v>#REF!</v>
      </c>
      <c r="I3159" s="506" t="str">
        <f t="shared" si="100"/>
        <v/>
      </c>
      <c r="J3159" s="2" t="e">
        <f>IF(Produit_Tarif_Stock!#REF!&lt;&gt;0,Produit_Tarif_Stock!#REF!,"")</f>
        <v>#REF!</v>
      </c>
      <c r="K3159" s="2" t="e">
        <f>IF(Produit_Tarif_Stock!#REF!&lt;&gt;0,Produit_Tarif_Stock!#REF!,"")</f>
        <v>#REF!</v>
      </c>
      <c r="L3159" s="114" t="e">
        <f>IF(Produit_Tarif_Stock!#REF!&lt;&gt;0,Produit_Tarif_Stock!#REF!,"")</f>
        <v>#REF!</v>
      </c>
      <c r="M3159" s="114" t="e">
        <f>IF(Produit_Tarif_Stock!#REF!&lt;&gt;0,Produit_Tarif_Stock!#REF!,"")</f>
        <v>#REF!</v>
      </c>
      <c r="N3159" s="454"/>
      <c r="P3159" s="2" t="e">
        <f>IF(Produit_Tarif_Stock!#REF!&lt;&gt;0,Produit_Tarif_Stock!#REF!,"")</f>
        <v>#REF!</v>
      </c>
      <c r="Q3159" s="518" t="e">
        <f>IF(Produit_Tarif_Stock!#REF!&lt;&gt;0,(E3159-(E3159*H3159)-Produit_Tarif_Stock!#REF!)/Produit_Tarif_Stock!#REF!*100,(E3159-(E3159*H3159)-Produit_Tarif_Stock!#REF!)/Produit_Tarif_Stock!#REF!*100)</f>
        <v>#REF!</v>
      </c>
      <c r="R3159" s="523">
        <f t="shared" si="101"/>
        <v>0</v>
      </c>
      <c r="S3159" s="524" t="e">
        <f>Produit_Tarif_Stock!#REF!</f>
        <v>#REF!</v>
      </c>
    </row>
    <row r="3160" spans="1:19" ht="24.75" customHeight="1">
      <c r="A3160" s="228" t="e">
        <f>Produit_Tarif_Stock!#REF!</f>
        <v>#REF!</v>
      </c>
      <c r="B3160" s="118" t="e">
        <f>IF(Produit_Tarif_Stock!#REF!&lt;&gt;"",Produit_Tarif_Stock!#REF!,"")</f>
        <v>#REF!</v>
      </c>
      <c r="C3160" s="502" t="e">
        <f>IF(Produit_Tarif_Stock!#REF!&lt;&gt;"",Produit_Tarif_Stock!#REF!,"")</f>
        <v>#REF!</v>
      </c>
      <c r="D3160" s="505" t="e">
        <f>IF(Produit_Tarif_Stock!#REF!&lt;&gt;"",Produit_Tarif_Stock!#REF!,"")</f>
        <v>#REF!</v>
      </c>
      <c r="E3160" s="514" t="e">
        <f>IF(Produit_Tarif_Stock!#REF!&lt;&gt;0,Produit_Tarif_Stock!#REF!,"")</f>
        <v>#REF!</v>
      </c>
      <c r="F3160" s="2" t="e">
        <f>IF(Produit_Tarif_Stock!#REF!&lt;&gt;"",Produit_Tarif_Stock!#REF!,"")</f>
        <v>#REF!</v>
      </c>
      <c r="G3160" s="506" t="e">
        <f>IF(Produit_Tarif_Stock!#REF!&lt;&gt;0,Produit_Tarif_Stock!#REF!,"")</f>
        <v>#REF!</v>
      </c>
      <c r="I3160" s="506" t="str">
        <f t="shared" si="100"/>
        <v/>
      </c>
      <c r="J3160" s="2" t="e">
        <f>IF(Produit_Tarif_Stock!#REF!&lt;&gt;0,Produit_Tarif_Stock!#REF!,"")</f>
        <v>#REF!</v>
      </c>
      <c r="K3160" s="2" t="e">
        <f>IF(Produit_Tarif_Stock!#REF!&lt;&gt;0,Produit_Tarif_Stock!#REF!,"")</f>
        <v>#REF!</v>
      </c>
      <c r="L3160" s="114" t="e">
        <f>IF(Produit_Tarif_Stock!#REF!&lt;&gt;0,Produit_Tarif_Stock!#REF!,"")</f>
        <v>#REF!</v>
      </c>
      <c r="M3160" s="114" t="e">
        <f>IF(Produit_Tarif_Stock!#REF!&lt;&gt;0,Produit_Tarif_Stock!#REF!,"")</f>
        <v>#REF!</v>
      </c>
      <c r="N3160" s="454"/>
      <c r="P3160" s="2" t="e">
        <f>IF(Produit_Tarif_Stock!#REF!&lt;&gt;0,Produit_Tarif_Stock!#REF!,"")</f>
        <v>#REF!</v>
      </c>
      <c r="Q3160" s="518" t="e">
        <f>IF(Produit_Tarif_Stock!#REF!&lt;&gt;0,(E3160-(E3160*H3160)-Produit_Tarif_Stock!#REF!)/Produit_Tarif_Stock!#REF!*100,(E3160-(E3160*H3160)-Produit_Tarif_Stock!#REF!)/Produit_Tarif_Stock!#REF!*100)</f>
        <v>#REF!</v>
      </c>
      <c r="R3160" s="523">
        <f t="shared" si="101"/>
        <v>0</v>
      </c>
      <c r="S3160" s="524" t="e">
        <f>Produit_Tarif_Stock!#REF!</f>
        <v>#REF!</v>
      </c>
    </row>
    <row r="3161" spans="1:19" ht="24.75" customHeight="1">
      <c r="A3161" s="228" t="e">
        <f>Produit_Tarif_Stock!#REF!</f>
        <v>#REF!</v>
      </c>
      <c r="B3161" s="118" t="e">
        <f>IF(Produit_Tarif_Stock!#REF!&lt;&gt;"",Produit_Tarif_Stock!#REF!,"")</f>
        <v>#REF!</v>
      </c>
      <c r="C3161" s="502" t="e">
        <f>IF(Produit_Tarif_Stock!#REF!&lt;&gt;"",Produit_Tarif_Stock!#REF!,"")</f>
        <v>#REF!</v>
      </c>
      <c r="D3161" s="505" t="e">
        <f>IF(Produit_Tarif_Stock!#REF!&lt;&gt;"",Produit_Tarif_Stock!#REF!,"")</f>
        <v>#REF!</v>
      </c>
      <c r="E3161" s="514" t="e">
        <f>IF(Produit_Tarif_Stock!#REF!&lt;&gt;0,Produit_Tarif_Stock!#REF!,"")</f>
        <v>#REF!</v>
      </c>
      <c r="F3161" s="2" t="e">
        <f>IF(Produit_Tarif_Stock!#REF!&lt;&gt;"",Produit_Tarif_Stock!#REF!,"")</f>
        <v>#REF!</v>
      </c>
      <c r="G3161" s="506" t="e">
        <f>IF(Produit_Tarif_Stock!#REF!&lt;&gt;0,Produit_Tarif_Stock!#REF!,"")</f>
        <v>#REF!</v>
      </c>
      <c r="I3161" s="506" t="str">
        <f t="shared" si="100"/>
        <v/>
      </c>
      <c r="J3161" s="2" t="e">
        <f>IF(Produit_Tarif_Stock!#REF!&lt;&gt;0,Produit_Tarif_Stock!#REF!,"")</f>
        <v>#REF!</v>
      </c>
      <c r="K3161" s="2" t="e">
        <f>IF(Produit_Tarif_Stock!#REF!&lt;&gt;0,Produit_Tarif_Stock!#REF!,"")</f>
        <v>#REF!</v>
      </c>
      <c r="L3161" s="114" t="e">
        <f>IF(Produit_Tarif_Stock!#REF!&lt;&gt;0,Produit_Tarif_Stock!#REF!,"")</f>
        <v>#REF!</v>
      </c>
      <c r="M3161" s="114" t="e">
        <f>IF(Produit_Tarif_Stock!#REF!&lt;&gt;0,Produit_Tarif_Stock!#REF!,"")</f>
        <v>#REF!</v>
      </c>
      <c r="N3161" s="454"/>
      <c r="P3161" s="2" t="e">
        <f>IF(Produit_Tarif_Stock!#REF!&lt;&gt;0,Produit_Tarif_Stock!#REF!,"")</f>
        <v>#REF!</v>
      </c>
      <c r="Q3161" s="518" t="e">
        <f>IF(Produit_Tarif_Stock!#REF!&lt;&gt;0,(E3161-(E3161*H3161)-Produit_Tarif_Stock!#REF!)/Produit_Tarif_Stock!#REF!*100,(E3161-(E3161*H3161)-Produit_Tarif_Stock!#REF!)/Produit_Tarif_Stock!#REF!*100)</f>
        <v>#REF!</v>
      </c>
      <c r="R3161" s="523">
        <f t="shared" si="101"/>
        <v>0</v>
      </c>
      <c r="S3161" s="524" t="e">
        <f>Produit_Tarif_Stock!#REF!</f>
        <v>#REF!</v>
      </c>
    </row>
    <row r="3162" spans="1:19" ht="24.75" customHeight="1">
      <c r="A3162" s="228" t="e">
        <f>Produit_Tarif_Stock!#REF!</f>
        <v>#REF!</v>
      </c>
      <c r="B3162" s="118" t="e">
        <f>IF(Produit_Tarif_Stock!#REF!&lt;&gt;"",Produit_Tarif_Stock!#REF!,"")</f>
        <v>#REF!</v>
      </c>
      <c r="C3162" s="502" t="e">
        <f>IF(Produit_Tarif_Stock!#REF!&lt;&gt;"",Produit_Tarif_Stock!#REF!,"")</f>
        <v>#REF!</v>
      </c>
      <c r="D3162" s="505" t="e">
        <f>IF(Produit_Tarif_Stock!#REF!&lt;&gt;"",Produit_Tarif_Stock!#REF!,"")</f>
        <v>#REF!</v>
      </c>
      <c r="E3162" s="514" t="e">
        <f>IF(Produit_Tarif_Stock!#REF!&lt;&gt;0,Produit_Tarif_Stock!#REF!,"")</f>
        <v>#REF!</v>
      </c>
      <c r="F3162" s="2" t="e">
        <f>IF(Produit_Tarif_Stock!#REF!&lt;&gt;"",Produit_Tarif_Stock!#REF!,"")</f>
        <v>#REF!</v>
      </c>
      <c r="G3162" s="506" t="e">
        <f>IF(Produit_Tarif_Stock!#REF!&lt;&gt;0,Produit_Tarif_Stock!#REF!,"")</f>
        <v>#REF!</v>
      </c>
      <c r="I3162" s="506" t="str">
        <f t="shared" si="100"/>
        <v/>
      </c>
      <c r="J3162" s="2" t="e">
        <f>IF(Produit_Tarif_Stock!#REF!&lt;&gt;0,Produit_Tarif_Stock!#REF!,"")</f>
        <v>#REF!</v>
      </c>
      <c r="K3162" s="2" t="e">
        <f>IF(Produit_Tarif_Stock!#REF!&lt;&gt;0,Produit_Tarif_Stock!#REF!,"")</f>
        <v>#REF!</v>
      </c>
      <c r="L3162" s="114" t="e">
        <f>IF(Produit_Tarif_Stock!#REF!&lt;&gt;0,Produit_Tarif_Stock!#REF!,"")</f>
        <v>#REF!</v>
      </c>
      <c r="M3162" s="114" t="e">
        <f>IF(Produit_Tarif_Stock!#REF!&lt;&gt;0,Produit_Tarif_Stock!#REF!,"")</f>
        <v>#REF!</v>
      </c>
      <c r="N3162" s="454"/>
      <c r="P3162" s="2" t="e">
        <f>IF(Produit_Tarif_Stock!#REF!&lt;&gt;0,Produit_Tarif_Stock!#REF!,"")</f>
        <v>#REF!</v>
      </c>
      <c r="Q3162" s="518" t="e">
        <f>IF(Produit_Tarif_Stock!#REF!&lt;&gt;0,(E3162-(E3162*H3162)-Produit_Tarif_Stock!#REF!)/Produit_Tarif_Stock!#REF!*100,(E3162-(E3162*H3162)-Produit_Tarif_Stock!#REF!)/Produit_Tarif_Stock!#REF!*100)</f>
        <v>#REF!</v>
      </c>
      <c r="R3162" s="523">
        <f t="shared" si="101"/>
        <v>0</v>
      </c>
      <c r="S3162" s="524" t="e">
        <f>Produit_Tarif_Stock!#REF!</f>
        <v>#REF!</v>
      </c>
    </row>
    <row r="3163" spans="1:19" ht="24.75" customHeight="1">
      <c r="A3163" s="228" t="e">
        <f>Produit_Tarif_Stock!#REF!</f>
        <v>#REF!</v>
      </c>
      <c r="B3163" s="118" t="e">
        <f>IF(Produit_Tarif_Stock!#REF!&lt;&gt;"",Produit_Tarif_Stock!#REF!,"")</f>
        <v>#REF!</v>
      </c>
      <c r="C3163" s="502" t="e">
        <f>IF(Produit_Tarif_Stock!#REF!&lt;&gt;"",Produit_Tarif_Stock!#REF!,"")</f>
        <v>#REF!</v>
      </c>
      <c r="D3163" s="505" t="e">
        <f>IF(Produit_Tarif_Stock!#REF!&lt;&gt;"",Produit_Tarif_Stock!#REF!,"")</f>
        <v>#REF!</v>
      </c>
      <c r="E3163" s="514" t="e">
        <f>IF(Produit_Tarif_Stock!#REF!&lt;&gt;0,Produit_Tarif_Stock!#REF!,"")</f>
        <v>#REF!</v>
      </c>
      <c r="F3163" s="2" t="e">
        <f>IF(Produit_Tarif_Stock!#REF!&lt;&gt;"",Produit_Tarif_Stock!#REF!,"")</f>
        <v>#REF!</v>
      </c>
      <c r="G3163" s="506" t="e">
        <f>IF(Produit_Tarif_Stock!#REF!&lt;&gt;0,Produit_Tarif_Stock!#REF!,"")</f>
        <v>#REF!</v>
      </c>
      <c r="I3163" s="506" t="str">
        <f t="shared" si="100"/>
        <v/>
      </c>
      <c r="J3163" s="2" t="e">
        <f>IF(Produit_Tarif_Stock!#REF!&lt;&gt;0,Produit_Tarif_Stock!#REF!,"")</f>
        <v>#REF!</v>
      </c>
      <c r="K3163" s="2" t="e">
        <f>IF(Produit_Tarif_Stock!#REF!&lt;&gt;0,Produit_Tarif_Stock!#REF!,"")</f>
        <v>#REF!</v>
      </c>
      <c r="L3163" s="114" t="e">
        <f>IF(Produit_Tarif_Stock!#REF!&lt;&gt;0,Produit_Tarif_Stock!#REF!,"")</f>
        <v>#REF!</v>
      </c>
      <c r="M3163" s="114" t="e">
        <f>IF(Produit_Tarif_Stock!#REF!&lt;&gt;0,Produit_Tarif_Stock!#REF!,"")</f>
        <v>#REF!</v>
      </c>
      <c r="N3163" s="454"/>
      <c r="P3163" s="2" t="e">
        <f>IF(Produit_Tarif_Stock!#REF!&lt;&gt;0,Produit_Tarif_Stock!#REF!,"")</f>
        <v>#REF!</v>
      </c>
      <c r="Q3163" s="518" t="e">
        <f>IF(Produit_Tarif_Stock!#REF!&lt;&gt;0,(E3163-(E3163*H3163)-Produit_Tarif_Stock!#REF!)/Produit_Tarif_Stock!#REF!*100,(E3163-(E3163*H3163)-Produit_Tarif_Stock!#REF!)/Produit_Tarif_Stock!#REF!*100)</f>
        <v>#REF!</v>
      </c>
      <c r="R3163" s="523">
        <f t="shared" si="101"/>
        <v>0</v>
      </c>
      <c r="S3163" s="524" t="e">
        <f>Produit_Tarif_Stock!#REF!</f>
        <v>#REF!</v>
      </c>
    </row>
    <row r="3164" spans="1:19" ht="24.75" customHeight="1">
      <c r="A3164" s="228" t="e">
        <f>Produit_Tarif_Stock!#REF!</f>
        <v>#REF!</v>
      </c>
      <c r="B3164" s="118" t="e">
        <f>IF(Produit_Tarif_Stock!#REF!&lt;&gt;"",Produit_Tarif_Stock!#REF!,"")</f>
        <v>#REF!</v>
      </c>
      <c r="C3164" s="502" t="e">
        <f>IF(Produit_Tarif_Stock!#REF!&lt;&gt;"",Produit_Tarif_Stock!#REF!,"")</f>
        <v>#REF!</v>
      </c>
      <c r="D3164" s="505" t="e">
        <f>IF(Produit_Tarif_Stock!#REF!&lt;&gt;"",Produit_Tarif_Stock!#REF!,"")</f>
        <v>#REF!</v>
      </c>
      <c r="E3164" s="514" t="e">
        <f>IF(Produit_Tarif_Stock!#REF!&lt;&gt;0,Produit_Tarif_Stock!#REF!,"")</f>
        <v>#REF!</v>
      </c>
      <c r="F3164" s="2" t="e">
        <f>IF(Produit_Tarif_Stock!#REF!&lt;&gt;"",Produit_Tarif_Stock!#REF!,"")</f>
        <v>#REF!</v>
      </c>
      <c r="G3164" s="506" t="e">
        <f>IF(Produit_Tarif_Stock!#REF!&lt;&gt;0,Produit_Tarif_Stock!#REF!,"")</f>
        <v>#REF!</v>
      </c>
      <c r="I3164" s="506" t="str">
        <f t="shared" si="100"/>
        <v/>
      </c>
      <c r="J3164" s="2" t="e">
        <f>IF(Produit_Tarif_Stock!#REF!&lt;&gt;0,Produit_Tarif_Stock!#REF!,"")</f>
        <v>#REF!</v>
      </c>
      <c r="K3164" s="2" t="e">
        <f>IF(Produit_Tarif_Stock!#REF!&lt;&gt;0,Produit_Tarif_Stock!#REF!,"")</f>
        <v>#REF!</v>
      </c>
      <c r="L3164" s="114" t="e">
        <f>IF(Produit_Tarif_Stock!#REF!&lt;&gt;0,Produit_Tarif_Stock!#REF!,"")</f>
        <v>#REF!</v>
      </c>
      <c r="M3164" s="114" t="e">
        <f>IF(Produit_Tarif_Stock!#REF!&lt;&gt;0,Produit_Tarif_Stock!#REF!,"")</f>
        <v>#REF!</v>
      </c>
      <c r="N3164" s="454"/>
      <c r="P3164" s="2" t="e">
        <f>IF(Produit_Tarif_Stock!#REF!&lt;&gt;0,Produit_Tarif_Stock!#REF!,"")</f>
        <v>#REF!</v>
      </c>
      <c r="Q3164" s="518" t="e">
        <f>IF(Produit_Tarif_Stock!#REF!&lt;&gt;0,(E3164-(E3164*H3164)-Produit_Tarif_Stock!#REF!)/Produit_Tarif_Stock!#REF!*100,(E3164-(E3164*H3164)-Produit_Tarif_Stock!#REF!)/Produit_Tarif_Stock!#REF!*100)</f>
        <v>#REF!</v>
      </c>
      <c r="R3164" s="523">
        <f t="shared" si="101"/>
        <v>0</v>
      </c>
      <c r="S3164" s="524" t="e">
        <f>Produit_Tarif_Stock!#REF!</f>
        <v>#REF!</v>
      </c>
    </row>
    <row r="3165" spans="1:19" ht="24.75" customHeight="1">
      <c r="A3165" s="228" t="e">
        <f>Produit_Tarif_Stock!#REF!</f>
        <v>#REF!</v>
      </c>
      <c r="B3165" s="118" t="e">
        <f>IF(Produit_Tarif_Stock!#REF!&lt;&gt;"",Produit_Tarif_Stock!#REF!,"")</f>
        <v>#REF!</v>
      </c>
      <c r="C3165" s="502" t="e">
        <f>IF(Produit_Tarif_Stock!#REF!&lt;&gt;"",Produit_Tarif_Stock!#REF!,"")</f>
        <v>#REF!</v>
      </c>
      <c r="D3165" s="505" t="e">
        <f>IF(Produit_Tarif_Stock!#REF!&lt;&gt;"",Produit_Tarif_Stock!#REF!,"")</f>
        <v>#REF!</v>
      </c>
      <c r="E3165" s="514" t="e">
        <f>IF(Produit_Tarif_Stock!#REF!&lt;&gt;0,Produit_Tarif_Stock!#REF!,"")</f>
        <v>#REF!</v>
      </c>
      <c r="F3165" s="2" t="e">
        <f>IF(Produit_Tarif_Stock!#REF!&lt;&gt;"",Produit_Tarif_Stock!#REF!,"")</f>
        <v>#REF!</v>
      </c>
      <c r="G3165" s="506" t="e">
        <f>IF(Produit_Tarif_Stock!#REF!&lt;&gt;0,Produit_Tarif_Stock!#REF!,"")</f>
        <v>#REF!</v>
      </c>
      <c r="I3165" s="506" t="str">
        <f t="shared" si="100"/>
        <v/>
      </c>
      <c r="J3165" s="2" t="e">
        <f>IF(Produit_Tarif_Stock!#REF!&lt;&gt;0,Produit_Tarif_Stock!#REF!,"")</f>
        <v>#REF!</v>
      </c>
      <c r="K3165" s="2" t="e">
        <f>IF(Produit_Tarif_Stock!#REF!&lt;&gt;0,Produit_Tarif_Stock!#REF!,"")</f>
        <v>#REF!</v>
      </c>
      <c r="L3165" s="114" t="e">
        <f>IF(Produit_Tarif_Stock!#REF!&lt;&gt;0,Produit_Tarif_Stock!#REF!,"")</f>
        <v>#REF!</v>
      </c>
      <c r="M3165" s="114" t="e">
        <f>IF(Produit_Tarif_Stock!#REF!&lt;&gt;0,Produit_Tarif_Stock!#REF!,"")</f>
        <v>#REF!</v>
      </c>
      <c r="N3165" s="454"/>
      <c r="P3165" s="2" t="e">
        <f>IF(Produit_Tarif_Stock!#REF!&lt;&gt;0,Produit_Tarif_Stock!#REF!,"")</f>
        <v>#REF!</v>
      </c>
      <c r="Q3165" s="518" t="e">
        <f>IF(Produit_Tarif_Stock!#REF!&lt;&gt;0,(E3165-(E3165*H3165)-Produit_Tarif_Stock!#REF!)/Produit_Tarif_Stock!#REF!*100,(E3165-(E3165*H3165)-Produit_Tarif_Stock!#REF!)/Produit_Tarif_Stock!#REF!*100)</f>
        <v>#REF!</v>
      </c>
      <c r="R3165" s="523">
        <f t="shared" si="101"/>
        <v>0</v>
      </c>
      <c r="S3165" s="524" t="e">
        <f>Produit_Tarif_Stock!#REF!</f>
        <v>#REF!</v>
      </c>
    </row>
    <row r="3166" spans="1:19" ht="24.75" customHeight="1">
      <c r="A3166" s="228" t="e">
        <f>Produit_Tarif_Stock!#REF!</f>
        <v>#REF!</v>
      </c>
      <c r="B3166" s="118" t="e">
        <f>IF(Produit_Tarif_Stock!#REF!&lt;&gt;"",Produit_Tarif_Stock!#REF!,"")</f>
        <v>#REF!</v>
      </c>
      <c r="C3166" s="502" t="e">
        <f>IF(Produit_Tarif_Stock!#REF!&lt;&gt;"",Produit_Tarif_Stock!#REF!,"")</f>
        <v>#REF!</v>
      </c>
      <c r="D3166" s="505" t="e">
        <f>IF(Produit_Tarif_Stock!#REF!&lt;&gt;"",Produit_Tarif_Stock!#REF!,"")</f>
        <v>#REF!</v>
      </c>
      <c r="E3166" s="514" t="e">
        <f>IF(Produit_Tarif_Stock!#REF!&lt;&gt;0,Produit_Tarif_Stock!#REF!,"")</f>
        <v>#REF!</v>
      </c>
      <c r="F3166" s="2" t="e">
        <f>IF(Produit_Tarif_Stock!#REF!&lt;&gt;"",Produit_Tarif_Stock!#REF!,"")</f>
        <v>#REF!</v>
      </c>
      <c r="G3166" s="506" t="e">
        <f>IF(Produit_Tarif_Stock!#REF!&lt;&gt;0,Produit_Tarif_Stock!#REF!,"")</f>
        <v>#REF!</v>
      </c>
      <c r="I3166" s="506" t="str">
        <f t="shared" si="100"/>
        <v/>
      </c>
      <c r="J3166" s="2" t="e">
        <f>IF(Produit_Tarif_Stock!#REF!&lt;&gt;0,Produit_Tarif_Stock!#REF!,"")</f>
        <v>#REF!</v>
      </c>
      <c r="K3166" s="2" t="e">
        <f>IF(Produit_Tarif_Stock!#REF!&lt;&gt;0,Produit_Tarif_Stock!#REF!,"")</f>
        <v>#REF!</v>
      </c>
      <c r="L3166" s="114" t="e">
        <f>IF(Produit_Tarif_Stock!#REF!&lt;&gt;0,Produit_Tarif_Stock!#REF!,"")</f>
        <v>#REF!</v>
      </c>
      <c r="M3166" s="114" t="e">
        <f>IF(Produit_Tarif_Stock!#REF!&lt;&gt;0,Produit_Tarif_Stock!#REF!,"")</f>
        <v>#REF!</v>
      </c>
      <c r="N3166" s="454"/>
      <c r="P3166" s="2" t="e">
        <f>IF(Produit_Tarif_Stock!#REF!&lt;&gt;0,Produit_Tarif_Stock!#REF!,"")</f>
        <v>#REF!</v>
      </c>
      <c r="Q3166" s="518" t="e">
        <f>IF(Produit_Tarif_Stock!#REF!&lt;&gt;0,(E3166-(E3166*H3166)-Produit_Tarif_Stock!#REF!)/Produit_Tarif_Stock!#REF!*100,(E3166-(E3166*H3166)-Produit_Tarif_Stock!#REF!)/Produit_Tarif_Stock!#REF!*100)</f>
        <v>#REF!</v>
      </c>
      <c r="R3166" s="523">
        <f t="shared" si="101"/>
        <v>0</v>
      </c>
      <c r="S3166" s="524" t="e">
        <f>Produit_Tarif_Stock!#REF!</f>
        <v>#REF!</v>
      </c>
    </row>
    <row r="3167" spans="1:19" ht="24.75" customHeight="1">
      <c r="A3167" s="228" t="e">
        <f>Produit_Tarif_Stock!#REF!</f>
        <v>#REF!</v>
      </c>
      <c r="B3167" s="118" t="e">
        <f>IF(Produit_Tarif_Stock!#REF!&lt;&gt;"",Produit_Tarif_Stock!#REF!,"")</f>
        <v>#REF!</v>
      </c>
      <c r="C3167" s="502" t="e">
        <f>IF(Produit_Tarif_Stock!#REF!&lt;&gt;"",Produit_Tarif_Stock!#REF!,"")</f>
        <v>#REF!</v>
      </c>
      <c r="D3167" s="505" t="e">
        <f>IF(Produit_Tarif_Stock!#REF!&lt;&gt;"",Produit_Tarif_Stock!#REF!,"")</f>
        <v>#REF!</v>
      </c>
      <c r="E3167" s="514" t="e">
        <f>IF(Produit_Tarif_Stock!#REF!&lt;&gt;0,Produit_Tarif_Stock!#REF!,"")</f>
        <v>#REF!</v>
      </c>
      <c r="F3167" s="2" t="e">
        <f>IF(Produit_Tarif_Stock!#REF!&lt;&gt;"",Produit_Tarif_Stock!#REF!,"")</f>
        <v>#REF!</v>
      </c>
      <c r="G3167" s="506" t="e">
        <f>IF(Produit_Tarif_Stock!#REF!&lt;&gt;0,Produit_Tarif_Stock!#REF!,"")</f>
        <v>#REF!</v>
      </c>
      <c r="I3167" s="506" t="str">
        <f t="shared" si="100"/>
        <v/>
      </c>
      <c r="J3167" s="2" t="e">
        <f>IF(Produit_Tarif_Stock!#REF!&lt;&gt;0,Produit_Tarif_Stock!#REF!,"")</f>
        <v>#REF!</v>
      </c>
      <c r="K3167" s="2" t="e">
        <f>IF(Produit_Tarif_Stock!#REF!&lt;&gt;0,Produit_Tarif_Stock!#REF!,"")</f>
        <v>#REF!</v>
      </c>
      <c r="L3167" s="114" t="e">
        <f>IF(Produit_Tarif_Stock!#REF!&lt;&gt;0,Produit_Tarif_Stock!#REF!,"")</f>
        <v>#REF!</v>
      </c>
      <c r="M3167" s="114" t="e">
        <f>IF(Produit_Tarif_Stock!#REF!&lt;&gt;0,Produit_Tarif_Stock!#REF!,"")</f>
        <v>#REF!</v>
      </c>
      <c r="N3167" s="454"/>
      <c r="P3167" s="2" t="e">
        <f>IF(Produit_Tarif_Stock!#REF!&lt;&gt;0,Produit_Tarif_Stock!#REF!,"")</f>
        <v>#REF!</v>
      </c>
      <c r="Q3167" s="518" t="e">
        <f>IF(Produit_Tarif_Stock!#REF!&lt;&gt;0,(E3167-(E3167*H3167)-Produit_Tarif_Stock!#REF!)/Produit_Tarif_Stock!#REF!*100,(E3167-(E3167*H3167)-Produit_Tarif_Stock!#REF!)/Produit_Tarif_Stock!#REF!*100)</f>
        <v>#REF!</v>
      </c>
      <c r="R3167" s="523">
        <f t="shared" si="101"/>
        <v>0</v>
      </c>
      <c r="S3167" s="524" t="e">
        <f>Produit_Tarif_Stock!#REF!</f>
        <v>#REF!</v>
      </c>
    </row>
    <row r="3168" spans="1:19" ht="24.75" customHeight="1">
      <c r="A3168" s="228" t="e">
        <f>Produit_Tarif_Stock!#REF!</f>
        <v>#REF!</v>
      </c>
      <c r="B3168" s="118" t="e">
        <f>IF(Produit_Tarif_Stock!#REF!&lt;&gt;"",Produit_Tarif_Stock!#REF!,"")</f>
        <v>#REF!</v>
      </c>
      <c r="C3168" s="502" t="e">
        <f>IF(Produit_Tarif_Stock!#REF!&lt;&gt;"",Produit_Tarif_Stock!#REF!,"")</f>
        <v>#REF!</v>
      </c>
      <c r="D3168" s="505" t="e">
        <f>IF(Produit_Tarif_Stock!#REF!&lt;&gt;"",Produit_Tarif_Stock!#REF!,"")</f>
        <v>#REF!</v>
      </c>
      <c r="E3168" s="514" t="e">
        <f>IF(Produit_Tarif_Stock!#REF!&lt;&gt;0,Produit_Tarif_Stock!#REF!,"")</f>
        <v>#REF!</v>
      </c>
      <c r="F3168" s="2" t="e">
        <f>IF(Produit_Tarif_Stock!#REF!&lt;&gt;"",Produit_Tarif_Stock!#REF!,"")</f>
        <v>#REF!</v>
      </c>
      <c r="G3168" s="506" t="e">
        <f>IF(Produit_Tarif_Stock!#REF!&lt;&gt;0,Produit_Tarif_Stock!#REF!,"")</f>
        <v>#REF!</v>
      </c>
      <c r="I3168" s="506" t="str">
        <f t="shared" si="100"/>
        <v/>
      </c>
      <c r="J3168" s="2" t="e">
        <f>IF(Produit_Tarif_Stock!#REF!&lt;&gt;0,Produit_Tarif_Stock!#REF!,"")</f>
        <v>#REF!</v>
      </c>
      <c r="K3168" s="2" t="e">
        <f>IF(Produit_Tarif_Stock!#REF!&lt;&gt;0,Produit_Tarif_Stock!#REF!,"")</f>
        <v>#REF!</v>
      </c>
      <c r="L3168" s="114" t="e">
        <f>IF(Produit_Tarif_Stock!#REF!&lt;&gt;0,Produit_Tarif_Stock!#REF!,"")</f>
        <v>#REF!</v>
      </c>
      <c r="M3168" s="114" t="e">
        <f>IF(Produit_Tarif_Stock!#REF!&lt;&gt;0,Produit_Tarif_Stock!#REF!,"")</f>
        <v>#REF!</v>
      </c>
      <c r="N3168" s="454"/>
      <c r="P3168" s="2" t="e">
        <f>IF(Produit_Tarif_Stock!#REF!&lt;&gt;0,Produit_Tarif_Stock!#REF!,"")</f>
        <v>#REF!</v>
      </c>
      <c r="Q3168" s="518" t="e">
        <f>IF(Produit_Tarif_Stock!#REF!&lt;&gt;0,(E3168-(E3168*H3168)-Produit_Tarif_Stock!#REF!)/Produit_Tarif_Stock!#REF!*100,(E3168-(E3168*H3168)-Produit_Tarif_Stock!#REF!)/Produit_Tarif_Stock!#REF!*100)</f>
        <v>#REF!</v>
      </c>
      <c r="R3168" s="523">
        <f t="shared" si="101"/>
        <v>0</v>
      </c>
      <c r="S3168" s="524" t="e">
        <f>Produit_Tarif_Stock!#REF!</f>
        <v>#REF!</v>
      </c>
    </row>
    <row r="3169" spans="1:19" ht="24.75" customHeight="1">
      <c r="A3169" s="228" t="e">
        <f>Produit_Tarif_Stock!#REF!</f>
        <v>#REF!</v>
      </c>
      <c r="B3169" s="118" t="e">
        <f>IF(Produit_Tarif_Stock!#REF!&lt;&gt;"",Produit_Tarif_Stock!#REF!,"")</f>
        <v>#REF!</v>
      </c>
      <c r="C3169" s="502" t="e">
        <f>IF(Produit_Tarif_Stock!#REF!&lt;&gt;"",Produit_Tarif_Stock!#REF!,"")</f>
        <v>#REF!</v>
      </c>
      <c r="D3169" s="505" t="e">
        <f>IF(Produit_Tarif_Stock!#REF!&lt;&gt;"",Produit_Tarif_Stock!#REF!,"")</f>
        <v>#REF!</v>
      </c>
      <c r="E3169" s="514" t="e">
        <f>IF(Produit_Tarif_Stock!#REF!&lt;&gt;0,Produit_Tarif_Stock!#REF!,"")</f>
        <v>#REF!</v>
      </c>
      <c r="F3169" s="2" t="e">
        <f>IF(Produit_Tarif_Stock!#REF!&lt;&gt;"",Produit_Tarif_Stock!#REF!,"")</f>
        <v>#REF!</v>
      </c>
      <c r="G3169" s="506" t="e">
        <f>IF(Produit_Tarif_Stock!#REF!&lt;&gt;0,Produit_Tarif_Stock!#REF!,"")</f>
        <v>#REF!</v>
      </c>
      <c r="I3169" s="506" t="str">
        <f t="shared" si="100"/>
        <v/>
      </c>
      <c r="J3169" s="2" t="e">
        <f>IF(Produit_Tarif_Stock!#REF!&lt;&gt;0,Produit_Tarif_Stock!#REF!,"")</f>
        <v>#REF!</v>
      </c>
      <c r="K3169" s="2" t="e">
        <f>IF(Produit_Tarif_Stock!#REF!&lt;&gt;0,Produit_Tarif_Stock!#REF!,"")</f>
        <v>#REF!</v>
      </c>
      <c r="L3169" s="114" t="e">
        <f>IF(Produit_Tarif_Stock!#REF!&lt;&gt;0,Produit_Tarif_Stock!#REF!,"")</f>
        <v>#REF!</v>
      </c>
      <c r="M3169" s="114" t="e">
        <f>IF(Produit_Tarif_Stock!#REF!&lt;&gt;0,Produit_Tarif_Stock!#REF!,"")</f>
        <v>#REF!</v>
      </c>
      <c r="N3169" s="454"/>
      <c r="P3169" s="2" t="e">
        <f>IF(Produit_Tarif_Stock!#REF!&lt;&gt;0,Produit_Tarif_Stock!#REF!,"")</f>
        <v>#REF!</v>
      </c>
      <c r="Q3169" s="518" t="e">
        <f>IF(Produit_Tarif_Stock!#REF!&lt;&gt;0,(E3169-(E3169*H3169)-Produit_Tarif_Stock!#REF!)/Produit_Tarif_Stock!#REF!*100,(E3169-(E3169*H3169)-Produit_Tarif_Stock!#REF!)/Produit_Tarif_Stock!#REF!*100)</f>
        <v>#REF!</v>
      </c>
      <c r="R3169" s="523">
        <f t="shared" si="101"/>
        <v>0</v>
      </c>
      <c r="S3169" s="524" t="e">
        <f>Produit_Tarif_Stock!#REF!</f>
        <v>#REF!</v>
      </c>
    </row>
    <row r="3170" spans="1:19" ht="24.75" customHeight="1">
      <c r="A3170" s="228" t="e">
        <f>Produit_Tarif_Stock!#REF!</f>
        <v>#REF!</v>
      </c>
      <c r="B3170" s="118" t="e">
        <f>IF(Produit_Tarif_Stock!#REF!&lt;&gt;"",Produit_Tarif_Stock!#REF!,"")</f>
        <v>#REF!</v>
      </c>
      <c r="C3170" s="502" t="e">
        <f>IF(Produit_Tarif_Stock!#REF!&lt;&gt;"",Produit_Tarif_Stock!#REF!,"")</f>
        <v>#REF!</v>
      </c>
      <c r="D3170" s="505" t="e">
        <f>IF(Produit_Tarif_Stock!#REF!&lt;&gt;"",Produit_Tarif_Stock!#REF!,"")</f>
        <v>#REF!</v>
      </c>
      <c r="E3170" s="514" t="e">
        <f>IF(Produit_Tarif_Stock!#REF!&lt;&gt;0,Produit_Tarif_Stock!#REF!,"")</f>
        <v>#REF!</v>
      </c>
      <c r="F3170" s="2" t="e">
        <f>IF(Produit_Tarif_Stock!#REF!&lt;&gt;"",Produit_Tarif_Stock!#REF!,"")</f>
        <v>#REF!</v>
      </c>
      <c r="G3170" s="506" t="e">
        <f>IF(Produit_Tarif_Stock!#REF!&lt;&gt;0,Produit_Tarif_Stock!#REF!,"")</f>
        <v>#REF!</v>
      </c>
      <c r="I3170" s="506" t="str">
        <f t="shared" si="100"/>
        <v/>
      </c>
      <c r="J3170" s="2" t="e">
        <f>IF(Produit_Tarif_Stock!#REF!&lt;&gt;0,Produit_Tarif_Stock!#REF!,"")</f>
        <v>#REF!</v>
      </c>
      <c r="K3170" s="2" t="e">
        <f>IF(Produit_Tarif_Stock!#REF!&lt;&gt;0,Produit_Tarif_Stock!#REF!,"")</f>
        <v>#REF!</v>
      </c>
      <c r="L3170" s="114" t="e">
        <f>IF(Produit_Tarif_Stock!#REF!&lt;&gt;0,Produit_Tarif_Stock!#REF!,"")</f>
        <v>#REF!</v>
      </c>
      <c r="M3170" s="114" t="e">
        <f>IF(Produit_Tarif_Stock!#REF!&lt;&gt;0,Produit_Tarif_Stock!#REF!,"")</f>
        <v>#REF!</v>
      </c>
      <c r="N3170" s="454"/>
      <c r="P3170" s="2" t="e">
        <f>IF(Produit_Tarif_Stock!#REF!&lt;&gt;0,Produit_Tarif_Stock!#REF!,"")</f>
        <v>#REF!</v>
      </c>
      <c r="Q3170" s="518" t="e">
        <f>IF(Produit_Tarif_Stock!#REF!&lt;&gt;0,(E3170-(E3170*H3170)-Produit_Tarif_Stock!#REF!)/Produit_Tarif_Stock!#REF!*100,(E3170-(E3170*H3170)-Produit_Tarif_Stock!#REF!)/Produit_Tarif_Stock!#REF!*100)</f>
        <v>#REF!</v>
      </c>
      <c r="R3170" s="523">
        <f t="shared" si="101"/>
        <v>0</v>
      </c>
      <c r="S3170" s="524" t="e">
        <f>Produit_Tarif_Stock!#REF!</f>
        <v>#REF!</v>
      </c>
    </row>
    <row r="3171" spans="1:19" ht="24.75" customHeight="1">
      <c r="A3171" s="228" t="e">
        <f>Produit_Tarif_Stock!#REF!</f>
        <v>#REF!</v>
      </c>
      <c r="B3171" s="118" t="e">
        <f>IF(Produit_Tarif_Stock!#REF!&lt;&gt;"",Produit_Tarif_Stock!#REF!,"")</f>
        <v>#REF!</v>
      </c>
      <c r="C3171" s="502" t="e">
        <f>IF(Produit_Tarif_Stock!#REF!&lt;&gt;"",Produit_Tarif_Stock!#REF!,"")</f>
        <v>#REF!</v>
      </c>
      <c r="D3171" s="505" t="e">
        <f>IF(Produit_Tarif_Stock!#REF!&lt;&gt;"",Produit_Tarif_Stock!#REF!,"")</f>
        <v>#REF!</v>
      </c>
      <c r="E3171" s="514" t="e">
        <f>IF(Produit_Tarif_Stock!#REF!&lt;&gt;0,Produit_Tarif_Stock!#REF!,"")</f>
        <v>#REF!</v>
      </c>
      <c r="F3171" s="2" t="e">
        <f>IF(Produit_Tarif_Stock!#REF!&lt;&gt;"",Produit_Tarif_Stock!#REF!,"")</f>
        <v>#REF!</v>
      </c>
      <c r="G3171" s="506" t="e">
        <f>IF(Produit_Tarif_Stock!#REF!&lt;&gt;0,Produit_Tarif_Stock!#REF!,"")</f>
        <v>#REF!</v>
      </c>
      <c r="I3171" s="506" t="str">
        <f t="shared" si="100"/>
        <v/>
      </c>
      <c r="J3171" s="2" t="e">
        <f>IF(Produit_Tarif_Stock!#REF!&lt;&gt;0,Produit_Tarif_Stock!#REF!,"")</f>
        <v>#REF!</v>
      </c>
      <c r="K3171" s="2" t="e">
        <f>IF(Produit_Tarif_Stock!#REF!&lt;&gt;0,Produit_Tarif_Stock!#REF!,"")</f>
        <v>#REF!</v>
      </c>
      <c r="L3171" s="114" t="e">
        <f>IF(Produit_Tarif_Stock!#REF!&lt;&gt;0,Produit_Tarif_Stock!#REF!,"")</f>
        <v>#REF!</v>
      </c>
      <c r="M3171" s="114" t="e">
        <f>IF(Produit_Tarif_Stock!#REF!&lt;&gt;0,Produit_Tarif_Stock!#REF!,"")</f>
        <v>#REF!</v>
      </c>
      <c r="N3171" s="454"/>
      <c r="P3171" s="2" t="e">
        <f>IF(Produit_Tarif_Stock!#REF!&lt;&gt;0,Produit_Tarif_Stock!#REF!,"")</f>
        <v>#REF!</v>
      </c>
      <c r="Q3171" s="518" t="e">
        <f>IF(Produit_Tarif_Stock!#REF!&lt;&gt;0,(E3171-(E3171*H3171)-Produit_Tarif_Stock!#REF!)/Produit_Tarif_Stock!#REF!*100,(E3171-(E3171*H3171)-Produit_Tarif_Stock!#REF!)/Produit_Tarif_Stock!#REF!*100)</f>
        <v>#REF!</v>
      </c>
      <c r="R3171" s="523">
        <f t="shared" si="101"/>
        <v>0</v>
      </c>
      <c r="S3171" s="524" t="e">
        <f>Produit_Tarif_Stock!#REF!</f>
        <v>#REF!</v>
      </c>
    </row>
    <row r="3172" spans="1:19" ht="24.75" customHeight="1">
      <c r="A3172" s="228" t="e">
        <f>Produit_Tarif_Stock!#REF!</f>
        <v>#REF!</v>
      </c>
      <c r="B3172" s="118" t="e">
        <f>IF(Produit_Tarif_Stock!#REF!&lt;&gt;"",Produit_Tarif_Stock!#REF!,"")</f>
        <v>#REF!</v>
      </c>
      <c r="C3172" s="502" t="e">
        <f>IF(Produit_Tarif_Stock!#REF!&lt;&gt;"",Produit_Tarif_Stock!#REF!,"")</f>
        <v>#REF!</v>
      </c>
      <c r="D3172" s="505" t="e">
        <f>IF(Produit_Tarif_Stock!#REF!&lt;&gt;"",Produit_Tarif_Stock!#REF!,"")</f>
        <v>#REF!</v>
      </c>
      <c r="E3172" s="514" t="e">
        <f>IF(Produit_Tarif_Stock!#REF!&lt;&gt;0,Produit_Tarif_Stock!#REF!,"")</f>
        <v>#REF!</v>
      </c>
      <c r="F3172" s="2" t="e">
        <f>IF(Produit_Tarif_Stock!#REF!&lt;&gt;"",Produit_Tarif_Stock!#REF!,"")</f>
        <v>#REF!</v>
      </c>
      <c r="G3172" s="506" t="e">
        <f>IF(Produit_Tarif_Stock!#REF!&lt;&gt;0,Produit_Tarif_Stock!#REF!,"")</f>
        <v>#REF!</v>
      </c>
      <c r="I3172" s="506" t="str">
        <f t="shared" si="100"/>
        <v/>
      </c>
      <c r="J3172" s="2" t="e">
        <f>IF(Produit_Tarif_Stock!#REF!&lt;&gt;0,Produit_Tarif_Stock!#REF!,"")</f>
        <v>#REF!</v>
      </c>
      <c r="K3172" s="2" t="e">
        <f>IF(Produit_Tarif_Stock!#REF!&lt;&gt;0,Produit_Tarif_Stock!#REF!,"")</f>
        <v>#REF!</v>
      </c>
      <c r="L3172" s="114" t="e">
        <f>IF(Produit_Tarif_Stock!#REF!&lt;&gt;0,Produit_Tarif_Stock!#REF!,"")</f>
        <v>#REF!</v>
      </c>
      <c r="M3172" s="114" t="e">
        <f>IF(Produit_Tarif_Stock!#REF!&lt;&gt;0,Produit_Tarif_Stock!#REF!,"")</f>
        <v>#REF!</v>
      </c>
      <c r="N3172" s="454"/>
      <c r="P3172" s="2" t="e">
        <f>IF(Produit_Tarif_Stock!#REF!&lt;&gt;0,Produit_Tarif_Stock!#REF!,"")</f>
        <v>#REF!</v>
      </c>
      <c r="Q3172" s="518" t="e">
        <f>IF(Produit_Tarif_Stock!#REF!&lt;&gt;0,(E3172-(E3172*H3172)-Produit_Tarif_Stock!#REF!)/Produit_Tarif_Stock!#REF!*100,(E3172-(E3172*H3172)-Produit_Tarif_Stock!#REF!)/Produit_Tarif_Stock!#REF!*100)</f>
        <v>#REF!</v>
      </c>
      <c r="R3172" s="523">
        <f t="shared" si="101"/>
        <v>0</v>
      </c>
      <c r="S3172" s="524" t="e">
        <f>Produit_Tarif_Stock!#REF!</f>
        <v>#REF!</v>
      </c>
    </row>
    <row r="3173" spans="1:19" ht="24.75" customHeight="1">
      <c r="A3173" s="228" t="e">
        <f>Produit_Tarif_Stock!#REF!</f>
        <v>#REF!</v>
      </c>
      <c r="B3173" s="118" t="e">
        <f>IF(Produit_Tarif_Stock!#REF!&lt;&gt;"",Produit_Tarif_Stock!#REF!,"")</f>
        <v>#REF!</v>
      </c>
      <c r="C3173" s="502" t="e">
        <f>IF(Produit_Tarif_Stock!#REF!&lt;&gt;"",Produit_Tarif_Stock!#REF!,"")</f>
        <v>#REF!</v>
      </c>
      <c r="D3173" s="505" t="e">
        <f>IF(Produit_Tarif_Stock!#REF!&lt;&gt;"",Produit_Tarif_Stock!#REF!,"")</f>
        <v>#REF!</v>
      </c>
      <c r="E3173" s="514" t="e">
        <f>IF(Produit_Tarif_Stock!#REF!&lt;&gt;0,Produit_Tarif_Stock!#REF!,"")</f>
        <v>#REF!</v>
      </c>
      <c r="F3173" s="2" t="e">
        <f>IF(Produit_Tarif_Stock!#REF!&lt;&gt;"",Produit_Tarif_Stock!#REF!,"")</f>
        <v>#REF!</v>
      </c>
      <c r="G3173" s="506" t="e">
        <f>IF(Produit_Tarif_Stock!#REF!&lt;&gt;0,Produit_Tarif_Stock!#REF!,"")</f>
        <v>#REF!</v>
      </c>
      <c r="I3173" s="506" t="str">
        <f t="shared" si="100"/>
        <v/>
      </c>
      <c r="J3173" s="2" t="e">
        <f>IF(Produit_Tarif_Stock!#REF!&lt;&gt;0,Produit_Tarif_Stock!#REF!,"")</f>
        <v>#REF!</v>
      </c>
      <c r="K3173" s="2" t="e">
        <f>IF(Produit_Tarif_Stock!#REF!&lt;&gt;0,Produit_Tarif_Stock!#REF!,"")</f>
        <v>#REF!</v>
      </c>
      <c r="L3173" s="114" t="e">
        <f>IF(Produit_Tarif_Stock!#REF!&lt;&gt;0,Produit_Tarif_Stock!#REF!,"")</f>
        <v>#REF!</v>
      </c>
      <c r="M3173" s="114" t="e">
        <f>IF(Produit_Tarif_Stock!#REF!&lt;&gt;0,Produit_Tarif_Stock!#REF!,"")</f>
        <v>#REF!</v>
      </c>
      <c r="N3173" s="454"/>
      <c r="P3173" s="2" t="e">
        <f>IF(Produit_Tarif_Stock!#REF!&lt;&gt;0,Produit_Tarif_Stock!#REF!,"")</f>
        <v>#REF!</v>
      </c>
      <c r="Q3173" s="518" t="e">
        <f>IF(Produit_Tarif_Stock!#REF!&lt;&gt;0,(E3173-(E3173*H3173)-Produit_Tarif_Stock!#REF!)/Produit_Tarif_Stock!#REF!*100,(E3173-(E3173*H3173)-Produit_Tarif_Stock!#REF!)/Produit_Tarif_Stock!#REF!*100)</f>
        <v>#REF!</v>
      </c>
      <c r="R3173" s="523">
        <f t="shared" si="101"/>
        <v>0</v>
      </c>
      <c r="S3173" s="524" t="e">
        <f>Produit_Tarif_Stock!#REF!</f>
        <v>#REF!</v>
      </c>
    </row>
    <row r="3174" spans="1:19" ht="24.75" customHeight="1">
      <c r="A3174" s="228" t="e">
        <f>Produit_Tarif_Stock!#REF!</f>
        <v>#REF!</v>
      </c>
      <c r="B3174" s="118" t="e">
        <f>IF(Produit_Tarif_Stock!#REF!&lt;&gt;"",Produit_Tarif_Stock!#REF!,"")</f>
        <v>#REF!</v>
      </c>
      <c r="C3174" s="502" t="e">
        <f>IF(Produit_Tarif_Stock!#REF!&lt;&gt;"",Produit_Tarif_Stock!#REF!,"")</f>
        <v>#REF!</v>
      </c>
      <c r="D3174" s="505" t="e">
        <f>IF(Produit_Tarif_Stock!#REF!&lt;&gt;"",Produit_Tarif_Stock!#REF!,"")</f>
        <v>#REF!</v>
      </c>
      <c r="E3174" s="514" t="e">
        <f>IF(Produit_Tarif_Stock!#REF!&lt;&gt;0,Produit_Tarif_Stock!#REF!,"")</f>
        <v>#REF!</v>
      </c>
      <c r="F3174" s="2" t="e">
        <f>IF(Produit_Tarif_Stock!#REF!&lt;&gt;"",Produit_Tarif_Stock!#REF!,"")</f>
        <v>#REF!</v>
      </c>
      <c r="G3174" s="506" t="e">
        <f>IF(Produit_Tarif_Stock!#REF!&lt;&gt;0,Produit_Tarif_Stock!#REF!,"")</f>
        <v>#REF!</v>
      </c>
      <c r="I3174" s="506" t="str">
        <f t="shared" si="100"/>
        <v/>
      </c>
      <c r="J3174" s="2" t="e">
        <f>IF(Produit_Tarif_Stock!#REF!&lt;&gt;0,Produit_Tarif_Stock!#REF!,"")</f>
        <v>#REF!</v>
      </c>
      <c r="K3174" s="2" t="e">
        <f>IF(Produit_Tarif_Stock!#REF!&lt;&gt;0,Produit_Tarif_Stock!#REF!,"")</f>
        <v>#REF!</v>
      </c>
      <c r="L3174" s="114" t="e">
        <f>IF(Produit_Tarif_Stock!#REF!&lt;&gt;0,Produit_Tarif_Stock!#REF!,"")</f>
        <v>#REF!</v>
      </c>
      <c r="M3174" s="114" t="e">
        <f>IF(Produit_Tarif_Stock!#REF!&lt;&gt;0,Produit_Tarif_Stock!#REF!,"")</f>
        <v>#REF!</v>
      </c>
      <c r="N3174" s="454"/>
      <c r="P3174" s="2" t="e">
        <f>IF(Produit_Tarif_Stock!#REF!&lt;&gt;0,Produit_Tarif_Stock!#REF!,"")</f>
        <v>#REF!</v>
      </c>
      <c r="Q3174" s="518" t="e">
        <f>IF(Produit_Tarif_Stock!#REF!&lt;&gt;0,(E3174-(E3174*H3174)-Produit_Tarif_Stock!#REF!)/Produit_Tarif_Stock!#REF!*100,(E3174-(E3174*H3174)-Produit_Tarif_Stock!#REF!)/Produit_Tarif_Stock!#REF!*100)</f>
        <v>#REF!</v>
      </c>
      <c r="R3174" s="523">
        <f t="shared" si="101"/>
        <v>0</v>
      </c>
      <c r="S3174" s="524" t="e">
        <f>Produit_Tarif_Stock!#REF!</f>
        <v>#REF!</v>
      </c>
    </row>
    <row r="3175" spans="1:19" ht="24.75" customHeight="1">
      <c r="A3175" s="228" t="e">
        <f>Produit_Tarif_Stock!#REF!</f>
        <v>#REF!</v>
      </c>
      <c r="B3175" s="118" t="e">
        <f>IF(Produit_Tarif_Stock!#REF!&lt;&gt;"",Produit_Tarif_Stock!#REF!,"")</f>
        <v>#REF!</v>
      </c>
      <c r="C3175" s="502" t="e">
        <f>IF(Produit_Tarif_Stock!#REF!&lt;&gt;"",Produit_Tarif_Stock!#REF!,"")</f>
        <v>#REF!</v>
      </c>
      <c r="D3175" s="505" t="e">
        <f>IF(Produit_Tarif_Stock!#REF!&lt;&gt;"",Produit_Tarif_Stock!#REF!,"")</f>
        <v>#REF!</v>
      </c>
      <c r="E3175" s="514" t="e">
        <f>IF(Produit_Tarif_Stock!#REF!&lt;&gt;0,Produit_Tarif_Stock!#REF!,"")</f>
        <v>#REF!</v>
      </c>
      <c r="F3175" s="2" t="e">
        <f>IF(Produit_Tarif_Stock!#REF!&lt;&gt;"",Produit_Tarif_Stock!#REF!,"")</f>
        <v>#REF!</v>
      </c>
      <c r="G3175" s="506" t="e">
        <f>IF(Produit_Tarif_Stock!#REF!&lt;&gt;0,Produit_Tarif_Stock!#REF!,"")</f>
        <v>#REF!</v>
      </c>
      <c r="I3175" s="506" t="str">
        <f t="shared" si="100"/>
        <v/>
      </c>
      <c r="J3175" s="2" t="e">
        <f>IF(Produit_Tarif_Stock!#REF!&lt;&gt;0,Produit_Tarif_Stock!#REF!,"")</f>
        <v>#REF!</v>
      </c>
      <c r="K3175" s="2" t="e">
        <f>IF(Produit_Tarif_Stock!#REF!&lt;&gt;0,Produit_Tarif_Stock!#REF!,"")</f>
        <v>#REF!</v>
      </c>
      <c r="L3175" s="114" t="e">
        <f>IF(Produit_Tarif_Stock!#REF!&lt;&gt;0,Produit_Tarif_Stock!#REF!,"")</f>
        <v>#REF!</v>
      </c>
      <c r="M3175" s="114" t="e">
        <f>IF(Produit_Tarif_Stock!#REF!&lt;&gt;0,Produit_Tarif_Stock!#REF!,"")</f>
        <v>#REF!</v>
      </c>
      <c r="N3175" s="454"/>
      <c r="P3175" s="2" t="e">
        <f>IF(Produit_Tarif_Stock!#REF!&lt;&gt;0,Produit_Tarif_Stock!#REF!,"")</f>
        <v>#REF!</v>
      </c>
      <c r="Q3175" s="518" t="e">
        <f>IF(Produit_Tarif_Stock!#REF!&lt;&gt;0,(E3175-(E3175*H3175)-Produit_Tarif_Stock!#REF!)/Produit_Tarif_Stock!#REF!*100,(E3175-(E3175*H3175)-Produit_Tarif_Stock!#REF!)/Produit_Tarif_Stock!#REF!*100)</f>
        <v>#REF!</v>
      </c>
      <c r="R3175" s="523">
        <f t="shared" si="101"/>
        <v>0</v>
      </c>
      <c r="S3175" s="524" t="e">
        <f>Produit_Tarif_Stock!#REF!</f>
        <v>#REF!</v>
      </c>
    </row>
    <row r="3176" spans="1:19" ht="24.75" customHeight="1">
      <c r="A3176" s="228" t="e">
        <f>Produit_Tarif_Stock!#REF!</f>
        <v>#REF!</v>
      </c>
      <c r="B3176" s="118" t="e">
        <f>IF(Produit_Tarif_Stock!#REF!&lt;&gt;"",Produit_Tarif_Stock!#REF!,"")</f>
        <v>#REF!</v>
      </c>
      <c r="C3176" s="502" t="e">
        <f>IF(Produit_Tarif_Stock!#REF!&lt;&gt;"",Produit_Tarif_Stock!#REF!,"")</f>
        <v>#REF!</v>
      </c>
      <c r="D3176" s="505" t="e">
        <f>IF(Produit_Tarif_Stock!#REF!&lt;&gt;"",Produit_Tarif_Stock!#REF!,"")</f>
        <v>#REF!</v>
      </c>
      <c r="E3176" s="514" t="e">
        <f>IF(Produit_Tarif_Stock!#REF!&lt;&gt;0,Produit_Tarif_Stock!#REF!,"")</f>
        <v>#REF!</v>
      </c>
      <c r="F3176" s="2" t="e">
        <f>IF(Produit_Tarif_Stock!#REF!&lt;&gt;"",Produit_Tarif_Stock!#REF!,"")</f>
        <v>#REF!</v>
      </c>
      <c r="G3176" s="506" t="e">
        <f>IF(Produit_Tarif_Stock!#REF!&lt;&gt;0,Produit_Tarif_Stock!#REF!,"")</f>
        <v>#REF!</v>
      </c>
      <c r="I3176" s="506" t="str">
        <f t="shared" si="100"/>
        <v/>
      </c>
      <c r="J3176" s="2" t="e">
        <f>IF(Produit_Tarif_Stock!#REF!&lt;&gt;0,Produit_Tarif_Stock!#REF!,"")</f>
        <v>#REF!</v>
      </c>
      <c r="K3176" s="2" t="e">
        <f>IF(Produit_Tarif_Stock!#REF!&lt;&gt;0,Produit_Tarif_Stock!#REF!,"")</f>
        <v>#REF!</v>
      </c>
      <c r="L3176" s="114" t="e">
        <f>IF(Produit_Tarif_Stock!#REF!&lt;&gt;0,Produit_Tarif_Stock!#REF!,"")</f>
        <v>#REF!</v>
      </c>
      <c r="M3176" s="114" t="e">
        <f>IF(Produit_Tarif_Stock!#REF!&lt;&gt;0,Produit_Tarif_Stock!#REF!,"")</f>
        <v>#REF!</v>
      </c>
      <c r="N3176" s="454"/>
      <c r="P3176" s="2" t="e">
        <f>IF(Produit_Tarif_Stock!#REF!&lt;&gt;0,Produit_Tarif_Stock!#REF!,"")</f>
        <v>#REF!</v>
      </c>
      <c r="Q3176" s="518" t="e">
        <f>IF(Produit_Tarif_Stock!#REF!&lt;&gt;0,(E3176-(E3176*H3176)-Produit_Tarif_Stock!#REF!)/Produit_Tarif_Stock!#REF!*100,(E3176-(E3176*H3176)-Produit_Tarif_Stock!#REF!)/Produit_Tarif_Stock!#REF!*100)</f>
        <v>#REF!</v>
      </c>
      <c r="R3176" s="523">
        <f t="shared" si="101"/>
        <v>0</v>
      </c>
      <c r="S3176" s="524" t="e">
        <f>Produit_Tarif_Stock!#REF!</f>
        <v>#REF!</v>
      </c>
    </row>
    <row r="3177" spans="1:19" ht="24.75" customHeight="1">
      <c r="A3177" s="228" t="e">
        <f>Produit_Tarif_Stock!#REF!</f>
        <v>#REF!</v>
      </c>
      <c r="B3177" s="118" t="e">
        <f>IF(Produit_Tarif_Stock!#REF!&lt;&gt;"",Produit_Tarif_Stock!#REF!,"")</f>
        <v>#REF!</v>
      </c>
      <c r="C3177" s="502" t="e">
        <f>IF(Produit_Tarif_Stock!#REF!&lt;&gt;"",Produit_Tarif_Stock!#REF!,"")</f>
        <v>#REF!</v>
      </c>
      <c r="D3177" s="505" t="e">
        <f>IF(Produit_Tarif_Stock!#REF!&lt;&gt;"",Produit_Tarif_Stock!#REF!,"")</f>
        <v>#REF!</v>
      </c>
      <c r="E3177" s="514" t="e">
        <f>IF(Produit_Tarif_Stock!#REF!&lt;&gt;0,Produit_Tarif_Stock!#REF!,"")</f>
        <v>#REF!</v>
      </c>
      <c r="F3177" s="2" t="e">
        <f>IF(Produit_Tarif_Stock!#REF!&lt;&gt;"",Produit_Tarif_Stock!#REF!,"")</f>
        <v>#REF!</v>
      </c>
      <c r="G3177" s="506" t="e">
        <f>IF(Produit_Tarif_Stock!#REF!&lt;&gt;0,Produit_Tarif_Stock!#REF!,"")</f>
        <v>#REF!</v>
      </c>
      <c r="I3177" s="506" t="str">
        <f t="shared" si="100"/>
        <v/>
      </c>
      <c r="J3177" s="2" t="e">
        <f>IF(Produit_Tarif_Stock!#REF!&lt;&gt;0,Produit_Tarif_Stock!#REF!,"")</f>
        <v>#REF!</v>
      </c>
      <c r="K3177" s="2" t="e">
        <f>IF(Produit_Tarif_Stock!#REF!&lt;&gt;0,Produit_Tarif_Stock!#REF!,"")</f>
        <v>#REF!</v>
      </c>
      <c r="L3177" s="114" t="e">
        <f>IF(Produit_Tarif_Stock!#REF!&lt;&gt;0,Produit_Tarif_Stock!#REF!,"")</f>
        <v>#REF!</v>
      </c>
      <c r="M3177" s="114" t="e">
        <f>IF(Produit_Tarif_Stock!#REF!&lt;&gt;0,Produit_Tarif_Stock!#REF!,"")</f>
        <v>#REF!</v>
      </c>
      <c r="N3177" s="454"/>
      <c r="P3177" s="2" t="e">
        <f>IF(Produit_Tarif_Stock!#REF!&lt;&gt;0,Produit_Tarif_Stock!#REF!,"")</f>
        <v>#REF!</v>
      </c>
      <c r="Q3177" s="518" t="e">
        <f>IF(Produit_Tarif_Stock!#REF!&lt;&gt;0,(E3177-(E3177*H3177)-Produit_Tarif_Stock!#REF!)/Produit_Tarif_Stock!#REF!*100,(E3177-(E3177*H3177)-Produit_Tarif_Stock!#REF!)/Produit_Tarif_Stock!#REF!*100)</f>
        <v>#REF!</v>
      </c>
      <c r="R3177" s="523">
        <f t="shared" si="101"/>
        <v>0</v>
      </c>
      <c r="S3177" s="524" t="e">
        <f>Produit_Tarif_Stock!#REF!</f>
        <v>#REF!</v>
      </c>
    </row>
    <row r="3178" spans="1:19" ht="24.75" customHeight="1">
      <c r="A3178" s="228" t="e">
        <f>Produit_Tarif_Stock!#REF!</f>
        <v>#REF!</v>
      </c>
      <c r="B3178" s="118" t="e">
        <f>IF(Produit_Tarif_Stock!#REF!&lt;&gt;"",Produit_Tarif_Stock!#REF!,"")</f>
        <v>#REF!</v>
      </c>
      <c r="C3178" s="502" t="e">
        <f>IF(Produit_Tarif_Stock!#REF!&lt;&gt;"",Produit_Tarif_Stock!#REF!,"")</f>
        <v>#REF!</v>
      </c>
      <c r="D3178" s="505" t="e">
        <f>IF(Produit_Tarif_Stock!#REF!&lt;&gt;"",Produit_Tarif_Stock!#REF!,"")</f>
        <v>#REF!</v>
      </c>
      <c r="E3178" s="514" t="e">
        <f>IF(Produit_Tarif_Stock!#REF!&lt;&gt;0,Produit_Tarif_Stock!#REF!,"")</f>
        <v>#REF!</v>
      </c>
      <c r="F3178" s="2" t="e">
        <f>IF(Produit_Tarif_Stock!#REF!&lt;&gt;"",Produit_Tarif_Stock!#REF!,"")</f>
        <v>#REF!</v>
      </c>
      <c r="G3178" s="506" t="e">
        <f>IF(Produit_Tarif_Stock!#REF!&lt;&gt;0,Produit_Tarif_Stock!#REF!,"")</f>
        <v>#REF!</v>
      </c>
      <c r="I3178" s="506" t="str">
        <f t="shared" si="100"/>
        <v/>
      </c>
      <c r="J3178" s="2" t="e">
        <f>IF(Produit_Tarif_Stock!#REF!&lt;&gt;0,Produit_Tarif_Stock!#REF!,"")</f>
        <v>#REF!</v>
      </c>
      <c r="K3178" s="2" t="e">
        <f>IF(Produit_Tarif_Stock!#REF!&lt;&gt;0,Produit_Tarif_Stock!#REF!,"")</f>
        <v>#REF!</v>
      </c>
      <c r="L3178" s="114" t="e">
        <f>IF(Produit_Tarif_Stock!#REF!&lt;&gt;0,Produit_Tarif_Stock!#REF!,"")</f>
        <v>#REF!</v>
      </c>
      <c r="M3178" s="114" t="e">
        <f>IF(Produit_Tarif_Stock!#REF!&lt;&gt;0,Produit_Tarif_Stock!#REF!,"")</f>
        <v>#REF!</v>
      </c>
      <c r="N3178" s="454"/>
      <c r="P3178" s="2" t="e">
        <f>IF(Produit_Tarif_Stock!#REF!&lt;&gt;0,Produit_Tarif_Stock!#REF!,"")</f>
        <v>#REF!</v>
      </c>
      <c r="Q3178" s="518" t="e">
        <f>IF(Produit_Tarif_Stock!#REF!&lt;&gt;0,(E3178-(E3178*H3178)-Produit_Tarif_Stock!#REF!)/Produit_Tarif_Stock!#REF!*100,(E3178-(E3178*H3178)-Produit_Tarif_Stock!#REF!)/Produit_Tarif_Stock!#REF!*100)</f>
        <v>#REF!</v>
      </c>
      <c r="R3178" s="523">
        <f t="shared" si="101"/>
        <v>0</v>
      </c>
      <c r="S3178" s="524" t="e">
        <f>Produit_Tarif_Stock!#REF!</f>
        <v>#REF!</v>
      </c>
    </row>
    <row r="3179" spans="1:19" ht="24.75" customHeight="1">
      <c r="A3179" s="228" t="e">
        <f>Produit_Tarif_Stock!#REF!</f>
        <v>#REF!</v>
      </c>
      <c r="B3179" s="118" t="e">
        <f>IF(Produit_Tarif_Stock!#REF!&lt;&gt;"",Produit_Tarif_Stock!#REF!,"")</f>
        <v>#REF!</v>
      </c>
      <c r="C3179" s="502" t="e">
        <f>IF(Produit_Tarif_Stock!#REF!&lt;&gt;"",Produit_Tarif_Stock!#REF!,"")</f>
        <v>#REF!</v>
      </c>
      <c r="D3179" s="505" t="e">
        <f>IF(Produit_Tarif_Stock!#REF!&lt;&gt;"",Produit_Tarif_Stock!#REF!,"")</f>
        <v>#REF!</v>
      </c>
      <c r="E3179" s="514" t="e">
        <f>IF(Produit_Tarif_Stock!#REF!&lt;&gt;0,Produit_Tarif_Stock!#REF!,"")</f>
        <v>#REF!</v>
      </c>
      <c r="F3179" s="2" t="e">
        <f>IF(Produit_Tarif_Stock!#REF!&lt;&gt;"",Produit_Tarif_Stock!#REF!,"")</f>
        <v>#REF!</v>
      </c>
      <c r="G3179" s="506" t="e">
        <f>IF(Produit_Tarif_Stock!#REF!&lt;&gt;0,Produit_Tarif_Stock!#REF!,"")</f>
        <v>#REF!</v>
      </c>
      <c r="I3179" s="506" t="str">
        <f t="shared" si="100"/>
        <v/>
      </c>
      <c r="J3179" s="2" t="e">
        <f>IF(Produit_Tarif_Stock!#REF!&lt;&gt;0,Produit_Tarif_Stock!#REF!,"")</f>
        <v>#REF!</v>
      </c>
      <c r="K3179" s="2" t="e">
        <f>IF(Produit_Tarif_Stock!#REF!&lt;&gt;0,Produit_Tarif_Stock!#REF!,"")</f>
        <v>#REF!</v>
      </c>
      <c r="L3179" s="114" t="e">
        <f>IF(Produit_Tarif_Stock!#REF!&lt;&gt;0,Produit_Tarif_Stock!#REF!,"")</f>
        <v>#REF!</v>
      </c>
      <c r="M3179" s="114" t="e">
        <f>IF(Produit_Tarif_Stock!#REF!&lt;&gt;0,Produit_Tarif_Stock!#REF!,"")</f>
        <v>#REF!</v>
      </c>
      <c r="N3179" s="454"/>
      <c r="P3179" s="2" t="e">
        <f>IF(Produit_Tarif_Stock!#REF!&lt;&gt;0,Produit_Tarif_Stock!#REF!,"")</f>
        <v>#REF!</v>
      </c>
      <c r="Q3179" s="518" t="e">
        <f>IF(Produit_Tarif_Stock!#REF!&lt;&gt;0,(E3179-(E3179*H3179)-Produit_Tarif_Stock!#REF!)/Produit_Tarif_Stock!#REF!*100,(E3179-(E3179*H3179)-Produit_Tarif_Stock!#REF!)/Produit_Tarif_Stock!#REF!*100)</f>
        <v>#REF!</v>
      </c>
      <c r="R3179" s="523">
        <f t="shared" si="101"/>
        <v>0</v>
      </c>
      <c r="S3179" s="524" t="e">
        <f>Produit_Tarif_Stock!#REF!</f>
        <v>#REF!</v>
      </c>
    </row>
    <row r="3180" spans="1:19" ht="24.75" customHeight="1">
      <c r="A3180" s="228" t="e">
        <f>Produit_Tarif_Stock!#REF!</f>
        <v>#REF!</v>
      </c>
      <c r="B3180" s="118" t="e">
        <f>IF(Produit_Tarif_Stock!#REF!&lt;&gt;"",Produit_Tarif_Stock!#REF!,"")</f>
        <v>#REF!</v>
      </c>
      <c r="C3180" s="502" t="e">
        <f>IF(Produit_Tarif_Stock!#REF!&lt;&gt;"",Produit_Tarif_Stock!#REF!,"")</f>
        <v>#REF!</v>
      </c>
      <c r="D3180" s="505" t="e">
        <f>IF(Produit_Tarif_Stock!#REF!&lt;&gt;"",Produit_Tarif_Stock!#REF!,"")</f>
        <v>#REF!</v>
      </c>
      <c r="E3180" s="514" t="e">
        <f>IF(Produit_Tarif_Stock!#REF!&lt;&gt;0,Produit_Tarif_Stock!#REF!,"")</f>
        <v>#REF!</v>
      </c>
      <c r="F3180" s="2" t="e">
        <f>IF(Produit_Tarif_Stock!#REF!&lt;&gt;"",Produit_Tarif_Stock!#REF!,"")</f>
        <v>#REF!</v>
      </c>
      <c r="G3180" s="506" t="e">
        <f>IF(Produit_Tarif_Stock!#REF!&lt;&gt;0,Produit_Tarif_Stock!#REF!,"")</f>
        <v>#REF!</v>
      </c>
      <c r="I3180" s="506" t="str">
        <f t="shared" si="100"/>
        <v/>
      </c>
      <c r="J3180" s="2" t="e">
        <f>IF(Produit_Tarif_Stock!#REF!&lt;&gt;0,Produit_Tarif_Stock!#REF!,"")</f>
        <v>#REF!</v>
      </c>
      <c r="K3180" s="2" t="e">
        <f>IF(Produit_Tarif_Stock!#REF!&lt;&gt;0,Produit_Tarif_Stock!#REF!,"")</f>
        <v>#REF!</v>
      </c>
      <c r="L3180" s="114" t="e">
        <f>IF(Produit_Tarif_Stock!#REF!&lt;&gt;0,Produit_Tarif_Stock!#REF!,"")</f>
        <v>#REF!</v>
      </c>
      <c r="M3180" s="114" t="e">
        <f>IF(Produit_Tarif_Stock!#REF!&lt;&gt;0,Produit_Tarif_Stock!#REF!,"")</f>
        <v>#REF!</v>
      </c>
      <c r="N3180" s="454"/>
      <c r="P3180" s="2" t="e">
        <f>IF(Produit_Tarif_Stock!#REF!&lt;&gt;0,Produit_Tarif_Stock!#REF!,"")</f>
        <v>#REF!</v>
      </c>
      <c r="Q3180" s="518" t="e">
        <f>IF(Produit_Tarif_Stock!#REF!&lt;&gt;0,(E3180-(E3180*H3180)-Produit_Tarif_Stock!#REF!)/Produit_Tarif_Stock!#REF!*100,(E3180-(E3180*H3180)-Produit_Tarif_Stock!#REF!)/Produit_Tarif_Stock!#REF!*100)</f>
        <v>#REF!</v>
      </c>
      <c r="R3180" s="523">
        <f t="shared" si="101"/>
        <v>0</v>
      </c>
      <c r="S3180" s="524" t="e">
        <f>Produit_Tarif_Stock!#REF!</f>
        <v>#REF!</v>
      </c>
    </row>
    <row r="3181" spans="1:19" ht="24.75" customHeight="1">
      <c r="A3181" s="228" t="e">
        <f>Produit_Tarif_Stock!#REF!</f>
        <v>#REF!</v>
      </c>
      <c r="B3181" s="118" t="e">
        <f>IF(Produit_Tarif_Stock!#REF!&lt;&gt;"",Produit_Tarif_Stock!#REF!,"")</f>
        <v>#REF!</v>
      </c>
      <c r="C3181" s="502" t="e">
        <f>IF(Produit_Tarif_Stock!#REF!&lt;&gt;"",Produit_Tarif_Stock!#REF!,"")</f>
        <v>#REF!</v>
      </c>
      <c r="D3181" s="505" t="e">
        <f>IF(Produit_Tarif_Stock!#REF!&lt;&gt;"",Produit_Tarif_Stock!#REF!,"")</f>
        <v>#REF!</v>
      </c>
      <c r="E3181" s="514" t="e">
        <f>IF(Produit_Tarif_Stock!#REF!&lt;&gt;0,Produit_Tarif_Stock!#REF!,"")</f>
        <v>#REF!</v>
      </c>
      <c r="F3181" s="2" t="e">
        <f>IF(Produit_Tarif_Stock!#REF!&lt;&gt;"",Produit_Tarif_Stock!#REF!,"")</f>
        <v>#REF!</v>
      </c>
      <c r="G3181" s="506" t="e">
        <f>IF(Produit_Tarif_Stock!#REF!&lt;&gt;0,Produit_Tarif_Stock!#REF!,"")</f>
        <v>#REF!</v>
      </c>
      <c r="I3181" s="506" t="str">
        <f t="shared" si="100"/>
        <v/>
      </c>
      <c r="J3181" s="2" t="e">
        <f>IF(Produit_Tarif_Stock!#REF!&lt;&gt;0,Produit_Tarif_Stock!#REF!,"")</f>
        <v>#REF!</v>
      </c>
      <c r="K3181" s="2" t="e">
        <f>IF(Produit_Tarif_Stock!#REF!&lt;&gt;0,Produit_Tarif_Stock!#REF!,"")</f>
        <v>#REF!</v>
      </c>
      <c r="L3181" s="114" t="e">
        <f>IF(Produit_Tarif_Stock!#REF!&lt;&gt;0,Produit_Tarif_Stock!#REF!,"")</f>
        <v>#REF!</v>
      </c>
      <c r="M3181" s="114" t="e">
        <f>IF(Produit_Tarif_Stock!#REF!&lt;&gt;0,Produit_Tarif_Stock!#REF!,"")</f>
        <v>#REF!</v>
      </c>
      <c r="N3181" s="454"/>
      <c r="P3181" s="2" t="e">
        <f>IF(Produit_Tarif_Stock!#REF!&lt;&gt;0,Produit_Tarif_Stock!#REF!,"")</f>
        <v>#REF!</v>
      </c>
      <c r="Q3181" s="518" t="e">
        <f>IF(Produit_Tarif_Stock!#REF!&lt;&gt;0,(E3181-(E3181*H3181)-Produit_Tarif_Stock!#REF!)/Produit_Tarif_Stock!#REF!*100,(E3181-(E3181*H3181)-Produit_Tarif_Stock!#REF!)/Produit_Tarif_Stock!#REF!*100)</f>
        <v>#REF!</v>
      </c>
      <c r="R3181" s="523">
        <f t="shared" si="101"/>
        <v>0</v>
      </c>
      <c r="S3181" s="524" t="e">
        <f>Produit_Tarif_Stock!#REF!</f>
        <v>#REF!</v>
      </c>
    </row>
    <row r="3182" spans="1:19" ht="24.75" customHeight="1">
      <c r="A3182" s="228" t="e">
        <f>Produit_Tarif_Stock!#REF!</f>
        <v>#REF!</v>
      </c>
      <c r="B3182" s="118" t="e">
        <f>IF(Produit_Tarif_Stock!#REF!&lt;&gt;"",Produit_Tarif_Stock!#REF!,"")</f>
        <v>#REF!</v>
      </c>
      <c r="C3182" s="502" t="e">
        <f>IF(Produit_Tarif_Stock!#REF!&lt;&gt;"",Produit_Tarif_Stock!#REF!,"")</f>
        <v>#REF!</v>
      </c>
      <c r="D3182" s="505" t="e">
        <f>IF(Produit_Tarif_Stock!#REF!&lt;&gt;"",Produit_Tarif_Stock!#REF!,"")</f>
        <v>#REF!</v>
      </c>
      <c r="E3182" s="514" t="e">
        <f>IF(Produit_Tarif_Stock!#REF!&lt;&gt;0,Produit_Tarif_Stock!#REF!,"")</f>
        <v>#REF!</v>
      </c>
      <c r="F3182" s="2" t="e">
        <f>IF(Produit_Tarif_Stock!#REF!&lt;&gt;"",Produit_Tarif_Stock!#REF!,"")</f>
        <v>#REF!</v>
      </c>
      <c r="G3182" s="506" t="e">
        <f>IF(Produit_Tarif_Stock!#REF!&lt;&gt;0,Produit_Tarif_Stock!#REF!,"")</f>
        <v>#REF!</v>
      </c>
      <c r="I3182" s="506" t="str">
        <f t="shared" si="100"/>
        <v/>
      </c>
      <c r="J3182" s="2" t="e">
        <f>IF(Produit_Tarif_Stock!#REF!&lt;&gt;0,Produit_Tarif_Stock!#REF!,"")</f>
        <v>#REF!</v>
      </c>
      <c r="K3182" s="2" t="e">
        <f>IF(Produit_Tarif_Stock!#REF!&lt;&gt;0,Produit_Tarif_Stock!#REF!,"")</f>
        <v>#REF!</v>
      </c>
      <c r="L3182" s="114" t="e">
        <f>IF(Produit_Tarif_Stock!#REF!&lt;&gt;0,Produit_Tarif_Stock!#REF!,"")</f>
        <v>#REF!</v>
      </c>
      <c r="M3182" s="114" t="e">
        <f>IF(Produit_Tarif_Stock!#REF!&lt;&gt;0,Produit_Tarif_Stock!#REF!,"")</f>
        <v>#REF!</v>
      </c>
      <c r="N3182" s="454"/>
      <c r="P3182" s="2" t="e">
        <f>IF(Produit_Tarif_Stock!#REF!&lt;&gt;0,Produit_Tarif_Stock!#REF!,"")</f>
        <v>#REF!</v>
      </c>
      <c r="Q3182" s="518" t="e">
        <f>IF(Produit_Tarif_Stock!#REF!&lt;&gt;0,(E3182-(E3182*H3182)-Produit_Tarif_Stock!#REF!)/Produit_Tarif_Stock!#REF!*100,(E3182-(E3182*H3182)-Produit_Tarif_Stock!#REF!)/Produit_Tarif_Stock!#REF!*100)</f>
        <v>#REF!</v>
      </c>
      <c r="R3182" s="523">
        <f t="shared" si="101"/>
        <v>0</v>
      </c>
      <c r="S3182" s="524" t="e">
        <f>Produit_Tarif_Stock!#REF!</f>
        <v>#REF!</v>
      </c>
    </row>
    <row r="3183" spans="1:19" ht="24.75" customHeight="1">
      <c r="A3183" s="228" t="e">
        <f>Produit_Tarif_Stock!#REF!</f>
        <v>#REF!</v>
      </c>
      <c r="B3183" s="118" t="e">
        <f>IF(Produit_Tarif_Stock!#REF!&lt;&gt;"",Produit_Tarif_Stock!#REF!,"")</f>
        <v>#REF!</v>
      </c>
      <c r="C3183" s="502" t="e">
        <f>IF(Produit_Tarif_Stock!#REF!&lt;&gt;"",Produit_Tarif_Stock!#REF!,"")</f>
        <v>#REF!</v>
      </c>
      <c r="D3183" s="505" t="e">
        <f>IF(Produit_Tarif_Stock!#REF!&lt;&gt;"",Produit_Tarif_Stock!#REF!,"")</f>
        <v>#REF!</v>
      </c>
      <c r="E3183" s="514" t="e">
        <f>IF(Produit_Tarif_Stock!#REF!&lt;&gt;0,Produit_Tarif_Stock!#REF!,"")</f>
        <v>#REF!</v>
      </c>
      <c r="F3183" s="2" t="e">
        <f>IF(Produit_Tarif_Stock!#REF!&lt;&gt;"",Produit_Tarif_Stock!#REF!,"")</f>
        <v>#REF!</v>
      </c>
      <c r="G3183" s="506" t="e">
        <f>IF(Produit_Tarif_Stock!#REF!&lt;&gt;0,Produit_Tarif_Stock!#REF!,"")</f>
        <v>#REF!</v>
      </c>
      <c r="I3183" s="506" t="str">
        <f t="shared" si="100"/>
        <v/>
      </c>
      <c r="J3183" s="2" t="e">
        <f>IF(Produit_Tarif_Stock!#REF!&lt;&gt;0,Produit_Tarif_Stock!#REF!,"")</f>
        <v>#REF!</v>
      </c>
      <c r="K3183" s="2" t="e">
        <f>IF(Produit_Tarif_Stock!#REF!&lt;&gt;0,Produit_Tarif_Stock!#REF!,"")</f>
        <v>#REF!</v>
      </c>
      <c r="L3183" s="114" t="e">
        <f>IF(Produit_Tarif_Stock!#REF!&lt;&gt;0,Produit_Tarif_Stock!#REF!,"")</f>
        <v>#REF!</v>
      </c>
      <c r="M3183" s="114" t="e">
        <f>IF(Produit_Tarif_Stock!#REF!&lt;&gt;0,Produit_Tarif_Stock!#REF!,"")</f>
        <v>#REF!</v>
      </c>
      <c r="N3183" s="454"/>
      <c r="P3183" s="2" t="e">
        <f>IF(Produit_Tarif_Stock!#REF!&lt;&gt;0,Produit_Tarif_Stock!#REF!,"")</f>
        <v>#REF!</v>
      </c>
      <c r="Q3183" s="518" t="e">
        <f>IF(Produit_Tarif_Stock!#REF!&lt;&gt;0,(E3183-(E3183*H3183)-Produit_Tarif_Stock!#REF!)/Produit_Tarif_Stock!#REF!*100,(E3183-(E3183*H3183)-Produit_Tarif_Stock!#REF!)/Produit_Tarif_Stock!#REF!*100)</f>
        <v>#REF!</v>
      </c>
      <c r="R3183" s="523">
        <f t="shared" si="101"/>
        <v>0</v>
      </c>
      <c r="S3183" s="524" t="e">
        <f>Produit_Tarif_Stock!#REF!</f>
        <v>#REF!</v>
      </c>
    </row>
    <row r="3184" spans="1:19" ht="24.75" customHeight="1">
      <c r="A3184" s="228" t="e">
        <f>Produit_Tarif_Stock!#REF!</f>
        <v>#REF!</v>
      </c>
      <c r="B3184" s="118" t="e">
        <f>IF(Produit_Tarif_Stock!#REF!&lt;&gt;"",Produit_Tarif_Stock!#REF!,"")</f>
        <v>#REF!</v>
      </c>
      <c r="C3184" s="502" t="e">
        <f>IF(Produit_Tarif_Stock!#REF!&lt;&gt;"",Produit_Tarif_Stock!#REF!,"")</f>
        <v>#REF!</v>
      </c>
      <c r="D3184" s="505" t="e">
        <f>IF(Produit_Tarif_Stock!#REF!&lt;&gt;"",Produit_Tarif_Stock!#REF!,"")</f>
        <v>#REF!</v>
      </c>
      <c r="E3184" s="514" t="e">
        <f>IF(Produit_Tarif_Stock!#REF!&lt;&gt;0,Produit_Tarif_Stock!#REF!,"")</f>
        <v>#REF!</v>
      </c>
      <c r="F3184" s="2" t="e">
        <f>IF(Produit_Tarif_Stock!#REF!&lt;&gt;"",Produit_Tarif_Stock!#REF!,"")</f>
        <v>#REF!</v>
      </c>
      <c r="G3184" s="506" t="e">
        <f>IF(Produit_Tarif_Stock!#REF!&lt;&gt;0,Produit_Tarif_Stock!#REF!,"")</f>
        <v>#REF!</v>
      </c>
      <c r="I3184" s="506" t="str">
        <f t="shared" si="100"/>
        <v/>
      </c>
      <c r="J3184" s="2" t="e">
        <f>IF(Produit_Tarif_Stock!#REF!&lt;&gt;0,Produit_Tarif_Stock!#REF!,"")</f>
        <v>#REF!</v>
      </c>
      <c r="K3184" s="2" t="e">
        <f>IF(Produit_Tarif_Stock!#REF!&lt;&gt;0,Produit_Tarif_Stock!#REF!,"")</f>
        <v>#REF!</v>
      </c>
      <c r="L3184" s="114" t="e">
        <f>IF(Produit_Tarif_Stock!#REF!&lt;&gt;0,Produit_Tarif_Stock!#REF!,"")</f>
        <v>#REF!</v>
      </c>
      <c r="M3184" s="114" t="e">
        <f>IF(Produit_Tarif_Stock!#REF!&lt;&gt;0,Produit_Tarif_Stock!#REF!,"")</f>
        <v>#REF!</v>
      </c>
      <c r="N3184" s="454"/>
      <c r="P3184" s="2" t="e">
        <f>IF(Produit_Tarif_Stock!#REF!&lt;&gt;0,Produit_Tarif_Stock!#REF!,"")</f>
        <v>#REF!</v>
      </c>
      <c r="Q3184" s="518" t="e">
        <f>IF(Produit_Tarif_Stock!#REF!&lt;&gt;0,(E3184-(E3184*H3184)-Produit_Tarif_Stock!#REF!)/Produit_Tarif_Stock!#REF!*100,(E3184-(E3184*H3184)-Produit_Tarif_Stock!#REF!)/Produit_Tarif_Stock!#REF!*100)</f>
        <v>#REF!</v>
      </c>
      <c r="R3184" s="523">
        <f t="shared" si="101"/>
        <v>0</v>
      </c>
      <c r="S3184" s="524" t="e">
        <f>Produit_Tarif_Stock!#REF!</f>
        <v>#REF!</v>
      </c>
    </row>
    <row r="3185" spans="1:19" ht="24.75" customHeight="1">
      <c r="A3185" s="228" t="e">
        <f>Produit_Tarif_Stock!#REF!</f>
        <v>#REF!</v>
      </c>
      <c r="B3185" s="118" t="e">
        <f>IF(Produit_Tarif_Stock!#REF!&lt;&gt;"",Produit_Tarif_Stock!#REF!,"")</f>
        <v>#REF!</v>
      </c>
      <c r="C3185" s="502" t="e">
        <f>IF(Produit_Tarif_Stock!#REF!&lt;&gt;"",Produit_Tarif_Stock!#REF!,"")</f>
        <v>#REF!</v>
      </c>
      <c r="D3185" s="505" t="e">
        <f>IF(Produit_Tarif_Stock!#REF!&lt;&gt;"",Produit_Tarif_Stock!#REF!,"")</f>
        <v>#REF!</v>
      </c>
      <c r="E3185" s="514" t="e">
        <f>IF(Produit_Tarif_Stock!#REF!&lt;&gt;0,Produit_Tarif_Stock!#REF!,"")</f>
        <v>#REF!</v>
      </c>
      <c r="F3185" s="2" t="e">
        <f>IF(Produit_Tarif_Stock!#REF!&lt;&gt;"",Produit_Tarif_Stock!#REF!,"")</f>
        <v>#REF!</v>
      </c>
      <c r="G3185" s="506" t="e">
        <f>IF(Produit_Tarif_Stock!#REF!&lt;&gt;0,Produit_Tarif_Stock!#REF!,"")</f>
        <v>#REF!</v>
      </c>
      <c r="I3185" s="506" t="str">
        <f t="shared" si="100"/>
        <v/>
      </c>
      <c r="J3185" s="2" t="e">
        <f>IF(Produit_Tarif_Stock!#REF!&lt;&gt;0,Produit_Tarif_Stock!#REF!,"")</f>
        <v>#REF!</v>
      </c>
      <c r="K3185" s="2" t="e">
        <f>IF(Produit_Tarif_Stock!#REF!&lt;&gt;0,Produit_Tarif_Stock!#REF!,"")</f>
        <v>#REF!</v>
      </c>
      <c r="L3185" s="114" t="e">
        <f>IF(Produit_Tarif_Stock!#REF!&lt;&gt;0,Produit_Tarif_Stock!#REF!,"")</f>
        <v>#REF!</v>
      </c>
      <c r="M3185" s="114" t="e">
        <f>IF(Produit_Tarif_Stock!#REF!&lt;&gt;0,Produit_Tarif_Stock!#REF!,"")</f>
        <v>#REF!</v>
      </c>
      <c r="N3185" s="454"/>
      <c r="P3185" s="2" t="e">
        <f>IF(Produit_Tarif_Stock!#REF!&lt;&gt;0,Produit_Tarif_Stock!#REF!,"")</f>
        <v>#REF!</v>
      </c>
      <c r="Q3185" s="518" t="e">
        <f>IF(Produit_Tarif_Stock!#REF!&lt;&gt;0,(E3185-(E3185*H3185)-Produit_Tarif_Stock!#REF!)/Produit_Tarif_Stock!#REF!*100,(E3185-(E3185*H3185)-Produit_Tarif_Stock!#REF!)/Produit_Tarif_Stock!#REF!*100)</f>
        <v>#REF!</v>
      </c>
      <c r="R3185" s="523">
        <f t="shared" si="101"/>
        <v>0</v>
      </c>
      <c r="S3185" s="524" t="e">
        <f>Produit_Tarif_Stock!#REF!</f>
        <v>#REF!</v>
      </c>
    </row>
    <row r="3186" spans="1:19" ht="24.75" customHeight="1">
      <c r="A3186" s="228" t="e">
        <f>Produit_Tarif_Stock!#REF!</f>
        <v>#REF!</v>
      </c>
      <c r="B3186" s="118" t="e">
        <f>IF(Produit_Tarif_Stock!#REF!&lt;&gt;"",Produit_Tarif_Stock!#REF!,"")</f>
        <v>#REF!</v>
      </c>
      <c r="C3186" s="502" t="e">
        <f>IF(Produit_Tarif_Stock!#REF!&lt;&gt;"",Produit_Tarif_Stock!#REF!,"")</f>
        <v>#REF!</v>
      </c>
      <c r="D3186" s="505" t="e">
        <f>IF(Produit_Tarif_Stock!#REF!&lt;&gt;"",Produit_Tarif_Stock!#REF!,"")</f>
        <v>#REF!</v>
      </c>
      <c r="E3186" s="514" t="e">
        <f>IF(Produit_Tarif_Stock!#REF!&lt;&gt;0,Produit_Tarif_Stock!#REF!,"")</f>
        <v>#REF!</v>
      </c>
      <c r="F3186" s="2" t="e">
        <f>IF(Produit_Tarif_Stock!#REF!&lt;&gt;"",Produit_Tarif_Stock!#REF!,"")</f>
        <v>#REF!</v>
      </c>
      <c r="G3186" s="506" t="e">
        <f>IF(Produit_Tarif_Stock!#REF!&lt;&gt;0,Produit_Tarif_Stock!#REF!,"")</f>
        <v>#REF!</v>
      </c>
      <c r="I3186" s="506" t="str">
        <f t="shared" si="100"/>
        <v/>
      </c>
      <c r="J3186" s="2" t="e">
        <f>IF(Produit_Tarif_Stock!#REF!&lt;&gt;0,Produit_Tarif_Stock!#REF!,"")</f>
        <v>#REF!</v>
      </c>
      <c r="K3186" s="2" t="e">
        <f>IF(Produit_Tarif_Stock!#REF!&lt;&gt;0,Produit_Tarif_Stock!#REF!,"")</f>
        <v>#REF!</v>
      </c>
      <c r="L3186" s="114" t="e">
        <f>IF(Produit_Tarif_Stock!#REF!&lt;&gt;0,Produit_Tarif_Stock!#REF!,"")</f>
        <v>#REF!</v>
      </c>
      <c r="M3186" s="114" t="e">
        <f>IF(Produit_Tarif_Stock!#REF!&lt;&gt;0,Produit_Tarif_Stock!#REF!,"")</f>
        <v>#REF!</v>
      </c>
      <c r="N3186" s="454"/>
      <c r="P3186" s="2" t="e">
        <f>IF(Produit_Tarif_Stock!#REF!&lt;&gt;0,Produit_Tarif_Stock!#REF!,"")</f>
        <v>#REF!</v>
      </c>
      <c r="Q3186" s="518" t="e">
        <f>IF(Produit_Tarif_Stock!#REF!&lt;&gt;0,(E3186-(E3186*H3186)-Produit_Tarif_Stock!#REF!)/Produit_Tarif_Stock!#REF!*100,(E3186-(E3186*H3186)-Produit_Tarif_Stock!#REF!)/Produit_Tarif_Stock!#REF!*100)</f>
        <v>#REF!</v>
      </c>
      <c r="R3186" s="523">
        <f t="shared" si="101"/>
        <v>0</v>
      </c>
      <c r="S3186" s="524" t="e">
        <f>Produit_Tarif_Stock!#REF!</f>
        <v>#REF!</v>
      </c>
    </row>
    <row r="3187" spans="1:19" ht="24.75" customHeight="1">
      <c r="A3187" s="228" t="e">
        <f>Produit_Tarif_Stock!#REF!</f>
        <v>#REF!</v>
      </c>
      <c r="B3187" s="118" t="e">
        <f>IF(Produit_Tarif_Stock!#REF!&lt;&gt;"",Produit_Tarif_Stock!#REF!,"")</f>
        <v>#REF!</v>
      </c>
      <c r="C3187" s="502" t="e">
        <f>IF(Produit_Tarif_Stock!#REF!&lt;&gt;"",Produit_Tarif_Stock!#REF!,"")</f>
        <v>#REF!</v>
      </c>
      <c r="D3187" s="505" t="e">
        <f>IF(Produit_Tarif_Stock!#REF!&lt;&gt;"",Produit_Tarif_Stock!#REF!,"")</f>
        <v>#REF!</v>
      </c>
      <c r="E3187" s="514" t="e">
        <f>IF(Produit_Tarif_Stock!#REF!&lt;&gt;0,Produit_Tarif_Stock!#REF!,"")</f>
        <v>#REF!</v>
      </c>
      <c r="F3187" s="2" t="e">
        <f>IF(Produit_Tarif_Stock!#REF!&lt;&gt;"",Produit_Tarif_Stock!#REF!,"")</f>
        <v>#REF!</v>
      </c>
      <c r="G3187" s="506" t="e">
        <f>IF(Produit_Tarif_Stock!#REF!&lt;&gt;0,Produit_Tarif_Stock!#REF!,"")</f>
        <v>#REF!</v>
      </c>
      <c r="I3187" s="506" t="str">
        <f t="shared" si="100"/>
        <v/>
      </c>
      <c r="J3187" s="2" t="e">
        <f>IF(Produit_Tarif_Stock!#REF!&lt;&gt;0,Produit_Tarif_Stock!#REF!,"")</f>
        <v>#REF!</v>
      </c>
      <c r="K3187" s="2" t="e">
        <f>IF(Produit_Tarif_Stock!#REF!&lt;&gt;0,Produit_Tarif_Stock!#REF!,"")</f>
        <v>#REF!</v>
      </c>
      <c r="L3187" s="114" t="e">
        <f>IF(Produit_Tarif_Stock!#REF!&lt;&gt;0,Produit_Tarif_Stock!#REF!,"")</f>
        <v>#REF!</v>
      </c>
      <c r="M3187" s="114" t="e">
        <f>IF(Produit_Tarif_Stock!#REF!&lt;&gt;0,Produit_Tarif_Stock!#REF!,"")</f>
        <v>#REF!</v>
      </c>
      <c r="N3187" s="454"/>
      <c r="P3187" s="2" t="e">
        <f>IF(Produit_Tarif_Stock!#REF!&lt;&gt;0,Produit_Tarif_Stock!#REF!,"")</f>
        <v>#REF!</v>
      </c>
      <c r="Q3187" s="518" t="e">
        <f>IF(Produit_Tarif_Stock!#REF!&lt;&gt;0,(E3187-(E3187*H3187)-Produit_Tarif_Stock!#REF!)/Produit_Tarif_Stock!#REF!*100,(E3187-(E3187*H3187)-Produit_Tarif_Stock!#REF!)/Produit_Tarif_Stock!#REF!*100)</f>
        <v>#REF!</v>
      </c>
      <c r="R3187" s="523">
        <f t="shared" si="101"/>
        <v>0</v>
      </c>
      <c r="S3187" s="524" t="e">
        <f>Produit_Tarif_Stock!#REF!</f>
        <v>#REF!</v>
      </c>
    </row>
    <row r="3188" spans="1:19" ht="24.75" customHeight="1">
      <c r="A3188" s="228" t="e">
        <f>Produit_Tarif_Stock!#REF!</f>
        <v>#REF!</v>
      </c>
      <c r="B3188" s="118" t="e">
        <f>IF(Produit_Tarif_Stock!#REF!&lt;&gt;"",Produit_Tarif_Stock!#REF!,"")</f>
        <v>#REF!</v>
      </c>
      <c r="C3188" s="502" t="e">
        <f>IF(Produit_Tarif_Stock!#REF!&lt;&gt;"",Produit_Tarif_Stock!#REF!,"")</f>
        <v>#REF!</v>
      </c>
      <c r="D3188" s="505" t="e">
        <f>IF(Produit_Tarif_Stock!#REF!&lt;&gt;"",Produit_Tarif_Stock!#REF!,"")</f>
        <v>#REF!</v>
      </c>
      <c r="E3188" s="514" t="e">
        <f>IF(Produit_Tarif_Stock!#REF!&lt;&gt;0,Produit_Tarif_Stock!#REF!,"")</f>
        <v>#REF!</v>
      </c>
      <c r="F3188" s="2" t="e">
        <f>IF(Produit_Tarif_Stock!#REF!&lt;&gt;"",Produit_Tarif_Stock!#REF!,"")</f>
        <v>#REF!</v>
      </c>
      <c r="G3188" s="506" t="e">
        <f>IF(Produit_Tarif_Stock!#REF!&lt;&gt;0,Produit_Tarif_Stock!#REF!,"")</f>
        <v>#REF!</v>
      </c>
      <c r="I3188" s="506" t="str">
        <f t="shared" si="100"/>
        <v/>
      </c>
      <c r="J3188" s="2" t="e">
        <f>IF(Produit_Tarif_Stock!#REF!&lt;&gt;0,Produit_Tarif_Stock!#REF!,"")</f>
        <v>#REF!</v>
      </c>
      <c r="K3188" s="2" t="e">
        <f>IF(Produit_Tarif_Stock!#REF!&lt;&gt;0,Produit_Tarif_Stock!#REF!,"")</f>
        <v>#REF!</v>
      </c>
      <c r="L3188" s="114" t="e">
        <f>IF(Produit_Tarif_Stock!#REF!&lt;&gt;0,Produit_Tarif_Stock!#REF!,"")</f>
        <v>#REF!</v>
      </c>
      <c r="M3188" s="114" t="e">
        <f>IF(Produit_Tarif_Stock!#REF!&lt;&gt;0,Produit_Tarif_Stock!#REF!,"")</f>
        <v>#REF!</v>
      </c>
      <c r="N3188" s="454"/>
      <c r="P3188" s="2" t="e">
        <f>IF(Produit_Tarif_Stock!#REF!&lt;&gt;0,Produit_Tarif_Stock!#REF!,"")</f>
        <v>#REF!</v>
      </c>
      <c r="Q3188" s="518" t="e">
        <f>IF(Produit_Tarif_Stock!#REF!&lt;&gt;0,(E3188-(E3188*H3188)-Produit_Tarif_Stock!#REF!)/Produit_Tarif_Stock!#REF!*100,(E3188-(E3188*H3188)-Produit_Tarif_Stock!#REF!)/Produit_Tarif_Stock!#REF!*100)</f>
        <v>#REF!</v>
      </c>
      <c r="R3188" s="523">
        <f t="shared" si="101"/>
        <v>0</v>
      </c>
      <c r="S3188" s="524" t="e">
        <f>Produit_Tarif_Stock!#REF!</f>
        <v>#REF!</v>
      </c>
    </row>
    <row r="3189" spans="1:19" ht="24.75" customHeight="1">
      <c r="A3189" s="228" t="e">
        <f>Produit_Tarif_Stock!#REF!</f>
        <v>#REF!</v>
      </c>
      <c r="B3189" s="118" t="e">
        <f>IF(Produit_Tarif_Stock!#REF!&lt;&gt;"",Produit_Tarif_Stock!#REF!,"")</f>
        <v>#REF!</v>
      </c>
      <c r="C3189" s="502" t="e">
        <f>IF(Produit_Tarif_Stock!#REF!&lt;&gt;"",Produit_Tarif_Stock!#REF!,"")</f>
        <v>#REF!</v>
      </c>
      <c r="D3189" s="505" t="e">
        <f>IF(Produit_Tarif_Stock!#REF!&lt;&gt;"",Produit_Tarif_Stock!#REF!,"")</f>
        <v>#REF!</v>
      </c>
      <c r="E3189" s="514" t="e">
        <f>IF(Produit_Tarif_Stock!#REF!&lt;&gt;0,Produit_Tarif_Stock!#REF!,"")</f>
        <v>#REF!</v>
      </c>
      <c r="F3189" s="2" t="e">
        <f>IF(Produit_Tarif_Stock!#REF!&lt;&gt;"",Produit_Tarif_Stock!#REF!,"")</f>
        <v>#REF!</v>
      </c>
      <c r="G3189" s="506" t="e">
        <f>IF(Produit_Tarif_Stock!#REF!&lt;&gt;0,Produit_Tarif_Stock!#REF!,"")</f>
        <v>#REF!</v>
      </c>
      <c r="I3189" s="506" t="str">
        <f t="shared" si="100"/>
        <v/>
      </c>
      <c r="J3189" s="2" t="e">
        <f>IF(Produit_Tarif_Stock!#REF!&lt;&gt;0,Produit_Tarif_Stock!#REF!,"")</f>
        <v>#REF!</v>
      </c>
      <c r="K3189" s="2" t="e">
        <f>IF(Produit_Tarif_Stock!#REF!&lt;&gt;0,Produit_Tarif_Stock!#REF!,"")</f>
        <v>#REF!</v>
      </c>
      <c r="L3189" s="114" t="e">
        <f>IF(Produit_Tarif_Stock!#REF!&lt;&gt;0,Produit_Tarif_Stock!#REF!,"")</f>
        <v>#REF!</v>
      </c>
      <c r="M3189" s="114" t="e">
        <f>IF(Produit_Tarif_Stock!#REF!&lt;&gt;0,Produit_Tarif_Stock!#REF!,"")</f>
        <v>#REF!</v>
      </c>
      <c r="N3189" s="454"/>
      <c r="P3189" s="2" t="e">
        <f>IF(Produit_Tarif_Stock!#REF!&lt;&gt;0,Produit_Tarif_Stock!#REF!,"")</f>
        <v>#REF!</v>
      </c>
      <c r="Q3189" s="518" t="e">
        <f>IF(Produit_Tarif_Stock!#REF!&lt;&gt;0,(E3189-(E3189*H3189)-Produit_Tarif_Stock!#REF!)/Produit_Tarif_Stock!#REF!*100,(E3189-(E3189*H3189)-Produit_Tarif_Stock!#REF!)/Produit_Tarif_Stock!#REF!*100)</f>
        <v>#REF!</v>
      </c>
      <c r="R3189" s="523">
        <f t="shared" si="101"/>
        <v>0</v>
      </c>
      <c r="S3189" s="524" t="e">
        <f>Produit_Tarif_Stock!#REF!</f>
        <v>#REF!</v>
      </c>
    </row>
    <row r="3190" spans="1:19" ht="24.75" customHeight="1">
      <c r="A3190" s="228" t="e">
        <f>Produit_Tarif_Stock!#REF!</f>
        <v>#REF!</v>
      </c>
      <c r="B3190" s="118" t="e">
        <f>IF(Produit_Tarif_Stock!#REF!&lt;&gt;"",Produit_Tarif_Stock!#REF!,"")</f>
        <v>#REF!</v>
      </c>
      <c r="C3190" s="502" t="e">
        <f>IF(Produit_Tarif_Stock!#REF!&lt;&gt;"",Produit_Tarif_Stock!#REF!,"")</f>
        <v>#REF!</v>
      </c>
      <c r="D3190" s="505" t="e">
        <f>IF(Produit_Tarif_Stock!#REF!&lt;&gt;"",Produit_Tarif_Stock!#REF!,"")</f>
        <v>#REF!</v>
      </c>
      <c r="E3190" s="514" t="e">
        <f>IF(Produit_Tarif_Stock!#REF!&lt;&gt;0,Produit_Tarif_Stock!#REF!,"")</f>
        <v>#REF!</v>
      </c>
      <c r="F3190" s="2" t="e">
        <f>IF(Produit_Tarif_Stock!#REF!&lt;&gt;"",Produit_Tarif_Stock!#REF!,"")</f>
        <v>#REF!</v>
      </c>
      <c r="G3190" s="506" t="e">
        <f>IF(Produit_Tarif_Stock!#REF!&lt;&gt;0,Produit_Tarif_Stock!#REF!,"")</f>
        <v>#REF!</v>
      </c>
      <c r="I3190" s="506" t="str">
        <f t="shared" si="100"/>
        <v/>
      </c>
      <c r="J3190" s="2" t="e">
        <f>IF(Produit_Tarif_Stock!#REF!&lt;&gt;0,Produit_Tarif_Stock!#REF!,"")</f>
        <v>#REF!</v>
      </c>
      <c r="K3190" s="2" t="e">
        <f>IF(Produit_Tarif_Stock!#REF!&lt;&gt;0,Produit_Tarif_Stock!#REF!,"")</f>
        <v>#REF!</v>
      </c>
      <c r="L3190" s="114" t="e">
        <f>IF(Produit_Tarif_Stock!#REF!&lt;&gt;0,Produit_Tarif_Stock!#REF!,"")</f>
        <v>#REF!</v>
      </c>
      <c r="M3190" s="114" t="e">
        <f>IF(Produit_Tarif_Stock!#REF!&lt;&gt;0,Produit_Tarif_Stock!#REF!,"")</f>
        <v>#REF!</v>
      </c>
      <c r="N3190" s="454"/>
      <c r="P3190" s="2" t="e">
        <f>IF(Produit_Tarif_Stock!#REF!&lt;&gt;0,Produit_Tarif_Stock!#REF!,"")</f>
        <v>#REF!</v>
      </c>
      <c r="Q3190" s="518" t="e">
        <f>IF(Produit_Tarif_Stock!#REF!&lt;&gt;0,(E3190-(E3190*H3190)-Produit_Tarif_Stock!#REF!)/Produit_Tarif_Stock!#REF!*100,(E3190-(E3190*H3190)-Produit_Tarif_Stock!#REF!)/Produit_Tarif_Stock!#REF!*100)</f>
        <v>#REF!</v>
      </c>
      <c r="R3190" s="523">
        <f t="shared" si="101"/>
        <v>0</v>
      </c>
      <c r="S3190" s="524" t="e">
        <f>Produit_Tarif_Stock!#REF!</f>
        <v>#REF!</v>
      </c>
    </row>
    <row r="3191" spans="1:19" ht="24.75" customHeight="1">
      <c r="A3191" s="228" t="e">
        <f>Produit_Tarif_Stock!#REF!</f>
        <v>#REF!</v>
      </c>
      <c r="B3191" s="118" t="e">
        <f>IF(Produit_Tarif_Stock!#REF!&lt;&gt;"",Produit_Tarif_Stock!#REF!,"")</f>
        <v>#REF!</v>
      </c>
      <c r="C3191" s="502" t="e">
        <f>IF(Produit_Tarif_Stock!#REF!&lt;&gt;"",Produit_Tarif_Stock!#REF!,"")</f>
        <v>#REF!</v>
      </c>
      <c r="D3191" s="505" t="e">
        <f>IF(Produit_Tarif_Stock!#REF!&lt;&gt;"",Produit_Tarif_Stock!#REF!,"")</f>
        <v>#REF!</v>
      </c>
      <c r="E3191" s="514" t="e">
        <f>IF(Produit_Tarif_Stock!#REF!&lt;&gt;0,Produit_Tarif_Stock!#REF!,"")</f>
        <v>#REF!</v>
      </c>
      <c r="F3191" s="2" t="e">
        <f>IF(Produit_Tarif_Stock!#REF!&lt;&gt;"",Produit_Tarif_Stock!#REF!,"")</f>
        <v>#REF!</v>
      </c>
      <c r="G3191" s="506" t="e">
        <f>IF(Produit_Tarif_Stock!#REF!&lt;&gt;0,Produit_Tarif_Stock!#REF!,"")</f>
        <v>#REF!</v>
      </c>
      <c r="I3191" s="506" t="str">
        <f t="shared" si="100"/>
        <v/>
      </c>
      <c r="J3191" s="2" t="e">
        <f>IF(Produit_Tarif_Stock!#REF!&lt;&gt;0,Produit_Tarif_Stock!#REF!,"")</f>
        <v>#REF!</v>
      </c>
      <c r="K3191" s="2" t="e">
        <f>IF(Produit_Tarif_Stock!#REF!&lt;&gt;0,Produit_Tarif_Stock!#REF!,"")</f>
        <v>#REF!</v>
      </c>
      <c r="L3191" s="114" t="e">
        <f>IF(Produit_Tarif_Stock!#REF!&lt;&gt;0,Produit_Tarif_Stock!#REF!,"")</f>
        <v>#REF!</v>
      </c>
      <c r="M3191" s="114" t="e">
        <f>IF(Produit_Tarif_Stock!#REF!&lt;&gt;0,Produit_Tarif_Stock!#REF!,"")</f>
        <v>#REF!</v>
      </c>
      <c r="N3191" s="454"/>
      <c r="P3191" s="2" t="e">
        <f>IF(Produit_Tarif_Stock!#REF!&lt;&gt;0,Produit_Tarif_Stock!#REF!,"")</f>
        <v>#REF!</v>
      </c>
      <c r="Q3191" s="518" t="e">
        <f>IF(Produit_Tarif_Stock!#REF!&lt;&gt;0,(E3191-(E3191*H3191)-Produit_Tarif_Stock!#REF!)/Produit_Tarif_Stock!#REF!*100,(E3191-(E3191*H3191)-Produit_Tarif_Stock!#REF!)/Produit_Tarif_Stock!#REF!*100)</f>
        <v>#REF!</v>
      </c>
      <c r="R3191" s="523">
        <f t="shared" si="101"/>
        <v>0</v>
      </c>
      <c r="S3191" s="524" t="e">
        <f>Produit_Tarif_Stock!#REF!</f>
        <v>#REF!</v>
      </c>
    </row>
    <row r="3192" spans="1:19" ht="24.75" customHeight="1">
      <c r="A3192" s="228" t="e">
        <f>Produit_Tarif_Stock!#REF!</f>
        <v>#REF!</v>
      </c>
      <c r="B3192" s="118" t="e">
        <f>IF(Produit_Tarif_Stock!#REF!&lt;&gt;"",Produit_Tarif_Stock!#REF!,"")</f>
        <v>#REF!</v>
      </c>
      <c r="C3192" s="502" t="e">
        <f>IF(Produit_Tarif_Stock!#REF!&lt;&gt;"",Produit_Tarif_Stock!#REF!,"")</f>
        <v>#REF!</v>
      </c>
      <c r="D3192" s="505" t="e">
        <f>IF(Produit_Tarif_Stock!#REF!&lt;&gt;"",Produit_Tarif_Stock!#REF!,"")</f>
        <v>#REF!</v>
      </c>
      <c r="E3192" s="514" t="e">
        <f>IF(Produit_Tarif_Stock!#REF!&lt;&gt;0,Produit_Tarif_Stock!#REF!,"")</f>
        <v>#REF!</v>
      </c>
      <c r="F3192" s="2" t="e">
        <f>IF(Produit_Tarif_Stock!#REF!&lt;&gt;"",Produit_Tarif_Stock!#REF!,"")</f>
        <v>#REF!</v>
      </c>
      <c r="G3192" s="506" t="e">
        <f>IF(Produit_Tarif_Stock!#REF!&lt;&gt;0,Produit_Tarif_Stock!#REF!,"")</f>
        <v>#REF!</v>
      </c>
      <c r="I3192" s="506" t="str">
        <f t="shared" si="100"/>
        <v/>
      </c>
      <c r="J3192" s="2" t="e">
        <f>IF(Produit_Tarif_Stock!#REF!&lt;&gt;0,Produit_Tarif_Stock!#REF!,"")</f>
        <v>#REF!</v>
      </c>
      <c r="K3192" s="2" t="e">
        <f>IF(Produit_Tarif_Stock!#REF!&lt;&gt;0,Produit_Tarif_Stock!#REF!,"")</f>
        <v>#REF!</v>
      </c>
      <c r="L3192" s="114" t="e">
        <f>IF(Produit_Tarif_Stock!#REF!&lt;&gt;0,Produit_Tarif_Stock!#REF!,"")</f>
        <v>#REF!</v>
      </c>
      <c r="M3192" s="114" t="e">
        <f>IF(Produit_Tarif_Stock!#REF!&lt;&gt;0,Produit_Tarif_Stock!#REF!,"")</f>
        <v>#REF!</v>
      </c>
      <c r="N3192" s="454"/>
      <c r="P3192" s="2" t="e">
        <f>IF(Produit_Tarif_Stock!#REF!&lt;&gt;0,Produit_Tarif_Stock!#REF!,"")</f>
        <v>#REF!</v>
      </c>
      <c r="Q3192" s="518" t="e">
        <f>IF(Produit_Tarif_Stock!#REF!&lt;&gt;0,(E3192-(E3192*H3192)-Produit_Tarif_Stock!#REF!)/Produit_Tarif_Stock!#REF!*100,(E3192-(E3192*H3192)-Produit_Tarif_Stock!#REF!)/Produit_Tarif_Stock!#REF!*100)</f>
        <v>#REF!</v>
      </c>
      <c r="R3192" s="523">
        <f t="shared" si="101"/>
        <v>0</v>
      </c>
      <c r="S3192" s="524" t="e">
        <f>Produit_Tarif_Stock!#REF!</f>
        <v>#REF!</v>
      </c>
    </row>
    <row r="3193" spans="1:19" ht="24.75" customHeight="1">
      <c r="A3193" s="228" t="e">
        <f>Produit_Tarif_Stock!#REF!</f>
        <v>#REF!</v>
      </c>
      <c r="B3193" s="118" t="e">
        <f>IF(Produit_Tarif_Stock!#REF!&lt;&gt;"",Produit_Tarif_Stock!#REF!,"")</f>
        <v>#REF!</v>
      </c>
      <c r="C3193" s="502" t="e">
        <f>IF(Produit_Tarif_Stock!#REF!&lt;&gt;"",Produit_Tarif_Stock!#REF!,"")</f>
        <v>#REF!</v>
      </c>
      <c r="D3193" s="505" t="e">
        <f>IF(Produit_Tarif_Stock!#REF!&lt;&gt;"",Produit_Tarif_Stock!#REF!,"")</f>
        <v>#REF!</v>
      </c>
      <c r="E3193" s="514" t="e">
        <f>IF(Produit_Tarif_Stock!#REF!&lt;&gt;0,Produit_Tarif_Stock!#REF!,"")</f>
        <v>#REF!</v>
      </c>
      <c r="F3193" s="2" t="e">
        <f>IF(Produit_Tarif_Stock!#REF!&lt;&gt;"",Produit_Tarif_Stock!#REF!,"")</f>
        <v>#REF!</v>
      </c>
      <c r="G3193" s="506" t="e">
        <f>IF(Produit_Tarif_Stock!#REF!&lt;&gt;0,Produit_Tarif_Stock!#REF!,"")</f>
        <v>#REF!</v>
      </c>
      <c r="I3193" s="506" t="str">
        <f t="shared" si="100"/>
        <v/>
      </c>
      <c r="J3193" s="2" t="e">
        <f>IF(Produit_Tarif_Stock!#REF!&lt;&gt;0,Produit_Tarif_Stock!#REF!,"")</f>
        <v>#REF!</v>
      </c>
      <c r="K3193" s="2" t="e">
        <f>IF(Produit_Tarif_Stock!#REF!&lt;&gt;0,Produit_Tarif_Stock!#REF!,"")</f>
        <v>#REF!</v>
      </c>
      <c r="L3193" s="114" t="e">
        <f>IF(Produit_Tarif_Stock!#REF!&lt;&gt;0,Produit_Tarif_Stock!#REF!,"")</f>
        <v>#REF!</v>
      </c>
      <c r="M3193" s="114" t="e">
        <f>IF(Produit_Tarif_Stock!#REF!&lt;&gt;0,Produit_Tarif_Stock!#REF!,"")</f>
        <v>#REF!</v>
      </c>
      <c r="N3193" s="454"/>
      <c r="P3193" s="2" t="e">
        <f>IF(Produit_Tarif_Stock!#REF!&lt;&gt;0,Produit_Tarif_Stock!#REF!,"")</f>
        <v>#REF!</v>
      </c>
      <c r="Q3193" s="518" t="e">
        <f>IF(Produit_Tarif_Stock!#REF!&lt;&gt;0,(E3193-(E3193*H3193)-Produit_Tarif_Stock!#REF!)/Produit_Tarif_Stock!#REF!*100,(E3193-(E3193*H3193)-Produit_Tarif_Stock!#REF!)/Produit_Tarif_Stock!#REF!*100)</f>
        <v>#REF!</v>
      </c>
      <c r="R3193" s="523">
        <f t="shared" si="101"/>
        <v>0</v>
      </c>
      <c r="S3193" s="524" t="e">
        <f>Produit_Tarif_Stock!#REF!</f>
        <v>#REF!</v>
      </c>
    </row>
    <row r="3194" spans="1:19" ht="24.75" customHeight="1">
      <c r="A3194" s="228" t="e">
        <f>Produit_Tarif_Stock!#REF!</f>
        <v>#REF!</v>
      </c>
      <c r="B3194" s="118" t="e">
        <f>IF(Produit_Tarif_Stock!#REF!&lt;&gt;"",Produit_Tarif_Stock!#REF!,"")</f>
        <v>#REF!</v>
      </c>
      <c r="C3194" s="502" t="e">
        <f>IF(Produit_Tarif_Stock!#REF!&lt;&gt;"",Produit_Tarif_Stock!#REF!,"")</f>
        <v>#REF!</v>
      </c>
      <c r="D3194" s="505" t="e">
        <f>IF(Produit_Tarif_Stock!#REF!&lt;&gt;"",Produit_Tarif_Stock!#REF!,"")</f>
        <v>#REF!</v>
      </c>
      <c r="E3194" s="514" t="e">
        <f>IF(Produit_Tarif_Stock!#REF!&lt;&gt;0,Produit_Tarif_Stock!#REF!,"")</f>
        <v>#REF!</v>
      </c>
      <c r="F3194" s="2" t="e">
        <f>IF(Produit_Tarif_Stock!#REF!&lt;&gt;"",Produit_Tarif_Stock!#REF!,"")</f>
        <v>#REF!</v>
      </c>
      <c r="G3194" s="506" t="e">
        <f>IF(Produit_Tarif_Stock!#REF!&lt;&gt;0,Produit_Tarif_Stock!#REF!,"")</f>
        <v>#REF!</v>
      </c>
      <c r="I3194" s="506" t="str">
        <f t="shared" si="100"/>
        <v/>
      </c>
      <c r="J3194" s="2" t="e">
        <f>IF(Produit_Tarif_Stock!#REF!&lt;&gt;0,Produit_Tarif_Stock!#REF!,"")</f>
        <v>#REF!</v>
      </c>
      <c r="K3194" s="2" t="e">
        <f>IF(Produit_Tarif_Stock!#REF!&lt;&gt;0,Produit_Tarif_Stock!#REF!,"")</f>
        <v>#REF!</v>
      </c>
      <c r="L3194" s="114" t="e">
        <f>IF(Produit_Tarif_Stock!#REF!&lt;&gt;0,Produit_Tarif_Stock!#REF!,"")</f>
        <v>#REF!</v>
      </c>
      <c r="M3194" s="114" t="e">
        <f>IF(Produit_Tarif_Stock!#REF!&lt;&gt;0,Produit_Tarif_Stock!#REF!,"")</f>
        <v>#REF!</v>
      </c>
      <c r="N3194" s="454"/>
      <c r="P3194" s="2" t="e">
        <f>IF(Produit_Tarif_Stock!#REF!&lt;&gt;0,Produit_Tarif_Stock!#REF!,"")</f>
        <v>#REF!</v>
      </c>
      <c r="Q3194" s="518" t="e">
        <f>IF(Produit_Tarif_Stock!#REF!&lt;&gt;0,(E3194-(E3194*H3194)-Produit_Tarif_Stock!#REF!)/Produit_Tarif_Stock!#REF!*100,(E3194-(E3194*H3194)-Produit_Tarif_Stock!#REF!)/Produit_Tarif_Stock!#REF!*100)</f>
        <v>#REF!</v>
      </c>
      <c r="R3194" s="523">
        <f t="shared" si="101"/>
        <v>0</v>
      </c>
      <c r="S3194" s="524" t="e">
        <f>Produit_Tarif_Stock!#REF!</f>
        <v>#REF!</v>
      </c>
    </row>
    <row r="3195" spans="1:19" ht="24.75" customHeight="1">
      <c r="A3195" s="228" t="e">
        <f>Produit_Tarif_Stock!#REF!</f>
        <v>#REF!</v>
      </c>
      <c r="B3195" s="118" t="e">
        <f>IF(Produit_Tarif_Stock!#REF!&lt;&gt;"",Produit_Tarif_Stock!#REF!,"")</f>
        <v>#REF!</v>
      </c>
      <c r="C3195" s="502" t="e">
        <f>IF(Produit_Tarif_Stock!#REF!&lt;&gt;"",Produit_Tarif_Stock!#REF!,"")</f>
        <v>#REF!</v>
      </c>
      <c r="D3195" s="505" t="e">
        <f>IF(Produit_Tarif_Stock!#REF!&lt;&gt;"",Produit_Tarif_Stock!#REF!,"")</f>
        <v>#REF!</v>
      </c>
      <c r="E3195" s="514" t="e">
        <f>IF(Produit_Tarif_Stock!#REF!&lt;&gt;0,Produit_Tarif_Stock!#REF!,"")</f>
        <v>#REF!</v>
      </c>
      <c r="F3195" s="2" t="e">
        <f>IF(Produit_Tarif_Stock!#REF!&lt;&gt;"",Produit_Tarif_Stock!#REF!,"")</f>
        <v>#REF!</v>
      </c>
      <c r="G3195" s="506" t="e">
        <f>IF(Produit_Tarif_Stock!#REF!&lt;&gt;0,Produit_Tarif_Stock!#REF!,"")</f>
        <v>#REF!</v>
      </c>
      <c r="I3195" s="506" t="str">
        <f t="shared" si="100"/>
        <v/>
      </c>
      <c r="J3195" s="2" t="e">
        <f>IF(Produit_Tarif_Stock!#REF!&lt;&gt;0,Produit_Tarif_Stock!#REF!,"")</f>
        <v>#REF!</v>
      </c>
      <c r="K3195" s="2" t="e">
        <f>IF(Produit_Tarif_Stock!#REF!&lt;&gt;0,Produit_Tarif_Stock!#REF!,"")</f>
        <v>#REF!</v>
      </c>
      <c r="L3195" s="114" t="e">
        <f>IF(Produit_Tarif_Stock!#REF!&lt;&gt;0,Produit_Tarif_Stock!#REF!,"")</f>
        <v>#REF!</v>
      </c>
      <c r="M3195" s="114" t="e">
        <f>IF(Produit_Tarif_Stock!#REF!&lt;&gt;0,Produit_Tarif_Stock!#REF!,"")</f>
        <v>#REF!</v>
      </c>
      <c r="N3195" s="454"/>
      <c r="P3195" s="2" t="e">
        <f>IF(Produit_Tarif_Stock!#REF!&lt;&gt;0,Produit_Tarif_Stock!#REF!,"")</f>
        <v>#REF!</v>
      </c>
      <c r="Q3195" s="518" t="e">
        <f>IF(Produit_Tarif_Stock!#REF!&lt;&gt;0,(E3195-(E3195*H3195)-Produit_Tarif_Stock!#REF!)/Produit_Tarif_Stock!#REF!*100,(E3195-(E3195*H3195)-Produit_Tarif_Stock!#REF!)/Produit_Tarif_Stock!#REF!*100)</f>
        <v>#REF!</v>
      </c>
      <c r="R3195" s="523">
        <f t="shared" si="101"/>
        <v>0</v>
      </c>
      <c r="S3195" s="524" t="e">
        <f>Produit_Tarif_Stock!#REF!</f>
        <v>#REF!</v>
      </c>
    </row>
    <row r="3196" spans="1:19" ht="24.75" customHeight="1">
      <c r="A3196" s="228" t="e">
        <f>Produit_Tarif_Stock!#REF!</f>
        <v>#REF!</v>
      </c>
      <c r="B3196" s="118" t="e">
        <f>IF(Produit_Tarif_Stock!#REF!&lt;&gt;"",Produit_Tarif_Stock!#REF!,"")</f>
        <v>#REF!</v>
      </c>
      <c r="C3196" s="502" t="e">
        <f>IF(Produit_Tarif_Stock!#REF!&lt;&gt;"",Produit_Tarif_Stock!#REF!,"")</f>
        <v>#REF!</v>
      </c>
      <c r="D3196" s="505" t="e">
        <f>IF(Produit_Tarif_Stock!#REF!&lt;&gt;"",Produit_Tarif_Stock!#REF!,"")</f>
        <v>#REF!</v>
      </c>
      <c r="E3196" s="514" t="e">
        <f>IF(Produit_Tarif_Stock!#REF!&lt;&gt;0,Produit_Tarif_Stock!#REF!,"")</f>
        <v>#REF!</v>
      </c>
      <c r="F3196" s="2" t="e">
        <f>IF(Produit_Tarif_Stock!#REF!&lt;&gt;"",Produit_Tarif_Stock!#REF!,"")</f>
        <v>#REF!</v>
      </c>
      <c r="G3196" s="506" t="e">
        <f>IF(Produit_Tarif_Stock!#REF!&lt;&gt;0,Produit_Tarif_Stock!#REF!,"")</f>
        <v>#REF!</v>
      </c>
      <c r="I3196" s="506" t="str">
        <f t="shared" si="100"/>
        <v/>
      </c>
      <c r="J3196" s="2" t="e">
        <f>IF(Produit_Tarif_Stock!#REF!&lt;&gt;0,Produit_Tarif_Stock!#REF!,"")</f>
        <v>#REF!</v>
      </c>
      <c r="K3196" s="2" t="e">
        <f>IF(Produit_Tarif_Stock!#REF!&lt;&gt;0,Produit_Tarif_Stock!#REF!,"")</f>
        <v>#REF!</v>
      </c>
      <c r="L3196" s="114" t="e">
        <f>IF(Produit_Tarif_Stock!#REF!&lt;&gt;0,Produit_Tarif_Stock!#REF!,"")</f>
        <v>#REF!</v>
      </c>
      <c r="M3196" s="114" t="e">
        <f>IF(Produit_Tarif_Stock!#REF!&lt;&gt;0,Produit_Tarif_Stock!#REF!,"")</f>
        <v>#REF!</v>
      </c>
      <c r="N3196" s="454"/>
      <c r="P3196" s="2" t="e">
        <f>IF(Produit_Tarif_Stock!#REF!&lt;&gt;0,Produit_Tarif_Stock!#REF!,"")</f>
        <v>#REF!</v>
      </c>
      <c r="Q3196" s="518" t="e">
        <f>IF(Produit_Tarif_Stock!#REF!&lt;&gt;0,(E3196-(E3196*H3196)-Produit_Tarif_Stock!#REF!)/Produit_Tarif_Stock!#REF!*100,(E3196-(E3196*H3196)-Produit_Tarif_Stock!#REF!)/Produit_Tarif_Stock!#REF!*100)</f>
        <v>#REF!</v>
      </c>
      <c r="R3196" s="523">
        <f t="shared" si="101"/>
        <v>0</v>
      </c>
      <c r="S3196" s="524" t="e">
        <f>Produit_Tarif_Stock!#REF!</f>
        <v>#REF!</v>
      </c>
    </row>
    <row r="3197" spans="1:19" ht="24.75" customHeight="1">
      <c r="A3197" s="228" t="e">
        <f>Produit_Tarif_Stock!#REF!</f>
        <v>#REF!</v>
      </c>
      <c r="B3197" s="118" t="e">
        <f>IF(Produit_Tarif_Stock!#REF!&lt;&gt;"",Produit_Tarif_Stock!#REF!,"")</f>
        <v>#REF!</v>
      </c>
      <c r="C3197" s="502" t="e">
        <f>IF(Produit_Tarif_Stock!#REF!&lt;&gt;"",Produit_Tarif_Stock!#REF!,"")</f>
        <v>#REF!</v>
      </c>
      <c r="D3197" s="505" t="e">
        <f>IF(Produit_Tarif_Stock!#REF!&lt;&gt;"",Produit_Tarif_Stock!#REF!,"")</f>
        <v>#REF!</v>
      </c>
      <c r="E3197" s="514" t="e">
        <f>IF(Produit_Tarif_Stock!#REF!&lt;&gt;0,Produit_Tarif_Stock!#REF!,"")</f>
        <v>#REF!</v>
      </c>
      <c r="F3197" s="2" t="e">
        <f>IF(Produit_Tarif_Stock!#REF!&lt;&gt;"",Produit_Tarif_Stock!#REF!,"")</f>
        <v>#REF!</v>
      </c>
      <c r="G3197" s="506" t="e">
        <f>IF(Produit_Tarif_Stock!#REF!&lt;&gt;0,Produit_Tarif_Stock!#REF!,"")</f>
        <v>#REF!</v>
      </c>
      <c r="I3197" s="506" t="str">
        <f t="shared" si="100"/>
        <v/>
      </c>
      <c r="J3197" s="2" t="e">
        <f>IF(Produit_Tarif_Stock!#REF!&lt;&gt;0,Produit_Tarif_Stock!#REF!,"")</f>
        <v>#REF!</v>
      </c>
      <c r="K3197" s="2" t="e">
        <f>IF(Produit_Tarif_Stock!#REF!&lt;&gt;0,Produit_Tarif_Stock!#REF!,"")</f>
        <v>#REF!</v>
      </c>
      <c r="L3197" s="114" t="e">
        <f>IF(Produit_Tarif_Stock!#REF!&lt;&gt;0,Produit_Tarif_Stock!#REF!,"")</f>
        <v>#REF!</v>
      </c>
      <c r="M3197" s="114" t="e">
        <f>IF(Produit_Tarif_Stock!#REF!&lt;&gt;0,Produit_Tarif_Stock!#REF!,"")</f>
        <v>#REF!</v>
      </c>
      <c r="N3197" s="454"/>
      <c r="P3197" s="2" t="e">
        <f>IF(Produit_Tarif_Stock!#REF!&lt;&gt;0,Produit_Tarif_Stock!#REF!,"")</f>
        <v>#REF!</v>
      </c>
      <c r="Q3197" s="518" t="e">
        <f>IF(Produit_Tarif_Stock!#REF!&lt;&gt;0,(E3197-(E3197*H3197)-Produit_Tarif_Stock!#REF!)/Produit_Tarif_Stock!#REF!*100,(E3197-(E3197*H3197)-Produit_Tarif_Stock!#REF!)/Produit_Tarif_Stock!#REF!*100)</f>
        <v>#REF!</v>
      </c>
      <c r="R3197" s="523">
        <f t="shared" si="101"/>
        <v>0</v>
      </c>
      <c r="S3197" s="524" t="e">
        <f>Produit_Tarif_Stock!#REF!</f>
        <v>#REF!</v>
      </c>
    </row>
    <row r="3198" spans="1:19" ht="24.75" customHeight="1">
      <c r="A3198" s="228" t="e">
        <f>Produit_Tarif_Stock!#REF!</f>
        <v>#REF!</v>
      </c>
      <c r="B3198" s="118" t="e">
        <f>IF(Produit_Tarif_Stock!#REF!&lt;&gt;"",Produit_Tarif_Stock!#REF!,"")</f>
        <v>#REF!</v>
      </c>
      <c r="C3198" s="502" t="e">
        <f>IF(Produit_Tarif_Stock!#REF!&lt;&gt;"",Produit_Tarif_Stock!#REF!,"")</f>
        <v>#REF!</v>
      </c>
      <c r="D3198" s="505" t="e">
        <f>IF(Produit_Tarif_Stock!#REF!&lt;&gt;"",Produit_Tarif_Stock!#REF!,"")</f>
        <v>#REF!</v>
      </c>
      <c r="E3198" s="514" t="e">
        <f>IF(Produit_Tarif_Stock!#REF!&lt;&gt;0,Produit_Tarif_Stock!#REF!,"")</f>
        <v>#REF!</v>
      </c>
      <c r="F3198" s="2" t="e">
        <f>IF(Produit_Tarif_Stock!#REF!&lt;&gt;"",Produit_Tarif_Stock!#REF!,"")</f>
        <v>#REF!</v>
      </c>
      <c r="G3198" s="506" t="e">
        <f>IF(Produit_Tarif_Stock!#REF!&lt;&gt;0,Produit_Tarif_Stock!#REF!,"")</f>
        <v>#REF!</v>
      </c>
      <c r="I3198" s="506" t="str">
        <f t="shared" si="100"/>
        <v/>
      </c>
      <c r="J3198" s="2" t="e">
        <f>IF(Produit_Tarif_Stock!#REF!&lt;&gt;0,Produit_Tarif_Stock!#REF!,"")</f>
        <v>#REF!</v>
      </c>
      <c r="K3198" s="2" t="e">
        <f>IF(Produit_Tarif_Stock!#REF!&lt;&gt;0,Produit_Tarif_Stock!#REF!,"")</f>
        <v>#REF!</v>
      </c>
      <c r="L3198" s="114" t="e">
        <f>IF(Produit_Tarif_Stock!#REF!&lt;&gt;0,Produit_Tarif_Stock!#REF!,"")</f>
        <v>#REF!</v>
      </c>
      <c r="M3198" s="114" t="e">
        <f>IF(Produit_Tarif_Stock!#REF!&lt;&gt;0,Produit_Tarif_Stock!#REF!,"")</f>
        <v>#REF!</v>
      </c>
      <c r="N3198" s="454"/>
      <c r="P3198" s="2" t="e">
        <f>IF(Produit_Tarif_Stock!#REF!&lt;&gt;0,Produit_Tarif_Stock!#REF!,"")</f>
        <v>#REF!</v>
      </c>
      <c r="Q3198" s="518" t="e">
        <f>IF(Produit_Tarif_Stock!#REF!&lt;&gt;0,(E3198-(E3198*H3198)-Produit_Tarif_Stock!#REF!)/Produit_Tarif_Stock!#REF!*100,(E3198-(E3198*H3198)-Produit_Tarif_Stock!#REF!)/Produit_Tarif_Stock!#REF!*100)</f>
        <v>#REF!</v>
      </c>
      <c r="R3198" s="523">
        <f t="shared" si="101"/>
        <v>0</v>
      </c>
      <c r="S3198" s="524" t="e">
        <f>Produit_Tarif_Stock!#REF!</f>
        <v>#REF!</v>
      </c>
    </row>
    <row r="3199" spans="1:19" ht="24.75" customHeight="1">
      <c r="A3199" s="228" t="e">
        <f>Produit_Tarif_Stock!#REF!</f>
        <v>#REF!</v>
      </c>
      <c r="B3199" s="118" t="e">
        <f>IF(Produit_Tarif_Stock!#REF!&lt;&gt;"",Produit_Tarif_Stock!#REF!,"")</f>
        <v>#REF!</v>
      </c>
      <c r="C3199" s="502" t="e">
        <f>IF(Produit_Tarif_Stock!#REF!&lt;&gt;"",Produit_Tarif_Stock!#REF!,"")</f>
        <v>#REF!</v>
      </c>
      <c r="D3199" s="505" t="e">
        <f>IF(Produit_Tarif_Stock!#REF!&lt;&gt;"",Produit_Tarif_Stock!#REF!,"")</f>
        <v>#REF!</v>
      </c>
      <c r="E3199" s="514" t="e">
        <f>IF(Produit_Tarif_Stock!#REF!&lt;&gt;0,Produit_Tarif_Stock!#REF!,"")</f>
        <v>#REF!</v>
      </c>
      <c r="F3199" s="2" t="e">
        <f>IF(Produit_Tarif_Stock!#REF!&lt;&gt;"",Produit_Tarif_Stock!#REF!,"")</f>
        <v>#REF!</v>
      </c>
      <c r="G3199" s="506" t="e">
        <f>IF(Produit_Tarif_Stock!#REF!&lt;&gt;0,Produit_Tarif_Stock!#REF!,"")</f>
        <v>#REF!</v>
      </c>
      <c r="I3199" s="506" t="str">
        <f t="shared" si="100"/>
        <v/>
      </c>
      <c r="J3199" s="2" t="e">
        <f>IF(Produit_Tarif_Stock!#REF!&lt;&gt;0,Produit_Tarif_Stock!#REF!,"")</f>
        <v>#REF!</v>
      </c>
      <c r="K3199" s="2" t="e">
        <f>IF(Produit_Tarif_Stock!#REF!&lt;&gt;0,Produit_Tarif_Stock!#REF!,"")</f>
        <v>#REF!</v>
      </c>
      <c r="L3199" s="114" t="e">
        <f>IF(Produit_Tarif_Stock!#REF!&lt;&gt;0,Produit_Tarif_Stock!#REF!,"")</f>
        <v>#REF!</v>
      </c>
      <c r="M3199" s="114" t="e">
        <f>IF(Produit_Tarif_Stock!#REF!&lt;&gt;0,Produit_Tarif_Stock!#REF!,"")</f>
        <v>#REF!</v>
      </c>
      <c r="N3199" s="454"/>
      <c r="P3199" s="2" t="e">
        <f>IF(Produit_Tarif_Stock!#REF!&lt;&gt;0,Produit_Tarif_Stock!#REF!,"")</f>
        <v>#REF!</v>
      </c>
      <c r="Q3199" s="518" t="e">
        <f>IF(Produit_Tarif_Stock!#REF!&lt;&gt;0,(E3199-(E3199*H3199)-Produit_Tarif_Stock!#REF!)/Produit_Tarif_Stock!#REF!*100,(E3199-(E3199*H3199)-Produit_Tarif_Stock!#REF!)/Produit_Tarif_Stock!#REF!*100)</f>
        <v>#REF!</v>
      </c>
      <c r="R3199" s="523">
        <f t="shared" si="101"/>
        <v>0</v>
      </c>
      <c r="S3199" s="524" t="e">
        <f>Produit_Tarif_Stock!#REF!</f>
        <v>#REF!</v>
      </c>
    </row>
    <row r="3200" spans="1:19" ht="24.75" customHeight="1">
      <c r="A3200" s="228" t="e">
        <f>Produit_Tarif_Stock!#REF!</f>
        <v>#REF!</v>
      </c>
      <c r="B3200" s="118" t="e">
        <f>IF(Produit_Tarif_Stock!#REF!&lt;&gt;"",Produit_Tarif_Stock!#REF!,"")</f>
        <v>#REF!</v>
      </c>
      <c r="C3200" s="502" t="e">
        <f>IF(Produit_Tarif_Stock!#REF!&lt;&gt;"",Produit_Tarif_Stock!#REF!,"")</f>
        <v>#REF!</v>
      </c>
      <c r="D3200" s="505" t="e">
        <f>IF(Produit_Tarif_Stock!#REF!&lt;&gt;"",Produit_Tarif_Stock!#REF!,"")</f>
        <v>#REF!</v>
      </c>
      <c r="E3200" s="514" t="e">
        <f>IF(Produit_Tarif_Stock!#REF!&lt;&gt;0,Produit_Tarif_Stock!#REF!,"")</f>
        <v>#REF!</v>
      </c>
      <c r="F3200" s="2" t="e">
        <f>IF(Produit_Tarif_Stock!#REF!&lt;&gt;"",Produit_Tarif_Stock!#REF!,"")</f>
        <v>#REF!</v>
      </c>
      <c r="G3200" s="506" t="e">
        <f>IF(Produit_Tarif_Stock!#REF!&lt;&gt;0,Produit_Tarif_Stock!#REF!,"")</f>
        <v>#REF!</v>
      </c>
      <c r="I3200" s="506" t="str">
        <f t="shared" si="100"/>
        <v/>
      </c>
      <c r="J3200" s="2" t="e">
        <f>IF(Produit_Tarif_Stock!#REF!&lt;&gt;0,Produit_Tarif_Stock!#REF!,"")</f>
        <v>#REF!</v>
      </c>
      <c r="K3200" s="2" t="e">
        <f>IF(Produit_Tarif_Stock!#REF!&lt;&gt;0,Produit_Tarif_Stock!#REF!,"")</f>
        <v>#REF!</v>
      </c>
      <c r="L3200" s="114" t="e">
        <f>IF(Produit_Tarif_Stock!#REF!&lt;&gt;0,Produit_Tarif_Stock!#REF!,"")</f>
        <v>#REF!</v>
      </c>
      <c r="M3200" s="114" t="e">
        <f>IF(Produit_Tarif_Stock!#REF!&lt;&gt;0,Produit_Tarif_Stock!#REF!,"")</f>
        <v>#REF!</v>
      </c>
      <c r="N3200" s="454"/>
      <c r="P3200" s="2" t="e">
        <f>IF(Produit_Tarif_Stock!#REF!&lt;&gt;0,Produit_Tarif_Stock!#REF!,"")</f>
        <v>#REF!</v>
      </c>
      <c r="Q3200" s="518" t="e">
        <f>IF(Produit_Tarif_Stock!#REF!&lt;&gt;0,(E3200-(E3200*H3200)-Produit_Tarif_Stock!#REF!)/Produit_Tarif_Stock!#REF!*100,(E3200-(E3200*H3200)-Produit_Tarif_Stock!#REF!)/Produit_Tarif_Stock!#REF!*100)</f>
        <v>#REF!</v>
      </c>
      <c r="R3200" s="523">
        <f t="shared" si="101"/>
        <v>0</v>
      </c>
      <c r="S3200" s="524" t="e">
        <f>Produit_Tarif_Stock!#REF!</f>
        <v>#REF!</v>
      </c>
    </row>
    <row r="3201" spans="1:19" ht="24.75" customHeight="1">
      <c r="A3201" s="228" t="e">
        <f>Produit_Tarif_Stock!#REF!</f>
        <v>#REF!</v>
      </c>
      <c r="B3201" s="118" t="e">
        <f>IF(Produit_Tarif_Stock!#REF!&lt;&gt;"",Produit_Tarif_Stock!#REF!,"")</f>
        <v>#REF!</v>
      </c>
      <c r="C3201" s="502" t="e">
        <f>IF(Produit_Tarif_Stock!#REF!&lt;&gt;"",Produit_Tarif_Stock!#REF!,"")</f>
        <v>#REF!</v>
      </c>
      <c r="D3201" s="505" t="e">
        <f>IF(Produit_Tarif_Stock!#REF!&lt;&gt;"",Produit_Tarif_Stock!#REF!,"")</f>
        <v>#REF!</v>
      </c>
      <c r="E3201" s="514" t="e">
        <f>IF(Produit_Tarif_Stock!#REF!&lt;&gt;0,Produit_Tarif_Stock!#REF!,"")</f>
        <v>#REF!</v>
      </c>
      <c r="F3201" s="2" t="e">
        <f>IF(Produit_Tarif_Stock!#REF!&lt;&gt;"",Produit_Tarif_Stock!#REF!,"")</f>
        <v>#REF!</v>
      </c>
      <c r="G3201" s="506" t="e">
        <f>IF(Produit_Tarif_Stock!#REF!&lt;&gt;0,Produit_Tarif_Stock!#REF!,"")</f>
        <v>#REF!</v>
      </c>
      <c r="I3201" s="506" t="str">
        <f t="shared" si="100"/>
        <v/>
      </c>
      <c r="J3201" s="2" t="e">
        <f>IF(Produit_Tarif_Stock!#REF!&lt;&gt;0,Produit_Tarif_Stock!#REF!,"")</f>
        <v>#REF!</v>
      </c>
      <c r="K3201" s="2" t="e">
        <f>IF(Produit_Tarif_Stock!#REF!&lt;&gt;0,Produit_Tarif_Stock!#REF!,"")</f>
        <v>#REF!</v>
      </c>
      <c r="L3201" s="114" t="e">
        <f>IF(Produit_Tarif_Stock!#REF!&lt;&gt;0,Produit_Tarif_Stock!#REF!,"")</f>
        <v>#REF!</v>
      </c>
      <c r="M3201" s="114" t="e">
        <f>IF(Produit_Tarif_Stock!#REF!&lt;&gt;0,Produit_Tarif_Stock!#REF!,"")</f>
        <v>#REF!</v>
      </c>
      <c r="N3201" s="454"/>
      <c r="P3201" s="2" t="e">
        <f>IF(Produit_Tarif_Stock!#REF!&lt;&gt;0,Produit_Tarif_Stock!#REF!,"")</f>
        <v>#REF!</v>
      </c>
      <c r="Q3201" s="518" t="e">
        <f>IF(Produit_Tarif_Stock!#REF!&lt;&gt;0,(E3201-(E3201*H3201)-Produit_Tarif_Stock!#REF!)/Produit_Tarif_Stock!#REF!*100,(E3201-(E3201*H3201)-Produit_Tarif_Stock!#REF!)/Produit_Tarif_Stock!#REF!*100)</f>
        <v>#REF!</v>
      </c>
      <c r="R3201" s="523">
        <f t="shared" si="101"/>
        <v>0</v>
      </c>
      <c r="S3201" s="524" t="e">
        <f>Produit_Tarif_Stock!#REF!</f>
        <v>#REF!</v>
      </c>
    </row>
    <row r="3202" spans="1:19" ht="24.75" customHeight="1">
      <c r="A3202" s="228" t="e">
        <f>Produit_Tarif_Stock!#REF!</f>
        <v>#REF!</v>
      </c>
      <c r="B3202" s="118" t="e">
        <f>IF(Produit_Tarif_Stock!#REF!&lt;&gt;"",Produit_Tarif_Stock!#REF!,"")</f>
        <v>#REF!</v>
      </c>
      <c r="C3202" s="502" t="e">
        <f>IF(Produit_Tarif_Stock!#REF!&lt;&gt;"",Produit_Tarif_Stock!#REF!,"")</f>
        <v>#REF!</v>
      </c>
      <c r="D3202" s="505" t="e">
        <f>IF(Produit_Tarif_Stock!#REF!&lt;&gt;"",Produit_Tarif_Stock!#REF!,"")</f>
        <v>#REF!</v>
      </c>
      <c r="E3202" s="514" t="e">
        <f>IF(Produit_Tarif_Stock!#REF!&lt;&gt;0,Produit_Tarif_Stock!#REF!,"")</f>
        <v>#REF!</v>
      </c>
      <c r="F3202" s="2" t="e">
        <f>IF(Produit_Tarif_Stock!#REF!&lt;&gt;"",Produit_Tarif_Stock!#REF!,"")</f>
        <v>#REF!</v>
      </c>
      <c r="G3202" s="506" t="e">
        <f>IF(Produit_Tarif_Stock!#REF!&lt;&gt;0,Produit_Tarif_Stock!#REF!,"")</f>
        <v>#REF!</v>
      </c>
      <c r="I3202" s="506" t="str">
        <f t="shared" si="100"/>
        <v/>
      </c>
      <c r="J3202" s="2" t="e">
        <f>IF(Produit_Tarif_Stock!#REF!&lt;&gt;0,Produit_Tarif_Stock!#REF!,"")</f>
        <v>#REF!</v>
      </c>
      <c r="K3202" s="2" t="e">
        <f>IF(Produit_Tarif_Stock!#REF!&lt;&gt;0,Produit_Tarif_Stock!#REF!,"")</f>
        <v>#REF!</v>
      </c>
      <c r="L3202" s="114" t="e">
        <f>IF(Produit_Tarif_Stock!#REF!&lt;&gt;0,Produit_Tarif_Stock!#REF!,"")</f>
        <v>#REF!</v>
      </c>
      <c r="M3202" s="114" t="e">
        <f>IF(Produit_Tarif_Stock!#REF!&lt;&gt;0,Produit_Tarif_Stock!#REF!,"")</f>
        <v>#REF!</v>
      </c>
      <c r="N3202" s="454"/>
      <c r="P3202" s="2" t="e">
        <f>IF(Produit_Tarif_Stock!#REF!&lt;&gt;0,Produit_Tarif_Stock!#REF!,"")</f>
        <v>#REF!</v>
      </c>
      <c r="Q3202" s="518" t="e">
        <f>IF(Produit_Tarif_Stock!#REF!&lt;&gt;0,(E3202-(E3202*H3202)-Produit_Tarif_Stock!#REF!)/Produit_Tarif_Stock!#REF!*100,(E3202-(E3202*H3202)-Produit_Tarif_Stock!#REF!)/Produit_Tarif_Stock!#REF!*100)</f>
        <v>#REF!</v>
      </c>
      <c r="R3202" s="523">
        <f t="shared" si="101"/>
        <v>0</v>
      </c>
      <c r="S3202" s="524" t="e">
        <f>Produit_Tarif_Stock!#REF!</f>
        <v>#REF!</v>
      </c>
    </row>
    <row r="3203" spans="1:19" ht="24.75" customHeight="1">
      <c r="A3203" s="228" t="e">
        <f>Produit_Tarif_Stock!#REF!</f>
        <v>#REF!</v>
      </c>
      <c r="B3203" s="118" t="e">
        <f>IF(Produit_Tarif_Stock!#REF!&lt;&gt;"",Produit_Tarif_Stock!#REF!,"")</f>
        <v>#REF!</v>
      </c>
      <c r="C3203" s="502" t="e">
        <f>IF(Produit_Tarif_Stock!#REF!&lt;&gt;"",Produit_Tarif_Stock!#REF!,"")</f>
        <v>#REF!</v>
      </c>
      <c r="D3203" s="505" t="e">
        <f>IF(Produit_Tarif_Stock!#REF!&lt;&gt;"",Produit_Tarif_Stock!#REF!,"")</f>
        <v>#REF!</v>
      </c>
      <c r="E3203" s="514" t="e">
        <f>IF(Produit_Tarif_Stock!#REF!&lt;&gt;0,Produit_Tarif_Stock!#REF!,"")</f>
        <v>#REF!</v>
      </c>
      <c r="F3203" s="2" t="e">
        <f>IF(Produit_Tarif_Stock!#REF!&lt;&gt;"",Produit_Tarif_Stock!#REF!,"")</f>
        <v>#REF!</v>
      </c>
      <c r="G3203" s="506" t="e">
        <f>IF(Produit_Tarif_Stock!#REF!&lt;&gt;0,Produit_Tarif_Stock!#REF!,"")</f>
        <v>#REF!</v>
      </c>
      <c r="I3203" s="506" t="str">
        <f t="shared" si="100"/>
        <v/>
      </c>
      <c r="J3203" s="2" t="e">
        <f>IF(Produit_Tarif_Stock!#REF!&lt;&gt;0,Produit_Tarif_Stock!#REF!,"")</f>
        <v>#REF!</v>
      </c>
      <c r="K3203" s="2" t="e">
        <f>IF(Produit_Tarif_Stock!#REF!&lt;&gt;0,Produit_Tarif_Stock!#REF!,"")</f>
        <v>#REF!</v>
      </c>
      <c r="L3203" s="114" t="e">
        <f>IF(Produit_Tarif_Stock!#REF!&lt;&gt;0,Produit_Tarif_Stock!#REF!,"")</f>
        <v>#REF!</v>
      </c>
      <c r="M3203" s="114" t="e">
        <f>IF(Produit_Tarif_Stock!#REF!&lt;&gt;0,Produit_Tarif_Stock!#REF!,"")</f>
        <v>#REF!</v>
      </c>
      <c r="N3203" s="454"/>
      <c r="P3203" s="2" t="e">
        <f>IF(Produit_Tarif_Stock!#REF!&lt;&gt;0,Produit_Tarif_Stock!#REF!,"")</f>
        <v>#REF!</v>
      </c>
      <c r="Q3203" s="518" t="e">
        <f>IF(Produit_Tarif_Stock!#REF!&lt;&gt;0,(E3203-(E3203*H3203)-Produit_Tarif_Stock!#REF!)/Produit_Tarif_Stock!#REF!*100,(E3203-(E3203*H3203)-Produit_Tarif_Stock!#REF!)/Produit_Tarif_Stock!#REF!*100)</f>
        <v>#REF!</v>
      </c>
      <c r="R3203" s="523">
        <f t="shared" si="101"/>
        <v>0</v>
      </c>
      <c r="S3203" s="524" t="e">
        <f>Produit_Tarif_Stock!#REF!</f>
        <v>#REF!</v>
      </c>
    </row>
    <row r="3204" spans="1:19" ht="24.75" customHeight="1">
      <c r="A3204" s="228" t="e">
        <f>Produit_Tarif_Stock!#REF!</f>
        <v>#REF!</v>
      </c>
      <c r="B3204" s="118" t="e">
        <f>IF(Produit_Tarif_Stock!#REF!&lt;&gt;"",Produit_Tarif_Stock!#REF!,"")</f>
        <v>#REF!</v>
      </c>
      <c r="C3204" s="502" t="e">
        <f>IF(Produit_Tarif_Stock!#REF!&lt;&gt;"",Produit_Tarif_Stock!#REF!,"")</f>
        <v>#REF!</v>
      </c>
      <c r="D3204" s="505" t="e">
        <f>IF(Produit_Tarif_Stock!#REF!&lt;&gt;"",Produit_Tarif_Stock!#REF!,"")</f>
        <v>#REF!</v>
      </c>
      <c r="E3204" s="514" t="e">
        <f>IF(Produit_Tarif_Stock!#REF!&lt;&gt;0,Produit_Tarif_Stock!#REF!,"")</f>
        <v>#REF!</v>
      </c>
      <c r="F3204" s="2" t="e">
        <f>IF(Produit_Tarif_Stock!#REF!&lt;&gt;"",Produit_Tarif_Stock!#REF!,"")</f>
        <v>#REF!</v>
      </c>
      <c r="G3204" s="506" t="e">
        <f>IF(Produit_Tarif_Stock!#REF!&lt;&gt;0,Produit_Tarif_Stock!#REF!,"")</f>
        <v>#REF!</v>
      </c>
      <c r="I3204" s="506" t="str">
        <f t="shared" si="100"/>
        <v/>
      </c>
      <c r="J3204" s="2" t="e">
        <f>IF(Produit_Tarif_Stock!#REF!&lt;&gt;0,Produit_Tarif_Stock!#REF!,"")</f>
        <v>#REF!</v>
      </c>
      <c r="K3204" s="2" t="e">
        <f>IF(Produit_Tarif_Stock!#REF!&lt;&gt;0,Produit_Tarif_Stock!#REF!,"")</f>
        <v>#REF!</v>
      </c>
      <c r="L3204" s="114" t="e">
        <f>IF(Produit_Tarif_Stock!#REF!&lt;&gt;0,Produit_Tarif_Stock!#REF!,"")</f>
        <v>#REF!</v>
      </c>
      <c r="M3204" s="114" t="e">
        <f>IF(Produit_Tarif_Stock!#REF!&lt;&gt;0,Produit_Tarif_Stock!#REF!,"")</f>
        <v>#REF!</v>
      </c>
      <c r="N3204" s="454"/>
      <c r="P3204" s="2" t="e">
        <f>IF(Produit_Tarif_Stock!#REF!&lt;&gt;0,Produit_Tarif_Stock!#REF!,"")</f>
        <v>#REF!</v>
      </c>
      <c r="Q3204" s="518" t="e">
        <f>IF(Produit_Tarif_Stock!#REF!&lt;&gt;0,(E3204-(E3204*H3204)-Produit_Tarif_Stock!#REF!)/Produit_Tarif_Stock!#REF!*100,(E3204-(E3204*H3204)-Produit_Tarif_Stock!#REF!)/Produit_Tarif_Stock!#REF!*100)</f>
        <v>#REF!</v>
      </c>
      <c r="R3204" s="523">
        <f t="shared" si="101"/>
        <v>0</v>
      </c>
      <c r="S3204" s="524" t="e">
        <f>Produit_Tarif_Stock!#REF!</f>
        <v>#REF!</v>
      </c>
    </row>
    <row r="3205" spans="1:19" ht="24.75" customHeight="1">
      <c r="A3205" s="228" t="e">
        <f>Produit_Tarif_Stock!#REF!</f>
        <v>#REF!</v>
      </c>
      <c r="B3205" s="118" t="e">
        <f>IF(Produit_Tarif_Stock!#REF!&lt;&gt;"",Produit_Tarif_Stock!#REF!,"")</f>
        <v>#REF!</v>
      </c>
      <c r="C3205" s="502" t="e">
        <f>IF(Produit_Tarif_Stock!#REF!&lt;&gt;"",Produit_Tarif_Stock!#REF!,"")</f>
        <v>#REF!</v>
      </c>
      <c r="D3205" s="505" t="e">
        <f>IF(Produit_Tarif_Stock!#REF!&lt;&gt;"",Produit_Tarif_Stock!#REF!,"")</f>
        <v>#REF!</v>
      </c>
      <c r="E3205" s="514" t="e">
        <f>IF(Produit_Tarif_Stock!#REF!&lt;&gt;0,Produit_Tarif_Stock!#REF!,"")</f>
        <v>#REF!</v>
      </c>
      <c r="F3205" s="2" t="e">
        <f>IF(Produit_Tarif_Stock!#REF!&lt;&gt;"",Produit_Tarif_Stock!#REF!,"")</f>
        <v>#REF!</v>
      </c>
      <c r="G3205" s="506" t="e">
        <f>IF(Produit_Tarif_Stock!#REF!&lt;&gt;0,Produit_Tarif_Stock!#REF!,"")</f>
        <v>#REF!</v>
      </c>
      <c r="I3205" s="506" t="str">
        <f t="shared" si="100"/>
        <v/>
      </c>
      <c r="J3205" s="2" t="e">
        <f>IF(Produit_Tarif_Stock!#REF!&lt;&gt;0,Produit_Tarif_Stock!#REF!,"")</f>
        <v>#REF!</v>
      </c>
      <c r="K3205" s="2" t="e">
        <f>IF(Produit_Tarif_Stock!#REF!&lt;&gt;0,Produit_Tarif_Stock!#REF!,"")</f>
        <v>#REF!</v>
      </c>
      <c r="L3205" s="114" t="e">
        <f>IF(Produit_Tarif_Stock!#REF!&lt;&gt;0,Produit_Tarif_Stock!#REF!,"")</f>
        <v>#REF!</v>
      </c>
      <c r="M3205" s="114" t="e">
        <f>IF(Produit_Tarif_Stock!#REF!&lt;&gt;0,Produit_Tarif_Stock!#REF!,"")</f>
        <v>#REF!</v>
      </c>
      <c r="N3205" s="454"/>
      <c r="P3205" s="2" t="e">
        <f>IF(Produit_Tarif_Stock!#REF!&lt;&gt;0,Produit_Tarif_Stock!#REF!,"")</f>
        <v>#REF!</v>
      </c>
      <c r="Q3205" s="518" t="e">
        <f>IF(Produit_Tarif_Stock!#REF!&lt;&gt;0,(E3205-(E3205*H3205)-Produit_Tarif_Stock!#REF!)/Produit_Tarif_Stock!#REF!*100,(E3205-(E3205*H3205)-Produit_Tarif_Stock!#REF!)/Produit_Tarif_Stock!#REF!*100)</f>
        <v>#REF!</v>
      </c>
      <c r="R3205" s="523">
        <f t="shared" si="101"/>
        <v>0</v>
      </c>
      <c r="S3205" s="524" t="e">
        <f>Produit_Tarif_Stock!#REF!</f>
        <v>#REF!</v>
      </c>
    </row>
    <row r="3206" spans="1:19" ht="24.75" customHeight="1">
      <c r="A3206" s="228" t="e">
        <f>Produit_Tarif_Stock!#REF!</f>
        <v>#REF!</v>
      </c>
      <c r="B3206" s="118" t="e">
        <f>IF(Produit_Tarif_Stock!#REF!&lt;&gt;"",Produit_Tarif_Stock!#REF!,"")</f>
        <v>#REF!</v>
      </c>
      <c r="C3206" s="502" t="e">
        <f>IF(Produit_Tarif_Stock!#REF!&lt;&gt;"",Produit_Tarif_Stock!#REF!,"")</f>
        <v>#REF!</v>
      </c>
      <c r="D3206" s="505" t="e">
        <f>IF(Produit_Tarif_Stock!#REF!&lt;&gt;"",Produit_Tarif_Stock!#REF!,"")</f>
        <v>#REF!</v>
      </c>
      <c r="E3206" s="514" t="e">
        <f>IF(Produit_Tarif_Stock!#REF!&lt;&gt;0,Produit_Tarif_Stock!#REF!,"")</f>
        <v>#REF!</v>
      </c>
      <c r="F3206" s="2" t="e">
        <f>IF(Produit_Tarif_Stock!#REF!&lt;&gt;"",Produit_Tarif_Stock!#REF!,"")</f>
        <v>#REF!</v>
      </c>
      <c r="G3206" s="506" t="e">
        <f>IF(Produit_Tarif_Stock!#REF!&lt;&gt;0,Produit_Tarif_Stock!#REF!,"")</f>
        <v>#REF!</v>
      </c>
      <c r="I3206" s="506" t="str">
        <f t="shared" si="100"/>
        <v/>
      </c>
      <c r="J3206" s="2" t="e">
        <f>IF(Produit_Tarif_Stock!#REF!&lt;&gt;0,Produit_Tarif_Stock!#REF!,"")</f>
        <v>#REF!</v>
      </c>
      <c r="K3206" s="2" t="e">
        <f>IF(Produit_Tarif_Stock!#REF!&lt;&gt;0,Produit_Tarif_Stock!#REF!,"")</f>
        <v>#REF!</v>
      </c>
      <c r="L3206" s="114" t="e">
        <f>IF(Produit_Tarif_Stock!#REF!&lt;&gt;0,Produit_Tarif_Stock!#REF!,"")</f>
        <v>#REF!</v>
      </c>
      <c r="M3206" s="114" t="e">
        <f>IF(Produit_Tarif_Stock!#REF!&lt;&gt;0,Produit_Tarif_Stock!#REF!,"")</f>
        <v>#REF!</v>
      </c>
      <c r="N3206" s="454"/>
      <c r="P3206" s="2" t="e">
        <f>IF(Produit_Tarif_Stock!#REF!&lt;&gt;0,Produit_Tarif_Stock!#REF!,"")</f>
        <v>#REF!</v>
      </c>
      <c r="Q3206" s="518" t="e">
        <f>IF(Produit_Tarif_Stock!#REF!&lt;&gt;0,(E3206-(E3206*H3206)-Produit_Tarif_Stock!#REF!)/Produit_Tarif_Stock!#REF!*100,(E3206-(E3206*H3206)-Produit_Tarif_Stock!#REF!)/Produit_Tarif_Stock!#REF!*100)</f>
        <v>#REF!</v>
      </c>
      <c r="R3206" s="523">
        <f t="shared" si="101"/>
        <v>0</v>
      </c>
      <c r="S3206" s="524" t="e">
        <f>Produit_Tarif_Stock!#REF!</f>
        <v>#REF!</v>
      </c>
    </row>
    <row r="3207" spans="1:19" ht="24.75" customHeight="1">
      <c r="A3207" s="228" t="e">
        <f>Produit_Tarif_Stock!#REF!</f>
        <v>#REF!</v>
      </c>
      <c r="B3207" s="118" t="e">
        <f>IF(Produit_Tarif_Stock!#REF!&lt;&gt;"",Produit_Tarif_Stock!#REF!,"")</f>
        <v>#REF!</v>
      </c>
      <c r="C3207" s="502" t="e">
        <f>IF(Produit_Tarif_Stock!#REF!&lt;&gt;"",Produit_Tarif_Stock!#REF!,"")</f>
        <v>#REF!</v>
      </c>
      <c r="D3207" s="505" t="e">
        <f>IF(Produit_Tarif_Stock!#REF!&lt;&gt;"",Produit_Tarif_Stock!#REF!,"")</f>
        <v>#REF!</v>
      </c>
      <c r="E3207" s="514" t="e">
        <f>IF(Produit_Tarif_Stock!#REF!&lt;&gt;0,Produit_Tarif_Stock!#REF!,"")</f>
        <v>#REF!</v>
      </c>
      <c r="F3207" s="2" t="e">
        <f>IF(Produit_Tarif_Stock!#REF!&lt;&gt;"",Produit_Tarif_Stock!#REF!,"")</f>
        <v>#REF!</v>
      </c>
      <c r="G3207" s="506" t="e">
        <f>IF(Produit_Tarif_Stock!#REF!&lt;&gt;0,Produit_Tarif_Stock!#REF!,"")</f>
        <v>#REF!</v>
      </c>
      <c r="I3207" s="506" t="str">
        <f t="shared" ref="I3207:I3270" si="102">IF(H3207&gt;0,E3207-(E3207*H3207),"")</f>
        <v/>
      </c>
      <c r="J3207" s="2" t="e">
        <f>IF(Produit_Tarif_Stock!#REF!&lt;&gt;0,Produit_Tarif_Stock!#REF!,"")</f>
        <v>#REF!</v>
      </c>
      <c r="K3207" s="2" t="e">
        <f>IF(Produit_Tarif_Stock!#REF!&lt;&gt;0,Produit_Tarif_Stock!#REF!,"")</f>
        <v>#REF!</v>
      </c>
      <c r="L3207" s="114" t="e">
        <f>IF(Produit_Tarif_Stock!#REF!&lt;&gt;0,Produit_Tarif_Stock!#REF!,"")</f>
        <v>#REF!</v>
      </c>
      <c r="M3207" s="114" t="e">
        <f>IF(Produit_Tarif_Stock!#REF!&lt;&gt;0,Produit_Tarif_Stock!#REF!,"")</f>
        <v>#REF!</v>
      </c>
      <c r="N3207" s="454"/>
      <c r="P3207" s="2" t="e">
        <f>IF(Produit_Tarif_Stock!#REF!&lt;&gt;0,Produit_Tarif_Stock!#REF!,"")</f>
        <v>#REF!</v>
      </c>
      <c r="Q3207" s="518" t="e">
        <f>IF(Produit_Tarif_Stock!#REF!&lt;&gt;0,(E3207-(E3207*H3207)-Produit_Tarif_Stock!#REF!)/Produit_Tarif_Stock!#REF!*100,(E3207-(E3207*H3207)-Produit_Tarif_Stock!#REF!)/Produit_Tarif_Stock!#REF!*100)</f>
        <v>#REF!</v>
      </c>
      <c r="R3207" s="523">
        <f t="shared" ref="R3207:R3270" si="103">SUM(H3207:H5200)</f>
        <v>0</v>
      </c>
      <c r="S3207" s="524" t="e">
        <f>Produit_Tarif_Stock!#REF!</f>
        <v>#REF!</v>
      </c>
    </row>
    <row r="3208" spans="1:19" ht="24.75" customHeight="1">
      <c r="A3208" s="228" t="e">
        <f>Produit_Tarif_Stock!#REF!</f>
        <v>#REF!</v>
      </c>
      <c r="B3208" s="118" t="e">
        <f>IF(Produit_Tarif_Stock!#REF!&lt;&gt;"",Produit_Tarif_Stock!#REF!,"")</f>
        <v>#REF!</v>
      </c>
      <c r="C3208" s="502" t="e">
        <f>IF(Produit_Tarif_Stock!#REF!&lt;&gt;"",Produit_Tarif_Stock!#REF!,"")</f>
        <v>#REF!</v>
      </c>
      <c r="D3208" s="505" t="e">
        <f>IF(Produit_Tarif_Stock!#REF!&lt;&gt;"",Produit_Tarif_Stock!#REF!,"")</f>
        <v>#REF!</v>
      </c>
      <c r="E3208" s="514" t="e">
        <f>IF(Produit_Tarif_Stock!#REF!&lt;&gt;0,Produit_Tarif_Stock!#REF!,"")</f>
        <v>#REF!</v>
      </c>
      <c r="F3208" s="2" t="e">
        <f>IF(Produit_Tarif_Stock!#REF!&lt;&gt;"",Produit_Tarif_Stock!#REF!,"")</f>
        <v>#REF!</v>
      </c>
      <c r="G3208" s="506" t="e">
        <f>IF(Produit_Tarif_Stock!#REF!&lt;&gt;0,Produit_Tarif_Stock!#REF!,"")</f>
        <v>#REF!</v>
      </c>
      <c r="I3208" s="506" t="str">
        <f t="shared" si="102"/>
        <v/>
      </c>
      <c r="J3208" s="2" t="e">
        <f>IF(Produit_Tarif_Stock!#REF!&lt;&gt;0,Produit_Tarif_Stock!#REF!,"")</f>
        <v>#REF!</v>
      </c>
      <c r="K3208" s="2" t="e">
        <f>IF(Produit_Tarif_Stock!#REF!&lt;&gt;0,Produit_Tarif_Stock!#REF!,"")</f>
        <v>#REF!</v>
      </c>
      <c r="L3208" s="114" t="e">
        <f>IF(Produit_Tarif_Stock!#REF!&lt;&gt;0,Produit_Tarif_Stock!#REF!,"")</f>
        <v>#REF!</v>
      </c>
      <c r="M3208" s="114" t="e">
        <f>IF(Produit_Tarif_Stock!#REF!&lt;&gt;0,Produit_Tarif_Stock!#REF!,"")</f>
        <v>#REF!</v>
      </c>
      <c r="N3208" s="454"/>
      <c r="P3208" s="2" t="e">
        <f>IF(Produit_Tarif_Stock!#REF!&lt;&gt;0,Produit_Tarif_Stock!#REF!,"")</f>
        <v>#REF!</v>
      </c>
      <c r="Q3208" s="518" t="e">
        <f>IF(Produit_Tarif_Stock!#REF!&lt;&gt;0,(E3208-(E3208*H3208)-Produit_Tarif_Stock!#REF!)/Produit_Tarif_Stock!#REF!*100,(E3208-(E3208*H3208)-Produit_Tarif_Stock!#REF!)/Produit_Tarif_Stock!#REF!*100)</f>
        <v>#REF!</v>
      </c>
      <c r="R3208" s="523">
        <f t="shared" si="103"/>
        <v>0</v>
      </c>
      <c r="S3208" s="524" t="e">
        <f>Produit_Tarif_Stock!#REF!</f>
        <v>#REF!</v>
      </c>
    </row>
    <row r="3209" spans="1:19" ht="24.75" customHeight="1">
      <c r="A3209" s="228" t="e">
        <f>Produit_Tarif_Stock!#REF!</f>
        <v>#REF!</v>
      </c>
      <c r="B3209" s="118" t="e">
        <f>IF(Produit_Tarif_Stock!#REF!&lt;&gt;"",Produit_Tarif_Stock!#REF!,"")</f>
        <v>#REF!</v>
      </c>
      <c r="C3209" s="502" t="e">
        <f>IF(Produit_Tarif_Stock!#REF!&lt;&gt;"",Produit_Tarif_Stock!#REF!,"")</f>
        <v>#REF!</v>
      </c>
      <c r="D3209" s="505" t="e">
        <f>IF(Produit_Tarif_Stock!#REF!&lt;&gt;"",Produit_Tarif_Stock!#REF!,"")</f>
        <v>#REF!</v>
      </c>
      <c r="E3209" s="514" t="e">
        <f>IF(Produit_Tarif_Stock!#REF!&lt;&gt;0,Produit_Tarif_Stock!#REF!,"")</f>
        <v>#REF!</v>
      </c>
      <c r="F3209" s="2" t="e">
        <f>IF(Produit_Tarif_Stock!#REF!&lt;&gt;"",Produit_Tarif_Stock!#REF!,"")</f>
        <v>#REF!</v>
      </c>
      <c r="G3209" s="506" t="e">
        <f>IF(Produit_Tarif_Stock!#REF!&lt;&gt;0,Produit_Tarif_Stock!#REF!,"")</f>
        <v>#REF!</v>
      </c>
      <c r="I3209" s="506" t="str">
        <f t="shared" si="102"/>
        <v/>
      </c>
      <c r="J3209" s="2" t="e">
        <f>IF(Produit_Tarif_Stock!#REF!&lt;&gt;0,Produit_Tarif_Stock!#REF!,"")</f>
        <v>#REF!</v>
      </c>
      <c r="K3209" s="2" t="e">
        <f>IF(Produit_Tarif_Stock!#REF!&lt;&gt;0,Produit_Tarif_Stock!#REF!,"")</f>
        <v>#REF!</v>
      </c>
      <c r="L3209" s="114" t="e">
        <f>IF(Produit_Tarif_Stock!#REF!&lt;&gt;0,Produit_Tarif_Stock!#REF!,"")</f>
        <v>#REF!</v>
      </c>
      <c r="M3209" s="114" t="e">
        <f>IF(Produit_Tarif_Stock!#REF!&lt;&gt;0,Produit_Tarif_Stock!#REF!,"")</f>
        <v>#REF!</v>
      </c>
      <c r="N3209" s="454"/>
      <c r="P3209" s="2" t="e">
        <f>IF(Produit_Tarif_Stock!#REF!&lt;&gt;0,Produit_Tarif_Stock!#REF!,"")</f>
        <v>#REF!</v>
      </c>
      <c r="Q3209" s="518" t="e">
        <f>IF(Produit_Tarif_Stock!#REF!&lt;&gt;0,(E3209-(E3209*H3209)-Produit_Tarif_Stock!#REF!)/Produit_Tarif_Stock!#REF!*100,(E3209-(E3209*H3209)-Produit_Tarif_Stock!#REF!)/Produit_Tarif_Stock!#REF!*100)</f>
        <v>#REF!</v>
      </c>
      <c r="R3209" s="523">
        <f t="shared" si="103"/>
        <v>0</v>
      </c>
      <c r="S3209" s="524" t="e">
        <f>Produit_Tarif_Stock!#REF!</f>
        <v>#REF!</v>
      </c>
    </row>
    <row r="3210" spans="1:19" ht="24.75" customHeight="1">
      <c r="A3210" s="228" t="e">
        <f>Produit_Tarif_Stock!#REF!</f>
        <v>#REF!</v>
      </c>
      <c r="B3210" s="118" t="e">
        <f>IF(Produit_Tarif_Stock!#REF!&lt;&gt;"",Produit_Tarif_Stock!#REF!,"")</f>
        <v>#REF!</v>
      </c>
      <c r="C3210" s="502" t="e">
        <f>IF(Produit_Tarif_Stock!#REF!&lt;&gt;"",Produit_Tarif_Stock!#REF!,"")</f>
        <v>#REF!</v>
      </c>
      <c r="D3210" s="505" t="e">
        <f>IF(Produit_Tarif_Stock!#REF!&lt;&gt;"",Produit_Tarif_Stock!#REF!,"")</f>
        <v>#REF!</v>
      </c>
      <c r="E3210" s="514" t="e">
        <f>IF(Produit_Tarif_Stock!#REF!&lt;&gt;0,Produit_Tarif_Stock!#REF!,"")</f>
        <v>#REF!</v>
      </c>
      <c r="F3210" s="2" t="e">
        <f>IF(Produit_Tarif_Stock!#REF!&lt;&gt;"",Produit_Tarif_Stock!#REF!,"")</f>
        <v>#REF!</v>
      </c>
      <c r="G3210" s="506" t="e">
        <f>IF(Produit_Tarif_Stock!#REF!&lt;&gt;0,Produit_Tarif_Stock!#REF!,"")</f>
        <v>#REF!</v>
      </c>
      <c r="I3210" s="506" t="str">
        <f t="shared" si="102"/>
        <v/>
      </c>
      <c r="J3210" s="2" t="e">
        <f>IF(Produit_Tarif_Stock!#REF!&lt;&gt;0,Produit_Tarif_Stock!#REF!,"")</f>
        <v>#REF!</v>
      </c>
      <c r="K3210" s="2" t="e">
        <f>IF(Produit_Tarif_Stock!#REF!&lt;&gt;0,Produit_Tarif_Stock!#REF!,"")</f>
        <v>#REF!</v>
      </c>
      <c r="L3210" s="114" t="e">
        <f>IF(Produit_Tarif_Stock!#REF!&lt;&gt;0,Produit_Tarif_Stock!#REF!,"")</f>
        <v>#REF!</v>
      </c>
      <c r="M3210" s="114" t="e">
        <f>IF(Produit_Tarif_Stock!#REF!&lt;&gt;0,Produit_Tarif_Stock!#REF!,"")</f>
        <v>#REF!</v>
      </c>
      <c r="N3210" s="454"/>
      <c r="P3210" s="2" t="e">
        <f>IF(Produit_Tarif_Stock!#REF!&lt;&gt;0,Produit_Tarif_Stock!#REF!,"")</f>
        <v>#REF!</v>
      </c>
      <c r="Q3210" s="518" t="e">
        <f>IF(Produit_Tarif_Stock!#REF!&lt;&gt;0,(E3210-(E3210*H3210)-Produit_Tarif_Stock!#REF!)/Produit_Tarif_Stock!#REF!*100,(E3210-(E3210*H3210)-Produit_Tarif_Stock!#REF!)/Produit_Tarif_Stock!#REF!*100)</f>
        <v>#REF!</v>
      </c>
      <c r="R3210" s="523">
        <f t="shared" si="103"/>
        <v>0</v>
      </c>
      <c r="S3210" s="524" t="e">
        <f>Produit_Tarif_Stock!#REF!</f>
        <v>#REF!</v>
      </c>
    </row>
    <row r="3211" spans="1:19" ht="24.75" customHeight="1">
      <c r="A3211" s="228" t="e">
        <f>Produit_Tarif_Stock!#REF!</f>
        <v>#REF!</v>
      </c>
      <c r="B3211" s="118" t="e">
        <f>IF(Produit_Tarif_Stock!#REF!&lt;&gt;"",Produit_Tarif_Stock!#REF!,"")</f>
        <v>#REF!</v>
      </c>
      <c r="C3211" s="502" t="e">
        <f>IF(Produit_Tarif_Stock!#REF!&lt;&gt;"",Produit_Tarif_Stock!#REF!,"")</f>
        <v>#REF!</v>
      </c>
      <c r="D3211" s="505" t="e">
        <f>IF(Produit_Tarif_Stock!#REF!&lt;&gt;"",Produit_Tarif_Stock!#REF!,"")</f>
        <v>#REF!</v>
      </c>
      <c r="E3211" s="514" t="e">
        <f>IF(Produit_Tarif_Stock!#REF!&lt;&gt;0,Produit_Tarif_Stock!#REF!,"")</f>
        <v>#REF!</v>
      </c>
      <c r="F3211" s="2" t="e">
        <f>IF(Produit_Tarif_Stock!#REF!&lt;&gt;"",Produit_Tarif_Stock!#REF!,"")</f>
        <v>#REF!</v>
      </c>
      <c r="G3211" s="506" t="e">
        <f>IF(Produit_Tarif_Stock!#REF!&lt;&gt;0,Produit_Tarif_Stock!#REF!,"")</f>
        <v>#REF!</v>
      </c>
      <c r="I3211" s="506" t="str">
        <f t="shared" si="102"/>
        <v/>
      </c>
      <c r="J3211" s="2" t="e">
        <f>IF(Produit_Tarif_Stock!#REF!&lt;&gt;0,Produit_Tarif_Stock!#REF!,"")</f>
        <v>#REF!</v>
      </c>
      <c r="K3211" s="2" t="e">
        <f>IF(Produit_Tarif_Stock!#REF!&lt;&gt;0,Produit_Tarif_Stock!#REF!,"")</f>
        <v>#REF!</v>
      </c>
      <c r="L3211" s="114" t="e">
        <f>IF(Produit_Tarif_Stock!#REF!&lt;&gt;0,Produit_Tarif_Stock!#REF!,"")</f>
        <v>#REF!</v>
      </c>
      <c r="M3211" s="114" t="e">
        <f>IF(Produit_Tarif_Stock!#REF!&lt;&gt;0,Produit_Tarif_Stock!#REF!,"")</f>
        <v>#REF!</v>
      </c>
      <c r="N3211" s="454"/>
      <c r="P3211" s="2" t="e">
        <f>IF(Produit_Tarif_Stock!#REF!&lt;&gt;0,Produit_Tarif_Stock!#REF!,"")</f>
        <v>#REF!</v>
      </c>
      <c r="Q3211" s="518" t="e">
        <f>IF(Produit_Tarif_Stock!#REF!&lt;&gt;0,(E3211-(E3211*H3211)-Produit_Tarif_Stock!#REF!)/Produit_Tarif_Stock!#REF!*100,(E3211-(E3211*H3211)-Produit_Tarif_Stock!#REF!)/Produit_Tarif_Stock!#REF!*100)</f>
        <v>#REF!</v>
      </c>
      <c r="R3211" s="523">
        <f t="shared" si="103"/>
        <v>0</v>
      </c>
      <c r="S3211" s="524" t="e">
        <f>Produit_Tarif_Stock!#REF!</f>
        <v>#REF!</v>
      </c>
    </row>
    <row r="3212" spans="1:19" ht="24.75" customHeight="1">
      <c r="A3212" s="228" t="e">
        <f>Produit_Tarif_Stock!#REF!</f>
        <v>#REF!</v>
      </c>
      <c r="B3212" s="118" t="e">
        <f>IF(Produit_Tarif_Stock!#REF!&lt;&gt;"",Produit_Tarif_Stock!#REF!,"")</f>
        <v>#REF!</v>
      </c>
      <c r="C3212" s="502" t="e">
        <f>IF(Produit_Tarif_Stock!#REF!&lt;&gt;"",Produit_Tarif_Stock!#REF!,"")</f>
        <v>#REF!</v>
      </c>
      <c r="D3212" s="505" t="e">
        <f>IF(Produit_Tarif_Stock!#REF!&lt;&gt;"",Produit_Tarif_Stock!#REF!,"")</f>
        <v>#REF!</v>
      </c>
      <c r="E3212" s="514" t="e">
        <f>IF(Produit_Tarif_Stock!#REF!&lt;&gt;0,Produit_Tarif_Stock!#REF!,"")</f>
        <v>#REF!</v>
      </c>
      <c r="F3212" s="2" t="e">
        <f>IF(Produit_Tarif_Stock!#REF!&lt;&gt;"",Produit_Tarif_Stock!#REF!,"")</f>
        <v>#REF!</v>
      </c>
      <c r="G3212" s="506" t="e">
        <f>IF(Produit_Tarif_Stock!#REF!&lt;&gt;0,Produit_Tarif_Stock!#REF!,"")</f>
        <v>#REF!</v>
      </c>
      <c r="I3212" s="506" t="str">
        <f t="shared" si="102"/>
        <v/>
      </c>
      <c r="J3212" s="2" t="e">
        <f>IF(Produit_Tarif_Stock!#REF!&lt;&gt;0,Produit_Tarif_Stock!#REF!,"")</f>
        <v>#REF!</v>
      </c>
      <c r="K3212" s="2" t="e">
        <f>IF(Produit_Tarif_Stock!#REF!&lt;&gt;0,Produit_Tarif_Stock!#REF!,"")</f>
        <v>#REF!</v>
      </c>
      <c r="L3212" s="114" t="e">
        <f>IF(Produit_Tarif_Stock!#REF!&lt;&gt;0,Produit_Tarif_Stock!#REF!,"")</f>
        <v>#REF!</v>
      </c>
      <c r="M3212" s="114" t="e">
        <f>IF(Produit_Tarif_Stock!#REF!&lt;&gt;0,Produit_Tarif_Stock!#REF!,"")</f>
        <v>#REF!</v>
      </c>
      <c r="N3212" s="454"/>
      <c r="P3212" s="2" t="e">
        <f>IF(Produit_Tarif_Stock!#REF!&lt;&gt;0,Produit_Tarif_Stock!#REF!,"")</f>
        <v>#REF!</v>
      </c>
      <c r="Q3212" s="518" t="e">
        <f>IF(Produit_Tarif_Stock!#REF!&lt;&gt;0,(E3212-(E3212*H3212)-Produit_Tarif_Stock!#REF!)/Produit_Tarif_Stock!#REF!*100,(E3212-(E3212*H3212)-Produit_Tarif_Stock!#REF!)/Produit_Tarif_Stock!#REF!*100)</f>
        <v>#REF!</v>
      </c>
      <c r="R3212" s="523">
        <f t="shared" si="103"/>
        <v>0</v>
      </c>
      <c r="S3212" s="524" t="e">
        <f>Produit_Tarif_Stock!#REF!</f>
        <v>#REF!</v>
      </c>
    </row>
    <row r="3213" spans="1:19" ht="24.75" customHeight="1">
      <c r="A3213" s="228" t="e">
        <f>Produit_Tarif_Stock!#REF!</f>
        <v>#REF!</v>
      </c>
      <c r="B3213" s="118" t="e">
        <f>IF(Produit_Tarif_Stock!#REF!&lt;&gt;"",Produit_Tarif_Stock!#REF!,"")</f>
        <v>#REF!</v>
      </c>
      <c r="C3213" s="502" t="e">
        <f>IF(Produit_Tarif_Stock!#REF!&lt;&gt;"",Produit_Tarif_Stock!#REF!,"")</f>
        <v>#REF!</v>
      </c>
      <c r="D3213" s="505" t="e">
        <f>IF(Produit_Tarif_Stock!#REF!&lt;&gt;"",Produit_Tarif_Stock!#REF!,"")</f>
        <v>#REF!</v>
      </c>
      <c r="E3213" s="514" t="e">
        <f>IF(Produit_Tarif_Stock!#REF!&lt;&gt;0,Produit_Tarif_Stock!#REF!,"")</f>
        <v>#REF!</v>
      </c>
      <c r="F3213" s="2" t="e">
        <f>IF(Produit_Tarif_Stock!#REF!&lt;&gt;"",Produit_Tarif_Stock!#REF!,"")</f>
        <v>#REF!</v>
      </c>
      <c r="G3213" s="506" t="e">
        <f>IF(Produit_Tarif_Stock!#REF!&lt;&gt;0,Produit_Tarif_Stock!#REF!,"")</f>
        <v>#REF!</v>
      </c>
      <c r="I3213" s="506" t="str">
        <f t="shared" si="102"/>
        <v/>
      </c>
      <c r="J3213" s="2" t="e">
        <f>IF(Produit_Tarif_Stock!#REF!&lt;&gt;0,Produit_Tarif_Stock!#REF!,"")</f>
        <v>#REF!</v>
      </c>
      <c r="K3213" s="2" t="e">
        <f>IF(Produit_Tarif_Stock!#REF!&lt;&gt;0,Produit_Tarif_Stock!#REF!,"")</f>
        <v>#REF!</v>
      </c>
      <c r="L3213" s="114" t="e">
        <f>IF(Produit_Tarif_Stock!#REF!&lt;&gt;0,Produit_Tarif_Stock!#REF!,"")</f>
        <v>#REF!</v>
      </c>
      <c r="M3213" s="114" t="e">
        <f>IF(Produit_Tarif_Stock!#REF!&lt;&gt;0,Produit_Tarif_Stock!#REF!,"")</f>
        <v>#REF!</v>
      </c>
      <c r="N3213" s="454"/>
      <c r="P3213" s="2" t="e">
        <f>IF(Produit_Tarif_Stock!#REF!&lt;&gt;0,Produit_Tarif_Stock!#REF!,"")</f>
        <v>#REF!</v>
      </c>
      <c r="Q3213" s="518" t="e">
        <f>IF(Produit_Tarif_Stock!#REF!&lt;&gt;0,(E3213-(E3213*H3213)-Produit_Tarif_Stock!#REF!)/Produit_Tarif_Stock!#REF!*100,(E3213-(E3213*H3213)-Produit_Tarif_Stock!#REF!)/Produit_Tarif_Stock!#REF!*100)</f>
        <v>#REF!</v>
      </c>
      <c r="R3213" s="523">
        <f t="shared" si="103"/>
        <v>0</v>
      </c>
      <c r="S3213" s="524" t="e">
        <f>Produit_Tarif_Stock!#REF!</f>
        <v>#REF!</v>
      </c>
    </row>
    <row r="3214" spans="1:19" ht="24.75" customHeight="1">
      <c r="A3214" s="228" t="e">
        <f>Produit_Tarif_Stock!#REF!</f>
        <v>#REF!</v>
      </c>
      <c r="B3214" s="118" t="e">
        <f>IF(Produit_Tarif_Stock!#REF!&lt;&gt;"",Produit_Tarif_Stock!#REF!,"")</f>
        <v>#REF!</v>
      </c>
      <c r="C3214" s="502" t="e">
        <f>IF(Produit_Tarif_Stock!#REF!&lt;&gt;"",Produit_Tarif_Stock!#REF!,"")</f>
        <v>#REF!</v>
      </c>
      <c r="D3214" s="505" t="e">
        <f>IF(Produit_Tarif_Stock!#REF!&lt;&gt;"",Produit_Tarif_Stock!#REF!,"")</f>
        <v>#REF!</v>
      </c>
      <c r="E3214" s="514" t="e">
        <f>IF(Produit_Tarif_Stock!#REF!&lt;&gt;0,Produit_Tarif_Stock!#REF!,"")</f>
        <v>#REF!</v>
      </c>
      <c r="F3214" s="2" t="e">
        <f>IF(Produit_Tarif_Stock!#REF!&lt;&gt;"",Produit_Tarif_Stock!#REF!,"")</f>
        <v>#REF!</v>
      </c>
      <c r="G3214" s="506" t="e">
        <f>IF(Produit_Tarif_Stock!#REF!&lt;&gt;0,Produit_Tarif_Stock!#REF!,"")</f>
        <v>#REF!</v>
      </c>
      <c r="I3214" s="506" t="str">
        <f t="shared" si="102"/>
        <v/>
      </c>
      <c r="J3214" s="2" t="e">
        <f>IF(Produit_Tarif_Stock!#REF!&lt;&gt;0,Produit_Tarif_Stock!#REF!,"")</f>
        <v>#REF!</v>
      </c>
      <c r="K3214" s="2" t="e">
        <f>IF(Produit_Tarif_Stock!#REF!&lt;&gt;0,Produit_Tarif_Stock!#REF!,"")</f>
        <v>#REF!</v>
      </c>
      <c r="L3214" s="114" t="e">
        <f>IF(Produit_Tarif_Stock!#REF!&lt;&gt;0,Produit_Tarif_Stock!#REF!,"")</f>
        <v>#REF!</v>
      </c>
      <c r="M3214" s="114" t="e">
        <f>IF(Produit_Tarif_Stock!#REF!&lt;&gt;0,Produit_Tarif_Stock!#REF!,"")</f>
        <v>#REF!</v>
      </c>
      <c r="N3214" s="454"/>
      <c r="P3214" s="2" t="e">
        <f>IF(Produit_Tarif_Stock!#REF!&lt;&gt;0,Produit_Tarif_Stock!#REF!,"")</f>
        <v>#REF!</v>
      </c>
      <c r="Q3214" s="518" t="e">
        <f>IF(Produit_Tarif_Stock!#REF!&lt;&gt;0,(E3214-(E3214*H3214)-Produit_Tarif_Stock!#REF!)/Produit_Tarif_Stock!#REF!*100,(E3214-(E3214*H3214)-Produit_Tarif_Stock!#REF!)/Produit_Tarif_Stock!#REF!*100)</f>
        <v>#REF!</v>
      </c>
      <c r="R3214" s="523">
        <f t="shared" si="103"/>
        <v>0</v>
      </c>
      <c r="S3214" s="524" t="e">
        <f>Produit_Tarif_Stock!#REF!</f>
        <v>#REF!</v>
      </c>
    </row>
    <row r="3215" spans="1:19" ht="24.75" customHeight="1">
      <c r="A3215" s="228" t="e">
        <f>Produit_Tarif_Stock!#REF!</f>
        <v>#REF!</v>
      </c>
      <c r="B3215" s="118" t="e">
        <f>IF(Produit_Tarif_Stock!#REF!&lt;&gt;"",Produit_Tarif_Stock!#REF!,"")</f>
        <v>#REF!</v>
      </c>
      <c r="C3215" s="502" t="e">
        <f>IF(Produit_Tarif_Stock!#REF!&lt;&gt;"",Produit_Tarif_Stock!#REF!,"")</f>
        <v>#REF!</v>
      </c>
      <c r="D3215" s="505" t="e">
        <f>IF(Produit_Tarif_Stock!#REF!&lt;&gt;"",Produit_Tarif_Stock!#REF!,"")</f>
        <v>#REF!</v>
      </c>
      <c r="E3215" s="514" t="e">
        <f>IF(Produit_Tarif_Stock!#REF!&lt;&gt;0,Produit_Tarif_Stock!#REF!,"")</f>
        <v>#REF!</v>
      </c>
      <c r="F3215" s="2" t="e">
        <f>IF(Produit_Tarif_Stock!#REF!&lt;&gt;"",Produit_Tarif_Stock!#REF!,"")</f>
        <v>#REF!</v>
      </c>
      <c r="G3215" s="506" t="e">
        <f>IF(Produit_Tarif_Stock!#REF!&lt;&gt;0,Produit_Tarif_Stock!#REF!,"")</f>
        <v>#REF!</v>
      </c>
      <c r="I3215" s="506" t="str">
        <f t="shared" si="102"/>
        <v/>
      </c>
      <c r="J3215" s="2" t="e">
        <f>IF(Produit_Tarif_Stock!#REF!&lt;&gt;0,Produit_Tarif_Stock!#REF!,"")</f>
        <v>#REF!</v>
      </c>
      <c r="K3215" s="2" t="e">
        <f>IF(Produit_Tarif_Stock!#REF!&lt;&gt;0,Produit_Tarif_Stock!#REF!,"")</f>
        <v>#REF!</v>
      </c>
      <c r="L3215" s="114" t="e">
        <f>IF(Produit_Tarif_Stock!#REF!&lt;&gt;0,Produit_Tarif_Stock!#REF!,"")</f>
        <v>#REF!</v>
      </c>
      <c r="M3215" s="114" t="e">
        <f>IF(Produit_Tarif_Stock!#REF!&lt;&gt;0,Produit_Tarif_Stock!#REF!,"")</f>
        <v>#REF!</v>
      </c>
      <c r="N3215" s="454"/>
      <c r="P3215" s="2" t="e">
        <f>IF(Produit_Tarif_Stock!#REF!&lt;&gt;0,Produit_Tarif_Stock!#REF!,"")</f>
        <v>#REF!</v>
      </c>
      <c r="Q3215" s="518" t="e">
        <f>IF(Produit_Tarif_Stock!#REF!&lt;&gt;0,(E3215-(E3215*H3215)-Produit_Tarif_Stock!#REF!)/Produit_Tarif_Stock!#REF!*100,(E3215-(E3215*H3215)-Produit_Tarif_Stock!#REF!)/Produit_Tarif_Stock!#REF!*100)</f>
        <v>#REF!</v>
      </c>
      <c r="R3215" s="523">
        <f t="shared" si="103"/>
        <v>0</v>
      </c>
      <c r="S3215" s="524" t="e">
        <f>Produit_Tarif_Stock!#REF!</f>
        <v>#REF!</v>
      </c>
    </row>
    <row r="3216" spans="1:19" ht="24.75" customHeight="1">
      <c r="A3216" s="228" t="e">
        <f>Produit_Tarif_Stock!#REF!</f>
        <v>#REF!</v>
      </c>
      <c r="B3216" s="118" t="e">
        <f>IF(Produit_Tarif_Stock!#REF!&lt;&gt;"",Produit_Tarif_Stock!#REF!,"")</f>
        <v>#REF!</v>
      </c>
      <c r="C3216" s="502" t="e">
        <f>IF(Produit_Tarif_Stock!#REF!&lt;&gt;"",Produit_Tarif_Stock!#REF!,"")</f>
        <v>#REF!</v>
      </c>
      <c r="D3216" s="505" t="e">
        <f>IF(Produit_Tarif_Stock!#REF!&lt;&gt;"",Produit_Tarif_Stock!#REF!,"")</f>
        <v>#REF!</v>
      </c>
      <c r="E3216" s="514" t="e">
        <f>IF(Produit_Tarif_Stock!#REF!&lt;&gt;0,Produit_Tarif_Stock!#REF!,"")</f>
        <v>#REF!</v>
      </c>
      <c r="F3216" s="2" t="e">
        <f>IF(Produit_Tarif_Stock!#REF!&lt;&gt;"",Produit_Tarif_Stock!#REF!,"")</f>
        <v>#REF!</v>
      </c>
      <c r="G3216" s="506" t="e">
        <f>IF(Produit_Tarif_Stock!#REF!&lt;&gt;0,Produit_Tarif_Stock!#REF!,"")</f>
        <v>#REF!</v>
      </c>
      <c r="I3216" s="506" t="str">
        <f t="shared" si="102"/>
        <v/>
      </c>
      <c r="J3216" s="2" t="e">
        <f>IF(Produit_Tarif_Stock!#REF!&lt;&gt;0,Produit_Tarif_Stock!#REF!,"")</f>
        <v>#REF!</v>
      </c>
      <c r="K3216" s="2" t="e">
        <f>IF(Produit_Tarif_Stock!#REF!&lt;&gt;0,Produit_Tarif_Stock!#REF!,"")</f>
        <v>#REF!</v>
      </c>
      <c r="L3216" s="114" t="e">
        <f>IF(Produit_Tarif_Stock!#REF!&lt;&gt;0,Produit_Tarif_Stock!#REF!,"")</f>
        <v>#REF!</v>
      </c>
      <c r="M3216" s="114" t="e">
        <f>IF(Produit_Tarif_Stock!#REF!&lt;&gt;0,Produit_Tarif_Stock!#REF!,"")</f>
        <v>#REF!</v>
      </c>
      <c r="N3216" s="454"/>
      <c r="P3216" s="2" t="e">
        <f>IF(Produit_Tarif_Stock!#REF!&lt;&gt;0,Produit_Tarif_Stock!#REF!,"")</f>
        <v>#REF!</v>
      </c>
      <c r="Q3216" s="518" t="e">
        <f>IF(Produit_Tarif_Stock!#REF!&lt;&gt;0,(E3216-(E3216*H3216)-Produit_Tarif_Stock!#REF!)/Produit_Tarif_Stock!#REF!*100,(E3216-(E3216*H3216)-Produit_Tarif_Stock!#REF!)/Produit_Tarif_Stock!#REF!*100)</f>
        <v>#REF!</v>
      </c>
      <c r="R3216" s="523">
        <f t="shared" si="103"/>
        <v>0</v>
      </c>
      <c r="S3216" s="524" t="e">
        <f>Produit_Tarif_Stock!#REF!</f>
        <v>#REF!</v>
      </c>
    </row>
    <row r="3217" spans="1:19" ht="24.75" customHeight="1">
      <c r="A3217" s="228" t="e">
        <f>Produit_Tarif_Stock!#REF!</f>
        <v>#REF!</v>
      </c>
      <c r="B3217" s="118" t="e">
        <f>IF(Produit_Tarif_Stock!#REF!&lt;&gt;"",Produit_Tarif_Stock!#REF!,"")</f>
        <v>#REF!</v>
      </c>
      <c r="C3217" s="502" t="e">
        <f>IF(Produit_Tarif_Stock!#REF!&lt;&gt;"",Produit_Tarif_Stock!#REF!,"")</f>
        <v>#REF!</v>
      </c>
      <c r="D3217" s="505" t="e">
        <f>IF(Produit_Tarif_Stock!#REF!&lt;&gt;"",Produit_Tarif_Stock!#REF!,"")</f>
        <v>#REF!</v>
      </c>
      <c r="E3217" s="514" t="e">
        <f>IF(Produit_Tarif_Stock!#REF!&lt;&gt;0,Produit_Tarif_Stock!#REF!,"")</f>
        <v>#REF!</v>
      </c>
      <c r="F3217" s="2" t="e">
        <f>IF(Produit_Tarif_Stock!#REF!&lt;&gt;"",Produit_Tarif_Stock!#REF!,"")</f>
        <v>#REF!</v>
      </c>
      <c r="G3217" s="506" t="e">
        <f>IF(Produit_Tarif_Stock!#REF!&lt;&gt;0,Produit_Tarif_Stock!#REF!,"")</f>
        <v>#REF!</v>
      </c>
      <c r="I3217" s="506" t="str">
        <f t="shared" si="102"/>
        <v/>
      </c>
      <c r="J3217" s="2" t="e">
        <f>IF(Produit_Tarif_Stock!#REF!&lt;&gt;0,Produit_Tarif_Stock!#REF!,"")</f>
        <v>#REF!</v>
      </c>
      <c r="K3217" s="2" t="e">
        <f>IF(Produit_Tarif_Stock!#REF!&lt;&gt;0,Produit_Tarif_Stock!#REF!,"")</f>
        <v>#REF!</v>
      </c>
      <c r="L3217" s="114" t="e">
        <f>IF(Produit_Tarif_Stock!#REF!&lt;&gt;0,Produit_Tarif_Stock!#REF!,"")</f>
        <v>#REF!</v>
      </c>
      <c r="M3217" s="114" t="e">
        <f>IF(Produit_Tarif_Stock!#REF!&lt;&gt;0,Produit_Tarif_Stock!#REF!,"")</f>
        <v>#REF!</v>
      </c>
      <c r="N3217" s="454"/>
      <c r="P3217" s="2" t="e">
        <f>IF(Produit_Tarif_Stock!#REF!&lt;&gt;0,Produit_Tarif_Stock!#REF!,"")</f>
        <v>#REF!</v>
      </c>
      <c r="Q3217" s="518" t="e">
        <f>IF(Produit_Tarif_Stock!#REF!&lt;&gt;0,(E3217-(E3217*H3217)-Produit_Tarif_Stock!#REF!)/Produit_Tarif_Stock!#REF!*100,(E3217-(E3217*H3217)-Produit_Tarif_Stock!#REF!)/Produit_Tarif_Stock!#REF!*100)</f>
        <v>#REF!</v>
      </c>
      <c r="R3217" s="523">
        <f t="shared" si="103"/>
        <v>0</v>
      </c>
      <c r="S3217" s="524" t="e">
        <f>Produit_Tarif_Stock!#REF!</f>
        <v>#REF!</v>
      </c>
    </row>
    <row r="3218" spans="1:19" ht="24.75" customHeight="1">
      <c r="A3218" s="228" t="e">
        <f>Produit_Tarif_Stock!#REF!</f>
        <v>#REF!</v>
      </c>
      <c r="B3218" s="118" t="e">
        <f>IF(Produit_Tarif_Stock!#REF!&lt;&gt;"",Produit_Tarif_Stock!#REF!,"")</f>
        <v>#REF!</v>
      </c>
      <c r="C3218" s="502" t="e">
        <f>IF(Produit_Tarif_Stock!#REF!&lt;&gt;"",Produit_Tarif_Stock!#REF!,"")</f>
        <v>#REF!</v>
      </c>
      <c r="D3218" s="505" t="e">
        <f>IF(Produit_Tarif_Stock!#REF!&lt;&gt;"",Produit_Tarif_Stock!#REF!,"")</f>
        <v>#REF!</v>
      </c>
      <c r="E3218" s="514" t="e">
        <f>IF(Produit_Tarif_Stock!#REF!&lt;&gt;0,Produit_Tarif_Stock!#REF!,"")</f>
        <v>#REF!</v>
      </c>
      <c r="F3218" s="2" t="e">
        <f>IF(Produit_Tarif_Stock!#REF!&lt;&gt;"",Produit_Tarif_Stock!#REF!,"")</f>
        <v>#REF!</v>
      </c>
      <c r="G3218" s="506" t="e">
        <f>IF(Produit_Tarif_Stock!#REF!&lt;&gt;0,Produit_Tarif_Stock!#REF!,"")</f>
        <v>#REF!</v>
      </c>
      <c r="I3218" s="506" t="str">
        <f t="shared" si="102"/>
        <v/>
      </c>
      <c r="J3218" s="2" t="e">
        <f>IF(Produit_Tarif_Stock!#REF!&lt;&gt;0,Produit_Tarif_Stock!#REF!,"")</f>
        <v>#REF!</v>
      </c>
      <c r="K3218" s="2" t="e">
        <f>IF(Produit_Tarif_Stock!#REF!&lt;&gt;0,Produit_Tarif_Stock!#REF!,"")</f>
        <v>#REF!</v>
      </c>
      <c r="L3218" s="114" t="e">
        <f>IF(Produit_Tarif_Stock!#REF!&lt;&gt;0,Produit_Tarif_Stock!#REF!,"")</f>
        <v>#REF!</v>
      </c>
      <c r="M3218" s="114" t="e">
        <f>IF(Produit_Tarif_Stock!#REF!&lt;&gt;0,Produit_Tarif_Stock!#REF!,"")</f>
        <v>#REF!</v>
      </c>
      <c r="N3218" s="454"/>
      <c r="P3218" s="2" t="e">
        <f>IF(Produit_Tarif_Stock!#REF!&lt;&gt;0,Produit_Tarif_Stock!#REF!,"")</f>
        <v>#REF!</v>
      </c>
      <c r="Q3218" s="518" t="e">
        <f>IF(Produit_Tarif_Stock!#REF!&lt;&gt;0,(E3218-(E3218*H3218)-Produit_Tarif_Stock!#REF!)/Produit_Tarif_Stock!#REF!*100,(E3218-(E3218*H3218)-Produit_Tarif_Stock!#REF!)/Produit_Tarif_Stock!#REF!*100)</f>
        <v>#REF!</v>
      </c>
      <c r="R3218" s="523">
        <f t="shared" si="103"/>
        <v>0</v>
      </c>
      <c r="S3218" s="524" t="e">
        <f>Produit_Tarif_Stock!#REF!</f>
        <v>#REF!</v>
      </c>
    </row>
    <row r="3219" spans="1:19" ht="24.75" customHeight="1">
      <c r="A3219" s="228" t="e">
        <f>Produit_Tarif_Stock!#REF!</f>
        <v>#REF!</v>
      </c>
      <c r="B3219" s="118" t="e">
        <f>IF(Produit_Tarif_Stock!#REF!&lt;&gt;"",Produit_Tarif_Stock!#REF!,"")</f>
        <v>#REF!</v>
      </c>
      <c r="C3219" s="502" t="e">
        <f>IF(Produit_Tarif_Stock!#REF!&lt;&gt;"",Produit_Tarif_Stock!#REF!,"")</f>
        <v>#REF!</v>
      </c>
      <c r="D3219" s="505" t="e">
        <f>IF(Produit_Tarif_Stock!#REF!&lt;&gt;"",Produit_Tarif_Stock!#REF!,"")</f>
        <v>#REF!</v>
      </c>
      <c r="E3219" s="514" t="e">
        <f>IF(Produit_Tarif_Stock!#REF!&lt;&gt;0,Produit_Tarif_Stock!#REF!,"")</f>
        <v>#REF!</v>
      </c>
      <c r="F3219" s="2" t="e">
        <f>IF(Produit_Tarif_Stock!#REF!&lt;&gt;"",Produit_Tarif_Stock!#REF!,"")</f>
        <v>#REF!</v>
      </c>
      <c r="G3219" s="506" t="e">
        <f>IF(Produit_Tarif_Stock!#REF!&lt;&gt;0,Produit_Tarif_Stock!#REF!,"")</f>
        <v>#REF!</v>
      </c>
      <c r="I3219" s="506" t="str">
        <f t="shared" si="102"/>
        <v/>
      </c>
      <c r="J3219" s="2" t="e">
        <f>IF(Produit_Tarif_Stock!#REF!&lt;&gt;0,Produit_Tarif_Stock!#REF!,"")</f>
        <v>#REF!</v>
      </c>
      <c r="K3219" s="2" t="e">
        <f>IF(Produit_Tarif_Stock!#REF!&lt;&gt;0,Produit_Tarif_Stock!#REF!,"")</f>
        <v>#REF!</v>
      </c>
      <c r="L3219" s="114" t="e">
        <f>IF(Produit_Tarif_Stock!#REF!&lt;&gt;0,Produit_Tarif_Stock!#REF!,"")</f>
        <v>#REF!</v>
      </c>
      <c r="M3219" s="114" t="e">
        <f>IF(Produit_Tarif_Stock!#REF!&lt;&gt;0,Produit_Tarif_Stock!#REF!,"")</f>
        <v>#REF!</v>
      </c>
      <c r="N3219" s="454"/>
      <c r="P3219" s="2" t="e">
        <f>IF(Produit_Tarif_Stock!#REF!&lt;&gt;0,Produit_Tarif_Stock!#REF!,"")</f>
        <v>#REF!</v>
      </c>
      <c r="Q3219" s="518" t="e">
        <f>IF(Produit_Tarif_Stock!#REF!&lt;&gt;0,(E3219-(E3219*H3219)-Produit_Tarif_Stock!#REF!)/Produit_Tarif_Stock!#REF!*100,(E3219-(E3219*H3219)-Produit_Tarif_Stock!#REF!)/Produit_Tarif_Stock!#REF!*100)</f>
        <v>#REF!</v>
      </c>
      <c r="R3219" s="523">
        <f t="shared" si="103"/>
        <v>0</v>
      </c>
      <c r="S3219" s="524" t="e">
        <f>Produit_Tarif_Stock!#REF!</f>
        <v>#REF!</v>
      </c>
    </row>
    <row r="3220" spans="1:19" ht="24.75" customHeight="1">
      <c r="A3220" s="228" t="e">
        <f>Produit_Tarif_Stock!#REF!</f>
        <v>#REF!</v>
      </c>
      <c r="B3220" s="118" t="e">
        <f>IF(Produit_Tarif_Stock!#REF!&lt;&gt;"",Produit_Tarif_Stock!#REF!,"")</f>
        <v>#REF!</v>
      </c>
      <c r="C3220" s="502" t="e">
        <f>IF(Produit_Tarif_Stock!#REF!&lt;&gt;"",Produit_Tarif_Stock!#REF!,"")</f>
        <v>#REF!</v>
      </c>
      <c r="D3220" s="505" t="e">
        <f>IF(Produit_Tarif_Stock!#REF!&lt;&gt;"",Produit_Tarif_Stock!#REF!,"")</f>
        <v>#REF!</v>
      </c>
      <c r="E3220" s="514" t="e">
        <f>IF(Produit_Tarif_Stock!#REF!&lt;&gt;0,Produit_Tarif_Stock!#REF!,"")</f>
        <v>#REF!</v>
      </c>
      <c r="F3220" s="2" t="e">
        <f>IF(Produit_Tarif_Stock!#REF!&lt;&gt;"",Produit_Tarif_Stock!#REF!,"")</f>
        <v>#REF!</v>
      </c>
      <c r="G3220" s="506" t="e">
        <f>IF(Produit_Tarif_Stock!#REF!&lt;&gt;0,Produit_Tarif_Stock!#REF!,"")</f>
        <v>#REF!</v>
      </c>
      <c r="I3220" s="506" t="str">
        <f t="shared" si="102"/>
        <v/>
      </c>
      <c r="J3220" s="2" t="e">
        <f>IF(Produit_Tarif_Stock!#REF!&lt;&gt;0,Produit_Tarif_Stock!#REF!,"")</f>
        <v>#REF!</v>
      </c>
      <c r="K3220" s="2" t="e">
        <f>IF(Produit_Tarif_Stock!#REF!&lt;&gt;0,Produit_Tarif_Stock!#REF!,"")</f>
        <v>#REF!</v>
      </c>
      <c r="L3220" s="114" t="e">
        <f>IF(Produit_Tarif_Stock!#REF!&lt;&gt;0,Produit_Tarif_Stock!#REF!,"")</f>
        <v>#REF!</v>
      </c>
      <c r="M3220" s="114" t="e">
        <f>IF(Produit_Tarif_Stock!#REF!&lt;&gt;0,Produit_Tarif_Stock!#REF!,"")</f>
        <v>#REF!</v>
      </c>
      <c r="N3220" s="454"/>
      <c r="P3220" s="2" t="e">
        <f>IF(Produit_Tarif_Stock!#REF!&lt;&gt;0,Produit_Tarif_Stock!#REF!,"")</f>
        <v>#REF!</v>
      </c>
      <c r="Q3220" s="518" t="e">
        <f>IF(Produit_Tarif_Stock!#REF!&lt;&gt;0,(E3220-(E3220*H3220)-Produit_Tarif_Stock!#REF!)/Produit_Tarif_Stock!#REF!*100,(E3220-(E3220*H3220)-Produit_Tarif_Stock!#REF!)/Produit_Tarif_Stock!#REF!*100)</f>
        <v>#REF!</v>
      </c>
      <c r="R3220" s="523">
        <f t="shared" si="103"/>
        <v>0</v>
      </c>
      <c r="S3220" s="524" t="e">
        <f>Produit_Tarif_Stock!#REF!</f>
        <v>#REF!</v>
      </c>
    </row>
    <row r="3221" spans="1:19" ht="24.75" customHeight="1">
      <c r="A3221" s="228" t="e">
        <f>Produit_Tarif_Stock!#REF!</f>
        <v>#REF!</v>
      </c>
      <c r="B3221" s="118" t="e">
        <f>IF(Produit_Tarif_Stock!#REF!&lt;&gt;"",Produit_Tarif_Stock!#REF!,"")</f>
        <v>#REF!</v>
      </c>
      <c r="C3221" s="502" t="e">
        <f>IF(Produit_Tarif_Stock!#REF!&lt;&gt;"",Produit_Tarif_Stock!#REF!,"")</f>
        <v>#REF!</v>
      </c>
      <c r="D3221" s="505" t="e">
        <f>IF(Produit_Tarif_Stock!#REF!&lt;&gt;"",Produit_Tarif_Stock!#REF!,"")</f>
        <v>#REF!</v>
      </c>
      <c r="E3221" s="514" t="e">
        <f>IF(Produit_Tarif_Stock!#REF!&lt;&gt;0,Produit_Tarif_Stock!#REF!,"")</f>
        <v>#REF!</v>
      </c>
      <c r="F3221" s="2" t="e">
        <f>IF(Produit_Tarif_Stock!#REF!&lt;&gt;"",Produit_Tarif_Stock!#REF!,"")</f>
        <v>#REF!</v>
      </c>
      <c r="G3221" s="506" t="e">
        <f>IF(Produit_Tarif_Stock!#REF!&lt;&gt;0,Produit_Tarif_Stock!#REF!,"")</f>
        <v>#REF!</v>
      </c>
      <c r="I3221" s="506" t="str">
        <f t="shared" si="102"/>
        <v/>
      </c>
      <c r="J3221" s="2" t="e">
        <f>IF(Produit_Tarif_Stock!#REF!&lt;&gt;0,Produit_Tarif_Stock!#REF!,"")</f>
        <v>#REF!</v>
      </c>
      <c r="K3221" s="2" t="e">
        <f>IF(Produit_Tarif_Stock!#REF!&lt;&gt;0,Produit_Tarif_Stock!#REF!,"")</f>
        <v>#REF!</v>
      </c>
      <c r="L3221" s="114" t="e">
        <f>IF(Produit_Tarif_Stock!#REF!&lt;&gt;0,Produit_Tarif_Stock!#REF!,"")</f>
        <v>#REF!</v>
      </c>
      <c r="M3221" s="114" t="e">
        <f>IF(Produit_Tarif_Stock!#REF!&lt;&gt;0,Produit_Tarif_Stock!#REF!,"")</f>
        <v>#REF!</v>
      </c>
      <c r="N3221" s="454"/>
      <c r="P3221" s="2" t="e">
        <f>IF(Produit_Tarif_Stock!#REF!&lt;&gt;0,Produit_Tarif_Stock!#REF!,"")</f>
        <v>#REF!</v>
      </c>
      <c r="Q3221" s="518" t="e">
        <f>IF(Produit_Tarif_Stock!#REF!&lt;&gt;0,(E3221-(E3221*H3221)-Produit_Tarif_Stock!#REF!)/Produit_Tarif_Stock!#REF!*100,(E3221-(E3221*H3221)-Produit_Tarif_Stock!#REF!)/Produit_Tarif_Stock!#REF!*100)</f>
        <v>#REF!</v>
      </c>
      <c r="R3221" s="523">
        <f t="shared" si="103"/>
        <v>0</v>
      </c>
      <c r="S3221" s="524" t="e">
        <f>Produit_Tarif_Stock!#REF!</f>
        <v>#REF!</v>
      </c>
    </row>
    <row r="3222" spans="1:19" ht="24.75" customHeight="1">
      <c r="A3222" s="228" t="e">
        <f>Produit_Tarif_Stock!#REF!</f>
        <v>#REF!</v>
      </c>
      <c r="B3222" s="118" t="e">
        <f>IF(Produit_Tarif_Stock!#REF!&lt;&gt;"",Produit_Tarif_Stock!#REF!,"")</f>
        <v>#REF!</v>
      </c>
      <c r="C3222" s="502" t="e">
        <f>IF(Produit_Tarif_Stock!#REF!&lt;&gt;"",Produit_Tarif_Stock!#REF!,"")</f>
        <v>#REF!</v>
      </c>
      <c r="D3222" s="505" t="e">
        <f>IF(Produit_Tarif_Stock!#REF!&lt;&gt;"",Produit_Tarif_Stock!#REF!,"")</f>
        <v>#REF!</v>
      </c>
      <c r="E3222" s="514" t="e">
        <f>IF(Produit_Tarif_Stock!#REF!&lt;&gt;0,Produit_Tarif_Stock!#REF!,"")</f>
        <v>#REF!</v>
      </c>
      <c r="F3222" s="2" t="e">
        <f>IF(Produit_Tarif_Stock!#REF!&lt;&gt;"",Produit_Tarif_Stock!#REF!,"")</f>
        <v>#REF!</v>
      </c>
      <c r="G3222" s="506" t="e">
        <f>IF(Produit_Tarif_Stock!#REF!&lt;&gt;0,Produit_Tarif_Stock!#REF!,"")</f>
        <v>#REF!</v>
      </c>
      <c r="I3222" s="506" t="str">
        <f t="shared" si="102"/>
        <v/>
      </c>
      <c r="J3222" s="2" t="e">
        <f>IF(Produit_Tarif_Stock!#REF!&lt;&gt;0,Produit_Tarif_Stock!#REF!,"")</f>
        <v>#REF!</v>
      </c>
      <c r="K3222" s="2" t="e">
        <f>IF(Produit_Tarif_Stock!#REF!&lt;&gt;0,Produit_Tarif_Stock!#REF!,"")</f>
        <v>#REF!</v>
      </c>
      <c r="L3222" s="114" t="e">
        <f>IF(Produit_Tarif_Stock!#REF!&lt;&gt;0,Produit_Tarif_Stock!#REF!,"")</f>
        <v>#REF!</v>
      </c>
      <c r="M3222" s="114" t="e">
        <f>IF(Produit_Tarif_Stock!#REF!&lt;&gt;0,Produit_Tarif_Stock!#REF!,"")</f>
        <v>#REF!</v>
      </c>
      <c r="N3222" s="454"/>
      <c r="P3222" s="2" t="e">
        <f>IF(Produit_Tarif_Stock!#REF!&lt;&gt;0,Produit_Tarif_Stock!#REF!,"")</f>
        <v>#REF!</v>
      </c>
      <c r="Q3222" s="518" t="e">
        <f>IF(Produit_Tarif_Stock!#REF!&lt;&gt;0,(E3222-(E3222*H3222)-Produit_Tarif_Stock!#REF!)/Produit_Tarif_Stock!#REF!*100,(E3222-(E3222*H3222)-Produit_Tarif_Stock!#REF!)/Produit_Tarif_Stock!#REF!*100)</f>
        <v>#REF!</v>
      </c>
      <c r="R3222" s="523">
        <f t="shared" si="103"/>
        <v>0</v>
      </c>
      <c r="S3222" s="524" t="e">
        <f>Produit_Tarif_Stock!#REF!</f>
        <v>#REF!</v>
      </c>
    </row>
    <row r="3223" spans="1:19" ht="24.75" customHeight="1">
      <c r="A3223" s="228" t="e">
        <f>Produit_Tarif_Stock!#REF!</f>
        <v>#REF!</v>
      </c>
      <c r="B3223" s="118" t="e">
        <f>IF(Produit_Tarif_Stock!#REF!&lt;&gt;"",Produit_Tarif_Stock!#REF!,"")</f>
        <v>#REF!</v>
      </c>
      <c r="C3223" s="502" t="e">
        <f>IF(Produit_Tarif_Stock!#REF!&lt;&gt;"",Produit_Tarif_Stock!#REF!,"")</f>
        <v>#REF!</v>
      </c>
      <c r="D3223" s="505" t="e">
        <f>IF(Produit_Tarif_Stock!#REF!&lt;&gt;"",Produit_Tarif_Stock!#REF!,"")</f>
        <v>#REF!</v>
      </c>
      <c r="E3223" s="514" t="e">
        <f>IF(Produit_Tarif_Stock!#REF!&lt;&gt;0,Produit_Tarif_Stock!#REF!,"")</f>
        <v>#REF!</v>
      </c>
      <c r="F3223" s="2" t="e">
        <f>IF(Produit_Tarif_Stock!#REF!&lt;&gt;"",Produit_Tarif_Stock!#REF!,"")</f>
        <v>#REF!</v>
      </c>
      <c r="G3223" s="506" t="e">
        <f>IF(Produit_Tarif_Stock!#REF!&lt;&gt;0,Produit_Tarif_Stock!#REF!,"")</f>
        <v>#REF!</v>
      </c>
      <c r="I3223" s="506" t="str">
        <f t="shared" si="102"/>
        <v/>
      </c>
      <c r="J3223" s="2" t="e">
        <f>IF(Produit_Tarif_Stock!#REF!&lt;&gt;0,Produit_Tarif_Stock!#REF!,"")</f>
        <v>#REF!</v>
      </c>
      <c r="K3223" s="2" t="e">
        <f>IF(Produit_Tarif_Stock!#REF!&lt;&gt;0,Produit_Tarif_Stock!#REF!,"")</f>
        <v>#REF!</v>
      </c>
      <c r="L3223" s="114" t="e">
        <f>IF(Produit_Tarif_Stock!#REF!&lt;&gt;0,Produit_Tarif_Stock!#REF!,"")</f>
        <v>#REF!</v>
      </c>
      <c r="M3223" s="114" t="e">
        <f>IF(Produit_Tarif_Stock!#REF!&lt;&gt;0,Produit_Tarif_Stock!#REF!,"")</f>
        <v>#REF!</v>
      </c>
      <c r="N3223" s="454"/>
      <c r="P3223" s="2" t="e">
        <f>IF(Produit_Tarif_Stock!#REF!&lt;&gt;0,Produit_Tarif_Stock!#REF!,"")</f>
        <v>#REF!</v>
      </c>
      <c r="Q3223" s="518" t="e">
        <f>IF(Produit_Tarif_Stock!#REF!&lt;&gt;0,(E3223-(E3223*H3223)-Produit_Tarif_Stock!#REF!)/Produit_Tarif_Stock!#REF!*100,(E3223-(E3223*H3223)-Produit_Tarif_Stock!#REF!)/Produit_Tarif_Stock!#REF!*100)</f>
        <v>#REF!</v>
      </c>
      <c r="R3223" s="523">
        <f t="shared" si="103"/>
        <v>0</v>
      </c>
      <c r="S3223" s="524" t="e">
        <f>Produit_Tarif_Stock!#REF!</f>
        <v>#REF!</v>
      </c>
    </row>
    <row r="3224" spans="1:19" ht="24.75" customHeight="1">
      <c r="A3224" s="228" t="e">
        <f>Produit_Tarif_Stock!#REF!</f>
        <v>#REF!</v>
      </c>
      <c r="B3224" s="118" t="e">
        <f>IF(Produit_Tarif_Stock!#REF!&lt;&gt;"",Produit_Tarif_Stock!#REF!,"")</f>
        <v>#REF!</v>
      </c>
      <c r="C3224" s="502" t="e">
        <f>IF(Produit_Tarif_Stock!#REF!&lt;&gt;"",Produit_Tarif_Stock!#REF!,"")</f>
        <v>#REF!</v>
      </c>
      <c r="D3224" s="505" t="e">
        <f>IF(Produit_Tarif_Stock!#REF!&lt;&gt;"",Produit_Tarif_Stock!#REF!,"")</f>
        <v>#REF!</v>
      </c>
      <c r="E3224" s="514" t="e">
        <f>IF(Produit_Tarif_Stock!#REF!&lt;&gt;0,Produit_Tarif_Stock!#REF!,"")</f>
        <v>#REF!</v>
      </c>
      <c r="F3224" s="2" t="e">
        <f>IF(Produit_Tarif_Stock!#REF!&lt;&gt;"",Produit_Tarif_Stock!#REF!,"")</f>
        <v>#REF!</v>
      </c>
      <c r="G3224" s="506" t="e">
        <f>IF(Produit_Tarif_Stock!#REF!&lt;&gt;0,Produit_Tarif_Stock!#REF!,"")</f>
        <v>#REF!</v>
      </c>
      <c r="I3224" s="506" t="str">
        <f t="shared" si="102"/>
        <v/>
      </c>
      <c r="J3224" s="2" t="e">
        <f>IF(Produit_Tarif_Stock!#REF!&lt;&gt;0,Produit_Tarif_Stock!#REF!,"")</f>
        <v>#REF!</v>
      </c>
      <c r="K3224" s="2" t="e">
        <f>IF(Produit_Tarif_Stock!#REF!&lt;&gt;0,Produit_Tarif_Stock!#REF!,"")</f>
        <v>#REF!</v>
      </c>
      <c r="L3224" s="114" t="e">
        <f>IF(Produit_Tarif_Stock!#REF!&lt;&gt;0,Produit_Tarif_Stock!#REF!,"")</f>
        <v>#REF!</v>
      </c>
      <c r="M3224" s="114" t="e">
        <f>IF(Produit_Tarif_Stock!#REF!&lt;&gt;0,Produit_Tarif_Stock!#REF!,"")</f>
        <v>#REF!</v>
      </c>
      <c r="N3224" s="454"/>
      <c r="P3224" s="2" t="e">
        <f>IF(Produit_Tarif_Stock!#REF!&lt;&gt;0,Produit_Tarif_Stock!#REF!,"")</f>
        <v>#REF!</v>
      </c>
      <c r="Q3224" s="518" t="e">
        <f>IF(Produit_Tarif_Stock!#REF!&lt;&gt;0,(E3224-(E3224*H3224)-Produit_Tarif_Stock!#REF!)/Produit_Tarif_Stock!#REF!*100,(E3224-(E3224*H3224)-Produit_Tarif_Stock!#REF!)/Produit_Tarif_Stock!#REF!*100)</f>
        <v>#REF!</v>
      </c>
      <c r="R3224" s="523">
        <f t="shared" si="103"/>
        <v>0</v>
      </c>
      <c r="S3224" s="524" t="e">
        <f>Produit_Tarif_Stock!#REF!</f>
        <v>#REF!</v>
      </c>
    </row>
    <row r="3225" spans="1:19" ht="24.75" customHeight="1">
      <c r="A3225" s="228" t="e">
        <f>Produit_Tarif_Stock!#REF!</f>
        <v>#REF!</v>
      </c>
      <c r="B3225" s="118" t="e">
        <f>IF(Produit_Tarif_Stock!#REF!&lt;&gt;"",Produit_Tarif_Stock!#REF!,"")</f>
        <v>#REF!</v>
      </c>
      <c r="C3225" s="502" t="e">
        <f>IF(Produit_Tarif_Stock!#REF!&lt;&gt;"",Produit_Tarif_Stock!#REF!,"")</f>
        <v>#REF!</v>
      </c>
      <c r="D3225" s="505" t="e">
        <f>IF(Produit_Tarif_Stock!#REF!&lt;&gt;"",Produit_Tarif_Stock!#REF!,"")</f>
        <v>#REF!</v>
      </c>
      <c r="E3225" s="514" t="e">
        <f>IF(Produit_Tarif_Stock!#REF!&lt;&gt;0,Produit_Tarif_Stock!#REF!,"")</f>
        <v>#REF!</v>
      </c>
      <c r="F3225" s="2" t="e">
        <f>IF(Produit_Tarif_Stock!#REF!&lt;&gt;"",Produit_Tarif_Stock!#REF!,"")</f>
        <v>#REF!</v>
      </c>
      <c r="G3225" s="506" t="e">
        <f>IF(Produit_Tarif_Stock!#REF!&lt;&gt;0,Produit_Tarif_Stock!#REF!,"")</f>
        <v>#REF!</v>
      </c>
      <c r="I3225" s="506" t="str">
        <f t="shared" si="102"/>
        <v/>
      </c>
      <c r="J3225" s="2" t="e">
        <f>IF(Produit_Tarif_Stock!#REF!&lt;&gt;0,Produit_Tarif_Stock!#REF!,"")</f>
        <v>#REF!</v>
      </c>
      <c r="K3225" s="2" t="e">
        <f>IF(Produit_Tarif_Stock!#REF!&lt;&gt;0,Produit_Tarif_Stock!#REF!,"")</f>
        <v>#REF!</v>
      </c>
      <c r="L3225" s="114" t="e">
        <f>IF(Produit_Tarif_Stock!#REF!&lt;&gt;0,Produit_Tarif_Stock!#REF!,"")</f>
        <v>#REF!</v>
      </c>
      <c r="M3225" s="114" t="e">
        <f>IF(Produit_Tarif_Stock!#REF!&lt;&gt;0,Produit_Tarif_Stock!#REF!,"")</f>
        <v>#REF!</v>
      </c>
      <c r="N3225" s="454"/>
      <c r="P3225" s="2" t="e">
        <f>IF(Produit_Tarif_Stock!#REF!&lt;&gt;0,Produit_Tarif_Stock!#REF!,"")</f>
        <v>#REF!</v>
      </c>
      <c r="Q3225" s="518" t="e">
        <f>IF(Produit_Tarif_Stock!#REF!&lt;&gt;0,(E3225-(E3225*H3225)-Produit_Tarif_Stock!#REF!)/Produit_Tarif_Stock!#REF!*100,(E3225-(E3225*H3225)-Produit_Tarif_Stock!#REF!)/Produit_Tarif_Stock!#REF!*100)</f>
        <v>#REF!</v>
      </c>
      <c r="R3225" s="523">
        <f t="shared" si="103"/>
        <v>0</v>
      </c>
      <c r="S3225" s="524" t="e">
        <f>Produit_Tarif_Stock!#REF!</f>
        <v>#REF!</v>
      </c>
    </row>
    <row r="3226" spans="1:19" ht="24.75" customHeight="1">
      <c r="A3226" s="228" t="e">
        <f>Produit_Tarif_Stock!#REF!</f>
        <v>#REF!</v>
      </c>
      <c r="B3226" s="118" t="e">
        <f>IF(Produit_Tarif_Stock!#REF!&lt;&gt;"",Produit_Tarif_Stock!#REF!,"")</f>
        <v>#REF!</v>
      </c>
      <c r="C3226" s="502" t="e">
        <f>IF(Produit_Tarif_Stock!#REF!&lt;&gt;"",Produit_Tarif_Stock!#REF!,"")</f>
        <v>#REF!</v>
      </c>
      <c r="D3226" s="505" t="e">
        <f>IF(Produit_Tarif_Stock!#REF!&lt;&gt;"",Produit_Tarif_Stock!#REF!,"")</f>
        <v>#REF!</v>
      </c>
      <c r="E3226" s="514" t="e">
        <f>IF(Produit_Tarif_Stock!#REF!&lt;&gt;0,Produit_Tarif_Stock!#REF!,"")</f>
        <v>#REF!</v>
      </c>
      <c r="F3226" s="2" t="e">
        <f>IF(Produit_Tarif_Stock!#REF!&lt;&gt;"",Produit_Tarif_Stock!#REF!,"")</f>
        <v>#REF!</v>
      </c>
      <c r="G3226" s="506" t="e">
        <f>IF(Produit_Tarif_Stock!#REF!&lt;&gt;0,Produit_Tarif_Stock!#REF!,"")</f>
        <v>#REF!</v>
      </c>
      <c r="I3226" s="506" t="str">
        <f t="shared" si="102"/>
        <v/>
      </c>
      <c r="J3226" s="2" t="e">
        <f>IF(Produit_Tarif_Stock!#REF!&lt;&gt;0,Produit_Tarif_Stock!#REF!,"")</f>
        <v>#REF!</v>
      </c>
      <c r="K3226" s="2" t="e">
        <f>IF(Produit_Tarif_Stock!#REF!&lt;&gt;0,Produit_Tarif_Stock!#REF!,"")</f>
        <v>#REF!</v>
      </c>
      <c r="L3226" s="114" t="e">
        <f>IF(Produit_Tarif_Stock!#REF!&lt;&gt;0,Produit_Tarif_Stock!#REF!,"")</f>
        <v>#REF!</v>
      </c>
      <c r="M3226" s="114" t="e">
        <f>IF(Produit_Tarif_Stock!#REF!&lt;&gt;0,Produit_Tarif_Stock!#REF!,"")</f>
        <v>#REF!</v>
      </c>
      <c r="N3226" s="454"/>
      <c r="P3226" s="2" t="e">
        <f>IF(Produit_Tarif_Stock!#REF!&lt;&gt;0,Produit_Tarif_Stock!#REF!,"")</f>
        <v>#REF!</v>
      </c>
      <c r="Q3226" s="518" t="e">
        <f>IF(Produit_Tarif_Stock!#REF!&lt;&gt;0,(E3226-(E3226*H3226)-Produit_Tarif_Stock!#REF!)/Produit_Tarif_Stock!#REF!*100,(E3226-(E3226*H3226)-Produit_Tarif_Stock!#REF!)/Produit_Tarif_Stock!#REF!*100)</f>
        <v>#REF!</v>
      </c>
      <c r="R3226" s="523">
        <f t="shared" si="103"/>
        <v>0</v>
      </c>
      <c r="S3226" s="524" t="e">
        <f>Produit_Tarif_Stock!#REF!</f>
        <v>#REF!</v>
      </c>
    </row>
    <row r="3227" spans="1:19" ht="24.75" customHeight="1">
      <c r="A3227" s="228" t="e">
        <f>Produit_Tarif_Stock!#REF!</f>
        <v>#REF!</v>
      </c>
      <c r="B3227" s="118" t="e">
        <f>IF(Produit_Tarif_Stock!#REF!&lt;&gt;"",Produit_Tarif_Stock!#REF!,"")</f>
        <v>#REF!</v>
      </c>
      <c r="C3227" s="502" t="e">
        <f>IF(Produit_Tarif_Stock!#REF!&lt;&gt;"",Produit_Tarif_Stock!#REF!,"")</f>
        <v>#REF!</v>
      </c>
      <c r="D3227" s="505" t="e">
        <f>IF(Produit_Tarif_Stock!#REF!&lt;&gt;"",Produit_Tarif_Stock!#REF!,"")</f>
        <v>#REF!</v>
      </c>
      <c r="E3227" s="514" t="e">
        <f>IF(Produit_Tarif_Stock!#REF!&lt;&gt;0,Produit_Tarif_Stock!#REF!,"")</f>
        <v>#REF!</v>
      </c>
      <c r="F3227" s="2" t="e">
        <f>IF(Produit_Tarif_Stock!#REF!&lt;&gt;"",Produit_Tarif_Stock!#REF!,"")</f>
        <v>#REF!</v>
      </c>
      <c r="G3227" s="506" t="e">
        <f>IF(Produit_Tarif_Stock!#REF!&lt;&gt;0,Produit_Tarif_Stock!#REF!,"")</f>
        <v>#REF!</v>
      </c>
      <c r="I3227" s="506" t="str">
        <f t="shared" si="102"/>
        <v/>
      </c>
      <c r="J3227" s="2" t="e">
        <f>IF(Produit_Tarif_Stock!#REF!&lt;&gt;0,Produit_Tarif_Stock!#REF!,"")</f>
        <v>#REF!</v>
      </c>
      <c r="K3227" s="2" t="e">
        <f>IF(Produit_Tarif_Stock!#REF!&lt;&gt;0,Produit_Tarif_Stock!#REF!,"")</f>
        <v>#REF!</v>
      </c>
      <c r="L3227" s="114" t="e">
        <f>IF(Produit_Tarif_Stock!#REF!&lt;&gt;0,Produit_Tarif_Stock!#REF!,"")</f>
        <v>#REF!</v>
      </c>
      <c r="M3227" s="114" t="e">
        <f>IF(Produit_Tarif_Stock!#REF!&lt;&gt;0,Produit_Tarif_Stock!#REF!,"")</f>
        <v>#REF!</v>
      </c>
      <c r="N3227" s="454"/>
      <c r="P3227" s="2" t="e">
        <f>IF(Produit_Tarif_Stock!#REF!&lt;&gt;0,Produit_Tarif_Stock!#REF!,"")</f>
        <v>#REF!</v>
      </c>
      <c r="Q3227" s="518" t="e">
        <f>IF(Produit_Tarif_Stock!#REF!&lt;&gt;0,(E3227-(E3227*H3227)-Produit_Tarif_Stock!#REF!)/Produit_Tarif_Stock!#REF!*100,(E3227-(E3227*H3227)-Produit_Tarif_Stock!#REF!)/Produit_Tarif_Stock!#REF!*100)</f>
        <v>#REF!</v>
      </c>
      <c r="R3227" s="523">
        <f t="shared" si="103"/>
        <v>0</v>
      </c>
      <c r="S3227" s="524" t="e">
        <f>Produit_Tarif_Stock!#REF!</f>
        <v>#REF!</v>
      </c>
    </row>
    <row r="3228" spans="1:19" ht="24.75" customHeight="1">
      <c r="A3228" s="228" t="e">
        <f>Produit_Tarif_Stock!#REF!</f>
        <v>#REF!</v>
      </c>
      <c r="B3228" s="118" t="e">
        <f>IF(Produit_Tarif_Stock!#REF!&lt;&gt;"",Produit_Tarif_Stock!#REF!,"")</f>
        <v>#REF!</v>
      </c>
      <c r="C3228" s="502" t="e">
        <f>IF(Produit_Tarif_Stock!#REF!&lt;&gt;"",Produit_Tarif_Stock!#REF!,"")</f>
        <v>#REF!</v>
      </c>
      <c r="D3228" s="505" t="e">
        <f>IF(Produit_Tarif_Stock!#REF!&lt;&gt;"",Produit_Tarif_Stock!#REF!,"")</f>
        <v>#REF!</v>
      </c>
      <c r="E3228" s="514" t="e">
        <f>IF(Produit_Tarif_Stock!#REF!&lt;&gt;0,Produit_Tarif_Stock!#REF!,"")</f>
        <v>#REF!</v>
      </c>
      <c r="F3228" s="2" t="e">
        <f>IF(Produit_Tarif_Stock!#REF!&lt;&gt;"",Produit_Tarif_Stock!#REF!,"")</f>
        <v>#REF!</v>
      </c>
      <c r="G3228" s="506" t="e">
        <f>IF(Produit_Tarif_Stock!#REF!&lt;&gt;0,Produit_Tarif_Stock!#REF!,"")</f>
        <v>#REF!</v>
      </c>
      <c r="I3228" s="506" t="str">
        <f t="shared" si="102"/>
        <v/>
      </c>
      <c r="J3228" s="2" t="e">
        <f>IF(Produit_Tarif_Stock!#REF!&lt;&gt;0,Produit_Tarif_Stock!#REF!,"")</f>
        <v>#REF!</v>
      </c>
      <c r="K3228" s="2" t="e">
        <f>IF(Produit_Tarif_Stock!#REF!&lt;&gt;0,Produit_Tarif_Stock!#REF!,"")</f>
        <v>#REF!</v>
      </c>
      <c r="L3228" s="114" t="e">
        <f>IF(Produit_Tarif_Stock!#REF!&lt;&gt;0,Produit_Tarif_Stock!#REF!,"")</f>
        <v>#REF!</v>
      </c>
      <c r="M3228" s="114" t="e">
        <f>IF(Produit_Tarif_Stock!#REF!&lt;&gt;0,Produit_Tarif_Stock!#REF!,"")</f>
        <v>#REF!</v>
      </c>
      <c r="N3228" s="454"/>
      <c r="P3228" s="2" t="e">
        <f>IF(Produit_Tarif_Stock!#REF!&lt;&gt;0,Produit_Tarif_Stock!#REF!,"")</f>
        <v>#REF!</v>
      </c>
      <c r="Q3228" s="518" t="e">
        <f>IF(Produit_Tarif_Stock!#REF!&lt;&gt;0,(E3228-(E3228*H3228)-Produit_Tarif_Stock!#REF!)/Produit_Tarif_Stock!#REF!*100,(E3228-(E3228*H3228)-Produit_Tarif_Stock!#REF!)/Produit_Tarif_Stock!#REF!*100)</f>
        <v>#REF!</v>
      </c>
      <c r="R3228" s="523">
        <f t="shared" si="103"/>
        <v>0</v>
      </c>
      <c r="S3228" s="524" t="e">
        <f>Produit_Tarif_Stock!#REF!</f>
        <v>#REF!</v>
      </c>
    </row>
    <row r="3229" spans="1:19" ht="24.75" customHeight="1">
      <c r="A3229" s="228" t="e">
        <f>Produit_Tarif_Stock!#REF!</f>
        <v>#REF!</v>
      </c>
      <c r="B3229" s="118" t="e">
        <f>IF(Produit_Tarif_Stock!#REF!&lt;&gt;"",Produit_Tarif_Stock!#REF!,"")</f>
        <v>#REF!</v>
      </c>
      <c r="C3229" s="502" t="e">
        <f>IF(Produit_Tarif_Stock!#REF!&lt;&gt;"",Produit_Tarif_Stock!#REF!,"")</f>
        <v>#REF!</v>
      </c>
      <c r="D3229" s="505" t="e">
        <f>IF(Produit_Tarif_Stock!#REF!&lt;&gt;"",Produit_Tarif_Stock!#REF!,"")</f>
        <v>#REF!</v>
      </c>
      <c r="E3229" s="514" t="e">
        <f>IF(Produit_Tarif_Stock!#REF!&lt;&gt;0,Produit_Tarif_Stock!#REF!,"")</f>
        <v>#REF!</v>
      </c>
      <c r="F3229" s="2" t="e">
        <f>IF(Produit_Tarif_Stock!#REF!&lt;&gt;"",Produit_Tarif_Stock!#REF!,"")</f>
        <v>#REF!</v>
      </c>
      <c r="G3229" s="506" t="e">
        <f>IF(Produit_Tarif_Stock!#REF!&lt;&gt;0,Produit_Tarif_Stock!#REF!,"")</f>
        <v>#REF!</v>
      </c>
      <c r="I3229" s="506" t="str">
        <f t="shared" si="102"/>
        <v/>
      </c>
      <c r="J3229" s="2" t="e">
        <f>IF(Produit_Tarif_Stock!#REF!&lt;&gt;0,Produit_Tarif_Stock!#REF!,"")</f>
        <v>#REF!</v>
      </c>
      <c r="K3229" s="2" t="e">
        <f>IF(Produit_Tarif_Stock!#REF!&lt;&gt;0,Produit_Tarif_Stock!#REF!,"")</f>
        <v>#REF!</v>
      </c>
      <c r="L3229" s="114" t="e">
        <f>IF(Produit_Tarif_Stock!#REF!&lt;&gt;0,Produit_Tarif_Stock!#REF!,"")</f>
        <v>#REF!</v>
      </c>
      <c r="M3229" s="114" t="e">
        <f>IF(Produit_Tarif_Stock!#REF!&lt;&gt;0,Produit_Tarif_Stock!#REF!,"")</f>
        <v>#REF!</v>
      </c>
      <c r="N3229" s="454"/>
      <c r="P3229" s="2" t="e">
        <f>IF(Produit_Tarif_Stock!#REF!&lt;&gt;0,Produit_Tarif_Stock!#REF!,"")</f>
        <v>#REF!</v>
      </c>
      <c r="Q3229" s="518" t="e">
        <f>IF(Produit_Tarif_Stock!#REF!&lt;&gt;0,(E3229-(E3229*H3229)-Produit_Tarif_Stock!#REF!)/Produit_Tarif_Stock!#REF!*100,(E3229-(E3229*H3229)-Produit_Tarif_Stock!#REF!)/Produit_Tarif_Stock!#REF!*100)</f>
        <v>#REF!</v>
      </c>
      <c r="R3229" s="523">
        <f t="shared" si="103"/>
        <v>0</v>
      </c>
      <c r="S3229" s="524" t="e">
        <f>Produit_Tarif_Stock!#REF!</f>
        <v>#REF!</v>
      </c>
    </row>
    <row r="3230" spans="1:19" ht="24.75" customHeight="1">
      <c r="A3230" s="228" t="e">
        <f>Produit_Tarif_Stock!#REF!</f>
        <v>#REF!</v>
      </c>
      <c r="B3230" s="118" t="e">
        <f>IF(Produit_Tarif_Stock!#REF!&lt;&gt;"",Produit_Tarif_Stock!#REF!,"")</f>
        <v>#REF!</v>
      </c>
      <c r="C3230" s="502" t="e">
        <f>IF(Produit_Tarif_Stock!#REF!&lt;&gt;"",Produit_Tarif_Stock!#REF!,"")</f>
        <v>#REF!</v>
      </c>
      <c r="D3230" s="505" t="e">
        <f>IF(Produit_Tarif_Stock!#REF!&lt;&gt;"",Produit_Tarif_Stock!#REF!,"")</f>
        <v>#REF!</v>
      </c>
      <c r="E3230" s="514" t="e">
        <f>IF(Produit_Tarif_Stock!#REF!&lt;&gt;0,Produit_Tarif_Stock!#REF!,"")</f>
        <v>#REF!</v>
      </c>
      <c r="F3230" s="2" t="e">
        <f>IF(Produit_Tarif_Stock!#REF!&lt;&gt;"",Produit_Tarif_Stock!#REF!,"")</f>
        <v>#REF!</v>
      </c>
      <c r="G3230" s="506" t="e">
        <f>IF(Produit_Tarif_Stock!#REF!&lt;&gt;0,Produit_Tarif_Stock!#REF!,"")</f>
        <v>#REF!</v>
      </c>
      <c r="I3230" s="506" t="str">
        <f t="shared" si="102"/>
        <v/>
      </c>
      <c r="J3230" s="2" t="e">
        <f>IF(Produit_Tarif_Stock!#REF!&lt;&gt;0,Produit_Tarif_Stock!#REF!,"")</f>
        <v>#REF!</v>
      </c>
      <c r="K3230" s="2" t="e">
        <f>IF(Produit_Tarif_Stock!#REF!&lt;&gt;0,Produit_Tarif_Stock!#REF!,"")</f>
        <v>#REF!</v>
      </c>
      <c r="L3230" s="114" t="e">
        <f>IF(Produit_Tarif_Stock!#REF!&lt;&gt;0,Produit_Tarif_Stock!#REF!,"")</f>
        <v>#REF!</v>
      </c>
      <c r="M3230" s="114" t="e">
        <f>IF(Produit_Tarif_Stock!#REF!&lt;&gt;0,Produit_Tarif_Stock!#REF!,"")</f>
        <v>#REF!</v>
      </c>
      <c r="N3230" s="454"/>
      <c r="P3230" s="2" t="e">
        <f>IF(Produit_Tarif_Stock!#REF!&lt;&gt;0,Produit_Tarif_Stock!#REF!,"")</f>
        <v>#REF!</v>
      </c>
      <c r="Q3230" s="518" t="e">
        <f>IF(Produit_Tarif_Stock!#REF!&lt;&gt;0,(E3230-(E3230*H3230)-Produit_Tarif_Stock!#REF!)/Produit_Tarif_Stock!#REF!*100,(E3230-(E3230*H3230)-Produit_Tarif_Stock!#REF!)/Produit_Tarif_Stock!#REF!*100)</f>
        <v>#REF!</v>
      </c>
      <c r="R3230" s="523">
        <f t="shared" si="103"/>
        <v>0</v>
      </c>
      <c r="S3230" s="524" t="e">
        <f>Produit_Tarif_Stock!#REF!</f>
        <v>#REF!</v>
      </c>
    </row>
    <row r="3231" spans="1:19" ht="24.75" customHeight="1">
      <c r="A3231" s="228" t="e">
        <f>Produit_Tarif_Stock!#REF!</f>
        <v>#REF!</v>
      </c>
      <c r="B3231" s="118" t="e">
        <f>IF(Produit_Tarif_Stock!#REF!&lt;&gt;"",Produit_Tarif_Stock!#REF!,"")</f>
        <v>#REF!</v>
      </c>
      <c r="C3231" s="502" t="e">
        <f>IF(Produit_Tarif_Stock!#REF!&lt;&gt;"",Produit_Tarif_Stock!#REF!,"")</f>
        <v>#REF!</v>
      </c>
      <c r="D3231" s="505" t="e">
        <f>IF(Produit_Tarif_Stock!#REF!&lt;&gt;"",Produit_Tarif_Stock!#REF!,"")</f>
        <v>#REF!</v>
      </c>
      <c r="E3231" s="514" t="e">
        <f>IF(Produit_Tarif_Stock!#REF!&lt;&gt;0,Produit_Tarif_Stock!#REF!,"")</f>
        <v>#REF!</v>
      </c>
      <c r="F3231" s="2" t="e">
        <f>IF(Produit_Tarif_Stock!#REF!&lt;&gt;"",Produit_Tarif_Stock!#REF!,"")</f>
        <v>#REF!</v>
      </c>
      <c r="G3231" s="506" t="e">
        <f>IF(Produit_Tarif_Stock!#REF!&lt;&gt;0,Produit_Tarif_Stock!#REF!,"")</f>
        <v>#REF!</v>
      </c>
      <c r="I3231" s="506" t="str">
        <f t="shared" si="102"/>
        <v/>
      </c>
      <c r="J3231" s="2" t="e">
        <f>IF(Produit_Tarif_Stock!#REF!&lt;&gt;0,Produit_Tarif_Stock!#REF!,"")</f>
        <v>#REF!</v>
      </c>
      <c r="K3231" s="2" t="e">
        <f>IF(Produit_Tarif_Stock!#REF!&lt;&gt;0,Produit_Tarif_Stock!#REF!,"")</f>
        <v>#REF!</v>
      </c>
      <c r="L3231" s="114" t="e">
        <f>IF(Produit_Tarif_Stock!#REF!&lt;&gt;0,Produit_Tarif_Stock!#REF!,"")</f>
        <v>#REF!</v>
      </c>
      <c r="M3231" s="114" t="e">
        <f>IF(Produit_Tarif_Stock!#REF!&lt;&gt;0,Produit_Tarif_Stock!#REF!,"")</f>
        <v>#REF!</v>
      </c>
      <c r="N3231" s="454"/>
      <c r="P3231" s="2" t="e">
        <f>IF(Produit_Tarif_Stock!#REF!&lt;&gt;0,Produit_Tarif_Stock!#REF!,"")</f>
        <v>#REF!</v>
      </c>
      <c r="Q3231" s="518" t="e">
        <f>IF(Produit_Tarif_Stock!#REF!&lt;&gt;0,(E3231-(E3231*H3231)-Produit_Tarif_Stock!#REF!)/Produit_Tarif_Stock!#REF!*100,(E3231-(E3231*H3231)-Produit_Tarif_Stock!#REF!)/Produit_Tarif_Stock!#REF!*100)</f>
        <v>#REF!</v>
      </c>
      <c r="R3231" s="523">
        <f t="shared" si="103"/>
        <v>0</v>
      </c>
      <c r="S3231" s="524" t="e">
        <f>Produit_Tarif_Stock!#REF!</f>
        <v>#REF!</v>
      </c>
    </row>
    <row r="3232" spans="1:19" ht="24.75" customHeight="1">
      <c r="A3232" s="228" t="e">
        <f>Produit_Tarif_Stock!#REF!</f>
        <v>#REF!</v>
      </c>
      <c r="B3232" s="118" t="e">
        <f>IF(Produit_Tarif_Stock!#REF!&lt;&gt;"",Produit_Tarif_Stock!#REF!,"")</f>
        <v>#REF!</v>
      </c>
      <c r="C3232" s="502" t="e">
        <f>IF(Produit_Tarif_Stock!#REF!&lt;&gt;"",Produit_Tarif_Stock!#REF!,"")</f>
        <v>#REF!</v>
      </c>
      <c r="D3232" s="505" t="e">
        <f>IF(Produit_Tarif_Stock!#REF!&lt;&gt;"",Produit_Tarif_Stock!#REF!,"")</f>
        <v>#REF!</v>
      </c>
      <c r="E3232" s="514" t="e">
        <f>IF(Produit_Tarif_Stock!#REF!&lt;&gt;0,Produit_Tarif_Stock!#REF!,"")</f>
        <v>#REF!</v>
      </c>
      <c r="F3232" s="2" t="e">
        <f>IF(Produit_Tarif_Stock!#REF!&lt;&gt;"",Produit_Tarif_Stock!#REF!,"")</f>
        <v>#REF!</v>
      </c>
      <c r="G3232" s="506" t="e">
        <f>IF(Produit_Tarif_Stock!#REF!&lt;&gt;0,Produit_Tarif_Stock!#REF!,"")</f>
        <v>#REF!</v>
      </c>
      <c r="I3232" s="506" t="str">
        <f t="shared" si="102"/>
        <v/>
      </c>
      <c r="J3232" s="2" t="e">
        <f>IF(Produit_Tarif_Stock!#REF!&lt;&gt;0,Produit_Tarif_Stock!#REF!,"")</f>
        <v>#REF!</v>
      </c>
      <c r="K3232" s="2" t="e">
        <f>IF(Produit_Tarif_Stock!#REF!&lt;&gt;0,Produit_Tarif_Stock!#REF!,"")</f>
        <v>#REF!</v>
      </c>
      <c r="L3232" s="114" t="e">
        <f>IF(Produit_Tarif_Stock!#REF!&lt;&gt;0,Produit_Tarif_Stock!#REF!,"")</f>
        <v>#REF!</v>
      </c>
      <c r="M3232" s="114" t="e">
        <f>IF(Produit_Tarif_Stock!#REF!&lt;&gt;0,Produit_Tarif_Stock!#REF!,"")</f>
        <v>#REF!</v>
      </c>
      <c r="N3232" s="454"/>
      <c r="P3232" s="2" t="e">
        <f>IF(Produit_Tarif_Stock!#REF!&lt;&gt;0,Produit_Tarif_Stock!#REF!,"")</f>
        <v>#REF!</v>
      </c>
      <c r="Q3232" s="518" t="e">
        <f>IF(Produit_Tarif_Stock!#REF!&lt;&gt;0,(E3232-(E3232*H3232)-Produit_Tarif_Stock!#REF!)/Produit_Tarif_Stock!#REF!*100,(E3232-(E3232*H3232)-Produit_Tarif_Stock!#REF!)/Produit_Tarif_Stock!#REF!*100)</f>
        <v>#REF!</v>
      </c>
      <c r="R3232" s="523">
        <f t="shared" si="103"/>
        <v>0</v>
      </c>
      <c r="S3232" s="524" t="e">
        <f>Produit_Tarif_Stock!#REF!</f>
        <v>#REF!</v>
      </c>
    </row>
    <row r="3233" spans="1:19" ht="24.75" customHeight="1">
      <c r="A3233" s="228" t="e">
        <f>Produit_Tarif_Stock!#REF!</f>
        <v>#REF!</v>
      </c>
      <c r="B3233" s="118" t="e">
        <f>IF(Produit_Tarif_Stock!#REF!&lt;&gt;"",Produit_Tarif_Stock!#REF!,"")</f>
        <v>#REF!</v>
      </c>
      <c r="C3233" s="502" t="e">
        <f>IF(Produit_Tarif_Stock!#REF!&lt;&gt;"",Produit_Tarif_Stock!#REF!,"")</f>
        <v>#REF!</v>
      </c>
      <c r="D3233" s="505" t="e">
        <f>IF(Produit_Tarif_Stock!#REF!&lt;&gt;"",Produit_Tarif_Stock!#REF!,"")</f>
        <v>#REF!</v>
      </c>
      <c r="E3233" s="514" t="e">
        <f>IF(Produit_Tarif_Stock!#REF!&lt;&gt;0,Produit_Tarif_Stock!#REF!,"")</f>
        <v>#REF!</v>
      </c>
      <c r="F3233" s="2" t="e">
        <f>IF(Produit_Tarif_Stock!#REF!&lt;&gt;"",Produit_Tarif_Stock!#REF!,"")</f>
        <v>#REF!</v>
      </c>
      <c r="G3233" s="506" t="e">
        <f>IF(Produit_Tarif_Stock!#REF!&lt;&gt;0,Produit_Tarif_Stock!#REF!,"")</f>
        <v>#REF!</v>
      </c>
      <c r="I3233" s="506" t="str">
        <f t="shared" si="102"/>
        <v/>
      </c>
      <c r="J3233" s="2" t="e">
        <f>IF(Produit_Tarif_Stock!#REF!&lt;&gt;0,Produit_Tarif_Stock!#REF!,"")</f>
        <v>#REF!</v>
      </c>
      <c r="K3233" s="2" t="e">
        <f>IF(Produit_Tarif_Stock!#REF!&lt;&gt;0,Produit_Tarif_Stock!#REF!,"")</f>
        <v>#REF!</v>
      </c>
      <c r="L3233" s="114" t="e">
        <f>IF(Produit_Tarif_Stock!#REF!&lt;&gt;0,Produit_Tarif_Stock!#REF!,"")</f>
        <v>#REF!</v>
      </c>
      <c r="M3233" s="114" t="e">
        <f>IF(Produit_Tarif_Stock!#REF!&lt;&gt;0,Produit_Tarif_Stock!#REF!,"")</f>
        <v>#REF!</v>
      </c>
      <c r="N3233" s="454"/>
      <c r="P3233" s="2" t="e">
        <f>IF(Produit_Tarif_Stock!#REF!&lt;&gt;0,Produit_Tarif_Stock!#REF!,"")</f>
        <v>#REF!</v>
      </c>
      <c r="Q3233" s="518" t="e">
        <f>IF(Produit_Tarif_Stock!#REF!&lt;&gt;0,(E3233-(E3233*H3233)-Produit_Tarif_Stock!#REF!)/Produit_Tarif_Stock!#REF!*100,(E3233-(E3233*H3233)-Produit_Tarif_Stock!#REF!)/Produit_Tarif_Stock!#REF!*100)</f>
        <v>#REF!</v>
      </c>
      <c r="R3233" s="523">
        <f t="shared" si="103"/>
        <v>0</v>
      </c>
      <c r="S3233" s="524" t="e">
        <f>Produit_Tarif_Stock!#REF!</f>
        <v>#REF!</v>
      </c>
    </row>
    <row r="3234" spans="1:19" ht="24.75" customHeight="1">
      <c r="A3234" s="228" t="e">
        <f>Produit_Tarif_Stock!#REF!</f>
        <v>#REF!</v>
      </c>
      <c r="B3234" s="118" t="e">
        <f>IF(Produit_Tarif_Stock!#REF!&lt;&gt;"",Produit_Tarif_Stock!#REF!,"")</f>
        <v>#REF!</v>
      </c>
      <c r="C3234" s="502" t="e">
        <f>IF(Produit_Tarif_Stock!#REF!&lt;&gt;"",Produit_Tarif_Stock!#REF!,"")</f>
        <v>#REF!</v>
      </c>
      <c r="D3234" s="505" t="e">
        <f>IF(Produit_Tarif_Stock!#REF!&lt;&gt;"",Produit_Tarif_Stock!#REF!,"")</f>
        <v>#REF!</v>
      </c>
      <c r="E3234" s="514" t="e">
        <f>IF(Produit_Tarif_Stock!#REF!&lt;&gt;0,Produit_Tarif_Stock!#REF!,"")</f>
        <v>#REF!</v>
      </c>
      <c r="F3234" s="2" t="e">
        <f>IF(Produit_Tarif_Stock!#REF!&lt;&gt;"",Produit_Tarif_Stock!#REF!,"")</f>
        <v>#REF!</v>
      </c>
      <c r="G3234" s="506" t="e">
        <f>IF(Produit_Tarif_Stock!#REF!&lt;&gt;0,Produit_Tarif_Stock!#REF!,"")</f>
        <v>#REF!</v>
      </c>
      <c r="I3234" s="506" t="str">
        <f t="shared" si="102"/>
        <v/>
      </c>
      <c r="J3234" s="2" t="e">
        <f>IF(Produit_Tarif_Stock!#REF!&lt;&gt;0,Produit_Tarif_Stock!#REF!,"")</f>
        <v>#REF!</v>
      </c>
      <c r="K3234" s="2" t="e">
        <f>IF(Produit_Tarif_Stock!#REF!&lt;&gt;0,Produit_Tarif_Stock!#REF!,"")</f>
        <v>#REF!</v>
      </c>
      <c r="L3234" s="114" t="e">
        <f>IF(Produit_Tarif_Stock!#REF!&lt;&gt;0,Produit_Tarif_Stock!#REF!,"")</f>
        <v>#REF!</v>
      </c>
      <c r="M3234" s="114" t="e">
        <f>IF(Produit_Tarif_Stock!#REF!&lt;&gt;0,Produit_Tarif_Stock!#REF!,"")</f>
        <v>#REF!</v>
      </c>
      <c r="N3234" s="454"/>
      <c r="P3234" s="2" t="e">
        <f>IF(Produit_Tarif_Stock!#REF!&lt;&gt;0,Produit_Tarif_Stock!#REF!,"")</f>
        <v>#REF!</v>
      </c>
      <c r="Q3234" s="518" t="e">
        <f>IF(Produit_Tarif_Stock!#REF!&lt;&gt;0,(E3234-(E3234*H3234)-Produit_Tarif_Stock!#REF!)/Produit_Tarif_Stock!#REF!*100,(E3234-(E3234*H3234)-Produit_Tarif_Stock!#REF!)/Produit_Tarif_Stock!#REF!*100)</f>
        <v>#REF!</v>
      </c>
      <c r="R3234" s="523">
        <f t="shared" si="103"/>
        <v>0</v>
      </c>
      <c r="S3234" s="524" t="e">
        <f>Produit_Tarif_Stock!#REF!</f>
        <v>#REF!</v>
      </c>
    </row>
    <row r="3235" spans="1:19" ht="24.75" customHeight="1">
      <c r="A3235" s="228" t="e">
        <f>Produit_Tarif_Stock!#REF!</f>
        <v>#REF!</v>
      </c>
      <c r="B3235" s="118" t="e">
        <f>IF(Produit_Tarif_Stock!#REF!&lt;&gt;"",Produit_Tarif_Stock!#REF!,"")</f>
        <v>#REF!</v>
      </c>
      <c r="C3235" s="502" t="e">
        <f>IF(Produit_Tarif_Stock!#REF!&lt;&gt;"",Produit_Tarif_Stock!#REF!,"")</f>
        <v>#REF!</v>
      </c>
      <c r="D3235" s="505" t="e">
        <f>IF(Produit_Tarif_Stock!#REF!&lt;&gt;"",Produit_Tarif_Stock!#REF!,"")</f>
        <v>#REF!</v>
      </c>
      <c r="E3235" s="514" t="e">
        <f>IF(Produit_Tarif_Stock!#REF!&lt;&gt;0,Produit_Tarif_Stock!#REF!,"")</f>
        <v>#REF!</v>
      </c>
      <c r="F3235" s="2" t="e">
        <f>IF(Produit_Tarif_Stock!#REF!&lt;&gt;"",Produit_Tarif_Stock!#REF!,"")</f>
        <v>#REF!</v>
      </c>
      <c r="G3235" s="506" t="e">
        <f>IF(Produit_Tarif_Stock!#REF!&lt;&gt;0,Produit_Tarif_Stock!#REF!,"")</f>
        <v>#REF!</v>
      </c>
      <c r="I3235" s="506" t="str">
        <f t="shared" si="102"/>
        <v/>
      </c>
      <c r="J3235" s="2" t="e">
        <f>IF(Produit_Tarif_Stock!#REF!&lt;&gt;0,Produit_Tarif_Stock!#REF!,"")</f>
        <v>#REF!</v>
      </c>
      <c r="K3235" s="2" t="e">
        <f>IF(Produit_Tarif_Stock!#REF!&lt;&gt;0,Produit_Tarif_Stock!#REF!,"")</f>
        <v>#REF!</v>
      </c>
      <c r="L3235" s="114" t="e">
        <f>IF(Produit_Tarif_Stock!#REF!&lt;&gt;0,Produit_Tarif_Stock!#REF!,"")</f>
        <v>#REF!</v>
      </c>
      <c r="M3235" s="114" t="e">
        <f>IF(Produit_Tarif_Stock!#REF!&lt;&gt;0,Produit_Tarif_Stock!#REF!,"")</f>
        <v>#REF!</v>
      </c>
      <c r="N3235" s="454"/>
      <c r="P3235" s="2" t="e">
        <f>IF(Produit_Tarif_Stock!#REF!&lt;&gt;0,Produit_Tarif_Stock!#REF!,"")</f>
        <v>#REF!</v>
      </c>
      <c r="Q3235" s="518" t="e">
        <f>IF(Produit_Tarif_Stock!#REF!&lt;&gt;0,(E3235-(E3235*H3235)-Produit_Tarif_Stock!#REF!)/Produit_Tarif_Stock!#REF!*100,(E3235-(E3235*H3235)-Produit_Tarif_Stock!#REF!)/Produit_Tarif_Stock!#REF!*100)</f>
        <v>#REF!</v>
      </c>
      <c r="R3235" s="523">
        <f t="shared" si="103"/>
        <v>0</v>
      </c>
      <c r="S3235" s="524" t="e">
        <f>Produit_Tarif_Stock!#REF!</f>
        <v>#REF!</v>
      </c>
    </row>
    <row r="3236" spans="1:19" ht="24.75" customHeight="1">
      <c r="A3236" s="228" t="e">
        <f>Produit_Tarif_Stock!#REF!</f>
        <v>#REF!</v>
      </c>
      <c r="B3236" s="118" t="e">
        <f>IF(Produit_Tarif_Stock!#REF!&lt;&gt;"",Produit_Tarif_Stock!#REF!,"")</f>
        <v>#REF!</v>
      </c>
      <c r="C3236" s="502" t="e">
        <f>IF(Produit_Tarif_Stock!#REF!&lt;&gt;"",Produit_Tarif_Stock!#REF!,"")</f>
        <v>#REF!</v>
      </c>
      <c r="D3236" s="505" t="e">
        <f>IF(Produit_Tarif_Stock!#REF!&lt;&gt;"",Produit_Tarif_Stock!#REF!,"")</f>
        <v>#REF!</v>
      </c>
      <c r="E3236" s="514" t="e">
        <f>IF(Produit_Tarif_Stock!#REF!&lt;&gt;0,Produit_Tarif_Stock!#REF!,"")</f>
        <v>#REF!</v>
      </c>
      <c r="F3236" s="2" t="e">
        <f>IF(Produit_Tarif_Stock!#REF!&lt;&gt;"",Produit_Tarif_Stock!#REF!,"")</f>
        <v>#REF!</v>
      </c>
      <c r="G3236" s="506" t="e">
        <f>IF(Produit_Tarif_Stock!#REF!&lt;&gt;0,Produit_Tarif_Stock!#REF!,"")</f>
        <v>#REF!</v>
      </c>
      <c r="I3236" s="506" t="str">
        <f t="shared" si="102"/>
        <v/>
      </c>
      <c r="J3236" s="2" t="e">
        <f>IF(Produit_Tarif_Stock!#REF!&lt;&gt;0,Produit_Tarif_Stock!#REF!,"")</f>
        <v>#REF!</v>
      </c>
      <c r="K3236" s="2" t="e">
        <f>IF(Produit_Tarif_Stock!#REF!&lt;&gt;0,Produit_Tarif_Stock!#REF!,"")</f>
        <v>#REF!</v>
      </c>
      <c r="L3236" s="114" t="e">
        <f>IF(Produit_Tarif_Stock!#REF!&lt;&gt;0,Produit_Tarif_Stock!#REF!,"")</f>
        <v>#REF!</v>
      </c>
      <c r="M3236" s="114" t="e">
        <f>IF(Produit_Tarif_Stock!#REF!&lt;&gt;0,Produit_Tarif_Stock!#REF!,"")</f>
        <v>#REF!</v>
      </c>
      <c r="N3236" s="454"/>
      <c r="P3236" s="2" t="e">
        <f>IF(Produit_Tarif_Stock!#REF!&lt;&gt;0,Produit_Tarif_Stock!#REF!,"")</f>
        <v>#REF!</v>
      </c>
      <c r="Q3236" s="518" t="e">
        <f>IF(Produit_Tarif_Stock!#REF!&lt;&gt;0,(E3236-(E3236*H3236)-Produit_Tarif_Stock!#REF!)/Produit_Tarif_Stock!#REF!*100,(E3236-(E3236*H3236)-Produit_Tarif_Stock!#REF!)/Produit_Tarif_Stock!#REF!*100)</f>
        <v>#REF!</v>
      </c>
      <c r="R3236" s="523">
        <f t="shared" si="103"/>
        <v>0</v>
      </c>
      <c r="S3236" s="524" t="e">
        <f>Produit_Tarif_Stock!#REF!</f>
        <v>#REF!</v>
      </c>
    </row>
    <row r="3237" spans="1:19" ht="24.75" customHeight="1">
      <c r="A3237" s="228" t="e">
        <f>Produit_Tarif_Stock!#REF!</f>
        <v>#REF!</v>
      </c>
      <c r="B3237" s="118" t="e">
        <f>IF(Produit_Tarif_Stock!#REF!&lt;&gt;"",Produit_Tarif_Stock!#REF!,"")</f>
        <v>#REF!</v>
      </c>
      <c r="C3237" s="502" t="e">
        <f>IF(Produit_Tarif_Stock!#REF!&lt;&gt;"",Produit_Tarif_Stock!#REF!,"")</f>
        <v>#REF!</v>
      </c>
      <c r="D3237" s="505" t="e">
        <f>IF(Produit_Tarif_Stock!#REF!&lt;&gt;"",Produit_Tarif_Stock!#REF!,"")</f>
        <v>#REF!</v>
      </c>
      <c r="E3237" s="514" t="e">
        <f>IF(Produit_Tarif_Stock!#REF!&lt;&gt;0,Produit_Tarif_Stock!#REF!,"")</f>
        <v>#REF!</v>
      </c>
      <c r="F3237" s="2" t="e">
        <f>IF(Produit_Tarif_Stock!#REF!&lt;&gt;"",Produit_Tarif_Stock!#REF!,"")</f>
        <v>#REF!</v>
      </c>
      <c r="G3237" s="506" t="e">
        <f>IF(Produit_Tarif_Stock!#REF!&lt;&gt;0,Produit_Tarif_Stock!#REF!,"")</f>
        <v>#REF!</v>
      </c>
      <c r="I3237" s="506" t="str">
        <f t="shared" si="102"/>
        <v/>
      </c>
      <c r="J3237" s="2" t="e">
        <f>IF(Produit_Tarif_Stock!#REF!&lt;&gt;0,Produit_Tarif_Stock!#REF!,"")</f>
        <v>#REF!</v>
      </c>
      <c r="K3237" s="2" t="e">
        <f>IF(Produit_Tarif_Stock!#REF!&lt;&gt;0,Produit_Tarif_Stock!#REF!,"")</f>
        <v>#REF!</v>
      </c>
      <c r="L3237" s="114" t="e">
        <f>IF(Produit_Tarif_Stock!#REF!&lt;&gt;0,Produit_Tarif_Stock!#REF!,"")</f>
        <v>#REF!</v>
      </c>
      <c r="M3237" s="114" t="e">
        <f>IF(Produit_Tarif_Stock!#REF!&lt;&gt;0,Produit_Tarif_Stock!#REF!,"")</f>
        <v>#REF!</v>
      </c>
      <c r="N3237" s="454"/>
      <c r="P3237" s="2" t="e">
        <f>IF(Produit_Tarif_Stock!#REF!&lt;&gt;0,Produit_Tarif_Stock!#REF!,"")</f>
        <v>#REF!</v>
      </c>
      <c r="Q3237" s="518" t="e">
        <f>IF(Produit_Tarif_Stock!#REF!&lt;&gt;0,(E3237-(E3237*H3237)-Produit_Tarif_Stock!#REF!)/Produit_Tarif_Stock!#REF!*100,(E3237-(E3237*H3237)-Produit_Tarif_Stock!#REF!)/Produit_Tarif_Stock!#REF!*100)</f>
        <v>#REF!</v>
      </c>
      <c r="R3237" s="523">
        <f t="shared" si="103"/>
        <v>0</v>
      </c>
      <c r="S3237" s="524" t="e">
        <f>Produit_Tarif_Stock!#REF!</f>
        <v>#REF!</v>
      </c>
    </row>
    <row r="3238" spans="1:19" ht="24.75" customHeight="1">
      <c r="A3238" s="228" t="e">
        <f>Produit_Tarif_Stock!#REF!</f>
        <v>#REF!</v>
      </c>
      <c r="B3238" s="118" t="e">
        <f>IF(Produit_Tarif_Stock!#REF!&lt;&gt;"",Produit_Tarif_Stock!#REF!,"")</f>
        <v>#REF!</v>
      </c>
      <c r="C3238" s="502" t="e">
        <f>IF(Produit_Tarif_Stock!#REF!&lt;&gt;"",Produit_Tarif_Stock!#REF!,"")</f>
        <v>#REF!</v>
      </c>
      <c r="D3238" s="505" t="e">
        <f>IF(Produit_Tarif_Stock!#REF!&lt;&gt;"",Produit_Tarif_Stock!#REF!,"")</f>
        <v>#REF!</v>
      </c>
      <c r="E3238" s="514" t="e">
        <f>IF(Produit_Tarif_Stock!#REF!&lt;&gt;0,Produit_Tarif_Stock!#REF!,"")</f>
        <v>#REF!</v>
      </c>
      <c r="F3238" s="2" t="e">
        <f>IF(Produit_Tarif_Stock!#REF!&lt;&gt;"",Produit_Tarif_Stock!#REF!,"")</f>
        <v>#REF!</v>
      </c>
      <c r="G3238" s="506" t="e">
        <f>IF(Produit_Tarif_Stock!#REF!&lt;&gt;0,Produit_Tarif_Stock!#REF!,"")</f>
        <v>#REF!</v>
      </c>
      <c r="I3238" s="506" t="str">
        <f t="shared" si="102"/>
        <v/>
      </c>
      <c r="J3238" s="2" t="e">
        <f>IF(Produit_Tarif_Stock!#REF!&lt;&gt;0,Produit_Tarif_Stock!#REF!,"")</f>
        <v>#REF!</v>
      </c>
      <c r="K3238" s="2" t="e">
        <f>IF(Produit_Tarif_Stock!#REF!&lt;&gt;0,Produit_Tarif_Stock!#REF!,"")</f>
        <v>#REF!</v>
      </c>
      <c r="L3238" s="114" t="e">
        <f>IF(Produit_Tarif_Stock!#REF!&lt;&gt;0,Produit_Tarif_Stock!#REF!,"")</f>
        <v>#REF!</v>
      </c>
      <c r="M3238" s="114" t="e">
        <f>IF(Produit_Tarif_Stock!#REF!&lt;&gt;0,Produit_Tarif_Stock!#REF!,"")</f>
        <v>#REF!</v>
      </c>
      <c r="N3238" s="454"/>
      <c r="P3238" s="2" t="e">
        <f>IF(Produit_Tarif_Stock!#REF!&lt;&gt;0,Produit_Tarif_Stock!#REF!,"")</f>
        <v>#REF!</v>
      </c>
      <c r="Q3238" s="518" t="e">
        <f>IF(Produit_Tarif_Stock!#REF!&lt;&gt;0,(E3238-(E3238*H3238)-Produit_Tarif_Stock!#REF!)/Produit_Tarif_Stock!#REF!*100,(E3238-(E3238*H3238)-Produit_Tarif_Stock!#REF!)/Produit_Tarif_Stock!#REF!*100)</f>
        <v>#REF!</v>
      </c>
      <c r="R3238" s="523">
        <f t="shared" si="103"/>
        <v>0</v>
      </c>
      <c r="S3238" s="524" t="e">
        <f>Produit_Tarif_Stock!#REF!</f>
        <v>#REF!</v>
      </c>
    </row>
    <row r="3239" spans="1:19" ht="24.75" customHeight="1">
      <c r="A3239" s="228" t="e">
        <f>Produit_Tarif_Stock!#REF!</f>
        <v>#REF!</v>
      </c>
      <c r="B3239" s="118" t="e">
        <f>IF(Produit_Tarif_Stock!#REF!&lt;&gt;"",Produit_Tarif_Stock!#REF!,"")</f>
        <v>#REF!</v>
      </c>
      <c r="C3239" s="502" t="e">
        <f>IF(Produit_Tarif_Stock!#REF!&lt;&gt;"",Produit_Tarif_Stock!#REF!,"")</f>
        <v>#REF!</v>
      </c>
      <c r="D3239" s="505" t="e">
        <f>IF(Produit_Tarif_Stock!#REF!&lt;&gt;"",Produit_Tarif_Stock!#REF!,"")</f>
        <v>#REF!</v>
      </c>
      <c r="E3239" s="514" t="e">
        <f>IF(Produit_Tarif_Stock!#REF!&lt;&gt;0,Produit_Tarif_Stock!#REF!,"")</f>
        <v>#REF!</v>
      </c>
      <c r="F3239" s="2" t="e">
        <f>IF(Produit_Tarif_Stock!#REF!&lt;&gt;"",Produit_Tarif_Stock!#REF!,"")</f>
        <v>#REF!</v>
      </c>
      <c r="G3239" s="506" t="e">
        <f>IF(Produit_Tarif_Stock!#REF!&lt;&gt;0,Produit_Tarif_Stock!#REF!,"")</f>
        <v>#REF!</v>
      </c>
      <c r="I3239" s="506" t="str">
        <f t="shared" si="102"/>
        <v/>
      </c>
      <c r="J3239" s="2" t="e">
        <f>IF(Produit_Tarif_Stock!#REF!&lt;&gt;0,Produit_Tarif_Stock!#REF!,"")</f>
        <v>#REF!</v>
      </c>
      <c r="K3239" s="2" t="e">
        <f>IF(Produit_Tarif_Stock!#REF!&lt;&gt;0,Produit_Tarif_Stock!#REF!,"")</f>
        <v>#REF!</v>
      </c>
      <c r="L3239" s="114" t="e">
        <f>IF(Produit_Tarif_Stock!#REF!&lt;&gt;0,Produit_Tarif_Stock!#REF!,"")</f>
        <v>#REF!</v>
      </c>
      <c r="M3239" s="114" t="e">
        <f>IF(Produit_Tarif_Stock!#REF!&lt;&gt;0,Produit_Tarif_Stock!#REF!,"")</f>
        <v>#REF!</v>
      </c>
      <c r="N3239" s="454"/>
      <c r="P3239" s="2" t="e">
        <f>IF(Produit_Tarif_Stock!#REF!&lt;&gt;0,Produit_Tarif_Stock!#REF!,"")</f>
        <v>#REF!</v>
      </c>
      <c r="Q3239" s="518" t="e">
        <f>IF(Produit_Tarif_Stock!#REF!&lt;&gt;0,(E3239-(E3239*H3239)-Produit_Tarif_Stock!#REF!)/Produit_Tarif_Stock!#REF!*100,(E3239-(E3239*H3239)-Produit_Tarif_Stock!#REF!)/Produit_Tarif_Stock!#REF!*100)</f>
        <v>#REF!</v>
      </c>
      <c r="R3239" s="523">
        <f t="shared" si="103"/>
        <v>0</v>
      </c>
      <c r="S3239" s="524" t="e">
        <f>Produit_Tarif_Stock!#REF!</f>
        <v>#REF!</v>
      </c>
    </row>
    <row r="3240" spans="1:19" ht="24.75" customHeight="1">
      <c r="A3240" s="228" t="e">
        <f>Produit_Tarif_Stock!#REF!</f>
        <v>#REF!</v>
      </c>
      <c r="B3240" s="118" t="e">
        <f>IF(Produit_Tarif_Stock!#REF!&lt;&gt;"",Produit_Tarif_Stock!#REF!,"")</f>
        <v>#REF!</v>
      </c>
      <c r="C3240" s="502" t="e">
        <f>IF(Produit_Tarif_Stock!#REF!&lt;&gt;"",Produit_Tarif_Stock!#REF!,"")</f>
        <v>#REF!</v>
      </c>
      <c r="D3240" s="505" t="e">
        <f>IF(Produit_Tarif_Stock!#REF!&lt;&gt;"",Produit_Tarif_Stock!#REF!,"")</f>
        <v>#REF!</v>
      </c>
      <c r="E3240" s="514" t="e">
        <f>IF(Produit_Tarif_Stock!#REF!&lt;&gt;0,Produit_Tarif_Stock!#REF!,"")</f>
        <v>#REF!</v>
      </c>
      <c r="F3240" s="2" t="e">
        <f>IF(Produit_Tarif_Stock!#REF!&lt;&gt;"",Produit_Tarif_Stock!#REF!,"")</f>
        <v>#REF!</v>
      </c>
      <c r="G3240" s="506" t="e">
        <f>IF(Produit_Tarif_Stock!#REF!&lt;&gt;0,Produit_Tarif_Stock!#REF!,"")</f>
        <v>#REF!</v>
      </c>
      <c r="I3240" s="506" t="str">
        <f t="shared" si="102"/>
        <v/>
      </c>
      <c r="J3240" s="2" t="e">
        <f>IF(Produit_Tarif_Stock!#REF!&lt;&gt;0,Produit_Tarif_Stock!#REF!,"")</f>
        <v>#REF!</v>
      </c>
      <c r="K3240" s="2" t="e">
        <f>IF(Produit_Tarif_Stock!#REF!&lt;&gt;0,Produit_Tarif_Stock!#REF!,"")</f>
        <v>#REF!</v>
      </c>
      <c r="L3240" s="114" t="e">
        <f>IF(Produit_Tarif_Stock!#REF!&lt;&gt;0,Produit_Tarif_Stock!#REF!,"")</f>
        <v>#REF!</v>
      </c>
      <c r="M3240" s="114" t="e">
        <f>IF(Produit_Tarif_Stock!#REF!&lt;&gt;0,Produit_Tarif_Stock!#REF!,"")</f>
        <v>#REF!</v>
      </c>
      <c r="N3240" s="454"/>
      <c r="P3240" s="2" t="e">
        <f>IF(Produit_Tarif_Stock!#REF!&lt;&gt;0,Produit_Tarif_Stock!#REF!,"")</f>
        <v>#REF!</v>
      </c>
      <c r="Q3240" s="518" t="e">
        <f>IF(Produit_Tarif_Stock!#REF!&lt;&gt;0,(E3240-(E3240*H3240)-Produit_Tarif_Stock!#REF!)/Produit_Tarif_Stock!#REF!*100,(E3240-(E3240*H3240)-Produit_Tarif_Stock!#REF!)/Produit_Tarif_Stock!#REF!*100)</f>
        <v>#REF!</v>
      </c>
      <c r="R3240" s="523">
        <f t="shared" si="103"/>
        <v>0</v>
      </c>
      <c r="S3240" s="524" t="e">
        <f>Produit_Tarif_Stock!#REF!</f>
        <v>#REF!</v>
      </c>
    </row>
    <row r="3241" spans="1:19" ht="24.75" customHeight="1">
      <c r="A3241" s="228" t="e">
        <f>Produit_Tarif_Stock!#REF!</f>
        <v>#REF!</v>
      </c>
      <c r="B3241" s="118" t="e">
        <f>IF(Produit_Tarif_Stock!#REF!&lt;&gt;"",Produit_Tarif_Stock!#REF!,"")</f>
        <v>#REF!</v>
      </c>
      <c r="C3241" s="502" t="e">
        <f>IF(Produit_Tarif_Stock!#REF!&lt;&gt;"",Produit_Tarif_Stock!#REF!,"")</f>
        <v>#REF!</v>
      </c>
      <c r="D3241" s="505" t="e">
        <f>IF(Produit_Tarif_Stock!#REF!&lt;&gt;"",Produit_Tarif_Stock!#REF!,"")</f>
        <v>#REF!</v>
      </c>
      <c r="E3241" s="514" t="e">
        <f>IF(Produit_Tarif_Stock!#REF!&lt;&gt;0,Produit_Tarif_Stock!#REF!,"")</f>
        <v>#REF!</v>
      </c>
      <c r="F3241" s="2" t="e">
        <f>IF(Produit_Tarif_Stock!#REF!&lt;&gt;"",Produit_Tarif_Stock!#REF!,"")</f>
        <v>#REF!</v>
      </c>
      <c r="G3241" s="506" t="e">
        <f>IF(Produit_Tarif_Stock!#REF!&lt;&gt;0,Produit_Tarif_Stock!#REF!,"")</f>
        <v>#REF!</v>
      </c>
      <c r="I3241" s="506" t="str">
        <f t="shared" si="102"/>
        <v/>
      </c>
      <c r="J3241" s="2" t="e">
        <f>IF(Produit_Tarif_Stock!#REF!&lt;&gt;0,Produit_Tarif_Stock!#REF!,"")</f>
        <v>#REF!</v>
      </c>
      <c r="K3241" s="2" t="e">
        <f>IF(Produit_Tarif_Stock!#REF!&lt;&gt;0,Produit_Tarif_Stock!#REF!,"")</f>
        <v>#REF!</v>
      </c>
      <c r="L3241" s="114" t="e">
        <f>IF(Produit_Tarif_Stock!#REF!&lt;&gt;0,Produit_Tarif_Stock!#REF!,"")</f>
        <v>#REF!</v>
      </c>
      <c r="M3241" s="114" t="e">
        <f>IF(Produit_Tarif_Stock!#REF!&lt;&gt;0,Produit_Tarif_Stock!#REF!,"")</f>
        <v>#REF!</v>
      </c>
      <c r="N3241" s="454"/>
      <c r="P3241" s="2" t="e">
        <f>IF(Produit_Tarif_Stock!#REF!&lt;&gt;0,Produit_Tarif_Stock!#REF!,"")</f>
        <v>#REF!</v>
      </c>
      <c r="Q3241" s="518" t="e">
        <f>IF(Produit_Tarif_Stock!#REF!&lt;&gt;0,(E3241-(E3241*H3241)-Produit_Tarif_Stock!#REF!)/Produit_Tarif_Stock!#REF!*100,(E3241-(E3241*H3241)-Produit_Tarif_Stock!#REF!)/Produit_Tarif_Stock!#REF!*100)</f>
        <v>#REF!</v>
      </c>
      <c r="R3241" s="523">
        <f t="shared" si="103"/>
        <v>0</v>
      </c>
      <c r="S3241" s="524" t="e">
        <f>Produit_Tarif_Stock!#REF!</f>
        <v>#REF!</v>
      </c>
    </row>
    <row r="3242" spans="1:19" ht="24.75" customHeight="1">
      <c r="A3242" s="228" t="e">
        <f>Produit_Tarif_Stock!#REF!</f>
        <v>#REF!</v>
      </c>
      <c r="B3242" s="118" t="e">
        <f>IF(Produit_Tarif_Stock!#REF!&lt;&gt;"",Produit_Tarif_Stock!#REF!,"")</f>
        <v>#REF!</v>
      </c>
      <c r="C3242" s="502" t="e">
        <f>IF(Produit_Tarif_Stock!#REF!&lt;&gt;"",Produit_Tarif_Stock!#REF!,"")</f>
        <v>#REF!</v>
      </c>
      <c r="D3242" s="505" t="e">
        <f>IF(Produit_Tarif_Stock!#REF!&lt;&gt;"",Produit_Tarif_Stock!#REF!,"")</f>
        <v>#REF!</v>
      </c>
      <c r="E3242" s="514" t="e">
        <f>IF(Produit_Tarif_Stock!#REF!&lt;&gt;0,Produit_Tarif_Stock!#REF!,"")</f>
        <v>#REF!</v>
      </c>
      <c r="F3242" s="2" t="e">
        <f>IF(Produit_Tarif_Stock!#REF!&lt;&gt;"",Produit_Tarif_Stock!#REF!,"")</f>
        <v>#REF!</v>
      </c>
      <c r="G3242" s="506" t="e">
        <f>IF(Produit_Tarif_Stock!#REF!&lt;&gt;0,Produit_Tarif_Stock!#REF!,"")</f>
        <v>#REF!</v>
      </c>
      <c r="I3242" s="506" t="str">
        <f t="shared" si="102"/>
        <v/>
      </c>
      <c r="J3242" s="2" t="e">
        <f>IF(Produit_Tarif_Stock!#REF!&lt;&gt;0,Produit_Tarif_Stock!#REF!,"")</f>
        <v>#REF!</v>
      </c>
      <c r="K3242" s="2" t="e">
        <f>IF(Produit_Tarif_Stock!#REF!&lt;&gt;0,Produit_Tarif_Stock!#REF!,"")</f>
        <v>#REF!</v>
      </c>
      <c r="L3242" s="114" t="e">
        <f>IF(Produit_Tarif_Stock!#REF!&lt;&gt;0,Produit_Tarif_Stock!#REF!,"")</f>
        <v>#REF!</v>
      </c>
      <c r="M3242" s="114" t="e">
        <f>IF(Produit_Tarif_Stock!#REF!&lt;&gt;0,Produit_Tarif_Stock!#REF!,"")</f>
        <v>#REF!</v>
      </c>
      <c r="N3242" s="454"/>
      <c r="P3242" s="2" t="e">
        <f>IF(Produit_Tarif_Stock!#REF!&lt;&gt;0,Produit_Tarif_Stock!#REF!,"")</f>
        <v>#REF!</v>
      </c>
      <c r="Q3242" s="518" t="e">
        <f>IF(Produit_Tarif_Stock!#REF!&lt;&gt;0,(E3242-(E3242*H3242)-Produit_Tarif_Stock!#REF!)/Produit_Tarif_Stock!#REF!*100,(E3242-(E3242*H3242)-Produit_Tarif_Stock!#REF!)/Produit_Tarif_Stock!#REF!*100)</f>
        <v>#REF!</v>
      </c>
      <c r="R3242" s="523">
        <f t="shared" si="103"/>
        <v>0</v>
      </c>
      <c r="S3242" s="524" t="e">
        <f>Produit_Tarif_Stock!#REF!</f>
        <v>#REF!</v>
      </c>
    </row>
    <row r="3243" spans="1:19" ht="24.75" customHeight="1">
      <c r="A3243" s="228" t="e">
        <f>Produit_Tarif_Stock!#REF!</f>
        <v>#REF!</v>
      </c>
      <c r="B3243" s="118" t="e">
        <f>IF(Produit_Tarif_Stock!#REF!&lt;&gt;"",Produit_Tarif_Stock!#REF!,"")</f>
        <v>#REF!</v>
      </c>
      <c r="C3243" s="502" t="e">
        <f>IF(Produit_Tarif_Stock!#REF!&lt;&gt;"",Produit_Tarif_Stock!#REF!,"")</f>
        <v>#REF!</v>
      </c>
      <c r="D3243" s="505" t="e">
        <f>IF(Produit_Tarif_Stock!#REF!&lt;&gt;"",Produit_Tarif_Stock!#REF!,"")</f>
        <v>#REF!</v>
      </c>
      <c r="E3243" s="514" t="e">
        <f>IF(Produit_Tarif_Stock!#REF!&lt;&gt;0,Produit_Tarif_Stock!#REF!,"")</f>
        <v>#REF!</v>
      </c>
      <c r="F3243" s="2" t="e">
        <f>IF(Produit_Tarif_Stock!#REF!&lt;&gt;"",Produit_Tarif_Stock!#REF!,"")</f>
        <v>#REF!</v>
      </c>
      <c r="G3243" s="506" t="e">
        <f>IF(Produit_Tarif_Stock!#REF!&lt;&gt;0,Produit_Tarif_Stock!#REF!,"")</f>
        <v>#REF!</v>
      </c>
      <c r="I3243" s="506" t="str">
        <f t="shared" si="102"/>
        <v/>
      </c>
      <c r="J3243" s="2" t="e">
        <f>IF(Produit_Tarif_Stock!#REF!&lt;&gt;0,Produit_Tarif_Stock!#REF!,"")</f>
        <v>#REF!</v>
      </c>
      <c r="K3243" s="2" t="e">
        <f>IF(Produit_Tarif_Stock!#REF!&lt;&gt;0,Produit_Tarif_Stock!#REF!,"")</f>
        <v>#REF!</v>
      </c>
      <c r="L3243" s="114" t="e">
        <f>IF(Produit_Tarif_Stock!#REF!&lt;&gt;0,Produit_Tarif_Stock!#REF!,"")</f>
        <v>#REF!</v>
      </c>
      <c r="M3243" s="114" t="e">
        <f>IF(Produit_Tarif_Stock!#REF!&lt;&gt;0,Produit_Tarif_Stock!#REF!,"")</f>
        <v>#REF!</v>
      </c>
      <c r="N3243" s="454"/>
      <c r="P3243" s="2" t="e">
        <f>IF(Produit_Tarif_Stock!#REF!&lt;&gt;0,Produit_Tarif_Stock!#REF!,"")</f>
        <v>#REF!</v>
      </c>
      <c r="Q3243" s="518" t="e">
        <f>IF(Produit_Tarif_Stock!#REF!&lt;&gt;0,(E3243-(E3243*H3243)-Produit_Tarif_Stock!#REF!)/Produit_Tarif_Stock!#REF!*100,(E3243-(E3243*H3243)-Produit_Tarif_Stock!#REF!)/Produit_Tarif_Stock!#REF!*100)</f>
        <v>#REF!</v>
      </c>
      <c r="R3243" s="523">
        <f t="shared" si="103"/>
        <v>0</v>
      </c>
      <c r="S3243" s="524" t="e">
        <f>Produit_Tarif_Stock!#REF!</f>
        <v>#REF!</v>
      </c>
    </row>
    <row r="3244" spans="1:19" ht="24.75" customHeight="1">
      <c r="A3244" s="228" t="e">
        <f>Produit_Tarif_Stock!#REF!</f>
        <v>#REF!</v>
      </c>
      <c r="B3244" s="118" t="e">
        <f>IF(Produit_Tarif_Stock!#REF!&lt;&gt;"",Produit_Tarif_Stock!#REF!,"")</f>
        <v>#REF!</v>
      </c>
      <c r="C3244" s="502" t="e">
        <f>IF(Produit_Tarif_Stock!#REF!&lt;&gt;"",Produit_Tarif_Stock!#REF!,"")</f>
        <v>#REF!</v>
      </c>
      <c r="D3244" s="505" t="e">
        <f>IF(Produit_Tarif_Stock!#REF!&lt;&gt;"",Produit_Tarif_Stock!#REF!,"")</f>
        <v>#REF!</v>
      </c>
      <c r="E3244" s="514" t="e">
        <f>IF(Produit_Tarif_Stock!#REF!&lt;&gt;0,Produit_Tarif_Stock!#REF!,"")</f>
        <v>#REF!</v>
      </c>
      <c r="F3244" s="2" t="e">
        <f>IF(Produit_Tarif_Stock!#REF!&lt;&gt;"",Produit_Tarif_Stock!#REF!,"")</f>
        <v>#REF!</v>
      </c>
      <c r="G3244" s="506" t="e">
        <f>IF(Produit_Tarif_Stock!#REF!&lt;&gt;0,Produit_Tarif_Stock!#REF!,"")</f>
        <v>#REF!</v>
      </c>
      <c r="I3244" s="506" t="str">
        <f t="shared" si="102"/>
        <v/>
      </c>
      <c r="J3244" s="2" t="e">
        <f>IF(Produit_Tarif_Stock!#REF!&lt;&gt;0,Produit_Tarif_Stock!#REF!,"")</f>
        <v>#REF!</v>
      </c>
      <c r="K3244" s="2" t="e">
        <f>IF(Produit_Tarif_Stock!#REF!&lt;&gt;0,Produit_Tarif_Stock!#REF!,"")</f>
        <v>#REF!</v>
      </c>
      <c r="L3244" s="114" t="e">
        <f>IF(Produit_Tarif_Stock!#REF!&lt;&gt;0,Produit_Tarif_Stock!#REF!,"")</f>
        <v>#REF!</v>
      </c>
      <c r="M3244" s="114" t="e">
        <f>IF(Produit_Tarif_Stock!#REF!&lt;&gt;0,Produit_Tarif_Stock!#REF!,"")</f>
        <v>#REF!</v>
      </c>
      <c r="N3244" s="454"/>
      <c r="P3244" s="2" t="e">
        <f>IF(Produit_Tarif_Stock!#REF!&lt;&gt;0,Produit_Tarif_Stock!#REF!,"")</f>
        <v>#REF!</v>
      </c>
      <c r="Q3244" s="518" t="e">
        <f>IF(Produit_Tarif_Stock!#REF!&lt;&gt;0,(E3244-(E3244*H3244)-Produit_Tarif_Stock!#REF!)/Produit_Tarif_Stock!#REF!*100,(E3244-(E3244*H3244)-Produit_Tarif_Stock!#REF!)/Produit_Tarif_Stock!#REF!*100)</f>
        <v>#REF!</v>
      </c>
      <c r="R3244" s="523">
        <f t="shared" si="103"/>
        <v>0</v>
      </c>
      <c r="S3244" s="524" t="e">
        <f>Produit_Tarif_Stock!#REF!</f>
        <v>#REF!</v>
      </c>
    </row>
    <row r="3245" spans="1:19" ht="24.75" customHeight="1">
      <c r="A3245" s="228" t="e">
        <f>Produit_Tarif_Stock!#REF!</f>
        <v>#REF!</v>
      </c>
      <c r="B3245" s="118" t="e">
        <f>IF(Produit_Tarif_Stock!#REF!&lt;&gt;"",Produit_Tarif_Stock!#REF!,"")</f>
        <v>#REF!</v>
      </c>
      <c r="C3245" s="502" t="e">
        <f>IF(Produit_Tarif_Stock!#REF!&lt;&gt;"",Produit_Tarif_Stock!#REF!,"")</f>
        <v>#REF!</v>
      </c>
      <c r="D3245" s="505" t="e">
        <f>IF(Produit_Tarif_Stock!#REF!&lt;&gt;"",Produit_Tarif_Stock!#REF!,"")</f>
        <v>#REF!</v>
      </c>
      <c r="E3245" s="514" t="e">
        <f>IF(Produit_Tarif_Stock!#REF!&lt;&gt;0,Produit_Tarif_Stock!#REF!,"")</f>
        <v>#REF!</v>
      </c>
      <c r="F3245" s="2" t="e">
        <f>IF(Produit_Tarif_Stock!#REF!&lt;&gt;"",Produit_Tarif_Stock!#REF!,"")</f>
        <v>#REF!</v>
      </c>
      <c r="G3245" s="506" t="e">
        <f>IF(Produit_Tarif_Stock!#REF!&lt;&gt;0,Produit_Tarif_Stock!#REF!,"")</f>
        <v>#REF!</v>
      </c>
      <c r="I3245" s="506" t="str">
        <f t="shared" si="102"/>
        <v/>
      </c>
      <c r="J3245" s="2" t="e">
        <f>IF(Produit_Tarif_Stock!#REF!&lt;&gt;0,Produit_Tarif_Stock!#REF!,"")</f>
        <v>#REF!</v>
      </c>
      <c r="K3245" s="2" t="e">
        <f>IF(Produit_Tarif_Stock!#REF!&lt;&gt;0,Produit_Tarif_Stock!#REF!,"")</f>
        <v>#REF!</v>
      </c>
      <c r="L3245" s="114" t="e">
        <f>IF(Produit_Tarif_Stock!#REF!&lt;&gt;0,Produit_Tarif_Stock!#REF!,"")</f>
        <v>#REF!</v>
      </c>
      <c r="M3245" s="114" t="e">
        <f>IF(Produit_Tarif_Stock!#REF!&lt;&gt;0,Produit_Tarif_Stock!#REF!,"")</f>
        <v>#REF!</v>
      </c>
      <c r="N3245" s="454"/>
      <c r="P3245" s="2" t="e">
        <f>IF(Produit_Tarif_Stock!#REF!&lt;&gt;0,Produit_Tarif_Stock!#REF!,"")</f>
        <v>#REF!</v>
      </c>
      <c r="Q3245" s="518" t="e">
        <f>IF(Produit_Tarif_Stock!#REF!&lt;&gt;0,(E3245-(E3245*H3245)-Produit_Tarif_Stock!#REF!)/Produit_Tarif_Stock!#REF!*100,(E3245-(E3245*H3245)-Produit_Tarif_Stock!#REF!)/Produit_Tarif_Stock!#REF!*100)</f>
        <v>#REF!</v>
      </c>
      <c r="R3245" s="523">
        <f t="shared" si="103"/>
        <v>0</v>
      </c>
      <c r="S3245" s="524" t="e">
        <f>Produit_Tarif_Stock!#REF!</f>
        <v>#REF!</v>
      </c>
    </row>
    <row r="3246" spans="1:19" ht="24.75" customHeight="1">
      <c r="A3246" s="228" t="e">
        <f>Produit_Tarif_Stock!#REF!</f>
        <v>#REF!</v>
      </c>
      <c r="B3246" s="118" t="e">
        <f>IF(Produit_Tarif_Stock!#REF!&lt;&gt;"",Produit_Tarif_Stock!#REF!,"")</f>
        <v>#REF!</v>
      </c>
      <c r="C3246" s="502" t="e">
        <f>IF(Produit_Tarif_Stock!#REF!&lt;&gt;"",Produit_Tarif_Stock!#REF!,"")</f>
        <v>#REF!</v>
      </c>
      <c r="D3246" s="505" t="e">
        <f>IF(Produit_Tarif_Stock!#REF!&lt;&gt;"",Produit_Tarif_Stock!#REF!,"")</f>
        <v>#REF!</v>
      </c>
      <c r="E3246" s="514" t="e">
        <f>IF(Produit_Tarif_Stock!#REF!&lt;&gt;0,Produit_Tarif_Stock!#REF!,"")</f>
        <v>#REF!</v>
      </c>
      <c r="F3246" s="2" t="e">
        <f>IF(Produit_Tarif_Stock!#REF!&lt;&gt;"",Produit_Tarif_Stock!#REF!,"")</f>
        <v>#REF!</v>
      </c>
      <c r="G3246" s="506" t="e">
        <f>IF(Produit_Tarif_Stock!#REF!&lt;&gt;0,Produit_Tarif_Stock!#REF!,"")</f>
        <v>#REF!</v>
      </c>
      <c r="I3246" s="506" t="str">
        <f t="shared" si="102"/>
        <v/>
      </c>
      <c r="J3246" s="2" t="e">
        <f>IF(Produit_Tarif_Stock!#REF!&lt;&gt;0,Produit_Tarif_Stock!#REF!,"")</f>
        <v>#REF!</v>
      </c>
      <c r="K3246" s="2" t="e">
        <f>IF(Produit_Tarif_Stock!#REF!&lt;&gt;0,Produit_Tarif_Stock!#REF!,"")</f>
        <v>#REF!</v>
      </c>
      <c r="L3246" s="114" t="e">
        <f>IF(Produit_Tarif_Stock!#REF!&lt;&gt;0,Produit_Tarif_Stock!#REF!,"")</f>
        <v>#REF!</v>
      </c>
      <c r="M3246" s="114" t="e">
        <f>IF(Produit_Tarif_Stock!#REF!&lt;&gt;0,Produit_Tarif_Stock!#REF!,"")</f>
        <v>#REF!</v>
      </c>
      <c r="N3246" s="454"/>
      <c r="P3246" s="2" t="e">
        <f>IF(Produit_Tarif_Stock!#REF!&lt;&gt;0,Produit_Tarif_Stock!#REF!,"")</f>
        <v>#REF!</v>
      </c>
      <c r="Q3246" s="518" t="e">
        <f>IF(Produit_Tarif_Stock!#REF!&lt;&gt;0,(E3246-(E3246*H3246)-Produit_Tarif_Stock!#REF!)/Produit_Tarif_Stock!#REF!*100,(E3246-(E3246*H3246)-Produit_Tarif_Stock!#REF!)/Produit_Tarif_Stock!#REF!*100)</f>
        <v>#REF!</v>
      </c>
      <c r="R3246" s="523">
        <f t="shared" si="103"/>
        <v>0</v>
      </c>
      <c r="S3246" s="524" t="e">
        <f>Produit_Tarif_Stock!#REF!</f>
        <v>#REF!</v>
      </c>
    </row>
    <row r="3247" spans="1:19" ht="24.75" customHeight="1">
      <c r="A3247" s="228" t="e">
        <f>Produit_Tarif_Stock!#REF!</f>
        <v>#REF!</v>
      </c>
      <c r="B3247" s="118" t="e">
        <f>IF(Produit_Tarif_Stock!#REF!&lt;&gt;"",Produit_Tarif_Stock!#REF!,"")</f>
        <v>#REF!</v>
      </c>
      <c r="C3247" s="502" t="e">
        <f>IF(Produit_Tarif_Stock!#REF!&lt;&gt;"",Produit_Tarif_Stock!#REF!,"")</f>
        <v>#REF!</v>
      </c>
      <c r="D3247" s="505" t="e">
        <f>IF(Produit_Tarif_Stock!#REF!&lt;&gt;"",Produit_Tarif_Stock!#REF!,"")</f>
        <v>#REF!</v>
      </c>
      <c r="E3247" s="514" t="e">
        <f>IF(Produit_Tarif_Stock!#REF!&lt;&gt;0,Produit_Tarif_Stock!#REF!,"")</f>
        <v>#REF!</v>
      </c>
      <c r="F3247" s="2" t="e">
        <f>IF(Produit_Tarif_Stock!#REF!&lt;&gt;"",Produit_Tarif_Stock!#REF!,"")</f>
        <v>#REF!</v>
      </c>
      <c r="G3247" s="506" t="e">
        <f>IF(Produit_Tarif_Stock!#REF!&lt;&gt;0,Produit_Tarif_Stock!#REF!,"")</f>
        <v>#REF!</v>
      </c>
      <c r="I3247" s="506" t="str">
        <f t="shared" si="102"/>
        <v/>
      </c>
      <c r="J3247" s="2" t="e">
        <f>IF(Produit_Tarif_Stock!#REF!&lt;&gt;0,Produit_Tarif_Stock!#REF!,"")</f>
        <v>#REF!</v>
      </c>
      <c r="K3247" s="2" t="e">
        <f>IF(Produit_Tarif_Stock!#REF!&lt;&gt;0,Produit_Tarif_Stock!#REF!,"")</f>
        <v>#REF!</v>
      </c>
      <c r="L3247" s="114" t="e">
        <f>IF(Produit_Tarif_Stock!#REF!&lt;&gt;0,Produit_Tarif_Stock!#REF!,"")</f>
        <v>#REF!</v>
      </c>
      <c r="M3247" s="114" t="e">
        <f>IF(Produit_Tarif_Stock!#REF!&lt;&gt;0,Produit_Tarif_Stock!#REF!,"")</f>
        <v>#REF!</v>
      </c>
      <c r="N3247" s="454"/>
      <c r="P3247" s="2" t="e">
        <f>IF(Produit_Tarif_Stock!#REF!&lt;&gt;0,Produit_Tarif_Stock!#REF!,"")</f>
        <v>#REF!</v>
      </c>
      <c r="Q3247" s="518" t="e">
        <f>IF(Produit_Tarif_Stock!#REF!&lt;&gt;0,(E3247-(E3247*H3247)-Produit_Tarif_Stock!#REF!)/Produit_Tarif_Stock!#REF!*100,(E3247-(E3247*H3247)-Produit_Tarif_Stock!#REF!)/Produit_Tarif_Stock!#REF!*100)</f>
        <v>#REF!</v>
      </c>
      <c r="R3247" s="523">
        <f t="shared" si="103"/>
        <v>0</v>
      </c>
      <c r="S3247" s="524" t="e">
        <f>Produit_Tarif_Stock!#REF!</f>
        <v>#REF!</v>
      </c>
    </row>
    <row r="3248" spans="1:19" ht="24.75" customHeight="1">
      <c r="A3248" s="228" t="e">
        <f>Produit_Tarif_Stock!#REF!</f>
        <v>#REF!</v>
      </c>
      <c r="B3248" s="118" t="e">
        <f>IF(Produit_Tarif_Stock!#REF!&lt;&gt;"",Produit_Tarif_Stock!#REF!,"")</f>
        <v>#REF!</v>
      </c>
      <c r="C3248" s="502" t="e">
        <f>IF(Produit_Tarif_Stock!#REF!&lt;&gt;"",Produit_Tarif_Stock!#REF!,"")</f>
        <v>#REF!</v>
      </c>
      <c r="D3248" s="505" t="e">
        <f>IF(Produit_Tarif_Stock!#REF!&lt;&gt;"",Produit_Tarif_Stock!#REF!,"")</f>
        <v>#REF!</v>
      </c>
      <c r="E3248" s="514" t="e">
        <f>IF(Produit_Tarif_Stock!#REF!&lt;&gt;0,Produit_Tarif_Stock!#REF!,"")</f>
        <v>#REF!</v>
      </c>
      <c r="F3248" s="2" t="e">
        <f>IF(Produit_Tarif_Stock!#REF!&lt;&gt;"",Produit_Tarif_Stock!#REF!,"")</f>
        <v>#REF!</v>
      </c>
      <c r="G3248" s="506" t="e">
        <f>IF(Produit_Tarif_Stock!#REF!&lt;&gt;0,Produit_Tarif_Stock!#REF!,"")</f>
        <v>#REF!</v>
      </c>
      <c r="I3248" s="506" t="str">
        <f t="shared" si="102"/>
        <v/>
      </c>
      <c r="J3248" s="2" t="e">
        <f>IF(Produit_Tarif_Stock!#REF!&lt;&gt;0,Produit_Tarif_Stock!#REF!,"")</f>
        <v>#REF!</v>
      </c>
      <c r="K3248" s="2" t="e">
        <f>IF(Produit_Tarif_Stock!#REF!&lt;&gt;0,Produit_Tarif_Stock!#REF!,"")</f>
        <v>#REF!</v>
      </c>
      <c r="L3248" s="114" t="e">
        <f>IF(Produit_Tarif_Stock!#REF!&lt;&gt;0,Produit_Tarif_Stock!#REF!,"")</f>
        <v>#REF!</v>
      </c>
      <c r="M3248" s="114" t="e">
        <f>IF(Produit_Tarif_Stock!#REF!&lt;&gt;0,Produit_Tarif_Stock!#REF!,"")</f>
        <v>#REF!</v>
      </c>
      <c r="N3248" s="454"/>
      <c r="P3248" s="2" t="e">
        <f>IF(Produit_Tarif_Stock!#REF!&lt;&gt;0,Produit_Tarif_Stock!#REF!,"")</f>
        <v>#REF!</v>
      </c>
      <c r="Q3248" s="518" t="e">
        <f>IF(Produit_Tarif_Stock!#REF!&lt;&gt;0,(E3248-(E3248*H3248)-Produit_Tarif_Stock!#REF!)/Produit_Tarif_Stock!#REF!*100,(E3248-(E3248*H3248)-Produit_Tarif_Stock!#REF!)/Produit_Tarif_Stock!#REF!*100)</f>
        <v>#REF!</v>
      </c>
      <c r="R3248" s="523">
        <f t="shared" si="103"/>
        <v>0</v>
      </c>
      <c r="S3248" s="524" t="e">
        <f>Produit_Tarif_Stock!#REF!</f>
        <v>#REF!</v>
      </c>
    </row>
    <row r="3249" spans="1:19" ht="24.75" customHeight="1">
      <c r="A3249" s="228" t="e">
        <f>Produit_Tarif_Stock!#REF!</f>
        <v>#REF!</v>
      </c>
      <c r="B3249" s="118" t="e">
        <f>IF(Produit_Tarif_Stock!#REF!&lt;&gt;"",Produit_Tarif_Stock!#REF!,"")</f>
        <v>#REF!</v>
      </c>
      <c r="C3249" s="502" t="e">
        <f>IF(Produit_Tarif_Stock!#REF!&lt;&gt;"",Produit_Tarif_Stock!#REF!,"")</f>
        <v>#REF!</v>
      </c>
      <c r="D3249" s="505" t="e">
        <f>IF(Produit_Tarif_Stock!#REF!&lt;&gt;"",Produit_Tarif_Stock!#REF!,"")</f>
        <v>#REF!</v>
      </c>
      <c r="E3249" s="514" t="e">
        <f>IF(Produit_Tarif_Stock!#REF!&lt;&gt;0,Produit_Tarif_Stock!#REF!,"")</f>
        <v>#REF!</v>
      </c>
      <c r="F3249" s="2" t="e">
        <f>IF(Produit_Tarif_Stock!#REF!&lt;&gt;"",Produit_Tarif_Stock!#REF!,"")</f>
        <v>#REF!</v>
      </c>
      <c r="G3249" s="506" t="e">
        <f>IF(Produit_Tarif_Stock!#REF!&lt;&gt;0,Produit_Tarif_Stock!#REF!,"")</f>
        <v>#REF!</v>
      </c>
      <c r="I3249" s="506" t="str">
        <f t="shared" si="102"/>
        <v/>
      </c>
      <c r="J3249" s="2" t="e">
        <f>IF(Produit_Tarif_Stock!#REF!&lt;&gt;0,Produit_Tarif_Stock!#REF!,"")</f>
        <v>#REF!</v>
      </c>
      <c r="K3249" s="2" t="e">
        <f>IF(Produit_Tarif_Stock!#REF!&lt;&gt;0,Produit_Tarif_Stock!#REF!,"")</f>
        <v>#REF!</v>
      </c>
      <c r="L3249" s="114" t="e">
        <f>IF(Produit_Tarif_Stock!#REF!&lt;&gt;0,Produit_Tarif_Stock!#REF!,"")</f>
        <v>#REF!</v>
      </c>
      <c r="M3249" s="114" t="e">
        <f>IF(Produit_Tarif_Stock!#REF!&lt;&gt;0,Produit_Tarif_Stock!#REF!,"")</f>
        <v>#REF!</v>
      </c>
      <c r="N3249" s="454"/>
      <c r="P3249" s="2" t="e">
        <f>IF(Produit_Tarif_Stock!#REF!&lt;&gt;0,Produit_Tarif_Stock!#REF!,"")</f>
        <v>#REF!</v>
      </c>
      <c r="Q3249" s="518" t="e">
        <f>IF(Produit_Tarif_Stock!#REF!&lt;&gt;0,(E3249-(E3249*H3249)-Produit_Tarif_Stock!#REF!)/Produit_Tarif_Stock!#REF!*100,(E3249-(E3249*H3249)-Produit_Tarif_Stock!#REF!)/Produit_Tarif_Stock!#REF!*100)</f>
        <v>#REF!</v>
      </c>
      <c r="R3249" s="523">
        <f t="shared" si="103"/>
        <v>0</v>
      </c>
      <c r="S3249" s="524" t="e">
        <f>Produit_Tarif_Stock!#REF!</f>
        <v>#REF!</v>
      </c>
    </row>
    <row r="3250" spans="1:19" ht="24.75" customHeight="1">
      <c r="A3250" s="228" t="e">
        <f>Produit_Tarif_Stock!#REF!</f>
        <v>#REF!</v>
      </c>
      <c r="B3250" s="118" t="e">
        <f>IF(Produit_Tarif_Stock!#REF!&lt;&gt;"",Produit_Tarif_Stock!#REF!,"")</f>
        <v>#REF!</v>
      </c>
      <c r="C3250" s="502" t="e">
        <f>IF(Produit_Tarif_Stock!#REF!&lt;&gt;"",Produit_Tarif_Stock!#REF!,"")</f>
        <v>#REF!</v>
      </c>
      <c r="D3250" s="505" t="e">
        <f>IF(Produit_Tarif_Stock!#REF!&lt;&gt;"",Produit_Tarif_Stock!#REF!,"")</f>
        <v>#REF!</v>
      </c>
      <c r="E3250" s="514" t="e">
        <f>IF(Produit_Tarif_Stock!#REF!&lt;&gt;0,Produit_Tarif_Stock!#REF!,"")</f>
        <v>#REF!</v>
      </c>
      <c r="F3250" s="2" t="e">
        <f>IF(Produit_Tarif_Stock!#REF!&lt;&gt;"",Produit_Tarif_Stock!#REF!,"")</f>
        <v>#REF!</v>
      </c>
      <c r="G3250" s="506" t="e">
        <f>IF(Produit_Tarif_Stock!#REF!&lt;&gt;0,Produit_Tarif_Stock!#REF!,"")</f>
        <v>#REF!</v>
      </c>
      <c r="I3250" s="506" t="str">
        <f t="shared" si="102"/>
        <v/>
      </c>
      <c r="J3250" s="2" t="e">
        <f>IF(Produit_Tarif_Stock!#REF!&lt;&gt;0,Produit_Tarif_Stock!#REF!,"")</f>
        <v>#REF!</v>
      </c>
      <c r="K3250" s="2" t="e">
        <f>IF(Produit_Tarif_Stock!#REF!&lt;&gt;0,Produit_Tarif_Stock!#REF!,"")</f>
        <v>#REF!</v>
      </c>
      <c r="L3250" s="114" t="e">
        <f>IF(Produit_Tarif_Stock!#REF!&lt;&gt;0,Produit_Tarif_Stock!#REF!,"")</f>
        <v>#REF!</v>
      </c>
      <c r="M3250" s="114" t="e">
        <f>IF(Produit_Tarif_Stock!#REF!&lt;&gt;0,Produit_Tarif_Stock!#REF!,"")</f>
        <v>#REF!</v>
      </c>
      <c r="N3250" s="454"/>
      <c r="P3250" s="2" t="e">
        <f>IF(Produit_Tarif_Stock!#REF!&lt;&gt;0,Produit_Tarif_Stock!#REF!,"")</f>
        <v>#REF!</v>
      </c>
      <c r="Q3250" s="518" t="e">
        <f>IF(Produit_Tarif_Stock!#REF!&lt;&gt;0,(E3250-(E3250*H3250)-Produit_Tarif_Stock!#REF!)/Produit_Tarif_Stock!#REF!*100,(E3250-(E3250*H3250)-Produit_Tarif_Stock!#REF!)/Produit_Tarif_Stock!#REF!*100)</f>
        <v>#REF!</v>
      </c>
      <c r="R3250" s="523">
        <f t="shared" si="103"/>
        <v>0</v>
      </c>
      <c r="S3250" s="524" t="e">
        <f>Produit_Tarif_Stock!#REF!</f>
        <v>#REF!</v>
      </c>
    </row>
    <row r="3251" spans="1:19" ht="24.75" customHeight="1">
      <c r="A3251" s="228" t="e">
        <f>Produit_Tarif_Stock!#REF!</f>
        <v>#REF!</v>
      </c>
      <c r="B3251" s="118" t="e">
        <f>IF(Produit_Tarif_Stock!#REF!&lt;&gt;"",Produit_Tarif_Stock!#REF!,"")</f>
        <v>#REF!</v>
      </c>
      <c r="C3251" s="502" t="e">
        <f>IF(Produit_Tarif_Stock!#REF!&lt;&gt;"",Produit_Tarif_Stock!#REF!,"")</f>
        <v>#REF!</v>
      </c>
      <c r="D3251" s="505" t="e">
        <f>IF(Produit_Tarif_Stock!#REF!&lt;&gt;"",Produit_Tarif_Stock!#REF!,"")</f>
        <v>#REF!</v>
      </c>
      <c r="E3251" s="514" t="e">
        <f>IF(Produit_Tarif_Stock!#REF!&lt;&gt;0,Produit_Tarif_Stock!#REF!,"")</f>
        <v>#REF!</v>
      </c>
      <c r="F3251" s="2" t="e">
        <f>IF(Produit_Tarif_Stock!#REF!&lt;&gt;"",Produit_Tarif_Stock!#REF!,"")</f>
        <v>#REF!</v>
      </c>
      <c r="G3251" s="506" t="e">
        <f>IF(Produit_Tarif_Stock!#REF!&lt;&gt;0,Produit_Tarif_Stock!#REF!,"")</f>
        <v>#REF!</v>
      </c>
      <c r="I3251" s="506" t="str">
        <f t="shared" si="102"/>
        <v/>
      </c>
      <c r="J3251" s="2" t="e">
        <f>IF(Produit_Tarif_Stock!#REF!&lt;&gt;0,Produit_Tarif_Stock!#REF!,"")</f>
        <v>#REF!</v>
      </c>
      <c r="K3251" s="2" t="e">
        <f>IF(Produit_Tarif_Stock!#REF!&lt;&gt;0,Produit_Tarif_Stock!#REF!,"")</f>
        <v>#REF!</v>
      </c>
      <c r="L3251" s="114" t="e">
        <f>IF(Produit_Tarif_Stock!#REF!&lt;&gt;0,Produit_Tarif_Stock!#REF!,"")</f>
        <v>#REF!</v>
      </c>
      <c r="M3251" s="114" t="e">
        <f>IF(Produit_Tarif_Stock!#REF!&lt;&gt;0,Produit_Tarif_Stock!#REF!,"")</f>
        <v>#REF!</v>
      </c>
      <c r="N3251" s="454"/>
      <c r="P3251" s="2" t="e">
        <f>IF(Produit_Tarif_Stock!#REF!&lt;&gt;0,Produit_Tarif_Stock!#REF!,"")</f>
        <v>#REF!</v>
      </c>
      <c r="Q3251" s="518" t="e">
        <f>IF(Produit_Tarif_Stock!#REF!&lt;&gt;0,(E3251-(E3251*H3251)-Produit_Tarif_Stock!#REF!)/Produit_Tarif_Stock!#REF!*100,(E3251-(E3251*H3251)-Produit_Tarif_Stock!#REF!)/Produit_Tarif_Stock!#REF!*100)</f>
        <v>#REF!</v>
      </c>
      <c r="R3251" s="523">
        <f t="shared" si="103"/>
        <v>0</v>
      </c>
      <c r="S3251" s="524" t="e">
        <f>Produit_Tarif_Stock!#REF!</f>
        <v>#REF!</v>
      </c>
    </row>
    <row r="3252" spans="1:19" ht="24.75" customHeight="1">
      <c r="A3252" s="228" t="e">
        <f>Produit_Tarif_Stock!#REF!</f>
        <v>#REF!</v>
      </c>
      <c r="B3252" s="118" t="e">
        <f>IF(Produit_Tarif_Stock!#REF!&lt;&gt;"",Produit_Tarif_Stock!#REF!,"")</f>
        <v>#REF!</v>
      </c>
      <c r="C3252" s="502" t="e">
        <f>IF(Produit_Tarif_Stock!#REF!&lt;&gt;"",Produit_Tarif_Stock!#REF!,"")</f>
        <v>#REF!</v>
      </c>
      <c r="D3252" s="505" t="e">
        <f>IF(Produit_Tarif_Stock!#REF!&lt;&gt;"",Produit_Tarif_Stock!#REF!,"")</f>
        <v>#REF!</v>
      </c>
      <c r="E3252" s="514" t="e">
        <f>IF(Produit_Tarif_Stock!#REF!&lt;&gt;0,Produit_Tarif_Stock!#REF!,"")</f>
        <v>#REF!</v>
      </c>
      <c r="F3252" s="2" t="e">
        <f>IF(Produit_Tarif_Stock!#REF!&lt;&gt;"",Produit_Tarif_Stock!#REF!,"")</f>
        <v>#REF!</v>
      </c>
      <c r="G3252" s="506" t="e">
        <f>IF(Produit_Tarif_Stock!#REF!&lt;&gt;0,Produit_Tarif_Stock!#REF!,"")</f>
        <v>#REF!</v>
      </c>
      <c r="I3252" s="506" t="str">
        <f t="shared" si="102"/>
        <v/>
      </c>
      <c r="J3252" s="2" t="e">
        <f>IF(Produit_Tarif_Stock!#REF!&lt;&gt;0,Produit_Tarif_Stock!#REF!,"")</f>
        <v>#REF!</v>
      </c>
      <c r="K3252" s="2" t="e">
        <f>IF(Produit_Tarif_Stock!#REF!&lt;&gt;0,Produit_Tarif_Stock!#REF!,"")</f>
        <v>#REF!</v>
      </c>
      <c r="L3252" s="114" t="e">
        <f>IF(Produit_Tarif_Stock!#REF!&lt;&gt;0,Produit_Tarif_Stock!#REF!,"")</f>
        <v>#REF!</v>
      </c>
      <c r="M3252" s="114" t="e">
        <f>IF(Produit_Tarif_Stock!#REF!&lt;&gt;0,Produit_Tarif_Stock!#REF!,"")</f>
        <v>#REF!</v>
      </c>
      <c r="N3252" s="454"/>
      <c r="P3252" s="2" t="e">
        <f>IF(Produit_Tarif_Stock!#REF!&lt;&gt;0,Produit_Tarif_Stock!#REF!,"")</f>
        <v>#REF!</v>
      </c>
      <c r="Q3252" s="518" t="e">
        <f>IF(Produit_Tarif_Stock!#REF!&lt;&gt;0,(E3252-(E3252*H3252)-Produit_Tarif_Stock!#REF!)/Produit_Tarif_Stock!#REF!*100,(E3252-(E3252*H3252)-Produit_Tarif_Stock!#REF!)/Produit_Tarif_Stock!#REF!*100)</f>
        <v>#REF!</v>
      </c>
      <c r="R3252" s="523">
        <f t="shared" si="103"/>
        <v>0</v>
      </c>
      <c r="S3252" s="524" t="e">
        <f>Produit_Tarif_Stock!#REF!</f>
        <v>#REF!</v>
      </c>
    </row>
    <row r="3253" spans="1:19" ht="24.75" customHeight="1">
      <c r="A3253" s="228" t="e">
        <f>Produit_Tarif_Stock!#REF!</f>
        <v>#REF!</v>
      </c>
      <c r="B3253" s="118" t="e">
        <f>IF(Produit_Tarif_Stock!#REF!&lt;&gt;"",Produit_Tarif_Stock!#REF!,"")</f>
        <v>#REF!</v>
      </c>
      <c r="C3253" s="502" t="e">
        <f>IF(Produit_Tarif_Stock!#REF!&lt;&gt;"",Produit_Tarif_Stock!#REF!,"")</f>
        <v>#REF!</v>
      </c>
      <c r="D3253" s="505" t="e">
        <f>IF(Produit_Tarif_Stock!#REF!&lt;&gt;"",Produit_Tarif_Stock!#REF!,"")</f>
        <v>#REF!</v>
      </c>
      <c r="E3253" s="514" t="e">
        <f>IF(Produit_Tarif_Stock!#REF!&lt;&gt;0,Produit_Tarif_Stock!#REF!,"")</f>
        <v>#REF!</v>
      </c>
      <c r="F3253" s="2" t="e">
        <f>IF(Produit_Tarif_Stock!#REF!&lt;&gt;"",Produit_Tarif_Stock!#REF!,"")</f>
        <v>#REF!</v>
      </c>
      <c r="G3253" s="506" t="e">
        <f>IF(Produit_Tarif_Stock!#REF!&lt;&gt;0,Produit_Tarif_Stock!#REF!,"")</f>
        <v>#REF!</v>
      </c>
      <c r="I3253" s="506" t="str">
        <f t="shared" si="102"/>
        <v/>
      </c>
      <c r="J3253" s="2" t="e">
        <f>IF(Produit_Tarif_Stock!#REF!&lt;&gt;0,Produit_Tarif_Stock!#REF!,"")</f>
        <v>#REF!</v>
      </c>
      <c r="K3253" s="2" t="e">
        <f>IF(Produit_Tarif_Stock!#REF!&lt;&gt;0,Produit_Tarif_Stock!#REF!,"")</f>
        <v>#REF!</v>
      </c>
      <c r="L3253" s="114" t="e">
        <f>IF(Produit_Tarif_Stock!#REF!&lt;&gt;0,Produit_Tarif_Stock!#REF!,"")</f>
        <v>#REF!</v>
      </c>
      <c r="M3253" s="114" t="e">
        <f>IF(Produit_Tarif_Stock!#REF!&lt;&gt;0,Produit_Tarif_Stock!#REF!,"")</f>
        <v>#REF!</v>
      </c>
      <c r="N3253" s="454"/>
      <c r="P3253" s="2" t="e">
        <f>IF(Produit_Tarif_Stock!#REF!&lt;&gt;0,Produit_Tarif_Stock!#REF!,"")</f>
        <v>#REF!</v>
      </c>
      <c r="Q3253" s="518" t="e">
        <f>IF(Produit_Tarif_Stock!#REF!&lt;&gt;0,(E3253-(E3253*H3253)-Produit_Tarif_Stock!#REF!)/Produit_Tarif_Stock!#REF!*100,(E3253-(E3253*H3253)-Produit_Tarif_Stock!#REF!)/Produit_Tarif_Stock!#REF!*100)</f>
        <v>#REF!</v>
      </c>
      <c r="R3253" s="523">
        <f t="shared" si="103"/>
        <v>0</v>
      </c>
      <c r="S3253" s="524" t="e">
        <f>Produit_Tarif_Stock!#REF!</f>
        <v>#REF!</v>
      </c>
    </row>
    <row r="3254" spans="1:19" ht="24.75" customHeight="1">
      <c r="A3254" s="228" t="e">
        <f>Produit_Tarif_Stock!#REF!</f>
        <v>#REF!</v>
      </c>
      <c r="B3254" s="118" t="e">
        <f>IF(Produit_Tarif_Stock!#REF!&lt;&gt;"",Produit_Tarif_Stock!#REF!,"")</f>
        <v>#REF!</v>
      </c>
      <c r="C3254" s="502" t="e">
        <f>IF(Produit_Tarif_Stock!#REF!&lt;&gt;"",Produit_Tarif_Stock!#REF!,"")</f>
        <v>#REF!</v>
      </c>
      <c r="D3254" s="505" t="e">
        <f>IF(Produit_Tarif_Stock!#REF!&lt;&gt;"",Produit_Tarif_Stock!#REF!,"")</f>
        <v>#REF!</v>
      </c>
      <c r="E3254" s="514" t="e">
        <f>IF(Produit_Tarif_Stock!#REF!&lt;&gt;0,Produit_Tarif_Stock!#REF!,"")</f>
        <v>#REF!</v>
      </c>
      <c r="F3254" s="2" t="e">
        <f>IF(Produit_Tarif_Stock!#REF!&lt;&gt;"",Produit_Tarif_Stock!#REF!,"")</f>
        <v>#REF!</v>
      </c>
      <c r="G3254" s="506" t="e">
        <f>IF(Produit_Tarif_Stock!#REF!&lt;&gt;0,Produit_Tarif_Stock!#REF!,"")</f>
        <v>#REF!</v>
      </c>
      <c r="I3254" s="506" t="str">
        <f t="shared" si="102"/>
        <v/>
      </c>
      <c r="J3254" s="2" t="e">
        <f>IF(Produit_Tarif_Stock!#REF!&lt;&gt;0,Produit_Tarif_Stock!#REF!,"")</f>
        <v>#REF!</v>
      </c>
      <c r="K3254" s="2" t="e">
        <f>IF(Produit_Tarif_Stock!#REF!&lt;&gt;0,Produit_Tarif_Stock!#REF!,"")</f>
        <v>#REF!</v>
      </c>
      <c r="L3254" s="114" t="e">
        <f>IF(Produit_Tarif_Stock!#REF!&lt;&gt;0,Produit_Tarif_Stock!#REF!,"")</f>
        <v>#REF!</v>
      </c>
      <c r="M3254" s="114" t="e">
        <f>IF(Produit_Tarif_Stock!#REF!&lt;&gt;0,Produit_Tarif_Stock!#REF!,"")</f>
        <v>#REF!</v>
      </c>
      <c r="N3254" s="454"/>
      <c r="P3254" s="2" t="e">
        <f>IF(Produit_Tarif_Stock!#REF!&lt;&gt;0,Produit_Tarif_Stock!#REF!,"")</f>
        <v>#REF!</v>
      </c>
      <c r="Q3254" s="518" t="e">
        <f>IF(Produit_Tarif_Stock!#REF!&lt;&gt;0,(E3254-(E3254*H3254)-Produit_Tarif_Stock!#REF!)/Produit_Tarif_Stock!#REF!*100,(E3254-(E3254*H3254)-Produit_Tarif_Stock!#REF!)/Produit_Tarif_Stock!#REF!*100)</f>
        <v>#REF!</v>
      </c>
      <c r="R3254" s="523">
        <f t="shared" si="103"/>
        <v>0</v>
      </c>
      <c r="S3254" s="524" t="e">
        <f>Produit_Tarif_Stock!#REF!</f>
        <v>#REF!</v>
      </c>
    </row>
    <row r="3255" spans="1:19" ht="24.75" customHeight="1">
      <c r="A3255" s="228" t="e">
        <f>Produit_Tarif_Stock!#REF!</f>
        <v>#REF!</v>
      </c>
      <c r="B3255" s="118" t="e">
        <f>IF(Produit_Tarif_Stock!#REF!&lt;&gt;"",Produit_Tarif_Stock!#REF!,"")</f>
        <v>#REF!</v>
      </c>
      <c r="C3255" s="502" t="e">
        <f>IF(Produit_Tarif_Stock!#REF!&lt;&gt;"",Produit_Tarif_Stock!#REF!,"")</f>
        <v>#REF!</v>
      </c>
      <c r="D3255" s="505" t="e">
        <f>IF(Produit_Tarif_Stock!#REF!&lt;&gt;"",Produit_Tarif_Stock!#REF!,"")</f>
        <v>#REF!</v>
      </c>
      <c r="E3255" s="514" t="e">
        <f>IF(Produit_Tarif_Stock!#REF!&lt;&gt;0,Produit_Tarif_Stock!#REF!,"")</f>
        <v>#REF!</v>
      </c>
      <c r="F3255" s="2" t="e">
        <f>IF(Produit_Tarif_Stock!#REF!&lt;&gt;"",Produit_Tarif_Stock!#REF!,"")</f>
        <v>#REF!</v>
      </c>
      <c r="G3255" s="506" t="e">
        <f>IF(Produit_Tarif_Stock!#REF!&lt;&gt;0,Produit_Tarif_Stock!#REF!,"")</f>
        <v>#REF!</v>
      </c>
      <c r="I3255" s="506" t="str">
        <f t="shared" si="102"/>
        <v/>
      </c>
      <c r="J3255" s="2" t="e">
        <f>IF(Produit_Tarif_Stock!#REF!&lt;&gt;0,Produit_Tarif_Stock!#REF!,"")</f>
        <v>#REF!</v>
      </c>
      <c r="K3255" s="2" t="e">
        <f>IF(Produit_Tarif_Stock!#REF!&lt;&gt;0,Produit_Tarif_Stock!#REF!,"")</f>
        <v>#REF!</v>
      </c>
      <c r="L3255" s="114" t="e">
        <f>IF(Produit_Tarif_Stock!#REF!&lt;&gt;0,Produit_Tarif_Stock!#REF!,"")</f>
        <v>#REF!</v>
      </c>
      <c r="M3255" s="114" t="e">
        <f>IF(Produit_Tarif_Stock!#REF!&lt;&gt;0,Produit_Tarif_Stock!#REF!,"")</f>
        <v>#REF!</v>
      </c>
      <c r="N3255" s="454"/>
      <c r="P3255" s="2" t="e">
        <f>IF(Produit_Tarif_Stock!#REF!&lt;&gt;0,Produit_Tarif_Stock!#REF!,"")</f>
        <v>#REF!</v>
      </c>
      <c r="Q3255" s="518" t="e">
        <f>IF(Produit_Tarif_Stock!#REF!&lt;&gt;0,(E3255-(E3255*H3255)-Produit_Tarif_Stock!#REF!)/Produit_Tarif_Stock!#REF!*100,(E3255-(E3255*H3255)-Produit_Tarif_Stock!#REF!)/Produit_Tarif_Stock!#REF!*100)</f>
        <v>#REF!</v>
      </c>
      <c r="R3255" s="523">
        <f t="shared" si="103"/>
        <v>0</v>
      </c>
      <c r="S3255" s="524" t="e">
        <f>Produit_Tarif_Stock!#REF!</f>
        <v>#REF!</v>
      </c>
    </row>
    <row r="3256" spans="1:19" ht="24.75" customHeight="1">
      <c r="A3256" s="228" t="e">
        <f>Produit_Tarif_Stock!#REF!</f>
        <v>#REF!</v>
      </c>
      <c r="B3256" s="118" t="e">
        <f>IF(Produit_Tarif_Stock!#REF!&lt;&gt;"",Produit_Tarif_Stock!#REF!,"")</f>
        <v>#REF!</v>
      </c>
      <c r="C3256" s="502" t="e">
        <f>IF(Produit_Tarif_Stock!#REF!&lt;&gt;"",Produit_Tarif_Stock!#REF!,"")</f>
        <v>#REF!</v>
      </c>
      <c r="D3256" s="505" t="e">
        <f>IF(Produit_Tarif_Stock!#REF!&lt;&gt;"",Produit_Tarif_Stock!#REF!,"")</f>
        <v>#REF!</v>
      </c>
      <c r="E3256" s="514" t="e">
        <f>IF(Produit_Tarif_Stock!#REF!&lt;&gt;0,Produit_Tarif_Stock!#REF!,"")</f>
        <v>#REF!</v>
      </c>
      <c r="F3256" s="2" t="e">
        <f>IF(Produit_Tarif_Stock!#REF!&lt;&gt;"",Produit_Tarif_Stock!#REF!,"")</f>
        <v>#REF!</v>
      </c>
      <c r="G3256" s="506" t="e">
        <f>IF(Produit_Tarif_Stock!#REF!&lt;&gt;0,Produit_Tarif_Stock!#REF!,"")</f>
        <v>#REF!</v>
      </c>
      <c r="I3256" s="506" t="str">
        <f t="shared" si="102"/>
        <v/>
      </c>
      <c r="J3256" s="2" t="e">
        <f>IF(Produit_Tarif_Stock!#REF!&lt;&gt;0,Produit_Tarif_Stock!#REF!,"")</f>
        <v>#REF!</v>
      </c>
      <c r="K3256" s="2" t="e">
        <f>IF(Produit_Tarif_Stock!#REF!&lt;&gt;0,Produit_Tarif_Stock!#REF!,"")</f>
        <v>#REF!</v>
      </c>
      <c r="L3256" s="114" t="e">
        <f>IF(Produit_Tarif_Stock!#REF!&lt;&gt;0,Produit_Tarif_Stock!#REF!,"")</f>
        <v>#REF!</v>
      </c>
      <c r="M3256" s="114" t="e">
        <f>IF(Produit_Tarif_Stock!#REF!&lt;&gt;0,Produit_Tarif_Stock!#REF!,"")</f>
        <v>#REF!</v>
      </c>
      <c r="N3256" s="454"/>
      <c r="P3256" s="2" t="e">
        <f>IF(Produit_Tarif_Stock!#REF!&lt;&gt;0,Produit_Tarif_Stock!#REF!,"")</f>
        <v>#REF!</v>
      </c>
      <c r="Q3256" s="518" t="e">
        <f>IF(Produit_Tarif_Stock!#REF!&lt;&gt;0,(E3256-(E3256*H3256)-Produit_Tarif_Stock!#REF!)/Produit_Tarif_Stock!#REF!*100,(E3256-(E3256*H3256)-Produit_Tarif_Stock!#REF!)/Produit_Tarif_Stock!#REF!*100)</f>
        <v>#REF!</v>
      </c>
      <c r="R3256" s="523">
        <f t="shared" si="103"/>
        <v>0</v>
      </c>
      <c r="S3256" s="524" t="e">
        <f>Produit_Tarif_Stock!#REF!</f>
        <v>#REF!</v>
      </c>
    </row>
    <row r="3257" spans="1:19" ht="24.75" customHeight="1">
      <c r="A3257" s="228" t="e">
        <f>Produit_Tarif_Stock!#REF!</f>
        <v>#REF!</v>
      </c>
      <c r="B3257" s="118" t="e">
        <f>IF(Produit_Tarif_Stock!#REF!&lt;&gt;"",Produit_Tarif_Stock!#REF!,"")</f>
        <v>#REF!</v>
      </c>
      <c r="C3257" s="502" t="e">
        <f>IF(Produit_Tarif_Stock!#REF!&lt;&gt;"",Produit_Tarif_Stock!#REF!,"")</f>
        <v>#REF!</v>
      </c>
      <c r="D3257" s="505" t="e">
        <f>IF(Produit_Tarif_Stock!#REF!&lt;&gt;"",Produit_Tarif_Stock!#REF!,"")</f>
        <v>#REF!</v>
      </c>
      <c r="E3257" s="514" t="e">
        <f>IF(Produit_Tarif_Stock!#REF!&lt;&gt;0,Produit_Tarif_Stock!#REF!,"")</f>
        <v>#REF!</v>
      </c>
      <c r="F3257" s="2" t="e">
        <f>IF(Produit_Tarif_Stock!#REF!&lt;&gt;"",Produit_Tarif_Stock!#REF!,"")</f>
        <v>#REF!</v>
      </c>
      <c r="G3257" s="506" t="e">
        <f>IF(Produit_Tarif_Stock!#REF!&lt;&gt;0,Produit_Tarif_Stock!#REF!,"")</f>
        <v>#REF!</v>
      </c>
      <c r="I3257" s="506" t="str">
        <f t="shared" si="102"/>
        <v/>
      </c>
      <c r="J3257" s="2" t="e">
        <f>IF(Produit_Tarif_Stock!#REF!&lt;&gt;0,Produit_Tarif_Stock!#REF!,"")</f>
        <v>#REF!</v>
      </c>
      <c r="K3257" s="2" t="e">
        <f>IF(Produit_Tarif_Stock!#REF!&lt;&gt;0,Produit_Tarif_Stock!#REF!,"")</f>
        <v>#REF!</v>
      </c>
      <c r="L3257" s="114" t="e">
        <f>IF(Produit_Tarif_Stock!#REF!&lt;&gt;0,Produit_Tarif_Stock!#REF!,"")</f>
        <v>#REF!</v>
      </c>
      <c r="M3257" s="114" t="e">
        <f>IF(Produit_Tarif_Stock!#REF!&lt;&gt;0,Produit_Tarif_Stock!#REF!,"")</f>
        <v>#REF!</v>
      </c>
      <c r="N3257" s="454"/>
      <c r="P3257" s="2" t="e">
        <f>IF(Produit_Tarif_Stock!#REF!&lt;&gt;0,Produit_Tarif_Stock!#REF!,"")</f>
        <v>#REF!</v>
      </c>
      <c r="Q3257" s="518" t="e">
        <f>IF(Produit_Tarif_Stock!#REF!&lt;&gt;0,(E3257-(E3257*H3257)-Produit_Tarif_Stock!#REF!)/Produit_Tarif_Stock!#REF!*100,(E3257-(E3257*H3257)-Produit_Tarif_Stock!#REF!)/Produit_Tarif_Stock!#REF!*100)</f>
        <v>#REF!</v>
      </c>
      <c r="R3257" s="523">
        <f t="shared" si="103"/>
        <v>0</v>
      </c>
      <c r="S3257" s="524" t="e">
        <f>Produit_Tarif_Stock!#REF!</f>
        <v>#REF!</v>
      </c>
    </row>
    <row r="3258" spans="1:19" ht="24.75" customHeight="1">
      <c r="A3258" s="228" t="e">
        <f>Produit_Tarif_Stock!#REF!</f>
        <v>#REF!</v>
      </c>
      <c r="B3258" s="118" t="e">
        <f>IF(Produit_Tarif_Stock!#REF!&lt;&gt;"",Produit_Tarif_Stock!#REF!,"")</f>
        <v>#REF!</v>
      </c>
      <c r="C3258" s="502" t="e">
        <f>IF(Produit_Tarif_Stock!#REF!&lt;&gt;"",Produit_Tarif_Stock!#REF!,"")</f>
        <v>#REF!</v>
      </c>
      <c r="D3258" s="505" t="e">
        <f>IF(Produit_Tarif_Stock!#REF!&lt;&gt;"",Produit_Tarif_Stock!#REF!,"")</f>
        <v>#REF!</v>
      </c>
      <c r="E3258" s="514" t="e">
        <f>IF(Produit_Tarif_Stock!#REF!&lt;&gt;0,Produit_Tarif_Stock!#REF!,"")</f>
        <v>#REF!</v>
      </c>
      <c r="F3258" s="2" t="e">
        <f>IF(Produit_Tarif_Stock!#REF!&lt;&gt;"",Produit_Tarif_Stock!#REF!,"")</f>
        <v>#REF!</v>
      </c>
      <c r="G3258" s="506" t="e">
        <f>IF(Produit_Tarif_Stock!#REF!&lt;&gt;0,Produit_Tarif_Stock!#REF!,"")</f>
        <v>#REF!</v>
      </c>
      <c r="I3258" s="506" t="str">
        <f t="shared" si="102"/>
        <v/>
      </c>
      <c r="J3258" s="2" t="e">
        <f>IF(Produit_Tarif_Stock!#REF!&lt;&gt;0,Produit_Tarif_Stock!#REF!,"")</f>
        <v>#REF!</v>
      </c>
      <c r="K3258" s="2" t="e">
        <f>IF(Produit_Tarif_Stock!#REF!&lt;&gt;0,Produit_Tarif_Stock!#REF!,"")</f>
        <v>#REF!</v>
      </c>
      <c r="L3258" s="114" t="e">
        <f>IF(Produit_Tarif_Stock!#REF!&lt;&gt;0,Produit_Tarif_Stock!#REF!,"")</f>
        <v>#REF!</v>
      </c>
      <c r="M3258" s="114" t="e">
        <f>IF(Produit_Tarif_Stock!#REF!&lt;&gt;0,Produit_Tarif_Stock!#REF!,"")</f>
        <v>#REF!</v>
      </c>
      <c r="N3258" s="454"/>
      <c r="P3258" s="2" t="e">
        <f>IF(Produit_Tarif_Stock!#REF!&lt;&gt;0,Produit_Tarif_Stock!#REF!,"")</f>
        <v>#REF!</v>
      </c>
      <c r="Q3258" s="518" t="e">
        <f>IF(Produit_Tarif_Stock!#REF!&lt;&gt;0,(E3258-(E3258*H3258)-Produit_Tarif_Stock!#REF!)/Produit_Tarif_Stock!#REF!*100,(E3258-(E3258*H3258)-Produit_Tarif_Stock!#REF!)/Produit_Tarif_Stock!#REF!*100)</f>
        <v>#REF!</v>
      </c>
      <c r="R3258" s="523">
        <f t="shared" si="103"/>
        <v>0</v>
      </c>
      <c r="S3258" s="524" t="e">
        <f>Produit_Tarif_Stock!#REF!</f>
        <v>#REF!</v>
      </c>
    </row>
    <row r="3259" spans="1:19" ht="24.75" customHeight="1">
      <c r="A3259" s="228" t="e">
        <f>Produit_Tarif_Stock!#REF!</f>
        <v>#REF!</v>
      </c>
      <c r="B3259" s="118" t="e">
        <f>IF(Produit_Tarif_Stock!#REF!&lt;&gt;"",Produit_Tarif_Stock!#REF!,"")</f>
        <v>#REF!</v>
      </c>
      <c r="C3259" s="502" t="e">
        <f>IF(Produit_Tarif_Stock!#REF!&lt;&gt;"",Produit_Tarif_Stock!#REF!,"")</f>
        <v>#REF!</v>
      </c>
      <c r="D3259" s="505" t="e">
        <f>IF(Produit_Tarif_Stock!#REF!&lt;&gt;"",Produit_Tarif_Stock!#REF!,"")</f>
        <v>#REF!</v>
      </c>
      <c r="E3259" s="514" t="e">
        <f>IF(Produit_Tarif_Stock!#REF!&lt;&gt;0,Produit_Tarif_Stock!#REF!,"")</f>
        <v>#REF!</v>
      </c>
      <c r="F3259" s="2" t="e">
        <f>IF(Produit_Tarif_Stock!#REF!&lt;&gt;"",Produit_Tarif_Stock!#REF!,"")</f>
        <v>#REF!</v>
      </c>
      <c r="G3259" s="506" t="e">
        <f>IF(Produit_Tarif_Stock!#REF!&lt;&gt;0,Produit_Tarif_Stock!#REF!,"")</f>
        <v>#REF!</v>
      </c>
      <c r="I3259" s="506" t="str">
        <f t="shared" si="102"/>
        <v/>
      </c>
      <c r="J3259" s="2" t="e">
        <f>IF(Produit_Tarif_Stock!#REF!&lt;&gt;0,Produit_Tarif_Stock!#REF!,"")</f>
        <v>#REF!</v>
      </c>
      <c r="K3259" s="2" t="e">
        <f>IF(Produit_Tarif_Stock!#REF!&lt;&gt;0,Produit_Tarif_Stock!#REF!,"")</f>
        <v>#REF!</v>
      </c>
      <c r="L3259" s="114" t="e">
        <f>IF(Produit_Tarif_Stock!#REF!&lt;&gt;0,Produit_Tarif_Stock!#REF!,"")</f>
        <v>#REF!</v>
      </c>
      <c r="M3259" s="114" t="e">
        <f>IF(Produit_Tarif_Stock!#REF!&lt;&gt;0,Produit_Tarif_Stock!#REF!,"")</f>
        <v>#REF!</v>
      </c>
      <c r="N3259" s="454"/>
      <c r="P3259" s="2" t="e">
        <f>IF(Produit_Tarif_Stock!#REF!&lt;&gt;0,Produit_Tarif_Stock!#REF!,"")</f>
        <v>#REF!</v>
      </c>
      <c r="Q3259" s="518" t="e">
        <f>IF(Produit_Tarif_Stock!#REF!&lt;&gt;0,(E3259-(E3259*H3259)-Produit_Tarif_Stock!#REF!)/Produit_Tarif_Stock!#REF!*100,(E3259-(E3259*H3259)-Produit_Tarif_Stock!#REF!)/Produit_Tarif_Stock!#REF!*100)</f>
        <v>#REF!</v>
      </c>
      <c r="R3259" s="523">
        <f t="shared" si="103"/>
        <v>0</v>
      </c>
      <c r="S3259" s="524" t="e">
        <f>Produit_Tarif_Stock!#REF!</f>
        <v>#REF!</v>
      </c>
    </row>
    <row r="3260" spans="1:19" ht="24.75" customHeight="1">
      <c r="A3260" s="228" t="e">
        <f>Produit_Tarif_Stock!#REF!</f>
        <v>#REF!</v>
      </c>
      <c r="B3260" s="118" t="e">
        <f>IF(Produit_Tarif_Stock!#REF!&lt;&gt;"",Produit_Tarif_Stock!#REF!,"")</f>
        <v>#REF!</v>
      </c>
      <c r="C3260" s="502" t="e">
        <f>IF(Produit_Tarif_Stock!#REF!&lt;&gt;"",Produit_Tarif_Stock!#REF!,"")</f>
        <v>#REF!</v>
      </c>
      <c r="D3260" s="505" t="e">
        <f>IF(Produit_Tarif_Stock!#REF!&lt;&gt;"",Produit_Tarif_Stock!#REF!,"")</f>
        <v>#REF!</v>
      </c>
      <c r="E3260" s="514" t="e">
        <f>IF(Produit_Tarif_Stock!#REF!&lt;&gt;0,Produit_Tarif_Stock!#REF!,"")</f>
        <v>#REF!</v>
      </c>
      <c r="F3260" s="2" t="e">
        <f>IF(Produit_Tarif_Stock!#REF!&lt;&gt;"",Produit_Tarif_Stock!#REF!,"")</f>
        <v>#REF!</v>
      </c>
      <c r="G3260" s="506" t="e">
        <f>IF(Produit_Tarif_Stock!#REF!&lt;&gt;0,Produit_Tarif_Stock!#REF!,"")</f>
        <v>#REF!</v>
      </c>
      <c r="I3260" s="506" t="str">
        <f t="shared" si="102"/>
        <v/>
      </c>
      <c r="J3260" s="2" t="e">
        <f>IF(Produit_Tarif_Stock!#REF!&lt;&gt;0,Produit_Tarif_Stock!#REF!,"")</f>
        <v>#REF!</v>
      </c>
      <c r="K3260" s="2" t="e">
        <f>IF(Produit_Tarif_Stock!#REF!&lt;&gt;0,Produit_Tarif_Stock!#REF!,"")</f>
        <v>#REF!</v>
      </c>
      <c r="L3260" s="114" t="e">
        <f>IF(Produit_Tarif_Stock!#REF!&lt;&gt;0,Produit_Tarif_Stock!#REF!,"")</f>
        <v>#REF!</v>
      </c>
      <c r="M3260" s="114" t="e">
        <f>IF(Produit_Tarif_Stock!#REF!&lt;&gt;0,Produit_Tarif_Stock!#REF!,"")</f>
        <v>#REF!</v>
      </c>
      <c r="N3260" s="454"/>
      <c r="P3260" s="2" t="e">
        <f>IF(Produit_Tarif_Stock!#REF!&lt;&gt;0,Produit_Tarif_Stock!#REF!,"")</f>
        <v>#REF!</v>
      </c>
      <c r="Q3260" s="518" t="e">
        <f>IF(Produit_Tarif_Stock!#REF!&lt;&gt;0,(E3260-(E3260*H3260)-Produit_Tarif_Stock!#REF!)/Produit_Tarif_Stock!#REF!*100,(E3260-(E3260*H3260)-Produit_Tarif_Stock!#REF!)/Produit_Tarif_Stock!#REF!*100)</f>
        <v>#REF!</v>
      </c>
      <c r="R3260" s="523">
        <f t="shared" si="103"/>
        <v>0</v>
      </c>
      <c r="S3260" s="524" t="e">
        <f>Produit_Tarif_Stock!#REF!</f>
        <v>#REF!</v>
      </c>
    </row>
    <row r="3261" spans="1:19" ht="24.75" customHeight="1">
      <c r="A3261" s="228" t="e">
        <f>Produit_Tarif_Stock!#REF!</f>
        <v>#REF!</v>
      </c>
      <c r="B3261" s="118" t="e">
        <f>IF(Produit_Tarif_Stock!#REF!&lt;&gt;"",Produit_Tarif_Stock!#REF!,"")</f>
        <v>#REF!</v>
      </c>
      <c r="C3261" s="502" t="e">
        <f>IF(Produit_Tarif_Stock!#REF!&lt;&gt;"",Produit_Tarif_Stock!#REF!,"")</f>
        <v>#REF!</v>
      </c>
      <c r="D3261" s="505" t="e">
        <f>IF(Produit_Tarif_Stock!#REF!&lt;&gt;"",Produit_Tarif_Stock!#REF!,"")</f>
        <v>#REF!</v>
      </c>
      <c r="E3261" s="514" t="e">
        <f>IF(Produit_Tarif_Stock!#REF!&lt;&gt;0,Produit_Tarif_Stock!#REF!,"")</f>
        <v>#REF!</v>
      </c>
      <c r="F3261" s="2" t="e">
        <f>IF(Produit_Tarif_Stock!#REF!&lt;&gt;"",Produit_Tarif_Stock!#REF!,"")</f>
        <v>#REF!</v>
      </c>
      <c r="G3261" s="506" t="e">
        <f>IF(Produit_Tarif_Stock!#REF!&lt;&gt;0,Produit_Tarif_Stock!#REF!,"")</f>
        <v>#REF!</v>
      </c>
      <c r="I3261" s="506" t="str">
        <f t="shared" si="102"/>
        <v/>
      </c>
      <c r="J3261" s="2" t="e">
        <f>IF(Produit_Tarif_Stock!#REF!&lt;&gt;0,Produit_Tarif_Stock!#REF!,"")</f>
        <v>#REF!</v>
      </c>
      <c r="K3261" s="2" t="e">
        <f>IF(Produit_Tarif_Stock!#REF!&lt;&gt;0,Produit_Tarif_Stock!#REF!,"")</f>
        <v>#REF!</v>
      </c>
      <c r="L3261" s="114" t="e">
        <f>IF(Produit_Tarif_Stock!#REF!&lt;&gt;0,Produit_Tarif_Stock!#REF!,"")</f>
        <v>#REF!</v>
      </c>
      <c r="M3261" s="114" t="e">
        <f>IF(Produit_Tarif_Stock!#REF!&lt;&gt;0,Produit_Tarif_Stock!#REF!,"")</f>
        <v>#REF!</v>
      </c>
      <c r="N3261" s="454"/>
      <c r="P3261" s="2" t="e">
        <f>IF(Produit_Tarif_Stock!#REF!&lt;&gt;0,Produit_Tarif_Stock!#REF!,"")</f>
        <v>#REF!</v>
      </c>
      <c r="Q3261" s="518" t="e">
        <f>IF(Produit_Tarif_Stock!#REF!&lt;&gt;0,(E3261-(E3261*H3261)-Produit_Tarif_Stock!#REF!)/Produit_Tarif_Stock!#REF!*100,(E3261-(E3261*H3261)-Produit_Tarif_Stock!#REF!)/Produit_Tarif_Stock!#REF!*100)</f>
        <v>#REF!</v>
      </c>
      <c r="R3261" s="523">
        <f t="shared" si="103"/>
        <v>0</v>
      </c>
      <c r="S3261" s="524" t="e">
        <f>Produit_Tarif_Stock!#REF!</f>
        <v>#REF!</v>
      </c>
    </row>
    <row r="3262" spans="1:19" ht="24.75" customHeight="1">
      <c r="A3262" s="228" t="e">
        <f>Produit_Tarif_Stock!#REF!</f>
        <v>#REF!</v>
      </c>
      <c r="B3262" s="118" t="e">
        <f>IF(Produit_Tarif_Stock!#REF!&lt;&gt;"",Produit_Tarif_Stock!#REF!,"")</f>
        <v>#REF!</v>
      </c>
      <c r="C3262" s="502" t="e">
        <f>IF(Produit_Tarif_Stock!#REF!&lt;&gt;"",Produit_Tarif_Stock!#REF!,"")</f>
        <v>#REF!</v>
      </c>
      <c r="D3262" s="505" t="e">
        <f>IF(Produit_Tarif_Stock!#REF!&lt;&gt;"",Produit_Tarif_Stock!#REF!,"")</f>
        <v>#REF!</v>
      </c>
      <c r="E3262" s="514" t="e">
        <f>IF(Produit_Tarif_Stock!#REF!&lt;&gt;0,Produit_Tarif_Stock!#REF!,"")</f>
        <v>#REF!</v>
      </c>
      <c r="F3262" s="2" t="e">
        <f>IF(Produit_Tarif_Stock!#REF!&lt;&gt;"",Produit_Tarif_Stock!#REF!,"")</f>
        <v>#REF!</v>
      </c>
      <c r="G3262" s="506" t="e">
        <f>IF(Produit_Tarif_Stock!#REF!&lt;&gt;0,Produit_Tarif_Stock!#REF!,"")</f>
        <v>#REF!</v>
      </c>
      <c r="I3262" s="506" t="str">
        <f t="shared" si="102"/>
        <v/>
      </c>
      <c r="J3262" s="2" t="e">
        <f>IF(Produit_Tarif_Stock!#REF!&lt;&gt;0,Produit_Tarif_Stock!#REF!,"")</f>
        <v>#REF!</v>
      </c>
      <c r="K3262" s="2" t="e">
        <f>IF(Produit_Tarif_Stock!#REF!&lt;&gt;0,Produit_Tarif_Stock!#REF!,"")</f>
        <v>#REF!</v>
      </c>
      <c r="L3262" s="114" t="e">
        <f>IF(Produit_Tarif_Stock!#REF!&lt;&gt;0,Produit_Tarif_Stock!#REF!,"")</f>
        <v>#REF!</v>
      </c>
      <c r="M3262" s="114" t="e">
        <f>IF(Produit_Tarif_Stock!#REF!&lt;&gt;0,Produit_Tarif_Stock!#REF!,"")</f>
        <v>#REF!</v>
      </c>
      <c r="N3262" s="454"/>
      <c r="P3262" s="2" t="e">
        <f>IF(Produit_Tarif_Stock!#REF!&lt;&gt;0,Produit_Tarif_Stock!#REF!,"")</f>
        <v>#REF!</v>
      </c>
      <c r="Q3262" s="518" t="e">
        <f>IF(Produit_Tarif_Stock!#REF!&lt;&gt;0,(E3262-(E3262*H3262)-Produit_Tarif_Stock!#REF!)/Produit_Tarif_Stock!#REF!*100,(E3262-(E3262*H3262)-Produit_Tarif_Stock!#REF!)/Produit_Tarif_Stock!#REF!*100)</f>
        <v>#REF!</v>
      </c>
      <c r="R3262" s="523">
        <f t="shared" si="103"/>
        <v>0</v>
      </c>
      <c r="S3262" s="524" t="e">
        <f>Produit_Tarif_Stock!#REF!</f>
        <v>#REF!</v>
      </c>
    </row>
    <row r="3263" spans="1:19" ht="24.75" customHeight="1">
      <c r="A3263" s="228" t="e">
        <f>Produit_Tarif_Stock!#REF!</f>
        <v>#REF!</v>
      </c>
      <c r="B3263" s="118" t="e">
        <f>IF(Produit_Tarif_Stock!#REF!&lt;&gt;"",Produit_Tarif_Stock!#REF!,"")</f>
        <v>#REF!</v>
      </c>
      <c r="C3263" s="502" t="e">
        <f>IF(Produit_Tarif_Stock!#REF!&lt;&gt;"",Produit_Tarif_Stock!#REF!,"")</f>
        <v>#REF!</v>
      </c>
      <c r="D3263" s="505" t="e">
        <f>IF(Produit_Tarif_Stock!#REF!&lt;&gt;"",Produit_Tarif_Stock!#REF!,"")</f>
        <v>#REF!</v>
      </c>
      <c r="E3263" s="514" t="e">
        <f>IF(Produit_Tarif_Stock!#REF!&lt;&gt;0,Produit_Tarif_Stock!#REF!,"")</f>
        <v>#REF!</v>
      </c>
      <c r="F3263" s="2" t="e">
        <f>IF(Produit_Tarif_Stock!#REF!&lt;&gt;"",Produit_Tarif_Stock!#REF!,"")</f>
        <v>#REF!</v>
      </c>
      <c r="G3263" s="506" t="e">
        <f>IF(Produit_Tarif_Stock!#REF!&lt;&gt;0,Produit_Tarif_Stock!#REF!,"")</f>
        <v>#REF!</v>
      </c>
      <c r="I3263" s="506" t="str">
        <f t="shared" si="102"/>
        <v/>
      </c>
      <c r="J3263" s="2" t="e">
        <f>IF(Produit_Tarif_Stock!#REF!&lt;&gt;0,Produit_Tarif_Stock!#REF!,"")</f>
        <v>#REF!</v>
      </c>
      <c r="K3263" s="2" t="e">
        <f>IF(Produit_Tarif_Stock!#REF!&lt;&gt;0,Produit_Tarif_Stock!#REF!,"")</f>
        <v>#REF!</v>
      </c>
      <c r="L3263" s="114" t="e">
        <f>IF(Produit_Tarif_Stock!#REF!&lt;&gt;0,Produit_Tarif_Stock!#REF!,"")</f>
        <v>#REF!</v>
      </c>
      <c r="M3263" s="114" t="e">
        <f>IF(Produit_Tarif_Stock!#REF!&lt;&gt;0,Produit_Tarif_Stock!#REF!,"")</f>
        <v>#REF!</v>
      </c>
      <c r="N3263" s="454"/>
      <c r="P3263" s="2" t="e">
        <f>IF(Produit_Tarif_Stock!#REF!&lt;&gt;0,Produit_Tarif_Stock!#REF!,"")</f>
        <v>#REF!</v>
      </c>
      <c r="Q3263" s="518" t="e">
        <f>IF(Produit_Tarif_Stock!#REF!&lt;&gt;0,(E3263-(E3263*H3263)-Produit_Tarif_Stock!#REF!)/Produit_Tarif_Stock!#REF!*100,(E3263-(E3263*H3263)-Produit_Tarif_Stock!#REF!)/Produit_Tarif_Stock!#REF!*100)</f>
        <v>#REF!</v>
      </c>
      <c r="R3263" s="523">
        <f t="shared" si="103"/>
        <v>0</v>
      </c>
      <c r="S3263" s="524" t="e">
        <f>Produit_Tarif_Stock!#REF!</f>
        <v>#REF!</v>
      </c>
    </row>
    <row r="3264" spans="1:19" ht="24.75" customHeight="1">
      <c r="A3264" s="228" t="e">
        <f>Produit_Tarif_Stock!#REF!</f>
        <v>#REF!</v>
      </c>
      <c r="B3264" s="118" t="e">
        <f>IF(Produit_Tarif_Stock!#REF!&lt;&gt;"",Produit_Tarif_Stock!#REF!,"")</f>
        <v>#REF!</v>
      </c>
      <c r="C3264" s="502" t="e">
        <f>IF(Produit_Tarif_Stock!#REF!&lt;&gt;"",Produit_Tarif_Stock!#REF!,"")</f>
        <v>#REF!</v>
      </c>
      <c r="D3264" s="505" t="e">
        <f>IF(Produit_Tarif_Stock!#REF!&lt;&gt;"",Produit_Tarif_Stock!#REF!,"")</f>
        <v>#REF!</v>
      </c>
      <c r="E3264" s="514" t="e">
        <f>IF(Produit_Tarif_Stock!#REF!&lt;&gt;0,Produit_Tarif_Stock!#REF!,"")</f>
        <v>#REF!</v>
      </c>
      <c r="F3264" s="2" t="e">
        <f>IF(Produit_Tarif_Stock!#REF!&lt;&gt;"",Produit_Tarif_Stock!#REF!,"")</f>
        <v>#REF!</v>
      </c>
      <c r="G3264" s="506" t="e">
        <f>IF(Produit_Tarif_Stock!#REF!&lt;&gt;0,Produit_Tarif_Stock!#REF!,"")</f>
        <v>#REF!</v>
      </c>
      <c r="I3264" s="506" t="str">
        <f t="shared" si="102"/>
        <v/>
      </c>
      <c r="J3264" s="2" t="e">
        <f>IF(Produit_Tarif_Stock!#REF!&lt;&gt;0,Produit_Tarif_Stock!#REF!,"")</f>
        <v>#REF!</v>
      </c>
      <c r="K3264" s="2" t="e">
        <f>IF(Produit_Tarif_Stock!#REF!&lt;&gt;0,Produit_Tarif_Stock!#REF!,"")</f>
        <v>#REF!</v>
      </c>
      <c r="L3264" s="114" t="e">
        <f>IF(Produit_Tarif_Stock!#REF!&lt;&gt;0,Produit_Tarif_Stock!#REF!,"")</f>
        <v>#REF!</v>
      </c>
      <c r="M3264" s="114" t="e">
        <f>IF(Produit_Tarif_Stock!#REF!&lt;&gt;0,Produit_Tarif_Stock!#REF!,"")</f>
        <v>#REF!</v>
      </c>
      <c r="N3264" s="454"/>
      <c r="P3264" s="2" t="e">
        <f>IF(Produit_Tarif_Stock!#REF!&lt;&gt;0,Produit_Tarif_Stock!#REF!,"")</f>
        <v>#REF!</v>
      </c>
      <c r="Q3264" s="518" t="e">
        <f>IF(Produit_Tarif_Stock!#REF!&lt;&gt;0,(E3264-(E3264*H3264)-Produit_Tarif_Stock!#REF!)/Produit_Tarif_Stock!#REF!*100,(E3264-(E3264*H3264)-Produit_Tarif_Stock!#REF!)/Produit_Tarif_Stock!#REF!*100)</f>
        <v>#REF!</v>
      </c>
      <c r="R3264" s="523">
        <f t="shared" si="103"/>
        <v>0</v>
      </c>
      <c r="S3264" s="524" t="e">
        <f>Produit_Tarif_Stock!#REF!</f>
        <v>#REF!</v>
      </c>
    </row>
    <row r="3265" spans="1:19" ht="24.75" customHeight="1">
      <c r="A3265" s="228" t="e">
        <f>Produit_Tarif_Stock!#REF!</f>
        <v>#REF!</v>
      </c>
      <c r="B3265" s="118" t="e">
        <f>IF(Produit_Tarif_Stock!#REF!&lt;&gt;"",Produit_Tarif_Stock!#REF!,"")</f>
        <v>#REF!</v>
      </c>
      <c r="C3265" s="502" t="e">
        <f>IF(Produit_Tarif_Stock!#REF!&lt;&gt;"",Produit_Tarif_Stock!#REF!,"")</f>
        <v>#REF!</v>
      </c>
      <c r="D3265" s="505" t="e">
        <f>IF(Produit_Tarif_Stock!#REF!&lt;&gt;"",Produit_Tarif_Stock!#REF!,"")</f>
        <v>#REF!</v>
      </c>
      <c r="E3265" s="514" t="e">
        <f>IF(Produit_Tarif_Stock!#REF!&lt;&gt;0,Produit_Tarif_Stock!#REF!,"")</f>
        <v>#REF!</v>
      </c>
      <c r="F3265" s="2" t="e">
        <f>IF(Produit_Tarif_Stock!#REF!&lt;&gt;"",Produit_Tarif_Stock!#REF!,"")</f>
        <v>#REF!</v>
      </c>
      <c r="G3265" s="506" t="e">
        <f>IF(Produit_Tarif_Stock!#REF!&lt;&gt;0,Produit_Tarif_Stock!#REF!,"")</f>
        <v>#REF!</v>
      </c>
      <c r="I3265" s="506" t="str">
        <f t="shared" si="102"/>
        <v/>
      </c>
      <c r="J3265" s="2" t="e">
        <f>IF(Produit_Tarif_Stock!#REF!&lt;&gt;0,Produit_Tarif_Stock!#REF!,"")</f>
        <v>#REF!</v>
      </c>
      <c r="K3265" s="2" t="e">
        <f>IF(Produit_Tarif_Stock!#REF!&lt;&gt;0,Produit_Tarif_Stock!#REF!,"")</f>
        <v>#REF!</v>
      </c>
      <c r="L3265" s="114" t="e">
        <f>IF(Produit_Tarif_Stock!#REF!&lt;&gt;0,Produit_Tarif_Stock!#REF!,"")</f>
        <v>#REF!</v>
      </c>
      <c r="M3265" s="114" t="e">
        <f>IF(Produit_Tarif_Stock!#REF!&lt;&gt;0,Produit_Tarif_Stock!#REF!,"")</f>
        <v>#REF!</v>
      </c>
      <c r="N3265" s="454"/>
      <c r="P3265" s="2" t="e">
        <f>IF(Produit_Tarif_Stock!#REF!&lt;&gt;0,Produit_Tarif_Stock!#REF!,"")</f>
        <v>#REF!</v>
      </c>
      <c r="Q3265" s="518" t="e">
        <f>IF(Produit_Tarif_Stock!#REF!&lt;&gt;0,(E3265-(E3265*H3265)-Produit_Tarif_Stock!#REF!)/Produit_Tarif_Stock!#REF!*100,(E3265-(E3265*H3265)-Produit_Tarif_Stock!#REF!)/Produit_Tarif_Stock!#REF!*100)</f>
        <v>#REF!</v>
      </c>
      <c r="R3265" s="523">
        <f t="shared" si="103"/>
        <v>0</v>
      </c>
      <c r="S3265" s="524" t="e">
        <f>Produit_Tarif_Stock!#REF!</f>
        <v>#REF!</v>
      </c>
    </row>
    <row r="3266" spans="1:19" ht="24.75" customHeight="1">
      <c r="A3266" s="228" t="e">
        <f>Produit_Tarif_Stock!#REF!</f>
        <v>#REF!</v>
      </c>
      <c r="B3266" s="118" t="e">
        <f>IF(Produit_Tarif_Stock!#REF!&lt;&gt;"",Produit_Tarif_Stock!#REF!,"")</f>
        <v>#REF!</v>
      </c>
      <c r="C3266" s="502" t="e">
        <f>IF(Produit_Tarif_Stock!#REF!&lt;&gt;"",Produit_Tarif_Stock!#REF!,"")</f>
        <v>#REF!</v>
      </c>
      <c r="D3266" s="505" t="e">
        <f>IF(Produit_Tarif_Stock!#REF!&lt;&gt;"",Produit_Tarif_Stock!#REF!,"")</f>
        <v>#REF!</v>
      </c>
      <c r="E3266" s="514" t="e">
        <f>IF(Produit_Tarif_Stock!#REF!&lt;&gt;0,Produit_Tarif_Stock!#REF!,"")</f>
        <v>#REF!</v>
      </c>
      <c r="F3266" s="2" t="e">
        <f>IF(Produit_Tarif_Stock!#REF!&lt;&gt;"",Produit_Tarif_Stock!#REF!,"")</f>
        <v>#REF!</v>
      </c>
      <c r="G3266" s="506" t="e">
        <f>IF(Produit_Tarif_Stock!#REF!&lt;&gt;0,Produit_Tarif_Stock!#REF!,"")</f>
        <v>#REF!</v>
      </c>
      <c r="I3266" s="506" t="str">
        <f t="shared" si="102"/>
        <v/>
      </c>
      <c r="J3266" s="2" t="e">
        <f>IF(Produit_Tarif_Stock!#REF!&lt;&gt;0,Produit_Tarif_Stock!#REF!,"")</f>
        <v>#REF!</v>
      </c>
      <c r="K3266" s="2" t="e">
        <f>IF(Produit_Tarif_Stock!#REF!&lt;&gt;0,Produit_Tarif_Stock!#REF!,"")</f>
        <v>#REF!</v>
      </c>
      <c r="L3266" s="114" t="e">
        <f>IF(Produit_Tarif_Stock!#REF!&lt;&gt;0,Produit_Tarif_Stock!#REF!,"")</f>
        <v>#REF!</v>
      </c>
      <c r="M3266" s="114" t="e">
        <f>IF(Produit_Tarif_Stock!#REF!&lt;&gt;0,Produit_Tarif_Stock!#REF!,"")</f>
        <v>#REF!</v>
      </c>
      <c r="N3266" s="454"/>
      <c r="P3266" s="2" t="e">
        <f>IF(Produit_Tarif_Stock!#REF!&lt;&gt;0,Produit_Tarif_Stock!#REF!,"")</f>
        <v>#REF!</v>
      </c>
      <c r="Q3266" s="518" t="e">
        <f>IF(Produit_Tarif_Stock!#REF!&lt;&gt;0,(E3266-(E3266*H3266)-Produit_Tarif_Stock!#REF!)/Produit_Tarif_Stock!#REF!*100,(E3266-(E3266*H3266)-Produit_Tarif_Stock!#REF!)/Produit_Tarif_Stock!#REF!*100)</f>
        <v>#REF!</v>
      </c>
      <c r="R3266" s="523">
        <f t="shared" si="103"/>
        <v>0</v>
      </c>
      <c r="S3266" s="524" t="e">
        <f>Produit_Tarif_Stock!#REF!</f>
        <v>#REF!</v>
      </c>
    </row>
    <row r="3267" spans="1:19" ht="24.75" customHeight="1">
      <c r="A3267" s="228" t="e">
        <f>Produit_Tarif_Stock!#REF!</f>
        <v>#REF!</v>
      </c>
      <c r="B3267" s="118" t="e">
        <f>IF(Produit_Tarif_Stock!#REF!&lt;&gt;"",Produit_Tarif_Stock!#REF!,"")</f>
        <v>#REF!</v>
      </c>
      <c r="C3267" s="502" t="e">
        <f>IF(Produit_Tarif_Stock!#REF!&lt;&gt;"",Produit_Tarif_Stock!#REF!,"")</f>
        <v>#REF!</v>
      </c>
      <c r="D3267" s="505" t="e">
        <f>IF(Produit_Tarif_Stock!#REF!&lt;&gt;"",Produit_Tarif_Stock!#REF!,"")</f>
        <v>#REF!</v>
      </c>
      <c r="E3267" s="514" t="e">
        <f>IF(Produit_Tarif_Stock!#REF!&lt;&gt;0,Produit_Tarif_Stock!#REF!,"")</f>
        <v>#REF!</v>
      </c>
      <c r="F3267" s="2" t="e">
        <f>IF(Produit_Tarif_Stock!#REF!&lt;&gt;"",Produit_Tarif_Stock!#REF!,"")</f>
        <v>#REF!</v>
      </c>
      <c r="G3267" s="506" t="e">
        <f>IF(Produit_Tarif_Stock!#REF!&lt;&gt;0,Produit_Tarif_Stock!#REF!,"")</f>
        <v>#REF!</v>
      </c>
      <c r="I3267" s="506" t="str">
        <f t="shared" si="102"/>
        <v/>
      </c>
      <c r="J3267" s="2" t="e">
        <f>IF(Produit_Tarif_Stock!#REF!&lt;&gt;0,Produit_Tarif_Stock!#REF!,"")</f>
        <v>#REF!</v>
      </c>
      <c r="K3267" s="2" t="e">
        <f>IF(Produit_Tarif_Stock!#REF!&lt;&gt;0,Produit_Tarif_Stock!#REF!,"")</f>
        <v>#REF!</v>
      </c>
      <c r="L3267" s="114" t="e">
        <f>IF(Produit_Tarif_Stock!#REF!&lt;&gt;0,Produit_Tarif_Stock!#REF!,"")</f>
        <v>#REF!</v>
      </c>
      <c r="M3267" s="114" t="e">
        <f>IF(Produit_Tarif_Stock!#REF!&lt;&gt;0,Produit_Tarif_Stock!#REF!,"")</f>
        <v>#REF!</v>
      </c>
      <c r="N3267" s="454"/>
      <c r="P3267" s="2" t="e">
        <f>IF(Produit_Tarif_Stock!#REF!&lt;&gt;0,Produit_Tarif_Stock!#REF!,"")</f>
        <v>#REF!</v>
      </c>
      <c r="Q3267" s="518" t="e">
        <f>IF(Produit_Tarif_Stock!#REF!&lt;&gt;0,(E3267-(E3267*H3267)-Produit_Tarif_Stock!#REF!)/Produit_Tarif_Stock!#REF!*100,(E3267-(E3267*H3267)-Produit_Tarif_Stock!#REF!)/Produit_Tarif_Stock!#REF!*100)</f>
        <v>#REF!</v>
      </c>
      <c r="R3267" s="523">
        <f t="shared" si="103"/>
        <v>0</v>
      </c>
      <c r="S3267" s="524" t="e">
        <f>Produit_Tarif_Stock!#REF!</f>
        <v>#REF!</v>
      </c>
    </row>
    <row r="3268" spans="1:19" ht="24.75" customHeight="1">
      <c r="A3268" s="228" t="e">
        <f>Produit_Tarif_Stock!#REF!</f>
        <v>#REF!</v>
      </c>
      <c r="B3268" s="118" t="e">
        <f>IF(Produit_Tarif_Stock!#REF!&lt;&gt;"",Produit_Tarif_Stock!#REF!,"")</f>
        <v>#REF!</v>
      </c>
      <c r="C3268" s="502" t="e">
        <f>IF(Produit_Tarif_Stock!#REF!&lt;&gt;"",Produit_Tarif_Stock!#REF!,"")</f>
        <v>#REF!</v>
      </c>
      <c r="D3268" s="505" t="e">
        <f>IF(Produit_Tarif_Stock!#REF!&lt;&gt;"",Produit_Tarif_Stock!#REF!,"")</f>
        <v>#REF!</v>
      </c>
      <c r="E3268" s="514" t="e">
        <f>IF(Produit_Tarif_Stock!#REF!&lt;&gt;0,Produit_Tarif_Stock!#REF!,"")</f>
        <v>#REF!</v>
      </c>
      <c r="F3268" s="2" t="e">
        <f>IF(Produit_Tarif_Stock!#REF!&lt;&gt;"",Produit_Tarif_Stock!#REF!,"")</f>
        <v>#REF!</v>
      </c>
      <c r="G3268" s="506" t="e">
        <f>IF(Produit_Tarif_Stock!#REF!&lt;&gt;0,Produit_Tarif_Stock!#REF!,"")</f>
        <v>#REF!</v>
      </c>
      <c r="I3268" s="506" t="str">
        <f t="shared" si="102"/>
        <v/>
      </c>
      <c r="J3268" s="2" t="e">
        <f>IF(Produit_Tarif_Stock!#REF!&lt;&gt;0,Produit_Tarif_Stock!#REF!,"")</f>
        <v>#REF!</v>
      </c>
      <c r="K3268" s="2" t="e">
        <f>IF(Produit_Tarif_Stock!#REF!&lt;&gt;0,Produit_Tarif_Stock!#REF!,"")</f>
        <v>#REF!</v>
      </c>
      <c r="L3268" s="114" t="e">
        <f>IF(Produit_Tarif_Stock!#REF!&lt;&gt;0,Produit_Tarif_Stock!#REF!,"")</f>
        <v>#REF!</v>
      </c>
      <c r="M3268" s="114" t="e">
        <f>IF(Produit_Tarif_Stock!#REF!&lt;&gt;0,Produit_Tarif_Stock!#REF!,"")</f>
        <v>#REF!</v>
      </c>
      <c r="N3268" s="454"/>
      <c r="P3268" s="2" t="e">
        <f>IF(Produit_Tarif_Stock!#REF!&lt;&gt;0,Produit_Tarif_Stock!#REF!,"")</f>
        <v>#REF!</v>
      </c>
      <c r="Q3268" s="518" t="e">
        <f>IF(Produit_Tarif_Stock!#REF!&lt;&gt;0,(E3268-(E3268*H3268)-Produit_Tarif_Stock!#REF!)/Produit_Tarif_Stock!#REF!*100,(E3268-(E3268*H3268)-Produit_Tarif_Stock!#REF!)/Produit_Tarif_Stock!#REF!*100)</f>
        <v>#REF!</v>
      </c>
      <c r="R3268" s="523">
        <f t="shared" si="103"/>
        <v>0</v>
      </c>
      <c r="S3268" s="524" t="e">
        <f>Produit_Tarif_Stock!#REF!</f>
        <v>#REF!</v>
      </c>
    </row>
    <row r="3269" spans="1:19" ht="24.75" customHeight="1">
      <c r="A3269" s="228" t="e">
        <f>Produit_Tarif_Stock!#REF!</f>
        <v>#REF!</v>
      </c>
      <c r="B3269" s="118" t="e">
        <f>IF(Produit_Tarif_Stock!#REF!&lt;&gt;"",Produit_Tarif_Stock!#REF!,"")</f>
        <v>#REF!</v>
      </c>
      <c r="C3269" s="502" t="e">
        <f>IF(Produit_Tarif_Stock!#REF!&lt;&gt;"",Produit_Tarif_Stock!#REF!,"")</f>
        <v>#REF!</v>
      </c>
      <c r="D3269" s="505" t="e">
        <f>IF(Produit_Tarif_Stock!#REF!&lt;&gt;"",Produit_Tarif_Stock!#REF!,"")</f>
        <v>#REF!</v>
      </c>
      <c r="E3269" s="514" t="e">
        <f>IF(Produit_Tarif_Stock!#REF!&lt;&gt;0,Produit_Tarif_Stock!#REF!,"")</f>
        <v>#REF!</v>
      </c>
      <c r="F3269" s="2" t="e">
        <f>IF(Produit_Tarif_Stock!#REF!&lt;&gt;"",Produit_Tarif_Stock!#REF!,"")</f>
        <v>#REF!</v>
      </c>
      <c r="G3269" s="506" t="e">
        <f>IF(Produit_Tarif_Stock!#REF!&lt;&gt;0,Produit_Tarif_Stock!#REF!,"")</f>
        <v>#REF!</v>
      </c>
      <c r="I3269" s="506" t="str">
        <f t="shared" si="102"/>
        <v/>
      </c>
      <c r="J3269" s="2" t="e">
        <f>IF(Produit_Tarif_Stock!#REF!&lt;&gt;0,Produit_Tarif_Stock!#REF!,"")</f>
        <v>#REF!</v>
      </c>
      <c r="K3269" s="2" t="e">
        <f>IF(Produit_Tarif_Stock!#REF!&lt;&gt;0,Produit_Tarif_Stock!#REF!,"")</f>
        <v>#REF!</v>
      </c>
      <c r="L3269" s="114" t="e">
        <f>IF(Produit_Tarif_Stock!#REF!&lt;&gt;0,Produit_Tarif_Stock!#REF!,"")</f>
        <v>#REF!</v>
      </c>
      <c r="M3269" s="114" t="e">
        <f>IF(Produit_Tarif_Stock!#REF!&lt;&gt;0,Produit_Tarif_Stock!#REF!,"")</f>
        <v>#REF!</v>
      </c>
      <c r="N3269" s="454"/>
      <c r="P3269" s="2" t="e">
        <f>IF(Produit_Tarif_Stock!#REF!&lt;&gt;0,Produit_Tarif_Stock!#REF!,"")</f>
        <v>#REF!</v>
      </c>
      <c r="Q3269" s="518" t="e">
        <f>IF(Produit_Tarif_Stock!#REF!&lt;&gt;0,(E3269-(E3269*H3269)-Produit_Tarif_Stock!#REF!)/Produit_Tarif_Stock!#REF!*100,(E3269-(E3269*H3269)-Produit_Tarif_Stock!#REF!)/Produit_Tarif_Stock!#REF!*100)</f>
        <v>#REF!</v>
      </c>
      <c r="R3269" s="523">
        <f t="shared" si="103"/>
        <v>0</v>
      </c>
      <c r="S3269" s="524" t="e">
        <f>Produit_Tarif_Stock!#REF!</f>
        <v>#REF!</v>
      </c>
    </row>
    <row r="3270" spans="1:19" ht="24.75" customHeight="1">
      <c r="A3270" s="228" t="e">
        <f>Produit_Tarif_Stock!#REF!</f>
        <v>#REF!</v>
      </c>
      <c r="B3270" s="118" t="e">
        <f>IF(Produit_Tarif_Stock!#REF!&lt;&gt;"",Produit_Tarif_Stock!#REF!,"")</f>
        <v>#REF!</v>
      </c>
      <c r="C3270" s="502" t="e">
        <f>IF(Produit_Tarif_Stock!#REF!&lt;&gt;"",Produit_Tarif_Stock!#REF!,"")</f>
        <v>#REF!</v>
      </c>
      <c r="D3270" s="505" t="e">
        <f>IF(Produit_Tarif_Stock!#REF!&lt;&gt;"",Produit_Tarif_Stock!#REF!,"")</f>
        <v>#REF!</v>
      </c>
      <c r="E3270" s="514" t="e">
        <f>IF(Produit_Tarif_Stock!#REF!&lt;&gt;0,Produit_Tarif_Stock!#REF!,"")</f>
        <v>#REF!</v>
      </c>
      <c r="F3270" s="2" t="e">
        <f>IF(Produit_Tarif_Stock!#REF!&lt;&gt;"",Produit_Tarif_Stock!#REF!,"")</f>
        <v>#REF!</v>
      </c>
      <c r="G3270" s="506" t="e">
        <f>IF(Produit_Tarif_Stock!#REF!&lt;&gt;0,Produit_Tarif_Stock!#REF!,"")</f>
        <v>#REF!</v>
      </c>
      <c r="I3270" s="506" t="str">
        <f t="shared" si="102"/>
        <v/>
      </c>
      <c r="J3270" s="2" t="e">
        <f>IF(Produit_Tarif_Stock!#REF!&lt;&gt;0,Produit_Tarif_Stock!#REF!,"")</f>
        <v>#REF!</v>
      </c>
      <c r="K3270" s="2" t="e">
        <f>IF(Produit_Tarif_Stock!#REF!&lt;&gt;0,Produit_Tarif_Stock!#REF!,"")</f>
        <v>#REF!</v>
      </c>
      <c r="L3270" s="114" t="e">
        <f>IF(Produit_Tarif_Stock!#REF!&lt;&gt;0,Produit_Tarif_Stock!#REF!,"")</f>
        <v>#REF!</v>
      </c>
      <c r="M3270" s="114" t="e">
        <f>IF(Produit_Tarif_Stock!#REF!&lt;&gt;0,Produit_Tarif_Stock!#REF!,"")</f>
        <v>#REF!</v>
      </c>
      <c r="N3270" s="454"/>
      <c r="P3270" s="2" t="e">
        <f>IF(Produit_Tarif_Stock!#REF!&lt;&gt;0,Produit_Tarif_Stock!#REF!,"")</f>
        <v>#REF!</v>
      </c>
      <c r="Q3270" s="518" t="e">
        <f>IF(Produit_Tarif_Stock!#REF!&lt;&gt;0,(E3270-(E3270*H3270)-Produit_Tarif_Stock!#REF!)/Produit_Tarif_Stock!#REF!*100,(E3270-(E3270*H3270)-Produit_Tarif_Stock!#REF!)/Produit_Tarif_Stock!#REF!*100)</f>
        <v>#REF!</v>
      </c>
      <c r="R3270" s="523">
        <f t="shared" si="103"/>
        <v>0</v>
      </c>
      <c r="S3270" s="524" t="e">
        <f>Produit_Tarif_Stock!#REF!</f>
        <v>#REF!</v>
      </c>
    </row>
    <row r="3271" spans="1:19" ht="24.75" customHeight="1">
      <c r="A3271" s="228" t="e">
        <f>Produit_Tarif_Stock!#REF!</f>
        <v>#REF!</v>
      </c>
      <c r="B3271" s="118" t="e">
        <f>IF(Produit_Tarif_Stock!#REF!&lt;&gt;"",Produit_Tarif_Stock!#REF!,"")</f>
        <v>#REF!</v>
      </c>
      <c r="C3271" s="502" t="e">
        <f>IF(Produit_Tarif_Stock!#REF!&lt;&gt;"",Produit_Tarif_Stock!#REF!,"")</f>
        <v>#REF!</v>
      </c>
      <c r="D3271" s="505" t="e">
        <f>IF(Produit_Tarif_Stock!#REF!&lt;&gt;"",Produit_Tarif_Stock!#REF!,"")</f>
        <v>#REF!</v>
      </c>
      <c r="E3271" s="514" t="e">
        <f>IF(Produit_Tarif_Stock!#REF!&lt;&gt;0,Produit_Tarif_Stock!#REF!,"")</f>
        <v>#REF!</v>
      </c>
      <c r="F3271" s="2" t="e">
        <f>IF(Produit_Tarif_Stock!#REF!&lt;&gt;"",Produit_Tarif_Stock!#REF!,"")</f>
        <v>#REF!</v>
      </c>
      <c r="G3271" s="506" t="e">
        <f>IF(Produit_Tarif_Stock!#REF!&lt;&gt;0,Produit_Tarif_Stock!#REF!,"")</f>
        <v>#REF!</v>
      </c>
      <c r="I3271" s="506" t="str">
        <f t="shared" ref="I3271:I3334" si="104">IF(H3271&gt;0,E3271-(E3271*H3271),"")</f>
        <v/>
      </c>
      <c r="J3271" s="2" t="e">
        <f>IF(Produit_Tarif_Stock!#REF!&lt;&gt;0,Produit_Tarif_Stock!#REF!,"")</f>
        <v>#REF!</v>
      </c>
      <c r="K3271" s="2" t="e">
        <f>IF(Produit_Tarif_Stock!#REF!&lt;&gt;0,Produit_Tarif_Stock!#REF!,"")</f>
        <v>#REF!</v>
      </c>
      <c r="L3271" s="114" t="e">
        <f>IF(Produit_Tarif_Stock!#REF!&lt;&gt;0,Produit_Tarif_Stock!#REF!,"")</f>
        <v>#REF!</v>
      </c>
      <c r="M3271" s="114" t="e">
        <f>IF(Produit_Tarif_Stock!#REF!&lt;&gt;0,Produit_Tarif_Stock!#REF!,"")</f>
        <v>#REF!</v>
      </c>
      <c r="N3271" s="454"/>
      <c r="P3271" s="2" t="e">
        <f>IF(Produit_Tarif_Stock!#REF!&lt;&gt;0,Produit_Tarif_Stock!#REF!,"")</f>
        <v>#REF!</v>
      </c>
      <c r="Q3271" s="518" t="e">
        <f>IF(Produit_Tarif_Stock!#REF!&lt;&gt;0,(E3271-(E3271*H3271)-Produit_Tarif_Stock!#REF!)/Produit_Tarif_Stock!#REF!*100,(E3271-(E3271*H3271)-Produit_Tarif_Stock!#REF!)/Produit_Tarif_Stock!#REF!*100)</f>
        <v>#REF!</v>
      </c>
      <c r="R3271" s="523">
        <f t="shared" ref="R3271:R3334" si="105">SUM(H3271:H5264)</f>
        <v>0</v>
      </c>
      <c r="S3271" s="524" t="e">
        <f>Produit_Tarif_Stock!#REF!</f>
        <v>#REF!</v>
      </c>
    </row>
    <row r="3272" spans="1:19" ht="24.75" customHeight="1">
      <c r="A3272" s="228" t="e">
        <f>Produit_Tarif_Stock!#REF!</f>
        <v>#REF!</v>
      </c>
      <c r="B3272" s="118" t="e">
        <f>IF(Produit_Tarif_Stock!#REF!&lt;&gt;"",Produit_Tarif_Stock!#REF!,"")</f>
        <v>#REF!</v>
      </c>
      <c r="C3272" s="502" t="e">
        <f>IF(Produit_Tarif_Stock!#REF!&lt;&gt;"",Produit_Tarif_Stock!#REF!,"")</f>
        <v>#REF!</v>
      </c>
      <c r="D3272" s="505" t="e">
        <f>IF(Produit_Tarif_Stock!#REF!&lt;&gt;"",Produit_Tarif_Stock!#REF!,"")</f>
        <v>#REF!</v>
      </c>
      <c r="E3272" s="514" t="e">
        <f>IF(Produit_Tarif_Stock!#REF!&lt;&gt;0,Produit_Tarif_Stock!#REF!,"")</f>
        <v>#REF!</v>
      </c>
      <c r="F3272" s="2" t="e">
        <f>IF(Produit_Tarif_Stock!#REF!&lt;&gt;"",Produit_Tarif_Stock!#REF!,"")</f>
        <v>#REF!</v>
      </c>
      <c r="G3272" s="506" t="e">
        <f>IF(Produit_Tarif_Stock!#REF!&lt;&gt;0,Produit_Tarif_Stock!#REF!,"")</f>
        <v>#REF!</v>
      </c>
      <c r="I3272" s="506" t="str">
        <f t="shared" si="104"/>
        <v/>
      </c>
      <c r="J3272" s="2" t="e">
        <f>IF(Produit_Tarif_Stock!#REF!&lt;&gt;0,Produit_Tarif_Stock!#REF!,"")</f>
        <v>#REF!</v>
      </c>
      <c r="K3272" s="2" t="e">
        <f>IF(Produit_Tarif_Stock!#REF!&lt;&gt;0,Produit_Tarif_Stock!#REF!,"")</f>
        <v>#REF!</v>
      </c>
      <c r="L3272" s="114" t="e">
        <f>IF(Produit_Tarif_Stock!#REF!&lt;&gt;0,Produit_Tarif_Stock!#REF!,"")</f>
        <v>#REF!</v>
      </c>
      <c r="M3272" s="114" t="e">
        <f>IF(Produit_Tarif_Stock!#REF!&lt;&gt;0,Produit_Tarif_Stock!#REF!,"")</f>
        <v>#REF!</v>
      </c>
      <c r="N3272" s="454"/>
      <c r="P3272" s="2" t="e">
        <f>IF(Produit_Tarif_Stock!#REF!&lt;&gt;0,Produit_Tarif_Stock!#REF!,"")</f>
        <v>#REF!</v>
      </c>
      <c r="Q3272" s="518" t="e">
        <f>IF(Produit_Tarif_Stock!#REF!&lt;&gt;0,(E3272-(E3272*H3272)-Produit_Tarif_Stock!#REF!)/Produit_Tarif_Stock!#REF!*100,(E3272-(E3272*H3272)-Produit_Tarif_Stock!#REF!)/Produit_Tarif_Stock!#REF!*100)</f>
        <v>#REF!</v>
      </c>
      <c r="R3272" s="523">
        <f t="shared" si="105"/>
        <v>0</v>
      </c>
      <c r="S3272" s="524" t="e">
        <f>Produit_Tarif_Stock!#REF!</f>
        <v>#REF!</v>
      </c>
    </row>
    <row r="3273" spans="1:19" ht="24.75" customHeight="1">
      <c r="A3273" s="228" t="e">
        <f>Produit_Tarif_Stock!#REF!</f>
        <v>#REF!</v>
      </c>
      <c r="B3273" s="118" t="e">
        <f>IF(Produit_Tarif_Stock!#REF!&lt;&gt;"",Produit_Tarif_Stock!#REF!,"")</f>
        <v>#REF!</v>
      </c>
      <c r="C3273" s="502" t="e">
        <f>IF(Produit_Tarif_Stock!#REF!&lt;&gt;"",Produit_Tarif_Stock!#REF!,"")</f>
        <v>#REF!</v>
      </c>
      <c r="D3273" s="505" t="e">
        <f>IF(Produit_Tarif_Stock!#REF!&lt;&gt;"",Produit_Tarif_Stock!#REF!,"")</f>
        <v>#REF!</v>
      </c>
      <c r="E3273" s="514" t="e">
        <f>IF(Produit_Tarif_Stock!#REF!&lt;&gt;0,Produit_Tarif_Stock!#REF!,"")</f>
        <v>#REF!</v>
      </c>
      <c r="F3273" s="2" t="e">
        <f>IF(Produit_Tarif_Stock!#REF!&lt;&gt;"",Produit_Tarif_Stock!#REF!,"")</f>
        <v>#REF!</v>
      </c>
      <c r="G3273" s="506" t="e">
        <f>IF(Produit_Tarif_Stock!#REF!&lt;&gt;0,Produit_Tarif_Stock!#REF!,"")</f>
        <v>#REF!</v>
      </c>
      <c r="I3273" s="506" t="str">
        <f t="shared" si="104"/>
        <v/>
      </c>
      <c r="J3273" s="2" t="e">
        <f>IF(Produit_Tarif_Stock!#REF!&lt;&gt;0,Produit_Tarif_Stock!#REF!,"")</f>
        <v>#REF!</v>
      </c>
      <c r="K3273" s="2" t="e">
        <f>IF(Produit_Tarif_Stock!#REF!&lt;&gt;0,Produit_Tarif_Stock!#REF!,"")</f>
        <v>#REF!</v>
      </c>
      <c r="L3273" s="114" t="e">
        <f>IF(Produit_Tarif_Stock!#REF!&lt;&gt;0,Produit_Tarif_Stock!#REF!,"")</f>
        <v>#REF!</v>
      </c>
      <c r="M3273" s="114" t="e">
        <f>IF(Produit_Tarif_Stock!#REF!&lt;&gt;0,Produit_Tarif_Stock!#REF!,"")</f>
        <v>#REF!</v>
      </c>
      <c r="N3273" s="454"/>
      <c r="P3273" s="2" t="e">
        <f>IF(Produit_Tarif_Stock!#REF!&lt;&gt;0,Produit_Tarif_Stock!#REF!,"")</f>
        <v>#REF!</v>
      </c>
      <c r="Q3273" s="518" t="e">
        <f>IF(Produit_Tarif_Stock!#REF!&lt;&gt;0,(E3273-(E3273*H3273)-Produit_Tarif_Stock!#REF!)/Produit_Tarif_Stock!#REF!*100,(E3273-(E3273*H3273)-Produit_Tarif_Stock!#REF!)/Produit_Tarif_Stock!#REF!*100)</f>
        <v>#REF!</v>
      </c>
      <c r="R3273" s="523">
        <f t="shared" si="105"/>
        <v>0</v>
      </c>
      <c r="S3273" s="524" t="e">
        <f>Produit_Tarif_Stock!#REF!</f>
        <v>#REF!</v>
      </c>
    </row>
    <row r="3274" spans="1:19" ht="24.75" customHeight="1">
      <c r="A3274" s="228" t="e">
        <f>Produit_Tarif_Stock!#REF!</f>
        <v>#REF!</v>
      </c>
      <c r="B3274" s="118" t="e">
        <f>IF(Produit_Tarif_Stock!#REF!&lt;&gt;"",Produit_Tarif_Stock!#REF!,"")</f>
        <v>#REF!</v>
      </c>
      <c r="C3274" s="502" t="e">
        <f>IF(Produit_Tarif_Stock!#REF!&lt;&gt;"",Produit_Tarif_Stock!#REF!,"")</f>
        <v>#REF!</v>
      </c>
      <c r="D3274" s="505" t="e">
        <f>IF(Produit_Tarif_Stock!#REF!&lt;&gt;"",Produit_Tarif_Stock!#REF!,"")</f>
        <v>#REF!</v>
      </c>
      <c r="E3274" s="514" t="e">
        <f>IF(Produit_Tarif_Stock!#REF!&lt;&gt;0,Produit_Tarif_Stock!#REF!,"")</f>
        <v>#REF!</v>
      </c>
      <c r="F3274" s="2" t="e">
        <f>IF(Produit_Tarif_Stock!#REF!&lt;&gt;"",Produit_Tarif_Stock!#REF!,"")</f>
        <v>#REF!</v>
      </c>
      <c r="G3274" s="506" t="e">
        <f>IF(Produit_Tarif_Stock!#REF!&lt;&gt;0,Produit_Tarif_Stock!#REF!,"")</f>
        <v>#REF!</v>
      </c>
      <c r="I3274" s="506" t="str">
        <f t="shared" si="104"/>
        <v/>
      </c>
      <c r="J3274" s="2" t="e">
        <f>IF(Produit_Tarif_Stock!#REF!&lt;&gt;0,Produit_Tarif_Stock!#REF!,"")</f>
        <v>#REF!</v>
      </c>
      <c r="K3274" s="2" t="e">
        <f>IF(Produit_Tarif_Stock!#REF!&lt;&gt;0,Produit_Tarif_Stock!#REF!,"")</f>
        <v>#REF!</v>
      </c>
      <c r="L3274" s="114" t="e">
        <f>IF(Produit_Tarif_Stock!#REF!&lt;&gt;0,Produit_Tarif_Stock!#REF!,"")</f>
        <v>#REF!</v>
      </c>
      <c r="M3274" s="114" t="e">
        <f>IF(Produit_Tarif_Stock!#REF!&lt;&gt;0,Produit_Tarif_Stock!#REF!,"")</f>
        <v>#REF!</v>
      </c>
      <c r="N3274" s="454"/>
      <c r="P3274" s="2" t="e">
        <f>IF(Produit_Tarif_Stock!#REF!&lt;&gt;0,Produit_Tarif_Stock!#REF!,"")</f>
        <v>#REF!</v>
      </c>
      <c r="Q3274" s="518" t="e">
        <f>IF(Produit_Tarif_Stock!#REF!&lt;&gt;0,(E3274-(E3274*H3274)-Produit_Tarif_Stock!#REF!)/Produit_Tarif_Stock!#REF!*100,(E3274-(E3274*H3274)-Produit_Tarif_Stock!#REF!)/Produit_Tarif_Stock!#REF!*100)</f>
        <v>#REF!</v>
      </c>
      <c r="R3274" s="523">
        <f t="shared" si="105"/>
        <v>0</v>
      </c>
      <c r="S3274" s="524" t="e">
        <f>Produit_Tarif_Stock!#REF!</f>
        <v>#REF!</v>
      </c>
    </row>
    <row r="3275" spans="1:19" ht="24.75" customHeight="1">
      <c r="A3275" s="228" t="e">
        <f>Produit_Tarif_Stock!#REF!</f>
        <v>#REF!</v>
      </c>
      <c r="B3275" s="118" t="e">
        <f>IF(Produit_Tarif_Stock!#REF!&lt;&gt;"",Produit_Tarif_Stock!#REF!,"")</f>
        <v>#REF!</v>
      </c>
      <c r="C3275" s="502" t="e">
        <f>IF(Produit_Tarif_Stock!#REF!&lt;&gt;"",Produit_Tarif_Stock!#REF!,"")</f>
        <v>#REF!</v>
      </c>
      <c r="D3275" s="505" t="e">
        <f>IF(Produit_Tarif_Stock!#REF!&lt;&gt;"",Produit_Tarif_Stock!#REF!,"")</f>
        <v>#REF!</v>
      </c>
      <c r="E3275" s="514" t="e">
        <f>IF(Produit_Tarif_Stock!#REF!&lt;&gt;0,Produit_Tarif_Stock!#REF!,"")</f>
        <v>#REF!</v>
      </c>
      <c r="F3275" s="2" t="e">
        <f>IF(Produit_Tarif_Stock!#REF!&lt;&gt;"",Produit_Tarif_Stock!#REF!,"")</f>
        <v>#REF!</v>
      </c>
      <c r="G3275" s="506" t="e">
        <f>IF(Produit_Tarif_Stock!#REF!&lt;&gt;0,Produit_Tarif_Stock!#REF!,"")</f>
        <v>#REF!</v>
      </c>
      <c r="I3275" s="506" t="str">
        <f t="shared" si="104"/>
        <v/>
      </c>
      <c r="J3275" s="2" t="e">
        <f>IF(Produit_Tarif_Stock!#REF!&lt;&gt;0,Produit_Tarif_Stock!#REF!,"")</f>
        <v>#REF!</v>
      </c>
      <c r="K3275" s="2" t="e">
        <f>IF(Produit_Tarif_Stock!#REF!&lt;&gt;0,Produit_Tarif_Stock!#REF!,"")</f>
        <v>#REF!</v>
      </c>
      <c r="L3275" s="114" t="e">
        <f>IF(Produit_Tarif_Stock!#REF!&lt;&gt;0,Produit_Tarif_Stock!#REF!,"")</f>
        <v>#REF!</v>
      </c>
      <c r="M3275" s="114" t="e">
        <f>IF(Produit_Tarif_Stock!#REF!&lt;&gt;0,Produit_Tarif_Stock!#REF!,"")</f>
        <v>#REF!</v>
      </c>
      <c r="N3275" s="454"/>
      <c r="P3275" s="2" t="e">
        <f>IF(Produit_Tarif_Stock!#REF!&lt;&gt;0,Produit_Tarif_Stock!#REF!,"")</f>
        <v>#REF!</v>
      </c>
      <c r="Q3275" s="518" t="e">
        <f>IF(Produit_Tarif_Stock!#REF!&lt;&gt;0,(E3275-(E3275*H3275)-Produit_Tarif_Stock!#REF!)/Produit_Tarif_Stock!#REF!*100,(E3275-(E3275*H3275)-Produit_Tarif_Stock!#REF!)/Produit_Tarif_Stock!#REF!*100)</f>
        <v>#REF!</v>
      </c>
      <c r="R3275" s="523">
        <f t="shared" si="105"/>
        <v>0</v>
      </c>
      <c r="S3275" s="524" t="e">
        <f>Produit_Tarif_Stock!#REF!</f>
        <v>#REF!</v>
      </c>
    </row>
    <row r="3276" spans="1:19" ht="24.75" customHeight="1">
      <c r="A3276" s="228" t="e">
        <f>Produit_Tarif_Stock!#REF!</f>
        <v>#REF!</v>
      </c>
      <c r="B3276" s="118" t="e">
        <f>IF(Produit_Tarif_Stock!#REF!&lt;&gt;"",Produit_Tarif_Stock!#REF!,"")</f>
        <v>#REF!</v>
      </c>
      <c r="C3276" s="502" t="e">
        <f>IF(Produit_Tarif_Stock!#REF!&lt;&gt;"",Produit_Tarif_Stock!#REF!,"")</f>
        <v>#REF!</v>
      </c>
      <c r="D3276" s="505" t="e">
        <f>IF(Produit_Tarif_Stock!#REF!&lt;&gt;"",Produit_Tarif_Stock!#REF!,"")</f>
        <v>#REF!</v>
      </c>
      <c r="E3276" s="514" t="e">
        <f>IF(Produit_Tarif_Stock!#REF!&lt;&gt;0,Produit_Tarif_Stock!#REF!,"")</f>
        <v>#REF!</v>
      </c>
      <c r="F3276" s="2" t="e">
        <f>IF(Produit_Tarif_Stock!#REF!&lt;&gt;"",Produit_Tarif_Stock!#REF!,"")</f>
        <v>#REF!</v>
      </c>
      <c r="G3276" s="506" t="e">
        <f>IF(Produit_Tarif_Stock!#REF!&lt;&gt;0,Produit_Tarif_Stock!#REF!,"")</f>
        <v>#REF!</v>
      </c>
      <c r="I3276" s="506" t="str">
        <f t="shared" si="104"/>
        <v/>
      </c>
      <c r="J3276" s="2" t="e">
        <f>IF(Produit_Tarif_Stock!#REF!&lt;&gt;0,Produit_Tarif_Stock!#REF!,"")</f>
        <v>#REF!</v>
      </c>
      <c r="K3276" s="2" t="e">
        <f>IF(Produit_Tarif_Stock!#REF!&lt;&gt;0,Produit_Tarif_Stock!#REF!,"")</f>
        <v>#REF!</v>
      </c>
      <c r="L3276" s="114" t="e">
        <f>IF(Produit_Tarif_Stock!#REF!&lt;&gt;0,Produit_Tarif_Stock!#REF!,"")</f>
        <v>#REF!</v>
      </c>
      <c r="M3276" s="114" t="e">
        <f>IF(Produit_Tarif_Stock!#REF!&lt;&gt;0,Produit_Tarif_Stock!#REF!,"")</f>
        <v>#REF!</v>
      </c>
      <c r="N3276" s="454"/>
      <c r="P3276" s="2" t="e">
        <f>IF(Produit_Tarif_Stock!#REF!&lt;&gt;0,Produit_Tarif_Stock!#REF!,"")</f>
        <v>#REF!</v>
      </c>
      <c r="Q3276" s="518" t="e">
        <f>IF(Produit_Tarif_Stock!#REF!&lt;&gt;0,(E3276-(E3276*H3276)-Produit_Tarif_Stock!#REF!)/Produit_Tarif_Stock!#REF!*100,(E3276-(E3276*H3276)-Produit_Tarif_Stock!#REF!)/Produit_Tarif_Stock!#REF!*100)</f>
        <v>#REF!</v>
      </c>
      <c r="R3276" s="523">
        <f t="shared" si="105"/>
        <v>0</v>
      </c>
      <c r="S3276" s="524" t="e">
        <f>Produit_Tarif_Stock!#REF!</f>
        <v>#REF!</v>
      </c>
    </row>
    <row r="3277" spans="1:19" ht="24.75" customHeight="1">
      <c r="A3277" s="228" t="e">
        <f>Produit_Tarif_Stock!#REF!</f>
        <v>#REF!</v>
      </c>
      <c r="B3277" s="118" t="e">
        <f>IF(Produit_Tarif_Stock!#REF!&lt;&gt;"",Produit_Tarif_Stock!#REF!,"")</f>
        <v>#REF!</v>
      </c>
      <c r="C3277" s="502" t="e">
        <f>IF(Produit_Tarif_Stock!#REF!&lt;&gt;"",Produit_Tarif_Stock!#REF!,"")</f>
        <v>#REF!</v>
      </c>
      <c r="D3277" s="505" t="e">
        <f>IF(Produit_Tarif_Stock!#REF!&lt;&gt;"",Produit_Tarif_Stock!#REF!,"")</f>
        <v>#REF!</v>
      </c>
      <c r="E3277" s="514" t="e">
        <f>IF(Produit_Tarif_Stock!#REF!&lt;&gt;0,Produit_Tarif_Stock!#REF!,"")</f>
        <v>#REF!</v>
      </c>
      <c r="F3277" s="2" t="e">
        <f>IF(Produit_Tarif_Stock!#REF!&lt;&gt;"",Produit_Tarif_Stock!#REF!,"")</f>
        <v>#REF!</v>
      </c>
      <c r="G3277" s="506" t="e">
        <f>IF(Produit_Tarif_Stock!#REF!&lt;&gt;0,Produit_Tarif_Stock!#REF!,"")</f>
        <v>#REF!</v>
      </c>
      <c r="I3277" s="506" t="str">
        <f t="shared" si="104"/>
        <v/>
      </c>
      <c r="J3277" s="2" t="e">
        <f>IF(Produit_Tarif_Stock!#REF!&lt;&gt;0,Produit_Tarif_Stock!#REF!,"")</f>
        <v>#REF!</v>
      </c>
      <c r="K3277" s="2" t="e">
        <f>IF(Produit_Tarif_Stock!#REF!&lt;&gt;0,Produit_Tarif_Stock!#REF!,"")</f>
        <v>#REF!</v>
      </c>
      <c r="L3277" s="114" t="e">
        <f>IF(Produit_Tarif_Stock!#REF!&lt;&gt;0,Produit_Tarif_Stock!#REF!,"")</f>
        <v>#REF!</v>
      </c>
      <c r="M3277" s="114" t="e">
        <f>IF(Produit_Tarif_Stock!#REF!&lt;&gt;0,Produit_Tarif_Stock!#REF!,"")</f>
        <v>#REF!</v>
      </c>
      <c r="N3277" s="454"/>
      <c r="P3277" s="2" t="e">
        <f>IF(Produit_Tarif_Stock!#REF!&lt;&gt;0,Produit_Tarif_Stock!#REF!,"")</f>
        <v>#REF!</v>
      </c>
      <c r="Q3277" s="518" t="e">
        <f>IF(Produit_Tarif_Stock!#REF!&lt;&gt;0,(E3277-(E3277*H3277)-Produit_Tarif_Stock!#REF!)/Produit_Tarif_Stock!#REF!*100,(E3277-(E3277*H3277)-Produit_Tarif_Stock!#REF!)/Produit_Tarif_Stock!#REF!*100)</f>
        <v>#REF!</v>
      </c>
      <c r="R3277" s="523">
        <f t="shared" si="105"/>
        <v>0</v>
      </c>
      <c r="S3277" s="524" t="e">
        <f>Produit_Tarif_Stock!#REF!</f>
        <v>#REF!</v>
      </c>
    </row>
    <row r="3278" spans="1:19" ht="24.75" customHeight="1">
      <c r="A3278" s="228" t="e">
        <f>Produit_Tarif_Stock!#REF!</f>
        <v>#REF!</v>
      </c>
      <c r="B3278" s="118" t="e">
        <f>IF(Produit_Tarif_Stock!#REF!&lt;&gt;"",Produit_Tarif_Stock!#REF!,"")</f>
        <v>#REF!</v>
      </c>
      <c r="C3278" s="502" t="e">
        <f>IF(Produit_Tarif_Stock!#REF!&lt;&gt;"",Produit_Tarif_Stock!#REF!,"")</f>
        <v>#REF!</v>
      </c>
      <c r="D3278" s="505" t="e">
        <f>IF(Produit_Tarif_Stock!#REF!&lt;&gt;"",Produit_Tarif_Stock!#REF!,"")</f>
        <v>#REF!</v>
      </c>
      <c r="E3278" s="514" t="e">
        <f>IF(Produit_Tarif_Stock!#REF!&lt;&gt;0,Produit_Tarif_Stock!#REF!,"")</f>
        <v>#REF!</v>
      </c>
      <c r="F3278" s="2" t="e">
        <f>IF(Produit_Tarif_Stock!#REF!&lt;&gt;"",Produit_Tarif_Stock!#REF!,"")</f>
        <v>#REF!</v>
      </c>
      <c r="G3278" s="506" t="e">
        <f>IF(Produit_Tarif_Stock!#REF!&lt;&gt;0,Produit_Tarif_Stock!#REF!,"")</f>
        <v>#REF!</v>
      </c>
      <c r="I3278" s="506" t="str">
        <f t="shared" si="104"/>
        <v/>
      </c>
      <c r="J3278" s="2" t="e">
        <f>IF(Produit_Tarif_Stock!#REF!&lt;&gt;0,Produit_Tarif_Stock!#REF!,"")</f>
        <v>#REF!</v>
      </c>
      <c r="K3278" s="2" t="e">
        <f>IF(Produit_Tarif_Stock!#REF!&lt;&gt;0,Produit_Tarif_Stock!#REF!,"")</f>
        <v>#REF!</v>
      </c>
      <c r="L3278" s="114" t="e">
        <f>IF(Produit_Tarif_Stock!#REF!&lt;&gt;0,Produit_Tarif_Stock!#REF!,"")</f>
        <v>#REF!</v>
      </c>
      <c r="M3278" s="114" t="e">
        <f>IF(Produit_Tarif_Stock!#REF!&lt;&gt;0,Produit_Tarif_Stock!#REF!,"")</f>
        <v>#REF!</v>
      </c>
      <c r="N3278" s="454"/>
      <c r="P3278" s="2" t="e">
        <f>IF(Produit_Tarif_Stock!#REF!&lt;&gt;0,Produit_Tarif_Stock!#REF!,"")</f>
        <v>#REF!</v>
      </c>
      <c r="Q3278" s="518" t="e">
        <f>IF(Produit_Tarif_Stock!#REF!&lt;&gt;0,(E3278-(E3278*H3278)-Produit_Tarif_Stock!#REF!)/Produit_Tarif_Stock!#REF!*100,(E3278-(E3278*H3278)-Produit_Tarif_Stock!#REF!)/Produit_Tarif_Stock!#REF!*100)</f>
        <v>#REF!</v>
      </c>
      <c r="R3278" s="523">
        <f t="shared" si="105"/>
        <v>0</v>
      </c>
      <c r="S3278" s="524" t="e">
        <f>Produit_Tarif_Stock!#REF!</f>
        <v>#REF!</v>
      </c>
    </row>
    <row r="3279" spans="1:19" ht="24.75" customHeight="1">
      <c r="A3279" s="228" t="e">
        <f>Produit_Tarif_Stock!#REF!</f>
        <v>#REF!</v>
      </c>
      <c r="B3279" s="118" t="e">
        <f>IF(Produit_Tarif_Stock!#REF!&lt;&gt;"",Produit_Tarif_Stock!#REF!,"")</f>
        <v>#REF!</v>
      </c>
      <c r="C3279" s="502" t="e">
        <f>IF(Produit_Tarif_Stock!#REF!&lt;&gt;"",Produit_Tarif_Stock!#REF!,"")</f>
        <v>#REF!</v>
      </c>
      <c r="D3279" s="505" t="e">
        <f>IF(Produit_Tarif_Stock!#REF!&lt;&gt;"",Produit_Tarif_Stock!#REF!,"")</f>
        <v>#REF!</v>
      </c>
      <c r="E3279" s="514" t="e">
        <f>IF(Produit_Tarif_Stock!#REF!&lt;&gt;0,Produit_Tarif_Stock!#REF!,"")</f>
        <v>#REF!</v>
      </c>
      <c r="F3279" s="2" t="e">
        <f>IF(Produit_Tarif_Stock!#REF!&lt;&gt;"",Produit_Tarif_Stock!#REF!,"")</f>
        <v>#REF!</v>
      </c>
      <c r="G3279" s="506" t="e">
        <f>IF(Produit_Tarif_Stock!#REF!&lt;&gt;0,Produit_Tarif_Stock!#REF!,"")</f>
        <v>#REF!</v>
      </c>
      <c r="I3279" s="506" t="str">
        <f t="shared" si="104"/>
        <v/>
      </c>
      <c r="J3279" s="2" t="e">
        <f>IF(Produit_Tarif_Stock!#REF!&lt;&gt;0,Produit_Tarif_Stock!#REF!,"")</f>
        <v>#REF!</v>
      </c>
      <c r="K3279" s="2" t="e">
        <f>IF(Produit_Tarif_Stock!#REF!&lt;&gt;0,Produit_Tarif_Stock!#REF!,"")</f>
        <v>#REF!</v>
      </c>
      <c r="L3279" s="114" t="e">
        <f>IF(Produit_Tarif_Stock!#REF!&lt;&gt;0,Produit_Tarif_Stock!#REF!,"")</f>
        <v>#REF!</v>
      </c>
      <c r="M3279" s="114" t="e">
        <f>IF(Produit_Tarif_Stock!#REF!&lt;&gt;0,Produit_Tarif_Stock!#REF!,"")</f>
        <v>#REF!</v>
      </c>
      <c r="N3279" s="454"/>
      <c r="P3279" s="2" t="e">
        <f>IF(Produit_Tarif_Stock!#REF!&lt;&gt;0,Produit_Tarif_Stock!#REF!,"")</f>
        <v>#REF!</v>
      </c>
      <c r="Q3279" s="518" t="e">
        <f>IF(Produit_Tarif_Stock!#REF!&lt;&gt;0,(E3279-(E3279*H3279)-Produit_Tarif_Stock!#REF!)/Produit_Tarif_Stock!#REF!*100,(E3279-(E3279*H3279)-Produit_Tarif_Stock!#REF!)/Produit_Tarif_Stock!#REF!*100)</f>
        <v>#REF!</v>
      </c>
      <c r="R3279" s="523">
        <f t="shared" si="105"/>
        <v>0</v>
      </c>
      <c r="S3279" s="524" t="e">
        <f>Produit_Tarif_Stock!#REF!</f>
        <v>#REF!</v>
      </c>
    </row>
    <row r="3280" spans="1:19" ht="24.75" customHeight="1">
      <c r="A3280" s="228" t="e">
        <f>Produit_Tarif_Stock!#REF!</f>
        <v>#REF!</v>
      </c>
      <c r="B3280" s="118" t="e">
        <f>IF(Produit_Tarif_Stock!#REF!&lt;&gt;"",Produit_Tarif_Stock!#REF!,"")</f>
        <v>#REF!</v>
      </c>
      <c r="C3280" s="502" t="e">
        <f>IF(Produit_Tarif_Stock!#REF!&lt;&gt;"",Produit_Tarif_Stock!#REF!,"")</f>
        <v>#REF!</v>
      </c>
      <c r="D3280" s="505" t="e">
        <f>IF(Produit_Tarif_Stock!#REF!&lt;&gt;"",Produit_Tarif_Stock!#REF!,"")</f>
        <v>#REF!</v>
      </c>
      <c r="E3280" s="514" t="e">
        <f>IF(Produit_Tarif_Stock!#REF!&lt;&gt;0,Produit_Tarif_Stock!#REF!,"")</f>
        <v>#REF!</v>
      </c>
      <c r="F3280" s="2" t="e">
        <f>IF(Produit_Tarif_Stock!#REF!&lt;&gt;"",Produit_Tarif_Stock!#REF!,"")</f>
        <v>#REF!</v>
      </c>
      <c r="G3280" s="506" t="e">
        <f>IF(Produit_Tarif_Stock!#REF!&lt;&gt;0,Produit_Tarif_Stock!#REF!,"")</f>
        <v>#REF!</v>
      </c>
      <c r="I3280" s="506" t="str">
        <f t="shared" si="104"/>
        <v/>
      </c>
      <c r="J3280" s="2" t="e">
        <f>IF(Produit_Tarif_Stock!#REF!&lt;&gt;0,Produit_Tarif_Stock!#REF!,"")</f>
        <v>#REF!</v>
      </c>
      <c r="K3280" s="2" t="e">
        <f>IF(Produit_Tarif_Stock!#REF!&lt;&gt;0,Produit_Tarif_Stock!#REF!,"")</f>
        <v>#REF!</v>
      </c>
      <c r="L3280" s="114" t="e">
        <f>IF(Produit_Tarif_Stock!#REF!&lt;&gt;0,Produit_Tarif_Stock!#REF!,"")</f>
        <v>#REF!</v>
      </c>
      <c r="M3280" s="114" t="e">
        <f>IF(Produit_Tarif_Stock!#REF!&lt;&gt;0,Produit_Tarif_Stock!#REF!,"")</f>
        <v>#REF!</v>
      </c>
      <c r="N3280" s="454"/>
      <c r="P3280" s="2" t="e">
        <f>IF(Produit_Tarif_Stock!#REF!&lt;&gt;0,Produit_Tarif_Stock!#REF!,"")</f>
        <v>#REF!</v>
      </c>
      <c r="Q3280" s="518" t="e">
        <f>IF(Produit_Tarif_Stock!#REF!&lt;&gt;0,(E3280-(E3280*H3280)-Produit_Tarif_Stock!#REF!)/Produit_Tarif_Stock!#REF!*100,(E3280-(E3280*H3280)-Produit_Tarif_Stock!#REF!)/Produit_Tarif_Stock!#REF!*100)</f>
        <v>#REF!</v>
      </c>
      <c r="R3280" s="523">
        <f t="shared" si="105"/>
        <v>0</v>
      </c>
      <c r="S3280" s="524" t="e">
        <f>Produit_Tarif_Stock!#REF!</f>
        <v>#REF!</v>
      </c>
    </row>
    <row r="3281" spans="1:19" ht="24.75" customHeight="1">
      <c r="A3281" s="228" t="e">
        <f>Produit_Tarif_Stock!#REF!</f>
        <v>#REF!</v>
      </c>
      <c r="B3281" s="118" t="e">
        <f>IF(Produit_Tarif_Stock!#REF!&lt;&gt;"",Produit_Tarif_Stock!#REF!,"")</f>
        <v>#REF!</v>
      </c>
      <c r="C3281" s="502" t="e">
        <f>IF(Produit_Tarif_Stock!#REF!&lt;&gt;"",Produit_Tarif_Stock!#REF!,"")</f>
        <v>#REF!</v>
      </c>
      <c r="D3281" s="505" t="e">
        <f>IF(Produit_Tarif_Stock!#REF!&lt;&gt;"",Produit_Tarif_Stock!#REF!,"")</f>
        <v>#REF!</v>
      </c>
      <c r="E3281" s="514" t="e">
        <f>IF(Produit_Tarif_Stock!#REF!&lt;&gt;0,Produit_Tarif_Stock!#REF!,"")</f>
        <v>#REF!</v>
      </c>
      <c r="F3281" s="2" t="e">
        <f>IF(Produit_Tarif_Stock!#REF!&lt;&gt;"",Produit_Tarif_Stock!#REF!,"")</f>
        <v>#REF!</v>
      </c>
      <c r="G3281" s="506" t="e">
        <f>IF(Produit_Tarif_Stock!#REF!&lt;&gt;0,Produit_Tarif_Stock!#REF!,"")</f>
        <v>#REF!</v>
      </c>
      <c r="I3281" s="506" t="str">
        <f t="shared" si="104"/>
        <v/>
      </c>
      <c r="J3281" s="2" t="e">
        <f>IF(Produit_Tarif_Stock!#REF!&lt;&gt;0,Produit_Tarif_Stock!#REF!,"")</f>
        <v>#REF!</v>
      </c>
      <c r="K3281" s="2" t="e">
        <f>IF(Produit_Tarif_Stock!#REF!&lt;&gt;0,Produit_Tarif_Stock!#REF!,"")</f>
        <v>#REF!</v>
      </c>
      <c r="L3281" s="114" t="e">
        <f>IF(Produit_Tarif_Stock!#REF!&lt;&gt;0,Produit_Tarif_Stock!#REF!,"")</f>
        <v>#REF!</v>
      </c>
      <c r="M3281" s="114" t="e">
        <f>IF(Produit_Tarif_Stock!#REF!&lt;&gt;0,Produit_Tarif_Stock!#REF!,"")</f>
        <v>#REF!</v>
      </c>
      <c r="N3281" s="454"/>
      <c r="P3281" s="2" t="e">
        <f>IF(Produit_Tarif_Stock!#REF!&lt;&gt;0,Produit_Tarif_Stock!#REF!,"")</f>
        <v>#REF!</v>
      </c>
      <c r="Q3281" s="518" t="e">
        <f>IF(Produit_Tarif_Stock!#REF!&lt;&gt;0,(E3281-(E3281*H3281)-Produit_Tarif_Stock!#REF!)/Produit_Tarif_Stock!#REF!*100,(E3281-(E3281*H3281)-Produit_Tarif_Stock!#REF!)/Produit_Tarif_Stock!#REF!*100)</f>
        <v>#REF!</v>
      </c>
      <c r="R3281" s="523">
        <f t="shared" si="105"/>
        <v>0</v>
      </c>
      <c r="S3281" s="524" t="e">
        <f>Produit_Tarif_Stock!#REF!</f>
        <v>#REF!</v>
      </c>
    </row>
    <row r="3282" spans="1:19" ht="24.75" customHeight="1">
      <c r="A3282" s="228" t="e">
        <f>Produit_Tarif_Stock!#REF!</f>
        <v>#REF!</v>
      </c>
      <c r="B3282" s="118" t="e">
        <f>IF(Produit_Tarif_Stock!#REF!&lt;&gt;"",Produit_Tarif_Stock!#REF!,"")</f>
        <v>#REF!</v>
      </c>
      <c r="C3282" s="502" t="e">
        <f>IF(Produit_Tarif_Stock!#REF!&lt;&gt;"",Produit_Tarif_Stock!#REF!,"")</f>
        <v>#REF!</v>
      </c>
      <c r="D3282" s="505" t="e">
        <f>IF(Produit_Tarif_Stock!#REF!&lt;&gt;"",Produit_Tarif_Stock!#REF!,"")</f>
        <v>#REF!</v>
      </c>
      <c r="E3282" s="514" t="e">
        <f>IF(Produit_Tarif_Stock!#REF!&lt;&gt;0,Produit_Tarif_Stock!#REF!,"")</f>
        <v>#REF!</v>
      </c>
      <c r="F3282" s="2" t="e">
        <f>IF(Produit_Tarif_Stock!#REF!&lt;&gt;"",Produit_Tarif_Stock!#REF!,"")</f>
        <v>#REF!</v>
      </c>
      <c r="G3282" s="506" t="e">
        <f>IF(Produit_Tarif_Stock!#REF!&lt;&gt;0,Produit_Tarif_Stock!#REF!,"")</f>
        <v>#REF!</v>
      </c>
      <c r="I3282" s="506" t="str">
        <f t="shared" si="104"/>
        <v/>
      </c>
      <c r="J3282" s="2" t="e">
        <f>IF(Produit_Tarif_Stock!#REF!&lt;&gt;0,Produit_Tarif_Stock!#REF!,"")</f>
        <v>#REF!</v>
      </c>
      <c r="K3282" s="2" t="e">
        <f>IF(Produit_Tarif_Stock!#REF!&lt;&gt;0,Produit_Tarif_Stock!#REF!,"")</f>
        <v>#REF!</v>
      </c>
      <c r="L3282" s="114" t="e">
        <f>IF(Produit_Tarif_Stock!#REF!&lt;&gt;0,Produit_Tarif_Stock!#REF!,"")</f>
        <v>#REF!</v>
      </c>
      <c r="M3282" s="114" t="e">
        <f>IF(Produit_Tarif_Stock!#REF!&lt;&gt;0,Produit_Tarif_Stock!#REF!,"")</f>
        <v>#REF!</v>
      </c>
      <c r="N3282" s="454"/>
      <c r="P3282" s="2" t="e">
        <f>IF(Produit_Tarif_Stock!#REF!&lt;&gt;0,Produit_Tarif_Stock!#REF!,"")</f>
        <v>#REF!</v>
      </c>
      <c r="Q3282" s="518" t="e">
        <f>IF(Produit_Tarif_Stock!#REF!&lt;&gt;0,(E3282-(E3282*H3282)-Produit_Tarif_Stock!#REF!)/Produit_Tarif_Stock!#REF!*100,(E3282-(E3282*H3282)-Produit_Tarif_Stock!#REF!)/Produit_Tarif_Stock!#REF!*100)</f>
        <v>#REF!</v>
      </c>
      <c r="R3282" s="523">
        <f t="shared" si="105"/>
        <v>0</v>
      </c>
      <c r="S3282" s="524" t="e">
        <f>Produit_Tarif_Stock!#REF!</f>
        <v>#REF!</v>
      </c>
    </row>
    <row r="3283" spans="1:19" ht="24.75" customHeight="1">
      <c r="A3283" s="228" t="e">
        <f>Produit_Tarif_Stock!#REF!</f>
        <v>#REF!</v>
      </c>
      <c r="B3283" s="118" t="e">
        <f>IF(Produit_Tarif_Stock!#REF!&lt;&gt;"",Produit_Tarif_Stock!#REF!,"")</f>
        <v>#REF!</v>
      </c>
      <c r="C3283" s="502" t="e">
        <f>IF(Produit_Tarif_Stock!#REF!&lt;&gt;"",Produit_Tarif_Stock!#REF!,"")</f>
        <v>#REF!</v>
      </c>
      <c r="D3283" s="505" t="e">
        <f>IF(Produit_Tarif_Stock!#REF!&lt;&gt;"",Produit_Tarif_Stock!#REF!,"")</f>
        <v>#REF!</v>
      </c>
      <c r="E3283" s="514" t="e">
        <f>IF(Produit_Tarif_Stock!#REF!&lt;&gt;0,Produit_Tarif_Stock!#REF!,"")</f>
        <v>#REF!</v>
      </c>
      <c r="F3283" s="2" t="e">
        <f>IF(Produit_Tarif_Stock!#REF!&lt;&gt;"",Produit_Tarif_Stock!#REF!,"")</f>
        <v>#REF!</v>
      </c>
      <c r="G3283" s="506" t="e">
        <f>IF(Produit_Tarif_Stock!#REF!&lt;&gt;0,Produit_Tarif_Stock!#REF!,"")</f>
        <v>#REF!</v>
      </c>
      <c r="I3283" s="506" t="str">
        <f t="shared" si="104"/>
        <v/>
      </c>
      <c r="J3283" s="2" t="e">
        <f>IF(Produit_Tarif_Stock!#REF!&lt;&gt;0,Produit_Tarif_Stock!#REF!,"")</f>
        <v>#REF!</v>
      </c>
      <c r="K3283" s="2" t="e">
        <f>IF(Produit_Tarif_Stock!#REF!&lt;&gt;0,Produit_Tarif_Stock!#REF!,"")</f>
        <v>#REF!</v>
      </c>
      <c r="L3283" s="114" t="e">
        <f>IF(Produit_Tarif_Stock!#REF!&lt;&gt;0,Produit_Tarif_Stock!#REF!,"")</f>
        <v>#REF!</v>
      </c>
      <c r="M3283" s="114" t="e">
        <f>IF(Produit_Tarif_Stock!#REF!&lt;&gt;0,Produit_Tarif_Stock!#REF!,"")</f>
        <v>#REF!</v>
      </c>
      <c r="N3283" s="454"/>
      <c r="P3283" s="2" t="e">
        <f>IF(Produit_Tarif_Stock!#REF!&lt;&gt;0,Produit_Tarif_Stock!#REF!,"")</f>
        <v>#REF!</v>
      </c>
      <c r="Q3283" s="518" t="e">
        <f>IF(Produit_Tarif_Stock!#REF!&lt;&gt;0,(E3283-(E3283*H3283)-Produit_Tarif_Stock!#REF!)/Produit_Tarif_Stock!#REF!*100,(E3283-(E3283*H3283)-Produit_Tarif_Stock!#REF!)/Produit_Tarif_Stock!#REF!*100)</f>
        <v>#REF!</v>
      </c>
      <c r="R3283" s="523">
        <f t="shared" si="105"/>
        <v>0</v>
      </c>
      <c r="S3283" s="524" t="e">
        <f>Produit_Tarif_Stock!#REF!</f>
        <v>#REF!</v>
      </c>
    </row>
    <row r="3284" spans="1:19" ht="24.75" customHeight="1">
      <c r="A3284" s="228" t="e">
        <f>Produit_Tarif_Stock!#REF!</f>
        <v>#REF!</v>
      </c>
      <c r="B3284" s="118" t="e">
        <f>IF(Produit_Tarif_Stock!#REF!&lt;&gt;"",Produit_Tarif_Stock!#REF!,"")</f>
        <v>#REF!</v>
      </c>
      <c r="C3284" s="502" t="e">
        <f>IF(Produit_Tarif_Stock!#REF!&lt;&gt;"",Produit_Tarif_Stock!#REF!,"")</f>
        <v>#REF!</v>
      </c>
      <c r="D3284" s="505" t="e">
        <f>IF(Produit_Tarif_Stock!#REF!&lt;&gt;"",Produit_Tarif_Stock!#REF!,"")</f>
        <v>#REF!</v>
      </c>
      <c r="E3284" s="514" t="e">
        <f>IF(Produit_Tarif_Stock!#REF!&lt;&gt;0,Produit_Tarif_Stock!#REF!,"")</f>
        <v>#REF!</v>
      </c>
      <c r="F3284" s="2" t="e">
        <f>IF(Produit_Tarif_Stock!#REF!&lt;&gt;"",Produit_Tarif_Stock!#REF!,"")</f>
        <v>#REF!</v>
      </c>
      <c r="G3284" s="506" t="e">
        <f>IF(Produit_Tarif_Stock!#REF!&lt;&gt;0,Produit_Tarif_Stock!#REF!,"")</f>
        <v>#REF!</v>
      </c>
      <c r="I3284" s="506" t="str">
        <f t="shared" si="104"/>
        <v/>
      </c>
      <c r="J3284" s="2" t="e">
        <f>IF(Produit_Tarif_Stock!#REF!&lt;&gt;0,Produit_Tarif_Stock!#REF!,"")</f>
        <v>#REF!</v>
      </c>
      <c r="K3284" s="2" t="e">
        <f>IF(Produit_Tarif_Stock!#REF!&lt;&gt;0,Produit_Tarif_Stock!#REF!,"")</f>
        <v>#REF!</v>
      </c>
      <c r="L3284" s="114" t="e">
        <f>IF(Produit_Tarif_Stock!#REF!&lt;&gt;0,Produit_Tarif_Stock!#REF!,"")</f>
        <v>#REF!</v>
      </c>
      <c r="M3284" s="114" t="e">
        <f>IF(Produit_Tarif_Stock!#REF!&lt;&gt;0,Produit_Tarif_Stock!#REF!,"")</f>
        <v>#REF!</v>
      </c>
      <c r="N3284" s="454"/>
      <c r="P3284" s="2" t="e">
        <f>IF(Produit_Tarif_Stock!#REF!&lt;&gt;0,Produit_Tarif_Stock!#REF!,"")</f>
        <v>#REF!</v>
      </c>
      <c r="Q3284" s="518" t="e">
        <f>IF(Produit_Tarif_Stock!#REF!&lt;&gt;0,(E3284-(E3284*H3284)-Produit_Tarif_Stock!#REF!)/Produit_Tarif_Stock!#REF!*100,(E3284-(E3284*H3284)-Produit_Tarif_Stock!#REF!)/Produit_Tarif_Stock!#REF!*100)</f>
        <v>#REF!</v>
      </c>
      <c r="R3284" s="523">
        <f t="shared" si="105"/>
        <v>0</v>
      </c>
      <c r="S3284" s="524" t="e">
        <f>Produit_Tarif_Stock!#REF!</f>
        <v>#REF!</v>
      </c>
    </row>
    <row r="3285" spans="1:19" ht="24.75" customHeight="1">
      <c r="A3285" s="228" t="e">
        <f>Produit_Tarif_Stock!#REF!</f>
        <v>#REF!</v>
      </c>
      <c r="B3285" s="118" t="e">
        <f>IF(Produit_Tarif_Stock!#REF!&lt;&gt;"",Produit_Tarif_Stock!#REF!,"")</f>
        <v>#REF!</v>
      </c>
      <c r="C3285" s="502" t="e">
        <f>IF(Produit_Tarif_Stock!#REF!&lt;&gt;"",Produit_Tarif_Stock!#REF!,"")</f>
        <v>#REF!</v>
      </c>
      <c r="D3285" s="505" t="e">
        <f>IF(Produit_Tarif_Stock!#REF!&lt;&gt;"",Produit_Tarif_Stock!#REF!,"")</f>
        <v>#REF!</v>
      </c>
      <c r="E3285" s="514" t="e">
        <f>IF(Produit_Tarif_Stock!#REF!&lt;&gt;0,Produit_Tarif_Stock!#REF!,"")</f>
        <v>#REF!</v>
      </c>
      <c r="F3285" s="2" t="e">
        <f>IF(Produit_Tarif_Stock!#REF!&lt;&gt;"",Produit_Tarif_Stock!#REF!,"")</f>
        <v>#REF!</v>
      </c>
      <c r="G3285" s="506" t="e">
        <f>IF(Produit_Tarif_Stock!#REF!&lt;&gt;0,Produit_Tarif_Stock!#REF!,"")</f>
        <v>#REF!</v>
      </c>
      <c r="I3285" s="506" t="str">
        <f t="shared" si="104"/>
        <v/>
      </c>
      <c r="J3285" s="2" t="e">
        <f>IF(Produit_Tarif_Stock!#REF!&lt;&gt;0,Produit_Tarif_Stock!#REF!,"")</f>
        <v>#REF!</v>
      </c>
      <c r="K3285" s="2" t="e">
        <f>IF(Produit_Tarif_Stock!#REF!&lt;&gt;0,Produit_Tarif_Stock!#REF!,"")</f>
        <v>#REF!</v>
      </c>
      <c r="L3285" s="114" t="e">
        <f>IF(Produit_Tarif_Stock!#REF!&lt;&gt;0,Produit_Tarif_Stock!#REF!,"")</f>
        <v>#REF!</v>
      </c>
      <c r="M3285" s="114" t="e">
        <f>IF(Produit_Tarif_Stock!#REF!&lt;&gt;0,Produit_Tarif_Stock!#REF!,"")</f>
        <v>#REF!</v>
      </c>
      <c r="N3285" s="454"/>
      <c r="P3285" s="2" t="e">
        <f>IF(Produit_Tarif_Stock!#REF!&lt;&gt;0,Produit_Tarif_Stock!#REF!,"")</f>
        <v>#REF!</v>
      </c>
      <c r="Q3285" s="518" t="e">
        <f>IF(Produit_Tarif_Stock!#REF!&lt;&gt;0,(E3285-(E3285*H3285)-Produit_Tarif_Stock!#REF!)/Produit_Tarif_Stock!#REF!*100,(E3285-(E3285*H3285)-Produit_Tarif_Stock!#REF!)/Produit_Tarif_Stock!#REF!*100)</f>
        <v>#REF!</v>
      </c>
      <c r="R3285" s="523">
        <f t="shared" si="105"/>
        <v>0</v>
      </c>
      <c r="S3285" s="524" t="e">
        <f>Produit_Tarif_Stock!#REF!</f>
        <v>#REF!</v>
      </c>
    </row>
    <row r="3286" spans="1:19" ht="24.75" customHeight="1">
      <c r="A3286" s="228" t="e">
        <f>Produit_Tarif_Stock!#REF!</f>
        <v>#REF!</v>
      </c>
      <c r="B3286" s="118" t="e">
        <f>IF(Produit_Tarif_Stock!#REF!&lt;&gt;"",Produit_Tarif_Stock!#REF!,"")</f>
        <v>#REF!</v>
      </c>
      <c r="C3286" s="502" t="e">
        <f>IF(Produit_Tarif_Stock!#REF!&lt;&gt;"",Produit_Tarif_Stock!#REF!,"")</f>
        <v>#REF!</v>
      </c>
      <c r="D3286" s="505" t="e">
        <f>IF(Produit_Tarif_Stock!#REF!&lt;&gt;"",Produit_Tarif_Stock!#REF!,"")</f>
        <v>#REF!</v>
      </c>
      <c r="E3286" s="514" t="e">
        <f>IF(Produit_Tarif_Stock!#REF!&lt;&gt;0,Produit_Tarif_Stock!#REF!,"")</f>
        <v>#REF!</v>
      </c>
      <c r="F3286" s="2" t="e">
        <f>IF(Produit_Tarif_Stock!#REF!&lt;&gt;"",Produit_Tarif_Stock!#REF!,"")</f>
        <v>#REF!</v>
      </c>
      <c r="G3286" s="506" t="e">
        <f>IF(Produit_Tarif_Stock!#REF!&lt;&gt;0,Produit_Tarif_Stock!#REF!,"")</f>
        <v>#REF!</v>
      </c>
      <c r="I3286" s="506" t="str">
        <f t="shared" si="104"/>
        <v/>
      </c>
      <c r="J3286" s="2" t="e">
        <f>IF(Produit_Tarif_Stock!#REF!&lt;&gt;0,Produit_Tarif_Stock!#REF!,"")</f>
        <v>#REF!</v>
      </c>
      <c r="K3286" s="2" t="e">
        <f>IF(Produit_Tarif_Stock!#REF!&lt;&gt;0,Produit_Tarif_Stock!#REF!,"")</f>
        <v>#REF!</v>
      </c>
      <c r="L3286" s="114" t="e">
        <f>IF(Produit_Tarif_Stock!#REF!&lt;&gt;0,Produit_Tarif_Stock!#REF!,"")</f>
        <v>#REF!</v>
      </c>
      <c r="M3286" s="114" t="e">
        <f>IF(Produit_Tarif_Stock!#REF!&lt;&gt;0,Produit_Tarif_Stock!#REF!,"")</f>
        <v>#REF!</v>
      </c>
      <c r="N3286" s="454"/>
      <c r="P3286" s="2" t="e">
        <f>IF(Produit_Tarif_Stock!#REF!&lt;&gt;0,Produit_Tarif_Stock!#REF!,"")</f>
        <v>#REF!</v>
      </c>
      <c r="Q3286" s="518" t="e">
        <f>IF(Produit_Tarif_Stock!#REF!&lt;&gt;0,(E3286-(E3286*H3286)-Produit_Tarif_Stock!#REF!)/Produit_Tarif_Stock!#REF!*100,(E3286-(E3286*H3286)-Produit_Tarif_Stock!#REF!)/Produit_Tarif_Stock!#REF!*100)</f>
        <v>#REF!</v>
      </c>
      <c r="R3286" s="523">
        <f t="shared" si="105"/>
        <v>0</v>
      </c>
      <c r="S3286" s="524" t="e">
        <f>Produit_Tarif_Stock!#REF!</f>
        <v>#REF!</v>
      </c>
    </row>
    <row r="3287" spans="1:19" ht="24.75" customHeight="1">
      <c r="A3287" s="228" t="e">
        <f>Produit_Tarif_Stock!#REF!</f>
        <v>#REF!</v>
      </c>
      <c r="B3287" s="118" t="e">
        <f>IF(Produit_Tarif_Stock!#REF!&lt;&gt;"",Produit_Tarif_Stock!#REF!,"")</f>
        <v>#REF!</v>
      </c>
      <c r="C3287" s="502" t="e">
        <f>IF(Produit_Tarif_Stock!#REF!&lt;&gt;"",Produit_Tarif_Stock!#REF!,"")</f>
        <v>#REF!</v>
      </c>
      <c r="D3287" s="505" t="e">
        <f>IF(Produit_Tarif_Stock!#REF!&lt;&gt;"",Produit_Tarif_Stock!#REF!,"")</f>
        <v>#REF!</v>
      </c>
      <c r="E3287" s="514" t="e">
        <f>IF(Produit_Tarif_Stock!#REF!&lt;&gt;0,Produit_Tarif_Stock!#REF!,"")</f>
        <v>#REF!</v>
      </c>
      <c r="F3287" s="2" t="e">
        <f>IF(Produit_Tarif_Stock!#REF!&lt;&gt;"",Produit_Tarif_Stock!#REF!,"")</f>
        <v>#REF!</v>
      </c>
      <c r="G3287" s="506" t="e">
        <f>IF(Produit_Tarif_Stock!#REF!&lt;&gt;0,Produit_Tarif_Stock!#REF!,"")</f>
        <v>#REF!</v>
      </c>
      <c r="I3287" s="506" t="str">
        <f t="shared" si="104"/>
        <v/>
      </c>
      <c r="J3287" s="2" t="e">
        <f>IF(Produit_Tarif_Stock!#REF!&lt;&gt;0,Produit_Tarif_Stock!#REF!,"")</f>
        <v>#REF!</v>
      </c>
      <c r="K3287" s="2" t="e">
        <f>IF(Produit_Tarif_Stock!#REF!&lt;&gt;0,Produit_Tarif_Stock!#REF!,"")</f>
        <v>#REF!</v>
      </c>
      <c r="L3287" s="114" t="e">
        <f>IF(Produit_Tarif_Stock!#REF!&lt;&gt;0,Produit_Tarif_Stock!#REF!,"")</f>
        <v>#REF!</v>
      </c>
      <c r="M3287" s="114" t="e">
        <f>IF(Produit_Tarif_Stock!#REF!&lt;&gt;0,Produit_Tarif_Stock!#REF!,"")</f>
        <v>#REF!</v>
      </c>
      <c r="N3287" s="454"/>
      <c r="P3287" s="2" t="e">
        <f>IF(Produit_Tarif_Stock!#REF!&lt;&gt;0,Produit_Tarif_Stock!#REF!,"")</f>
        <v>#REF!</v>
      </c>
      <c r="Q3287" s="518" t="e">
        <f>IF(Produit_Tarif_Stock!#REF!&lt;&gt;0,(E3287-(E3287*H3287)-Produit_Tarif_Stock!#REF!)/Produit_Tarif_Stock!#REF!*100,(E3287-(E3287*H3287)-Produit_Tarif_Stock!#REF!)/Produit_Tarif_Stock!#REF!*100)</f>
        <v>#REF!</v>
      </c>
      <c r="R3287" s="523">
        <f t="shared" si="105"/>
        <v>0</v>
      </c>
      <c r="S3287" s="524" t="e">
        <f>Produit_Tarif_Stock!#REF!</f>
        <v>#REF!</v>
      </c>
    </row>
    <row r="3288" spans="1:19" ht="24.75" customHeight="1">
      <c r="A3288" s="228" t="e">
        <f>Produit_Tarif_Stock!#REF!</f>
        <v>#REF!</v>
      </c>
      <c r="B3288" s="118" t="e">
        <f>IF(Produit_Tarif_Stock!#REF!&lt;&gt;"",Produit_Tarif_Stock!#REF!,"")</f>
        <v>#REF!</v>
      </c>
      <c r="C3288" s="502" t="e">
        <f>IF(Produit_Tarif_Stock!#REF!&lt;&gt;"",Produit_Tarif_Stock!#REF!,"")</f>
        <v>#REF!</v>
      </c>
      <c r="D3288" s="505" t="e">
        <f>IF(Produit_Tarif_Stock!#REF!&lt;&gt;"",Produit_Tarif_Stock!#REF!,"")</f>
        <v>#REF!</v>
      </c>
      <c r="E3288" s="514" t="e">
        <f>IF(Produit_Tarif_Stock!#REF!&lt;&gt;0,Produit_Tarif_Stock!#REF!,"")</f>
        <v>#REF!</v>
      </c>
      <c r="F3288" s="2" t="e">
        <f>IF(Produit_Tarif_Stock!#REF!&lt;&gt;"",Produit_Tarif_Stock!#REF!,"")</f>
        <v>#REF!</v>
      </c>
      <c r="G3288" s="506" t="e">
        <f>IF(Produit_Tarif_Stock!#REF!&lt;&gt;0,Produit_Tarif_Stock!#REF!,"")</f>
        <v>#REF!</v>
      </c>
      <c r="I3288" s="506" t="str">
        <f t="shared" si="104"/>
        <v/>
      </c>
      <c r="J3288" s="2" t="e">
        <f>IF(Produit_Tarif_Stock!#REF!&lt;&gt;0,Produit_Tarif_Stock!#REF!,"")</f>
        <v>#REF!</v>
      </c>
      <c r="K3288" s="2" t="e">
        <f>IF(Produit_Tarif_Stock!#REF!&lt;&gt;0,Produit_Tarif_Stock!#REF!,"")</f>
        <v>#REF!</v>
      </c>
      <c r="L3288" s="114" t="e">
        <f>IF(Produit_Tarif_Stock!#REF!&lt;&gt;0,Produit_Tarif_Stock!#REF!,"")</f>
        <v>#REF!</v>
      </c>
      <c r="M3288" s="114" t="e">
        <f>IF(Produit_Tarif_Stock!#REF!&lt;&gt;0,Produit_Tarif_Stock!#REF!,"")</f>
        <v>#REF!</v>
      </c>
      <c r="N3288" s="454"/>
      <c r="P3288" s="2" t="e">
        <f>IF(Produit_Tarif_Stock!#REF!&lt;&gt;0,Produit_Tarif_Stock!#REF!,"")</f>
        <v>#REF!</v>
      </c>
      <c r="Q3288" s="518" t="e">
        <f>IF(Produit_Tarif_Stock!#REF!&lt;&gt;0,(E3288-(E3288*H3288)-Produit_Tarif_Stock!#REF!)/Produit_Tarif_Stock!#REF!*100,(E3288-(E3288*H3288)-Produit_Tarif_Stock!#REF!)/Produit_Tarif_Stock!#REF!*100)</f>
        <v>#REF!</v>
      </c>
      <c r="R3288" s="523">
        <f t="shared" si="105"/>
        <v>0</v>
      </c>
      <c r="S3288" s="524" t="e">
        <f>Produit_Tarif_Stock!#REF!</f>
        <v>#REF!</v>
      </c>
    </row>
    <row r="3289" spans="1:19" ht="24.75" customHeight="1">
      <c r="A3289" s="228" t="e">
        <f>Produit_Tarif_Stock!#REF!</f>
        <v>#REF!</v>
      </c>
      <c r="B3289" s="118" t="e">
        <f>IF(Produit_Tarif_Stock!#REF!&lt;&gt;"",Produit_Tarif_Stock!#REF!,"")</f>
        <v>#REF!</v>
      </c>
      <c r="C3289" s="502" t="e">
        <f>IF(Produit_Tarif_Stock!#REF!&lt;&gt;"",Produit_Tarif_Stock!#REF!,"")</f>
        <v>#REF!</v>
      </c>
      <c r="D3289" s="505" t="e">
        <f>IF(Produit_Tarif_Stock!#REF!&lt;&gt;"",Produit_Tarif_Stock!#REF!,"")</f>
        <v>#REF!</v>
      </c>
      <c r="E3289" s="514" t="e">
        <f>IF(Produit_Tarif_Stock!#REF!&lt;&gt;0,Produit_Tarif_Stock!#REF!,"")</f>
        <v>#REF!</v>
      </c>
      <c r="F3289" s="2" t="e">
        <f>IF(Produit_Tarif_Stock!#REF!&lt;&gt;"",Produit_Tarif_Stock!#REF!,"")</f>
        <v>#REF!</v>
      </c>
      <c r="G3289" s="506" t="e">
        <f>IF(Produit_Tarif_Stock!#REF!&lt;&gt;0,Produit_Tarif_Stock!#REF!,"")</f>
        <v>#REF!</v>
      </c>
      <c r="I3289" s="506" t="str">
        <f t="shared" si="104"/>
        <v/>
      </c>
      <c r="J3289" s="2" t="e">
        <f>IF(Produit_Tarif_Stock!#REF!&lt;&gt;0,Produit_Tarif_Stock!#REF!,"")</f>
        <v>#REF!</v>
      </c>
      <c r="K3289" s="2" t="e">
        <f>IF(Produit_Tarif_Stock!#REF!&lt;&gt;0,Produit_Tarif_Stock!#REF!,"")</f>
        <v>#REF!</v>
      </c>
      <c r="L3289" s="114" t="e">
        <f>IF(Produit_Tarif_Stock!#REF!&lt;&gt;0,Produit_Tarif_Stock!#REF!,"")</f>
        <v>#REF!</v>
      </c>
      <c r="M3289" s="114" t="e">
        <f>IF(Produit_Tarif_Stock!#REF!&lt;&gt;0,Produit_Tarif_Stock!#REF!,"")</f>
        <v>#REF!</v>
      </c>
      <c r="N3289" s="454"/>
      <c r="P3289" s="2" t="e">
        <f>IF(Produit_Tarif_Stock!#REF!&lt;&gt;0,Produit_Tarif_Stock!#REF!,"")</f>
        <v>#REF!</v>
      </c>
      <c r="Q3289" s="518" t="e">
        <f>IF(Produit_Tarif_Stock!#REF!&lt;&gt;0,(E3289-(E3289*H3289)-Produit_Tarif_Stock!#REF!)/Produit_Tarif_Stock!#REF!*100,(E3289-(E3289*H3289)-Produit_Tarif_Stock!#REF!)/Produit_Tarif_Stock!#REF!*100)</f>
        <v>#REF!</v>
      </c>
      <c r="R3289" s="523">
        <f t="shared" si="105"/>
        <v>0</v>
      </c>
      <c r="S3289" s="524" t="e">
        <f>Produit_Tarif_Stock!#REF!</f>
        <v>#REF!</v>
      </c>
    </row>
    <row r="3290" spans="1:19" ht="24.75" customHeight="1">
      <c r="A3290" s="228" t="e">
        <f>Produit_Tarif_Stock!#REF!</f>
        <v>#REF!</v>
      </c>
      <c r="B3290" s="118" t="e">
        <f>IF(Produit_Tarif_Stock!#REF!&lt;&gt;"",Produit_Tarif_Stock!#REF!,"")</f>
        <v>#REF!</v>
      </c>
      <c r="C3290" s="502" t="e">
        <f>IF(Produit_Tarif_Stock!#REF!&lt;&gt;"",Produit_Tarif_Stock!#REF!,"")</f>
        <v>#REF!</v>
      </c>
      <c r="D3290" s="505" t="e">
        <f>IF(Produit_Tarif_Stock!#REF!&lt;&gt;"",Produit_Tarif_Stock!#REF!,"")</f>
        <v>#REF!</v>
      </c>
      <c r="E3290" s="514" t="e">
        <f>IF(Produit_Tarif_Stock!#REF!&lt;&gt;0,Produit_Tarif_Stock!#REF!,"")</f>
        <v>#REF!</v>
      </c>
      <c r="F3290" s="2" t="e">
        <f>IF(Produit_Tarif_Stock!#REF!&lt;&gt;"",Produit_Tarif_Stock!#REF!,"")</f>
        <v>#REF!</v>
      </c>
      <c r="G3290" s="506" t="e">
        <f>IF(Produit_Tarif_Stock!#REF!&lt;&gt;0,Produit_Tarif_Stock!#REF!,"")</f>
        <v>#REF!</v>
      </c>
      <c r="I3290" s="506" t="str">
        <f t="shared" si="104"/>
        <v/>
      </c>
      <c r="J3290" s="2" t="e">
        <f>IF(Produit_Tarif_Stock!#REF!&lt;&gt;0,Produit_Tarif_Stock!#REF!,"")</f>
        <v>#REF!</v>
      </c>
      <c r="K3290" s="2" t="e">
        <f>IF(Produit_Tarif_Stock!#REF!&lt;&gt;0,Produit_Tarif_Stock!#REF!,"")</f>
        <v>#REF!</v>
      </c>
      <c r="L3290" s="114" t="e">
        <f>IF(Produit_Tarif_Stock!#REF!&lt;&gt;0,Produit_Tarif_Stock!#REF!,"")</f>
        <v>#REF!</v>
      </c>
      <c r="M3290" s="114" t="e">
        <f>IF(Produit_Tarif_Stock!#REF!&lt;&gt;0,Produit_Tarif_Stock!#REF!,"")</f>
        <v>#REF!</v>
      </c>
      <c r="N3290" s="454"/>
      <c r="P3290" s="2" t="e">
        <f>IF(Produit_Tarif_Stock!#REF!&lt;&gt;0,Produit_Tarif_Stock!#REF!,"")</f>
        <v>#REF!</v>
      </c>
      <c r="Q3290" s="518" t="e">
        <f>IF(Produit_Tarif_Stock!#REF!&lt;&gt;0,(E3290-(E3290*H3290)-Produit_Tarif_Stock!#REF!)/Produit_Tarif_Stock!#REF!*100,(E3290-(E3290*H3290)-Produit_Tarif_Stock!#REF!)/Produit_Tarif_Stock!#REF!*100)</f>
        <v>#REF!</v>
      </c>
      <c r="R3290" s="523">
        <f t="shared" si="105"/>
        <v>0</v>
      </c>
      <c r="S3290" s="524" t="e">
        <f>Produit_Tarif_Stock!#REF!</f>
        <v>#REF!</v>
      </c>
    </row>
    <row r="3291" spans="1:19" ht="24.75" customHeight="1">
      <c r="A3291" s="228" t="e">
        <f>Produit_Tarif_Stock!#REF!</f>
        <v>#REF!</v>
      </c>
      <c r="B3291" s="118" t="e">
        <f>IF(Produit_Tarif_Stock!#REF!&lt;&gt;"",Produit_Tarif_Stock!#REF!,"")</f>
        <v>#REF!</v>
      </c>
      <c r="C3291" s="502" t="e">
        <f>IF(Produit_Tarif_Stock!#REF!&lt;&gt;"",Produit_Tarif_Stock!#REF!,"")</f>
        <v>#REF!</v>
      </c>
      <c r="D3291" s="505" t="e">
        <f>IF(Produit_Tarif_Stock!#REF!&lt;&gt;"",Produit_Tarif_Stock!#REF!,"")</f>
        <v>#REF!</v>
      </c>
      <c r="E3291" s="514" t="e">
        <f>IF(Produit_Tarif_Stock!#REF!&lt;&gt;0,Produit_Tarif_Stock!#REF!,"")</f>
        <v>#REF!</v>
      </c>
      <c r="F3291" s="2" t="e">
        <f>IF(Produit_Tarif_Stock!#REF!&lt;&gt;"",Produit_Tarif_Stock!#REF!,"")</f>
        <v>#REF!</v>
      </c>
      <c r="G3291" s="506" t="e">
        <f>IF(Produit_Tarif_Stock!#REF!&lt;&gt;0,Produit_Tarif_Stock!#REF!,"")</f>
        <v>#REF!</v>
      </c>
      <c r="I3291" s="506" t="str">
        <f t="shared" si="104"/>
        <v/>
      </c>
      <c r="J3291" s="2" t="e">
        <f>IF(Produit_Tarif_Stock!#REF!&lt;&gt;0,Produit_Tarif_Stock!#REF!,"")</f>
        <v>#REF!</v>
      </c>
      <c r="K3291" s="2" t="e">
        <f>IF(Produit_Tarif_Stock!#REF!&lt;&gt;0,Produit_Tarif_Stock!#REF!,"")</f>
        <v>#REF!</v>
      </c>
      <c r="L3291" s="114" t="e">
        <f>IF(Produit_Tarif_Stock!#REF!&lt;&gt;0,Produit_Tarif_Stock!#REF!,"")</f>
        <v>#REF!</v>
      </c>
      <c r="M3291" s="114" t="e">
        <f>IF(Produit_Tarif_Stock!#REF!&lt;&gt;0,Produit_Tarif_Stock!#REF!,"")</f>
        <v>#REF!</v>
      </c>
      <c r="N3291" s="454"/>
      <c r="P3291" s="2" t="e">
        <f>IF(Produit_Tarif_Stock!#REF!&lt;&gt;0,Produit_Tarif_Stock!#REF!,"")</f>
        <v>#REF!</v>
      </c>
      <c r="Q3291" s="518" t="e">
        <f>IF(Produit_Tarif_Stock!#REF!&lt;&gt;0,(E3291-(E3291*H3291)-Produit_Tarif_Stock!#REF!)/Produit_Tarif_Stock!#REF!*100,(E3291-(E3291*H3291)-Produit_Tarif_Stock!#REF!)/Produit_Tarif_Stock!#REF!*100)</f>
        <v>#REF!</v>
      </c>
      <c r="R3291" s="523">
        <f t="shared" si="105"/>
        <v>0</v>
      </c>
      <c r="S3291" s="524" t="e">
        <f>Produit_Tarif_Stock!#REF!</f>
        <v>#REF!</v>
      </c>
    </row>
    <row r="3292" spans="1:19" ht="24.75" customHeight="1">
      <c r="A3292" s="228" t="e">
        <f>Produit_Tarif_Stock!#REF!</f>
        <v>#REF!</v>
      </c>
      <c r="B3292" s="118" t="e">
        <f>IF(Produit_Tarif_Stock!#REF!&lt;&gt;"",Produit_Tarif_Stock!#REF!,"")</f>
        <v>#REF!</v>
      </c>
      <c r="C3292" s="502" t="e">
        <f>IF(Produit_Tarif_Stock!#REF!&lt;&gt;"",Produit_Tarif_Stock!#REF!,"")</f>
        <v>#REF!</v>
      </c>
      <c r="D3292" s="505" t="e">
        <f>IF(Produit_Tarif_Stock!#REF!&lt;&gt;"",Produit_Tarif_Stock!#REF!,"")</f>
        <v>#REF!</v>
      </c>
      <c r="E3292" s="514" t="e">
        <f>IF(Produit_Tarif_Stock!#REF!&lt;&gt;0,Produit_Tarif_Stock!#REF!,"")</f>
        <v>#REF!</v>
      </c>
      <c r="F3292" s="2" t="e">
        <f>IF(Produit_Tarif_Stock!#REF!&lt;&gt;"",Produit_Tarif_Stock!#REF!,"")</f>
        <v>#REF!</v>
      </c>
      <c r="G3292" s="506" t="e">
        <f>IF(Produit_Tarif_Stock!#REF!&lt;&gt;0,Produit_Tarif_Stock!#REF!,"")</f>
        <v>#REF!</v>
      </c>
      <c r="I3292" s="506" t="str">
        <f t="shared" si="104"/>
        <v/>
      </c>
      <c r="J3292" s="2" t="e">
        <f>IF(Produit_Tarif_Stock!#REF!&lt;&gt;0,Produit_Tarif_Stock!#REF!,"")</f>
        <v>#REF!</v>
      </c>
      <c r="K3292" s="2" t="e">
        <f>IF(Produit_Tarif_Stock!#REF!&lt;&gt;0,Produit_Tarif_Stock!#REF!,"")</f>
        <v>#REF!</v>
      </c>
      <c r="L3292" s="114" t="e">
        <f>IF(Produit_Tarif_Stock!#REF!&lt;&gt;0,Produit_Tarif_Stock!#REF!,"")</f>
        <v>#REF!</v>
      </c>
      <c r="M3292" s="114" t="e">
        <f>IF(Produit_Tarif_Stock!#REF!&lt;&gt;0,Produit_Tarif_Stock!#REF!,"")</f>
        <v>#REF!</v>
      </c>
      <c r="N3292" s="454"/>
      <c r="P3292" s="2" t="e">
        <f>IF(Produit_Tarif_Stock!#REF!&lt;&gt;0,Produit_Tarif_Stock!#REF!,"")</f>
        <v>#REF!</v>
      </c>
      <c r="Q3292" s="518" t="e">
        <f>IF(Produit_Tarif_Stock!#REF!&lt;&gt;0,(E3292-(E3292*H3292)-Produit_Tarif_Stock!#REF!)/Produit_Tarif_Stock!#REF!*100,(E3292-(E3292*H3292)-Produit_Tarif_Stock!#REF!)/Produit_Tarif_Stock!#REF!*100)</f>
        <v>#REF!</v>
      </c>
      <c r="R3292" s="523">
        <f t="shared" si="105"/>
        <v>0</v>
      </c>
      <c r="S3292" s="524" t="e">
        <f>Produit_Tarif_Stock!#REF!</f>
        <v>#REF!</v>
      </c>
    </row>
    <row r="3293" spans="1:19" ht="24.75" customHeight="1">
      <c r="A3293" s="228" t="e">
        <f>Produit_Tarif_Stock!#REF!</f>
        <v>#REF!</v>
      </c>
      <c r="B3293" s="118" t="e">
        <f>IF(Produit_Tarif_Stock!#REF!&lt;&gt;"",Produit_Tarif_Stock!#REF!,"")</f>
        <v>#REF!</v>
      </c>
      <c r="C3293" s="502" t="e">
        <f>IF(Produit_Tarif_Stock!#REF!&lt;&gt;"",Produit_Tarif_Stock!#REF!,"")</f>
        <v>#REF!</v>
      </c>
      <c r="D3293" s="505" t="e">
        <f>IF(Produit_Tarif_Stock!#REF!&lt;&gt;"",Produit_Tarif_Stock!#REF!,"")</f>
        <v>#REF!</v>
      </c>
      <c r="E3293" s="514" t="e">
        <f>IF(Produit_Tarif_Stock!#REF!&lt;&gt;0,Produit_Tarif_Stock!#REF!,"")</f>
        <v>#REF!</v>
      </c>
      <c r="F3293" s="2" t="e">
        <f>IF(Produit_Tarif_Stock!#REF!&lt;&gt;"",Produit_Tarif_Stock!#REF!,"")</f>
        <v>#REF!</v>
      </c>
      <c r="G3293" s="506" t="e">
        <f>IF(Produit_Tarif_Stock!#REF!&lt;&gt;0,Produit_Tarif_Stock!#REF!,"")</f>
        <v>#REF!</v>
      </c>
      <c r="I3293" s="506" t="str">
        <f t="shared" si="104"/>
        <v/>
      </c>
      <c r="J3293" s="2" t="e">
        <f>IF(Produit_Tarif_Stock!#REF!&lt;&gt;0,Produit_Tarif_Stock!#REF!,"")</f>
        <v>#REF!</v>
      </c>
      <c r="K3293" s="2" t="e">
        <f>IF(Produit_Tarif_Stock!#REF!&lt;&gt;0,Produit_Tarif_Stock!#REF!,"")</f>
        <v>#REF!</v>
      </c>
      <c r="L3293" s="114" t="e">
        <f>IF(Produit_Tarif_Stock!#REF!&lt;&gt;0,Produit_Tarif_Stock!#REF!,"")</f>
        <v>#REF!</v>
      </c>
      <c r="M3293" s="114" t="e">
        <f>IF(Produit_Tarif_Stock!#REF!&lt;&gt;0,Produit_Tarif_Stock!#REF!,"")</f>
        <v>#REF!</v>
      </c>
      <c r="N3293" s="454"/>
      <c r="P3293" s="2" t="e">
        <f>IF(Produit_Tarif_Stock!#REF!&lt;&gt;0,Produit_Tarif_Stock!#REF!,"")</f>
        <v>#REF!</v>
      </c>
      <c r="Q3293" s="518" t="e">
        <f>IF(Produit_Tarif_Stock!#REF!&lt;&gt;0,(E3293-(E3293*H3293)-Produit_Tarif_Stock!#REF!)/Produit_Tarif_Stock!#REF!*100,(E3293-(E3293*H3293)-Produit_Tarif_Stock!#REF!)/Produit_Tarif_Stock!#REF!*100)</f>
        <v>#REF!</v>
      </c>
      <c r="R3293" s="523">
        <f t="shared" si="105"/>
        <v>0</v>
      </c>
      <c r="S3293" s="524" t="e">
        <f>Produit_Tarif_Stock!#REF!</f>
        <v>#REF!</v>
      </c>
    </row>
    <row r="3294" spans="1:19" ht="24.75" customHeight="1">
      <c r="A3294" s="228" t="e">
        <f>Produit_Tarif_Stock!#REF!</f>
        <v>#REF!</v>
      </c>
      <c r="B3294" s="118" t="e">
        <f>IF(Produit_Tarif_Stock!#REF!&lt;&gt;"",Produit_Tarif_Stock!#REF!,"")</f>
        <v>#REF!</v>
      </c>
      <c r="C3294" s="502" t="e">
        <f>IF(Produit_Tarif_Stock!#REF!&lt;&gt;"",Produit_Tarif_Stock!#REF!,"")</f>
        <v>#REF!</v>
      </c>
      <c r="D3294" s="505" t="e">
        <f>IF(Produit_Tarif_Stock!#REF!&lt;&gt;"",Produit_Tarif_Stock!#REF!,"")</f>
        <v>#REF!</v>
      </c>
      <c r="E3294" s="514" t="e">
        <f>IF(Produit_Tarif_Stock!#REF!&lt;&gt;0,Produit_Tarif_Stock!#REF!,"")</f>
        <v>#REF!</v>
      </c>
      <c r="F3294" s="2" t="e">
        <f>IF(Produit_Tarif_Stock!#REF!&lt;&gt;"",Produit_Tarif_Stock!#REF!,"")</f>
        <v>#REF!</v>
      </c>
      <c r="G3294" s="506" t="e">
        <f>IF(Produit_Tarif_Stock!#REF!&lt;&gt;0,Produit_Tarif_Stock!#REF!,"")</f>
        <v>#REF!</v>
      </c>
      <c r="I3294" s="506" t="str">
        <f t="shared" si="104"/>
        <v/>
      </c>
      <c r="J3294" s="2" t="e">
        <f>IF(Produit_Tarif_Stock!#REF!&lt;&gt;0,Produit_Tarif_Stock!#REF!,"")</f>
        <v>#REF!</v>
      </c>
      <c r="K3294" s="2" t="e">
        <f>IF(Produit_Tarif_Stock!#REF!&lt;&gt;0,Produit_Tarif_Stock!#REF!,"")</f>
        <v>#REF!</v>
      </c>
      <c r="L3294" s="114" t="e">
        <f>IF(Produit_Tarif_Stock!#REF!&lt;&gt;0,Produit_Tarif_Stock!#REF!,"")</f>
        <v>#REF!</v>
      </c>
      <c r="M3294" s="114" t="e">
        <f>IF(Produit_Tarif_Stock!#REF!&lt;&gt;0,Produit_Tarif_Stock!#REF!,"")</f>
        <v>#REF!</v>
      </c>
      <c r="N3294" s="454"/>
      <c r="P3294" s="2" t="e">
        <f>IF(Produit_Tarif_Stock!#REF!&lt;&gt;0,Produit_Tarif_Stock!#REF!,"")</f>
        <v>#REF!</v>
      </c>
      <c r="Q3294" s="518" t="e">
        <f>IF(Produit_Tarif_Stock!#REF!&lt;&gt;0,(E3294-(E3294*H3294)-Produit_Tarif_Stock!#REF!)/Produit_Tarif_Stock!#REF!*100,(E3294-(E3294*H3294)-Produit_Tarif_Stock!#REF!)/Produit_Tarif_Stock!#REF!*100)</f>
        <v>#REF!</v>
      </c>
      <c r="R3294" s="523">
        <f t="shared" si="105"/>
        <v>0</v>
      </c>
      <c r="S3294" s="524" t="e">
        <f>Produit_Tarif_Stock!#REF!</f>
        <v>#REF!</v>
      </c>
    </row>
    <row r="3295" spans="1:19" ht="24.75" customHeight="1">
      <c r="A3295" s="228" t="e">
        <f>Produit_Tarif_Stock!#REF!</f>
        <v>#REF!</v>
      </c>
      <c r="B3295" s="118" t="e">
        <f>IF(Produit_Tarif_Stock!#REF!&lt;&gt;"",Produit_Tarif_Stock!#REF!,"")</f>
        <v>#REF!</v>
      </c>
      <c r="C3295" s="502" t="e">
        <f>IF(Produit_Tarif_Stock!#REF!&lt;&gt;"",Produit_Tarif_Stock!#REF!,"")</f>
        <v>#REF!</v>
      </c>
      <c r="D3295" s="505" t="e">
        <f>IF(Produit_Tarif_Stock!#REF!&lt;&gt;"",Produit_Tarif_Stock!#REF!,"")</f>
        <v>#REF!</v>
      </c>
      <c r="E3295" s="514" t="e">
        <f>IF(Produit_Tarif_Stock!#REF!&lt;&gt;0,Produit_Tarif_Stock!#REF!,"")</f>
        <v>#REF!</v>
      </c>
      <c r="F3295" s="2" t="e">
        <f>IF(Produit_Tarif_Stock!#REF!&lt;&gt;"",Produit_Tarif_Stock!#REF!,"")</f>
        <v>#REF!</v>
      </c>
      <c r="G3295" s="506" t="e">
        <f>IF(Produit_Tarif_Stock!#REF!&lt;&gt;0,Produit_Tarif_Stock!#REF!,"")</f>
        <v>#REF!</v>
      </c>
      <c r="I3295" s="506" t="str">
        <f t="shared" si="104"/>
        <v/>
      </c>
      <c r="J3295" s="2" t="e">
        <f>IF(Produit_Tarif_Stock!#REF!&lt;&gt;0,Produit_Tarif_Stock!#REF!,"")</f>
        <v>#REF!</v>
      </c>
      <c r="K3295" s="2" t="e">
        <f>IF(Produit_Tarif_Stock!#REF!&lt;&gt;0,Produit_Tarif_Stock!#REF!,"")</f>
        <v>#REF!</v>
      </c>
      <c r="L3295" s="114" t="e">
        <f>IF(Produit_Tarif_Stock!#REF!&lt;&gt;0,Produit_Tarif_Stock!#REF!,"")</f>
        <v>#REF!</v>
      </c>
      <c r="M3295" s="114" t="e">
        <f>IF(Produit_Tarif_Stock!#REF!&lt;&gt;0,Produit_Tarif_Stock!#REF!,"")</f>
        <v>#REF!</v>
      </c>
      <c r="N3295" s="454"/>
      <c r="P3295" s="2" t="e">
        <f>IF(Produit_Tarif_Stock!#REF!&lt;&gt;0,Produit_Tarif_Stock!#REF!,"")</f>
        <v>#REF!</v>
      </c>
      <c r="Q3295" s="518" t="e">
        <f>IF(Produit_Tarif_Stock!#REF!&lt;&gt;0,(E3295-(E3295*H3295)-Produit_Tarif_Stock!#REF!)/Produit_Tarif_Stock!#REF!*100,(E3295-(E3295*H3295)-Produit_Tarif_Stock!#REF!)/Produit_Tarif_Stock!#REF!*100)</f>
        <v>#REF!</v>
      </c>
      <c r="R3295" s="523">
        <f t="shared" si="105"/>
        <v>0</v>
      </c>
      <c r="S3295" s="524" t="e">
        <f>Produit_Tarif_Stock!#REF!</f>
        <v>#REF!</v>
      </c>
    </row>
    <row r="3296" spans="1:19" ht="24.75" customHeight="1">
      <c r="A3296" s="228" t="e">
        <f>Produit_Tarif_Stock!#REF!</f>
        <v>#REF!</v>
      </c>
      <c r="B3296" s="118" t="e">
        <f>IF(Produit_Tarif_Stock!#REF!&lt;&gt;"",Produit_Tarif_Stock!#REF!,"")</f>
        <v>#REF!</v>
      </c>
      <c r="C3296" s="502" t="e">
        <f>IF(Produit_Tarif_Stock!#REF!&lt;&gt;"",Produit_Tarif_Stock!#REF!,"")</f>
        <v>#REF!</v>
      </c>
      <c r="D3296" s="505" t="e">
        <f>IF(Produit_Tarif_Stock!#REF!&lt;&gt;"",Produit_Tarif_Stock!#REF!,"")</f>
        <v>#REF!</v>
      </c>
      <c r="E3296" s="514" t="e">
        <f>IF(Produit_Tarif_Stock!#REF!&lt;&gt;0,Produit_Tarif_Stock!#REF!,"")</f>
        <v>#REF!</v>
      </c>
      <c r="F3296" s="2" t="e">
        <f>IF(Produit_Tarif_Stock!#REF!&lt;&gt;"",Produit_Tarif_Stock!#REF!,"")</f>
        <v>#REF!</v>
      </c>
      <c r="G3296" s="506" t="e">
        <f>IF(Produit_Tarif_Stock!#REF!&lt;&gt;0,Produit_Tarif_Stock!#REF!,"")</f>
        <v>#REF!</v>
      </c>
      <c r="I3296" s="506" t="str">
        <f t="shared" si="104"/>
        <v/>
      </c>
      <c r="J3296" s="2" t="e">
        <f>IF(Produit_Tarif_Stock!#REF!&lt;&gt;0,Produit_Tarif_Stock!#REF!,"")</f>
        <v>#REF!</v>
      </c>
      <c r="K3296" s="2" t="e">
        <f>IF(Produit_Tarif_Stock!#REF!&lt;&gt;0,Produit_Tarif_Stock!#REF!,"")</f>
        <v>#REF!</v>
      </c>
      <c r="L3296" s="114" t="e">
        <f>IF(Produit_Tarif_Stock!#REF!&lt;&gt;0,Produit_Tarif_Stock!#REF!,"")</f>
        <v>#REF!</v>
      </c>
      <c r="M3296" s="114" t="e">
        <f>IF(Produit_Tarif_Stock!#REF!&lt;&gt;0,Produit_Tarif_Stock!#REF!,"")</f>
        <v>#REF!</v>
      </c>
      <c r="N3296" s="454"/>
      <c r="P3296" s="2" t="e">
        <f>IF(Produit_Tarif_Stock!#REF!&lt;&gt;0,Produit_Tarif_Stock!#REF!,"")</f>
        <v>#REF!</v>
      </c>
      <c r="Q3296" s="518" t="e">
        <f>IF(Produit_Tarif_Stock!#REF!&lt;&gt;0,(E3296-(E3296*H3296)-Produit_Tarif_Stock!#REF!)/Produit_Tarif_Stock!#REF!*100,(E3296-(E3296*H3296)-Produit_Tarif_Stock!#REF!)/Produit_Tarif_Stock!#REF!*100)</f>
        <v>#REF!</v>
      </c>
      <c r="R3296" s="523">
        <f t="shared" si="105"/>
        <v>0</v>
      </c>
      <c r="S3296" s="524" t="e">
        <f>Produit_Tarif_Stock!#REF!</f>
        <v>#REF!</v>
      </c>
    </row>
    <row r="3297" spans="1:19" ht="24.75" customHeight="1">
      <c r="A3297" s="228" t="e">
        <f>Produit_Tarif_Stock!#REF!</f>
        <v>#REF!</v>
      </c>
      <c r="B3297" s="118" t="e">
        <f>IF(Produit_Tarif_Stock!#REF!&lt;&gt;"",Produit_Tarif_Stock!#REF!,"")</f>
        <v>#REF!</v>
      </c>
      <c r="C3297" s="502" t="e">
        <f>IF(Produit_Tarif_Stock!#REF!&lt;&gt;"",Produit_Tarif_Stock!#REF!,"")</f>
        <v>#REF!</v>
      </c>
      <c r="D3297" s="505" t="e">
        <f>IF(Produit_Tarif_Stock!#REF!&lt;&gt;"",Produit_Tarif_Stock!#REF!,"")</f>
        <v>#REF!</v>
      </c>
      <c r="E3297" s="514" t="e">
        <f>IF(Produit_Tarif_Stock!#REF!&lt;&gt;0,Produit_Tarif_Stock!#REF!,"")</f>
        <v>#REF!</v>
      </c>
      <c r="F3297" s="2" t="e">
        <f>IF(Produit_Tarif_Stock!#REF!&lt;&gt;"",Produit_Tarif_Stock!#REF!,"")</f>
        <v>#REF!</v>
      </c>
      <c r="G3297" s="506" t="e">
        <f>IF(Produit_Tarif_Stock!#REF!&lt;&gt;0,Produit_Tarif_Stock!#REF!,"")</f>
        <v>#REF!</v>
      </c>
      <c r="I3297" s="506" t="str">
        <f t="shared" si="104"/>
        <v/>
      </c>
      <c r="J3297" s="2" t="e">
        <f>IF(Produit_Tarif_Stock!#REF!&lt;&gt;0,Produit_Tarif_Stock!#REF!,"")</f>
        <v>#REF!</v>
      </c>
      <c r="K3297" s="2" t="e">
        <f>IF(Produit_Tarif_Stock!#REF!&lt;&gt;0,Produit_Tarif_Stock!#REF!,"")</f>
        <v>#REF!</v>
      </c>
      <c r="L3297" s="114" t="e">
        <f>IF(Produit_Tarif_Stock!#REF!&lt;&gt;0,Produit_Tarif_Stock!#REF!,"")</f>
        <v>#REF!</v>
      </c>
      <c r="M3297" s="114" t="e">
        <f>IF(Produit_Tarif_Stock!#REF!&lt;&gt;0,Produit_Tarif_Stock!#REF!,"")</f>
        <v>#REF!</v>
      </c>
      <c r="N3297" s="454"/>
      <c r="P3297" s="2" t="e">
        <f>IF(Produit_Tarif_Stock!#REF!&lt;&gt;0,Produit_Tarif_Stock!#REF!,"")</f>
        <v>#REF!</v>
      </c>
      <c r="Q3297" s="518" t="e">
        <f>IF(Produit_Tarif_Stock!#REF!&lt;&gt;0,(E3297-(E3297*H3297)-Produit_Tarif_Stock!#REF!)/Produit_Tarif_Stock!#REF!*100,(E3297-(E3297*H3297)-Produit_Tarif_Stock!#REF!)/Produit_Tarif_Stock!#REF!*100)</f>
        <v>#REF!</v>
      </c>
      <c r="R3297" s="523">
        <f t="shared" si="105"/>
        <v>0</v>
      </c>
      <c r="S3297" s="524" t="e">
        <f>Produit_Tarif_Stock!#REF!</f>
        <v>#REF!</v>
      </c>
    </row>
    <row r="3298" spans="1:19" ht="24.75" customHeight="1">
      <c r="A3298" s="228" t="e">
        <f>Produit_Tarif_Stock!#REF!</f>
        <v>#REF!</v>
      </c>
      <c r="B3298" s="118" t="e">
        <f>IF(Produit_Tarif_Stock!#REF!&lt;&gt;"",Produit_Tarif_Stock!#REF!,"")</f>
        <v>#REF!</v>
      </c>
      <c r="C3298" s="502" t="e">
        <f>IF(Produit_Tarif_Stock!#REF!&lt;&gt;"",Produit_Tarif_Stock!#REF!,"")</f>
        <v>#REF!</v>
      </c>
      <c r="D3298" s="505" t="e">
        <f>IF(Produit_Tarif_Stock!#REF!&lt;&gt;"",Produit_Tarif_Stock!#REF!,"")</f>
        <v>#REF!</v>
      </c>
      <c r="E3298" s="514" t="e">
        <f>IF(Produit_Tarif_Stock!#REF!&lt;&gt;0,Produit_Tarif_Stock!#REF!,"")</f>
        <v>#REF!</v>
      </c>
      <c r="F3298" s="2" t="e">
        <f>IF(Produit_Tarif_Stock!#REF!&lt;&gt;"",Produit_Tarif_Stock!#REF!,"")</f>
        <v>#REF!</v>
      </c>
      <c r="G3298" s="506" t="e">
        <f>IF(Produit_Tarif_Stock!#REF!&lt;&gt;0,Produit_Tarif_Stock!#REF!,"")</f>
        <v>#REF!</v>
      </c>
      <c r="I3298" s="506" t="str">
        <f t="shared" si="104"/>
        <v/>
      </c>
      <c r="J3298" s="2" t="e">
        <f>IF(Produit_Tarif_Stock!#REF!&lt;&gt;0,Produit_Tarif_Stock!#REF!,"")</f>
        <v>#REF!</v>
      </c>
      <c r="K3298" s="2" t="e">
        <f>IF(Produit_Tarif_Stock!#REF!&lt;&gt;0,Produit_Tarif_Stock!#REF!,"")</f>
        <v>#REF!</v>
      </c>
      <c r="L3298" s="114" t="e">
        <f>IF(Produit_Tarif_Stock!#REF!&lt;&gt;0,Produit_Tarif_Stock!#REF!,"")</f>
        <v>#REF!</v>
      </c>
      <c r="M3298" s="114" t="e">
        <f>IF(Produit_Tarif_Stock!#REF!&lt;&gt;0,Produit_Tarif_Stock!#REF!,"")</f>
        <v>#REF!</v>
      </c>
      <c r="N3298" s="454"/>
      <c r="P3298" s="2" t="e">
        <f>IF(Produit_Tarif_Stock!#REF!&lt;&gt;0,Produit_Tarif_Stock!#REF!,"")</f>
        <v>#REF!</v>
      </c>
      <c r="Q3298" s="518" t="e">
        <f>IF(Produit_Tarif_Stock!#REF!&lt;&gt;0,(E3298-(E3298*H3298)-Produit_Tarif_Stock!#REF!)/Produit_Tarif_Stock!#REF!*100,(E3298-(E3298*H3298)-Produit_Tarif_Stock!#REF!)/Produit_Tarif_Stock!#REF!*100)</f>
        <v>#REF!</v>
      </c>
      <c r="R3298" s="523">
        <f t="shared" si="105"/>
        <v>0</v>
      </c>
      <c r="S3298" s="524" t="e">
        <f>Produit_Tarif_Stock!#REF!</f>
        <v>#REF!</v>
      </c>
    </row>
    <row r="3299" spans="1:19" ht="24.75" customHeight="1">
      <c r="A3299" s="228" t="e">
        <f>Produit_Tarif_Stock!#REF!</f>
        <v>#REF!</v>
      </c>
      <c r="B3299" s="118" t="e">
        <f>IF(Produit_Tarif_Stock!#REF!&lt;&gt;"",Produit_Tarif_Stock!#REF!,"")</f>
        <v>#REF!</v>
      </c>
      <c r="C3299" s="502" t="e">
        <f>IF(Produit_Tarif_Stock!#REF!&lt;&gt;"",Produit_Tarif_Stock!#REF!,"")</f>
        <v>#REF!</v>
      </c>
      <c r="D3299" s="505" t="e">
        <f>IF(Produit_Tarif_Stock!#REF!&lt;&gt;"",Produit_Tarif_Stock!#REF!,"")</f>
        <v>#REF!</v>
      </c>
      <c r="E3299" s="514" t="e">
        <f>IF(Produit_Tarif_Stock!#REF!&lt;&gt;0,Produit_Tarif_Stock!#REF!,"")</f>
        <v>#REF!</v>
      </c>
      <c r="F3299" s="2" t="e">
        <f>IF(Produit_Tarif_Stock!#REF!&lt;&gt;"",Produit_Tarif_Stock!#REF!,"")</f>
        <v>#REF!</v>
      </c>
      <c r="G3299" s="506" t="e">
        <f>IF(Produit_Tarif_Stock!#REF!&lt;&gt;0,Produit_Tarif_Stock!#REF!,"")</f>
        <v>#REF!</v>
      </c>
      <c r="I3299" s="506" t="str">
        <f t="shared" si="104"/>
        <v/>
      </c>
      <c r="J3299" s="2" t="e">
        <f>IF(Produit_Tarif_Stock!#REF!&lt;&gt;0,Produit_Tarif_Stock!#REF!,"")</f>
        <v>#REF!</v>
      </c>
      <c r="K3299" s="2" t="e">
        <f>IF(Produit_Tarif_Stock!#REF!&lt;&gt;0,Produit_Tarif_Stock!#REF!,"")</f>
        <v>#REF!</v>
      </c>
      <c r="L3299" s="114" t="e">
        <f>IF(Produit_Tarif_Stock!#REF!&lt;&gt;0,Produit_Tarif_Stock!#REF!,"")</f>
        <v>#REF!</v>
      </c>
      <c r="M3299" s="114" t="e">
        <f>IF(Produit_Tarif_Stock!#REF!&lt;&gt;0,Produit_Tarif_Stock!#REF!,"")</f>
        <v>#REF!</v>
      </c>
      <c r="N3299" s="454"/>
      <c r="P3299" s="2" t="e">
        <f>IF(Produit_Tarif_Stock!#REF!&lt;&gt;0,Produit_Tarif_Stock!#REF!,"")</f>
        <v>#REF!</v>
      </c>
      <c r="Q3299" s="518" t="e">
        <f>IF(Produit_Tarif_Stock!#REF!&lt;&gt;0,(E3299-(E3299*H3299)-Produit_Tarif_Stock!#REF!)/Produit_Tarif_Stock!#REF!*100,(E3299-(E3299*H3299)-Produit_Tarif_Stock!#REF!)/Produit_Tarif_Stock!#REF!*100)</f>
        <v>#REF!</v>
      </c>
      <c r="R3299" s="523">
        <f t="shared" si="105"/>
        <v>0</v>
      </c>
      <c r="S3299" s="524" t="e">
        <f>Produit_Tarif_Stock!#REF!</f>
        <v>#REF!</v>
      </c>
    </row>
    <row r="3300" spans="1:19" ht="24.75" customHeight="1">
      <c r="A3300" s="228" t="e">
        <f>Produit_Tarif_Stock!#REF!</f>
        <v>#REF!</v>
      </c>
      <c r="B3300" s="118" t="e">
        <f>IF(Produit_Tarif_Stock!#REF!&lt;&gt;"",Produit_Tarif_Stock!#REF!,"")</f>
        <v>#REF!</v>
      </c>
      <c r="C3300" s="502" t="e">
        <f>IF(Produit_Tarif_Stock!#REF!&lt;&gt;"",Produit_Tarif_Stock!#REF!,"")</f>
        <v>#REF!</v>
      </c>
      <c r="D3300" s="505" t="e">
        <f>IF(Produit_Tarif_Stock!#REF!&lt;&gt;"",Produit_Tarif_Stock!#REF!,"")</f>
        <v>#REF!</v>
      </c>
      <c r="E3300" s="514" t="e">
        <f>IF(Produit_Tarif_Stock!#REF!&lt;&gt;0,Produit_Tarif_Stock!#REF!,"")</f>
        <v>#REF!</v>
      </c>
      <c r="F3300" s="2" t="e">
        <f>IF(Produit_Tarif_Stock!#REF!&lt;&gt;"",Produit_Tarif_Stock!#REF!,"")</f>
        <v>#REF!</v>
      </c>
      <c r="G3300" s="506" t="e">
        <f>IF(Produit_Tarif_Stock!#REF!&lt;&gt;0,Produit_Tarif_Stock!#REF!,"")</f>
        <v>#REF!</v>
      </c>
      <c r="I3300" s="506" t="str">
        <f t="shared" si="104"/>
        <v/>
      </c>
      <c r="J3300" s="2" t="e">
        <f>IF(Produit_Tarif_Stock!#REF!&lt;&gt;0,Produit_Tarif_Stock!#REF!,"")</f>
        <v>#REF!</v>
      </c>
      <c r="K3300" s="2" t="e">
        <f>IF(Produit_Tarif_Stock!#REF!&lt;&gt;0,Produit_Tarif_Stock!#REF!,"")</f>
        <v>#REF!</v>
      </c>
      <c r="L3300" s="114" t="e">
        <f>IF(Produit_Tarif_Stock!#REF!&lt;&gt;0,Produit_Tarif_Stock!#REF!,"")</f>
        <v>#REF!</v>
      </c>
      <c r="M3300" s="114" t="e">
        <f>IF(Produit_Tarif_Stock!#REF!&lt;&gt;0,Produit_Tarif_Stock!#REF!,"")</f>
        <v>#REF!</v>
      </c>
      <c r="N3300" s="454"/>
      <c r="P3300" s="2" t="e">
        <f>IF(Produit_Tarif_Stock!#REF!&lt;&gt;0,Produit_Tarif_Stock!#REF!,"")</f>
        <v>#REF!</v>
      </c>
      <c r="Q3300" s="518" t="e">
        <f>IF(Produit_Tarif_Stock!#REF!&lt;&gt;0,(E3300-(E3300*H3300)-Produit_Tarif_Stock!#REF!)/Produit_Tarif_Stock!#REF!*100,(E3300-(E3300*H3300)-Produit_Tarif_Stock!#REF!)/Produit_Tarif_Stock!#REF!*100)</f>
        <v>#REF!</v>
      </c>
      <c r="R3300" s="523">
        <f t="shared" si="105"/>
        <v>0</v>
      </c>
      <c r="S3300" s="524" t="e">
        <f>Produit_Tarif_Stock!#REF!</f>
        <v>#REF!</v>
      </c>
    </row>
    <row r="3301" spans="1:19" ht="24.75" customHeight="1">
      <c r="A3301" s="228" t="e">
        <f>Produit_Tarif_Stock!#REF!</f>
        <v>#REF!</v>
      </c>
      <c r="B3301" s="118" t="e">
        <f>IF(Produit_Tarif_Stock!#REF!&lt;&gt;"",Produit_Tarif_Stock!#REF!,"")</f>
        <v>#REF!</v>
      </c>
      <c r="C3301" s="502" t="e">
        <f>IF(Produit_Tarif_Stock!#REF!&lt;&gt;"",Produit_Tarif_Stock!#REF!,"")</f>
        <v>#REF!</v>
      </c>
      <c r="D3301" s="505" t="e">
        <f>IF(Produit_Tarif_Stock!#REF!&lt;&gt;"",Produit_Tarif_Stock!#REF!,"")</f>
        <v>#REF!</v>
      </c>
      <c r="E3301" s="514" t="e">
        <f>IF(Produit_Tarif_Stock!#REF!&lt;&gt;0,Produit_Tarif_Stock!#REF!,"")</f>
        <v>#REF!</v>
      </c>
      <c r="F3301" s="2" t="e">
        <f>IF(Produit_Tarif_Stock!#REF!&lt;&gt;"",Produit_Tarif_Stock!#REF!,"")</f>
        <v>#REF!</v>
      </c>
      <c r="G3301" s="506" t="e">
        <f>IF(Produit_Tarif_Stock!#REF!&lt;&gt;0,Produit_Tarif_Stock!#REF!,"")</f>
        <v>#REF!</v>
      </c>
      <c r="I3301" s="506" t="str">
        <f t="shared" si="104"/>
        <v/>
      </c>
      <c r="J3301" s="2" t="e">
        <f>IF(Produit_Tarif_Stock!#REF!&lt;&gt;0,Produit_Tarif_Stock!#REF!,"")</f>
        <v>#REF!</v>
      </c>
      <c r="K3301" s="2" t="e">
        <f>IF(Produit_Tarif_Stock!#REF!&lt;&gt;0,Produit_Tarif_Stock!#REF!,"")</f>
        <v>#REF!</v>
      </c>
      <c r="L3301" s="114" t="e">
        <f>IF(Produit_Tarif_Stock!#REF!&lt;&gt;0,Produit_Tarif_Stock!#REF!,"")</f>
        <v>#REF!</v>
      </c>
      <c r="M3301" s="114" t="e">
        <f>IF(Produit_Tarif_Stock!#REF!&lt;&gt;0,Produit_Tarif_Stock!#REF!,"")</f>
        <v>#REF!</v>
      </c>
      <c r="N3301" s="454"/>
      <c r="P3301" s="2" t="e">
        <f>IF(Produit_Tarif_Stock!#REF!&lt;&gt;0,Produit_Tarif_Stock!#REF!,"")</f>
        <v>#REF!</v>
      </c>
      <c r="Q3301" s="518" t="e">
        <f>IF(Produit_Tarif_Stock!#REF!&lt;&gt;0,(E3301-(E3301*H3301)-Produit_Tarif_Stock!#REF!)/Produit_Tarif_Stock!#REF!*100,(E3301-(E3301*H3301)-Produit_Tarif_Stock!#REF!)/Produit_Tarif_Stock!#REF!*100)</f>
        <v>#REF!</v>
      </c>
      <c r="R3301" s="523">
        <f t="shared" si="105"/>
        <v>0</v>
      </c>
      <c r="S3301" s="524" t="e">
        <f>Produit_Tarif_Stock!#REF!</f>
        <v>#REF!</v>
      </c>
    </row>
    <row r="3302" spans="1:19" ht="24.75" customHeight="1">
      <c r="A3302" s="228" t="e">
        <f>Produit_Tarif_Stock!#REF!</f>
        <v>#REF!</v>
      </c>
      <c r="B3302" s="118" t="e">
        <f>IF(Produit_Tarif_Stock!#REF!&lt;&gt;"",Produit_Tarif_Stock!#REF!,"")</f>
        <v>#REF!</v>
      </c>
      <c r="C3302" s="502" t="e">
        <f>IF(Produit_Tarif_Stock!#REF!&lt;&gt;"",Produit_Tarif_Stock!#REF!,"")</f>
        <v>#REF!</v>
      </c>
      <c r="D3302" s="505" t="e">
        <f>IF(Produit_Tarif_Stock!#REF!&lt;&gt;"",Produit_Tarif_Stock!#REF!,"")</f>
        <v>#REF!</v>
      </c>
      <c r="E3302" s="514" t="e">
        <f>IF(Produit_Tarif_Stock!#REF!&lt;&gt;0,Produit_Tarif_Stock!#REF!,"")</f>
        <v>#REF!</v>
      </c>
      <c r="F3302" s="2" t="e">
        <f>IF(Produit_Tarif_Stock!#REF!&lt;&gt;"",Produit_Tarif_Stock!#REF!,"")</f>
        <v>#REF!</v>
      </c>
      <c r="G3302" s="506" t="e">
        <f>IF(Produit_Tarif_Stock!#REF!&lt;&gt;0,Produit_Tarif_Stock!#REF!,"")</f>
        <v>#REF!</v>
      </c>
      <c r="I3302" s="506" t="str">
        <f t="shared" si="104"/>
        <v/>
      </c>
      <c r="J3302" s="2" t="e">
        <f>IF(Produit_Tarif_Stock!#REF!&lt;&gt;0,Produit_Tarif_Stock!#REF!,"")</f>
        <v>#REF!</v>
      </c>
      <c r="K3302" s="2" t="e">
        <f>IF(Produit_Tarif_Stock!#REF!&lt;&gt;0,Produit_Tarif_Stock!#REF!,"")</f>
        <v>#REF!</v>
      </c>
      <c r="L3302" s="114" t="e">
        <f>IF(Produit_Tarif_Stock!#REF!&lt;&gt;0,Produit_Tarif_Stock!#REF!,"")</f>
        <v>#REF!</v>
      </c>
      <c r="M3302" s="114" t="e">
        <f>IF(Produit_Tarif_Stock!#REF!&lt;&gt;0,Produit_Tarif_Stock!#REF!,"")</f>
        <v>#REF!</v>
      </c>
      <c r="N3302" s="454"/>
      <c r="P3302" s="2" t="e">
        <f>IF(Produit_Tarif_Stock!#REF!&lt;&gt;0,Produit_Tarif_Stock!#REF!,"")</f>
        <v>#REF!</v>
      </c>
      <c r="Q3302" s="518" t="e">
        <f>IF(Produit_Tarif_Stock!#REF!&lt;&gt;0,(E3302-(E3302*H3302)-Produit_Tarif_Stock!#REF!)/Produit_Tarif_Stock!#REF!*100,(E3302-(E3302*H3302)-Produit_Tarif_Stock!#REF!)/Produit_Tarif_Stock!#REF!*100)</f>
        <v>#REF!</v>
      </c>
      <c r="R3302" s="523">
        <f t="shared" si="105"/>
        <v>0</v>
      </c>
      <c r="S3302" s="524" t="e">
        <f>Produit_Tarif_Stock!#REF!</f>
        <v>#REF!</v>
      </c>
    </row>
    <row r="3303" spans="1:19" ht="24.75" customHeight="1">
      <c r="A3303" s="228" t="e">
        <f>Produit_Tarif_Stock!#REF!</f>
        <v>#REF!</v>
      </c>
      <c r="B3303" s="118" t="e">
        <f>IF(Produit_Tarif_Stock!#REF!&lt;&gt;"",Produit_Tarif_Stock!#REF!,"")</f>
        <v>#REF!</v>
      </c>
      <c r="C3303" s="502" t="e">
        <f>IF(Produit_Tarif_Stock!#REF!&lt;&gt;"",Produit_Tarif_Stock!#REF!,"")</f>
        <v>#REF!</v>
      </c>
      <c r="D3303" s="505" t="e">
        <f>IF(Produit_Tarif_Stock!#REF!&lt;&gt;"",Produit_Tarif_Stock!#REF!,"")</f>
        <v>#REF!</v>
      </c>
      <c r="E3303" s="514" t="e">
        <f>IF(Produit_Tarif_Stock!#REF!&lt;&gt;0,Produit_Tarif_Stock!#REF!,"")</f>
        <v>#REF!</v>
      </c>
      <c r="F3303" s="2" t="e">
        <f>IF(Produit_Tarif_Stock!#REF!&lt;&gt;"",Produit_Tarif_Stock!#REF!,"")</f>
        <v>#REF!</v>
      </c>
      <c r="G3303" s="506" t="e">
        <f>IF(Produit_Tarif_Stock!#REF!&lt;&gt;0,Produit_Tarif_Stock!#REF!,"")</f>
        <v>#REF!</v>
      </c>
      <c r="I3303" s="506" t="str">
        <f t="shared" si="104"/>
        <v/>
      </c>
      <c r="J3303" s="2" t="e">
        <f>IF(Produit_Tarif_Stock!#REF!&lt;&gt;0,Produit_Tarif_Stock!#REF!,"")</f>
        <v>#REF!</v>
      </c>
      <c r="K3303" s="2" t="e">
        <f>IF(Produit_Tarif_Stock!#REF!&lt;&gt;0,Produit_Tarif_Stock!#REF!,"")</f>
        <v>#REF!</v>
      </c>
      <c r="L3303" s="114" t="e">
        <f>IF(Produit_Tarif_Stock!#REF!&lt;&gt;0,Produit_Tarif_Stock!#REF!,"")</f>
        <v>#REF!</v>
      </c>
      <c r="M3303" s="114" t="e">
        <f>IF(Produit_Tarif_Stock!#REF!&lt;&gt;0,Produit_Tarif_Stock!#REF!,"")</f>
        <v>#REF!</v>
      </c>
      <c r="N3303" s="454"/>
      <c r="P3303" s="2" t="e">
        <f>IF(Produit_Tarif_Stock!#REF!&lt;&gt;0,Produit_Tarif_Stock!#REF!,"")</f>
        <v>#REF!</v>
      </c>
      <c r="Q3303" s="518" t="e">
        <f>IF(Produit_Tarif_Stock!#REF!&lt;&gt;0,(E3303-(E3303*H3303)-Produit_Tarif_Stock!#REF!)/Produit_Tarif_Stock!#REF!*100,(E3303-(E3303*H3303)-Produit_Tarif_Stock!#REF!)/Produit_Tarif_Stock!#REF!*100)</f>
        <v>#REF!</v>
      </c>
      <c r="R3303" s="523">
        <f t="shared" si="105"/>
        <v>0</v>
      </c>
      <c r="S3303" s="524" t="e">
        <f>Produit_Tarif_Stock!#REF!</f>
        <v>#REF!</v>
      </c>
    </row>
    <row r="3304" spans="1:19" ht="24.75" customHeight="1">
      <c r="A3304" s="228" t="e">
        <f>Produit_Tarif_Stock!#REF!</f>
        <v>#REF!</v>
      </c>
      <c r="B3304" s="118" t="e">
        <f>IF(Produit_Tarif_Stock!#REF!&lt;&gt;"",Produit_Tarif_Stock!#REF!,"")</f>
        <v>#REF!</v>
      </c>
      <c r="C3304" s="502" t="e">
        <f>IF(Produit_Tarif_Stock!#REF!&lt;&gt;"",Produit_Tarif_Stock!#REF!,"")</f>
        <v>#REF!</v>
      </c>
      <c r="D3304" s="505" t="e">
        <f>IF(Produit_Tarif_Stock!#REF!&lt;&gt;"",Produit_Tarif_Stock!#REF!,"")</f>
        <v>#REF!</v>
      </c>
      <c r="E3304" s="514" t="e">
        <f>IF(Produit_Tarif_Stock!#REF!&lt;&gt;0,Produit_Tarif_Stock!#REF!,"")</f>
        <v>#REF!</v>
      </c>
      <c r="F3304" s="2" t="e">
        <f>IF(Produit_Tarif_Stock!#REF!&lt;&gt;"",Produit_Tarif_Stock!#REF!,"")</f>
        <v>#REF!</v>
      </c>
      <c r="G3304" s="506" t="e">
        <f>IF(Produit_Tarif_Stock!#REF!&lt;&gt;0,Produit_Tarif_Stock!#REF!,"")</f>
        <v>#REF!</v>
      </c>
      <c r="I3304" s="506" t="str">
        <f t="shared" si="104"/>
        <v/>
      </c>
      <c r="J3304" s="2" t="e">
        <f>IF(Produit_Tarif_Stock!#REF!&lt;&gt;0,Produit_Tarif_Stock!#REF!,"")</f>
        <v>#REF!</v>
      </c>
      <c r="K3304" s="2" t="e">
        <f>IF(Produit_Tarif_Stock!#REF!&lt;&gt;0,Produit_Tarif_Stock!#REF!,"")</f>
        <v>#REF!</v>
      </c>
      <c r="L3304" s="114" t="e">
        <f>IF(Produit_Tarif_Stock!#REF!&lt;&gt;0,Produit_Tarif_Stock!#REF!,"")</f>
        <v>#REF!</v>
      </c>
      <c r="M3304" s="114" t="e">
        <f>IF(Produit_Tarif_Stock!#REF!&lt;&gt;0,Produit_Tarif_Stock!#REF!,"")</f>
        <v>#REF!</v>
      </c>
      <c r="N3304" s="454"/>
      <c r="P3304" s="2" t="e">
        <f>IF(Produit_Tarif_Stock!#REF!&lt;&gt;0,Produit_Tarif_Stock!#REF!,"")</f>
        <v>#REF!</v>
      </c>
      <c r="Q3304" s="518" t="e">
        <f>IF(Produit_Tarif_Stock!#REF!&lt;&gt;0,(E3304-(E3304*H3304)-Produit_Tarif_Stock!#REF!)/Produit_Tarif_Stock!#REF!*100,(E3304-(E3304*H3304)-Produit_Tarif_Stock!#REF!)/Produit_Tarif_Stock!#REF!*100)</f>
        <v>#REF!</v>
      </c>
      <c r="R3304" s="523">
        <f t="shared" si="105"/>
        <v>0</v>
      </c>
      <c r="S3304" s="524" t="e">
        <f>Produit_Tarif_Stock!#REF!</f>
        <v>#REF!</v>
      </c>
    </row>
    <row r="3305" spans="1:19" ht="24.75" customHeight="1">
      <c r="A3305" s="228" t="e">
        <f>Produit_Tarif_Stock!#REF!</f>
        <v>#REF!</v>
      </c>
      <c r="B3305" s="118" t="e">
        <f>IF(Produit_Tarif_Stock!#REF!&lt;&gt;"",Produit_Tarif_Stock!#REF!,"")</f>
        <v>#REF!</v>
      </c>
      <c r="C3305" s="502" t="e">
        <f>IF(Produit_Tarif_Stock!#REF!&lt;&gt;"",Produit_Tarif_Stock!#REF!,"")</f>
        <v>#REF!</v>
      </c>
      <c r="D3305" s="505" t="e">
        <f>IF(Produit_Tarif_Stock!#REF!&lt;&gt;"",Produit_Tarif_Stock!#REF!,"")</f>
        <v>#REF!</v>
      </c>
      <c r="E3305" s="514" t="e">
        <f>IF(Produit_Tarif_Stock!#REF!&lt;&gt;0,Produit_Tarif_Stock!#REF!,"")</f>
        <v>#REF!</v>
      </c>
      <c r="F3305" s="2" t="e">
        <f>IF(Produit_Tarif_Stock!#REF!&lt;&gt;"",Produit_Tarif_Stock!#REF!,"")</f>
        <v>#REF!</v>
      </c>
      <c r="G3305" s="506" t="e">
        <f>IF(Produit_Tarif_Stock!#REF!&lt;&gt;0,Produit_Tarif_Stock!#REF!,"")</f>
        <v>#REF!</v>
      </c>
      <c r="I3305" s="506" t="str">
        <f t="shared" si="104"/>
        <v/>
      </c>
      <c r="J3305" s="2" t="e">
        <f>IF(Produit_Tarif_Stock!#REF!&lt;&gt;0,Produit_Tarif_Stock!#REF!,"")</f>
        <v>#REF!</v>
      </c>
      <c r="K3305" s="2" t="e">
        <f>IF(Produit_Tarif_Stock!#REF!&lt;&gt;0,Produit_Tarif_Stock!#REF!,"")</f>
        <v>#REF!</v>
      </c>
      <c r="L3305" s="114" t="e">
        <f>IF(Produit_Tarif_Stock!#REF!&lt;&gt;0,Produit_Tarif_Stock!#REF!,"")</f>
        <v>#REF!</v>
      </c>
      <c r="M3305" s="114" t="e">
        <f>IF(Produit_Tarif_Stock!#REF!&lt;&gt;0,Produit_Tarif_Stock!#REF!,"")</f>
        <v>#REF!</v>
      </c>
      <c r="N3305" s="454"/>
      <c r="P3305" s="2" t="e">
        <f>IF(Produit_Tarif_Stock!#REF!&lt;&gt;0,Produit_Tarif_Stock!#REF!,"")</f>
        <v>#REF!</v>
      </c>
      <c r="Q3305" s="518" t="e">
        <f>IF(Produit_Tarif_Stock!#REF!&lt;&gt;0,(E3305-(E3305*H3305)-Produit_Tarif_Stock!#REF!)/Produit_Tarif_Stock!#REF!*100,(E3305-(E3305*H3305)-Produit_Tarif_Stock!#REF!)/Produit_Tarif_Stock!#REF!*100)</f>
        <v>#REF!</v>
      </c>
      <c r="R3305" s="523">
        <f t="shared" si="105"/>
        <v>0</v>
      </c>
      <c r="S3305" s="524" t="e">
        <f>Produit_Tarif_Stock!#REF!</f>
        <v>#REF!</v>
      </c>
    </row>
    <row r="3306" spans="1:19" ht="24.75" customHeight="1">
      <c r="A3306" s="228" t="e">
        <f>Produit_Tarif_Stock!#REF!</f>
        <v>#REF!</v>
      </c>
      <c r="B3306" s="118" t="e">
        <f>IF(Produit_Tarif_Stock!#REF!&lt;&gt;"",Produit_Tarif_Stock!#REF!,"")</f>
        <v>#REF!</v>
      </c>
      <c r="C3306" s="502" t="e">
        <f>IF(Produit_Tarif_Stock!#REF!&lt;&gt;"",Produit_Tarif_Stock!#REF!,"")</f>
        <v>#REF!</v>
      </c>
      <c r="D3306" s="505" t="e">
        <f>IF(Produit_Tarif_Stock!#REF!&lt;&gt;"",Produit_Tarif_Stock!#REF!,"")</f>
        <v>#REF!</v>
      </c>
      <c r="E3306" s="514" t="e">
        <f>IF(Produit_Tarif_Stock!#REF!&lt;&gt;0,Produit_Tarif_Stock!#REF!,"")</f>
        <v>#REF!</v>
      </c>
      <c r="F3306" s="2" t="e">
        <f>IF(Produit_Tarif_Stock!#REF!&lt;&gt;"",Produit_Tarif_Stock!#REF!,"")</f>
        <v>#REF!</v>
      </c>
      <c r="G3306" s="506" t="e">
        <f>IF(Produit_Tarif_Stock!#REF!&lt;&gt;0,Produit_Tarif_Stock!#REF!,"")</f>
        <v>#REF!</v>
      </c>
      <c r="I3306" s="506" t="str">
        <f t="shared" si="104"/>
        <v/>
      </c>
      <c r="J3306" s="2" t="e">
        <f>IF(Produit_Tarif_Stock!#REF!&lt;&gt;0,Produit_Tarif_Stock!#REF!,"")</f>
        <v>#REF!</v>
      </c>
      <c r="K3306" s="2" t="e">
        <f>IF(Produit_Tarif_Stock!#REF!&lt;&gt;0,Produit_Tarif_Stock!#REF!,"")</f>
        <v>#REF!</v>
      </c>
      <c r="L3306" s="114" t="e">
        <f>IF(Produit_Tarif_Stock!#REF!&lt;&gt;0,Produit_Tarif_Stock!#REF!,"")</f>
        <v>#REF!</v>
      </c>
      <c r="M3306" s="114" t="e">
        <f>IF(Produit_Tarif_Stock!#REF!&lt;&gt;0,Produit_Tarif_Stock!#REF!,"")</f>
        <v>#REF!</v>
      </c>
      <c r="N3306" s="454"/>
      <c r="P3306" s="2" t="e">
        <f>IF(Produit_Tarif_Stock!#REF!&lt;&gt;0,Produit_Tarif_Stock!#REF!,"")</f>
        <v>#REF!</v>
      </c>
      <c r="Q3306" s="518" t="e">
        <f>IF(Produit_Tarif_Stock!#REF!&lt;&gt;0,(E3306-(E3306*H3306)-Produit_Tarif_Stock!#REF!)/Produit_Tarif_Stock!#REF!*100,(E3306-(E3306*H3306)-Produit_Tarif_Stock!#REF!)/Produit_Tarif_Stock!#REF!*100)</f>
        <v>#REF!</v>
      </c>
      <c r="R3306" s="523">
        <f t="shared" si="105"/>
        <v>0</v>
      </c>
      <c r="S3306" s="524" t="e">
        <f>Produit_Tarif_Stock!#REF!</f>
        <v>#REF!</v>
      </c>
    </row>
    <row r="3307" spans="1:19" ht="24.75" customHeight="1">
      <c r="A3307" s="228" t="e">
        <f>Produit_Tarif_Stock!#REF!</f>
        <v>#REF!</v>
      </c>
      <c r="B3307" s="118" t="e">
        <f>IF(Produit_Tarif_Stock!#REF!&lt;&gt;"",Produit_Tarif_Stock!#REF!,"")</f>
        <v>#REF!</v>
      </c>
      <c r="C3307" s="502" t="e">
        <f>IF(Produit_Tarif_Stock!#REF!&lt;&gt;"",Produit_Tarif_Stock!#REF!,"")</f>
        <v>#REF!</v>
      </c>
      <c r="D3307" s="505" t="e">
        <f>IF(Produit_Tarif_Stock!#REF!&lt;&gt;"",Produit_Tarif_Stock!#REF!,"")</f>
        <v>#REF!</v>
      </c>
      <c r="E3307" s="514" t="e">
        <f>IF(Produit_Tarif_Stock!#REF!&lt;&gt;0,Produit_Tarif_Stock!#REF!,"")</f>
        <v>#REF!</v>
      </c>
      <c r="F3307" s="2" t="e">
        <f>IF(Produit_Tarif_Stock!#REF!&lt;&gt;"",Produit_Tarif_Stock!#REF!,"")</f>
        <v>#REF!</v>
      </c>
      <c r="G3307" s="506" t="e">
        <f>IF(Produit_Tarif_Stock!#REF!&lt;&gt;0,Produit_Tarif_Stock!#REF!,"")</f>
        <v>#REF!</v>
      </c>
      <c r="I3307" s="506" t="str">
        <f t="shared" si="104"/>
        <v/>
      </c>
      <c r="J3307" s="2" t="e">
        <f>IF(Produit_Tarif_Stock!#REF!&lt;&gt;0,Produit_Tarif_Stock!#REF!,"")</f>
        <v>#REF!</v>
      </c>
      <c r="K3307" s="2" t="e">
        <f>IF(Produit_Tarif_Stock!#REF!&lt;&gt;0,Produit_Tarif_Stock!#REF!,"")</f>
        <v>#REF!</v>
      </c>
      <c r="L3307" s="114" t="e">
        <f>IF(Produit_Tarif_Stock!#REF!&lt;&gt;0,Produit_Tarif_Stock!#REF!,"")</f>
        <v>#REF!</v>
      </c>
      <c r="M3307" s="114" t="e">
        <f>IF(Produit_Tarif_Stock!#REF!&lt;&gt;0,Produit_Tarif_Stock!#REF!,"")</f>
        <v>#REF!</v>
      </c>
      <c r="N3307" s="454"/>
      <c r="P3307" s="2" t="e">
        <f>IF(Produit_Tarif_Stock!#REF!&lt;&gt;0,Produit_Tarif_Stock!#REF!,"")</f>
        <v>#REF!</v>
      </c>
      <c r="Q3307" s="518" t="e">
        <f>IF(Produit_Tarif_Stock!#REF!&lt;&gt;0,(E3307-(E3307*H3307)-Produit_Tarif_Stock!#REF!)/Produit_Tarif_Stock!#REF!*100,(E3307-(E3307*H3307)-Produit_Tarif_Stock!#REF!)/Produit_Tarif_Stock!#REF!*100)</f>
        <v>#REF!</v>
      </c>
      <c r="R3307" s="523">
        <f t="shared" si="105"/>
        <v>0</v>
      </c>
      <c r="S3307" s="524" t="e">
        <f>Produit_Tarif_Stock!#REF!</f>
        <v>#REF!</v>
      </c>
    </row>
    <row r="3308" spans="1:19" ht="24.75" customHeight="1">
      <c r="A3308" s="228" t="e">
        <f>Produit_Tarif_Stock!#REF!</f>
        <v>#REF!</v>
      </c>
      <c r="B3308" s="118" t="e">
        <f>IF(Produit_Tarif_Stock!#REF!&lt;&gt;"",Produit_Tarif_Stock!#REF!,"")</f>
        <v>#REF!</v>
      </c>
      <c r="C3308" s="502" t="e">
        <f>IF(Produit_Tarif_Stock!#REF!&lt;&gt;"",Produit_Tarif_Stock!#REF!,"")</f>
        <v>#REF!</v>
      </c>
      <c r="D3308" s="505" t="e">
        <f>IF(Produit_Tarif_Stock!#REF!&lt;&gt;"",Produit_Tarif_Stock!#REF!,"")</f>
        <v>#REF!</v>
      </c>
      <c r="E3308" s="514" t="e">
        <f>IF(Produit_Tarif_Stock!#REF!&lt;&gt;0,Produit_Tarif_Stock!#REF!,"")</f>
        <v>#REF!</v>
      </c>
      <c r="F3308" s="2" t="e">
        <f>IF(Produit_Tarif_Stock!#REF!&lt;&gt;"",Produit_Tarif_Stock!#REF!,"")</f>
        <v>#REF!</v>
      </c>
      <c r="G3308" s="506" t="e">
        <f>IF(Produit_Tarif_Stock!#REF!&lt;&gt;0,Produit_Tarif_Stock!#REF!,"")</f>
        <v>#REF!</v>
      </c>
      <c r="I3308" s="506" t="str">
        <f t="shared" si="104"/>
        <v/>
      </c>
      <c r="J3308" s="2" t="e">
        <f>IF(Produit_Tarif_Stock!#REF!&lt;&gt;0,Produit_Tarif_Stock!#REF!,"")</f>
        <v>#REF!</v>
      </c>
      <c r="K3308" s="2" t="e">
        <f>IF(Produit_Tarif_Stock!#REF!&lt;&gt;0,Produit_Tarif_Stock!#REF!,"")</f>
        <v>#REF!</v>
      </c>
      <c r="L3308" s="114" t="e">
        <f>IF(Produit_Tarif_Stock!#REF!&lt;&gt;0,Produit_Tarif_Stock!#REF!,"")</f>
        <v>#REF!</v>
      </c>
      <c r="M3308" s="114" t="e">
        <f>IF(Produit_Tarif_Stock!#REF!&lt;&gt;0,Produit_Tarif_Stock!#REF!,"")</f>
        <v>#REF!</v>
      </c>
      <c r="N3308" s="454"/>
      <c r="P3308" s="2" t="e">
        <f>IF(Produit_Tarif_Stock!#REF!&lt;&gt;0,Produit_Tarif_Stock!#REF!,"")</f>
        <v>#REF!</v>
      </c>
      <c r="Q3308" s="518" t="e">
        <f>IF(Produit_Tarif_Stock!#REF!&lt;&gt;0,(E3308-(E3308*H3308)-Produit_Tarif_Stock!#REF!)/Produit_Tarif_Stock!#REF!*100,(E3308-(E3308*H3308)-Produit_Tarif_Stock!#REF!)/Produit_Tarif_Stock!#REF!*100)</f>
        <v>#REF!</v>
      </c>
      <c r="R3308" s="523">
        <f t="shared" si="105"/>
        <v>0</v>
      </c>
      <c r="S3308" s="524" t="e">
        <f>Produit_Tarif_Stock!#REF!</f>
        <v>#REF!</v>
      </c>
    </row>
    <row r="3309" spans="1:19" ht="24.75" customHeight="1">
      <c r="A3309" s="228" t="e">
        <f>Produit_Tarif_Stock!#REF!</f>
        <v>#REF!</v>
      </c>
      <c r="B3309" s="118" t="e">
        <f>IF(Produit_Tarif_Stock!#REF!&lt;&gt;"",Produit_Tarif_Stock!#REF!,"")</f>
        <v>#REF!</v>
      </c>
      <c r="C3309" s="502" t="e">
        <f>IF(Produit_Tarif_Stock!#REF!&lt;&gt;"",Produit_Tarif_Stock!#REF!,"")</f>
        <v>#REF!</v>
      </c>
      <c r="D3309" s="505" t="e">
        <f>IF(Produit_Tarif_Stock!#REF!&lt;&gt;"",Produit_Tarif_Stock!#REF!,"")</f>
        <v>#REF!</v>
      </c>
      <c r="E3309" s="514" t="e">
        <f>IF(Produit_Tarif_Stock!#REF!&lt;&gt;0,Produit_Tarif_Stock!#REF!,"")</f>
        <v>#REF!</v>
      </c>
      <c r="F3309" s="2" t="e">
        <f>IF(Produit_Tarif_Stock!#REF!&lt;&gt;"",Produit_Tarif_Stock!#REF!,"")</f>
        <v>#REF!</v>
      </c>
      <c r="G3309" s="506" t="e">
        <f>IF(Produit_Tarif_Stock!#REF!&lt;&gt;0,Produit_Tarif_Stock!#REF!,"")</f>
        <v>#REF!</v>
      </c>
      <c r="I3309" s="506" t="str">
        <f t="shared" si="104"/>
        <v/>
      </c>
      <c r="J3309" s="2" t="e">
        <f>IF(Produit_Tarif_Stock!#REF!&lt;&gt;0,Produit_Tarif_Stock!#REF!,"")</f>
        <v>#REF!</v>
      </c>
      <c r="K3309" s="2" t="e">
        <f>IF(Produit_Tarif_Stock!#REF!&lt;&gt;0,Produit_Tarif_Stock!#REF!,"")</f>
        <v>#REF!</v>
      </c>
      <c r="L3309" s="114" t="e">
        <f>IF(Produit_Tarif_Stock!#REF!&lt;&gt;0,Produit_Tarif_Stock!#REF!,"")</f>
        <v>#REF!</v>
      </c>
      <c r="M3309" s="114" t="e">
        <f>IF(Produit_Tarif_Stock!#REF!&lt;&gt;0,Produit_Tarif_Stock!#REF!,"")</f>
        <v>#REF!</v>
      </c>
      <c r="N3309" s="454"/>
      <c r="P3309" s="2" t="e">
        <f>IF(Produit_Tarif_Stock!#REF!&lt;&gt;0,Produit_Tarif_Stock!#REF!,"")</f>
        <v>#REF!</v>
      </c>
      <c r="Q3309" s="518" t="e">
        <f>IF(Produit_Tarif_Stock!#REF!&lt;&gt;0,(E3309-(E3309*H3309)-Produit_Tarif_Stock!#REF!)/Produit_Tarif_Stock!#REF!*100,(E3309-(E3309*H3309)-Produit_Tarif_Stock!#REF!)/Produit_Tarif_Stock!#REF!*100)</f>
        <v>#REF!</v>
      </c>
      <c r="R3309" s="523">
        <f t="shared" si="105"/>
        <v>0</v>
      </c>
      <c r="S3309" s="524" t="e">
        <f>Produit_Tarif_Stock!#REF!</f>
        <v>#REF!</v>
      </c>
    </row>
    <row r="3310" spans="1:19" ht="24.75" customHeight="1">
      <c r="A3310" s="228" t="e">
        <f>Produit_Tarif_Stock!#REF!</f>
        <v>#REF!</v>
      </c>
      <c r="B3310" s="118" t="e">
        <f>IF(Produit_Tarif_Stock!#REF!&lt;&gt;"",Produit_Tarif_Stock!#REF!,"")</f>
        <v>#REF!</v>
      </c>
      <c r="C3310" s="502" t="e">
        <f>IF(Produit_Tarif_Stock!#REF!&lt;&gt;"",Produit_Tarif_Stock!#REF!,"")</f>
        <v>#REF!</v>
      </c>
      <c r="D3310" s="505" t="e">
        <f>IF(Produit_Tarif_Stock!#REF!&lt;&gt;"",Produit_Tarif_Stock!#REF!,"")</f>
        <v>#REF!</v>
      </c>
      <c r="E3310" s="514" t="e">
        <f>IF(Produit_Tarif_Stock!#REF!&lt;&gt;0,Produit_Tarif_Stock!#REF!,"")</f>
        <v>#REF!</v>
      </c>
      <c r="F3310" s="2" t="e">
        <f>IF(Produit_Tarif_Stock!#REF!&lt;&gt;"",Produit_Tarif_Stock!#REF!,"")</f>
        <v>#REF!</v>
      </c>
      <c r="G3310" s="506" t="e">
        <f>IF(Produit_Tarif_Stock!#REF!&lt;&gt;0,Produit_Tarif_Stock!#REF!,"")</f>
        <v>#REF!</v>
      </c>
      <c r="I3310" s="506" t="str">
        <f t="shared" si="104"/>
        <v/>
      </c>
      <c r="J3310" s="2" t="e">
        <f>IF(Produit_Tarif_Stock!#REF!&lt;&gt;0,Produit_Tarif_Stock!#REF!,"")</f>
        <v>#REF!</v>
      </c>
      <c r="K3310" s="2" t="e">
        <f>IF(Produit_Tarif_Stock!#REF!&lt;&gt;0,Produit_Tarif_Stock!#REF!,"")</f>
        <v>#REF!</v>
      </c>
      <c r="L3310" s="114" t="e">
        <f>IF(Produit_Tarif_Stock!#REF!&lt;&gt;0,Produit_Tarif_Stock!#REF!,"")</f>
        <v>#REF!</v>
      </c>
      <c r="M3310" s="114" t="e">
        <f>IF(Produit_Tarif_Stock!#REF!&lt;&gt;0,Produit_Tarif_Stock!#REF!,"")</f>
        <v>#REF!</v>
      </c>
      <c r="N3310" s="454"/>
      <c r="P3310" s="2" t="e">
        <f>IF(Produit_Tarif_Stock!#REF!&lt;&gt;0,Produit_Tarif_Stock!#REF!,"")</f>
        <v>#REF!</v>
      </c>
      <c r="Q3310" s="518" t="e">
        <f>IF(Produit_Tarif_Stock!#REF!&lt;&gt;0,(E3310-(E3310*H3310)-Produit_Tarif_Stock!#REF!)/Produit_Tarif_Stock!#REF!*100,(E3310-(E3310*H3310)-Produit_Tarif_Stock!#REF!)/Produit_Tarif_Stock!#REF!*100)</f>
        <v>#REF!</v>
      </c>
      <c r="R3310" s="523">
        <f t="shared" si="105"/>
        <v>0</v>
      </c>
      <c r="S3310" s="524" t="e">
        <f>Produit_Tarif_Stock!#REF!</f>
        <v>#REF!</v>
      </c>
    </row>
    <row r="3311" spans="1:19" ht="24.75" customHeight="1">
      <c r="A3311" s="228" t="e">
        <f>Produit_Tarif_Stock!#REF!</f>
        <v>#REF!</v>
      </c>
      <c r="B3311" s="118" t="e">
        <f>IF(Produit_Tarif_Stock!#REF!&lt;&gt;"",Produit_Tarif_Stock!#REF!,"")</f>
        <v>#REF!</v>
      </c>
      <c r="C3311" s="502" t="e">
        <f>IF(Produit_Tarif_Stock!#REF!&lt;&gt;"",Produit_Tarif_Stock!#REF!,"")</f>
        <v>#REF!</v>
      </c>
      <c r="D3311" s="505" t="e">
        <f>IF(Produit_Tarif_Stock!#REF!&lt;&gt;"",Produit_Tarif_Stock!#REF!,"")</f>
        <v>#REF!</v>
      </c>
      <c r="E3311" s="514" t="e">
        <f>IF(Produit_Tarif_Stock!#REF!&lt;&gt;0,Produit_Tarif_Stock!#REF!,"")</f>
        <v>#REF!</v>
      </c>
      <c r="F3311" s="2" t="e">
        <f>IF(Produit_Tarif_Stock!#REF!&lt;&gt;"",Produit_Tarif_Stock!#REF!,"")</f>
        <v>#REF!</v>
      </c>
      <c r="G3311" s="506" t="e">
        <f>IF(Produit_Tarif_Stock!#REF!&lt;&gt;0,Produit_Tarif_Stock!#REF!,"")</f>
        <v>#REF!</v>
      </c>
      <c r="I3311" s="506" t="str">
        <f t="shared" si="104"/>
        <v/>
      </c>
      <c r="J3311" s="2" t="e">
        <f>IF(Produit_Tarif_Stock!#REF!&lt;&gt;0,Produit_Tarif_Stock!#REF!,"")</f>
        <v>#REF!</v>
      </c>
      <c r="K3311" s="2" t="e">
        <f>IF(Produit_Tarif_Stock!#REF!&lt;&gt;0,Produit_Tarif_Stock!#REF!,"")</f>
        <v>#REF!</v>
      </c>
      <c r="L3311" s="114" t="e">
        <f>IF(Produit_Tarif_Stock!#REF!&lt;&gt;0,Produit_Tarif_Stock!#REF!,"")</f>
        <v>#REF!</v>
      </c>
      <c r="M3311" s="114" t="e">
        <f>IF(Produit_Tarif_Stock!#REF!&lt;&gt;0,Produit_Tarif_Stock!#REF!,"")</f>
        <v>#REF!</v>
      </c>
      <c r="N3311" s="454"/>
      <c r="P3311" s="2" t="e">
        <f>IF(Produit_Tarif_Stock!#REF!&lt;&gt;0,Produit_Tarif_Stock!#REF!,"")</f>
        <v>#REF!</v>
      </c>
      <c r="Q3311" s="518" t="e">
        <f>IF(Produit_Tarif_Stock!#REF!&lt;&gt;0,(E3311-(E3311*H3311)-Produit_Tarif_Stock!#REF!)/Produit_Tarif_Stock!#REF!*100,(E3311-(E3311*H3311)-Produit_Tarif_Stock!#REF!)/Produit_Tarif_Stock!#REF!*100)</f>
        <v>#REF!</v>
      </c>
      <c r="R3311" s="523">
        <f t="shared" si="105"/>
        <v>0</v>
      </c>
      <c r="S3311" s="524" t="e">
        <f>Produit_Tarif_Stock!#REF!</f>
        <v>#REF!</v>
      </c>
    </row>
    <row r="3312" spans="1:19" ht="24.75" customHeight="1">
      <c r="A3312" s="228" t="e">
        <f>Produit_Tarif_Stock!#REF!</f>
        <v>#REF!</v>
      </c>
      <c r="B3312" s="118" t="e">
        <f>IF(Produit_Tarif_Stock!#REF!&lt;&gt;"",Produit_Tarif_Stock!#REF!,"")</f>
        <v>#REF!</v>
      </c>
      <c r="C3312" s="502" t="e">
        <f>IF(Produit_Tarif_Stock!#REF!&lt;&gt;"",Produit_Tarif_Stock!#REF!,"")</f>
        <v>#REF!</v>
      </c>
      <c r="D3312" s="505" t="e">
        <f>IF(Produit_Tarif_Stock!#REF!&lt;&gt;"",Produit_Tarif_Stock!#REF!,"")</f>
        <v>#REF!</v>
      </c>
      <c r="E3312" s="514" t="e">
        <f>IF(Produit_Tarif_Stock!#REF!&lt;&gt;0,Produit_Tarif_Stock!#REF!,"")</f>
        <v>#REF!</v>
      </c>
      <c r="F3312" s="2" t="e">
        <f>IF(Produit_Tarif_Stock!#REF!&lt;&gt;"",Produit_Tarif_Stock!#REF!,"")</f>
        <v>#REF!</v>
      </c>
      <c r="G3312" s="506" t="e">
        <f>IF(Produit_Tarif_Stock!#REF!&lt;&gt;0,Produit_Tarif_Stock!#REF!,"")</f>
        <v>#REF!</v>
      </c>
      <c r="I3312" s="506" t="str">
        <f t="shared" si="104"/>
        <v/>
      </c>
      <c r="J3312" s="2" t="e">
        <f>IF(Produit_Tarif_Stock!#REF!&lt;&gt;0,Produit_Tarif_Stock!#REF!,"")</f>
        <v>#REF!</v>
      </c>
      <c r="K3312" s="2" t="e">
        <f>IF(Produit_Tarif_Stock!#REF!&lt;&gt;0,Produit_Tarif_Stock!#REF!,"")</f>
        <v>#REF!</v>
      </c>
      <c r="L3312" s="114" t="e">
        <f>IF(Produit_Tarif_Stock!#REF!&lt;&gt;0,Produit_Tarif_Stock!#REF!,"")</f>
        <v>#REF!</v>
      </c>
      <c r="M3312" s="114" t="e">
        <f>IF(Produit_Tarif_Stock!#REF!&lt;&gt;0,Produit_Tarif_Stock!#REF!,"")</f>
        <v>#REF!</v>
      </c>
      <c r="N3312" s="454"/>
      <c r="P3312" s="2" t="e">
        <f>IF(Produit_Tarif_Stock!#REF!&lt;&gt;0,Produit_Tarif_Stock!#REF!,"")</f>
        <v>#REF!</v>
      </c>
      <c r="Q3312" s="518" t="e">
        <f>IF(Produit_Tarif_Stock!#REF!&lt;&gt;0,(E3312-(E3312*H3312)-Produit_Tarif_Stock!#REF!)/Produit_Tarif_Stock!#REF!*100,(E3312-(E3312*H3312)-Produit_Tarif_Stock!#REF!)/Produit_Tarif_Stock!#REF!*100)</f>
        <v>#REF!</v>
      </c>
      <c r="R3312" s="523">
        <f t="shared" si="105"/>
        <v>0</v>
      </c>
      <c r="S3312" s="524" t="e">
        <f>Produit_Tarif_Stock!#REF!</f>
        <v>#REF!</v>
      </c>
    </row>
    <row r="3313" spans="1:19" ht="24.75" customHeight="1">
      <c r="A3313" s="228" t="e">
        <f>Produit_Tarif_Stock!#REF!</f>
        <v>#REF!</v>
      </c>
      <c r="B3313" s="118" t="e">
        <f>IF(Produit_Tarif_Stock!#REF!&lt;&gt;"",Produit_Tarif_Stock!#REF!,"")</f>
        <v>#REF!</v>
      </c>
      <c r="C3313" s="502" t="e">
        <f>IF(Produit_Tarif_Stock!#REF!&lt;&gt;"",Produit_Tarif_Stock!#REF!,"")</f>
        <v>#REF!</v>
      </c>
      <c r="D3313" s="505" t="e">
        <f>IF(Produit_Tarif_Stock!#REF!&lt;&gt;"",Produit_Tarif_Stock!#REF!,"")</f>
        <v>#REF!</v>
      </c>
      <c r="E3313" s="514" t="e">
        <f>IF(Produit_Tarif_Stock!#REF!&lt;&gt;0,Produit_Tarif_Stock!#REF!,"")</f>
        <v>#REF!</v>
      </c>
      <c r="F3313" s="2" t="e">
        <f>IF(Produit_Tarif_Stock!#REF!&lt;&gt;"",Produit_Tarif_Stock!#REF!,"")</f>
        <v>#REF!</v>
      </c>
      <c r="G3313" s="506" t="e">
        <f>IF(Produit_Tarif_Stock!#REF!&lt;&gt;0,Produit_Tarif_Stock!#REF!,"")</f>
        <v>#REF!</v>
      </c>
      <c r="I3313" s="506" t="str">
        <f t="shared" si="104"/>
        <v/>
      </c>
      <c r="J3313" s="2" t="e">
        <f>IF(Produit_Tarif_Stock!#REF!&lt;&gt;0,Produit_Tarif_Stock!#REF!,"")</f>
        <v>#REF!</v>
      </c>
      <c r="K3313" s="2" t="e">
        <f>IF(Produit_Tarif_Stock!#REF!&lt;&gt;0,Produit_Tarif_Stock!#REF!,"")</f>
        <v>#REF!</v>
      </c>
      <c r="L3313" s="114" t="e">
        <f>IF(Produit_Tarif_Stock!#REF!&lt;&gt;0,Produit_Tarif_Stock!#REF!,"")</f>
        <v>#REF!</v>
      </c>
      <c r="M3313" s="114" t="e">
        <f>IF(Produit_Tarif_Stock!#REF!&lt;&gt;0,Produit_Tarif_Stock!#REF!,"")</f>
        <v>#REF!</v>
      </c>
      <c r="N3313" s="454"/>
      <c r="P3313" s="2" t="e">
        <f>IF(Produit_Tarif_Stock!#REF!&lt;&gt;0,Produit_Tarif_Stock!#REF!,"")</f>
        <v>#REF!</v>
      </c>
      <c r="Q3313" s="518" t="e">
        <f>IF(Produit_Tarif_Stock!#REF!&lt;&gt;0,(E3313-(E3313*H3313)-Produit_Tarif_Stock!#REF!)/Produit_Tarif_Stock!#REF!*100,(E3313-(E3313*H3313)-Produit_Tarif_Stock!#REF!)/Produit_Tarif_Stock!#REF!*100)</f>
        <v>#REF!</v>
      </c>
      <c r="R3313" s="523">
        <f t="shared" si="105"/>
        <v>0</v>
      </c>
      <c r="S3313" s="524" t="e">
        <f>Produit_Tarif_Stock!#REF!</f>
        <v>#REF!</v>
      </c>
    </row>
    <row r="3314" spans="1:19" ht="24.75" customHeight="1">
      <c r="A3314" s="228" t="e">
        <f>Produit_Tarif_Stock!#REF!</f>
        <v>#REF!</v>
      </c>
      <c r="B3314" s="118" t="e">
        <f>IF(Produit_Tarif_Stock!#REF!&lt;&gt;"",Produit_Tarif_Stock!#REF!,"")</f>
        <v>#REF!</v>
      </c>
      <c r="C3314" s="502" t="e">
        <f>IF(Produit_Tarif_Stock!#REF!&lt;&gt;"",Produit_Tarif_Stock!#REF!,"")</f>
        <v>#REF!</v>
      </c>
      <c r="D3314" s="505" t="e">
        <f>IF(Produit_Tarif_Stock!#REF!&lt;&gt;"",Produit_Tarif_Stock!#REF!,"")</f>
        <v>#REF!</v>
      </c>
      <c r="E3314" s="514" t="e">
        <f>IF(Produit_Tarif_Stock!#REF!&lt;&gt;0,Produit_Tarif_Stock!#REF!,"")</f>
        <v>#REF!</v>
      </c>
      <c r="F3314" s="2" t="e">
        <f>IF(Produit_Tarif_Stock!#REF!&lt;&gt;"",Produit_Tarif_Stock!#REF!,"")</f>
        <v>#REF!</v>
      </c>
      <c r="G3314" s="506" t="e">
        <f>IF(Produit_Tarif_Stock!#REF!&lt;&gt;0,Produit_Tarif_Stock!#REF!,"")</f>
        <v>#REF!</v>
      </c>
      <c r="I3314" s="506" t="str">
        <f t="shared" si="104"/>
        <v/>
      </c>
      <c r="J3314" s="2" t="e">
        <f>IF(Produit_Tarif_Stock!#REF!&lt;&gt;0,Produit_Tarif_Stock!#REF!,"")</f>
        <v>#REF!</v>
      </c>
      <c r="K3314" s="2" t="e">
        <f>IF(Produit_Tarif_Stock!#REF!&lt;&gt;0,Produit_Tarif_Stock!#REF!,"")</f>
        <v>#REF!</v>
      </c>
      <c r="L3314" s="114" t="e">
        <f>IF(Produit_Tarif_Stock!#REF!&lt;&gt;0,Produit_Tarif_Stock!#REF!,"")</f>
        <v>#REF!</v>
      </c>
      <c r="M3314" s="114" t="e">
        <f>IF(Produit_Tarif_Stock!#REF!&lt;&gt;0,Produit_Tarif_Stock!#REF!,"")</f>
        <v>#REF!</v>
      </c>
      <c r="N3314" s="454"/>
      <c r="P3314" s="2" t="e">
        <f>IF(Produit_Tarif_Stock!#REF!&lt;&gt;0,Produit_Tarif_Stock!#REF!,"")</f>
        <v>#REF!</v>
      </c>
      <c r="Q3314" s="518" t="e">
        <f>IF(Produit_Tarif_Stock!#REF!&lt;&gt;0,(E3314-(E3314*H3314)-Produit_Tarif_Stock!#REF!)/Produit_Tarif_Stock!#REF!*100,(E3314-(E3314*H3314)-Produit_Tarif_Stock!#REF!)/Produit_Tarif_Stock!#REF!*100)</f>
        <v>#REF!</v>
      </c>
      <c r="R3314" s="523">
        <f t="shared" si="105"/>
        <v>0</v>
      </c>
      <c r="S3314" s="524" t="e">
        <f>Produit_Tarif_Stock!#REF!</f>
        <v>#REF!</v>
      </c>
    </row>
    <row r="3315" spans="1:19" ht="24.75" customHeight="1">
      <c r="A3315" s="228" t="e">
        <f>Produit_Tarif_Stock!#REF!</f>
        <v>#REF!</v>
      </c>
      <c r="B3315" s="118" t="e">
        <f>IF(Produit_Tarif_Stock!#REF!&lt;&gt;"",Produit_Tarif_Stock!#REF!,"")</f>
        <v>#REF!</v>
      </c>
      <c r="C3315" s="502" t="e">
        <f>IF(Produit_Tarif_Stock!#REF!&lt;&gt;"",Produit_Tarif_Stock!#REF!,"")</f>
        <v>#REF!</v>
      </c>
      <c r="D3315" s="505" t="e">
        <f>IF(Produit_Tarif_Stock!#REF!&lt;&gt;"",Produit_Tarif_Stock!#REF!,"")</f>
        <v>#REF!</v>
      </c>
      <c r="E3315" s="514" t="e">
        <f>IF(Produit_Tarif_Stock!#REF!&lt;&gt;0,Produit_Tarif_Stock!#REF!,"")</f>
        <v>#REF!</v>
      </c>
      <c r="F3315" s="2" t="e">
        <f>IF(Produit_Tarif_Stock!#REF!&lt;&gt;"",Produit_Tarif_Stock!#REF!,"")</f>
        <v>#REF!</v>
      </c>
      <c r="G3315" s="506" t="e">
        <f>IF(Produit_Tarif_Stock!#REF!&lt;&gt;0,Produit_Tarif_Stock!#REF!,"")</f>
        <v>#REF!</v>
      </c>
      <c r="I3315" s="506" t="str">
        <f t="shared" si="104"/>
        <v/>
      </c>
      <c r="J3315" s="2" t="e">
        <f>IF(Produit_Tarif_Stock!#REF!&lt;&gt;0,Produit_Tarif_Stock!#REF!,"")</f>
        <v>#REF!</v>
      </c>
      <c r="K3315" s="2" t="e">
        <f>IF(Produit_Tarif_Stock!#REF!&lt;&gt;0,Produit_Tarif_Stock!#REF!,"")</f>
        <v>#REF!</v>
      </c>
      <c r="L3315" s="114" t="e">
        <f>IF(Produit_Tarif_Stock!#REF!&lt;&gt;0,Produit_Tarif_Stock!#REF!,"")</f>
        <v>#REF!</v>
      </c>
      <c r="M3315" s="114" t="e">
        <f>IF(Produit_Tarif_Stock!#REF!&lt;&gt;0,Produit_Tarif_Stock!#REF!,"")</f>
        <v>#REF!</v>
      </c>
      <c r="N3315" s="454"/>
      <c r="P3315" s="2" t="e">
        <f>IF(Produit_Tarif_Stock!#REF!&lt;&gt;0,Produit_Tarif_Stock!#REF!,"")</f>
        <v>#REF!</v>
      </c>
      <c r="Q3315" s="518" t="e">
        <f>IF(Produit_Tarif_Stock!#REF!&lt;&gt;0,(E3315-(E3315*H3315)-Produit_Tarif_Stock!#REF!)/Produit_Tarif_Stock!#REF!*100,(E3315-(E3315*H3315)-Produit_Tarif_Stock!#REF!)/Produit_Tarif_Stock!#REF!*100)</f>
        <v>#REF!</v>
      </c>
      <c r="R3315" s="523">
        <f t="shared" si="105"/>
        <v>0</v>
      </c>
      <c r="S3315" s="524" t="e">
        <f>Produit_Tarif_Stock!#REF!</f>
        <v>#REF!</v>
      </c>
    </row>
    <row r="3316" spans="1:19" ht="24.75" customHeight="1">
      <c r="A3316" s="228" t="e">
        <f>Produit_Tarif_Stock!#REF!</f>
        <v>#REF!</v>
      </c>
      <c r="B3316" s="118" t="e">
        <f>IF(Produit_Tarif_Stock!#REF!&lt;&gt;"",Produit_Tarif_Stock!#REF!,"")</f>
        <v>#REF!</v>
      </c>
      <c r="C3316" s="502" t="e">
        <f>IF(Produit_Tarif_Stock!#REF!&lt;&gt;"",Produit_Tarif_Stock!#REF!,"")</f>
        <v>#REF!</v>
      </c>
      <c r="D3316" s="505" t="e">
        <f>IF(Produit_Tarif_Stock!#REF!&lt;&gt;"",Produit_Tarif_Stock!#REF!,"")</f>
        <v>#REF!</v>
      </c>
      <c r="E3316" s="514" t="e">
        <f>IF(Produit_Tarif_Stock!#REF!&lt;&gt;0,Produit_Tarif_Stock!#REF!,"")</f>
        <v>#REF!</v>
      </c>
      <c r="F3316" s="2" t="e">
        <f>IF(Produit_Tarif_Stock!#REF!&lt;&gt;"",Produit_Tarif_Stock!#REF!,"")</f>
        <v>#REF!</v>
      </c>
      <c r="G3316" s="506" t="e">
        <f>IF(Produit_Tarif_Stock!#REF!&lt;&gt;0,Produit_Tarif_Stock!#REF!,"")</f>
        <v>#REF!</v>
      </c>
      <c r="I3316" s="506" t="str">
        <f t="shared" si="104"/>
        <v/>
      </c>
      <c r="J3316" s="2" t="e">
        <f>IF(Produit_Tarif_Stock!#REF!&lt;&gt;0,Produit_Tarif_Stock!#REF!,"")</f>
        <v>#REF!</v>
      </c>
      <c r="K3316" s="2" t="e">
        <f>IF(Produit_Tarif_Stock!#REF!&lt;&gt;0,Produit_Tarif_Stock!#REF!,"")</f>
        <v>#REF!</v>
      </c>
      <c r="L3316" s="114" t="e">
        <f>IF(Produit_Tarif_Stock!#REF!&lt;&gt;0,Produit_Tarif_Stock!#REF!,"")</f>
        <v>#REF!</v>
      </c>
      <c r="M3316" s="114" t="e">
        <f>IF(Produit_Tarif_Stock!#REF!&lt;&gt;0,Produit_Tarif_Stock!#REF!,"")</f>
        <v>#REF!</v>
      </c>
      <c r="N3316" s="454"/>
      <c r="P3316" s="2" t="e">
        <f>IF(Produit_Tarif_Stock!#REF!&lt;&gt;0,Produit_Tarif_Stock!#REF!,"")</f>
        <v>#REF!</v>
      </c>
      <c r="Q3316" s="518" t="e">
        <f>IF(Produit_Tarif_Stock!#REF!&lt;&gt;0,(E3316-(E3316*H3316)-Produit_Tarif_Stock!#REF!)/Produit_Tarif_Stock!#REF!*100,(E3316-(E3316*H3316)-Produit_Tarif_Stock!#REF!)/Produit_Tarif_Stock!#REF!*100)</f>
        <v>#REF!</v>
      </c>
      <c r="R3316" s="523">
        <f t="shared" si="105"/>
        <v>0</v>
      </c>
      <c r="S3316" s="524" t="e">
        <f>Produit_Tarif_Stock!#REF!</f>
        <v>#REF!</v>
      </c>
    </row>
    <row r="3317" spans="1:19" ht="24.75" customHeight="1">
      <c r="A3317" s="228" t="e">
        <f>Produit_Tarif_Stock!#REF!</f>
        <v>#REF!</v>
      </c>
      <c r="B3317" s="118" t="e">
        <f>IF(Produit_Tarif_Stock!#REF!&lt;&gt;"",Produit_Tarif_Stock!#REF!,"")</f>
        <v>#REF!</v>
      </c>
      <c r="C3317" s="502" t="e">
        <f>IF(Produit_Tarif_Stock!#REF!&lt;&gt;"",Produit_Tarif_Stock!#REF!,"")</f>
        <v>#REF!</v>
      </c>
      <c r="D3317" s="505" t="e">
        <f>IF(Produit_Tarif_Stock!#REF!&lt;&gt;"",Produit_Tarif_Stock!#REF!,"")</f>
        <v>#REF!</v>
      </c>
      <c r="E3317" s="514" t="e">
        <f>IF(Produit_Tarif_Stock!#REF!&lt;&gt;0,Produit_Tarif_Stock!#REF!,"")</f>
        <v>#REF!</v>
      </c>
      <c r="F3317" s="2" t="e">
        <f>IF(Produit_Tarif_Stock!#REF!&lt;&gt;"",Produit_Tarif_Stock!#REF!,"")</f>
        <v>#REF!</v>
      </c>
      <c r="G3317" s="506" t="e">
        <f>IF(Produit_Tarif_Stock!#REF!&lt;&gt;0,Produit_Tarif_Stock!#REF!,"")</f>
        <v>#REF!</v>
      </c>
      <c r="I3317" s="506" t="str">
        <f t="shared" si="104"/>
        <v/>
      </c>
      <c r="J3317" s="2" t="e">
        <f>IF(Produit_Tarif_Stock!#REF!&lt;&gt;0,Produit_Tarif_Stock!#REF!,"")</f>
        <v>#REF!</v>
      </c>
      <c r="K3317" s="2" t="e">
        <f>IF(Produit_Tarif_Stock!#REF!&lt;&gt;0,Produit_Tarif_Stock!#REF!,"")</f>
        <v>#REF!</v>
      </c>
      <c r="L3317" s="114" t="e">
        <f>IF(Produit_Tarif_Stock!#REF!&lt;&gt;0,Produit_Tarif_Stock!#REF!,"")</f>
        <v>#REF!</v>
      </c>
      <c r="M3317" s="114" t="e">
        <f>IF(Produit_Tarif_Stock!#REF!&lt;&gt;0,Produit_Tarif_Stock!#REF!,"")</f>
        <v>#REF!</v>
      </c>
      <c r="N3317" s="454"/>
      <c r="P3317" s="2" t="e">
        <f>IF(Produit_Tarif_Stock!#REF!&lt;&gt;0,Produit_Tarif_Stock!#REF!,"")</f>
        <v>#REF!</v>
      </c>
      <c r="Q3317" s="518" t="e">
        <f>IF(Produit_Tarif_Stock!#REF!&lt;&gt;0,(E3317-(E3317*H3317)-Produit_Tarif_Stock!#REF!)/Produit_Tarif_Stock!#REF!*100,(E3317-(E3317*H3317)-Produit_Tarif_Stock!#REF!)/Produit_Tarif_Stock!#REF!*100)</f>
        <v>#REF!</v>
      </c>
      <c r="R3317" s="523">
        <f t="shared" si="105"/>
        <v>0</v>
      </c>
      <c r="S3317" s="524" t="e">
        <f>Produit_Tarif_Stock!#REF!</f>
        <v>#REF!</v>
      </c>
    </row>
    <row r="3318" spans="1:19" ht="24.75" customHeight="1">
      <c r="A3318" s="228" t="e">
        <f>Produit_Tarif_Stock!#REF!</f>
        <v>#REF!</v>
      </c>
      <c r="B3318" s="118" t="e">
        <f>IF(Produit_Tarif_Stock!#REF!&lt;&gt;"",Produit_Tarif_Stock!#REF!,"")</f>
        <v>#REF!</v>
      </c>
      <c r="C3318" s="502" t="e">
        <f>IF(Produit_Tarif_Stock!#REF!&lt;&gt;"",Produit_Tarif_Stock!#REF!,"")</f>
        <v>#REF!</v>
      </c>
      <c r="D3318" s="505" t="e">
        <f>IF(Produit_Tarif_Stock!#REF!&lt;&gt;"",Produit_Tarif_Stock!#REF!,"")</f>
        <v>#REF!</v>
      </c>
      <c r="E3318" s="514" t="e">
        <f>IF(Produit_Tarif_Stock!#REF!&lt;&gt;0,Produit_Tarif_Stock!#REF!,"")</f>
        <v>#REF!</v>
      </c>
      <c r="F3318" s="2" t="e">
        <f>IF(Produit_Tarif_Stock!#REF!&lt;&gt;"",Produit_Tarif_Stock!#REF!,"")</f>
        <v>#REF!</v>
      </c>
      <c r="G3318" s="506" t="e">
        <f>IF(Produit_Tarif_Stock!#REF!&lt;&gt;0,Produit_Tarif_Stock!#REF!,"")</f>
        <v>#REF!</v>
      </c>
      <c r="I3318" s="506" t="str">
        <f t="shared" si="104"/>
        <v/>
      </c>
      <c r="J3318" s="2" t="e">
        <f>IF(Produit_Tarif_Stock!#REF!&lt;&gt;0,Produit_Tarif_Stock!#REF!,"")</f>
        <v>#REF!</v>
      </c>
      <c r="K3318" s="2" t="e">
        <f>IF(Produit_Tarif_Stock!#REF!&lt;&gt;0,Produit_Tarif_Stock!#REF!,"")</f>
        <v>#REF!</v>
      </c>
      <c r="L3318" s="114" t="e">
        <f>IF(Produit_Tarif_Stock!#REF!&lt;&gt;0,Produit_Tarif_Stock!#REF!,"")</f>
        <v>#REF!</v>
      </c>
      <c r="M3318" s="114" t="e">
        <f>IF(Produit_Tarif_Stock!#REF!&lt;&gt;0,Produit_Tarif_Stock!#REF!,"")</f>
        <v>#REF!</v>
      </c>
      <c r="N3318" s="454"/>
      <c r="P3318" s="2" t="e">
        <f>IF(Produit_Tarif_Stock!#REF!&lt;&gt;0,Produit_Tarif_Stock!#REF!,"")</f>
        <v>#REF!</v>
      </c>
      <c r="Q3318" s="518" t="e">
        <f>IF(Produit_Tarif_Stock!#REF!&lt;&gt;0,(E3318-(E3318*H3318)-Produit_Tarif_Stock!#REF!)/Produit_Tarif_Stock!#REF!*100,(E3318-(E3318*H3318)-Produit_Tarif_Stock!#REF!)/Produit_Tarif_Stock!#REF!*100)</f>
        <v>#REF!</v>
      </c>
      <c r="R3318" s="523">
        <f t="shared" si="105"/>
        <v>0</v>
      </c>
      <c r="S3318" s="524" t="e">
        <f>Produit_Tarif_Stock!#REF!</f>
        <v>#REF!</v>
      </c>
    </row>
    <row r="3319" spans="1:19" ht="24.75" customHeight="1">
      <c r="A3319" s="228" t="e">
        <f>Produit_Tarif_Stock!#REF!</f>
        <v>#REF!</v>
      </c>
      <c r="B3319" s="118" t="e">
        <f>IF(Produit_Tarif_Stock!#REF!&lt;&gt;"",Produit_Tarif_Stock!#REF!,"")</f>
        <v>#REF!</v>
      </c>
      <c r="C3319" s="502" t="e">
        <f>IF(Produit_Tarif_Stock!#REF!&lt;&gt;"",Produit_Tarif_Stock!#REF!,"")</f>
        <v>#REF!</v>
      </c>
      <c r="D3319" s="505" t="e">
        <f>IF(Produit_Tarif_Stock!#REF!&lt;&gt;"",Produit_Tarif_Stock!#REF!,"")</f>
        <v>#REF!</v>
      </c>
      <c r="E3319" s="514" t="e">
        <f>IF(Produit_Tarif_Stock!#REF!&lt;&gt;0,Produit_Tarif_Stock!#REF!,"")</f>
        <v>#REF!</v>
      </c>
      <c r="F3319" s="2" t="e">
        <f>IF(Produit_Tarif_Stock!#REF!&lt;&gt;"",Produit_Tarif_Stock!#REF!,"")</f>
        <v>#REF!</v>
      </c>
      <c r="G3319" s="506" t="e">
        <f>IF(Produit_Tarif_Stock!#REF!&lt;&gt;0,Produit_Tarif_Stock!#REF!,"")</f>
        <v>#REF!</v>
      </c>
      <c r="I3319" s="506" t="str">
        <f t="shared" si="104"/>
        <v/>
      </c>
      <c r="J3319" s="2" t="e">
        <f>IF(Produit_Tarif_Stock!#REF!&lt;&gt;0,Produit_Tarif_Stock!#REF!,"")</f>
        <v>#REF!</v>
      </c>
      <c r="K3319" s="2" t="e">
        <f>IF(Produit_Tarif_Stock!#REF!&lt;&gt;0,Produit_Tarif_Stock!#REF!,"")</f>
        <v>#REF!</v>
      </c>
      <c r="L3319" s="114" t="e">
        <f>IF(Produit_Tarif_Stock!#REF!&lt;&gt;0,Produit_Tarif_Stock!#REF!,"")</f>
        <v>#REF!</v>
      </c>
      <c r="M3319" s="114" t="e">
        <f>IF(Produit_Tarif_Stock!#REF!&lt;&gt;0,Produit_Tarif_Stock!#REF!,"")</f>
        <v>#REF!</v>
      </c>
      <c r="N3319" s="454"/>
      <c r="P3319" s="2" t="e">
        <f>IF(Produit_Tarif_Stock!#REF!&lt;&gt;0,Produit_Tarif_Stock!#REF!,"")</f>
        <v>#REF!</v>
      </c>
      <c r="Q3319" s="518" t="e">
        <f>IF(Produit_Tarif_Stock!#REF!&lt;&gt;0,(E3319-(E3319*H3319)-Produit_Tarif_Stock!#REF!)/Produit_Tarif_Stock!#REF!*100,(E3319-(E3319*H3319)-Produit_Tarif_Stock!#REF!)/Produit_Tarif_Stock!#REF!*100)</f>
        <v>#REF!</v>
      </c>
      <c r="R3319" s="523">
        <f t="shared" si="105"/>
        <v>0</v>
      </c>
      <c r="S3319" s="524" t="e">
        <f>Produit_Tarif_Stock!#REF!</f>
        <v>#REF!</v>
      </c>
    </row>
    <row r="3320" spans="1:19" ht="24.75" customHeight="1">
      <c r="A3320" s="228" t="e">
        <f>Produit_Tarif_Stock!#REF!</f>
        <v>#REF!</v>
      </c>
      <c r="B3320" s="118" t="e">
        <f>IF(Produit_Tarif_Stock!#REF!&lt;&gt;"",Produit_Tarif_Stock!#REF!,"")</f>
        <v>#REF!</v>
      </c>
      <c r="C3320" s="502" t="e">
        <f>IF(Produit_Tarif_Stock!#REF!&lt;&gt;"",Produit_Tarif_Stock!#REF!,"")</f>
        <v>#REF!</v>
      </c>
      <c r="D3320" s="505" t="e">
        <f>IF(Produit_Tarif_Stock!#REF!&lt;&gt;"",Produit_Tarif_Stock!#REF!,"")</f>
        <v>#REF!</v>
      </c>
      <c r="E3320" s="514" t="e">
        <f>IF(Produit_Tarif_Stock!#REF!&lt;&gt;0,Produit_Tarif_Stock!#REF!,"")</f>
        <v>#REF!</v>
      </c>
      <c r="F3320" s="2" t="e">
        <f>IF(Produit_Tarif_Stock!#REF!&lt;&gt;"",Produit_Tarif_Stock!#REF!,"")</f>
        <v>#REF!</v>
      </c>
      <c r="G3320" s="506" t="e">
        <f>IF(Produit_Tarif_Stock!#REF!&lt;&gt;0,Produit_Tarif_Stock!#REF!,"")</f>
        <v>#REF!</v>
      </c>
      <c r="I3320" s="506" t="str">
        <f t="shared" si="104"/>
        <v/>
      </c>
      <c r="J3320" s="2" t="e">
        <f>IF(Produit_Tarif_Stock!#REF!&lt;&gt;0,Produit_Tarif_Stock!#REF!,"")</f>
        <v>#REF!</v>
      </c>
      <c r="K3320" s="2" t="e">
        <f>IF(Produit_Tarif_Stock!#REF!&lt;&gt;0,Produit_Tarif_Stock!#REF!,"")</f>
        <v>#REF!</v>
      </c>
      <c r="L3320" s="114" t="e">
        <f>IF(Produit_Tarif_Stock!#REF!&lt;&gt;0,Produit_Tarif_Stock!#REF!,"")</f>
        <v>#REF!</v>
      </c>
      <c r="M3320" s="114" t="e">
        <f>IF(Produit_Tarif_Stock!#REF!&lt;&gt;0,Produit_Tarif_Stock!#REF!,"")</f>
        <v>#REF!</v>
      </c>
      <c r="N3320" s="454"/>
      <c r="P3320" s="2" t="e">
        <f>IF(Produit_Tarif_Stock!#REF!&lt;&gt;0,Produit_Tarif_Stock!#REF!,"")</f>
        <v>#REF!</v>
      </c>
      <c r="Q3320" s="518" t="e">
        <f>IF(Produit_Tarif_Stock!#REF!&lt;&gt;0,(E3320-(E3320*H3320)-Produit_Tarif_Stock!#REF!)/Produit_Tarif_Stock!#REF!*100,(E3320-(E3320*H3320)-Produit_Tarif_Stock!#REF!)/Produit_Tarif_Stock!#REF!*100)</f>
        <v>#REF!</v>
      </c>
      <c r="R3320" s="523">
        <f t="shared" si="105"/>
        <v>0</v>
      </c>
      <c r="S3320" s="524" t="e">
        <f>Produit_Tarif_Stock!#REF!</f>
        <v>#REF!</v>
      </c>
    </row>
    <row r="3321" spans="1:19" ht="24.75" customHeight="1">
      <c r="A3321" s="228" t="e">
        <f>Produit_Tarif_Stock!#REF!</f>
        <v>#REF!</v>
      </c>
      <c r="B3321" s="118" t="e">
        <f>IF(Produit_Tarif_Stock!#REF!&lt;&gt;"",Produit_Tarif_Stock!#REF!,"")</f>
        <v>#REF!</v>
      </c>
      <c r="C3321" s="502" t="e">
        <f>IF(Produit_Tarif_Stock!#REF!&lt;&gt;"",Produit_Tarif_Stock!#REF!,"")</f>
        <v>#REF!</v>
      </c>
      <c r="D3321" s="505" t="e">
        <f>IF(Produit_Tarif_Stock!#REF!&lt;&gt;"",Produit_Tarif_Stock!#REF!,"")</f>
        <v>#REF!</v>
      </c>
      <c r="E3321" s="514" t="e">
        <f>IF(Produit_Tarif_Stock!#REF!&lt;&gt;0,Produit_Tarif_Stock!#REF!,"")</f>
        <v>#REF!</v>
      </c>
      <c r="F3321" s="2" t="e">
        <f>IF(Produit_Tarif_Stock!#REF!&lt;&gt;"",Produit_Tarif_Stock!#REF!,"")</f>
        <v>#REF!</v>
      </c>
      <c r="G3321" s="506" t="e">
        <f>IF(Produit_Tarif_Stock!#REF!&lt;&gt;0,Produit_Tarif_Stock!#REF!,"")</f>
        <v>#REF!</v>
      </c>
      <c r="I3321" s="506" t="str">
        <f t="shared" si="104"/>
        <v/>
      </c>
      <c r="J3321" s="2" t="e">
        <f>IF(Produit_Tarif_Stock!#REF!&lt;&gt;0,Produit_Tarif_Stock!#REF!,"")</f>
        <v>#REF!</v>
      </c>
      <c r="K3321" s="2" t="e">
        <f>IF(Produit_Tarif_Stock!#REF!&lt;&gt;0,Produit_Tarif_Stock!#REF!,"")</f>
        <v>#REF!</v>
      </c>
      <c r="L3321" s="114" t="e">
        <f>IF(Produit_Tarif_Stock!#REF!&lt;&gt;0,Produit_Tarif_Stock!#REF!,"")</f>
        <v>#REF!</v>
      </c>
      <c r="M3321" s="114" t="e">
        <f>IF(Produit_Tarif_Stock!#REF!&lt;&gt;0,Produit_Tarif_Stock!#REF!,"")</f>
        <v>#REF!</v>
      </c>
      <c r="N3321" s="454"/>
      <c r="P3321" s="2" t="e">
        <f>IF(Produit_Tarif_Stock!#REF!&lt;&gt;0,Produit_Tarif_Stock!#REF!,"")</f>
        <v>#REF!</v>
      </c>
      <c r="Q3321" s="518" t="e">
        <f>IF(Produit_Tarif_Stock!#REF!&lt;&gt;0,(E3321-(E3321*H3321)-Produit_Tarif_Stock!#REF!)/Produit_Tarif_Stock!#REF!*100,(E3321-(E3321*H3321)-Produit_Tarif_Stock!#REF!)/Produit_Tarif_Stock!#REF!*100)</f>
        <v>#REF!</v>
      </c>
      <c r="R3321" s="523">
        <f t="shared" si="105"/>
        <v>0</v>
      </c>
      <c r="S3321" s="524" t="e">
        <f>Produit_Tarif_Stock!#REF!</f>
        <v>#REF!</v>
      </c>
    </row>
    <row r="3322" spans="1:19" ht="24.75" customHeight="1">
      <c r="A3322" s="228" t="e">
        <f>Produit_Tarif_Stock!#REF!</f>
        <v>#REF!</v>
      </c>
      <c r="B3322" s="118" t="e">
        <f>IF(Produit_Tarif_Stock!#REF!&lt;&gt;"",Produit_Tarif_Stock!#REF!,"")</f>
        <v>#REF!</v>
      </c>
      <c r="C3322" s="502" t="e">
        <f>IF(Produit_Tarif_Stock!#REF!&lt;&gt;"",Produit_Tarif_Stock!#REF!,"")</f>
        <v>#REF!</v>
      </c>
      <c r="D3322" s="505" t="e">
        <f>IF(Produit_Tarif_Stock!#REF!&lt;&gt;"",Produit_Tarif_Stock!#REF!,"")</f>
        <v>#REF!</v>
      </c>
      <c r="E3322" s="514" t="e">
        <f>IF(Produit_Tarif_Stock!#REF!&lt;&gt;0,Produit_Tarif_Stock!#REF!,"")</f>
        <v>#REF!</v>
      </c>
      <c r="F3322" s="2" t="e">
        <f>IF(Produit_Tarif_Stock!#REF!&lt;&gt;"",Produit_Tarif_Stock!#REF!,"")</f>
        <v>#REF!</v>
      </c>
      <c r="G3322" s="506" t="e">
        <f>IF(Produit_Tarif_Stock!#REF!&lt;&gt;0,Produit_Tarif_Stock!#REF!,"")</f>
        <v>#REF!</v>
      </c>
      <c r="I3322" s="506" t="str">
        <f t="shared" si="104"/>
        <v/>
      </c>
      <c r="J3322" s="2" t="e">
        <f>IF(Produit_Tarif_Stock!#REF!&lt;&gt;0,Produit_Tarif_Stock!#REF!,"")</f>
        <v>#REF!</v>
      </c>
      <c r="K3322" s="2" t="e">
        <f>IF(Produit_Tarif_Stock!#REF!&lt;&gt;0,Produit_Tarif_Stock!#REF!,"")</f>
        <v>#REF!</v>
      </c>
      <c r="L3322" s="114" t="e">
        <f>IF(Produit_Tarif_Stock!#REF!&lt;&gt;0,Produit_Tarif_Stock!#REF!,"")</f>
        <v>#REF!</v>
      </c>
      <c r="M3322" s="114" t="e">
        <f>IF(Produit_Tarif_Stock!#REF!&lt;&gt;0,Produit_Tarif_Stock!#REF!,"")</f>
        <v>#REF!</v>
      </c>
      <c r="N3322" s="454"/>
      <c r="P3322" s="2" t="e">
        <f>IF(Produit_Tarif_Stock!#REF!&lt;&gt;0,Produit_Tarif_Stock!#REF!,"")</f>
        <v>#REF!</v>
      </c>
      <c r="Q3322" s="518" t="e">
        <f>IF(Produit_Tarif_Stock!#REF!&lt;&gt;0,(E3322-(E3322*H3322)-Produit_Tarif_Stock!#REF!)/Produit_Tarif_Stock!#REF!*100,(E3322-(E3322*H3322)-Produit_Tarif_Stock!#REF!)/Produit_Tarif_Stock!#REF!*100)</f>
        <v>#REF!</v>
      </c>
      <c r="R3322" s="523">
        <f t="shared" si="105"/>
        <v>0</v>
      </c>
      <c r="S3322" s="524" t="e">
        <f>Produit_Tarif_Stock!#REF!</f>
        <v>#REF!</v>
      </c>
    </row>
    <row r="3323" spans="1:19" ht="24.75" customHeight="1">
      <c r="A3323" s="228" t="e">
        <f>Produit_Tarif_Stock!#REF!</f>
        <v>#REF!</v>
      </c>
      <c r="B3323" s="118" t="e">
        <f>IF(Produit_Tarif_Stock!#REF!&lt;&gt;"",Produit_Tarif_Stock!#REF!,"")</f>
        <v>#REF!</v>
      </c>
      <c r="C3323" s="502" t="e">
        <f>IF(Produit_Tarif_Stock!#REF!&lt;&gt;"",Produit_Tarif_Stock!#REF!,"")</f>
        <v>#REF!</v>
      </c>
      <c r="D3323" s="505" t="e">
        <f>IF(Produit_Tarif_Stock!#REF!&lt;&gt;"",Produit_Tarif_Stock!#REF!,"")</f>
        <v>#REF!</v>
      </c>
      <c r="E3323" s="514" t="e">
        <f>IF(Produit_Tarif_Stock!#REF!&lt;&gt;0,Produit_Tarif_Stock!#REF!,"")</f>
        <v>#REF!</v>
      </c>
      <c r="F3323" s="2" t="e">
        <f>IF(Produit_Tarif_Stock!#REF!&lt;&gt;"",Produit_Tarif_Stock!#REF!,"")</f>
        <v>#REF!</v>
      </c>
      <c r="G3323" s="506" t="e">
        <f>IF(Produit_Tarif_Stock!#REF!&lt;&gt;0,Produit_Tarif_Stock!#REF!,"")</f>
        <v>#REF!</v>
      </c>
      <c r="I3323" s="506" t="str">
        <f t="shared" si="104"/>
        <v/>
      </c>
      <c r="J3323" s="2" t="e">
        <f>IF(Produit_Tarif_Stock!#REF!&lt;&gt;0,Produit_Tarif_Stock!#REF!,"")</f>
        <v>#REF!</v>
      </c>
      <c r="K3323" s="2" t="e">
        <f>IF(Produit_Tarif_Stock!#REF!&lt;&gt;0,Produit_Tarif_Stock!#REF!,"")</f>
        <v>#REF!</v>
      </c>
      <c r="L3323" s="114" t="e">
        <f>IF(Produit_Tarif_Stock!#REF!&lt;&gt;0,Produit_Tarif_Stock!#REF!,"")</f>
        <v>#REF!</v>
      </c>
      <c r="M3323" s="114" t="e">
        <f>IF(Produit_Tarif_Stock!#REF!&lt;&gt;0,Produit_Tarif_Stock!#REF!,"")</f>
        <v>#REF!</v>
      </c>
      <c r="N3323" s="454"/>
      <c r="P3323" s="2" t="e">
        <f>IF(Produit_Tarif_Stock!#REF!&lt;&gt;0,Produit_Tarif_Stock!#REF!,"")</f>
        <v>#REF!</v>
      </c>
      <c r="Q3323" s="518" t="e">
        <f>IF(Produit_Tarif_Stock!#REF!&lt;&gt;0,(E3323-(E3323*H3323)-Produit_Tarif_Stock!#REF!)/Produit_Tarif_Stock!#REF!*100,(E3323-(E3323*H3323)-Produit_Tarif_Stock!#REF!)/Produit_Tarif_Stock!#REF!*100)</f>
        <v>#REF!</v>
      </c>
      <c r="R3323" s="523">
        <f t="shared" si="105"/>
        <v>0</v>
      </c>
      <c r="S3323" s="524" t="e">
        <f>Produit_Tarif_Stock!#REF!</f>
        <v>#REF!</v>
      </c>
    </row>
    <row r="3324" spans="1:19" ht="24.75" customHeight="1">
      <c r="A3324" s="228" t="e">
        <f>Produit_Tarif_Stock!#REF!</f>
        <v>#REF!</v>
      </c>
      <c r="B3324" s="118" t="e">
        <f>IF(Produit_Tarif_Stock!#REF!&lt;&gt;"",Produit_Tarif_Stock!#REF!,"")</f>
        <v>#REF!</v>
      </c>
      <c r="C3324" s="502" t="e">
        <f>IF(Produit_Tarif_Stock!#REF!&lt;&gt;"",Produit_Tarif_Stock!#REF!,"")</f>
        <v>#REF!</v>
      </c>
      <c r="D3324" s="505" t="e">
        <f>IF(Produit_Tarif_Stock!#REF!&lt;&gt;"",Produit_Tarif_Stock!#REF!,"")</f>
        <v>#REF!</v>
      </c>
      <c r="E3324" s="514" t="e">
        <f>IF(Produit_Tarif_Stock!#REF!&lt;&gt;0,Produit_Tarif_Stock!#REF!,"")</f>
        <v>#REF!</v>
      </c>
      <c r="F3324" s="2" t="e">
        <f>IF(Produit_Tarif_Stock!#REF!&lt;&gt;"",Produit_Tarif_Stock!#REF!,"")</f>
        <v>#REF!</v>
      </c>
      <c r="G3324" s="506" t="e">
        <f>IF(Produit_Tarif_Stock!#REF!&lt;&gt;0,Produit_Tarif_Stock!#REF!,"")</f>
        <v>#REF!</v>
      </c>
      <c r="I3324" s="506" t="str">
        <f t="shared" si="104"/>
        <v/>
      </c>
      <c r="J3324" s="2" t="e">
        <f>IF(Produit_Tarif_Stock!#REF!&lt;&gt;0,Produit_Tarif_Stock!#REF!,"")</f>
        <v>#REF!</v>
      </c>
      <c r="K3324" s="2" t="e">
        <f>IF(Produit_Tarif_Stock!#REF!&lt;&gt;0,Produit_Tarif_Stock!#REF!,"")</f>
        <v>#REF!</v>
      </c>
      <c r="L3324" s="114" t="e">
        <f>IF(Produit_Tarif_Stock!#REF!&lt;&gt;0,Produit_Tarif_Stock!#REF!,"")</f>
        <v>#REF!</v>
      </c>
      <c r="M3324" s="114" t="e">
        <f>IF(Produit_Tarif_Stock!#REF!&lt;&gt;0,Produit_Tarif_Stock!#REF!,"")</f>
        <v>#REF!</v>
      </c>
      <c r="N3324" s="454"/>
      <c r="P3324" s="2" t="e">
        <f>IF(Produit_Tarif_Stock!#REF!&lt;&gt;0,Produit_Tarif_Stock!#REF!,"")</f>
        <v>#REF!</v>
      </c>
      <c r="Q3324" s="518" t="e">
        <f>IF(Produit_Tarif_Stock!#REF!&lt;&gt;0,(E3324-(E3324*H3324)-Produit_Tarif_Stock!#REF!)/Produit_Tarif_Stock!#REF!*100,(E3324-(E3324*H3324)-Produit_Tarif_Stock!#REF!)/Produit_Tarif_Stock!#REF!*100)</f>
        <v>#REF!</v>
      </c>
      <c r="R3324" s="523">
        <f t="shared" si="105"/>
        <v>0</v>
      </c>
      <c r="S3324" s="524" t="e">
        <f>Produit_Tarif_Stock!#REF!</f>
        <v>#REF!</v>
      </c>
    </row>
    <row r="3325" spans="1:19" ht="24.75" customHeight="1">
      <c r="A3325" s="228" t="e">
        <f>Produit_Tarif_Stock!#REF!</f>
        <v>#REF!</v>
      </c>
      <c r="B3325" s="118" t="e">
        <f>IF(Produit_Tarif_Stock!#REF!&lt;&gt;"",Produit_Tarif_Stock!#REF!,"")</f>
        <v>#REF!</v>
      </c>
      <c r="C3325" s="502" t="e">
        <f>IF(Produit_Tarif_Stock!#REF!&lt;&gt;"",Produit_Tarif_Stock!#REF!,"")</f>
        <v>#REF!</v>
      </c>
      <c r="D3325" s="505" t="e">
        <f>IF(Produit_Tarif_Stock!#REF!&lt;&gt;"",Produit_Tarif_Stock!#REF!,"")</f>
        <v>#REF!</v>
      </c>
      <c r="E3325" s="514" t="e">
        <f>IF(Produit_Tarif_Stock!#REF!&lt;&gt;0,Produit_Tarif_Stock!#REF!,"")</f>
        <v>#REF!</v>
      </c>
      <c r="F3325" s="2" t="e">
        <f>IF(Produit_Tarif_Stock!#REF!&lt;&gt;"",Produit_Tarif_Stock!#REF!,"")</f>
        <v>#REF!</v>
      </c>
      <c r="G3325" s="506" t="e">
        <f>IF(Produit_Tarif_Stock!#REF!&lt;&gt;0,Produit_Tarif_Stock!#REF!,"")</f>
        <v>#REF!</v>
      </c>
      <c r="I3325" s="506" t="str">
        <f t="shared" si="104"/>
        <v/>
      </c>
      <c r="J3325" s="2" t="e">
        <f>IF(Produit_Tarif_Stock!#REF!&lt;&gt;0,Produit_Tarif_Stock!#REF!,"")</f>
        <v>#REF!</v>
      </c>
      <c r="K3325" s="2" t="e">
        <f>IF(Produit_Tarif_Stock!#REF!&lt;&gt;0,Produit_Tarif_Stock!#REF!,"")</f>
        <v>#REF!</v>
      </c>
      <c r="L3325" s="114" t="e">
        <f>IF(Produit_Tarif_Stock!#REF!&lt;&gt;0,Produit_Tarif_Stock!#REF!,"")</f>
        <v>#REF!</v>
      </c>
      <c r="M3325" s="114" t="e">
        <f>IF(Produit_Tarif_Stock!#REF!&lt;&gt;0,Produit_Tarif_Stock!#REF!,"")</f>
        <v>#REF!</v>
      </c>
      <c r="N3325" s="454"/>
      <c r="P3325" s="2" t="e">
        <f>IF(Produit_Tarif_Stock!#REF!&lt;&gt;0,Produit_Tarif_Stock!#REF!,"")</f>
        <v>#REF!</v>
      </c>
      <c r="Q3325" s="518" t="e">
        <f>IF(Produit_Tarif_Stock!#REF!&lt;&gt;0,(E3325-(E3325*H3325)-Produit_Tarif_Stock!#REF!)/Produit_Tarif_Stock!#REF!*100,(E3325-(E3325*H3325)-Produit_Tarif_Stock!#REF!)/Produit_Tarif_Stock!#REF!*100)</f>
        <v>#REF!</v>
      </c>
      <c r="R3325" s="523">
        <f t="shared" si="105"/>
        <v>0</v>
      </c>
      <c r="S3325" s="524" t="e">
        <f>Produit_Tarif_Stock!#REF!</f>
        <v>#REF!</v>
      </c>
    </row>
    <row r="3326" spans="1:19" ht="24.75" customHeight="1">
      <c r="A3326" s="228" t="e">
        <f>Produit_Tarif_Stock!#REF!</f>
        <v>#REF!</v>
      </c>
      <c r="B3326" s="118" t="e">
        <f>IF(Produit_Tarif_Stock!#REF!&lt;&gt;"",Produit_Tarif_Stock!#REF!,"")</f>
        <v>#REF!</v>
      </c>
      <c r="C3326" s="502" t="e">
        <f>IF(Produit_Tarif_Stock!#REF!&lt;&gt;"",Produit_Tarif_Stock!#REF!,"")</f>
        <v>#REF!</v>
      </c>
      <c r="D3326" s="505" t="e">
        <f>IF(Produit_Tarif_Stock!#REF!&lt;&gt;"",Produit_Tarif_Stock!#REF!,"")</f>
        <v>#REF!</v>
      </c>
      <c r="E3326" s="514" t="e">
        <f>IF(Produit_Tarif_Stock!#REF!&lt;&gt;0,Produit_Tarif_Stock!#REF!,"")</f>
        <v>#REF!</v>
      </c>
      <c r="F3326" s="2" t="e">
        <f>IF(Produit_Tarif_Stock!#REF!&lt;&gt;"",Produit_Tarif_Stock!#REF!,"")</f>
        <v>#REF!</v>
      </c>
      <c r="G3326" s="506" t="e">
        <f>IF(Produit_Tarif_Stock!#REF!&lt;&gt;0,Produit_Tarif_Stock!#REF!,"")</f>
        <v>#REF!</v>
      </c>
      <c r="I3326" s="506" t="str">
        <f t="shared" si="104"/>
        <v/>
      </c>
      <c r="J3326" s="2" t="e">
        <f>IF(Produit_Tarif_Stock!#REF!&lt;&gt;0,Produit_Tarif_Stock!#REF!,"")</f>
        <v>#REF!</v>
      </c>
      <c r="K3326" s="2" t="e">
        <f>IF(Produit_Tarif_Stock!#REF!&lt;&gt;0,Produit_Tarif_Stock!#REF!,"")</f>
        <v>#REF!</v>
      </c>
      <c r="L3326" s="114" t="e">
        <f>IF(Produit_Tarif_Stock!#REF!&lt;&gt;0,Produit_Tarif_Stock!#REF!,"")</f>
        <v>#REF!</v>
      </c>
      <c r="M3326" s="114" t="e">
        <f>IF(Produit_Tarif_Stock!#REF!&lt;&gt;0,Produit_Tarif_Stock!#REF!,"")</f>
        <v>#REF!</v>
      </c>
      <c r="N3326" s="454"/>
      <c r="P3326" s="2" t="e">
        <f>IF(Produit_Tarif_Stock!#REF!&lt;&gt;0,Produit_Tarif_Stock!#REF!,"")</f>
        <v>#REF!</v>
      </c>
      <c r="Q3326" s="518" t="e">
        <f>IF(Produit_Tarif_Stock!#REF!&lt;&gt;0,(E3326-(E3326*H3326)-Produit_Tarif_Stock!#REF!)/Produit_Tarif_Stock!#REF!*100,(E3326-(E3326*H3326)-Produit_Tarif_Stock!#REF!)/Produit_Tarif_Stock!#REF!*100)</f>
        <v>#REF!</v>
      </c>
      <c r="R3326" s="523">
        <f t="shared" si="105"/>
        <v>0</v>
      </c>
      <c r="S3326" s="524" t="e">
        <f>Produit_Tarif_Stock!#REF!</f>
        <v>#REF!</v>
      </c>
    </row>
    <row r="3327" spans="1:19" ht="24.75" customHeight="1">
      <c r="A3327" s="228" t="e">
        <f>Produit_Tarif_Stock!#REF!</f>
        <v>#REF!</v>
      </c>
      <c r="B3327" s="118" t="e">
        <f>IF(Produit_Tarif_Stock!#REF!&lt;&gt;"",Produit_Tarif_Stock!#REF!,"")</f>
        <v>#REF!</v>
      </c>
      <c r="C3327" s="502" t="e">
        <f>IF(Produit_Tarif_Stock!#REF!&lt;&gt;"",Produit_Tarif_Stock!#REF!,"")</f>
        <v>#REF!</v>
      </c>
      <c r="D3327" s="505" t="e">
        <f>IF(Produit_Tarif_Stock!#REF!&lt;&gt;"",Produit_Tarif_Stock!#REF!,"")</f>
        <v>#REF!</v>
      </c>
      <c r="E3327" s="514" t="e">
        <f>IF(Produit_Tarif_Stock!#REF!&lt;&gt;0,Produit_Tarif_Stock!#REF!,"")</f>
        <v>#REF!</v>
      </c>
      <c r="F3327" s="2" t="e">
        <f>IF(Produit_Tarif_Stock!#REF!&lt;&gt;"",Produit_Tarif_Stock!#REF!,"")</f>
        <v>#REF!</v>
      </c>
      <c r="G3327" s="506" t="e">
        <f>IF(Produit_Tarif_Stock!#REF!&lt;&gt;0,Produit_Tarif_Stock!#REF!,"")</f>
        <v>#REF!</v>
      </c>
      <c r="I3327" s="506" t="str">
        <f t="shared" si="104"/>
        <v/>
      </c>
      <c r="J3327" s="2" t="e">
        <f>IF(Produit_Tarif_Stock!#REF!&lt;&gt;0,Produit_Tarif_Stock!#REF!,"")</f>
        <v>#REF!</v>
      </c>
      <c r="K3327" s="2" t="e">
        <f>IF(Produit_Tarif_Stock!#REF!&lt;&gt;0,Produit_Tarif_Stock!#REF!,"")</f>
        <v>#REF!</v>
      </c>
      <c r="L3327" s="114" t="e">
        <f>IF(Produit_Tarif_Stock!#REF!&lt;&gt;0,Produit_Tarif_Stock!#REF!,"")</f>
        <v>#REF!</v>
      </c>
      <c r="M3327" s="114" t="e">
        <f>IF(Produit_Tarif_Stock!#REF!&lt;&gt;0,Produit_Tarif_Stock!#REF!,"")</f>
        <v>#REF!</v>
      </c>
      <c r="N3327" s="454"/>
      <c r="P3327" s="2" t="e">
        <f>IF(Produit_Tarif_Stock!#REF!&lt;&gt;0,Produit_Tarif_Stock!#REF!,"")</f>
        <v>#REF!</v>
      </c>
      <c r="Q3327" s="518" t="e">
        <f>IF(Produit_Tarif_Stock!#REF!&lt;&gt;0,(E3327-(E3327*H3327)-Produit_Tarif_Stock!#REF!)/Produit_Tarif_Stock!#REF!*100,(E3327-(E3327*H3327)-Produit_Tarif_Stock!#REF!)/Produit_Tarif_Stock!#REF!*100)</f>
        <v>#REF!</v>
      </c>
      <c r="R3327" s="523">
        <f t="shared" si="105"/>
        <v>0</v>
      </c>
      <c r="S3327" s="524" t="e">
        <f>Produit_Tarif_Stock!#REF!</f>
        <v>#REF!</v>
      </c>
    </row>
    <row r="3328" spans="1:19" ht="24.75" customHeight="1">
      <c r="A3328" s="228" t="e">
        <f>Produit_Tarif_Stock!#REF!</f>
        <v>#REF!</v>
      </c>
      <c r="B3328" s="118" t="e">
        <f>IF(Produit_Tarif_Stock!#REF!&lt;&gt;"",Produit_Tarif_Stock!#REF!,"")</f>
        <v>#REF!</v>
      </c>
      <c r="C3328" s="502" t="e">
        <f>IF(Produit_Tarif_Stock!#REF!&lt;&gt;"",Produit_Tarif_Stock!#REF!,"")</f>
        <v>#REF!</v>
      </c>
      <c r="D3328" s="505" t="e">
        <f>IF(Produit_Tarif_Stock!#REF!&lt;&gt;"",Produit_Tarif_Stock!#REF!,"")</f>
        <v>#REF!</v>
      </c>
      <c r="E3328" s="514" t="e">
        <f>IF(Produit_Tarif_Stock!#REF!&lt;&gt;0,Produit_Tarif_Stock!#REF!,"")</f>
        <v>#REF!</v>
      </c>
      <c r="F3328" s="2" t="e">
        <f>IF(Produit_Tarif_Stock!#REF!&lt;&gt;"",Produit_Tarif_Stock!#REF!,"")</f>
        <v>#REF!</v>
      </c>
      <c r="G3328" s="506" t="e">
        <f>IF(Produit_Tarif_Stock!#REF!&lt;&gt;0,Produit_Tarif_Stock!#REF!,"")</f>
        <v>#REF!</v>
      </c>
      <c r="I3328" s="506" t="str">
        <f t="shared" si="104"/>
        <v/>
      </c>
      <c r="J3328" s="2" t="e">
        <f>IF(Produit_Tarif_Stock!#REF!&lt;&gt;0,Produit_Tarif_Stock!#REF!,"")</f>
        <v>#REF!</v>
      </c>
      <c r="K3328" s="2" t="e">
        <f>IF(Produit_Tarif_Stock!#REF!&lt;&gt;0,Produit_Tarif_Stock!#REF!,"")</f>
        <v>#REF!</v>
      </c>
      <c r="L3328" s="114" t="e">
        <f>IF(Produit_Tarif_Stock!#REF!&lt;&gt;0,Produit_Tarif_Stock!#REF!,"")</f>
        <v>#REF!</v>
      </c>
      <c r="M3328" s="114" t="e">
        <f>IF(Produit_Tarif_Stock!#REF!&lt;&gt;0,Produit_Tarif_Stock!#REF!,"")</f>
        <v>#REF!</v>
      </c>
      <c r="N3328" s="454"/>
      <c r="P3328" s="2" t="e">
        <f>IF(Produit_Tarif_Stock!#REF!&lt;&gt;0,Produit_Tarif_Stock!#REF!,"")</f>
        <v>#REF!</v>
      </c>
      <c r="Q3328" s="518" t="e">
        <f>IF(Produit_Tarif_Stock!#REF!&lt;&gt;0,(E3328-(E3328*H3328)-Produit_Tarif_Stock!#REF!)/Produit_Tarif_Stock!#REF!*100,(E3328-(E3328*H3328)-Produit_Tarif_Stock!#REF!)/Produit_Tarif_Stock!#REF!*100)</f>
        <v>#REF!</v>
      </c>
      <c r="R3328" s="523">
        <f t="shared" si="105"/>
        <v>0</v>
      </c>
      <c r="S3328" s="524" t="e">
        <f>Produit_Tarif_Stock!#REF!</f>
        <v>#REF!</v>
      </c>
    </row>
    <row r="3329" spans="1:19" ht="24.75" customHeight="1">
      <c r="A3329" s="228" t="e">
        <f>Produit_Tarif_Stock!#REF!</f>
        <v>#REF!</v>
      </c>
      <c r="B3329" s="118" t="e">
        <f>IF(Produit_Tarif_Stock!#REF!&lt;&gt;"",Produit_Tarif_Stock!#REF!,"")</f>
        <v>#REF!</v>
      </c>
      <c r="C3329" s="502" t="e">
        <f>IF(Produit_Tarif_Stock!#REF!&lt;&gt;"",Produit_Tarif_Stock!#REF!,"")</f>
        <v>#REF!</v>
      </c>
      <c r="D3329" s="505" t="e">
        <f>IF(Produit_Tarif_Stock!#REF!&lt;&gt;"",Produit_Tarif_Stock!#REF!,"")</f>
        <v>#REF!</v>
      </c>
      <c r="E3329" s="514" t="e">
        <f>IF(Produit_Tarif_Stock!#REF!&lt;&gt;0,Produit_Tarif_Stock!#REF!,"")</f>
        <v>#REF!</v>
      </c>
      <c r="F3329" s="2" t="e">
        <f>IF(Produit_Tarif_Stock!#REF!&lt;&gt;"",Produit_Tarif_Stock!#REF!,"")</f>
        <v>#REF!</v>
      </c>
      <c r="G3329" s="506" t="e">
        <f>IF(Produit_Tarif_Stock!#REF!&lt;&gt;0,Produit_Tarif_Stock!#REF!,"")</f>
        <v>#REF!</v>
      </c>
      <c r="I3329" s="506" t="str">
        <f t="shared" si="104"/>
        <v/>
      </c>
      <c r="J3329" s="2" t="e">
        <f>IF(Produit_Tarif_Stock!#REF!&lt;&gt;0,Produit_Tarif_Stock!#REF!,"")</f>
        <v>#REF!</v>
      </c>
      <c r="K3329" s="2" t="e">
        <f>IF(Produit_Tarif_Stock!#REF!&lt;&gt;0,Produit_Tarif_Stock!#REF!,"")</f>
        <v>#REF!</v>
      </c>
      <c r="L3329" s="114" t="e">
        <f>IF(Produit_Tarif_Stock!#REF!&lt;&gt;0,Produit_Tarif_Stock!#REF!,"")</f>
        <v>#REF!</v>
      </c>
      <c r="M3329" s="114" t="e">
        <f>IF(Produit_Tarif_Stock!#REF!&lt;&gt;0,Produit_Tarif_Stock!#REF!,"")</f>
        <v>#REF!</v>
      </c>
      <c r="N3329" s="454"/>
      <c r="P3329" s="2" t="e">
        <f>IF(Produit_Tarif_Stock!#REF!&lt;&gt;0,Produit_Tarif_Stock!#REF!,"")</f>
        <v>#REF!</v>
      </c>
      <c r="Q3329" s="518" t="e">
        <f>IF(Produit_Tarif_Stock!#REF!&lt;&gt;0,(E3329-(E3329*H3329)-Produit_Tarif_Stock!#REF!)/Produit_Tarif_Stock!#REF!*100,(E3329-(E3329*H3329)-Produit_Tarif_Stock!#REF!)/Produit_Tarif_Stock!#REF!*100)</f>
        <v>#REF!</v>
      </c>
      <c r="R3329" s="523">
        <f t="shared" si="105"/>
        <v>0</v>
      </c>
      <c r="S3329" s="524" t="e">
        <f>Produit_Tarif_Stock!#REF!</f>
        <v>#REF!</v>
      </c>
    </row>
    <row r="3330" spans="1:19" ht="24.75" customHeight="1">
      <c r="A3330" s="228" t="e">
        <f>Produit_Tarif_Stock!#REF!</f>
        <v>#REF!</v>
      </c>
      <c r="B3330" s="118" t="e">
        <f>IF(Produit_Tarif_Stock!#REF!&lt;&gt;"",Produit_Tarif_Stock!#REF!,"")</f>
        <v>#REF!</v>
      </c>
      <c r="C3330" s="502" t="e">
        <f>IF(Produit_Tarif_Stock!#REF!&lt;&gt;"",Produit_Tarif_Stock!#REF!,"")</f>
        <v>#REF!</v>
      </c>
      <c r="D3330" s="505" t="e">
        <f>IF(Produit_Tarif_Stock!#REF!&lt;&gt;"",Produit_Tarif_Stock!#REF!,"")</f>
        <v>#REF!</v>
      </c>
      <c r="E3330" s="514" t="e">
        <f>IF(Produit_Tarif_Stock!#REF!&lt;&gt;0,Produit_Tarif_Stock!#REF!,"")</f>
        <v>#REF!</v>
      </c>
      <c r="F3330" s="2" t="e">
        <f>IF(Produit_Tarif_Stock!#REF!&lt;&gt;"",Produit_Tarif_Stock!#REF!,"")</f>
        <v>#REF!</v>
      </c>
      <c r="G3330" s="506" t="e">
        <f>IF(Produit_Tarif_Stock!#REF!&lt;&gt;0,Produit_Tarif_Stock!#REF!,"")</f>
        <v>#REF!</v>
      </c>
      <c r="I3330" s="506" t="str">
        <f t="shared" si="104"/>
        <v/>
      </c>
      <c r="J3330" s="2" t="e">
        <f>IF(Produit_Tarif_Stock!#REF!&lt;&gt;0,Produit_Tarif_Stock!#REF!,"")</f>
        <v>#REF!</v>
      </c>
      <c r="K3330" s="2" t="e">
        <f>IF(Produit_Tarif_Stock!#REF!&lt;&gt;0,Produit_Tarif_Stock!#REF!,"")</f>
        <v>#REF!</v>
      </c>
      <c r="L3330" s="114" t="e">
        <f>IF(Produit_Tarif_Stock!#REF!&lt;&gt;0,Produit_Tarif_Stock!#REF!,"")</f>
        <v>#REF!</v>
      </c>
      <c r="M3330" s="114" t="e">
        <f>IF(Produit_Tarif_Stock!#REF!&lt;&gt;0,Produit_Tarif_Stock!#REF!,"")</f>
        <v>#REF!</v>
      </c>
      <c r="N3330" s="454"/>
      <c r="P3330" s="2" t="e">
        <f>IF(Produit_Tarif_Stock!#REF!&lt;&gt;0,Produit_Tarif_Stock!#REF!,"")</f>
        <v>#REF!</v>
      </c>
      <c r="Q3330" s="518" t="e">
        <f>IF(Produit_Tarif_Stock!#REF!&lt;&gt;0,(E3330-(E3330*H3330)-Produit_Tarif_Stock!#REF!)/Produit_Tarif_Stock!#REF!*100,(E3330-(E3330*H3330)-Produit_Tarif_Stock!#REF!)/Produit_Tarif_Stock!#REF!*100)</f>
        <v>#REF!</v>
      </c>
      <c r="R3330" s="523">
        <f t="shared" si="105"/>
        <v>0</v>
      </c>
      <c r="S3330" s="524" t="e">
        <f>Produit_Tarif_Stock!#REF!</f>
        <v>#REF!</v>
      </c>
    </row>
    <row r="3331" spans="1:19" ht="24.75" customHeight="1">
      <c r="A3331" s="228" t="e">
        <f>Produit_Tarif_Stock!#REF!</f>
        <v>#REF!</v>
      </c>
      <c r="B3331" s="118" t="e">
        <f>IF(Produit_Tarif_Stock!#REF!&lt;&gt;"",Produit_Tarif_Stock!#REF!,"")</f>
        <v>#REF!</v>
      </c>
      <c r="C3331" s="502" t="e">
        <f>IF(Produit_Tarif_Stock!#REF!&lt;&gt;"",Produit_Tarif_Stock!#REF!,"")</f>
        <v>#REF!</v>
      </c>
      <c r="D3331" s="505" t="e">
        <f>IF(Produit_Tarif_Stock!#REF!&lt;&gt;"",Produit_Tarif_Stock!#REF!,"")</f>
        <v>#REF!</v>
      </c>
      <c r="E3331" s="514" t="e">
        <f>IF(Produit_Tarif_Stock!#REF!&lt;&gt;0,Produit_Tarif_Stock!#REF!,"")</f>
        <v>#REF!</v>
      </c>
      <c r="F3331" s="2" t="e">
        <f>IF(Produit_Tarif_Stock!#REF!&lt;&gt;"",Produit_Tarif_Stock!#REF!,"")</f>
        <v>#REF!</v>
      </c>
      <c r="G3331" s="506" t="e">
        <f>IF(Produit_Tarif_Stock!#REF!&lt;&gt;0,Produit_Tarif_Stock!#REF!,"")</f>
        <v>#REF!</v>
      </c>
      <c r="I3331" s="506" t="str">
        <f t="shared" si="104"/>
        <v/>
      </c>
      <c r="J3331" s="2" t="e">
        <f>IF(Produit_Tarif_Stock!#REF!&lt;&gt;0,Produit_Tarif_Stock!#REF!,"")</f>
        <v>#REF!</v>
      </c>
      <c r="K3331" s="2" t="e">
        <f>IF(Produit_Tarif_Stock!#REF!&lt;&gt;0,Produit_Tarif_Stock!#REF!,"")</f>
        <v>#REF!</v>
      </c>
      <c r="L3331" s="114" t="e">
        <f>IF(Produit_Tarif_Stock!#REF!&lt;&gt;0,Produit_Tarif_Stock!#REF!,"")</f>
        <v>#REF!</v>
      </c>
      <c r="M3331" s="114" t="e">
        <f>IF(Produit_Tarif_Stock!#REF!&lt;&gt;0,Produit_Tarif_Stock!#REF!,"")</f>
        <v>#REF!</v>
      </c>
      <c r="N3331" s="454"/>
      <c r="P3331" s="2" t="e">
        <f>IF(Produit_Tarif_Stock!#REF!&lt;&gt;0,Produit_Tarif_Stock!#REF!,"")</f>
        <v>#REF!</v>
      </c>
      <c r="Q3331" s="518" t="e">
        <f>IF(Produit_Tarif_Stock!#REF!&lt;&gt;0,(E3331-(E3331*H3331)-Produit_Tarif_Stock!#REF!)/Produit_Tarif_Stock!#REF!*100,(E3331-(E3331*H3331)-Produit_Tarif_Stock!#REF!)/Produit_Tarif_Stock!#REF!*100)</f>
        <v>#REF!</v>
      </c>
      <c r="R3331" s="523">
        <f t="shared" si="105"/>
        <v>0</v>
      </c>
      <c r="S3331" s="524" t="e">
        <f>Produit_Tarif_Stock!#REF!</f>
        <v>#REF!</v>
      </c>
    </row>
    <row r="3332" spans="1:19" ht="24.75" customHeight="1">
      <c r="A3332" s="228" t="e">
        <f>Produit_Tarif_Stock!#REF!</f>
        <v>#REF!</v>
      </c>
      <c r="B3332" s="118" t="e">
        <f>IF(Produit_Tarif_Stock!#REF!&lt;&gt;"",Produit_Tarif_Stock!#REF!,"")</f>
        <v>#REF!</v>
      </c>
      <c r="C3332" s="502" t="e">
        <f>IF(Produit_Tarif_Stock!#REF!&lt;&gt;"",Produit_Tarif_Stock!#REF!,"")</f>
        <v>#REF!</v>
      </c>
      <c r="D3332" s="505" t="e">
        <f>IF(Produit_Tarif_Stock!#REF!&lt;&gt;"",Produit_Tarif_Stock!#REF!,"")</f>
        <v>#REF!</v>
      </c>
      <c r="E3332" s="514" t="e">
        <f>IF(Produit_Tarif_Stock!#REF!&lt;&gt;0,Produit_Tarif_Stock!#REF!,"")</f>
        <v>#REF!</v>
      </c>
      <c r="F3332" s="2" t="e">
        <f>IF(Produit_Tarif_Stock!#REF!&lt;&gt;"",Produit_Tarif_Stock!#REF!,"")</f>
        <v>#REF!</v>
      </c>
      <c r="G3332" s="506" t="e">
        <f>IF(Produit_Tarif_Stock!#REF!&lt;&gt;0,Produit_Tarif_Stock!#REF!,"")</f>
        <v>#REF!</v>
      </c>
      <c r="I3332" s="506" t="str">
        <f t="shared" si="104"/>
        <v/>
      </c>
      <c r="J3332" s="2" t="e">
        <f>IF(Produit_Tarif_Stock!#REF!&lt;&gt;0,Produit_Tarif_Stock!#REF!,"")</f>
        <v>#REF!</v>
      </c>
      <c r="K3332" s="2" t="e">
        <f>IF(Produit_Tarif_Stock!#REF!&lt;&gt;0,Produit_Tarif_Stock!#REF!,"")</f>
        <v>#REF!</v>
      </c>
      <c r="L3332" s="114" t="e">
        <f>IF(Produit_Tarif_Stock!#REF!&lt;&gt;0,Produit_Tarif_Stock!#REF!,"")</f>
        <v>#REF!</v>
      </c>
      <c r="M3332" s="114" t="e">
        <f>IF(Produit_Tarif_Stock!#REF!&lt;&gt;0,Produit_Tarif_Stock!#REF!,"")</f>
        <v>#REF!</v>
      </c>
      <c r="N3332" s="454"/>
      <c r="P3332" s="2" t="e">
        <f>IF(Produit_Tarif_Stock!#REF!&lt;&gt;0,Produit_Tarif_Stock!#REF!,"")</f>
        <v>#REF!</v>
      </c>
      <c r="Q3332" s="518" t="e">
        <f>IF(Produit_Tarif_Stock!#REF!&lt;&gt;0,(E3332-(E3332*H3332)-Produit_Tarif_Stock!#REF!)/Produit_Tarif_Stock!#REF!*100,(E3332-(E3332*H3332)-Produit_Tarif_Stock!#REF!)/Produit_Tarif_Stock!#REF!*100)</f>
        <v>#REF!</v>
      </c>
      <c r="R3332" s="523">
        <f t="shared" si="105"/>
        <v>0</v>
      </c>
      <c r="S3332" s="524" t="e">
        <f>Produit_Tarif_Stock!#REF!</f>
        <v>#REF!</v>
      </c>
    </row>
    <row r="3333" spans="1:19" ht="24.75" customHeight="1">
      <c r="A3333" s="228" t="e">
        <f>Produit_Tarif_Stock!#REF!</f>
        <v>#REF!</v>
      </c>
      <c r="B3333" s="118" t="e">
        <f>IF(Produit_Tarif_Stock!#REF!&lt;&gt;"",Produit_Tarif_Stock!#REF!,"")</f>
        <v>#REF!</v>
      </c>
      <c r="C3333" s="502" t="e">
        <f>IF(Produit_Tarif_Stock!#REF!&lt;&gt;"",Produit_Tarif_Stock!#REF!,"")</f>
        <v>#REF!</v>
      </c>
      <c r="D3333" s="505" t="e">
        <f>IF(Produit_Tarif_Stock!#REF!&lt;&gt;"",Produit_Tarif_Stock!#REF!,"")</f>
        <v>#REF!</v>
      </c>
      <c r="E3333" s="514" t="e">
        <f>IF(Produit_Tarif_Stock!#REF!&lt;&gt;0,Produit_Tarif_Stock!#REF!,"")</f>
        <v>#REF!</v>
      </c>
      <c r="F3333" s="2" t="e">
        <f>IF(Produit_Tarif_Stock!#REF!&lt;&gt;"",Produit_Tarif_Stock!#REF!,"")</f>
        <v>#REF!</v>
      </c>
      <c r="G3333" s="506" t="e">
        <f>IF(Produit_Tarif_Stock!#REF!&lt;&gt;0,Produit_Tarif_Stock!#REF!,"")</f>
        <v>#REF!</v>
      </c>
      <c r="I3333" s="506" t="str">
        <f t="shared" si="104"/>
        <v/>
      </c>
      <c r="J3333" s="2" t="e">
        <f>IF(Produit_Tarif_Stock!#REF!&lt;&gt;0,Produit_Tarif_Stock!#REF!,"")</f>
        <v>#REF!</v>
      </c>
      <c r="K3333" s="2" t="e">
        <f>IF(Produit_Tarif_Stock!#REF!&lt;&gt;0,Produit_Tarif_Stock!#REF!,"")</f>
        <v>#REF!</v>
      </c>
      <c r="L3333" s="114" t="e">
        <f>IF(Produit_Tarif_Stock!#REF!&lt;&gt;0,Produit_Tarif_Stock!#REF!,"")</f>
        <v>#REF!</v>
      </c>
      <c r="M3333" s="114" t="e">
        <f>IF(Produit_Tarif_Stock!#REF!&lt;&gt;0,Produit_Tarif_Stock!#REF!,"")</f>
        <v>#REF!</v>
      </c>
      <c r="N3333" s="454"/>
      <c r="P3333" s="2" t="e">
        <f>IF(Produit_Tarif_Stock!#REF!&lt;&gt;0,Produit_Tarif_Stock!#REF!,"")</f>
        <v>#REF!</v>
      </c>
      <c r="Q3333" s="518" t="e">
        <f>IF(Produit_Tarif_Stock!#REF!&lt;&gt;0,(E3333-(E3333*H3333)-Produit_Tarif_Stock!#REF!)/Produit_Tarif_Stock!#REF!*100,(E3333-(E3333*H3333)-Produit_Tarif_Stock!#REF!)/Produit_Tarif_Stock!#REF!*100)</f>
        <v>#REF!</v>
      </c>
      <c r="R3333" s="523">
        <f t="shared" si="105"/>
        <v>0</v>
      </c>
      <c r="S3333" s="524" t="e">
        <f>Produit_Tarif_Stock!#REF!</f>
        <v>#REF!</v>
      </c>
    </row>
    <row r="3334" spans="1:19" ht="24.75" customHeight="1">
      <c r="A3334" s="228" t="e">
        <f>Produit_Tarif_Stock!#REF!</f>
        <v>#REF!</v>
      </c>
      <c r="B3334" s="118" t="e">
        <f>IF(Produit_Tarif_Stock!#REF!&lt;&gt;"",Produit_Tarif_Stock!#REF!,"")</f>
        <v>#REF!</v>
      </c>
      <c r="C3334" s="502" t="e">
        <f>IF(Produit_Tarif_Stock!#REF!&lt;&gt;"",Produit_Tarif_Stock!#REF!,"")</f>
        <v>#REF!</v>
      </c>
      <c r="D3334" s="505" t="e">
        <f>IF(Produit_Tarif_Stock!#REF!&lt;&gt;"",Produit_Tarif_Stock!#REF!,"")</f>
        <v>#REF!</v>
      </c>
      <c r="E3334" s="514" t="e">
        <f>IF(Produit_Tarif_Stock!#REF!&lt;&gt;0,Produit_Tarif_Stock!#REF!,"")</f>
        <v>#REF!</v>
      </c>
      <c r="F3334" s="2" t="e">
        <f>IF(Produit_Tarif_Stock!#REF!&lt;&gt;"",Produit_Tarif_Stock!#REF!,"")</f>
        <v>#REF!</v>
      </c>
      <c r="G3334" s="506" t="e">
        <f>IF(Produit_Tarif_Stock!#REF!&lt;&gt;0,Produit_Tarif_Stock!#REF!,"")</f>
        <v>#REF!</v>
      </c>
      <c r="I3334" s="506" t="str">
        <f t="shared" si="104"/>
        <v/>
      </c>
      <c r="J3334" s="2" t="e">
        <f>IF(Produit_Tarif_Stock!#REF!&lt;&gt;0,Produit_Tarif_Stock!#REF!,"")</f>
        <v>#REF!</v>
      </c>
      <c r="K3334" s="2" t="e">
        <f>IF(Produit_Tarif_Stock!#REF!&lt;&gt;0,Produit_Tarif_Stock!#REF!,"")</f>
        <v>#REF!</v>
      </c>
      <c r="L3334" s="114" t="e">
        <f>IF(Produit_Tarif_Stock!#REF!&lt;&gt;0,Produit_Tarif_Stock!#REF!,"")</f>
        <v>#REF!</v>
      </c>
      <c r="M3334" s="114" t="e">
        <f>IF(Produit_Tarif_Stock!#REF!&lt;&gt;0,Produit_Tarif_Stock!#REF!,"")</f>
        <v>#REF!</v>
      </c>
      <c r="N3334" s="454"/>
      <c r="P3334" s="2" t="e">
        <f>IF(Produit_Tarif_Stock!#REF!&lt;&gt;0,Produit_Tarif_Stock!#REF!,"")</f>
        <v>#REF!</v>
      </c>
      <c r="Q3334" s="518" t="e">
        <f>IF(Produit_Tarif_Stock!#REF!&lt;&gt;0,(E3334-(E3334*H3334)-Produit_Tarif_Stock!#REF!)/Produit_Tarif_Stock!#REF!*100,(E3334-(E3334*H3334)-Produit_Tarif_Stock!#REF!)/Produit_Tarif_Stock!#REF!*100)</f>
        <v>#REF!</v>
      </c>
      <c r="R3334" s="523">
        <f t="shared" si="105"/>
        <v>0</v>
      </c>
      <c r="S3334" s="524" t="e">
        <f>Produit_Tarif_Stock!#REF!</f>
        <v>#REF!</v>
      </c>
    </row>
    <row r="3335" spans="1:19" ht="24.75" customHeight="1">
      <c r="A3335" s="228" t="e">
        <f>Produit_Tarif_Stock!#REF!</f>
        <v>#REF!</v>
      </c>
      <c r="B3335" s="118" t="e">
        <f>IF(Produit_Tarif_Stock!#REF!&lt;&gt;"",Produit_Tarif_Stock!#REF!,"")</f>
        <v>#REF!</v>
      </c>
      <c r="C3335" s="502" t="e">
        <f>IF(Produit_Tarif_Stock!#REF!&lt;&gt;"",Produit_Tarif_Stock!#REF!,"")</f>
        <v>#REF!</v>
      </c>
      <c r="D3335" s="505" t="e">
        <f>IF(Produit_Tarif_Stock!#REF!&lt;&gt;"",Produit_Tarif_Stock!#REF!,"")</f>
        <v>#REF!</v>
      </c>
      <c r="E3335" s="514" t="e">
        <f>IF(Produit_Tarif_Stock!#REF!&lt;&gt;0,Produit_Tarif_Stock!#REF!,"")</f>
        <v>#REF!</v>
      </c>
      <c r="F3335" s="2" t="e">
        <f>IF(Produit_Tarif_Stock!#REF!&lt;&gt;"",Produit_Tarif_Stock!#REF!,"")</f>
        <v>#REF!</v>
      </c>
      <c r="G3335" s="506" t="e">
        <f>IF(Produit_Tarif_Stock!#REF!&lt;&gt;0,Produit_Tarif_Stock!#REF!,"")</f>
        <v>#REF!</v>
      </c>
      <c r="I3335" s="506" t="str">
        <f t="shared" ref="I3335:I3398" si="106">IF(H3335&gt;0,E3335-(E3335*H3335),"")</f>
        <v/>
      </c>
      <c r="J3335" s="2" t="e">
        <f>IF(Produit_Tarif_Stock!#REF!&lt;&gt;0,Produit_Tarif_Stock!#REF!,"")</f>
        <v>#REF!</v>
      </c>
      <c r="K3335" s="2" t="e">
        <f>IF(Produit_Tarif_Stock!#REF!&lt;&gt;0,Produit_Tarif_Stock!#REF!,"")</f>
        <v>#REF!</v>
      </c>
      <c r="L3335" s="114" t="e">
        <f>IF(Produit_Tarif_Stock!#REF!&lt;&gt;0,Produit_Tarif_Stock!#REF!,"")</f>
        <v>#REF!</v>
      </c>
      <c r="M3335" s="114" t="e">
        <f>IF(Produit_Tarif_Stock!#REF!&lt;&gt;0,Produit_Tarif_Stock!#REF!,"")</f>
        <v>#REF!</v>
      </c>
      <c r="N3335" s="454"/>
      <c r="P3335" s="2" t="e">
        <f>IF(Produit_Tarif_Stock!#REF!&lt;&gt;0,Produit_Tarif_Stock!#REF!,"")</f>
        <v>#REF!</v>
      </c>
      <c r="Q3335" s="518" t="e">
        <f>IF(Produit_Tarif_Stock!#REF!&lt;&gt;0,(E3335-(E3335*H3335)-Produit_Tarif_Stock!#REF!)/Produit_Tarif_Stock!#REF!*100,(E3335-(E3335*H3335)-Produit_Tarif_Stock!#REF!)/Produit_Tarif_Stock!#REF!*100)</f>
        <v>#REF!</v>
      </c>
      <c r="R3335" s="523">
        <f t="shared" ref="R3335:R3398" si="107">SUM(H3335:H5328)</f>
        <v>0</v>
      </c>
      <c r="S3335" s="524" t="e">
        <f>Produit_Tarif_Stock!#REF!</f>
        <v>#REF!</v>
      </c>
    </row>
    <row r="3336" spans="1:19" ht="24.75" customHeight="1">
      <c r="A3336" s="228" t="e">
        <f>Produit_Tarif_Stock!#REF!</f>
        <v>#REF!</v>
      </c>
      <c r="B3336" s="118" t="e">
        <f>IF(Produit_Tarif_Stock!#REF!&lt;&gt;"",Produit_Tarif_Stock!#REF!,"")</f>
        <v>#REF!</v>
      </c>
      <c r="C3336" s="502" t="e">
        <f>IF(Produit_Tarif_Stock!#REF!&lt;&gt;"",Produit_Tarif_Stock!#REF!,"")</f>
        <v>#REF!</v>
      </c>
      <c r="D3336" s="505" t="e">
        <f>IF(Produit_Tarif_Stock!#REF!&lt;&gt;"",Produit_Tarif_Stock!#REF!,"")</f>
        <v>#REF!</v>
      </c>
      <c r="E3336" s="514" t="e">
        <f>IF(Produit_Tarif_Stock!#REF!&lt;&gt;0,Produit_Tarif_Stock!#REF!,"")</f>
        <v>#REF!</v>
      </c>
      <c r="F3336" s="2" t="e">
        <f>IF(Produit_Tarif_Stock!#REF!&lt;&gt;"",Produit_Tarif_Stock!#REF!,"")</f>
        <v>#REF!</v>
      </c>
      <c r="G3336" s="506" t="e">
        <f>IF(Produit_Tarif_Stock!#REF!&lt;&gt;0,Produit_Tarif_Stock!#REF!,"")</f>
        <v>#REF!</v>
      </c>
      <c r="I3336" s="506" t="str">
        <f t="shared" si="106"/>
        <v/>
      </c>
      <c r="J3336" s="2" t="e">
        <f>IF(Produit_Tarif_Stock!#REF!&lt;&gt;0,Produit_Tarif_Stock!#REF!,"")</f>
        <v>#REF!</v>
      </c>
      <c r="K3336" s="2" t="e">
        <f>IF(Produit_Tarif_Stock!#REF!&lt;&gt;0,Produit_Tarif_Stock!#REF!,"")</f>
        <v>#REF!</v>
      </c>
      <c r="L3336" s="114" t="e">
        <f>IF(Produit_Tarif_Stock!#REF!&lt;&gt;0,Produit_Tarif_Stock!#REF!,"")</f>
        <v>#REF!</v>
      </c>
      <c r="M3336" s="114" t="e">
        <f>IF(Produit_Tarif_Stock!#REF!&lt;&gt;0,Produit_Tarif_Stock!#REF!,"")</f>
        <v>#REF!</v>
      </c>
      <c r="N3336" s="454"/>
      <c r="P3336" s="2" t="e">
        <f>IF(Produit_Tarif_Stock!#REF!&lt;&gt;0,Produit_Tarif_Stock!#REF!,"")</f>
        <v>#REF!</v>
      </c>
      <c r="Q3336" s="518" t="e">
        <f>IF(Produit_Tarif_Stock!#REF!&lt;&gt;0,(E3336-(E3336*H3336)-Produit_Tarif_Stock!#REF!)/Produit_Tarif_Stock!#REF!*100,(E3336-(E3336*H3336)-Produit_Tarif_Stock!#REF!)/Produit_Tarif_Stock!#REF!*100)</f>
        <v>#REF!</v>
      </c>
      <c r="R3336" s="523">
        <f t="shared" si="107"/>
        <v>0</v>
      </c>
      <c r="S3336" s="524" t="e">
        <f>Produit_Tarif_Stock!#REF!</f>
        <v>#REF!</v>
      </c>
    </row>
    <row r="3337" spans="1:19" ht="24.75" customHeight="1">
      <c r="A3337" s="228" t="e">
        <f>Produit_Tarif_Stock!#REF!</f>
        <v>#REF!</v>
      </c>
      <c r="B3337" s="118" t="e">
        <f>IF(Produit_Tarif_Stock!#REF!&lt;&gt;"",Produit_Tarif_Stock!#REF!,"")</f>
        <v>#REF!</v>
      </c>
      <c r="C3337" s="502" t="e">
        <f>IF(Produit_Tarif_Stock!#REF!&lt;&gt;"",Produit_Tarif_Stock!#REF!,"")</f>
        <v>#REF!</v>
      </c>
      <c r="D3337" s="505" t="e">
        <f>IF(Produit_Tarif_Stock!#REF!&lt;&gt;"",Produit_Tarif_Stock!#REF!,"")</f>
        <v>#REF!</v>
      </c>
      <c r="E3337" s="514" t="e">
        <f>IF(Produit_Tarif_Stock!#REF!&lt;&gt;0,Produit_Tarif_Stock!#REF!,"")</f>
        <v>#REF!</v>
      </c>
      <c r="F3337" s="2" t="e">
        <f>IF(Produit_Tarif_Stock!#REF!&lt;&gt;"",Produit_Tarif_Stock!#REF!,"")</f>
        <v>#REF!</v>
      </c>
      <c r="G3337" s="506" t="e">
        <f>IF(Produit_Tarif_Stock!#REF!&lt;&gt;0,Produit_Tarif_Stock!#REF!,"")</f>
        <v>#REF!</v>
      </c>
      <c r="I3337" s="506" t="str">
        <f t="shared" si="106"/>
        <v/>
      </c>
      <c r="J3337" s="2" t="e">
        <f>IF(Produit_Tarif_Stock!#REF!&lt;&gt;0,Produit_Tarif_Stock!#REF!,"")</f>
        <v>#REF!</v>
      </c>
      <c r="K3337" s="2" t="e">
        <f>IF(Produit_Tarif_Stock!#REF!&lt;&gt;0,Produit_Tarif_Stock!#REF!,"")</f>
        <v>#REF!</v>
      </c>
      <c r="L3337" s="114" t="e">
        <f>IF(Produit_Tarif_Stock!#REF!&lt;&gt;0,Produit_Tarif_Stock!#REF!,"")</f>
        <v>#REF!</v>
      </c>
      <c r="M3337" s="114" t="e">
        <f>IF(Produit_Tarif_Stock!#REF!&lt;&gt;0,Produit_Tarif_Stock!#REF!,"")</f>
        <v>#REF!</v>
      </c>
      <c r="N3337" s="454"/>
      <c r="P3337" s="2" t="e">
        <f>IF(Produit_Tarif_Stock!#REF!&lt;&gt;0,Produit_Tarif_Stock!#REF!,"")</f>
        <v>#REF!</v>
      </c>
      <c r="Q3337" s="518" t="e">
        <f>IF(Produit_Tarif_Stock!#REF!&lt;&gt;0,(E3337-(E3337*H3337)-Produit_Tarif_Stock!#REF!)/Produit_Tarif_Stock!#REF!*100,(E3337-(E3337*H3337)-Produit_Tarif_Stock!#REF!)/Produit_Tarif_Stock!#REF!*100)</f>
        <v>#REF!</v>
      </c>
      <c r="R3337" s="523">
        <f t="shared" si="107"/>
        <v>0</v>
      </c>
      <c r="S3337" s="524" t="e">
        <f>Produit_Tarif_Stock!#REF!</f>
        <v>#REF!</v>
      </c>
    </row>
    <row r="3338" spans="1:19" ht="24.75" customHeight="1">
      <c r="A3338" s="228" t="e">
        <f>Produit_Tarif_Stock!#REF!</f>
        <v>#REF!</v>
      </c>
      <c r="B3338" s="118" t="e">
        <f>IF(Produit_Tarif_Stock!#REF!&lt;&gt;"",Produit_Tarif_Stock!#REF!,"")</f>
        <v>#REF!</v>
      </c>
      <c r="C3338" s="502" t="e">
        <f>IF(Produit_Tarif_Stock!#REF!&lt;&gt;"",Produit_Tarif_Stock!#REF!,"")</f>
        <v>#REF!</v>
      </c>
      <c r="D3338" s="505" t="e">
        <f>IF(Produit_Tarif_Stock!#REF!&lt;&gt;"",Produit_Tarif_Stock!#REF!,"")</f>
        <v>#REF!</v>
      </c>
      <c r="E3338" s="514" t="e">
        <f>IF(Produit_Tarif_Stock!#REF!&lt;&gt;0,Produit_Tarif_Stock!#REF!,"")</f>
        <v>#REF!</v>
      </c>
      <c r="F3338" s="2" t="e">
        <f>IF(Produit_Tarif_Stock!#REF!&lt;&gt;"",Produit_Tarif_Stock!#REF!,"")</f>
        <v>#REF!</v>
      </c>
      <c r="G3338" s="506" t="e">
        <f>IF(Produit_Tarif_Stock!#REF!&lt;&gt;0,Produit_Tarif_Stock!#REF!,"")</f>
        <v>#REF!</v>
      </c>
      <c r="I3338" s="506" t="str">
        <f t="shared" si="106"/>
        <v/>
      </c>
      <c r="J3338" s="2" t="e">
        <f>IF(Produit_Tarif_Stock!#REF!&lt;&gt;0,Produit_Tarif_Stock!#REF!,"")</f>
        <v>#REF!</v>
      </c>
      <c r="K3338" s="2" t="e">
        <f>IF(Produit_Tarif_Stock!#REF!&lt;&gt;0,Produit_Tarif_Stock!#REF!,"")</f>
        <v>#REF!</v>
      </c>
      <c r="L3338" s="114" t="e">
        <f>IF(Produit_Tarif_Stock!#REF!&lt;&gt;0,Produit_Tarif_Stock!#REF!,"")</f>
        <v>#REF!</v>
      </c>
      <c r="M3338" s="114" t="e">
        <f>IF(Produit_Tarif_Stock!#REF!&lt;&gt;0,Produit_Tarif_Stock!#REF!,"")</f>
        <v>#REF!</v>
      </c>
      <c r="N3338" s="454"/>
      <c r="P3338" s="2" t="e">
        <f>IF(Produit_Tarif_Stock!#REF!&lt;&gt;0,Produit_Tarif_Stock!#REF!,"")</f>
        <v>#REF!</v>
      </c>
      <c r="Q3338" s="518" t="e">
        <f>IF(Produit_Tarif_Stock!#REF!&lt;&gt;0,(E3338-(E3338*H3338)-Produit_Tarif_Stock!#REF!)/Produit_Tarif_Stock!#REF!*100,(E3338-(E3338*H3338)-Produit_Tarif_Stock!#REF!)/Produit_Tarif_Stock!#REF!*100)</f>
        <v>#REF!</v>
      </c>
      <c r="R3338" s="523">
        <f t="shared" si="107"/>
        <v>0</v>
      </c>
      <c r="S3338" s="524" t="e">
        <f>Produit_Tarif_Stock!#REF!</f>
        <v>#REF!</v>
      </c>
    </row>
    <row r="3339" spans="1:19" ht="24.75" customHeight="1">
      <c r="A3339" s="228" t="e">
        <f>Produit_Tarif_Stock!#REF!</f>
        <v>#REF!</v>
      </c>
      <c r="B3339" s="118" t="e">
        <f>IF(Produit_Tarif_Stock!#REF!&lt;&gt;"",Produit_Tarif_Stock!#REF!,"")</f>
        <v>#REF!</v>
      </c>
      <c r="C3339" s="502" t="e">
        <f>IF(Produit_Tarif_Stock!#REF!&lt;&gt;"",Produit_Tarif_Stock!#REF!,"")</f>
        <v>#REF!</v>
      </c>
      <c r="D3339" s="505" t="e">
        <f>IF(Produit_Tarif_Stock!#REF!&lt;&gt;"",Produit_Tarif_Stock!#REF!,"")</f>
        <v>#REF!</v>
      </c>
      <c r="E3339" s="514" t="e">
        <f>IF(Produit_Tarif_Stock!#REF!&lt;&gt;0,Produit_Tarif_Stock!#REF!,"")</f>
        <v>#REF!</v>
      </c>
      <c r="F3339" s="2" t="e">
        <f>IF(Produit_Tarif_Stock!#REF!&lt;&gt;"",Produit_Tarif_Stock!#REF!,"")</f>
        <v>#REF!</v>
      </c>
      <c r="G3339" s="506" t="e">
        <f>IF(Produit_Tarif_Stock!#REF!&lt;&gt;0,Produit_Tarif_Stock!#REF!,"")</f>
        <v>#REF!</v>
      </c>
      <c r="I3339" s="506" t="str">
        <f t="shared" si="106"/>
        <v/>
      </c>
      <c r="J3339" s="2" t="e">
        <f>IF(Produit_Tarif_Stock!#REF!&lt;&gt;0,Produit_Tarif_Stock!#REF!,"")</f>
        <v>#REF!</v>
      </c>
      <c r="K3339" s="2" t="e">
        <f>IF(Produit_Tarif_Stock!#REF!&lt;&gt;0,Produit_Tarif_Stock!#REF!,"")</f>
        <v>#REF!</v>
      </c>
      <c r="L3339" s="114" t="e">
        <f>IF(Produit_Tarif_Stock!#REF!&lt;&gt;0,Produit_Tarif_Stock!#REF!,"")</f>
        <v>#REF!</v>
      </c>
      <c r="M3339" s="114" t="e">
        <f>IF(Produit_Tarif_Stock!#REF!&lt;&gt;0,Produit_Tarif_Stock!#REF!,"")</f>
        <v>#REF!</v>
      </c>
      <c r="N3339" s="454"/>
      <c r="P3339" s="2" t="e">
        <f>IF(Produit_Tarif_Stock!#REF!&lt;&gt;0,Produit_Tarif_Stock!#REF!,"")</f>
        <v>#REF!</v>
      </c>
      <c r="Q3339" s="518" t="e">
        <f>IF(Produit_Tarif_Stock!#REF!&lt;&gt;0,(E3339-(E3339*H3339)-Produit_Tarif_Stock!#REF!)/Produit_Tarif_Stock!#REF!*100,(E3339-(E3339*H3339)-Produit_Tarif_Stock!#REF!)/Produit_Tarif_Stock!#REF!*100)</f>
        <v>#REF!</v>
      </c>
      <c r="R3339" s="523">
        <f t="shared" si="107"/>
        <v>0</v>
      </c>
      <c r="S3339" s="524" t="e">
        <f>Produit_Tarif_Stock!#REF!</f>
        <v>#REF!</v>
      </c>
    </row>
    <row r="3340" spans="1:19" ht="24.75" customHeight="1">
      <c r="A3340" s="228" t="e">
        <f>Produit_Tarif_Stock!#REF!</f>
        <v>#REF!</v>
      </c>
      <c r="B3340" s="118" t="e">
        <f>IF(Produit_Tarif_Stock!#REF!&lt;&gt;"",Produit_Tarif_Stock!#REF!,"")</f>
        <v>#REF!</v>
      </c>
      <c r="C3340" s="502" t="e">
        <f>IF(Produit_Tarif_Stock!#REF!&lt;&gt;"",Produit_Tarif_Stock!#REF!,"")</f>
        <v>#REF!</v>
      </c>
      <c r="D3340" s="505" t="e">
        <f>IF(Produit_Tarif_Stock!#REF!&lt;&gt;"",Produit_Tarif_Stock!#REF!,"")</f>
        <v>#REF!</v>
      </c>
      <c r="E3340" s="514" t="e">
        <f>IF(Produit_Tarif_Stock!#REF!&lt;&gt;0,Produit_Tarif_Stock!#REF!,"")</f>
        <v>#REF!</v>
      </c>
      <c r="F3340" s="2" t="e">
        <f>IF(Produit_Tarif_Stock!#REF!&lt;&gt;"",Produit_Tarif_Stock!#REF!,"")</f>
        <v>#REF!</v>
      </c>
      <c r="G3340" s="506" t="e">
        <f>IF(Produit_Tarif_Stock!#REF!&lt;&gt;0,Produit_Tarif_Stock!#REF!,"")</f>
        <v>#REF!</v>
      </c>
      <c r="I3340" s="506" t="str">
        <f t="shared" si="106"/>
        <v/>
      </c>
      <c r="J3340" s="2" t="e">
        <f>IF(Produit_Tarif_Stock!#REF!&lt;&gt;0,Produit_Tarif_Stock!#REF!,"")</f>
        <v>#REF!</v>
      </c>
      <c r="K3340" s="2" t="e">
        <f>IF(Produit_Tarif_Stock!#REF!&lt;&gt;0,Produit_Tarif_Stock!#REF!,"")</f>
        <v>#REF!</v>
      </c>
      <c r="L3340" s="114" t="e">
        <f>IF(Produit_Tarif_Stock!#REF!&lt;&gt;0,Produit_Tarif_Stock!#REF!,"")</f>
        <v>#REF!</v>
      </c>
      <c r="M3340" s="114" t="e">
        <f>IF(Produit_Tarif_Stock!#REF!&lt;&gt;0,Produit_Tarif_Stock!#REF!,"")</f>
        <v>#REF!</v>
      </c>
      <c r="N3340" s="454"/>
      <c r="P3340" s="2" t="e">
        <f>IF(Produit_Tarif_Stock!#REF!&lt;&gt;0,Produit_Tarif_Stock!#REF!,"")</f>
        <v>#REF!</v>
      </c>
      <c r="Q3340" s="518" t="e">
        <f>IF(Produit_Tarif_Stock!#REF!&lt;&gt;0,(E3340-(E3340*H3340)-Produit_Tarif_Stock!#REF!)/Produit_Tarif_Stock!#REF!*100,(E3340-(E3340*H3340)-Produit_Tarif_Stock!#REF!)/Produit_Tarif_Stock!#REF!*100)</f>
        <v>#REF!</v>
      </c>
      <c r="R3340" s="523">
        <f t="shared" si="107"/>
        <v>0</v>
      </c>
      <c r="S3340" s="524" t="e">
        <f>Produit_Tarif_Stock!#REF!</f>
        <v>#REF!</v>
      </c>
    </row>
    <row r="3341" spans="1:19" ht="24.75" customHeight="1">
      <c r="A3341" s="228" t="e">
        <f>Produit_Tarif_Stock!#REF!</f>
        <v>#REF!</v>
      </c>
      <c r="B3341" s="118" t="e">
        <f>IF(Produit_Tarif_Stock!#REF!&lt;&gt;"",Produit_Tarif_Stock!#REF!,"")</f>
        <v>#REF!</v>
      </c>
      <c r="C3341" s="502" t="e">
        <f>IF(Produit_Tarif_Stock!#REF!&lt;&gt;"",Produit_Tarif_Stock!#REF!,"")</f>
        <v>#REF!</v>
      </c>
      <c r="D3341" s="505" t="e">
        <f>IF(Produit_Tarif_Stock!#REF!&lt;&gt;"",Produit_Tarif_Stock!#REF!,"")</f>
        <v>#REF!</v>
      </c>
      <c r="E3341" s="514" t="e">
        <f>IF(Produit_Tarif_Stock!#REF!&lt;&gt;0,Produit_Tarif_Stock!#REF!,"")</f>
        <v>#REF!</v>
      </c>
      <c r="F3341" s="2" t="e">
        <f>IF(Produit_Tarif_Stock!#REF!&lt;&gt;"",Produit_Tarif_Stock!#REF!,"")</f>
        <v>#REF!</v>
      </c>
      <c r="G3341" s="506" t="e">
        <f>IF(Produit_Tarif_Stock!#REF!&lt;&gt;0,Produit_Tarif_Stock!#REF!,"")</f>
        <v>#REF!</v>
      </c>
      <c r="I3341" s="506" t="str">
        <f t="shared" si="106"/>
        <v/>
      </c>
      <c r="J3341" s="2" t="e">
        <f>IF(Produit_Tarif_Stock!#REF!&lt;&gt;0,Produit_Tarif_Stock!#REF!,"")</f>
        <v>#REF!</v>
      </c>
      <c r="K3341" s="2" t="e">
        <f>IF(Produit_Tarif_Stock!#REF!&lt;&gt;0,Produit_Tarif_Stock!#REF!,"")</f>
        <v>#REF!</v>
      </c>
      <c r="L3341" s="114" t="e">
        <f>IF(Produit_Tarif_Stock!#REF!&lt;&gt;0,Produit_Tarif_Stock!#REF!,"")</f>
        <v>#REF!</v>
      </c>
      <c r="M3341" s="114" t="e">
        <f>IF(Produit_Tarif_Stock!#REF!&lt;&gt;0,Produit_Tarif_Stock!#REF!,"")</f>
        <v>#REF!</v>
      </c>
      <c r="N3341" s="454"/>
      <c r="P3341" s="2" t="e">
        <f>IF(Produit_Tarif_Stock!#REF!&lt;&gt;0,Produit_Tarif_Stock!#REF!,"")</f>
        <v>#REF!</v>
      </c>
      <c r="Q3341" s="518" t="e">
        <f>IF(Produit_Tarif_Stock!#REF!&lt;&gt;0,(E3341-(E3341*H3341)-Produit_Tarif_Stock!#REF!)/Produit_Tarif_Stock!#REF!*100,(E3341-(E3341*H3341)-Produit_Tarif_Stock!#REF!)/Produit_Tarif_Stock!#REF!*100)</f>
        <v>#REF!</v>
      </c>
      <c r="R3341" s="523">
        <f t="shared" si="107"/>
        <v>0</v>
      </c>
      <c r="S3341" s="524" t="e">
        <f>Produit_Tarif_Stock!#REF!</f>
        <v>#REF!</v>
      </c>
    </row>
    <row r="3342" spans="1:19" ht="24.75" customHeight="1">
      <c r="A3342" s="228" t="e">
        <f>Produit_Tarif_Stock!#REF!</f>
        <v>#REF!</v>
      </c>
      <c r="B3342" s="118" t="e">
        <f>IF(Produit_Tarif_Stock!#REF!&lt;&gt;"",Produit_Tarif_Stock!#REF!,"")</f>
        <v>#REF!</v>
      </c>
      <c r="C3342" s="502" t="e">
        <f>IF(Produit_Tarif_Stock!#REF!&lt;&gt;"",Produit_Tarif_Stock!#REF!,"")</f>
        <v>#REF!</v>
      </c>
      <c r="D3342" s="505" t="e">
        <f>IF(Produit_Tarif_Stock!#REF!&lt;&gt;"",Produit_Tarif_Stock!#REF!,"")</f>
        <v>#REF!</v>
      </c>
      <c r="E3342" s="514" t="e">
        <f>IF(Produit_Tarif_Stock!#REF!&lt;&gt;0,Produit_Tarif_Stock!#REF!,"")</f>
        <v>#REF!</v>
      </c>
      <c r="F3342" s="2" t="e">
        <f>IF(Produit_Tarif_Stock!#REF!&lt;&gt;"",Produit_Tarif_Stock!#REF!,"")</f>
        <v>#REF!</v>
      </c>
      <c r="G3342" s="506" t="e">
        <f>IF(Produit_Tarif_Stock!#REF!&lt;&gt;0,Produit_Tarif_Stock!#REF!,"")</f>
        <v>#REF!</v>
      </c>
      <c r="I3342" s="506" t="str">
        <f t="shared" si="106"/>
        <v/>
      </c>
      <c r="J3342" s="2" t="e">
        <f>IF(Produit_Tarif_Stock!#REF!&lt;&gt;0,Produit_Tarif_Stock!#REF!,"")</f>
        <v>#REF!</v>
      </c>
      <c r="K3342" s="2" t="e">
        <f>IF(Produit_Tarif_Stock!#REF!&lt;&gt;0,Produit_Tarif_Stock!#REF!,"")</f>
        <v>#REF!</v>
      </c>
      <c r="L3342" s="114" t="e">
        <f>IF(Produit_Tarif_Stock!#REF!&lt;&gt;0,Produit_Tarif_Stock!#REF!,"")</f>
        <v>#REF!</v>
      </c>
      <c r="M3342" s="114" t="e">
        <f>IF(Produit_Tarif_Stock!#REF!&lt;&gt;0,Produit_Tarif_Stock!#REF!,"")</f>
        <v>#REF!</v>
      </c>
      <c r="N3342" s="454"/>
      <c r="P3342" s="2" t="e">
        <f>IF(Produit_Tarif_Stock!#REF!&lt;&gt;0,Produit_Tarif_Stock!#REF!,"")</f>
        <v>#REF!</v>
      </c>
      <c r="Q3342" s="518" t="e">
        <f>IF(Produit_Tarif_Stock!#REF!&lt;&gt;0,(E3342-(E3342*H3342)-Produit_Tarif_Stock!#REF!)/Produit_Tarif_Stock!#REF!*100,(E3342-(E3342*H3342)-Produit_Tarif_Stock!#REF!)/Produit_Tarif_Stock!#REF!*100)</f>
        <v>#REF!</v>
      </c>
      <c r="R3342" s="523">
        <f t="shared" si="107"/>
        <v>0</v>
      </c>
      <c r="S3342" s="524" t="e">
        <f>Produit_Tarif_Stock!#REF!</f>
        <v>#REF!</v>
      </c>
    </row>
    <row r="3343" spans="1:19" ht="24.75" customHeight="1">
      <c r="A3343" s="228" t="e">
        <f>Produit_Tarif_Stock!#REF!</f>
        <v>#REF!</v>
      </c>
      <c r="B3343" s="118" t="e">
        <f>IF(Produit_Tarif_Stock!#REF!&lt;&gt;"",Produit_Tarif_Stock!#REF!,"")</f>
        <v>#REF!</v>
      </c>
      <c r="C3343" s="502" t="e">
        <f>IF(Produit_Tarif_Stock!#REF!&lt;&gt;"",Produit_Tarif_Stock!#REF!,"")</f>
        <v>#REF!</v>
      </c>
      <c r="D3343" s="505" t="e">
        <f>IF(Produit_Tarif_Stock!#REF!&lt;&gt;"",Produit_Tarif_Stock!#REF!,"")</f>
        <v>#REF!</v>
      </c>
      <c r="E3343" s="514" t="e">
        <f>IF(Produit_Tarif_Stock!#REF!&lt;&gt;0,Produit_Tarif_Stock!#REF!,"")</f>
        <v>#REF!</v>
      </c>
      <c r="F3343" s="2" t="e">
        <f>IF(Produit_Tarif_Stock!#REF!&lt;&gt;"",Produit_Tarif_Stock!#REF!,"")</f>
        <v>#REF!</v>
      </c>
      <c r="G3343" s="506" t="e">
        <f>IF(Produit_Tarif_Stock!#REF!&lt;&gt;0,Produit_Tarif_Stock!#REF!,"")</f>
        <v>#REF!</v>
      </c>
      <c r="I3343" s="506" t="str">
        <f t="shared" si="106"/>
        <v/>
      </c>
      <c r="J3343" s="2" t="e">
        <f>IF(Produit_Tarif_Stock!#REF!&lt;&gt;0,Produit_Tarif_Stock!#REF!,"")</f>
        <v>#REF!</v>
      </c>
      <c r="K3343" s="2" t="e">
        <f>IF(Produit_Tarif_Stock!#REF!&lt;&gt;0,Produit_Tarif_Stock!#REF!,"")</f>
        <v>#REF!</v>
      </c>
      <c r="L3343" s="114" t="e">
        <f>IF(Produit_Tarif_Stock!#REF!&lt;&gt;0,Produit_Tarif_Stock!#REF!,"")</f>
        <v>#REF!</v>
      </c>
      <c r="M3343" s="114" t="e">
        <f>IF(Produit_Tarif_Stock!#REF!&lt;&gt;0,Produit_Tarif_Stock!#REF!,"")</f>
        <v>#REF!</v>
      </c>
      <c r="N3343" s="454"/>
      <c r="P3343" s="2" t="e">
        <f>IF(Produit_Tarif_Stock!#REF!&lt;&gt;0,Produit_Tarif_Stock!#REF!,"")</f>
        <v>#REF!</v>
      </c>
      <c r="Q3343" s="518" t="e">
        <f>IF(Produit_Tarif_Stock!#REF!&lt;&gt;0,(E3343-(E3343*H3343)-Produit_Tarif_Stock!#REF!)/Produit_Tarif_Stock!#REF!*100,(E3343-(E3343*H3343)-Produit_Tarif_Stock!#REF!)/Produit_Tarif_Stock!#REF!*100)</f>
        <v>#REF!</v>
      </c>
      <c r="R3343" s="523">
        <f t="shared" si="107"/>
        <v>0</v>
      </c>
      <c r="S3343" s="524" t="e">
        <f>Produit_Tarif_Stock!#REF!</f>
        <v>#REF!</v>
      </c>
    </row>
    <row r="3344" spans="1:19" ht="24.75" customHeight="1">
      <c r="A3344" s="228" t="e">
        <f>Produit_Tarif_Stock!#REF!</f>
        <v>#REF!</v>
      </c>
      <c r="B3344" s="118" t="e">
        <f>IF(Produit_Tarif_Stock!#REF!&lt;&gt;"",Produit_Tarif_Stock!#REF!,"")</f>
        <v>#REF!</v>
      </c>
      <c r="C3344" s="502" t="e">
        <f>IF(Produit_Tarif_Stock!#REF!&lt;&gt;"",Produit_Tarif_Stock!#REF!,"")</f>
        <v>#REF!</v>
      </c>
      <c r="D3344" s="505" t="e">
        <f>IF(Produit_Tarif_Stock!#REF!&lt;&gt;"",Produit_Tarif_Stock!#REF!,"")</f>
        <v>#REF!</v>
      </c>
      <c r="E3344" s="514" t="e">
        <f>IF(Produit_Tarif_Stock!#REF!&lt;&gt;0,Produit_Tarif_Stock!#REF!,"")</f>
        <v>#REF!</v>
      </c>
      <c r="F3344" s="2" t="e">
        <f>IF(Produit_Tarif_Stock!#REF!&lt;&gt;"",Produit_Tarif_Stock!#REF!,"")</f>
        <v>#REF!</v>
      </c>
      <c r="G3344" s="506" t="e">
        <f>IF(Produit_Tarif_Stock!#REF!&lt;&gt;0,Produit_Tarif_Stock!#REF!,"")</f>
        <v>#REF!</v>
      </c>
      <c r="I3344" s="506" t="str">
        <f t="shared" si="106"/>
        <v/>
      </c>
      <c r="J3344" s="2" t="e">
        <f>IF(Produit_Tarif_Stock!#REF!&lt;&gt;0,Produit_Tarif_Stock!#REF!,"")</f>
        <v>#REF!</v>
      </c>
      <c r="K3344" s="2" t="e">
        <f>IF(Produit_Tarif_Stock!#REF!&lt;&gt;0,Produit_Tarif_Stock!#REF!,"")</f>
        <v>#REF!</v>
      </c>
      <c r="L3344" s="114" t="e">
        <f>IF(Produit_Tarif_Stock!#REF!&lt;&gt;0,Produit_Tarif_Stock!#REF!,"")</f>
        <v>#REF!</v>
      </c>
      <c r="M3344" s="114" t="e">
        <f>IF(Produit_Tarif_Stock!#REF!&lt;&gt;0,Produit_Tarif_Stock!#REF!,"")</f>
        <v>#REF!</v>
      </c>
      <c r="N3344" s="454"/>
      <c r="P3344" s="2" t="e">
        <f>IF(Produit_Tarif_Stock!#REF!&lt;&gt;0,Produit_Tarif_Stock!#REF!,"")</f>
        <v>#REF!</v>
      </c>
      <c r="Q3344" s="518" t="e">
        <f>IF(Produit_Tarif_Stock!#REF!&lt;&gt;0,(E3344-(E3344*H3344)-Produit_Tarif_Stock!#REF!)/Produit_Tarif_Stock!#REF!*100,(E3344-(E3344*H3344)-Produit_Tarif_Stock!#REF!)/Produit_Tarif_Stock!#REF!*100)</f>
        <v>#REF!</v>
      </c>
      <c r="R3344" s="523">
        <f t="shared" si="107"/>
        <v>0</v>
      </c>
      <c r="S3344" s="524" t="e">
        <f>Produit_Tarif_Stock!#REF!</f>
        <v>#REF!</v>
      </c>
    </row>
    <row r="3345" spans="1:19" ht="24.75" customHeight="1">
      <c r="A3345" s="228" t="e">
        <f>Produit_Tarif_Stock!#REF!</f>
        <v>#REF!</v>
      </c>
      <c r="B3345" s="118" t="e">
        <f>IF(Produit_Tarif_Stock!#REF!&lt;&gt;"",Produit_Tarif_Stock!#REF!,"")</f>
        <v>#REF!</v>
      </c>
      <c r="C3345" s="502" t="e">
        <f>IF(Produit_Tarif_Stock!#REF!&lt;&gt;"",Produit_Tarif_Stock!#REF!,"")</f>
        <v>#REF!</v>
      </c>
      <c r="D3345" s="505" t="e">
        <f>IF(Produit_Tarif_Stock!#REF!&lt;&gt;"",Produit_Tarif_Stock!#REF!,"")</f>
        <v>#REF!</v>
      </c>
      <c r="E3345" s="514" t="e">
        <f>IF(Produit_Tarif_Stock!#REF!&lt;&gt;0,Produit_Tarif_Stock!#REF!,"")</f>
        <v>#REF!</v>
      </c>
      <c r="F3345" s="2" t="e">
        <f>IF(Produit_Tarif_Stock!#REF!&lt;&gt;"",Produit_Tarif_Stock!#REF!,"")</f>
        <v>#REF!</v>
      </c>
      <c r="G3345" s="506" t="e">
        <f>IF(Produit_Tarif_Stock!#REF!&lt;&gt;0,Produit_Tarif_Stock!#REF!,"")</f>
        <v>#REF!</v>
      </c>
      <c r="I3345" s="506" t="str">
        <f t="shared" si="106"/>
        <v/>
      </c>
      <c r="J3345" s="2" t="e">
        <f>IF(Produit_Tarif_Stock!#REF!&lt;&gt;0,Produit_Tarif_Stock!#REF!,"")</f>
        <v>#REF!</v>
      </c>
      <c r="K3345" s="2" t="e">
        <f>IF(Produit_Tarif_Stock!#REF!&lt;&gt;0,Produit_Tarif_Stock!#REF!,"")</f>
        <v>#REF!</v>
      </c>
      <c r="L3345" s="114" t="e">
        <f>IF(Produit_Tarif_Stock!#REF!&lt;&gt;0,Produit_Tarif_Stock!#REF!,"")</f>
        <v>#REF!</v>
      </c>
      <c r="M3345" s="114" t="e">
        <f>IF(Produit_Tarif_Stock!#REF!&lt;&gt;0,Produit_Tarif_Stock!#REF!,"")</f>
        <v>#REF!</v>
      </c>
      <c r="N3345" s="454"/>
      <c r="P3345" s="2" t="e">
        <f>IF(Produit_Tarif_Stock!#REF!&lt;&gt;0,Produit_Tarif_Stock!#REF!,"")</f>
        <v>#REF!</v>
      </c>
      <c r="Q3345" s="518" t="e">
        <f>IF(Produit_Tarif_Stock!#REF!&lt;&gt;0,(E3345-(E3345*H3345)-Produit_Tarif_Stock!#REF!)/Produit_Tarif_Stock!#REF!*100,(E3345-(E3345*H3345)-Produit_Tarif_Stock!#REF!)/Produit_Tarif_Stock!#REF!*100)</f>
        <v>#REF!</v>
      </c>
      <c r="R3345" s="523">
        <f t="shared" si="107"/>
        <v>0</v>
      </c>
      <c r="S3345" s="524" t="e">
        <f>Produit_Tarif_Stock!#REF!</f>
        <v>#REF!</v>
      </c>
    </row>
    <row r="3346" spans="1:19" ht="24.75" customHeight="1">
      <c r="A3346" s="228" t="e">
        <f>Produit_Tarif_Stock!#REF!</f>
        <v>#REF!</v>
      </c>
      <c r="B3346" s="118" t="e">
        <f>IF(Produit_Tarif_Stock!#REF!&lt;&gt;"",Produit_Tarif_Stock!#REF!,"")</f>
        <v>#REF!</v>
      </c>
      <c r="C3346" s="502" t="e">
        <f>IF(Produit_Tarif_Stock!#REF!&lt;&gt;"",Produit_Tarif_Stock!#REF!,"")</f>
        <v>#REF!</v>
      </c>
      <c r="D3346" s="505" t="e">
        <f>IF(Produit_Tarif_Stock!#REF!&lt;&gt;"",Produit_Tarif_Stock!#REF!,"")</f>
        <v>#REF!</v>
      </c>
      <c r="E3346" s="514" t="e">
        <f>IF(Produit_Tarif_Stock!#REF!&lt;&gt;0,Produit_Tarif_Stock!#REF!,"")</f>
        <v>#REF!</v>
      </c>
      <c r="F3346" s="2" t="e">
        <f>IF(Produit_Tarif_Stock!#REF!&lt;&gt;"",Produit_Tarif_Stock!#REF!,"")</f>
        <v>#REF!</v>
      </c>
      <c r="G3346" s="506" t="e">
        <f>IF(Produit_Tarif_Stock!#REF!&lt;&gt;0,Produit_Tarif_Stock!#REF!,"")</f>
        <v>#REF!</v>
      </c>
      <c r="I3346" s="506" t="str">
        <f t="shared" si="106"/>
        <v/>
      </c>
      <c r="J3346" s="2" t="e">
        <f>IF(Produit_Tarif_Stock!#REF!&lt;&gt;0,Produit_Tarif_Stock!#REF!,"")</f>
        <v>#REF!</v>
      </c>
      <c r="K3346" s="2" t="e">
        <f>IF(Produit_Tarif_Stock!#REF!&lt;&gt;0,Produit_Tarif_Stock!#REF!,"")</f>
        <v>#REF!</v>
      </c>
      <c r="L3346" s="114" t="e">
        <f>IF(Produit_Tarif_Stock!#REF!&lt;&gt;0,Produit_Tarif_Stock!#REF!,"")</f>
        <v>#REF!</v>
      </c>
      <c r="M3346" s="114" t="e">
        <f>IF(Produit_Tarif_Stock!#REF!&lt;&gt;0,Produit_Tarif_Stock!#REF!,"")</f>
        <v>#REF!</v>
      </c>
      <c r="N3346" s="454"/>
      <c r="P3346" s="2" t="e">
        <f>IF(Produit_Tarif_Stock!#REF!&lt;&gt;0,Produit_Tarif_Stock!#REF!,"")</f>
        <v>#REF!</v>
      </c>
      <c r="Q3346" s="518" t="e">
        <f>IF(Produit_Tarif_Stock!#REF!&lt;&gt;0,(E3346-(E3346*H3346)-Produit_Tarif_Stock!#REF!)/Produit_Tarif_Stock!#REF!*100,(E3346-(E3346*H3346)-Produit_Tarif_Stock!#REF!)/Produit_Tarif_Stock!#REF!*100)</f>
        <v>#REF!</v>
      </c>
      <c r="R3346" s="523">
        <f t="shared" si="107"/>
        <v>0</v>
      </c>
      <c r="S3346" s="524" t="e">
        <f>Produit_Tarif_Stock!#REF!</f>
        <v>#REF!</v>
      </c>
    </row>
    <row r="3347" spans="1:19" ht="24.75" customHeight="1">
      <c r="A3347" s="228" t="e">
        <f>Produit_Tarif_Stock!#REF!</f>
        <v>#REF!</v>
      </c>
      <c r="B3347" s="118" t="e">
        <f>IF(Produit_Tarif_Stock!#REF!&lt;&gt;"",Produit_Tarif_Stock!#REF!,"")</f>
        <v>#REF!</v>
      </c>
      <c r="C3347" s="502" t="e">
        <f>IF(Produit_Tarif_Stock!#REF!&lt;&gt;"",Produit_Tarif_Stock!#REF!,"")</f>
        <v>#REF!</v>
      </c>
      <c r="D3347" s="505" t="e">
        <f>IF(Produit_Tarif_Stock!#REF!&lt;&gt;"",Produit_Tarif_Stock!#REF!,"")</f>
        <v>#REF!</v>
      </c>
      <c r="E3347" s="514" t="e">
        <f>IF(Produit_Tarif_Stock!#REF!&lt;&gt;0,Produit_Tarif_Stock!#REF!,"")</f>
        <v>#REF!</v>
      </c>
      <c r="F3347" s="2" t="e">
        <f>IF(Produit_Tarif_Stock!#REF!&lt;&gt;"",Produit_Tarif_Stock!#REF!,"")</f>
        <v>#REF!</v>
      </c>
      <c r="G3347" s="506" t="e">
        <f>IF(Produit_Tarif_Stock!#REF!&lt;&gt;0,Produit_Tarif_Stock!#REF!,"")</f>
        <v>#REF!</v>
      </c>
      <c r="I3347" s="506" t="str">
        <f t="shared" si="106"/>
        <v/>
      </c>
      <c r="J3347" s="2" t="e">
        <f>IF(Produit_Tarif_Stock!#REF!&lt;&gt;0,Produit_Tarif_Stock!#REF!,"")</f>
        <v>#REF!</v>
      </c>
      <c r="K3347" s="2" t="e">
        <f>IF(Produit_Tarif_Stock!#REF!&lt;&gt;0,Produit_Tarif_Stock!#REF!,"")</f>
        <v>#REF!</v>
      </c>
      <c r="L3347" s="114" t="e">
        <f>IF(Produit_Tarif_Stock!#REF!&lt;&gt;0,Produit_Tarif_Stock!#REF!,"")</f>
        <v>#REF!</v>
      </c>
      <c r="M3347" s="114" t="e">
        <f>IF(Produit_Tarif_Stock!#REF!&lt;&gt;0,Produit_Tarif_Stock!#REF!,"")</f>
        <v>#REF!</v>
      </c>
      <c r="N3347" s="454"/>
      <c r="P3347" s="2" t="e">
        <f>IF(Produit_Tarif_Stock!#REF!&lt;&gt;0,Produit_Tarif_Stock!#REF!,"")</f>
        <v>#REF!</v>
      </c>
      <c r="Q3347" s="518" t="e">
        <f>IF(Produit_Tarif_Stock!#REF!&lt;&gt;0,(E3347-(E3347*H3347)-Produit_Tarif_Stock!#REF!)/Produit_Tarif_Stock!#REF!*100,(E3347-(E3347*H3347)-Produit_Tarif_Stock!#REF!)/Produit_Tarif_Stock!#REF!*100)</f>
        <v>#REF!</v>
      </c>
      <c r="R3347" s="523">
        <f t="shared" si="107"/>
        <v>0</v>
      </c>
      <c r="S3347" s="524" t="e">
        <f>Produit_Tarif_Stock!#REF!</f>
        <v>#REF!</v>
      </c>
    </row>
    <row r="3348" spans="1:19" ht="24.75" customHeight="1">
      <c r="A3348" s="228" t="e">
        <f>Produit_Tarif_Stock!#REF!</f>
        <v>#REF!</v>
      </c>
      <c r="B3348" s="118" t="e">
        <f>IF(Produit_Tarif_Stock!#REF!&lt;&gt;"",Produit_Tarif_Stock!#REF!,"")</f>
        <v>#REF!</v>
      </c>
      <c r="C3348" s="502" t="e">
        <f>IF(Produit_Tarif_Stock!#REF!&lt;&gt;"",Produit_Tarif_Stock!#REF!,"")</f>
        <v>#REF!</v>
      </c>
      <c r="D3348" s="505" t="e">
        <f>IF(Produit_Tarif_Stock!#REF!&lt;&gt;"",Produit_Tarif_Stock!#REF!,"")</f>
        <v>#REF!</v>
      </c>
      <c r="E3348" s="514" t="e">
        <f>IF(Produit_Tarif_Stock!#REF!&lt;&gt;0,Produit_Tarif_Stock!#REF!,"")</f>
        <v>#REF!</v>
      </c>
      <c r="F3348" s="2" t="e">
        <f>IF(Produit_Tarif_Stock!#REF!&lt;&gt;"",Produit_Tarif_Stock!#REF!,"")</f>
        <v>#REF!</v>
      </c>
      <c r="G3348" s="506" t="e">
        <f>IF(Produit_Tarif_Stock!#REF!&lt;&gt;0,Produit_Tarif_Stock!#REF!,"")</f>
        <v>#REF!</v>
      </c>
      <c r="I3348" s="506" t="str">
        <f t="shared" si="106"/>
        <v/>
      </c>
      <c r="J3348" s="2" t="e">
        <f>IF(Produit_Tarif_Stock!#REF!&lt;&gt;0,Produit_Tarif_Stock!#REF!,"")</f>
        <v>#REF!</v>
      </c>
      <c r="K3348" s="2" t="e">
        <f>IF(Produit_Tarif_Stock!#REF!&lt;&gt;0,Produit_Tarif_Stock!#REF!,"")</f>
        <v>#REF!</v>
      </c>
      <c r="L3348" s="114" t="e">
        <f>IF(Produit_Tarif_Stock!#REF!&lt;&gt;0,Produit_Tarif_Stock!#REF!,"")</f>
        <v>#REF!</v>
      </c>
      <c r="M3348" s="114" t="e">
        <f>IF(Produit_Tarif_Stock!#REF!&lt;&gt;0,Produit_Tarif_Stock!#REF!,"")</f>
        <v>#REF!</v>
      </c>
      <c r="N3348" s="454"/>
      <c r="P3348" s="2" t="e">
        <f>IF(Produit_Tarif_Stock!#REF!&lt;&gt;0,Produit_Tarif_Stock!#REF!,"")</f>
        <v>#REF!</v>
      </c>
      <c r="Q3348" s="518" t="e">
        <f>IF(Produit_Tarif_Stock!#REF!&lt;&gt;0,(E3348-(E3348*H3348)-Produit_Tarif_Stock!#REF!)/Produit_Tarif_Stock!#REF!*100,(E3348-(E3348*H3348)-Produit_Tarif_Stock!#REF!)/Produit_Tarif_Stock!#REF!*100)</f>
        <v>#REF!</v>
      </c>
      <c r="R3348" s="523">
        <f t="shared" si="107"/>
        <v>0</v>
      </c>
      <c r="S3348" s="524" t="e">
        <f>Produit_Tarif_Stock!#REF!</f>
        <v>#REF!</v>
      </c>
    </row>
    <row r="3349" spans="1:19" ht="24.75" customHeight="1">
      <c r="A3349" s="228" t="e">
        <f>Produit_Tarif_Stock!#REF!</f>
        <v>#REF!</v>
      </c>
      <c r="B3349" s="118" t="e">
        <f>IF(Produit_Tarif_Stock!#REF!&lt;&gt;"",Produit_Tarif_Stock!#REF!,"")</f>
        <v>#REF!</v>
      </c>
      <c r="C3349" s="502" t="e">
        <f>IF(Produit_Tarif_Stock!#REF!&lt;&gt;"",Produit_Tarif_Stock!#REF!,"")</f>
        <v>#REF!</v>
      </c>
      <c r="D3349" s="505" t="e">
        <f>IF(Produit_Tarif_Stock!#REF!&lt;&gt;"",Produit_Tarif_Stock!#REF!,"")</f>
        <v>#REF!</v>
      </c>
      <c r="E3349" s="514" t="e">
        <f>IF(Produit_Tarif_Stock!#REF!&lt;&gt;0,Produit_Tarif_Stock!#REF!,"")</f>
        <v>#REF!</v>
      </c>
      <c r="F3349" s="2" t="e">
        <f>IF(Produit_Tarif_Stock!#REF!&lt;&gt;"",Produit_Tarif_Stock!#REF!,"")</f>
        <v>#REF!</v>
      </c>
      <c r="G3349" s="506" t="e">
        <f>IF(Produit_Tarif_Stock!#REF!&lt;&gt;0,Produit_Tarif_Stock!#REF!,"")</f>
        <v>#REF!</v>
      </c>
      <c r="I3349" s="506" t="str">
        <f t="shared" si="106"/>
        <v/>
      </c>
      <c r="J3349" s="2" t="e">
        <f>IF(Produit_Tarif_Stock!#REF!&lt;&gt;0,Produit_Tarif_Stock!#REF!,"")</f>
        <v>#REF!</v>
      </c>
      <c r="K3349" s="2" t="e">
        <f>IF(Produit_Tarif_Stock!#REF!&lt;&gt;0,Produit_Tarif_Stock!#REF!,"")</f>
        <v>#REF!</v>
      </c>
      <c r="L3349" s="114" t="e">
        <f>IF(Produit_Tarif_Stock!#REF!&lt;&gt;0,Produit_Tarif_Stock!#REF!,"")</f>
        <v>#REF!</v>
      </c>
      <c r="M3349" s="114" t="e">
        <f>IF(Produit_Tarif_Stock!#REF!&lt;&gt;0,Produit_Tarif_Stock!#REF!,"")</f>
        <v>#REF!</v>
      </c>
      <c r="N3349" s="454"/>
      <c r="P3349" s="2" t="e">
        <f>IF(Produit_Tarif_Stock!#REF!&lt;&gt;0,Produit_Tarif_Stock!#REF!,"")</f>
        <v>#REF!</v>
      </c>
      <c r="Q3349" s="518" t="e">
        <f>IF(Produit_Tarif_Stock!#REF!&lt;&gt;0,(E3349-(E3349*H3349)-Produit_Tarif_Stock!#REF!)/Produit_Tarif_Stock!#REF!*100,(E3349-(E3349*H3349)-Produit_Tarif_Stock!#REF!)/Produit_Tarif_Stock!#REF!*100)</f>
        <v>#REF!</v>
      </c>
      <c r="R3349" s="523">
        <f t="shared" si="107"/>
        <v>0</v>
      </c>
      <c r="S3349" s="524" t="e">
        <f>Produit_Tarif_Stock!#REF!</f>
        <v>#REF!</v>
      </c>
    </row>
    <row r="3350" spans="1:19" ht="24.75" customHeight="1">
      <c r="A3350" s="228" t="e">
        <f>Produit_Tarif_Stock!#REF!</f>
        <v>#REF!</v>
      </c>
      <c r="B3350" s="118" t="e">
        <f>IF(Produit_Tarif_Stock!#REF!&lt;&gt;"",Produit_Tarif_Stock!#REF!,"")</f>
        <v>#REF!</v>
      </c>
      <c r="C3350" s="502" t="e">
        <f>IF(Produit_Tarif_Stock!#REF!&lt;&gt;"",Produit_Tarif_Stock!#REF!,"")</f>
        <v>#REF!</v>
      </c>
      <c r="D3350" s="505" t="e">
        <f>IF(Produit_Tarif_Stock!#REF!&lt;&gt;"",Produit_Tarif_Stock!#REF!,"")</f>
        <v>#REF!</v>
      </c>
      <c r="E3350" s="514" t="e">
        <f>IF(Produit_Tarif_Stock!#REF!&lt;&gt;0,Produit_Tarif_Stock!#REF!,"")</f>
        <v>#REF!</v>
      </c>
      <c r="F3350" s="2" t="e">
        <f>IF(Produit_Tarif_Stock!#REF!&lt;&gt;"",Produit_Tarif_Stock!#REF!,"")</f>
        <v>#REF!</v>
      </c>
      <c r="G3350" s="506" t="e">
        <f>IF(Produit_Tarif_Stock!#REF!&lt;&gt;0,Produit_Tarif_Stock!#REF!,"")</f>
        <v>#REF!</v>
      </c>
      <c r="I3350" s="506" t="str">
        <f t="shared" si="106"/>
        <v/>
      </c>
      <c r="J3350" s="2" t="e">
        <f>IF(Produit_Tarif_Stock!#REF!&lt;&gt;0,Produit_Tarif_Stock!#REF!,"")</f>
        <v>#REF!</v>
      </c>
      <c r="K3350" s="2" t="e">
        <f>IF(Produit_Tarif_Stock!#REF!&lt;&gt;0,Produit_Tarif_Stock!#REF!,"")</f>
        <v>#REF!</v>
      </c>
      <c r="L3350" s="114" t="e">
        <f>IF(Produit_Tarif_Stock!#REF!&lt;&gt;0,Produit_Tarif_Stock!#REF!,"")</f>
        <v>#REF!</v>
      </c>
      <c r="M3350" s="114" t="e">
        <f>IF(Produit_Tarif_Stock!#REF!&lt;&gt;0,Produit_Tarif_Stock!#REF!,"")</f>
        <v>#REF!</v>
      </c>
      <c r="N3350" s="454"/>
      <c r="P3350" s="2" t="e">
        <f>IF(Produit_Tarif_Stock!#REF!&lt;&gt;0,Produit_Tarif_Stock!#REF!,"")</f>
        <v>#REF!</v>
      </c>
      <c r="Q3350" s="518" t="e">
        <f>IF(Produit_Tarif_Stock!#REF!&lt;&gt;0,(E3350-(E3350*H3350)-Produit_Tarif_Stock!#REF!)/Produit_Tarif_Stock!#REF!*100,(E3350-(E3350*H3350)-Produit_Tarif_Stock!#REF!)/Produit_Tarif_Stock!#REF!*100)</f>
        <v>#REF!</v>
      </c>
      <c r="R3350" s="523">
        <f t="shared" si="107"/>
        <v>0</v>
      </c>
      <c r="S3350" s="524" t="e">
        <f>Produit_Tarif_Stock!#REF!</f>
        <v>#REF!</v>
      </c>
    </row>
    <row r="3351" spans="1:19" ht="24.75" customHeight="1">
      <c r="A3351" s="228" t="e">
        <f>Produit_Tarif_Stock!#REF!</f>
        <v>#REF!</v>
      </c>
      <c r="B3351" s="118" t="e">
        <f>IF(Produit_Tarif_Stock!#REF!&lt;&gt;"",Produit_Tarif_Stock!#REF!,"")</f>
        <v>#REF!</v>
      </c>
      <c r="C3351" s="502" t="e">
        <f>IF(Produit_Tarif_Stock!#REF!&lt;&gt;"",Produit_Tarif_Stock!#REF!,"")</f>
        <v>#REF!</v>
      </c>
      <c r="D3351" s="505" t="e">
        <f>IF(Produit_Tarif_Stock!#REF!&lt;&gt;"",Produit_Tarif_Stock!#REF!,"")</f>
        <v>#REF!</v>
      </c>
      <c r="E3351" s="514" t="e">
        <f>IF(Produit_Tarif_Stock!#REF!&lt;&gt;0,Produit_Tarif_Stock!#REF!,"")</f>
        <v>#REF!</v>
      </c>
      <c r="F3351" s="2" t="e">
        <f>IF(Produit_Tarif_Stock!#REF!&lt;&gt;"",Produit_Tarif_Stock!#REF!,"")</f>
        <v>#REF!</v>
      </c>
      <c r="G3351" s="506" t="e">
        <f>IF(Produit_Tarif_Stock!#REF!&lt;&gt;0,Produit_Tarif_Stock!#REF!,"")</f>
        <v>#REF!</v>
      </c>
      <c r="I3351" s="506" t="str">
        <f t="shared" si="106"/>
        <v/>
      </c>
      <c r="J3351" s="2" t="e">
        <f>IF(Produit_Tarif_Stock!#REF!&lt;&gt;0,Produit_Tarif_Stock!#REF!,"")</f>
        <v>#REF!</v>
      </c>
      <c r="K3351" s="2" t="e">
        <f>IF(Produit_Tarif_Stock!#REF!&lt;&gt;0,Produit_Tarif_Stock!#REF!,"")</f>
        <v>#REF!</v>
      </c>
      <c r="L3351" s="114" t="e">
        <f>IF(Produit_Tarif_Stock!#REF!&lt;&gt;0,Produit_Tarif_Stock!#REF!,"")</f>
        <v>#REF!</v>
      </c>
      <c r="M3351" s="114" t="e">
        <f>IF(Produit_Tarif_Stock!#REF!&lt;&gt;0,Produit_Tarif_Stock!#REF!,"")</f>
        <v>#REF!</v>
      </c>
      <c r="N3351" s="454"/>
      <c r="P3351" s="2" t="e">
        <f>IF(Produit_Tarif_Stock!#REF!&lt;&gt;0,Produit_Tarif_Stock!#REF!,"")</f>
        <v>#REF!</v>
      </c>
      <c r="Q3351" s="518" t="e">
        <f>IF(Produit_Tarif_Stock!#REF!&lt;&gt;0,(E3351-(E3351*H3351)-Produit_Tarif_Stock!#REF!)/Produit_Tarif_Stock!#REF!*100,(E3351-(E3351*H3351)-Produit_Tarif_Stock!#REF!)/Produit_Tarif_Stock!#REF!*100)</f>
        <v>#REF!</v>
      </c>
      <c r="R3351" s="523">
        <f t="shared" si="107"/>
        <v>0</v>
      </c>
      <c r="S3351" s="524" t="e">
        <f>Produit_Tarif_Stock!#REF!</f>
        <v>#REF!</v>
      </c>
    </row>
    <row r="3352" spans="1:19" ht="24.75" customHeight="1">
      <c r="A3352" s="228" t="e">
        <f>Produit_Tarif_Stock!#REF!</f>
        <v>#REF!</v>
      </c>
      <c r="B3352" s="118" t="e">
        <f>IF(Produit_Tarif_Stock!#REF!&lt;&gt;"",Produit_Tarif_Stock!#REF!,"")</f>
        <v>#REF!</v>
      </c>
      <c r="C3352" s="502" t="e">
        <f>IF(Produit_Tarif_Stock!#REF!&lt;&gt;"",Produit_Tarif_Stock!#REF!,"")</f>
        <v>#REF!</v>
      </c>
      <c r="D3352" s="505" t="e">
        <f>IF(Produit_Tarif_Stock!#REF!&lt;&gt;"",Produit_Tarif_Stock!#REF!,"")</f>
        <v>#REF!</v>
      </c>
      <c r="E3352" s="514" t="e">
        <f>IF(Produit_Tarif_Stock!#REF!&lt;&gt;0,Produit_Tarif_Stock!#REF!,"")</f>
        <v>#REF!</v>
      </c>
      <c r="F3352" s="2" t="e">
        <f>IF(Produit_Tarif_Stock!#REF!&lt;&gt;"",Produit_Tarif_Stock!#REF!,"")</f>
        <v>#REF!</v>
      </c>
      <c r="G3352" s="506" t="e">
        <f>IF(Produit_Tarif_Stock!#REF!&lt;&gt;0,Produit_Tarif_Stock!#REF!,"")</f>
        <v>#REF!</v>
      </c>
      <c r="I3352" s="506" t="str">
        <f t="shared" si="106"/>
        <v/>
      </c>
      <c r="J3352" s="2" t="e">
        <f>IF(Produit_Tarif_Stock!#REF!&lt;&gt;0,Produit_Tarif_Stock!#REF!,"")</f>
        <v>#REF!</v>
      </c>
      <c r="K3352" s="2" t="e">
        <f>IF(Produit_Tarif_Stock!#REF!&lt;&gt;0,Produit_Tarif_Stock!#REF!,"")</f>
        <v>#REF!</v>
      </c>
      <c r="L3352" s="114" t="e">
        <f>IF(Produit_Tarif_Stock!#REF!&lt;&gt;0,Produit_Tarif_Stock!#REF!,"")</f>
        <v>#REF!</v>
      </c>
      <c r="M3352" s="114" t="e">
        <f>IF(Produit_Tarif_Stock!#REF!&lt;&gt;0,Produit_Tarif_Stock!#REF!,"")</f>
        <v>#REF!</v>
      </c>
      <c r="N3352" s="454"/>
      <c r="P3352" s="2" t="e">
        <f>IF(Produit_Tarif_Stock!#REF!&lt;&gt;0,Produit_Tarif_Stock!#REF!,"")</f>
        <v>#REF!</v>
      </c>
      <c r="Q3352" s="518" t="e">
        <f>IF(Produit_Tarif_Stock!#REF!&lt;&gt;0,(E3352-(E3352*H3352)-Produit_Tarif_Stock!#REF!)/Produit_Tarif_Stock!#REF!*100,(E3352-(E3352*H3352)-Produit_Tarif_Stock!#REF!)/Produit_Tarif_Stock!#REF!*100)</f>
        <v>#REF!</v>
      </c>
      <c r="R3352" s="523">
        <f t="shared" si="107"/>
        <v>0</v>
      </c>
      <c r="S3352" s="524" t="e">
        <f>Produit_Tarif_Stock!#REF!</f>
        <v>#REF!</v>
      </c>
    </row>
    <row r="3353" spans="1:19" ht="24.75" customHeight="1">
      <c r="A3353" s="228" t="e">
        <f>Produit_Tarif_Stock!#REF!</f>
        <v>#REF!</v>
      </c>
      <c r="B3353" s="118" t="e">
        <f>IF(Produit_Tarif_Stock!#REF!&lt;&gt;"",Produit_Tarif_Stock!#REF!,"")</f>
        <v>#REF!</v>
      </c>
      <c r="C3353" s="502" t="e">
        <f>IF(Produit_Tarif_Stock!#REF!&lt;&gt;"",Produit_Tarif_Stock!#REF!,"")</f>
        <v>#REF!</v>
      </c>
      <c r="D3353" s="505" t="e">
        <f>IF(Produit_Tarif_Stock!#REF!&lt;&gt;"",Produit_Tarif_Stock!#REF!,"")</f>
        <v>#REF!</v>
      </c>
      <c r="E3353" s="514" t="e">
        <f>IF(Produit_Tarif_Stock!#REF!&lt;&gt;0,Produit_Tarif_Stock!#REF!,"")</f>
        <v>#REF!</v>
      </c>
      <c r="F3353" s="2" t="e">
        <f>IF(Produit_Tarif_Stock!#REF!&lt;&gt;"",Produit_Tarif_Stock!#REF!,"")</f>
        <v>#REF!</v>
      </c>
      <c r="G3353" s="506" t="e">
        <f>IF(Produit_Tarif_Stock!#REF!&lt;&gt;0,Produit_Tarif_Stock!#REF!,"")</f>
        <v>#REF!</v>
      </c>
      <c r="I3353" s="506" t="str">
        <f t="shared" si="106"/>
        <v/>
      </c>
      <c r="J3353" s="2" t="e">
        <f>IF(Produit_Tarif_Stock!#REF!&lt;&gt;0,Produit_Tarif_Stock!#REF!,"")</f>
        <v>#REF!</v>
      </c>
      <c r="K3353" s="2" t="e">
        <f>IF(Produit_Tarif_Stock!#REF!&lt;&gt;0,Produit_Tarif_Stock!#REF!,"")</f>
        <v>#REF!</v>
      </c>
      <c r="L3353" s="114" t="e">
        <f>IF(Produit_Tarif_Stock!#REF!&lt;&gt;0,Produit_Tarif_Stock!#REF!,"")</f>
        <v>#REF!</v>
      </c>
      <c r="M3353" s="114" t="e">
        <f>IF(Produit_Tarif_Stock!#REF!&lt;&gt;0,Produit_Tarif_Stock!#REF!,"")</f>
        <v>#REF!</v>
      </c>
      <c r="N3353" s="454"/>
      <c r="P3353" s="2" t="e">
        <f>IF(Produit_Tarif_Stock!#REF!&lt;&gt;0,Produit_Tarif_Stock!#REF!,"")</f>
        <v>#REF!</v>
      </c>
      <c r="Q3353" s="518" t="e">
        <f>IF(Produit_Tarif_Stock!#REF!&lt;&gt;0,(E3353-(E3353*H3353)-Produit_Tarif_Stock!#REF!)/Produit_Tarif_Stock!#REF!*100,(E3353-(E3353*H3353)-Produit_Tarif_Stock!#REF!)/Produit_Tarif_Stock!#REF!*100)</f>
        <v>#REF!</v>
      </c>
      <c r="R3353" s="523">
        <f t="shared" si="107"/>
        <v>0</v>
      </c>
      <c r="S3353" s="524" t="e">
        <f>Produit_Tarif_Stock!#REF!</f>
        <v>#REF!</v>
      </c>
    </row>
    <row r="3354" spans="1:19" ht="24.75" customHeight="1">
      <c r="A3354" s="228" t="e">
        <f>Produit_Tarif_Stock!#REF!</f>
        <v>#REF!</v>
      </c>
      <c r="B3354" s="118" t="e">
        <f>IF(Produit_Tarif_Stock!#REF!&lt;&gt;"",Produit_Tarif_Stock!#REF!,"")</f>
        <v>#REF!</v>
      </c>
      <c r="C3354" s="502" t="e">
        <f>IF(Produit_Tarif_Stock!#REF!&lt;&gt;"",Produit_Tarif_Stock!#REF!,"")</f>
        <v>#REF!</v>
      </c>
      <c r="D3354" s="505" t="e">
        <f>IF(Produit_Tarif_Stock!#REF!&lt;&gt;"",Produit_Tarif_Stock!#REF!,"")</f>
        <v>#REF!</v>
      </c>
      <c r="E3354" s="514" t="e">
        <f>IF(Produit_Tarif_Stock!#REF!&lt;&gt;0,Produit_Tarif_Stock!#REF!,"")</f>
        <v>#REF!</v>
      </c>
      <c r="F3354" s="2" t="e">
        <f>IF(Produit_Tarif_Stock!#REF!&lt;&gt;"",Produit_Tarif_Stock!#REF!,"")</f>
        <v>#REF!</v>
      </c>
      <c r="G3354" s="506" t="e">
        <f>IF(Produit_Tarif_Stock!#REF!&lt;&gt;0,Produit_Tarif_Stock!#REF!,"")</f>
        <v>#REF!</v>
      </c>
      <c r="I3354" s="506" t="str">
        <f t="shared" si="106"/>
        <v/>
      </c>
      <c r="J3354" s="2" t="e">
        <f>IF(Produit_Tarif_Stock!#REF!&lt;&gt;0,Produit_Tarif_Stock!#REF!,"")</f>
        <v>#REF!</v>
      </c>
      <c r="K3354" s="2" t="e">
        <f>IF(Produit_Tarif_Stock!#REF!&lt;&gt;0,Produit_Tarif_Stock!#REF!,"")</f>
        <v>#REF!</v>
      </c>
      <c r="L3354" s="114" t="e">
        <f>IF(Produit_Tarif_Stock!#REF!&lt;&gt;0,Produit_Tarif_Stock!#REF!,"")</f>
        <v>#REF!</v>
      </c>
      <c r="M3354" s="114" t="e">
        <f>IF(Produit_Tarif_Stock!#REF!&lt;&gt;0,Produit_Tarif_Stock!#REF!,"")</f>
        <v>#REF!</v>
      </c>
      <c r="N3354" s="454"/>
      <c r="P3354" s="2" t="e">
        <f>IF(Produit_Tarif_Stock!#REF!&lt;&gt;0,Produit_Tarif_Stock!#REF!,"")</f>
        <v>#REF!</v>
      </c>
      <c r="Q3354" s="518" t="e">
        <f>IF(Produit_Tarif_Stock!#REF!&lt;&gt;0,(E3354-(E3354*H3354)-Produit_Tarif_Stock!#REF!)/Produit_Tarif_Stock!#REF!*100,(E3354-(E3354*H3354)-Produit_Tarif_Stock!#REF!)/Produit_Tarif_Stock!#REF!*100)</f>
        <v>#REF!</v>
      </c>
      <c r="R3354" s="523">
        <f t="shared" si="107"/>
        <v>0</v>
      </c>
      <c r="S3354" s="524" t="e">
        <f>Produit_Tarif_Stock!#REF!</f>
        <v>#REF!</v>
      </c>
    </row>
    <row r="3355" spans="1:19" ht="24.75" customHeight="1">
      <c r="A3355" s="228" t="e">
        <f>Produit_Tarif_Stock!#REF!</f>
        <v>#REF!</v>
      </c>
      <c r="B3355" s="118" t="e">
        <f>IF(Produit_Tarif_Stock!#REF!&lt;&gt;"",Produit_Tarif_Stock!#REF!,"")</f>
        <v>#REF!</v>
      </c>
      <c r="C3355" s="502" t="e">
        <f>IF(Produit_Tarif_Stock!#REF!&lt;&gt;"",Produit_Tarif_Stock!#REF!,"")</f>
        <v>#REF!</v>
      </c>
      <c r="D3355" s="505" t="e">
        <f>IF(Produit_Tarif_Stock!#REF!&lt;&gt;"",Produit_Tarif_Stock!#REF!,"")</f>
        <v>#REF!</v>
      </c>
      <c r="E3355" s="514" t="e">
        <f>IF(Produit_Tarif_Stock!#REF!&lt;&gt;0,Produit_Tarif_Stock!#REF!,"")</f>
        <v>#REF!</v>
      </c>
      <c r="F3355" s="2" t="e">
        <f>IF(Produit_Tarif_Stock!#REF!&lt;&gt;"",Produit_Tarif_Stock!#REF!,"")</f>
        <v>#REF!</v>
      </c>
      <c r="G3355" s="506" t="e">
        <f>IF(Produit_Tarif_Stock!#REF!&lt;&gt;0,Produit_Tarif_Stock!#REF!,"")</f>
        <v>#REF!</v>
      </c>
      <c r="I3355" s="506" t="str">
        <f t="shared" si="106"/>
        <v/>
      </c>
      <c r="J3355" s="2" t="e">
        <f>IF(Produit_Tarif_Stock!#REF!&lt;&gt;0,Produit_Tarif_Stock!#REF!,"")</f>
        <v>#REF!</v>
      </c>
      <c r="K3355" s="2" t="e">
        <f>IF(Produit_Tarif_Stock!#REF!&lt;&gt;0,Produit_Tarif_Stock!#REF!,"")</f>
        <v>#REF!</v>
      </c>
      <c r="L3355" s="114" t="e">
        <f>IF(Produit_Tarif_Stock!#REF!&lt;&gt;0,Produit_Tarif_Stock!#REF!,"")</f>
        <v>#REF!</v>
      </c>
      <c r="M3355" s="114" t="e">
        <f>IF(Produit_Tarif_Stock!#REF!&lt;&gt;0,Produit_Tarif_Stock!#REF!,"")</f>
        <v>#REF!</v>
      </c>
      <c r="N3355" s="454"/>
      <c r="P3355" s="2" t="e">
        <f>IF(Produit_Tarif_Stock!#REF!&lt;&gt;0,Produit_Tarif_Stock!#REF!,"")</f>
        <v>#REF!</v>
      </c>
      <c r="Q3355" s="518" t="e">
        <f>IF(Produit_Tarif_Stock!#REF!&lt;&gt;0,(E3355-(E3355*H3355)-Produit_Tarif_Stock!#REF!)/Produit_Tarif_Stock!#REF!*100,(E3355-(E3355*H3355)-Produit_Tarif_Stock!#REF!)/Produit_Tarif_Stock!#REF!*100)</f>
        <v>#REF!</v>
      </c>
      <c r="R3355" s="523">
        <f t="shared" si="107"/>
        <v>0</v>
      </c>
      <c r="S3355" s="524" t="e">
        <f>Produit_Tarif_Stock!#REF!</f>
        <v>#REF!</v>
      </c>
    </row>
    <row r="3356" spans="1:19" ht="24.75" customHeight="1">
      <c r="A3356" s="228" t="e">
        <f>Produit_Tarif_Stock!#REF!</f>
        <v>#REF!</v>
      </c>
      <c r="B3356" s="118" t="e">
        <f>IF(Produit_Tarif_Stock!#REF!&lt;&gt;"",Produit_Tarif_Stock!#REF!,"")</f>
        <v>#REF!</v>
      </c>
      <c r="C3356" s="502" t="e">
        <f>IF(Produit_Tarif_Stock!#REF!&lt;&gt;"",Produit_Tarif_Stock!#REF!,"")</f>
        <v>#REF!</v>
      </c>
      <c r="D3356" s="505" t="e">
        <f>IF(Produit_Tarif_Stock!#REF!&lt;&gt;"",Produit_Tarif_Stock!#REF!,"")</f>
        <v>#REF!</v>
      </c>
      <c r="E3356" s="514" t="e">
        <f>IF(Produit_Tarif_Stock!#REF!&lt;&gt;0,Produit_Tarif_Stock!#REF!,"")</f>
        <v>#REF!</v>
      </c>
      <c r="F3356" s="2" t="e">
        <f>IF(Produit_Tarif_Stock!#REF!&lt;&gt;"",Produit_Tarif_Stock!#REF!,"")</f>
        <v>#REF!</v>
      </c>
      <c r="G3356" s="506" t="e">
        <f>IF(Produit_Tarif_Stock!#REF!&lt;&gt;0,Produit_Tarif_Stock!#REF!,"")</f>
        <v>#REF!</v>
      </c>
      <c r="I3356" s="506" t="str">
        <f t="shared" si="106"/>
        <v/>
      </c>
      <c r="J3356" s="2" t="e">
        <f>IF(Produit_Tarif_Stock!#REF!&lt;&gt;0,Produit_Tarif_Stock!#REF!,"")</f>
        <v>#REF!</v>
      </c>
      <c r="K3356" s="2" t="e">
        <f>IF(Produit_Tarif_Stock!#REF!&lt;&gt;0,Produit_Tarif_Stock!#REF!,"")</f>
        <v>#REF!</v>
      </c>
      <c r="L3356" s="114" t="e">
        <f>IF(Produit_Tarif_Stock!#REF!&lt;&gt;0,Produit_Tarif_Stock!#REF!,"")</f>
        <v>#REF!</v>
      </c>
      <c r="M3356" s="114" t="e">
        <f>IF(Produit_Tarif_Stock!#REF!&lt;&gt;0,Produit_Tarif_Stock!#REF!,"")</f>
        <v>#REF!</v>
      </c>
      <c r="N3356" s="454"/>
      <c r="P3356" s="2" t="e">
        <f>IF(Produit_Tarif_Stock!#REF!&lt;&gt;0,Produit_Tarif_Stock!#REF!,"")</f>
        <v>#REF!</v>
      </c>
      <c r="Q3356" s="518" t="e">
        <f>IF(Produit_Tarif_Stock!#REF!&lt;&gt;0,(E3356-(E3356*H3356)-Produit_Tarif_Stock!#REF!)/Produit_Tarif_Stock!#REF!*100,(E3356-(E3356*H3356)-Produit_Tarif_Stock!#REF!)/Produit_Tarif_Stock!#REF!*100)</f>
        <v>#REF!</v>
      </c>
      <c r="R3356" s="523">
        <f t="shared" si="107"/>
        <v>0</v>
      </c>
      <c r="S3356" s="524" t="e">
        <f>Produit_Tarif_Stock!#REF!</f>
        <v>#REF!</v>
      </c>
    </row>
    <row r="3357" spans="1:19" ht="24.75" customHeight="1">
      <c r="A3357" s="228" t="e">
        <f>Produit_Tarif_Stock!#REF!</f>
        <v>#REF!</v>
      </c>
      <c r="B3357" s="118" t="e">
        <f>IF(Produit_Tarif_Stock!#REF!&lt;&gt;"",Produit_Tarif_Stock!#REF!,"")</f>
        <v>#REF!</v>
      </c>
      <c r="C3357" s="502" t="e">
        <f>IF(Produit_Tarif_Stock!#REF!&lt;&gt;"",Produit_Tarif_Stock!#REF!,"")</f>
        <v>#REF!</v>
      </c>
      <c r="D3357" s="505" t="e">
        <f>IF(Produit_Tarif_Stock!#REF!&lt;&gt;"",Produit_Tarif_Stock!#REF!,"")</f>
        <v>#REF!</v>
      </c>
      <c r="E3357" s="514" t="e">
        <f>IF(Produit_Tarif_Stock!#REF!&lt;&gt;0,Produit_Tarif_Stock!#REF!,"")</f>
        <v>#REF!</v>
      </c>
      <c r="F3357" s="2" t="e">
        <f>IF(Produit_Tarif_Stock!#REF!&lt;&gt;"",Produit_Tarif_Stock!#REF!,"")</f>
        <v>#REF!</v>
      </c>
      <c r="G3357" s="506" t="e">
        <f>IF(Produit_Tarif_Stock!#REF!&lt;&gt;0,Produit_Tarif_Stock!#REF!,"")</f>
        <v>#REF!</v>
      </c>
      <c r="I3357" s="506" t="str">
        <f t="shared" si="106"/>
        <v/>
      </c>
      <c r="J3357" s="2" t="e">
        <f>IF(Produit_Tarif_Stock!#REF!&lt;&gt;0,Produit_Tarif_Stock!#REF!,"")</f>
        <v>#REF!</v>
      </c>
      <c r="K3357" s="2" t="e">
        <f>IF(Produit_Tarif_Stock!#REF!&lt;&gt;0,Produit_Tarif_Stock!#REF!,"")</f>
        <v>#REF!</v>
      </c>
      <c r="L3357" s="114" t="e">
        <f>IF(Produit_Tarif_Stock!#REF!&lt;&gt;0,Produit_Tarif_Stock!#REF!,"")</f>
        <v>#REF!</v>
      </c>
      <c r="M3357" s="114" t="e">
        <f>IF(Produit_Tarif_Stock!#REF!&lt;&gt;0,Produit_Tarif_Stock!#REF!,"")</f>
        <v>#REF!</v>
      </c>
      <c r="N3357" s="454"/>
      <c r="P3357" s="2" t="e">
        <f>IF(Produit_Tarif_Stock!#REF!&lt;&gt;0,Produit_Tarif_Stock!#REF!,"")</f>
        <v>#REF!</v>
      </c>
      <c r="Q3357" s="518" t="e">
        <f>IF(Produit_Tarif_Stock!#REF!&lt;&gt;0,(E3357-(E3357*H3357)-Produit_Tarif_Stock!#REF!)/Produit_Tarif_Stock!#REF!*100,(E3357-(E3357*H3357)-Produit_Tarif_Stock!#REF!)/Produit_Tarif_Stock!#REF!*100)</f>
        <v>#REF!</v>
      </c>
      <c r="R3357" s="523">
        <f t="shared" si="107"/>
        <v>0</v>
      </c>
      <c r="S3357" s="524" t="e">
        <f>Produit_Tarif_Stock!#REF!</f>
        <v>#REF!</v>
      </c>
    </row>
    <row r="3358" spans="1:19" ht="24.75" customHeight="1">
      <c r="A3358" s="228" t="e">
        <f>Produit_Tarif_Stock!#REF!</f>
        <v>#REF!</v>
      </c>
      <c r="B3358" s="118" t="e">
        <f>IF(Produit_Tarif_Stock!#REF!&lt;&gt;"",Produit_Tarif_Stock!#REF!,"")</f>
        <v>#REF!</v>
      </c>
      <c r="C3358" s="502" t="e">
        <f>IF(Produit_Tarif_Stock!#REF!&lt;&gt;"",Produit_Tarif_Stock!#REF!,"")</f>
        <v>#REF!</v>
      </c>
      <c r="D3358" s="505" t="e">
        <f>IF(Produit_Tarif_Stock!#REF!&lt;&gt;"",Produit_Tarif_Stock!#REF!,"")</f>
        <v>#REF!</v>
      </c>
      <c r="E3358" s="514" t="e">
        <f>IF(Produit_Tarif_Stock!#REF!&lt;&gt;0,Produit_Tarif_Stock!#REF!,"")</f>
        <v>#REF!</v>
      </c>
      <c r="F3358" s="2" t="e">
        <f>IF(Produit_Tarif_Stock!#REF!&lt;&gt;"",Produit_Tarif_Stock!#REF!,"")</f>
        <v>#REF!</v>
      </c>
      <c r="G3358" s="506" t="e">
        <f>IF(Produit_Tarif_Stock!#REF!&lt;&gt;0,Produit_Tarif_Stock!#REF!,"")</f>
        <v>#REF!</v>
      </c>
      <c r="I3358" s="506" t="str">
        <f t="shared" si="106"/>
        <v/>
      </c>
      <c r="J3358" s="2" t="e">
        <f>IF(Produit_Tarif_Stock!#REF!&lt;&gt;0,Produit_Tarif_Stock!#REF!,"")</f>
        <v>#REF!</v>
      </c>
      <c r="K3358" s="2" t="e">
        <f>IF(Produit_Tarif_Stock!#REF!&lt;&gt;0,Produit_Tarif_Stock!#REF!,"")</f>
        <v>#REF!</v>
      </c>
      <c r="L3358" s="114" t="e">
        <f>IF(Produit_Tarif_Stock!#REF!&lt;&gt;0,Produit_Tarif_Stock!#REF!,"")</f>
        <v>#REF!</v>
      </c>
      <c r="M3358" s="114" t="e">
        <f>IF(Produit_Tarif_Stock!#REF!&lt;&gt;0,Produit_Tarif_Stock!#REF!,"")</f>
        <v>#REF!</v>
      </c>
      <c r="N3358" s="454"/>
      <c r="P3358" s="2" t="e">
        <f>IF(Produit_Tarif_Stock!#REF!&lt;&gt;0,Produit_Tarif_Stock!#REF!,"")</f>
        <v>#REF!</v>
      </c>
      <c r="Q3358" s="518" t="e">
        <f>IF(Produit_Tarif_Stock!#REF!&lt;&gt;0,(E3358-(E3358*H3358)-Produit_Tarif_Stock!#REF!)/Produit_Tarif_Stock!#REF!*100,(E3358-(E3358*H3358)-Produit_Tarif_Stock!#REF!)/Produit_Tarif_Stock!#REF!*100)</f>
        <v>#REF!</v>
      </c>
      <c r="R3358" s="523">
        <f t="shared" si="107"/>
        <v>0</v>
      </c>
      <c r="S3358" s="524" t="e">
        <f>Produit_Tarif_Stock!#REF!</f>
        <v>#REF!</v>
      </c>
    </row>
    <row r="3359" spans="1:19" ht="24.75" customHeight="1">
      <c r="A3359" s="228" t="e">
        <f>Produit_Tarif_Stock!#REF!</f>
        <v>#REF!</v>
      </c>
      <c r="B3359" s="118" t="e">
        <f>IF(Produit_Tarif_Stock!#REF!&lt;&gt;"",Produit_Tarif_Stock!#REF!,"")</f>
        <v>#REF!</v>
      </c>
      <c r="C3359" s="502" t="e">
        <f>IF(Produit_Tarif_Stock!#REF!&lt;&gt;"",Produit_Tarif_Stock!#REF!,"")</f>
        <v>#REF!</v>
      </c>
      <c r="D3359" s="505" t="e">
        <f>IF(Produit_Tarif_Stock!#REF!&lt;&gt;"",Produit_Tarif_Stock!#REF!,"")</f>
        <v>#REF!</v>
      </c>
      <c r="E3359" s="514" t="e">
        <f>IF(Produit_Tarif_Stock!#REF!&lt;&gt;0,Produit_Tarif_Stock!#REF!,"")</f>
        <v>#REF!</v>
      </c>
      <c r="F3359" s="2" t="e">
        <f>IF(Produit_Tarif_Stock!#REF!&lt;&gt;"",Produit_Tarif_Stock!#REF!,"")</f>
        <v>#REF!</v>
      </c>
      <c r="G3359" s="506" t="e">
        <f>IF(Produit_Tarif_Stock!#REF!&lt;&gt;0,Produit_Tarif_Stock!#REF!,"")</f>
        <v>#REF!</v>
      </c>
      <c r="I3359" s="506" t="str">
        <f t="shared" si="106"/>
        <v/>
      </c>
      <c r="J3359" s="2" t="e">
        <f>IF(Produit_Tarif_Stock!#REF!&lt;&gt;0,Produit_Tarif_Stock!#REF!,"")</f>
        <v>#REF!</v>
      </c>
      <c r="K3359" s="2" t="e">
        <f>IF(Produit_Tarif_Stock!#REF!&lt;&gt;0,Produit_Tarif_Stock!#REF!,"")</f>
        <v>#REF!</v>
      </c>
      <c r="L3359" s="114" t="e">
        <f>IF(Produit_Tarif_Stock!#REF!&lt;&gt;0,Produit_Tarif_Stock!#REF!,"")</f>
        <v>#REF!</v>
      </c>
      <c r="M3359" s="114" t="e">
        <f>IF(Produit_Tarif_Stock!#REF!&lt;&gt;0,Produit_Tarif_Stock!#REF!,"")</f>
        <v>#REF!</v>
      </c>
      <c r="N3359" s="454"/>
      <c r="P3359" s="2" t="e">
        <f>IF(Produit_Tarif_Stock!#REF!&lt;&gt;0,Produit_Tarif_Stock!#REF!,"")</f>
        <v>#REF!</v>
      </c>
      <c r="Q3359" s="518" t="e">
        <f>IF(Produit_Tarif_Stock!#REF!&lt;&gt;0,(E3359-(E3359*H3359)-Produit_Tarif_Stock!#REF!)/Produit_Tarif_Stock!#REF!*100,(E3359-(E3359*H3359)-Produit_Tarif_Stock!#REF!)/Produit_Tarif_Stock!#REF!*100)</f>
        <v>#REF!</v>
      </c>
      <c r="R3359" s="523">
        <f t="shared" si="107"/>
        <v>0</v>
      </c>
      <c r="S3359" s="524" t="e">
        <f>Produit_Tarif_Stock!#REF!</f>
        <v>#REF!</v>
      </c>
    </row>
    <row r="3360" spans="1:19" ht="24.75" customHeight="1">
      <c r="A3360" s="228" t="e">
        <f>Produit_Tarif_Stock!#REF!</f>
        <v>#REF!</v>
      </c>
      <c r="B3360" s="118" t="e">
        <f>IF(Produit_Tarif_Stock!#REF!&lt;&gt;"",Produit_Tarif_Stock!#REF!,"")</f>
        <v>#REF!</v>
      </c>
      <c r="C3360" s="502" t="e">
        <f>IF(Produit_Tarif_Stock!#REF!&lt;&gt;"",Produit_Tarif_Stock!#REF!,"")</f>
        <v>#REF!</v>
      </c>
      <c r="D3360" s="505" t="e">
        <f>IF(Produit_Tarif_Stock!#REF!&lt;&gt;"",Produit_Tarif_Stock!#REF!,"")</f>
        <v>#REF!</v>
      </c>
      <c r="E3360" s="514" t="e">
        <f>IF(Produit_Tarif_Stock!#REF!&lt;&gt;0,Produit_Tarif_Stock!#REF!,"")</f>
        <v>#REF!</v>
      </c>
      <c r="F3360" s="2" t="e">
        <f>IF(Produit_Tarif_Stock!#REF!&lt;&gt;"",Produit_Tarif_Stock!#REF!,"")</f>
        <v>#REF!</v>
      </c>
      <c r="G3360" s="506" t="e">
        <f>IF(Produit_Tarif_Stock!#REF!&lt;&gt;0,Produit_Tarif_Stock!#REF!,"")</f>
        <v>#REF!</v>
      </c>
      <c r="I3360" s="506" t="str">
        <f t="shared" si="106"/>
        <v/>
      </c>
      <c r="J3360" s="2" t="e">
        <f>IF(Produit_Tarif_Stock!#REF!&lt;&gt;0,Produit_Tarif_Stock!#REF!,"")</f>
        <v>#REF!</v>
      </c>
      <c r="K3360" s="2" t="e">
        <f>IF(Produit_Tarif_Stock!#REF!&lt;&gt;0,Produit_Tarif_Stock!#REF!,"")</f>
        <v>#REF!</v>
      </c>
      <c r="L3360" s="114" t="e">
        <f>IF(Produit_Tarif_Stock!#REF!&lt;&gt;0,Produit_Tarif_Stock!#REF!,"")</f>
        <v>#REF!</v>
      </c>
      <c r="M3360" s="114" t="e">
        <f>IF(Produit_Tarif_Stock!#REF!&lt;&gt;0,Produit_Tarif_Stock!#REF!,"")</f>
        <v>#REF!</v>
      </c>
      <c r="N3360" s="454"/>
      <c r="P3360" s="2" t="e">
        <f>IF(Produit_Tarif_Stock!#REF!&lt;&gt;0,Produit_Tarif_Stock!#REF!,"")</f>
        <v>#REF!</v>
      </c>
      <c r="Q3360" s="518" t="e">
        <f>IF(Produit_Tarif_Stock!#REF!&lt;&gt;0,(E3360-(E3360*H3360)-Produit_Tarif_Stock!#REF!)/Produit_Tarif_Stock!#REF!*100,(E3360-(E3360*H3360)-Produit_Tarif_Stock!#REF!)/Produit_Tarif_Stock!#REF!*100)</f>
        <v>#REF!</v>
      </c>
      <c r="R3360" s="523">
        <f t="shared" si="107"/>
        <v>0</v>
      </c>
      <c r="S3360" s="524" t="e">
        <f>Produit_Tarif_Stock!#REF!</f>
        <v>#REF!</v>
      </c>
    </row>
    <row r="3361" spans="1:19" ht="24.75" customHeight="1">
      <c r="A3361" s="228" t="e">
        <f>Produit_Tarif_Stock!#REF!</f>
        <v>#REF!</v>
      </c>
      <c r="B3361" s="118" t="e">
        <f>IF(Produit_Tarif_Stock!#REF!&lt;&gt;"",Produit_Tarif_Stock!#REF!,"")</f>
        <v>#REF!</v>
      </c>
      <c r="C3361" s="502" t="e">
        <f>IF(Produit_Tarif_Stock!#REF!&lt;&gt;"",Produit_Tarif_Stock!#REF!,"")</f>
        <v>#REF!</v>
      </c>
      <c r="D3361" s="505" t="e">
        <f>IF(Produit_Tarif_Stock!#REF!&lt;&gt;"",Produit_Tarif_Stock!#REF!,"")</f>
        <v>#REF!</v>
      </c>
      <c r="E3361" s="514" t="e">
        <f>IF(Produit_Tarif_Stock!#REF!&lt;&gt;0,Produit_Tarif_Stock!#REF!,"")</f>
        <v>#REF!</v>
      </c>
      <c r="F3361" s="2" t="e">
        <f>IF(Produit_Tarif_Stock!#REF!&lt;&gt;"",Produit_Tarif_Stock!#REF!,"")</f>
        <v>#REF!</v>
      </c>
      <c r="G3361" s="506" t="e">
        <f>IF(Produit_Tarif_Stock!#REF!&lt;&gt;0,Produit_Tarif_Stock!#REF!,"")</f>
        <v>#REF!</v>
      </c>
      <c r="I3361" s="506" t="str">
        <f t="shared" si="106"/>
        <v/>
      </c>
      <c r="J3361" s="2" t="e">
        <f>IF(Produit_Tarif_Stock!#REF!&lt;&gt;0,Produit_Tarif_Stock!#REF!,"")</f>
        <v>#REF!</v>
      </c>
      <c r="K3361" s="2" t="e">
        <f>IF(Produit_Tarif_Stock!#REF!&lt;&gt;0,Produit_Tarif_Stock!#REF!,"")</f>
        <v>#REF!</v>
      </c>
      <c r="L3361" s="114" t="e">
        <f>IF(Produit_Tarif_Stock!#REF!&lt;&gt;0,Produit_Tarif_Stock!#REF!,"")</f>
        <v>#REF!</v>
      </c>
      <c r="M3361" s="114" t="e">
        <f>IF(Produit_Tarif_Stock!#REF!&lt;&gt;0,Produit_Tarif_Stock!#REF!,"")</f>
        <v>#REF!</v>
      </c>
      <c r="N3361" s="454"/>
      <c r="P3361" s="2" t="e">
        <f>IF(Produit_Tarif_Stock!#REF!&lt;&gt;0,Produit_Tarif_Stock!#REF!,"")</f>
        <v>#REF!</v>
      </c>
      <c r="Q3361" s="518" t="e">
        <f>IF(Produit_Tarif_Stock!#REF!&lt;&gt;0,(E3361-(E3361*H3361)-Produit_Tarif_Stock!#REF!)/Produit_Tarif_Stock!#REF!*100,(E3361-(E3361*H3361)-Produit_Tarif_Stock!#REF!)/Produit_Tarif_Stock!#REF!*100)</f>
        <v>#REF!</v>
      </c>
      <c r="R3361" s="523">
        <f t="shared" si="107"/>
        <v>0</v>
      </c>
      <c r="S3361" s="524" t="e">
        <f>Produit_Tarif_Stock!#REF!</f>
        <v>#REF!</v>
      </c>
    </row>
    <row r="3362" spans="1:19" ht="24.75" customHeight="1">
      <c r="A3362" s="228" t="e">
        <f>Produit_Tarif_Stock!#REF!</f>
        <v>#REF!</v>
      </c>
      <c r="B3362" s="118" t="e">
        <f>IF(Produit_Tarif_Stock!#REF!&lt;&gt;"",Produit_Tarif_Stock!#REF!,"")</f>
        <v>#REF!</v>
      </c>
      <c r="C3362" s="502" t="e">
        <f>IF(Produit_Tarif_Stock!#REF!&lt;&gt;"",Produit_Tarif_Stock!#REF!,"")</f>
        <v>#REF!</v>
      </c>
      <c r="D3362" s="505" t="e">
        <f>IF(Produit_Tarif_Stock!#REF!&lt;&gt;"",Produit_Tarif_Stock!#REF!,"")</f>
        <v>#REF!</v>
      </c>
      <c r="E3362" s="514" t="e">
        <f>IF(Produit_Tarif_Stock!#REF!&lt;&gt;0,Produit_Tarif_Stock!#REF!,"")</f>
        <v>#REF!</v>
      </c>
      <c r="F3362" s="2" t="e">
        <f>IF(Produit_Tarif_Stock!#REF!&lt;&gt;"",Produit_Tarif_Stock!#REF!,"")</f>
        <v>#REF!</v>
      </c>
      <c r="G3362" s="506" t="e">
        <f>IF(Produit_Tarif_Stock!#REF!&lt;&gt;0,Produit_Tarif_Stock!#REF!,"")</f>
        <v>#REF!</v>
      </c>
      <c r="I3362" s="506" t="str">
        <f t="shared" si="106"/>
        <v/>
      </c>
      <c r="J3362" s="2" t="e">
        <f>IF(Produit_Tarif_Stock!#REF!&lt;&gt;0,Produit_Tarif_Stock!#REF!,"")</f>
        <v>#REF!</v>
      </c>
      <c r="K3362" s="2" t="e">
        <f>IF(Produit_Tarif_Stock!#REF!&lt;&gt;0,Produit_Tarif_Stock!#REF!,"")</f>
        <v>#REF!</v>
      </c>
      <c r="L3362" s="114" t="e">
        <f>IF(Produit_Tarif_Stock!#REF!&lt;&gt;0,Produit_Tarif_Stock!#REF!,"")</f>
        <v>#REF!</v>
      </c>
      <c r="M3362" s="114" t="e">
        <f>IF(Produit_Tarif_Stock!#REF!&lt;&gt;0,Produit_Tarif_Stock!#REF!,"")</f>
        <v>#REF!</v>
      </c>
      <c r="N3362" s="454"/>
      <c r="P3362" s="2" t="e">
        <f>IF(Produit_Tarif_Stock!#REF!&lt;&gt;0,Produit_Tarif_Stock!#REF!,"")</f>
        <v>#REF!</v>
      </c>
      <c r="Q3362" s="518" t="e">
        <f>IF(Produit_Tarif_Stock!#REF!&lt;&gt;0,(E3362-(E3362*H3362)-Produit_Tarif_Stock!#REF!)/Produit_Tarif_Stock!#REF!*100,(E3362-(E3362*H3362)-Produit_Tarif_Stock!#REF!)/Produit_Tarif_Stock!#REF!*100)</f>
        <v>#REF!</v>
      </c>
      <c r="R3362" s="523">
        <f t="shared" si="107"/>
        <v>0</v>
      </c>
      <c r="S3362" s="524" t="e">
        <f>Produit_Tarif_Stock!#REF!</f>
        <v>#REF!</v>
      </c>
    </row>
    <row r="3363" spans="1:19" ht="24.75" customHeight="1">
      <c r="A3363" s="228" t="e">
        <f>Produit_Tarif_Stock!#REF!</f>
        <v>#REF!</v>
      </c>
      <c r="B3363" s="118" t="e">
        <f>IF(Produit_Tarif_Stock!#REF!&lt;&gt;"",Produit_Tarif_Stock!#REF!,"")</f>
        <v>#REF!</v>
      </c>
      <c r="C3363" s="502" t="e">
        <f>IF(Produit_Tarif_Stock!#REF!&lt;&gt;"",Produit_Tarif_Stock!#REF!,"")</f>
        <v>#REF!</v>
      </c>
      <c r="D3363" s="505" t="e">
        <f>IF(Produit_Tarif_Stock!#REF!&lt;&gt;"",Produit_Tarif_Stock!#REF!,"")</f>
        <v>#REF!</v>
      </c>
      <c r="E3363" s="514" t="e">
        <f>IF(Produit_Tarif_Stock!#REF!&lt;&gt;0,Produit_Tarif_Stock!#REF!,"")</f>
        <v>#REF!</v>
      </c>
      <c r="F3363" s="2" t="e">
        <f>IF(Produit_Tarif_Stock!#REF!&lt;&gt;"",Produit_Tarif_Stock!#REF!,"")</f>
        <v>#REF!</v>
      </c>
      <c r="G3363" s="506" t="e">
        <f>IF(Produit_Tarif_Stock!#REF!&lt;&gt;0,Produit_Tarif_Stock!#REF!,"")</f>
        <v>#REF!</v>
      </c>
      <c r="I3363" s="506" t="str">
        <f t="shared" si="106"/>
        <v/>
      </c>
      <c r="J3363" s="2" t="e">
        <f>IF(Produit_Tarif_Stock!#REF!&lt;&gt;0,Produit_Tarif_Stock!#REF!,"")</f>
        <v>#REF!</v>
      </c>
      <c r="K3363" s="2" t="e">
        <f>IF(Produit_Tarif_Stock!#REF!&lt;&gt;0,Produit_Tarif_Stock!#REF!,"")</f>
        <v>#REF!</v>
      </c>
      <c r="L3363" s="114" t="e">
        <f>IF(Produit_Tarif_Stock!#REF!&lt;&gt;0,Produit_Tarif_Stock!#REF!,"")</f>
        <v>#REF!</v>
      </c>
      <c r="M3363" s="114" t="e">
        <f>IF(Produit_Tarif_Stock!#REF!&lt;&gt;0,Produit_Tarif_Stock!#REF!,"")</f>
        <v>#REF!</v>
      </c>
      <c r="N3363" s="454"/>
      <c r="P3363" s="2" t="e">
        <f>IF(Produit_Tarif_Stock!#REF!&lt;&gt;0,Produit_Tarif_Stock!#REF!,"")</f>
        <v>#REF!</v>
      </c>
      <c r="Q3363" s="518" t="e">
        <f>IF(Produit_Tarif_Stock!#REF!&lt;&gt;0,(E3363-(E3363*H3363)-Produit_Tarif_Stock!#REF!)/Produit_Tarif_Stock!#REF!*100,(E3363-(E3363*H3363)-Produit_Tarif_Stock!#REF!)/Produit_Tarif_Stock!#REF!*100)</f>
        <v>#REF!</v>
      </c>
      <c r="R3363" s="523">
        <f t="shared" si="107"/>
        <v>0</v>
      </c>
      <c r="S3363" s="524" t="e">
        <f>Produit_Tarif_Stock!#REF!</f>
        <v>#REF!</v>
      </c>
    </row>
    <row r="3364" spans="1:19" ht="24.75" customHeight="1">
      <c r="A3364" s="228" t="e">
        <f>Produit_Tarif_Stock!#REF!</f>
        <v>#REF!</v>
      </c>
      <c r="B3364" s="118" t="e">
        <f>IF(Produit_Tarif_Stock!#REF!&lt;&gt;"",Produit_Tarif_Stock!#REF!,"")</f>
        <v>#REF!</v>
      </c>
      <c r="C3364" s="502" t="e">
        <f>IF(Produit_Tarif_Stock!#REF!&lt;&gt;"",Produit_Tarif_Stock!#REF!,"")</f>
        <v>#REF!</v>
      </c>
      <c r="D3364" s="505" t="e">
        <f>IF(Produit_Tarif_Stock!#REF!&lt;&gt;"",Produit_Tarif_Stock!#REF!,"")</f>
        <v>#REF!</v>
      </c>
      <c r="E3364" s="514" t="e">
        <f>IF(Produit_Tarif_Stock!#REF!&lt;&gt;0,Produit_Tarif_Stock!#REF!,"")</f>
        <v>#REF!</v>
      </c>
      <c r="F3364" s="2" t="e">
        <f>IF(Produit_Tarif_Stock!#REF!&lt;&gt;"",Produit_Tarif_Stock!#REF!,"")</f>
        <v>#REF!</v>
      </c>
      <c r="G3364" s="506" t="e">
        <f>IF(Produit_Tarif_Stock!#REF!&lt;&gt;0,Produit_Tarif_Stock!#REF!,"")</f>
        <v>#REF!</v>
      </c>
      <c r="I3364" s="506" t="str">
        <f t="shared" si="106"/>
        <v/>
      </c>
      <c r="J3364" s="2" t="e">
        <f>IF(Produit_Tarif_Stock!#REF!&lt;&gt;0,Produit_Tarif_Stock!#REF!,"")</f>
        <v>#REF!</v>
      </c>
      <c r="K3364" s="2" t="e">
        <f>IF(Produit_Tarif_Stock!#REF!&lt;&gt;0,Produit_Tarif_Stock!#REF!,"")</f>
        <v>#REF!</v>
      </c>
      <c r="L3364" s="114" t="e">
        <f>IF(Produit_Tarif_Stock!#REF!&lt;&gt;0,Produit_Tarif_Stock!#REF!,"")</f>
        <v>#REF!</v>
      </c>
      <c r="M3364" s="114" t="e">
        <f>IF(Produit_Tarif_Stock!#REF!&lt;&gt;0,Produit_Tarif_Stock!#REF!,"")</f>
        <v>#REF!</v>
      </c>
      <c r="N3364" s="454"/>
      <c r="P3364" s="2" t="e">
        <f>IF(Produit_Tarif_Stock!#REF!&lt;&gt;0,Produit_Tarif_Stock!#REF!,"")</f>
        <v>#REF!</v>
      </c>
      <c r="Q3364" s="518" t="e">
        <f>IF(Produit_Tarif_Stock!#REF!&lt;&gt;0,(E3364-(E3364*H3364)-Produit_Tarif_Stock!#REF!)/Produit_Tarif_Stock!#REF!*100,(E3364-(E3364*H3364)-Produit_Tarif_Stock!#REF!)/Produit_Tarif_Stock!#REF!*100)</f>
        <v>#REF!</v>
      </c>
      <c r="R3364" s="523">
        <f t="shared" si="107"/>
        <v>0</v>
      </c>
      <c r="S3364" s="524" t="e">
        <f>Produit_Tarif_Stock!#REF!</f>
        <v>#REF!</v>
      </c>
    </row>
    <row r="3365" spans="1:19" ht="24.75" customHeight="1">
      <c r="A3365" s="228" t="e">
        <f>Produit_Tarif_Stock!#REF!</f>
        <v>#REF!</v>
      </c>
      <c r="B3365" s="118" t="e">
        <f>IF(Produit_Tarif_Stock!#REF!&lt;&gt;"",Produit_Tarif_Stock!#REF!,"")</f>
        <v>#REF!</v>
      </c>
      <c r="C3365" s="502" t="e">
        <f>IF(Produit_Tarif_Stock!#REF!&lt;&gt;"",Produit_Tarif_Stock!#REF!,"")</f>
        <v>#REF!</v>
      </c>
      <c r="D3365" s="505" t="e">
        <f>IF(Produit_Tarif_Stock!#REF!&lt;&gt;"",Produit_Tarif_Stock!#REF!,"")</f>
        <v>#REF!</v>
      </c>
      <c r="E3365" s="514" t="e">
        <f>IF(Produit_Tarif_Stock!#REF!&lt;&gt;0,Produit_Tarif_Stock!#REF!,"")</f>
        <v>#REF!</v>
      </c>
      <c r="F3365" s="2" t="e">
        <f>IF(Produit_Tarif_Stock!#REF!&lt;&gt;"",Produit_Tarif_Stock!#REF!,"")</f>
        <v>#REF!</v>
      </c>
      <c r="G3365" s="506" t="e">
        <f>IF(Produit_Tarif_Stock!#REF!&lt;&gt;0,Produit_Tarif_Stock!#REF!,"")</f>
        <v>#REF!</v>
      </c>
      <c r="I3365" s="506" t="str">
        <f t="shared" si="106"/>
        <v/>
      </c>
      <c r="J3365" s="2" t="e">
        <f>IF(Produit_Tarif_Stock!#REF!&lt;&gt;0,Produit_Tarif_Stock!#REF!,"")</f>
        <v>#REF!</v>
      </c>
      <c r="K3365" s="2" t="e">
        <f>IF(Produit_Tarif_Stock!#REF!&lt;&gt;0,Produit_Tarif_Stock!#REF!,"")</f>
        <v>#REF!</v>
      </c>
      <c r="L3365" s="114" t="e">
        <f>IF(Produit_Tarif_Stock!#REF!&lt;&gt;0,Produit_Tarif_Stock!#REF!,"")</f>
        <v>#REF!</v>
      </c>
      <c r="M3365" s="114" t="e">
        <f>IF(Produit_Tarif_Stock!#REF!&lt;&gt;0,Produit_Tarif_Stock!#REF!,"")</f>
        <v>#REF!</v>
      </c>
      <c r="N3365" s="454"/>
      <c r="P3365" s="2" t="e">
        <f>IF(Produit_Tarif_Stock!#REF!&lt;&gt;0,Produit_Tarif_Stock!#REF!,"")</f>
        <v>#REF!</v>
      </c>
      <c r="Q3365" s="518" t="e">
        <f>IF(Produit_Tarif_Stock!#REF!&lt;&gt;0,(E3365-(E3365*H3365)-Produit_Tarif_Stock!#REF!)/Produit_Tarif_Stock!#REF!*100,(E3365-(E3365*H3365)-Produit_Tarif_Stock!#REF!)/Produit_Tarif_Stock!#REF!*100)</f>
        <v>#REF!</v>
      </c>
      <c r="R3365" s="523">
        <f t="shared" si="107"/>
        <v>0</v>
      </c>
      <c r="S3365" s="524" t="e">
        <f>Produit_Tarif_Stock!#REF!</f>
        <v>#REF!</v>
      </c>
    </row>
    <row r="3366" spans="1:19" ht="24.75" customHeight="1">
      <c r="A3366" s="228" t="e">
        <f>Produit_Tarif_Stock!#REF!</f>
        <v>#REF!</v>
      </c>
      <c r="B3366" s="118" t="e">
        <f>IF(Produit_Tarif_Stock!#REF!&lt;&gt;"",Produit_Tarif_Stock!#REF!,"")</f>
        <v>#REF!</v>
      </c>
      <c r="C3366" s="502" t="e">
        <f>IF(Produit_Tarif_Stock!#REF!&lt;&gt;"",Produit_Tarif_Stock!#REF!,"")</f>
        <v>#REF!</v>
      </c>
      <c r="D3366" s="505" t="e">
        <f>IF(Produit_Tarif_Stock!#REF!&lt;&gt;"",Produit_Tarif_Stock!#REF!,"")</f>
        <v>#REF!</v>
      </c>
      <c r="E3366" s="514" t="e">
        <f>IF(Produit_Tarif_Stock!#REF!&lt;&gt;0,Produit_Tarif_Stock!#REF!,"")</f>
        <v>#REF!</v>
      </c>
      <c r="F3366" s="2" t="e">
        <f>IF(Produit_Tarif_Stock!#REF!&lt;&gt;"",Produit_Tarif_Stock!#REF!,"")</f>
        <v>#REF!</v>
      </c>
      <c r="G3366" s="506" t="e">
        <f>IF(Produit_Tarif_Stock!#REF!&lt;&gt;0,Produit_Tarif_Stock!#REF!,"")</f>
        <v>#REF!</v>
      </c>
      <c r="I3366" s="506" t="str">
        <f t="shared" si="106"/>
        <v/>
      </c>
      <c r="J3366" s="2" t="e">
        <f>IF(Produit_Tarif_Stock!#REF!&lt;&gt;0,Produit_Tarif_Stock!#REF!,"")</f>
        <v>#REF!</v>
      </c>
      <c r="K3366" s="2" t="e">
        <f>IF(Produit_Tarif_Stock!#REF!&lt;&gt;0,Produit_Tarif_Stock!#REF!,"")</f>
        <v>#REF!</v>
      </c>
      <c r="L3366" s="114" t="e">
        <f>IF(Produit_Tarif_Stock!#REF!&lt;&gt;0,Produit_Tarif_Stock!#REF!,"")</f>
        <v>#REF!</v>
      </c>
      <c r="M3366" s="114" t="e">
        <f>IF(Produit_Tarif_Stock!#REF!&lt;&gt;0,Produit_Tarif_Stock!#REF!,"")</f>
        <v>#REF!</v>
      </c>
      <c r="N3366" s="454"/>
      <c r="P3366" s="2" t="e">
        <f>IF(Produit_Tarif_Stock!#REF!&lt;&gt;0,Produit_Tarif_Stock!#REF!,"")</f>
        <v>#REF!</v>
      </c>
      <c r="Q3366" s="518" t="e">
        <f>IF(Produit_Tarif_Stock!#REF!&lt;&gt;0,(E3366-(E3366*H3366)-Produit_Tarif_Stock!#REF!)/Produit_Tarif_Stock!#REF!*100,(E3366-(E3366*H3366)-Produit_Tarif_Stock!#REF!)/Produit_Tarif_Stock!#REF!*100)</f>
        <v>#REF!</v>
      </c>
      <c r="R3366" s="523">
        <f t="shared" si="107"/>
        <v>0</v>
      </c>
      <c r="S3366" s="524" t="e">
        <f>Produit_Tarif_Stock!#REF!</f>
        <v>#REF!</v>
      </c>
    </row>
    <row r="3367" spans="1:19" ht="24.75" customHeight="1">
      <c r="A3367" s="228" t="e">
        <f>Produit_Tarif_Stock!#REF!</f>
        <v>#REF!</v>
      </c>
      <c r="B3367" s="118" t="e">
        <f>IF(Produit_Tarif_Stock!#REF!&lt;&gt;"",Produit_Tarif_Stock!#REF!,"")</f>
        <v>#REF!</v>
      </c>
      <c r="C3367" s="502" t="e">
        <f>IF(Produit_Tarif_Stock!#REF!&lt;&gt;"",Produit_Tarif_Stock!#REF!,"")</f>
        <v>#REF!</v>
      </c>
      <c r="D3367" s="505" t="e">
        <f>IF(Produit_Tarif_Stock!#REF!&lt;&gt;"",Produit_Tarif_Stock!#REF!,"")</f>
        <v>#REF!</v>
      </c>
      <c r="E3367" s="514" t="e">
        <f>IF(Produit_Tarif_Stock!#REF!&lt;&gt;0,Produit_Tarif_Stock!#REF!,"")</f>
        <v>#REF!</v>
      </c>
      <c r="F3367" s="2" t="e">
        <f>IF(Produit_Tarif_Stock!#REF!&lt;&gt;"",Produit_Tarif_Stock!#REF!,"")</f>
        <v>#REF!</v>
      </c>
      <c r="G3367" s="506" t="e">
        <f>IF(Produit_Tarif_Stock!#REF!&lt;&gt;0,Produit_Tarif_Stock!#REF!,"")</f>
        <v>#REF!</v>
      </c>
      <c r="I3367" s="506" t="str">
        <f t="shared" si="106"/>
        <v/>
      </c>
      <c r="J3367" s="2" t="e">
        <f>IF(Produit_Tarif_Stock!#REF!&lt;&gt;0,Produit_Tarif_Stock!#REF!,"")</f>
        <v>#REF!</v>
      </c>
      <c r="K3367" s="2" t="e">
        <f>IF(Produit_Tarif_Stock!#REF!&lt;&gt;0,Produit_Tarif_Stock!#REF!,"")</f>
        <v>#REF!</v>
      </c>
      <c r="L3367" s="114" t="e">
        <f>IF(Produit_Tarif_Stock!#REF!&lt;&gt;0,Produit_Tarif_Stock!#REF!,"")</f>
        <v>#REF!</v>
      </c>
      <c r="M3367" s="114" t="e">
        <f>IF(Produit_Tarif_Stock!#REF!&lt;&gt;0,Produit_Tarif_Stock!#REF!,"")</f>
        <v>#REF!</v>
      </c>
      <c r="N3367" s="454"/>
      <c r="P3367" s="2" t="e">
        <f>IF(Produit_Tarif_Stock!#REF!&lt;&gt;0,Produit_Tarif_Stock!#REF!,"")</f>
        <v>#REF!</v>
      </c>
      <c r="Q3367" s="518" t="e">
        <f>IF(Produit_Tarif_Stock!#REF!&lt;&gt;0,(E3367-(E3367*H3367)-Produit_Tarif_Stock!#REF!)/Produit_Tarif_Stock!#REF!*100,(E3367-(E3367*H3367)-Produit_Tarif_Stock!#REF!)/Produit_Tarif_Stock!#REF!*100)</f>
        <v>#REF!</v>
      </c>
      <c r="R3367" s="523">
        <f t="shared" si="107"/>
        <v>0</v>
      </c>
      <c r="S3367" s="524" t="e">
        <f>Produit_Tarif_Stock!#REF!</f>
        <v>#REF!</v>
      </c>
    </row>
    <row r="3368" spans="1:19" ht="24.75" customHeight="1">
      <c r="A3368" s="228" t="e">
        <f>Produit_Tarif_Stock!#REF!</f>
        <v>#REF!</v>
      </c>
      <c r="B3368" s="118" t="e">
        <f>IF(Produit_Tarif_Stock!#REF!&lt;&gt;"",Produit_Tarif_Stock!#REF!,"")</f>
        <v>#REF!</v>
      </c>
      <c r="C3368" s="502" t="e">
        <f>IF(Produit_Tarif_Stock!#REF!&lt;&gt;"",Produit_Tarif_Stock!#REF!,"")</f>
        <v>#REF!</v>
      </c>
      <c r="D3368" s="505" t="e">
        <f>IF(Produit_Tarif_Stock!#REF!&lt;&gt;"",Produit_Tarif_Stock!#REF!,"")</f>
        <v>#REF!</v>
      </c>
      <c r="E3368" s="514" t="e">
        <f>IF(Produit_Tarif_Stock!#REF!&lt;&gt;0,Produit_Tarif_Stock!#REF!,"")</f>
        <v>#REF!</v>
      </c>
      <c r="F3368" s="2" t="e">
        <f>IF(Produit_Tarif_Stock!#REF!&lt;&gt;"",Produit_Tarif_Stock!#REF!,"")</f>
        <v>#REF!</v>
      </c>
      <c r="G3368" s="506" t="e">
        <f>IF(Produit_Tarif_Stock!#REF!&lt;&gt;0,Produit_Tarif_Stock!#REF!,"")</f>
        <v>#REF!</v>
      </c>
      <c r="I3368" s="506" t="str">
        <f t="shared" si="106"/>
        <v/>
      </c>
      <c r="J3368" s="2" t="e">
        <f>IF(Produit_Tarif_Stock!#REF!&lt;&gt;0,Produit_Tarif_Stock!#REF!,"")</f>
        <v>#REF!</v>
      </c>
      <c r="K3368" s="2" t="e">
        <f>IF(Produit_Tarif_Stock!#REF!&lt;&gt;0,Produit_Tarif_Stock!#REF!,"")</f>
        <v>#REF!</v>
      </c>
      <c r="L3368" s="114" t="e">
        <f>IF(Produit_Tarif_Stock!#REF!&lt;&gt;0,Produit_Tarif_Stock!#REF!,"")</f>
        <v>#REF!</v>
      </c>
      <c r="M3368" s="114" t="e">
        <f>IF(Produit_Tarif_Stock!#REF!&lt;&gt;0,Produit_Tarif_Stock!#REF!,"")</f>
        <v>#REF!</v>
      </c>
      <c r="N3368" s="454"/>
      <c r="P3368" s="2" t="e">
        <f>IF(Produit_Tarif_Stock!#REF!&lt;&gt;0,Produit_Tarif_Stock!#REF!,"")</f>
        <v>#REF!</v>
      </c>
      <c r="Q3368" s="518" t="e">
        <f>IF(Produit_Tarif_Stock!#REF!&lt;&gt;0,(E3368-(E3368*H3368)-Produit_Tarif_Stock!#REF!)/Produit_Tarif_Stock!#REF!*100,(E3368-(E3368*H3368)-Produit_Tarif_Stock!#REF!)/Produit_Tarif_Stock!#REF!*100)</f>
        <v>#REF!</v>
      </c>
      <c r="R3368" s="523">
        <f t="shared" si="107"/>
        <v>0</v>
      </c>
      <c r="S3368" s="524" t="e">
        <f>Produit_Tarif_Stock!#REF!</f>
        <v>#REF!</v>
      </c>
    </row>
    <row r="3369" spans="1:19" ht="24.75" customHeight="1">
      <c r="A3369" s="228" t="e">
        <f>Produit_Tarif_Stock!#REF!</f>
        <v>#REF!</v>
      </c>
      <c r="B3369" s="118" t="e">
        <f>IF(Produit_Tarif_Stock!#REF!&lt;&gt;"",Produit_Tarif_Stock!#REF!,"")</f>
        <v>#REF!</v>
      </c>
      <c r="C3369" s="502" t="e">
        <f>IF(Produit_Tarif_Stock!#REF!&lt;&gt;"",Produit_Tarif_Stock!#REF!,"")</f>
        <v>#REF!</v>
      </c>
      <c r="D3369" s="505" t="e">
        <f>IF(Produit_Tarif_Stock!#REF!&lt;&gt;"",Produit_Tarif_Stock!#REF!,"")</f>
        <v>#REF!</v>
      </c>
      <c r="E3369" s="514" t="e">
        <f>IF(Produit_Tarif_Stock!#REF!&lt;&gt;0,Produit_Tarif_Stock!#REF!,"")</f>
        <v>#REF!</v>
      </c>
      <c r="F3369" s="2" t="e">
        <f>IF(Produit_Tarif_Stock!#REF!&lt;&gt;"",Produit_Tarif_Stock!#REF!,"")</f>
        <v>#REF!</v>
      </c>
      <c r="G3369" s="506" t="e">
        <f>IF(Produit_Tarif_Stock!#REF!&lt;&gt;0,Produit_Tarif_Stock!#REF!,"")</f>
        <v>#REF!</v>
      </c>
      <c r="I3369" s="506" t="str">
        <f t="shared" si="106"/>
        <v/>
      </c>
      <c r="J3369" s="2" t="e">
        <f>IF(Produit_Tarif_Stock!#REF!&lt;&gt;0,Produit_Tarif_Stock!#REF!,"")</f>
        <v>#REF!</v>
      </c>
      <c r="K3369" s="2" t="e">
        <f>IF(Produit_Tarif_Stock!#REF!&lt;&gt;0,Produit_Tarif_Stock!#REF!,"")</f>
        <v>#REF!</v>
      </c>
      <c r="L3369" s="114" t="e">
        <f>IF(Produit_Tarif_Stock!#REF!&lt;&gt;0,Produit_Tarif_Stock!#REF!,"")</f>
        <v>#REF!</v>
      </c>
      <c r="M3369" s="114" t="e">
        <f>IF(Produit_Tarif_Stock!#REF!&lt;&gt;0,Produit_Tarif_Stock!#REF!,"")</f>
        <v>#REF!</v>
      </c>
      <c r="N3369" s="454"/>
      <c r="P3369" s="2" t="e">
        <f>IF(Produit_Tarif_Stock!#REF!&lt;&gt;0,Produit_Tarif_Stock!#REF!,"")</f>
        <v>#REF!</v>
      </c>
      <c r="Q3369" s="518" t="e">
        <f>IF(Produit_Tarif_Stock!#REF!&lt;&gt;0,(E3369-(E3369*H3369)-Produit_Tarif_Stock!#REF!)/Produit_Tarif_Stock!#REF!*100,(E3369-(E3369*H3369)-Produit_Tarif_Stock!#REF!)/Produit_Tarif_Stock!#REF!*100)</f>
        <v>#REF!</v>
      </c>
      <c r="R3369" s="523">
        <f t="shared" si="107"/>
        <v>0</v>
      </c>
      <c r="S3369" s="524" t="e">
        <f>Produit_Tarif_Stock!#REF!</f>
        <v>#REF!</v>
      </c>
    </row>
    <row r="3370" spans="1:19" ht="24.75" customHeight="1">
      <c r="A3370" s="228" t="e">
        <f>Produit_Tarif_Stock!#REF!</f>
        <v>#REF!</v>
      </c>
      <c r="B3370" s="118" t="e">
        <f>IF(Produit_Tarif_Stock!#REF!&lt;&gt;"",Produit_Tarif_Stock!#REF!,"")</f>
        <v>#REF!</v>
      </c>
      <c r="C3370" s="502" t="e">
        <f>IF(Produit_Tarif_Stock!#REF!&lt;&gt;"",Produit_Tarif_Stock!#REF!,"")</f>
        <v>#REF!</v>
      </c>
      <c r="D3370" s="505" t="e">
        <f>IF(Produit_Tarif_Stock!#REF!&lt;&gt;"",Produit_Tarif_Stock!#REF!,"")</f>
        <v>#REF!</v>
      </c>
      <c r="E3370" s="514" t="e">
        <f>IF(Produit_Tarif_Stock!#REF!&lt;&gt;0,Produit_Tarif_Stock!#REF!,"")</f>
        <v>#REF!</v>
      </c>
      <c r="F3370" s="2" t="e">
        <f>IF(Produit_Tarif_Stock!#REF!&lt;&gt;"",Produit_Tarif_Stock!#REF!,"")</f>
        <v>#REF!</v>
      </c>
      <c r="G3370" s="506" t="e">
        <f>IF(Produit_Tarif_Stock!#REF!&lt;&gt;0,Produit_Tarif_Stock!#REF!,"")</f>
        <v>#REF!</v>
      </c>
      <c r="I3370" s="506" t="str">
        <f t="shared" si="106"/>
        <v/>
      </c>
      <c r="J3370" s="2" t="e">
        <f>IF(Produit_Tarif_Stock!#REF!&lt;&gt;0,Produit_Tarif_Stock!#REF!,"")</f>
        <v>#REF!</v>
      </c>
      <c r="K3370" s="2" t="e">
        <f>IF(Produit_Tarif_Stock!#REF!&lt;&gt;0,Produit_Tarif_Stock!#REF!,"")</f>
        <v>#REF!</v>
      </c>
      <c r="L3370" s="114" t="e">
        <f>IF(Produit_Tarif_Stock!#REF!&lt;&gt;0,Produit_Tarif_Stock!#REF!,"")</f>
        <v>#REF!</v>
      </c>
      <c r="M3370" s="114" t="e">
        <f>IF(Produit_Tarif_Stock!#REF!&lt;&gt;0,Produit_Tarif_Stock!#REF!,"")</f>
        <v>#REF!</v>
      </c>
      <c r="N3370" s="454"/>
      <c r="P3370" s="2" t="e">
        <f>IF(Produit_Tarif_Stock!#REF!&lt;&gt;0,Produit_Tarif_Stock!#REF!,"")</f>
        <v>#REF!</v>
      </c>
      <c r="Q3370" s="518" t="e">
        <f>IF(Produit_Tarif_Stock!#REF!&lt;&gt;0,(E3370-(E3370*H3370)-Produit_Tarif_Stock!#REF!)/Produit_Tarif_Stock!#REF!*100,(E3370-(E3370*H3370)-Produit_Tarif_Stock!#REF!)/Produit_Tarif_Stock!#REF!*100)</f>
        <v>#REF!</v>
      </c>
      <c r="R3370" s="523">
        <f t="shared" si="107"/>
        <v>0</v>
      </c>
      <c r="S3370" s="524" t="e">
        <f>Produit_Tarif_Stock!#REF!</f>
        <v>#REF!</v>
      </c>
    </row>
    <row r="3371" spans="1:19" ht="24.75" customHeight="1">
      <c r="A3371" s="228" t="e">
        <f>Produit_Tarif_Stock!#REF!</f>
        <v>#REF!</v>
      </c>
      <c r="B3371" s="118" t="e">
        <f>IF(Produit_Tarif_Stock!#REF!&lt;&gt;"",Produit_Tarif_Stock!#REF!,"")</f>
        <v>#REF!</v>
      </c>
      <c r="C3371" s="502" t="e">
        <f>IF(Produit_Tarif_Stock!#REF!&lt;&gt;"",Produit_Tarif_Stock!#REF!,"")</f>
        <v>#REF!</v>
      </c>
      <c r="D3371" s="505" t="e">
        <f>IF(Produit_Tarif_Stock!#REF!&lt;&gt;"",Produit_Tarif_Stock!#REF!,"")</f>
        <v>#REF!</v>
      </c>
      <c r="E3371" s="514" t="e">
        <f>IF(Produit_Tarif_Stock!#REF!&lt;&gt;0,Produit_Tarif_Stock!#REF!,"")</f>
        <v>#REF!</v>
      </c>
      <c r="F3371" s="2" t="e">
        <f>IF(Produit_Tarif_Stock!#REF!&lt;&gt;"",Produit_Tarif_Stock!#REF!,"")</f>
        <v>#REF!</v>
      </c>
      <c r="G3371" s="506" t="e">
        <f>IF(Produit_Tarif_Stock!#REF!&lt;&gt;0,Produit_Tarif_Stock!#REF!,"")</f>
        <v>#REF!</v>
      </c>
      <c r="I3371" s="506" t="str">
        <f t="shared" si="106"/>
        <v/>
      </c>
      <c r="J3371" s="2" t="e">
        <f>IF(Produit_Tarif_Stock!#REF!&lt;&gt;0,Produit_Tarif_Stock!#REF!,"")</f>
        <v>#REF!</v>
      </c>
      <c r="K3371" s="2" t="e">
        <f>IF(Produit_Tarif_Stock!#REF!&lt;&gt;0,Produit_Tarif_Stock!#REF!,"")</f>
        <v>#REF!</v>
      </c>
      <c r="L3371" s="114" t="e">
        <f>IF(Produit_Tarif_Stock!#REF!&lt;&gt;0,Produit_Tarif_Stock!#REF!,"")</f>
        <v>#REF!</v>
      </c>
      <c r="M3371" s="114" t="e">
        <f>IF(Produit_Tarif_Stock!#REF!&lt;&gt;0,Produit_Tarif_Stock!#REF!,"")</f>
        <v>#REF!</v>
      </c>
      <c r="N3371" s="454"/>
      <c r="P3371" s="2" t="e">
        <f>IF(Produit_Tarif_Stock!#REF!&lt;&gt;0,Produit_Tarif_Stock!#REF!,"")</f>
        <v>#REF!</v>
      </c>
      <c r="Q3371" s="518" t="e">
        <f>IF(Produit_Tarif_Stock!#REF!&lt;&gt;0,(E3371-(E3371*H3371)-Produit_Tarif_Stock!#REF!)/Produit_Tarif_Stock!#REF!*100,(E3371-(E3371*H3371)-Produit_Tarif_Stock!#REF!)/Produit_Tarif_Stock!#REF!*100)</f>
        <v>#REF!</v>
      </c>
      <c r="R3371" s="523">
        <f t="shared" si="107"/>
        <v>0</v>
      </c>
      <c r="S3371" s="524" t="e">
        <f>Produit_Tarif_Stock!#REF!</f>
        <v>#REF!</v>
      </c>
    </row>
    <row r="3372" spans="1:19" ht="24.75" customHeight="1">
      <c r="A3372" s="228" t="e">
        <f>Produit_Tarif_Stock!#REF!</f>
        <v>#REF!</v>
      </c>
      <c r="B3372" s="118" t="e">
        <f>IF(Produit_Tarif_Stock!#REF!&lt;&gt;"",Produit_Tarif_Stock!#REF!,"")</f>
        <v>#REF!</v>
      </c>
      <c r="C3372" s="502" t="e">
        <f>IF(Produit_Tarif_Stock!#REF!&lt;&gt;"",Produit_Tarif_Stock!#REF!,"")</f>
        <v>#REF!</v>
      </c>
      <c r="D3372" s="505" t="e">
        <f>IF(Produit_Tarif_Stock!#REF!&lt;&gt;"",Produit_Tarif_Stock!#REF!,"")</f>
        <v>#REF!</v>
      </c>
      <c r="E3372" s="514" t="e">
        <f>IF(Produit_Tarif_Stock!#REF!&lt;&gt;0,Produit_Tarif_Stock!#REF!,"")</f>
        <v>#REF!</v>
      </c>
      <c r="F3372" s="2" t="e">
        <f>IF(Produit_Tarif_Stock!#REF!&lt;&gt;"",Produit_Tarif_Stock!#REF!,"")</f>
        <v>#REF!</v>
      </c>
      <c r="G3372" s="506" t="e">
        <f>IF(Produit_Tarif_Stock!#REF!&lt;&gt;0,Produit_Tarif_Stock!#REF!,"")</f>
        <v>#REF!</v>
      </c>
      <c r="I3372" s="506" t="str">
        <f t="shared" si="106"/>
        <v/>
      </c>
      <c r="J3372" s="2" t="e">
        <f>IF(Produit_Tarif_Stock!#REF!&lt;&gt;0,Produit_Tarif_Stock!#REF!,"")</f>
        <v>#REF!</v>
      </c>
      <c r="K3372" s="2" t="e">
        <f>IF(Produit_Tarif_Stock!#REF!&lt;&gt;0,Produit_Tarif_Stock!#REF!,"")</f>
        <v>#REF!</v>
      </c>
      <c r="L3372" s="114" t="e">
        <f>IF(Produit_Tarif_Stock!#REF!&lt;&gt;0,Produit_Tarif_Stock!#REF!,"")</f>
        <v>#REF!</v>
      </c>
      <c r="M3372" s="114" t="e">
        <f>IF(Produit_Tarif_Stock!#REF!&lt;&gt;0,Produit_Tarif_Stock!#REF!,"")</f>
        <v>#REF!</v>
      </c>
      <c r="N3372" s="454"/>
      <c r="P3372" s="2" t="e">
        <f>IF(Produit_Tarif_Stock!#REF!&lt;&gt;0,Produit_Tarif_Stock!#REF!,"")</f>
        <v>#REF!</v>
      </c>
      <c r="Q3372" s="518" t="e">
        <f>IF(Produit_Tarif_Stock!#REF!&lt;&gt;0,(E3372-(E3372*H3372)-Produit_Tarif_Stock!#REF!)/Produit_Tarif_Stock!#REF!*100,(E3372-(E3372*H3372)-Produit_Tarif_Stock!#REF!)/Produit_Tarif_Stock!#REF!*100)</f>
        <v>#REF!</v>
      </c>
      <c r="R3372" s="523">
        <f t="shared" si="107"/>
        <v>0</v>
      </c>
      <c r="S3372" s="524" t="e">
        <f>Produit_Tarif_Stock!#REF!</f>
        <v>#REF!</v>
      </c>
    </row>
    <row r="3373" spans="1:19" ht="24.75" customHeight="1">
      <c r="A3373" s="228" t="e">
        <f>Produit_Tarif_Stock!#REF!</f>
        <v>#REF!</v>
      </c>
      <c r="B3373" s="118" t="e">
        <f>IF(Produit_Tarif_Stock!#REF!&lt;&gt;"",Produit_Tarif_Stock!#REF!,"")</f>
        <v>#REF!</v>
      </c>
      <c r="C3373" s="502" t="e">
        <f>IF(Produit_Tarif_Stock!#REF!&lt;&gt;"",Produit_Tarif_Stock!#REF!,"")</f>
        <v>#REF!</v>
      </c>
      <c r="D3373" s="505" t="e">
        <f>IF(Produit_Tarif_Stock!#REF!&lt;&gt;"",Produit_Tarif_Stock!#REF!,"")</f>
        <v>#REF!</v>
      </c>
      <c r="E3373" s="514" t="e">
        <f>IF(Produit_Tarif_Stock!#REF!&lt;&gt;0,Produit_Tarif_Stock!#REF!,"")</f>
        <v>#REF!</v>
      </c>
      <c r="F3373" s="2" t="e">
        <f>IF(Produit_Tarif_Stock!#REF!&lt;&gt;"",Produit_Tarif_Stock!#REF!,"")</f>
        <v>#REF!</v>
      </c>
      <c r="G3373" s="506" t="e">
        <f>IF(Produit_Tarif_Stock!#REF!&lt;&gt;0,Produit_Tarif_Stock!#REF!,"")</f>
        <v>#REF!</v>
      </c>
      <c r="I3373" s="506" t="str">
        <f t="shared" si="106"/>
        <v/>
      </c>
      <c r="J3373" s="2" t="e">
        <f>IF(Produit_Tarif_Stock!#REF!&lt;&gt;0,Produit_Tarif_Stock!#REF!,"")</f>
        <v>#REF!</v>
      </c>
      <c r="K3373" s="2" t="e">
        <f>IF(Produit_Tarif_Stock!#REF!&lt;&gt;0,Produit_Tarif_Stock!#REF!,"")</f>
        <v>#REF!</v>
      </c>
      <c r="L3373" s="114" t="e">
        <f>IF(Produit_Tarif_Stock!#REF!&lt;&gt;0,Produit_Tarif_Stock!#REF!,"")</f>
        <v>#REF!</v>
      </c>
      <c r="M3373" s="114" t="e">
        <f>IF(Produit_Tarif_Stock!#REF!&lt;&gt;0,Produit_Tarif_Stock!#REF!,"")</f>
        <v>#REF!</v>
      </c>
      <c r="N3373" s="454"/>
      <c r="P3373" s="2" t="e">
        <f>IF(Produit_Tarif_Stock!#REF!&lt;&gt;0,Produit_Tarif_Stock!#REF!,"")</f>
        <v>#REF!</v>
      </c>
      <c r="Q3373" s="518" t="e">
        <f>IF(Produit_Tarif_Stock!#REF!&lt;&gt;0,(E3373-(E3373*H3373)-Produit_Tarif_Stock!#REF!)/Produit_Tarif_Stock!#REF!*100,(E3373-(E3373*H3373)-Produit_Tarif_Stock!#REF!)/Produit_Tarif_Stock!#REF!*100)</f>
        <v>#REF!</v>
      </c>
      <c r="R3373" s="523">
        <f t="shared" si="107"/>
        <v>0</v>
      </c>
      <c r="S3373" s="524" t="e">
        <f>Produit_Tarif_Stock!#REF!</f>
        <v>#REF!</v>
      </c>
    </row>
    <row r="3374" spans="1:19" ht="24.75" customHeight="1">
      <c r="A3374" s="228" t="e">
        <f>Produit_Tarif_Stock!#REF!</f>
        <v>#REF!</v>
      </c>
      <c r="B3374" s="118" t="e">
        <f>IF(Produit_Tarif_Stock!#REF!&lt;&gt;"",Produit_Tarif_Stock!#REF!,"")</f>
        <v>#REF!</v>
      </c>
      <c r="C3374" s="502" t="e">
        <f>IF(Produit_Tarif_Stock!#REF!&lt;&gt;"",Produit_Tarif_Stock!#REF!,"")</f>
        <v>#REF!</v>
      </c>
      <c r="D3374" s="505" t="e">
        <f>IF(Produit_Tarif_Stock!#REF!&lt;&gt;"",Produit_Tarif_Stock!#REF!,"")</f>
        <v>#REF!</v>
      </c>
      <c r="E3374" s="514" t="e">
        <f>IF(Produit_Tarif_Stock!#REF!&lt;&gt;0,Produit_Tarif_Stock!#REF!,"")</f>
        <v>#REF!</v>
      </c>
      <c r="F3374" s="2" t="e">
        <f>IF(Produit_Tarif_Stock!#REF!&lt;&gt;"",Produit_Tarif_Stock!#REF!,"")</f>
        <v>#REF!</v>
      </c>
      <c r="G3374" s="506" t="e">
        <f>IF(Produit_Tarif_Stock!#REF!&lt;&gt;0,Produit_Tarif_Stock!#REF!,"")</f>
        <v>#REF!</v>
      </c>
      <c r="I3374" s="506" t="str">
        <f t="shared" si="106"/>
        <v/>
      </c>
      <c r="J3374" s="2" t="e">
        <f>IF(Produit_Tarif_Stock!#REF!&lt;&gt;0,Produit_Tarif_Stock!#REF!,"")</f>
        <v>#REF!</v>
      </c>
      <c r="K3374" s="2" t="e">
        <f>IF(Produit_Tarif_Stock!#REF!&lt;&gt;0,Produit_Tarif_Stock!#REF!,"")</f>
        <v>#REF!</v>
      </c>
      <c r="L3374" s="114" t="e">
        <f>IF(Produit_Tarif_Stock!#REF!&lt;&gt;0,Produit_Tarif_Stock!#REF!,"")</f>
        <v>#REF!</v>
      </c>
      <c r="M3374" s="114" t="e">
        <f>IF(Produit_Tarif_Stock!#REF!&lt;&gt;0,Produit_Tarif_Stock!#REF!,"")</f>
        <v>#REF!</v>
      </c>
      <c r="N3374" s="454"/>
      <c r="P3374" s="2" t="e">
        <f>IF(Produit_Tarif_Stock!#REF!&lt;&gt;0,Produit_Tarif_Stock!#REF!,"")</f>
        <v>#REF!</v>
      </c>
      <c r="Q3374" s="518" t="e">
        <f>IF(Produit_Tarif_Stock!#REF!&lt;&gt;0,(E3374-(E3374*H3374)-Produit_Tarif_Stock!#REF!)/Produit_Tarif_Stock!#REF!*100,(E3374-(E3374*H3374)-Produit_Tarif_Stock!#REF!)/Produit_Tarif_Stock!#REF!*100)</f>
        <v>#REF!</v>
      </c>
      <c r="R3374" s="523">
        <f t="shared" si="107"/>
        <v>0</v>
      </c>
      <c r="S3374" s="524" t="e">
        <f>Produit_Tarif_Stock!#REF!</f>
        <v>#REF!</v>
      </c>
    </row>
    <row r="3375" spans="1:19" ht="24.75" customHeight="1">
      <c r="A3375" s="228" t="e">
        <f>Produit_Tarif_Stock!#REF!</f>
        <v>#REF!</v>
      </c>
      <c r="B3375" s="118" t="e">
        <f>IF(Produit_Tarif_Stock!#REF!&lt;&gt;"",Produit_Tarif_Stock!#REF!,"")</f>
        <v>#REF!</v>
      </c>
      <c r="C3375" s="502" t="e">
        <f>IF(Produit_Tarif_Stock!#REF!&lt;&gt;"",Produit_Tarif_Stock!#REF!,"")</f>
        <v>#REF!</v>
      </c>
      <c r="D3375" s="505" t="e">
        <f>IF(Produit_Tarif_Stock!#REF!&lt;&gt;"",Produit_Tarif_Stock!#REF!,"")</f>
        <v>#REF!</v>
      </c>
      <c r="E3375" s="514" t="e">
        <f>IF(Produit_Tarif_Stock!#REF!&lt;&gt;0,Produit_Tarif_Stock!#REF!,"")</f>
        <v>#REF!</v>
      </c>
      <c r="F3375" s="2" t="e">
        <f>IF(Produit_Tarif_Stock!#REF!&lt;&gt;"",Produit_Tarif_Stock!#REF!,"")</f>
        <v>#REF!</v>
      </c>
      <c r="G3375" s="506" t="e">
        <f>IF(Produit_Tarif_Stock!#REF!&lt;&gt;0,Produit_Tarif_Stock!#REF!,"")</f>
        <v>#REF!</v>
      </c>
      <c r="I3375" s="506" t="str">
        <f t="shared" si="106"/>
        <v/>
      </c>
      <c r="J3375" s="2" t="e">
        <f>IF(Produit_Tarif_Stock!#REF!&lt;&gt;0,Produit_Tarif_Stock!#REF!,"")</f>
        <v>#REF!</v>
      </c>
      <c r="K3375" s="2" t="e">
        <f>IF(Produit_Tarif_Stock!#REF!&lt;&gt;0,Produit_Tarif_Stock!#REF!,"")</f>
        <v>#REF!</v>
      </c>
      <c r="L3375" s="114" t="e">
        <f>IF(Produit_Tarif_Stock!#REF!&lt;&gt;0,Produit_Tarif_Stock!#REF!,"")</f>
        <v>#REF!</v>
      </c>
      <c r="M3375" s="114" t="e">
        <f>IF(Produit_Tarif_Stock!#REF!&lt;&gt;0,Produit_Tarif_Stock!#REF!,"")</f>
        <v>#REF!</v>
      </c>
      <c r="N3375" s="454"/>
      <c r="P3375" s="2" t="e">
        <f>IF(Produit_Tarif_Stock!#REF!&lt;&gt;0,Produit_Tarif_Stock!#REF!,"")</f>
        <v>#REF!</v>
      </c>
      <c r="Q3375" s="518" t="e">
        <f>IF(Produit_Tarif_Stock!#REF!&lt;&gt;0,(E3375-(E3375*H3375)-Produit_Tarif_Stock!#REF!)/Produit_Tarif_Stock!#REF!*100,(E3375-(E3375*H3375)-Produit_Tarif_Stock!#REF!)/Produit_Tarif_Stock!#REF!*100)</f>
        <v>#REF!</v>
      </c>
      <c r="R3375" s="523">
        <f t="shared" si="107"/>
        <v>0</v>
      </c>
      <c r="S3375" s="524" t="e">
        <f>Produit_Tarif_Stock!#REF!</f>
        <v>#REF!</v>
      </c>
    </row>
    <row r="3376" spans="1:19" ht="24.75" customHeight="1">
      <c r="A3376" s="228" t="e">
        <f>Produit_Tarif_Stock!#REF!</f>
        <v>#REF!</v>
      </c>
      <c r="B3376" s="118" t="e">
        <f>IF(Produit_Tarif_Stock!#REF!&lt;&gt;"",Produit_Tarif_Stock!#REF!,"")</f>
        <v>#REF!</v>
      </c>
      <c r="C3376" s="502" t="e">
        <f>IF(Produit_Tarif_Stock!#REF!&lt;&gt;"",Produit_Tarif_Stock!#REF!,"")</f>
        <v>#REF!</v>
      </c>
      <c r="D3376" s="505" t="e">
        <f>IF(Produit_Tarif_Stock!#REF!&lt;&gt;"",Produit_Tarif_Stock!#REF!,"")</f>
        <v>#REF!</v>
      </c>
      <c r="E3376" s="514" t="e">
        <f>IF(Produit_Tarif_Stock!#REF!&lt;&gt;0,Produit_Tarif_Stock!#REF!,"")</f>
        <v>#REF!</v>
      </c>
      <c r="F3376" s="2" t="e">
        <f>IF(Produit_Tarif_Stock!#REF!&lt;&gt;"",Produit_Tarif_Stock!#REF!,"")</f>
        <v>#REF!</v>
      </c>
      <c r="G3376" s="506" t="e">
        <f>IF(Produit_Tarif_Stock!#REF!&lt;&gt;0,Produit_Tarif_Stock!#REF!,"")</f>
        <v>#REF!</v>
      </c>
      <c r="I3376" s="506" t="str">
        <f t="shared" si="106"/>
        <v/>
      </c>
      <c r="J3376" s="2" t="e">
        <f>IF(Produit_Tarif_Stock!#REF!&lt;&gt;0,Produit_Tarif_Stock!#REF!,"")</f>
        <v>#REF!</v>
      </c>
      <c r="K3376" s="2" t="e">
        <f>IF(Produit_Tarif_Stock!#REF!&lt;&gt;0,Produit_Tarif_Stock!#REF!,"")</f>
        <v>#REF!</v>
      </c>
      <c r="L3376" s="114" t="e">
        <f>IF(Produit_Tarif_Stock!#REF!&lt;&gt;0,Produit_Tarif_Stock!#REF!,"")</f>
        <v>#REF!</v>
      </c>
      <c r="M3376" s="114" t="e">
        <f>IF(Produit_Tarif_Stock!#REF!&lt;&gt;0,Produit_Tarif_Stock!#REF!,"")</f>
        <v>#REF!</v>
      </c>
      <c r="N3376" s="454"/>
      <c r="P3376" s="2" t="e">
        <f>IF(Produit_Tarif_Stock!#REF!&lt;&gt;0,Produit_Tarif_Stock!#REF!,"")</f>
        <v>#REF!</v>
      </c>
      <c r="Q3376" s="518" t="e">
        <f>IF(Produit_Tarif_Stock!#REF!&lt;&gt;0,(E3376-(E3376*H3376)-Produit_Tarif_Stock!#REF!)/Produit_Tarif_Stock!#REF!*100,(E3376-(E3376*H3376)-Produit_Tarif_Stock!#REF!)/Produit_Tarif_Stock!#REF!*100)</f>
        <v>#REF!</v>
      </c>
      <c r="R3376" s="523">
        <f t="shared" si="107"/>
        <v>0</v>
      </c>
      <c r="S3376" s="524" t="e">
        <f>Produit_Tarif_Stock!#REF!</f>
        <v>#REF!</v>
      </c>
    </row>
    <row r="3377" spans="1:19" ht="24.75" customHeight="1">
      <c r="A3377" s="228" t="e">
        <f>Produit_Tarif_Stock!#REF!</f>
        <v>#REF!</v>
      </c>
      <c r="B3377" s="118" t="e">
        <f>IF(Produit_Tarif_Stock!#REF!&lt;&gt;"",Produit_Tarif_Stock!#REF!,"")</f>
        <v>#REF!</v>
      </c>
      <c r="C3377" s="502" t="e">
        <f>IF(Produit_Tarif_Stock!#REF!&lt;&gt;"",Produit_Tarif_Stock!#REF!,"")</f>
        <v>#REF!</v>
      </c>
      <c r="D3377" s="505" t="e">
        <f>IF(Produit_Tarif_Stock!#REF!&lt;&gt;"",Produit_Tarif_Stock!#REF!,"")</f>
        <v>#REF!</v>
      </c>
      <c r="E3377" s="514" t="e">
        <f>IF(Produit_Tarif_Stock!#REF!&lt;&gt;0,Produit_Tarif_Stock!#REF!,"")</f>
        <v>#REF!</v>
      </c>
      <c r="F3377" s="2" t="e">
        <f>IF(Produit_Tarif_Stock!#REF!&lt;&gt;"",Produit_Tarif_Stock!#REF!,"")</f>
        <v>#REF!</v>
      </c>
      <c r="G3377" s="506" t="e">
        <f>IF(Produit_Tarif_Stock!#REF!&lt;&gt;0,Produit_Tarif_Stock!#REF!,"")</f>
        <v>#REF!</v>
      </c>
      <c r="I3377" s="506" t="str">
        <f t="shared" si="106"/>
        <v/>
      </c>
      <c r="J3377" s="2" t="e">
        <f>IF(Produit_Tarif_Stock!#REF!&lt;&gt;0,Produit_Tarif_Stock!#REF!,"")</f>
        <v>#REF!</v>
      </c>
      <c r="K3377" s="2" t="e">
        <f>IF(Produit_Tarif_Stock!#REF!&lt;&gt;0,Produit_Tarif_Stock!#REF!,"")</f>
        <v>#REF!</v>
      </c>
      <c r="L3377" s="114" t="e">
        <f>IF(Produit_Tarif_Stock!#REF!&lt;&gt;0,Produit_Tarif_Stock!#REF!,"")</f>
        <v>#REF!</v>
      </c>
      <c r="M3377" s="114" t="e">
        <f>IF(Produit_Tarif_Stock!#REF!&lt;&gt;0,Produit_Tarif_Stock!#REF!,"")</f>
        <v>#REF!</v>
      </c>
      <c r="N3377" s="454"/>
      <c r="P3377" s="2" t="e">
        <f>IF(Produit_Tarif_Stock!#REF!&lt;&gt;0,Produit_Tarif_Stock!#REF!,"")</f>
        <v>#REF!</v>
      </c>
      <c r="Q3377" s="518" t="e">
        <f>IF(Produit_Tarif_Stock!#REF!&lt;&gt;0,(E3377-(E3377*H3377)-Produit_Tarif_Stock!#REF!)/Produit_Tarif_Stock!#REF!*100,(E3377-(E3377*H3377)-Produit_Tarif_Stock!#REF!)/Produit_Tarif_Stock!#REF!*100)</f>
        <v>#REF!</v>
      </c>
      <c r="R3377" s="523">
        <f t="shared" si="107"/>
        <v>0</v>
      </c>
      <c r="S3377" s="524" t="e">
        <f>Produit_Tarif_Stock!#REF!</f>
        <v>#REF!</v>
      </c>
    </row>
    <row r="3378" spans="1:19" ht="24.75" customHeight="1">
      <c r="A3378" s="228" t="e">
        <f>Produit_Tarif_Stock!#REF!</f>
        <v>#REF!</v>
      </c>
      <c r="B3378" s="118" t="e">
        <f>IF(Produit_Tarif_Stock!#REF!&lt;&gt;"",Produit_Tarif_Stock!#REF!,"")</f>
        <v>#REF!</v>
      </c>
      <c r="C3378" s="502" t="e">
        <f>IF(Produit_Tarif_Stock!#REF!&lt;&gt;"",Produit_Tarif_Stock!#REF!,"")</f>
        <v>#REF!</v>
      </c>
      <c r="D3378" s="505" t="e">
        <f>IF(Produit_Tarif_Stock!#REF!&lt;&gt;"",Produit_Tarif_Stock!#REF!,"")</f>
        <v>#REF!</v>
      </c>
      <c r="E3378" s="514" t="e">
        <f>IF(Produit_Tarif_Stock!#REF!&lt;&gt;0,Produit_Tarif_Stock!#REF!,"")</f>
        <v>#REF!</v>
      </c>
      <c r="F3378" s="2" t="e">
        <f>IF(Produit_Tarif_Stock!#REF!&lt;&gt;"",Produit_Tarif_Stock!#REF!,"")</f>
        <v>#REF!</v>
      </c>
      <c r="G3378" s="506" t="e">
        <f>IF(Produit_Tarif_Stock!#REF!&lt;&gt;0,Produit_Tarif_Stock!#REF!,"")</f>
        <v>#REF!</v>
      </c>
      <c r="I3378" s="506" t="str">
        <f t="shared" si="106"/>
        <v/>
      </c>
      <c r="J3378" s="2" t="e">
        <f>IF(Produit_Tarif_Stock!#REF!&lt;&gt;0,Produit_Tarif_Stock!#REF!,"")</f>
        <v>#REF!</v>
      </c>
      <c r="K3378" s="2" t="e">
        <f>IF(Produit_Tarif_Stock!#REF!&lt;&gt;0,Produit_Tarif_Stock!#REF!,"")</f>
        <v>#REF!</v>
      </c>
      <c r="L3378" s="114" t="e">
        <f>IF(Produit_Tarif_Stock!#REF!&lt;&gt;0,Produit_Tarif_Stock!#REF!,"")</f>
        <v>#REF!</v>
      </c>
      <c r="M3378" s="114" t="e">
        <f>IF(Produit_Tarif_Stock!#REF!&lt;&gt;0,Produit_Tarif_Stock!#REF!,"")</f>
        <v>#REF!</v>
      </c>
      <c r="N3378" s="454"/>
      <c r="P3378" s="2" t="e">
        <f>IF(Produit_Tarif_Stock!#REF!&lt;&gt;0,Produit_Tarif_Stock!#REF!,"")</f>
        <v>#REF!</v>
      </c>
      <c r="Q3378" s="518" t="e">
        <f>IF(Produit_Tarif_Stock!#REF!&lt;&gt;0,(E3378-(E3378*H3378)-Produit_Tarif_Stock!#REF!)/Produit_Tarif_Stock!#REF!*100,(E3378-(E3378*H3378)-Produit_Tarif_Stock!#REF!)/Produit_Tarif_Stock!#REF!*100)</f>
        <v>#REF!</v>
      </c>
      <c r="R3378" s="523">
        <f t="shared" si="107"/>
        <v>0</v>
      </c>
      <c r="S3378" s="524" t="e">
        <f>Produit_Tarif_Stock!#REF!</f>
        <v>#REF!</v>
      </c>
    </row>
    <row r="3379" spans="1:19" ht="24.75" customHeight="1">
      <c r="A3379" s="228" t="e">
        <f>Produit_Tarif_Stock!#REF!</f>
        <v>#REF!</v>
      </c>
      <c r="B3379" s="118" t="e">
        <f>IF(Produit_Tarif_Stock!#REF!&lt;&gt;"",Produit_Tarif_Stock!#REF!,"")</f>
        <v>#REF!</v>
      </c>
      <c r="C3379" s="502" t="e">
        <f>IF(Produit_Tarif_Stock!#REF!&lt;&gt;"",Produit_Tarif_Stock!#REF!,"")</f>
        <v>#REF!</v>
      </c>
      <c r="D3379" s="505" t="e">
        <f>IF(Produit_Tarif_Stock!#REF!&lt;&gt;"",Produit_Tarif_Stock!#REF!,"")</f>
        <v>#REF!</v>
      </c>
      <c r="E3379" s="514" t="e">
        <f>IF(Produit_Tarif_Stock!#REF!&lt;&gt;0,Produit_Tarif_Stock!#REF!,"")</f>
        <v>#REF!</v>
      </c>
      <c r="F3379" s="2" t="e">
        <f>IF(Produit_Tarif_Stock!#REF!&lt;&gt;"",Produit_Tarif_Stock!#REF!,"")</f>
        <v>#REF!</v>
      </c>
      <c r="G3379" s="506" t="e">
        <f>IF(Produit_Tarif_Stock!#REF!&lt;&gt;0,Produit_Tarif_Stock!#REF!,"")</f>
        <v>#REF!</v>
      </c>
      <c r="I3379" s="506" t="str">
        <f t="shared" si="106"/>
        <v/>
      </c>
      <c r="J3379" s="2" t="e">
        <f>IF(Produit_Tarif_Stock!#REF!&lt;&gt;0,Produit_Tarif_Stock!#REF!,"")</f>
        <v>#REF!</v>
      </c>
      <c r="K3379" s="2" t="e">
        <f>IF(Produit_Tarif_Stock!#REF!&lt;&gt;0,Produit_Tarif_Stock!#REF!,"")</f>
        <v>#REF!</v>
      </c>
      <c r="L3379" s="114" t="e">
        <f>IF(Produit_Tarif_Stock!#REF!&lt;&gt;0,Produit_Tarif_Stock!#REF!,"")</f>
        <v>#REF!</v>
      </c>
      <c r="M3379" s="114" t="e">
        <f>IF(Produit_Tarif_Stock!#REF!&lt;&gt;0,Produit_Tarif_Stock!#REF!,"")</f>
        <v>#REF!</v>
      </c>
      <c r="N3379" s="454"/>
      <c r="P3379" s="2" t="e">
        <f>IF(Produit_Tarif_Stock!#REF!&lt;&gt;0,Produit_Tarif_Stock!#REF!,"")</f>
        <v>#REF!</v>
      </c>
      <c r="Q3379" s="518" t="e">
        <f>IF(Produit_Tarif_Stock!#REF!&lt;&gt;0,(E3379-(E3379*H3379)-Produit_Tarif_Stock!#REF!)/Produit_Tarif_Stock!#REF!*100,(E3379-(E3379*H3379)-Produit_Tarif_Stock!#REF!)/Produit_Tarif_Stock!#REF!*100)</f>
        <v>#REF!</v>
      </c>
      <c r="R3379" s="523">
        <f t="shared" si="107"/>
        <v>0</v>
      </c>
      <c r="S3379" s="524" t="e">
        <f>Produit_Tarif_Stock!#REF!</f>
        <v>#REF!</v>
      </c>
    </row>
    <row r="3380" spans="1:19" ht="24.75" customHeight="1">
      <c r="A3380" s="228" t="e">
        <f>Produit_Tarif_Stock!#REF!</f>
        <v>#REF!</v>
      </c>
      <c r="B3380" s="118" t="e">
        <f>IF(Produit_Tarif_Stock!#REF!&lt;&gt;"",Produit_Tarif_Stock!#REF!,"")</f>
        <v>#REF!</v>
      </c>
      <c r="C3380" s="502" t="e">
        <f>IF(Produit_Tarif_Stock!#REF!&lt;&gt;"",Produit_Tarif_Stock!#REF!,"")</f>
        <v>#REF!</v>
      </c>
      <c r="D3380" s="505" t="e">
        <f>IF(Produit_Tarif_Stock!#REF!&lt;&gt;"",Produit_Tarif_Stock!#REF!,"")</f>
        <v>#REF!</v>
      </c>
      <c r="E3380" s="514" t="e">
        <f>IF(Produit_Tarif_Stock!#REF!&lt;&gt;0,Produit_Tarif_Stock!#REF!,"")</f>
        <v>#REF!</v>
      </c>
      <c r="F3380" s="2" t="e">
        <f>IF(Produit_Tarif_Stock!#REF!&lt;&gt;"",Produit_Tarif_Stock!#REF!,"")</f>
        <v>#REF!</v>
      </c>
      <c r="G3380" s="506" t="e">
        <f>IF(Produit_Tarif_Stock!#REF!&lt;&gt;0,Produit_Tarif_Stock!#REF!,"")</f>
        <v>#REF!</v>
      </c>
      <c r="I3380" s="506" t="str">
        <f t="shared" si="106"/>
        <v/>
      </c>
      <c r="J3380" s="2" t="e">
        <f>IF(Produit_Tarif_Stock!#REF!&lt;&gt;0,Produit_Tarif_Stock!#REF!,"")</f>
        <v>#REF!</v>
      </c>
      <c r="K3380" s="2" t="e">
        <f>IF(Produit_Tarif_Stock!#REF!&lt;&gt;0,Produit_Tarif_Stock!#REF!,"")</f>
        <v>#REF!</v>
      </c>
      <c r="L3380" s="114" t="e">
        <f>IF(Produit_Tarif_Stock!#REF!&lt;&gt;0,Produit_Tarif_Stock!#REF!,"")</f>
        <v>#REF!</v>
      </c>
      <c r="M3380" s="114" t="e">
        <f>IF(Produit_Tarif_Stock!#REF!&lt;&gt;0,Produit_Tarif_Stock!#REF!,"")</f>
        <v>#REF!</v>
      </c>
      <c r="N3380" s="454"/>
      <c r="P3380" s="2" t="e">
        <f>IF(Produit_Tarif_Stock!#REF!&lt;&gt;0,Produit_Tarif_Stock!#REF!,"")</f>
        <v>#REF!</v>
      </c>
      <c r="Q3380" s="518" t="e">
        <f>IF(Produit_Tarif_Stock!#REF!&lt;&gt;0,(E3380-(E3380*H3380)-Produit_Tarif_Stock!#REF!)/Produit_Tarif_Stock!#REF!*100,(E3380-(E3380*H3380)-Produit_Tarif_Stock!#REF!)/Produit_Tarif_Stock!#REF!*100)</f>
        <v>#REF!</v>
      </c>
      <c r="R3380" s="523">
        <f t="shared" si="107"/>
        <v>0</v>
      </c>
      <c r="S3380" s="524" t="e">
        <f>Produit_Tarif_Stock!#REF!</f>
        <v>#REF!</v>
      </c>
    </row>
    <row r="3381" spans="1:19" ht="24.75" customHeight="1">
      <c r="A3381" s="228" t="e">
        <f>Produit_Tarif_Stock!#REF!</f>
        <v>#REF!</v>
      </c>
      <c r="B3381" s="118" t="e">
        <f>IF(Produit_Tarif_Stock!#REF!&lt;&gt;"",Produit_Tarif_Stock!#REF!,"")</f>
        <v>#REF!</v>
      </c>
      <c r="C3381" s="502" t="e">
        <f>IF(Produit_Tarif_Stock!#REF!&lt;&gt;"",Produit_Tarif_Stock!#REF!,"")</f>
        <v>#REF!</v>
      </c>
      <c r="D3381" s="505" t="e">
        <f>IF(Produit_Tarif_Stock!#REF!&lt;&gt;"",Produit_Tarif_Stock!#REF!,"")</f>
        <v>#REF!</v>
      </c>
      <c r="E3381" s="514" t="e">
        <f>IF(Produit_Tarif_Stock!#REF!&lt;&gt;0,Produit_Tarif_Stock!#REF!,"")</f>
        <v>#REF!</v>
      </c>
      <c r="F3381" s="2" t="e">
        <f>IF(Produit_Tarif_Stock!#REF!&lt;&gt;"",Produit_Tarif_Stock!#REF!,"")</f>
        <v>#REF!</v>
      </c>
      <c r="G3381" s="506" t="e">
        <f>IF(Produit_Tarif_Stock!#REF!&lt;&gt;0,Produit_Tarif_Stock!#REF!,"")</f>
        <v>#REF!</v>
      </c>
      <c r="I3381" s="506" t="str">
        <f t="shared" si="106"/>
        <v/>
      </c>
      <c r="J3381" s="2" t="e">
        <f>IF(Produit_Tarif_Stock!#REF!&lt;&gt;0,Produit_Tarif_Stock!#REF!,"")</f>
        <v>#REF!</v>
      </c>
      <c r="K3381" s="2" t="e">
        <f>IF(Produit_Tarif_Stock!#REF!&lt;&gt;0,Produit_Tarif_Stock!#REF!,"")</f>
        <v>#REF!</v>
      </c>
      <c r="L3381" s="114" t="e">
        <f>IF(Produit_Tarif_Stock!#REF!&lt;&gt;0,Produit_Tarif_Stock!#REF!,"")</f>
        <v>#REF!</v>
      </c>
      <c r="M3381" s="114" t="e">
        <f>IF(Produit_Tarif_Stock!#REF!&lt;&gt;0,Produit_Tarif_Stock!#REF!,"")</f>
        <v>#REF!</v>
      </c>
      <c r="N3381" s="454"/>
      <c r="P3381" s="2" t="e">
        <f>IF(Produit_Tarif_Stock!#REF!&lt;&gt;0,Produit_Tarif_Stock!#REF!,"")</f>
        <v>#REF!</v>
      </c>
      <c r="Q3381" s="518" t="e">
        <f>IF(Produit_Tarif_Stock!#REF!&lt;&gt;0,(E3381-(E3381*H3381)-Produit_Tarif_Stock!#REF!)/Produit_Tarif_Stock!#REF!*100,(E3381-(E3381*H3381)-Produit_Tarif_Stock!#REF!)/Produit_Tarif_Stock!#REF!*100)</f>
        <v>#REF!</v>
      </c>
      <c r="R3381" s="523">
        <f t="shared" si="107"/>
        <v>0</v>
      </c>
      <c r="S3381" s="524" t="e">
        <f>Produit_Tarif_Stock!#REF!</f>
        <v>#REF!</v>
      </c>
    </row>
    <row r="3382" spans="1:19" ht="24.75" customHeight="1">
      <c r="A3382" s="228" t="e">
        <f>Produit_Tarif_Stock!#REF!</f>
        <v>#REF!</v>
      </c>
      <c r="B3382" s="118" t="e">
        <f>IF(Produit_Tarif_Stock!#REF!&lt;&gt;"",Produit_Tarif_Stock!#REF!,"")</f>
        <v>#REF!</v>
      </c>
      <c r="C3382" s="502" t="e">
        <f>IF(Produit_Tarif_Stock!#REF!&lt;&gt;"",Produit_Tarif_Stock!#REF!,"")</f>
        <v>#REF!</v>
      </c>
      <c r="D3382" s="505" t="e">
        <f>IF(Produit_Tarif_Stock!#REF!&lt;&gt;"",Produit_Tarif_Stock!#REF!,"")</f>
        <v>#REF!</v>
      </c>
      <c r="E3382" s="514" t="e">
        <f>IF(Produit_Tarif_Stock!#REF!&lt;&gt;0,Produit_Tarif_Stock!#REF!,"")</f>
        <v>#REF!</v>
      </c>
      <c r="F3382" s="2" t="e">
        <f>IF(Produit_Tarif_Stock!#REF!&lt;&gt;"",Produit_Tarif_Stock!#REF!,"")</f>
        <v>#REF!</v>
      </c>
      <c r="G3382" s="506" t="e">
        <f>IF(Produit_Tarif_Stock!#REF!&lt;&gt;0,Produit_Tarif_Stock!#REF!,"")</f>
        <v>#REF!</v>
      </c>
      <c r="I3382" s="506" t="str">
        <f t="shared" si="106"/>
        <v/>
      </c>
      <c r="J3382" s="2" t="e">
        <f>IF(Produit_Tarif_Stock!#REF!&lt;&gt;0,Produit_Tarif_Stock!#REF!,"")</f>
        <v>#REF!</v>
      </c>
      <c r="K3382" s="2" t="e">
        <f>IF(Produit_Tarif_Stock!#REF!&lt;&gt;0,Produit_Tarif_Stock!#REF!,"")</f>
        <v>#REF!</v>
      </c>
      <c r="L3382" s="114" t="e">
        <f>IF(Produit_Tarif_Stock!#REF!&lt;&gt;0,Produit_Tarif_Stock!#REF!,"")</f>
        <v>#REF!</v>
      </c>
      <c r="M3382" s="114" t="e">
        <f>IF(Produit_Tarif_Stock!#REF!&lt;&gt;0,Produit_Tarif_Stock!#REF!,"")</f>
        <v>#REF!</v>
      </c>
      <c r="N3382" s="454"/>
      <c r="P3382" s="2" t="e">
        <f>IF(Produit_Tarif_Stock!#REF!&lt;&gt;0,Produit_Tarif_Stock!#REF!,"")</f>
        <v>#REF!</v>
      </c>
      <c r="Q3382" s="518" t="e">
        <f>IF(Produit_Tarif_Stock!#REF!&lt;&gt;0,(E3382-(E3382*H3382)-Produit_Tarif_Stock!#REF!)/Produit_Tarif_Stock!#REF!*100,(E3382-(E3382*H3382)-Produit_Tarif_Stock!#REF!)/Produit_Tarif_Stock!#REF!*100)</f>
        <v>#REF!</v>
      </c>
      <c r="R3382" s="523">
        <f t="shared" si="107"/>
        <v>0</v>
      </c>
      <c r="S3382" s="524" t="e">
        <f>Produit_Tarif_Stock!#REF!</f>
        <v>#REF!</v>
      </c>
    </row>
    <row r="3383" spans="1:19" ht="24.75" customHeight="1">
      <c r="A3383" s="228" t="e">
        <f>Produit_Tarif_Stock!#REF!</f>
        <v>#REF!</v>
      </c>
      <c r="B3383" s="118" t="e">
        <f>IF(Produit_Tarif_Stock!#REF!&lt;&gt;"",Produit_Tarif_Stock!#REF!,"")</f>
        <v>#REF!</v>
      </c>
      <c r="C3383" s="502" t="e">
        <f>IF(Produit_Tarif_Stock!#REF!&lt;&gt;"",Produit_Tarif_Stock!#REF!,"")</f>
        <v>#REF!</v>
      </c>
      <c r="D3383" s="505" t="e">
        <f>IF(Produit_Tarif_Stock!#REF!&lt;&gt;"",Produit_Tarif_Stock!#REF!,"")</f>
        <v>#REF!</v>
      </c>
      <c r="E3383" s="514" t="e">
        <f>IF(Produit_Tarif_Stock!#REF!&lt;&gt;0,Produit_Tarif_Stock!#REF!,"")</f>
        <v>#REF!</v>
      </c>
      <c r="F3383" s="2" t="e">
        <f>IF(Produit_Tarif_Stock!#REF!&lt;&gt;"",Produit_Tarif_Stock!#REF!,"")</f>
        <v>#REF!</v>
      </c>
      <c r="G3383" s="506" t="e">
        <f>IF(Produit_Tarif_Stock!#REF!&lt;&gt;0,Produit_Tarif_Stock!#REF!,"")</f>
        <v>#REF!</v>
      </c>
      <c r="I3383" s="506" t="str">
        <f t="shared" si="106"/>
        <v/>
      </c>
      <c r="J3383" s="2" t="e">
        <f>IF(Produit_Tarif_Stock!#REF!&lt;&gt;0,Produit_Tarif_Stock!#REF!,"")</f>
        <v>#REF!</v>
      </c>
      <c r="K3383" s="2" t="e">
        <f>IF(Produit_Tarif_Stock!#REF!&lt;&gt;0,Produit_Tarif_Stock!#REF!,"")</f>
        <v>#REF!</v>
      </c>
      <c r="L3383" s="114" t="e">
        <f>IF(Produit_Tarif_Stock!#REF!&lt;&gt;0,Produit_Tarif_Stock!#REF!,"")</f>
        <v>#REF!</v>
      </c>
      <c r="M3383" s="114" t="e">
        <f>IF(Produit_Tarif_Stock!#REF!&lt;&gt;0,Produit_Tarif_Stock!#REF!,"")</f>
        <v>#REF!</v>
      </c>
      <c r="N3383" s="454"/>
      <c r="P3383" s="2" t="e">
        <f>IF(Produit_Tarif_Stock!#REF!&lt;&gt;0,Produit_Tarif_Stock!#REF!,"")</f>
        <v>#REF!</v>
      </c>
      <c r="Q3383" s="518" t="e">
        <f>IF(Produit_Tarif_Stock!#REF!&lt;&gt;0,(E3383-(E3383*H3383)-Produit_Tarif_Stock!#REF!)/Produit_Tarif_Stock!#REF!*100,(E3383-(E3383*H3383)-Produit_Tarif_Stock!#REF!)/Produit_Tarif_Stock!#REF!*100)</f>
        <v>#REF!</v>
      </c>
      <c r="R3383" s="523">
        <f t="shared" si="107"/>
        <v>0</v>
      </c>
      <c r="S3383" s="524" t="e">
        <f>Produit_Tarif_Stock!#REF!</f>
        <v>#REF!</v>
      </c>
    </row>
    <row r="3384" spans="1:19" ht="24.75" customHeight="1">
      <c r="A3384" s="228" t="e">
        <f>Produit_Tarif_Stock!#REF!</f>
        <v>#REF!</v>
      </c>
      <c r="B3384" s="118" t="e">
        <f>IF(Produit_Tarif_Stock!#REF!&lt;&gt;"",Produit_Tarif_Stock!#REF!,"")</f>
        <v>#REF!</v>
      </c>
      <c r="C3384" s="502" t="e">
        <f>IF(Produit_Tarif_Stock!#REF!&lt;&gt;"",Produit_Tarif_Stock!#REF!,"")</f>
        <v>#REF!</v>
      </c>
      <c r="D3384" s="505" t="e">
        <f>IF(Produit_Tarif_Stock!#REF!&lt;&gt;"",Produit_Tarif_Stock!#REF!,"")</f>
        <v>#REF!</v>
      </c>
      <c r="E3384" s="514" t="e">
        <f>IF(Produit_Tarif_Stock!#REF!&lt;&gt;0,Produit_Tarif_Stock!#REF!,"")</f>
        <v>#REF!</v>
      </c>
      <c r="F3384" s="2" t="e">
        <f>IF(Produit_Tarif_Stock!#REF!&lt;&gt;"",Produit_Tarif_Stock!#REF!,"")</f>
        <v>#REF!</v>
      </c>
      <c r="G3384" s="506" t="e">
        <f>IF(Produit_Tarif_Stock!#REF!&lt;&gt;0,Produit_Tarif_Stock!#REF!,"")</f>
        <v>#REF!</v>
      </c>
      <c r="I3384" s="506" t="str">
        <f t="shared" si="106"/>
        <v/>
      </c>
      <c r="J3384" s="2" t="e">
        <f>IF(Produit_Tarif_Stock!#REF!&lt;&gt;0,Produit_Tarif_Stock!#REF!,"")</f>
        <v>#REF!</v>
      </c>
      <c r="K3384" s="2" t="e">
        <f>IF(Produit_Tarif_Stock!#REF!&lt;&gt;0,Produit_Tarif_Stock!#REF!,"")</f>
        <v>#REF!</v>
      </c>
      <c r="L3384" s="114" t="e">
        <f>IF(Produit_Tarif_Stock!#REF!&lt;&gt;0,Produit_Tarif_Stock!#REF!,"")</f>
        <v>#REF!</v>
      </c>
      <c r="M3384" s="114" t="e">
        <f>IF(Produit_Tarif_Stock!#REF!&lt;&gt;0,Produit_Tarif_Stock!#REF!,"")</f>
        <v>#REF!</v>
      </c>
      <c r="N3384" s="454"/>
      <c r="P3384" s="2" t="e">
        <f>IF(Produit_Tarif_Stock!#REF!&lt;&gt;0,Produit_Tarif_Stock!#REF!,"")</f>
        <v>#REF!</v>
      </c>
      <c r="Q3384" s="518" t="e">
        <f>IF(Produit_Tarif_Stock!#REF!&lt;&gt;0,(E3384-(E3384*H3384)-Produit_Tarif_Stock!#REF!)/Produit_Tarif_Stock!#REF!*100,(E3384-(E3384*H3384)-Produit_Tarif_Stock!#REF!)/Produit_Tarif_Stock!#REF!*100)</f>
        <v>#REF!</v>
      </c>
      <c r="R3384" s="523">
        <f t="shared" si="107"/>
        <v>0</v>
      </c>
      <c r="S3384" s="524" t="e">
        <f>Produit_Tarif_Stock!#REF!</f>
        <v>#REF!</v>
      </c>
    </row>
    <row r="3385" spans="1:19" ht="24.75" customHeight="1">
      <c r="A3385" s="228" t="e">
        <f>Produit_Tarif_Stock!#REF!</f>
        <v>#REF!</v>
      </c>
      <c r="B3385" s="118" t="e">
        <f>IF(Produit_Tarif_Stock!#REF!&lt;&gt;"",Produit_Tarif_Stock!#REF!,"")</f>
        <v>#REF!</v>
      </c>
      <c r="C3385" s="502" t="e">
        <f>IF(Produit_Tarif_Stock!#REF!&lt;&gt;"",Produit_Tarif_Stock!#REF!,"")</f>
        <v>#REF!</v>
      </c>
      <c r="D3385" s="505" t="e">
        <f>IF(Produit_Tarif_Stock!#REF!&lt;&gt;"",Produit_Tarif_Stock!#REF!,"")</f>
        <v>#REF!</v>
      </c>
      <c r="E3385" s="514" t="e">
        <f>IF(Produit_Tarif_Stock!#REF!&lt;&gt;0,Produit_Tarif_Stock!#REF!,"")</f>
        <v>#REF!</v>
      </c>
      <c r="F3385" s="2" t="e">
        <f>IF(Produit_Tarif_Stock!#REF!&lt;&gt;"",Produit_Tarif_Stock!#REF!,"")</f>
        <v>#REF!</v>
      </c>
      <c r="G3385" s="506" t="e">
        <f>IF(Produit_Tarif_Stock!#REF!&lt;&gt;0,Produit_Tarif_Stock!#REF!,"")</f>
        <v>#REF!</v>
      </c>
      <c r="I3385" s="506" t="str">
        <f t="shared" si="106"/>
        <v/>
      </c>
      <c r="J3385" s="2" t="e">
        <f>IF(Produit_Tarif_Stock!#REF!&lt;&gt;0,Produit_Tarif_Stock!#REF!,"")</f>
        <v>#REF!</v>
      </c>
      <c r="K3385" s="2" t="e">
        <f>IF(Produit_Tarif_Stock!#REF!&lt;&gt;0,Produit_Tarif_Stock!#REF!,"")</f>
        <v>#REF!</v>
      </c>
      <c r="L3385" s="114" t="e">
        <f>IF(Produit_Tarif_Stock!#REF!&lt;&gt;0,Produit_Tarif_Stock!#REF!,"")</f>
        <v>#REF!</v>
      </c>
      <c r="M3385" s="114" t="e">
        <f>IF(Produit_Tarif_Stock!#REF!&lt;&gt;0,Produit_Tarif_Stock!#REF!,"")</f>
        <v>#REF!</v>
      </c>
      <c r="N3385" s="454"/>
      <c r="P3385" s="2" t="e">
        <f>IF(Produit_Tarif_Stock!#REF!&lt;&gt;0,Produit_Tarif_Stock!#REF!,"")</f>
        <v>#REF!</v>
      </c>
      <c r="Q3385" s="518" t="e">
        <f>IF(Produit_Tarif_Stock!#REF!&lt;&gt;0,(E3385-(E3385*H3385)-Produit_Tarif_Stock!#REF!)/Produit_Tarif_Stock!#REF!*100,(E3385-(E3385*H3385)-Produit_Tarif_Stock!#REF!)/Produit_Tarif_Stock!#REF!*100)</f>
        <v>#REF!</v>
      </c>
      <c r="R3385" s="523">
        <f t="shared" si="107"/>
        <v>0</v>
      </c>
      <c r="S3385" s="524" t="e">
        <f>Produit_Tarif_Stock!#REF!</f>
        <v>#REF!</v>
      </c>
    </row>
    <row r="3386" spans="1:19" ht="24.75" customHeight="1">
      <c r="A3386" s="228" t="e">
        <f>Produit_Tarif_Stock!#REF!</f>
        <v>#REF!</v>
      </c>
      <c r="B3386" s="118" t="e">
        <f>IF(Produit_Tarif_Stock!#REF!&lt;&gt;"",Produit_Tarif_Stock!#REF!,"")</f>
        <v>#REF!</v>
      </c>
      <c r="C3386" s="502" t="e">
        <f>IF(Produit_Tarif_Stock!#REF!&lt;&gt;"",Produit_Tarif_Stock!#REF!,"")</f>
        <v>#REF!</v>
      </c>
      <c r="D3386" s="505" t="e">
        <f>IF(Produit_Tarif_Stock!#REF!&lt;&gt;"",Produit_Tarif_Stock!#REF!,"")</f>
        <v>#REF!</v>
      </c>
      <c r="E3386" s="514" t="e">
        <f>IF(Produit_Tarif_Stock!#REF!&lt;&gt;0,Produit_Tarif_Stock!#REF!,"")</f>
        <v>#REF!</v>
      </c>
      <c r="F3386" s="2" t="e">
        <f>IF(Produit_Tarif_Stock!#REF!&lt;&gt;"",Produit_Tarif_Stock!#REF!,"")</f>
        <v>#REF!</v>
      </c>
      <c r="G3386" s="506" t="e">
        <f>IF(Produit_Tarif_Stock!#REF!&lt;&gt;0,Produit_Tarif_Stock!#REF!,"")</f>
        <v>#REF!</v>
      </c>
      <c r="I3386" s="506" t="str">
        <f t="shared" si="106"/>
        <v/>
      </c>
      <c r="J3386" s="2" t="e">
        <f>IF(Produit_Tarif_Stock!#REF!&lt;&gt;0,Produit_Tarif_Stock!#REF!,"")</f>
        <v>#REF!</v>
      </c>
      <c r="K3386" s="2" t="e">
        <f>IF(Produit_Tarif_Stock!#REF!&lt;&gt;0,Produit_Tarif_Stock!#REF!,"")</f>
        <v>#REF!</v>
      </c>
      <c r="L3386" s="114" t="e">
        <f>IF(Produit_Tarif_Stock!#REF!&lt;&gt;0,Produit_Tarif_Stock!#REF!,"")</f>
        <v>#REF!</v>
      </c>
      <c r="M3386" s="114" t="e">
        <f>IF(Produit_Tarif_Stock!#REF!&lt;&gt;0,Produit_Tarif_Stock!#REF!,"")</f>
        <v>#REF!</v>
      </c>
      <c r="N3386" s="454"/>
      <c r="P3386" s="2" t="e">
        <f>IF(Produit_Tarif_Stock!#REF!&lt;&gt;0,Produit_Tarif_Stock!#REF!,"")</f>
        <v>#REF!</v>
      </c>
      <c r="Q3386" s="518" t="e">
        <f>IF(Produit_Tarif_Stock!#REF!&lt;&gt;0,(E3386-(E3386*H3386)-Produit_Tarif_Stock!#REF!)/Produit_Tarif_Stock!#REF!*100,(E3386-(E3386*H3386)-Produit_Tarif_Stock!#REF!)/Produit_Tarif_Stock!#REF!*100)</f>
        <v>#REF!</v>
      </c>
      <c r="R3386" s="523">
        <f t="shared" si="107"/>
        <v>0</v>
      </c>
      <c r="S3386" s="524" t="e">
        <f>Produit_Tarif_Stock!#REF!</f>
        <v>#REF!</v>
      </c>
    </row>
    <row r="3387" spans="1:19" ht="24.75" customHeight="1">
      <c r="A3387" s="228" t="e">
        <f>Produit_Tarif_Stock!#REF!</f>
        <v>#REF!</v>
      </c>
      <c r="B3387" s="118" t="e">
        <f>IF(Produit_Tarif_Stock!#REF!&lt;&gt;"",Produit_Tarif_Stock!#REF!,"")</f>
        <v>#REF!</v>
      </c>
      <c r="C3387" s="502" t="e">
        <f>IF(Produit_Tarif_Stock!#REF!&lt;&gt;"",Produit_Tarif_Stock!#REF!,"")</f>
        <v>#REF!</v>
      </c>
      <c r="D3387" s="505" t="e">
        <f>IF(Produit_Tarif_Stock!#REF!&lt;&gt;"",Produit_Tarif_Stock!#REF!,"")</f>
        <v>#REF!</v>
      </c>
      <c r="E3387" s="514" t="e">
        <f>IF(Produit_Tarif_Stock!#REF!&lt;&gt;0,Produit_Tarif_Stock!#REF!,"")</f>
        <v>#REF!</v>
      </c>
      <c r="F3387" s="2" t="e">
        <f>IF(Produit_Tarif_Stock!#REF!&lt;&gt;"",Produit_Tarif_Stock!#REF!,"")</f>
        <v>#REF!</v>
      </c>
      <c r="G3387" s="506" t="e">
        <f>IF(Produit_Tarif_Stock!#REF!&lt;&gt;0,Produit_Tarif_Stock!#REF!,"")</f>
        <v>#REF!</v>
      </c>
      <c r="I3387" s="506" t="str">
        <f t="shared" si="106"/>
        <v/>
      </c>
      <c r="J3387" s="2" t="e">
        <f>IF(Produit_Tarif_Stock!#REF!&lt;&gt;0,Produit_Tarif_Stock!#REF!,"")</f>
        <v>#REF!</v>
      </c>
      <c r="K3387" s="2" t="e">
        <f>IF(Produit_Tarif_Stock!#REF!&lt;&gt;0,Produit_Tarif_Stock!#REF!,"")</f>
        <v>#REF!</v>
      </c>
      <c r="L3387" s="114" t="e">
        <f>IF(Produit_Tarif_Stock!#REF!&lt;&gt;0,Produit_Tarif_Stock!#REF!,"")</f>
        <v>#REF!</v>
      </c>
      <c r="M3387" s="114" t="e">
        <f>IF(Produit_Tarif_Stock!#REF!&lt;&gt;0,Produit_Tarif_Stock!#REF!,"")</f>
        <v>#REF!</v>
      </c>
      <c r="N3387" s="454"/>
      <c r="P3387" s="2" t="e">
        <f>IF(Produit_Tarif_Stock!#REF!&lt;&gt;0,Produit_Tarif_Stock!#REF!,"")</f>
        <v>#REF!</v>
      </c>
      <c r="Q3387" s="518" t="e">
        <f>IF(Produit_Tarif_Stock!#REF!&lt;&gt;0,(E3387-(E3387*H3387)-Produit_Tarif_Stock!#REF!)/Produit_Tarif_Stock!#REF!*100,(E3387-(E3387*H3387)-Produit_Tarif_Stock!#REF!)/Produit_Tarif_Stock!#REF!*100)</f>
        <v>#REF!</v>
      </c>
      <c r="R3387" s="523">
        <f t="shared" si="107"/>
        <v>0</v>
      </c>
      <c r="S3387" s="524" t="e">
        <f>Produit_Tarif_Stock!#REF!</f>
        <v>#REF!</v>
      </c>
    </row>
    <row r="3388" spans="1:19" ht="24.75" customHeight="1">
      <c r="A3388" s="228" t="e">
        <f>Produit_Tarif_Stock!#REF!</f>
        <v>#REF!</v>
      </c>
      <c r="B3388" s="118" t="e">
        <f>IF(Produit_Tarif_Stock!#REF!&lt;&gt;"",Produit_Tarif_Stock!#REF!,"")</f>
        <v>#REF!</v>
      </c>
      <c r="C3388" s="502" t="e">
        <f>IF(Produit_Tarif_Stock!#REF!&lt;&gt;"",Produit_Tarif_Stock!#REF!,"")</f>
        <v>#REF!</v>
      </c>
      <c r="D3388" s="505" t="e">
        <f>IF(Produit_Tarif_Stock!#REF!&lt;&gt;"",Produit_Tarif_Stock!#REF!,"")</f>
        <v>#REF!</v>
      </c>
      <c r="E3388" s="514" t="e">
        <f>IF(Produit_Tarif_Stock!#REF!&lt;&gt;0,Produit_Tarif_Stock!#REF!,"")</f>
        <v>#REF!</v>
      </c>
      <c r="F3388" s="2" t="e">
        <f>IF(Produit_Tarif_Stock!#REF!&lt;&gt;"",Produit_Tarif_Stock!#REF!,"")</f>
        <v>#REF!</v>
      </c>
      <c r="G3388" s="506" t="e">
        <f>IF(Produit_Tarif_Stock!#REF!&lt;&gt;0,Produit_Tarif_Stock!#REF!,"")</f>
        <v>#REF!</v>
      </c>
      <c r="I3388" s="506" t="str">
        <f t="shared" si="106"/>
        <v/>
      </c>
      <c r="J3388" s="2" t="e">
        <f>IF(Produit_Tarif_Stock!#REF!&lt;&gt;0,Produit_Tarif_Stock!#REF!,"")</f>
        <v>#REF!</v>
      </c>
      <c r="K3388" s="2" t="e">
        <f>IF(Produit_Tarif_Stock!#REF!&lt;&gt;0,Produit_Tarif_Stock!#REF!,"")</f>
        <v>#REF!</v>
      </c>
      <c r="L3388" s="114" t="e">
        <f>IF(Produit_Tarif_Stock!#REF!&lt;&gt;0,Produit_Tarif_Stock!#REF!,"")</f>
        <v>#REF!</v>
      </c>
      <c r="M3388" s="114" t="e">
        <f>IF(Produit_Tarif_Stock!#REF!&lt;&gt;0,Produit_Tarif_Stock!#REF!,"")</f>
        <v>#REF!</v>
      </c>
      <c r="N3388" s="454"/>
      <c r="P3388" s="2" t="e">
        <f>IF(Produit_Tarif_Stock!#REF!&lt;&gt;0,Produit_Tarif_Stock!#REF!,"")</f>
        <v>#REF!</v>
      </c>
      <c r="Q3388" s="518" t="e">
        <f>IF(Produit_Tarif_Stock!#REF!&lt;&gt;0,(E3388-(E3388*H3388)-Produit_Tarif_Stock!#REF!)/Produit_Tarif_Stock!#REF!*100,(E3388-(E3388*H3388)-Produit_Tarif_Stock!#REF!)/Produit_Tarif_Stock!#REF!*100)</f>
        <v>#REF!</v>
      </c>
      <c r="R3388" s="523">
        <f t="shared" si="107"/>
        <v>0</v>
      </c>
      <c r="S3388" s="524" t="e">
        <f>Produit_Tarif_Stock!#REF!</f>
        <v>#REF!</v>
      </c>
    </row>
    <row r="3389" spans="1:19" ht="24.75" customHeight="1">
      <c r="A3389" s="228" t="e">
        <f>Produit_Tarif_Stock!#REF!</f>
        <v>#REF!</v>
      </c>
      <c r="B3389" s="118" t="e">
        <f>IF(Produit_Tarif_Stock!#REF!&lt;&gt;"",Produit_Tarif_Stock!#REF!,"")</f>
        <v>#REF!</v>
      </c>
      <c r="C3389" s="502" t="e">
        <f>IF(Produit_Tarif_Stock!#REF!&lt;&gt;"",Produit_Tarif_Stock!#REF!,"")</f>
        <v>#REF!</v>
      </c>
      <c r="D3389" s="505" t="e">
        <f>IF(Produit_Tarif_Stock!#REF!&lt;&gt;"",Produit_Tarif_Stock!#REF!,"")</f>
        <v>#REF!</v>
      </c>
      <c r="E3389" s="514" t="e">
        <f>IF(Produit_Tarif_Stock!#REF!&lt;&gt;0,Produit_Tarif_Stock!#REF!,"")</f>
        <v>#REF!</v>
      </c>
      <c r="F3389" s="2" t="e">
        <f>IF(Produit_Tarif_Stock!#REF!&lt;&gt;"",Produit_Tarif_Stock!#REF!,"")</f>
        <v>#REF!</v>
      </c>
      <c r="G3389" s="506" t="e">
        <f>IF(Produit_Tarif_Stock!#REF!&lt;&gt;0,Produit_Tarif_Stock!#REF!,"")</f>
        <v>#REF!</v>
      </c>
      <c r="I3389" s="506" t="str">
        <f t="shared" si="106"/>
        <v/>
      </c>
      <c r="J3389" s="2" t="e">
        <f>IF(Produit_Tarif_Stock!#REF!&lt;&gt;0,Produit_Tarif_Stock!#REF!,"")</f>
        <v>#REF!</v>
      </c>
      <c r="K3389" s="2" t="e">
        <f>IF(Produit_Tarif_Stock!#REF!&lt;&gt;0,Produit_Tarif_Stock!#REF!,"")</f>
        <v>#REF!</v>
      </c>
      <c r="L3389" s="114" t="e">
        <f>IF(Produit_Tarif_Stock!#REF!&lt;&gt;0,Produit_Tarif_Stock!#REF!,"")</f>
        <v>#REF!</v>
      </c>
      <c r="M3389" s="114" t="e">
        <f>IF(Produit_Tarif_Stock!#REF!&lt;&gt;0,Produit_Tarif_Stock!#REF!,"")</f>
        <v>#REF!</v>
      </c>
      <c r="N3389" s="454"/>
      <c r="P3389" s="2" t="e">
        <f>IF(Produit_Tarif_Stock!#REF!&lt;&gt;0,Produit_Tarif_Stock!#REF!,"")</f>
        <v>#REF!</v>
      </c>
      <c r="Q3389" s="518" t="e">
        <f>IF(Produit_Tarif_Stock!#REF!&lt;&gt;0,(E3389-(E3389*H3389)-Produit_Tarif_Stock!#REF!)/Produit_Tarif_Stock!#REF!*100,(E3389-(E3389*H3389)-Produit_Tarif_Stock!#REF!)/Produit_Tarif_Stock!#REF!*100)</f>
        <v>#REF!</v>
      </c>
      <c r="R3389" s="523">
        <f t="shared" si="107"/>
        <v>0</v>
      </c>
      <c r="S3389" s="524" t="e">
        <f>Produit_Tarif_Stock!#REF!</f>
        <v>#REF!</v>
      </c>
    </row>
    <row r="3390" spans="1:19" ht="24.75" customHeight="1">
      <c r="A3390" s="228" t="e">
        <f>Produit_Tarif_Stock!#REF!</f>
        <v>#REF!</v>
      </c>
      <c r="B3390" s="118" t="e">
        <f>IF(Produit_Tarif_Stock!#REF!&lt;&gt;"",Produit_Tarif_Stock!#REF!,"")</f>
        <v>#REF!</v>
      </c>
      <c r="C3390" s="502" t="e">
        <f>IF(Produit_Tarif_Stock!#REF!&lt;&gt;"",Produit_Tarif_Stock!#REF!,"")</f>
        <v>#REF!</v>
      </c>
      <c r="D3390" s="505" t="e">
        <f>IF(Produit_Tarif_Stock!#REF!&lt;&gt;"",Produit_Tarif_Stock!#REF!,"")</f>
        <v>#REF!</v>
      </c>
      <c r="E3390" s="514" t="e">
        <f>IF(Produit_Tarif_Stock!#REF!&lt;&gt;0,Produit_Tarif_Stock!#REF!,"")</f>
        <v>#REF!</v>
      </c>
      <c r="F3390" s="2" t="e">
        <f>IF(Produit_Tarif_Stock!#REF!&lt;&gt;"",Produit_Tarif_Stock!#REF!,"")</f>
        <v>#REF!</v>
      </c>
      <c r="G3390" s="506" t="e">
        <f>IF(Produit_Tarif_Stock!#REF!&lt;&gt;0,Produit_Tarif_Stock!#REF!,"")</f>
        <v>#REF!</v>
      </c>
      <c r="I3390" s="506" t="str">
        <f t="shared" si="106"/>
        <v/>
      </c>
      <c r="J3390" s="2" t="e">
        <f>IF(Produit_Tarif_Stock!#REF!&lt;&gt;0,Produit_Tarif_Stock!#REF!,"")</f>
        <v>#REF!</v>
      </c>
      <c r="K3390" s="2" t="e">
        <f>IF(Produit_Tarif_Stock!#REF!&lt;&gt;0,Produit_Tarif_Stock!#REF!,"")</f>
        <v>#REF!</v>
      </c>
      <c r="L3390" s="114" t="e">
        <f>IF(Produit_Tarif_Stock!#REF!&lt;&gt;0,Produit_Tarif_Stock!#REF!,"")</f>
        <v>#REF!</v>
      </c>
      <c r="M3390" s="114" t="e">
        <f>IF(Produit_Tarif_Stock!#REF!&lt;&gt;0,Produit_Tarif_Stock!#REF!,"")</f>
        <v>#REF!</v>
      </c>
      <c r="N3390" s="454"/>
      <c r="P3390" s="2" t="e">
        <f>IF(Produit_Tarif_Stock!#REF!&lt;&gt;0,Produit_Tarif_Stock!#REF!,"")</f>
        <v>#REF!</v>
      </c>
      <c r="Q3390" s="518" t="e">
        <f>IF(Produit_Tarif_Stock!#REF!&lt;&gt;0,(E3390-(E3390*H3390)-Produit_Tarif_Stock!#REF!)/Produit_Tarif_Stock!#REF!*100,(E3390-(E3390*H3390)-Produit_Tarif_Stock!#REF!)/Produit_Tarif_Stock!#REF!*100)</f>
        <v>#REF!</v>
      </c>
      <c r="R3390" s="523">
        <f t="shared" si="107"/>
        <v>0</v>
      </c>
      <c r="S3390" s="524" t="e">
        <f>Produit_Tarif_Stock!#REF!</f>
        <v>#REF!</v>
      </c>
    </row>
    <row r="3391" spans="1:19" ht="24.75" customHeight="1">
      <c r="A3391" s="228" t="e">
        <f>Produit_Tarif_Stock!#REF!</f>
        <v>#REF!</v>
      </c>
      <c r="B3391" s="118" t="e">
        <f>IF(Produit_Tarif_Stock!#REF!&lt;&gt;"",Produit_Tarif_Stock!#REF!,"")</f>
        <v>#REF!</v>
      </c>
      <c r="C3391" s="502" t="e">
        <f>IF(Produit_Tarif_Stock!#REF!&lt;&gt;"",Produit_Tarif_Stock!#REF!,"")</f>
        <v>#REF!</v>
      </c>
      <c r="D3391" s="505" t="e">
        <f>IF(Produit_Tarif_Stock!#REF!&lt;&gt;"",Produit_Tarif_Stock!#REF!,"")</f>
        <v>#REF!</v>
      </c>
      <c r="E3391" s="514" t="e">
        <f>IF(Produit_Tarif_Stock!#REF!&lt;&gt;0,Produit_Tarif_Stock!#REF!,"")</f>
        <v>#REF!</v>
      </c>
      <c r="F3391" s="2" t="e">
        <f>IF(Produit_Tarif_Stock!#REF!&lt;&gt;"",Produit_Tarif_Stock!#REF!,"")</f>
        <v>#REF!</v>
      </c>
      <c r="G3391" s="506" t="e">
        <f>IF(Produit_Tarif_Stock!#REF!&lt;&gt;0,Produit_Tarif_Stock!#REF!,"")</f>
        <v>#REF!</v>
      </c>
      <c r="I3391" s="506" t="str">
        <f t="shared" si="106"/>
        <v/>
      </c>
      <c r="J3391" s="2" t="e">
        <f>IF(Produit_Tarif_Stock!#REF!&lt;&gt;0,Produit_Tarif_Stock!#REF!,"")</f>
        <v>#REF!</v>
      </c>
      <c r="K3391" s="2" t="e">
        <f>IF(Produit_Tarif_Stock!#REF!&lt;&gt;0,Produit_Tarif_Stock!#REF!,"")</f>
        <v>#REF!</v>
      </c>
      <c r="L3391" s="114" t="e">
        <f>IF(Produit_Tarif_Stock!#REF!&lt;&gt;0,Produit_Tarif_Stock!#REF!,"")</f>
        <v>#REF!</v>
      </c>
      <c r="M3391" s="114" t="e">
        <f>IF(Produit_Tarif_Stock!#REF!&lt;&gt;0,Produit_Tarif_Stock!#REF!,"")</f>
        <v>#REF!</v>
      </c>
      <c r="N3391" s="454"/>
      <c r="P3391" s="2" t="e">
        <f>IF(Produit_Tarif_Stock!#REF!&lt;&gt;0,Produit_Tarif_Stock!#REF!,"")</f>
        <v>#REF!</v>
      </c>
      <c r="Q3391" s="518" t="e">
        <f>IF(Produit_Tarif_Stock!#REF!&lt;&gt;0,(E3391-(E3391*H3391)-Produit_Tarif_Stock!#REF!)/Produit_Tarif_Stock!#REF!*100,(E3391-(E3391*H3391)-Produit_Tarif_Stock!#REF!)/Produit_Tarif_Stock!#REF!*100)</f>
        <v>#REF!</v>
      </c>
      <c r="R3391" s="523">
        <f t="shared" si="107"/>
        <v>0</v>
      </c>
      <c r="S3391" s="524" t="e">
        <f>Produit_Tarif_Stock!#REF!</f>
        <v>#REF!</v>
      </c>
    </row>
    <row r="3392" spans="1:19" ht="24.75" customHeight="1">
      <c r="A3392" s="228" t="e">
        <f>Produit_Tarif_Stock!#REF!</f>
        <v>#REF!</v>
      </c>
      <c r="B3392" s="118" t="e">
        <f>IF(Produit_Tarif_Stock!#REF!&lt;&gt;"",Produit_Tarif_Stock!#REF!,"")</f>
        <v>#REF!</v>
      </c>
      <c r="C3392" s="502" t="e">
        <f>IF(Produit_Tarif_Stock!#REF!&lt;&gt;"",Produit_Tarif_Stock!#REF!,"")</f>
        <v>#REF!</v>
      </c>
      <c r="D3392" s="505" t="e">
        <f>IF(Produit_Tarif_Stock!#REF!&lt;&gt;"",Produit_Tarif_Stock!#REF!,"")</f>
        <v>#REF!</v>
      </c>
      <c r="E3392" s="514" t="e">
        <f>IF(Produit_Tarif_Stock!#REF!&lt;&gt;0,Produit_Tarif_Stock!#REF!,"")</f>
        <v>#REF!</v>
      </c>
      <c r="F3392" s="2" t="e">
        <f>IF(Produit_Tarif_Stock!#REF!&lt;&gt;"",Produit_Tarif_Stock!#REF!,"")</f>
        <v>#REF!</v>
      </c>
      <c r="G3392" s="506" t="e">
        <f>IF(Produit_Tarif_Stock!#REF!&lt;&gt;0,Produit_Tarif_Stock!#REF!,"")</f>
        <v>#REF!</v>
      </c>
      <c r="I3392" s="506" t="str">
        <f t="shared" si="106"/>
        <v/>
      </c>
      <c r="J3392" s="2" t="e">
        <f>IF(Produit_Tarif_Stock!#REF!&lt;&gt;0,Produit_Tarif_Stock!#REF!,"")</f>
        <v>#REF!</v>
      </c>
      <c r="K3392" s="2" t="e">
        <f>IF(Produit_Tarif_Stock!#REF!&lt;&gt;0,Produit_Tarif_Stock!#REF!,"")</f>
        <v>#REF!</v>
      </c>
      <c r="L3392" s="114" t="e">
        <f>IF(Produit_Tarif_Stock!#REF!&lt;&gt;0,Produit_Tarif_Stock!#REF!,"")</f>
        <v>#REF!</v>
      </c>
      <c r="M3392" s="114" t="e">
        <f>IF(Produit_Tarif_Stock!#REF!&lt;&gt;0,Produit_Tarif_Stock!#REF!,"")</f>
        <v>#REF!</v>
      </c>
      <c r="N3392" s="454"/>
      <c r="P3392" s="2" t="e">
        <f>IF(Produit_Tarif_Stock!#REF!&lt;&gt;0,Produit_Tarif_Stock!#REF!,"")</f>
        <v>#REF!</v>
      </c>
      <c r="Q3392" s="518" t="e">
        <f>IF(Produit_Tarif_Stock!#REF!&lt;&gt;0,(E3392-(E3392*H3392)-Produit_Tarif_Stock!#REF!)/Produit_Tarif_Stock!#REF!*100,(E3392-(E3392*H3392)-Produit_Tarif_Stock!#REF!)/Produit_Tarif_Stock!#REF!*100)</f>
        <v>#REF!</v>
      </c>
      <c r="R3392" s="523">
        <f t="shared" si="107"/>
        <v>0</v>
      </c>
      <c r="S3392" s="524" t="e">
        <f>Produit_Tarif_Stock!#REF!</f>
        <v>#REF!</v>
      </c>
    </row>
    <row r="3393" spans="1:19" ht="24.75" customHeight="1">
      <c r="A3393" s="228" t="e">
        <f>Produit_Tarif_Stock!#REF!</f>
        <v>#REF!</v>
      </c>
      <c r="B3393" s="118" t="e">
        <f>IF(Produit_Tarif_Stock!#REF!&lt;&gt;"",Produit_Tarif_Stock!#REF!,"")</f>
        <v>#REF!</v>
      </c>
      <c r="C3393" s="502" t="e">
        <f>IF(Produit_Tarif_Stock!#REF!&lt;&gt;"",Produit_Tarif_Stock!#REF!,"")</f>
        <v>#REF!</v>
      </c>
      <c r="D3393" s="505" t="e">
        <f>IF(Produit_Tarif_Stock!#REF!&lt;&gt;"",Produit_Tarif_Stock!#REF!,"")</f>
        <v>#REF!</v>
      </c>
      <c r="E3393" s="514" t="e">
        <f>IF(Produit_Tarif_Stock!#REF!&lt;&gt;0,Produit_Tarif_Stock!#REF!,"")</f>
        <v>#REF!</v>
      </c>
      <c r="F3393" s="2" t="e">
        <f>IF(Produit_Tarif_Stock!#REF!&lt;&gt;"",Produit_Tarif_Stock!#REF!,"")</f>
        <v>#REF!</v>
      </c>
      <c r="G3393" s="506" t="e">
        <f>IF(Produit_Tarif_Stock!#REF!&lt;&gt;0,Produit_Tarif_Stock!#REF!,"")</f>
        <v>#REF!</v>
      </c>
      <c r="I3393" s="506" t="str">
        <f t="shared" si="106"/>
        <v/>
      </c>
      <c r="J3393" s="2" t="e">
        <f>IF(Produit_Tarif_Stock!#REF!&lt;&gt;0,Produit_Tarif_Stock!#REF!,"")</f>
        <v>#REF!</v>
      </c>
      <c r="K3393" s="2" t="e">
        <f>IF(Produit_Tarif_Stock!#REF!&lt;&gt;0,Produit_Tarif_Stock!#REF!,"")</f>
        <v>#REF!</v>
      </c>
      <c r="L3393" s="114" t="e">
        <f>IF(Produit_Tarif_Stock!#REF!&lt;&gt;0,Produit_Tarif_Stock!#REF!,"")</f>
        <v>#REF!</v>
      </c>
      <c r="M3393" s="114" t="e">
        <f>IF(Produit_Tarif_Stock!#REF!&lt;&gt;0,Produit_Tarif_Stock!#REF!,"")</f>
        <v>#REF!</v>
      </c>
      <c r="N3393" s="454"/>
      <c r="P3393" s="2" t="e">
        <f>IF(Produit_Tarif_Stock!#REF!&lt;&gt;0,Produit_Tarif_Stock!#REF!,"")</f>
        <v>#REF!</v>
      </c>
      <c r="Q3393" s="518" t="e">
        <f>IF(Produit_Tarif_Stock!#REF!&lt;&gt;0,(E3393-(E3393*H3393)-Produit_Tarif_Stock!#REF!)/Produit_Tarif_Stock!#REF!*100,(E3393-(E3393*H3393)-Produit_Tarif_Stock!#REF!)/Produit_Tarif_Stock!#REF!*100)</f>
        <v>#REF!</v>
      </c>
      <c r="R3393" s="523">
        <f t="shared" si="107"/>
        <v>0</v>
      </c>
      <c r="S3393" s="524" t="e">
        <f>Produit_Tarif_Stock!#REF!</f>
        <v>#REF!</v>
      </c>
    </row>
    <row r="3394" spans="1:19" ht="24.75" customHeight="1">
      <c r="A3394" s="228" t="e">
        <f>Produit_Tarif_Stock!#REF!</f>
        <v>#REF!</v>
      </c>
      <c r="B3394" s="118" t="e">
        <f>IF(Produit_Tarif_Stock!#REF!&lt;&gt;"",Produit_Tarif_Stock!#REF!,"")</f>
        <v>#REF!</v>
      </c>
      <c r="C3394" s="502" t="e">
        <f>IF(Produit_Tarif_Stock!#REF!&lt;&gt;"",Produit_Tarif_Stock!#REF!,"")</f>
        <v>#REF!</v>
      </c>
      <c r="D3394" s="505" t="e">
        <f>IF(Produit_Tarif_Stock!#REF!&lt;&gt;"",Produit_Tarif_Stock!#REF!,"")</f>
        <v>#REF!</v>
      </c>
      <c r="E3394" s="514" t="e">
        <f>IF(Produit_Tarif_Stock!#REF!&lt;&gt;0,Produit_Tarif_Stock!#REF!,"")</f>
        <v>#REF!</v>
      </c>
      <c r="F3394" s="2" t="e">
        <f>IF(Produit_Tarif_Stock!#REF!&lt;&gt;"",Produit_Tarif_Stock!#REF!,"")</f>
        <v>#REF!</v>
      </c>
      <c r="G3394" s="506" t="e">
        <f>IF(Produit_Tarif_Stock!#REF!&lt;&gt;0,Produit_Tarif_Stock!#REF!,"")</f>
        <v>#REF!</v>
      </c>
      <c r="I3394" s="506" t="str">
        <f t="shared" si="106"/>
        <v/>
      </c>
      <c r="J3394" s="2" t="e">
        <f>IF(Produit_Tarif_Stock!#REF!&lt;&gt;0,Produit_Tarif_Stock!#REF!,"")</f>
        <v>#REF!</v>
      </c>
      <c r="K3394" s="2" t="e">
        <f>IF(Produit_Tarif_Stock!#REF!&lt;&gt;0,Produit_Tarif_Stock!#REF!,"")</f>
        <v>#REF!</v>
      </c>
      <c r="L3394" s="114" t="e">
        <f>IF(Produit_Tarif_Stock!#REF!&lt;&gt;0,Produit_Tarif_Stock!#REF!,"")</f>
        <v>#REF!</v>
      </c>
      <c r="M3394" s="114" t="e">
        <f>IF(Produit_Tarif_Stock!#REF!&lt;&gt;0,Produit_Tarif_Stock!#REF!,"")</f>
        <v>#REF!</v>
      </c>
      <c r="N3394" s="454"/>
      <c r="P3394" s="2" t="e">
        <f>IF(Produit_Tarif_Stock!#REF!&lt;&gt;0,Produit_Tarif_Stock!#REF!,"")</f>
        <v>#REF!</v>
      </c>
      <c r="Q3394" s="518" t="e">
        <f>IF(Produit_Tarif_Stock!#REF!&lt;&gt;0,(E3394-(E3394*H3394)-Produit_Tarif_Stock!#REF!)/Produit_Tarif_Stock!#REF!*100,(E3394-(E3394*H3394)-Produit_Tarif_Stock!#REF!)/Produit_Tarif_Stock!#REF!*100)</f>
        <v>#REF!</v>
      </c>
      <c r="R3394" s="523">
        <f t="shared" si="107"/>
        <v>0</v>
      </c>
      <c r="S3394" s="524" t="e">
        <f>Produit_Tarif_Stock!#REF!</f>
        <v>#REF!</v>
      </c>
    </row>
    <row r="3395" spans="1:19" ht="24.75" customHeight="1">
      <c r="A3395" s="228" t="e">
        <f>Produit_Tarif_Stock!#REF!</f>
        <v>#REF!</v>
      </c>
      <c r="B3395" s="118" t="e">
        <f>IF(Produit_Tarif_Stock!#REF!&lt;&gt;"",Produit_Tarif_Stock!#REF!,"")</f>
        <v>#REF!</v>
      </c>
      <c r="C3395" s="502" t="e">
        <f>IF(Produit_Tarif_Stock!#REF!&lt;&gt;"",Produit_Tarif_Stock!#REF!,"")</f>
        <v>#REF!</v>
      </c>
      <c r="D3395" s="505" t="e">
        <f>IF(Produit_Tarif_Stock!#REF!&lt;&gt;"",Produit_Tarif_Stock!#REF!,"")</f>
        <v>#REF!</v>
      </c>
      <c r="E3395" s="514" t="e">
        <f>IF(Produit_Tarif_Stock!#REF!&lt;&gt;0,Produit_Tarif_Stock!#REF!,"")</f>
        <v>#REF!</v>
      </c>
      <c r="F3395" s="2" t="e">
        <f>IF(Produit_Tarif_Stock!#REF!&lt;&gt;"",Produit_Tarif_Stock!#REF!,"")</f>
        <v>#REF!</v>
      </c>
      <c r="G3395" s="506" t="e">
        <f>IF(Produit_Tarif_Stock!#REF!&lt;&gt;0,Produit_Tarif_Stock!#REF!,"")</f>
        <v>#REF!</v>
      </c>
      <c r="I3395" s="506" t="str">
        <f t="shared" si="106"/>
        <v/>
      </c>
      <c r="J3395" s="2" t="e">
        <f>IF(Produit_Tarif_Stock!#REF!&lt;&gt;0,Produit_Tarif_Stock!#REF!,"")</f>
        <v>#REF!</v>
      </c>
      <c r="K3395" s="2" t="e">
        <f>IF(Produit_Tarif_Stock!#REF!&lt;&gt;0,Produit_Tarif_Stock!#REF!,"")</f>
        <v>#REF!</v>
      </c>
      <c r="L3395" s="114" t="e">
        <f>IF(Produit_Tarif_Stock!#REF!&lt;&gt;0,Produit_Tarif_Stock!#REF!,"")</f>
        <v>#REF!</v>
      </c>
      <c r="M3395" s="114" t="e">
        <f>IF(Produit_Tarif_Stock!#REF!&lt;&gt;0,Produit_Tarif_Stock!#REF!,"")</f>
        <v>#REF!</v>
      </c>
      <c r="N3395" s="454"/>
      <c r="P3395" s="2" t="e">
        <f>IF(Produit_Tarif_Stock!#REF!&lt;&gt;0,Produit_Tarif_Stock!#REF!,"")</f>
        <v>#REF!</v>
      </c>
      <c r="Q3395" s="518" t="e">
        <f>IF(Produit_Tarif_Stock!#REF!&lt;&gt;0,(E3395-(E3395*H3395)-Produit_Tarif_Stock!#REF!)/Produit_Tarif_Stock!#REF!*100,(E3395-(E3395*H3395)-Produit_Tarif_Stock!#REF!)/Produit_Tarif_Stock!#REF!*100)</f>
        <v>#REF!</v>
      </c>
      <c r="R3395" s="523">
        <f t="shared" si="107"/>
        <v>0</v>
      </c>
      <c r="S3395" s="524" t="e">
        <f>Produit_Tarif_Stock!#REF!</f>
        <v>#REF!</v>
      </c>
    </row>
    <row r="3396" spans="1:19" ht="24.75" customHeight="1">
      <c r="A3396" s="228" t="e">
        <f>Produit_Tarif_Stock!#REF!</f>
        <v>#REF!</v>
      </c>
      <c r="B3396" s="118" t="e">
        <f>IF(Produit_Tarif_Stock!#REF!&lt;&gt;"",Produit_Tarif_Stock!#REF!,"")</f>
        <v>#REF!</v>
      </c>
      <c r="C3396" s="502" t="e">
        <f>IF(Produit_Tarif_Stock!#REF!&lt;&gt;"",Produit_Tarif_Stock!#REF!,"")</f>
        <v>#REF!</v>
      </c>
      <c r="D3396" s="505" t="e">
        <f>IF(Produit_Tarif_Stock!#REF!&lt;&gt;"",Produit_Tarif_Stock!#REF!,"")</f>
        <v>#REF!</v>
      </c>
      <c r="E3396" s="514" t="e">
        <f>IF(Produit_Tarif_Stock!#REF!&lt;&gt;0,Produit_Tarif_Stock!#REF!,"")</f>
        <v>#REF!</v>
      </c>
      <c r="F3396" s="2" t="e">
        <f>IF(Produit_Tarif_Stock!#REF!&lt;&gt;"",Produit_Tarif_Stock!#REF!,"")</f>
        <v>#REF!</v>
      </c>
      <c r="G3396" s="506" t="e">
        <f>IF(Produit_Tarif_Stock!#REF!&lt;&gt;0,Produit_Tarif_Stock!#REF!,"")</f>
        <v>#REF!</v>
      </c>
      <c r="I3396" s="506" t="str">
        <f t="shared" si="106"/>
        <v/>
      </c>
      <c r="J3396" s="2" t="e">
        <f>IF(Produit_Tarif_Stock!#REF!&lt;&gt;0,Produit_Tarif_Stock!#REF!,"")</f>
        <v>#REF!</v>
      </c>
      <c r="K3396" s="2" t="e">
        <f>IF(Produit_Tarif_Stock!#REF!&lt;&gt;0,Produit_Tarif_Stock!#REF!,"")</f>
        <v>#REF!</v>
      </c>
      <c r="L3396" s="114" t="e">
        <f>IF(Produit_Tarif_Stock!#REF!&lt;&gt;0,Produit_Tarif_Stock!#REF!,"")</f>
        <v>#REF!</v>
      </c>
      <c r="M3396" s="114" t="e">
        <f>IF(Produit_Tarif_Stock!#REF!&lt;&gt;0,Produit_Tarif_Stock!#REF!,"")</f>
        <v>#REF!</v>
      </c>
      <c r="N3396" s="454"/>
      <c r="P3396" s="2" t="e">
        <f>IF(Produit_Tarif_Stock!#REF!&lt;&gt;0,Produit_Tarif_Stock!#REF!,"")</f>
        <v>#REF!</v>
      </c>
      <c r="Q3396" s="518" t="e">
        <f>IF(Produit_Tarif_Stock!#REF!&lt;&gt;0,(E3396-(E3396*H3396)-Produit_Tarif_Stock!#REF!)/Produit_Tarif_Stock!#REF!*100,(E3396-(E3396*H3396)-Produit_Tarif_Stock!#REF!)/Produit_Tarif_Stock!#REF!*100)</f>
        <v>#REF!</v>
      </c>
      <c r="R3396" s="523">
        <f t="shared" si="107"/>
        <v>0</v>
      </c>
      <c r="S3396" s="524" t="e">
        <f>Produit_Tarif_Stock!#REF!</f>
        <v>#REF!</v>
      </c>
    </row>
    <row r="3397" spans="1:19" ht="24.75" customHeight="1">
      <c r="A3397" s="228" t="e">
        <f>Produit_Tarif_Stock!#REF!</f>
        <v>#REF!</v>
      </c>
      <c r="B3397" s="118" t="e">
        <f>IF(Produit_Tarif_Stock!#REF!&lt;&gt;"",Produit_Tarif_Stock!#REF!,"")</f>
        <v>#REF!</v>
      </c>
      <c r="C3397" s="502" t="e">
        <f>IF(Produit_Tarif_Stock!#REF!&lt;&gt;"",Produit_Tarif_Stock!#REF!,"")</f>
        <v>#REF!</v>
      </c>
      <c r="D3397" s="505" t="e">
        <f>IF(Produit_Tarif_Stock!#REF!&lt;&gt;"",Produit_Tarif_Stock!#REF!,"")</f>
        <v>#REF!</v>
      </c>
      <c r="E3397" s="514" t="e">
        <f>IF(Produit_Tarif_Stock!#REF!&lt;&gt;0,Produit_Tarif_Stock!#REF!,"")</f>
        <v>#REF!</v>
      </c>
      <c r="F3397" s="2" t="e">
        <f>IF(Produit_Tarif_Stock!#REF!&lt;&gt;"",Produit_Tarif_Stock!#REF!,"")</f>
        <v>#REF!</v>
      </c>
      <c r="G3397" s="506" t="e">
        <f>IF(Produit_Tarif_Stock!#REF!&lt;&gt;0,Produit_Tarif_Stock!#REF!,"")</f>
        <v>#REF!</v>
      </c>
      <c r="I3397" s="506" t="str">
        <f t="shared" si="106"/>
        <v/>
      </c>
      <c r="J3397" s="2" t="e">
        <f>IF(Produit_Tarif_Stock!#REF!&lt;&gt;0,Produit_Tarif_Stock!#REF!,"")</f>
        <v>#REF!</v>
      </c>
      <c r="K3397" s="2" t="e">
        <f>IF(Produit_Tarif_Stock!#REF!&lt;&gt;0,Produit_Tarif_Stock!#REF!,"")</f>
        <v>#REF!</v>
      </c>
      <c r="L3397" s="114" t="e">
        <f>IF(Produit_Tarif_Stock!#REF!&lt;&gt;0,Produit_Tarif_Stock!#REF!,"")</f>
        <v>#REF!</v>
      </c>
      <c r="M3397" s="114" t="e">
        <f>IF(Produit_Tarif_Stock!#REF!&lt;&gt;0,Produit_Tarif_Stock!#REF!,"")</f>
        <v>#REF!</v>
      </c>
      <c r="N3397" s="454"/>
      <c r="P3397" s="2" t="e">
        <f>IF(Produit_Tarif_Stock!#REF!&lt;&gt;0,Produit_Tarif_Stock!#REF!,"")</f>
        <v>#REF!</v>
      </c>
      <c r="Q3397" s="518" t="e">
        <f>IF(Produit_Tarif_Stock!#REF!&lt;&gt;0,(E3397-(E3397*H3397)-Produit_Tarif_Stock!#REF!)/Produit_Tarif_Stock!#REF!*100,(E3397-(E3397*H3397)-Produit_Tarif_Stock!#REF!)/Produit_Tarif_Stock!#REF!*100)</f>
        <v>#REF!</v>
      </c>
      <c r="R3397" s="523">
        <f t="shared" si="107"/>
        <v>0</v>
      </c>
      <c r="S3397" s="524" t="e">
        <f>Produit_Tarif_Stock!#REF!</f>
        <v>#REF!</v>
      </c>
    </row>
    <row r="3398" spans="1:19" ht="24.75" customHeight="1">
      <c r="A3398" s="228" t="e">
        <f>Produit_Tarif_Stock!#REF!</f>
        <v>#REF!</v>
      </c>
      <c r="B3398" s="118" t="e">
        <f>IF(Produit_Tarif_Stock!#REF!&lt;&gt;"",Produit_Tarif_Stock!#REF!,"")</f>
        <v>#REF!</v>
      </c>
      <c r="C3398" s="502" t="e">
        <f>IF(Produit_Tarif_Stock!#REF!&lt;&gt;"",Produit_Tarif_Stock!#REF!,"")</f>
        <v>#REF!</v>
      </c>
      <c r="D3398" s="505" t="e">
        <f>IF(Produit_Tarif_Stock!#REF!&lt;&gt;"",Produit_Tarif_Stock!#REF!,"")</f>
        <v>#REF!</v>
      </c>
      <c r="E3398" s="514" t="e">
        <f>IF(Produit_Tarif_Stock!#REF!&lt;&gt;0,Produit_Tarif_Stock!#REF!,"")</f>
        <v>#REF!</v>
      </c>
      <c r="F3398" s="2" t="e">
        <f>IF(Produit_Tarif_Stock!#REF!&lt;&gt;"",Produit_Tarif_Stock!#REF!,"")</f>
        <v>#REF!</v>
      </c>
      <c r="G3398" s="506" t="e">
        <f>IF(Produit_Tarif_Stock!#REF!&lt;&gt;0,Produit_Tarif_Stock!#REF!,"")</f>
        <v>#REF!</v>
      </c>
      <c r="I3398" s="506" t="str">
        <f t="shared" si="106"/>
        <v/>
      </c>
      <c r="J3398" s="2" t="e">
        <f>IF(Produit_Tarif_Stock!#REF!&lt;&gt;0,Produit_Tarif_Stock!#REF!,"")</f>
        <v>#REF!</v>
      </c>
      <c r="K3398" s="2" t="e">
        <f>IF(Produit_Tarif_Stock!#REF!&lt;&gt;0,Produit_Tarif_Stock!#REF!,"")</f>
        <v>#REF!</v>
      </c>
      <c r="L3398" s="114" t="e">
        <f>IF(Produit_Tarif_Stock!#REF!&lt;&gt;0,Produit_Tarif_Stock!#REF!,"")</f>
        <v>#REF!</v>
      </c>
      <c r="M3398" s="114" t="e">
        <f>IF(Produit_Tarif_Stock!#REF!&lt;&gt;0,Produit_Tarif_Stock!#REF!,"")</f>
        <v>#REF!</v>
      </c>
      <c r="N3398" s="454"/>
      <c r="P3398" s="2" t="e">
        <f>IF(Produit_Tarif_Stock!#REF!&lt;&gt;0,Produit_Tarif_Stock!#REF!,"")</f>
        <v>#REF!</v>
      </c>
      <c r="Q3398" s="518" t="e">
        <f>IF(Produit_Tarif_Stock!#REF!&lt;&gt;0,(E3398-(E3398*H3398)-Produit_Tarif_Stock!#REF!)/Produit_Tarif_Stock!#REF!*100,(E3398-(E3398*H3398)-Produit_Tarif_Stock!#REF!)/Produit_Tarif_Stock!#REF!*100)</f>
        <v>#REF!</v>
      </c>
      <c r="R3398" s="523">
        <f t="shared" si="107"/>
        <v>0</v>
      </c>
      <c r="S3398" s="524" t="e">
        <f>Produit_Tarif_Stock!#REF!</f>
        <v>#REF!</v>
      </c>
    </row>
    <row r="3399" spans="1:19" ht="24.75" customHeight="1">
      <c r="A3399" s="228" t="e">
        <f>Produit_Tarif_Stock!#REF!</f>
        <v>#REF!</v>
      </c>
      <c r="B3399" s="118" t="e">
        <f>IF(Produit_Tarif_Stock!#REF!&lt;&gt;"",Produit_Tarif_Stock!#REF!,"")</f>
        <v>#REF!</v>
      </c>
      <c r="C3399" s="502" t="e">
        <f>IF(Produit_Tarif_Stock!#REF!&lt;&gt;"",Produit_Tarif_Stock!#REF!,"")</f>
        <v>#REF!</v>
      </c>
      <c r="D3399" s="505" t="e">
        <f>IF(Produit_Tarif_Stock!#REF!&lt;&gt;"",Produit_Tarif_Stock!#REF!,"")</f>
        <v>#REF!</v>
      </c>
      <c r="E3399" s="514" t="e">
        <f>IF(Produit_Tarif_Stock!#REF!&lt;&gt;0,Produit_Tarif_Stock!#REF!,"")</f>
        <v>#REF!</v>
      </c>
      <c r="F3399" s="2" t="e">
        <f>IF(Produit_Tarif_Stock!#REF!&lt;&gt;"",Produit_Tarif_Stock!#REF!,"")</f>
        <v>#REF!</v>
      </c>
      <c r="G3399" s="506" t="e">
        <f>IF(Produit_Tarif_Stock!#REF!&lt;&gt;0,Produit_Tarif_Stock!#REF!,"")</f>
        <v>#REF!</v>
      </c>
      <c r="I3399" s="506" t="str">
        <f t="shared" ref="I3399:I3462" si="108">IF(H3399&gt;0,E3399-(E3399*H3399),"")</f>
        <v/>
      </c>
      <c r="J3399" s="2" t="e">
        <f>IF(Produit_Tarif_Stock!#REF!&lt;&gt;0,Produit_Tarif_Stock!#REF!,"")</f>
        <v>#REF!</v>
      </c>
      <c r="K3399" s="2" t="e">
        <f>IF(Produit_Tarif_Stock!#REF!&lt;&gt;0,Produit_Tarif_Stock!#REF!,"")</f>
        <v>#REF!</v>
      </c>
      <c r="L3399" s="114" t="e">
        <f>IF(Produit_Tarif_Stock!#REF!&lt;&gt;0,Produit_Tarif_Stock!#REF!,"")</f>
        <v>#REF!</v>
      </c>
      <c r="M3399" s="114" t="e">
        <f>IF(Produit_Tarif_Stock!#REF!&lt;&gt;0,Produit_Tarif_Stock!#REF!,"")</f>
        <v>#REF!</v>
      </c>
      <c r="N3399" s="454"/>
      <c r="P3399" s="2" t="e">
        <f>IF(Produit_Tarif_Stock!#REF!&lt;&gt;0,Produit_Tarif_Stock!#REF!,"")</f>
        <v>#REF!</v>
      </c>
      <c r="Q3399" s="518" t="e">
        <f>IF(Produit_Tarif_Stock!#REF!&lt;&gt;0,(E3399-(E3399*H3399)-Produit_Tarif_Stock!#REF!)/Produit_Tarif_Stock!#REF!*100,(E3399-(E3399*H3399)-Produit_Tarif_Stock!#REF!)/Produit_Tarif_Stock!#REF!*100)</f>
        <v>#REF!</v>
      </c>
      <c r="R3399" s="523">
        <f t="shared" ref="R3399:R3462" si="109">SUM(H3399:H5392)</f>
        <v>0</v>
      </c>
      <c r="S3399" s="524" t="e">
        <f>Produit_Tarif_Stock!#REF!</f>
        <v>#REF!</v>
      </c>
    </row>
    <row r="3400" spans="1:19" ht="24.75" customHeight="1">
      <c r="A3400" s="228" t="e">
        <f>Produit_Tarif_Stock!#REF!</f>
        <v>#REF!</v>
      </c>
      <c r="B3400" s="118" t="e">
        <f>IF(Produit_Tarif_Stock!#REF!&lt;&gt;"",Produit_Tarif_Stock!#REF!,"")</f>
        <v>#REF!</v>
      </c>
      <c r="C3400" s="502" t="e">
        <f>IF(Produit_Tarif_Stock!#REF!&lt;&gt;"",Produit_Tarif_Stock!#REF!,"")</f>
        <v>#REF!</v>
      </c>
      <c r="D3400" s="505" t="e">
        <f>IF(Produit_Tarif_Stock!#REF!&lt;&gt;"",Produit_Tarif_Stock!#REF!,"")</f>
        <v>#REF!</v>
      </c>
      <c r="E3400" s="514" t="e">
        <f>IF(Produit_Tarif_Stock!#REF!&lt;&gt;0,Produit_Tarif_Stock!#REF!,"")</f>
        <v>#REF!</v>
      </c>
      <c r="F3400" s="2" t="e">
        <f>IF(Produit_Tarif_Stock!#REF!&lt;&gt;"",Produit_Tarif_Stock!#REF!,"")</f>
        <v>#REF!</v>
      </c>
      <c r="G3400" s="506" t="e">
        <f>IF(Produit_Tarif_Stock!#REF!&lt;&gt;0,Produit_Tarif_Stock!#REF!,"")</f>
        <v>#REF!</v>
      </c>
      <c r="I3400" s="506" t="str">
        <f t="shared" si="108"/>
        <v/>
      </c>
      <c r="J3400" s="2" t="e">
        <f>IF(Produit_Tarif_Stock!#REF!&lt;&gt;0,Produit_Tarif_Stock!#REF!,"")</f>
        <v>#REF!</v>
      </c>
      <c r="K3400" s="2" t="e">
        <f>IF(Produit_Tarif_Stock!#REF!&lt;&gt;0,Produit_Tarif_Stock!#REF!,"")</f>
        <v>#REF!</v>
      </c>
      <c r="L3400" s="114" t="e">
        <f>IF(Produit_Tarif_Stock!#REF!&lt;&gt;0,Produit_Tarif_Stock!#REF!,"")</f>
        <v>#REF!</v>
      </c>
      <c r="M3400" s="114" t="e">
        <f>IF(Produit_Tarif_Stock!#REF!&lt;&gt;0,Produit_Tarif_Stock!#REF!,"")</f>
        <v>#REF!</v>
      </c>
      <c r="N3400" s="454"/>
      <c r="P3400" s="2" t="e">
        <f>IF(Produit_Tarif_Stock!#REF!&lt;&gt;0,Produit_Tarif_Stock!#REF!,"")</f>
        <v>#REF!</v>
      </c>
      <c r="Q3400" s="518" t="e">
        <f>IF(Produit_Tarif_Stock!#REF!&lt;&gt;0,(E3400-(E3400*H3400)-Produit_Tarif_Stock!#REF!)/Produit_Tarif_Stock!#REF!*100,(E3400-(E3400*H3400)-Produit_Tarif_Stock!#REF!)/Produit_Tarif_Stock!#REF!*100)</f>
        <v>#REF!</v>
      </c>
      <c r="R3400" s="523">
        <f t="shared" si="109"/>
        <v>0</v>
      </c>
      <c r="S3400" s="524" t="e">
        <f>Produit_Tarif_Stock!#REF!</f>
        <v>#REF!</v>
      </c>
    </row>
    <row r="3401" spans="1:19" ht="24.75" customHeight="1">
      <c r="A3401" s="228" t="e">
        <f>Produit_Tarif_Stock!#REF!</f>
        <v>#REF!</v>
      </c>
      <c r="B3401" s="118" t="e">
        <f>IF(Produit_Tarif_Stock!#REF!&lt;&gt;"",Produit_Tarif_Stock!#REF!,"")</f>
        <v>#REF!</v>
      </c>
      <c r="C3401" s="502" t="e">
        <f>IF(Produit_Tarif_Stock!#REF!&lt;&gt;"",Produit_Tarif_Stock!#REF!,"")</f>
        <v>#REF!</v>
      </c>
      <c r="D3401" s="505" t="e">
        <f>IF(Produit_Tarif_Stock!#REF!&lt;&gt;"",Produit_Tarif_Stock!#REF!,"")</f>
        <v>#REF!</v>
      </c>
      <c r="E3401" s="514" t="e">
        <f>IF(Produit_Tarif_Stock!#REF!&lt;&gt;0,Produit_Tarif_Stock!#REF!,"")</f>
        <v>#REF!</v>
      </c>
      <c r="F3401" s="2" t="e">
        <f>IF(Produit_Tarif_Stock!#REF!&lt;&gt;"",Produit_Tarif_Stock!#REF!,"")</f>
        <v>#REF!</v>
      </c>
      <c r="G3401" s="506" t="e">
        <f>IF(Produit_Tarif_Stock!#REF!&lt;&gt;0,Produit_Tarif_Stock!#REF!,"")</f>
        <v>#REF!</v>
      </c>
      <c r="I3401" s="506" t="str">
        <f t="shared" si="108"/>
        <v/>
      </c>
      <c r="J3401" s="2" t="e">
        <f>IF(Produit_Tarif_Stock!#REF!&lt;&gt;0,Produit_Tarif_Stock!#REF!,"")</f>
        <v>#REF!</v>
      </c>
      <c r="K3401" s="2" t="e">
        <f>IF(Produit_Tarif_Stock!#REF!&lt;&gt;0,Produit_Tarif_Stock!#REF!,"")</f>
        <v>#REF!</v>
      </c>
      <c r="L3401" s="114" t="e">
        <f>IF(Produit_Tarif_Stock!#REF!&lt;&gt;0,Produit_Tarif_Stock!#REF!,"")</f>
        <v>#REF!</v>
      </c>
      <c r="M3401" s="114" t="e">
        <f>IF(Produit_Tarif_Stock!#REF!&lt;&gt;0,Produit_Tarif_Stock!#REF!,"")</f>
        <v>#REF!</v>
      </c>
      <c r="N3401" s="454"/>
      <c r="P3401" s="2" t="e">
        <f>IF(Produit_Tarif_Stock!#REF!&lt;&gt;0,Produit_Tarif_Stock!#REF!,"")</f>
        <v>#REF!</v>
      </c>
      <c r="Q3401" s="518" t="e">
        <f>IF(Produit_Tarif_Stock!#REF!&lt;&gt;0,(E3401-(E3401*H3401)-Produit_Tarif_Stock!#REF!)/Produit_Tarif_Stock!#REF!*100,(E3401-(E3401*H3401)-Produit_Tarif_Stock!#REF!)/Produit_Tarif_Stock!#REF!*100)</f>
        <v>#REF!</v>
      </c>
      <c r="R3401" s="523">
        <f t="shared" si="109"/>
        <v>0</v>
      </c>
      <c r="S3401" s="524" t="e">
        <f>Produit_Tarif_Stock!#REF!</f>
        <v>#REF!</v>
      </c>
    </row>
    <row r="3402" spans="1:19" ht="24.75" customHeight="1">
      <c r="A3402" s="228" t="e">
        <f>Produit_Tarif_Stock!#REF!</f>
        <v>#REF!</v>
      </c>
      <c r="B3402" s="118" t="e">
        <f>IF(Produit_Tarif_Stock!#REF!&lt;&gt;"",Produit_Tarif_Stock!#REF!,"")</f>
        <v>#REF!</v>
      </c>
      <c r="C3402" s="502" t="e">
        <f>IF(Produit_Tarif_Stock!#REF!&lt;&gt;"",Produit_Tarif_Stock!#REF!,"")</f>
        <v>#REF!</v>
      </c>
      <c r="D3402" s="505" t="e">
        <f>IF(Produit_Tarif_Stock!#REF!&lt;&gt;"",Produit_Tarif_Stock!#REF!,"")</f>
        <v>#REF!</v>
      </c>
      <c r="E3402" s="514" t="e">
        <f>IF(Produit_Tarif_Stock!#REF!&lt;&gt;0,Produit_Tarif_Stock!#REF!,"")</f>
        <v>#REF!</v>
      </c>
      <c r="F3402" s="2" t="e">
        <f>IF(Produit_Tarif_Stock!#REF!&lt;&gt;"",Produit_Tarif_Stock!#REF!,"")</f>
        <v>#REF!</v>
      </c>
      <c r="G3402" s="506" t="e">
        <f>IF(Produit_Tarif_Stock!#REF!&lt;&gt;0,Produit_Tarif_Stock!#REF!,"")</f>
        <v>#REF!</v>
      </c>
      <c r="I3402" s="506" t="str">
        <f t="shared" si="108"/>
        <v/>
      </c>
      <c r="J3402" s="2" t="e">
        <f>IF(Produit_Tarif_Stock!#REF!&lt;&gt;0,Produit_Tarif_Stock!#REF!,"")</f>
        <v>#REF!</v>
      </c>
      <c r="K3402" s="2" t="e">
        <f>IF(Produit_Tarif_Stock!#REF!&lt;&gt;0,Produit_Tarif_Stock!#REF!,"")</f>
        <v>#REF!</v>
      </c>
      <c r="L3402" s="114" t="e">
        <f>IF(Produit_Tarif_Stock!#REF!&lt;&gt;0,Produit_Tarif_Stock!#REF!,"")</f>
        <v>#REF!</v>
      </c>
      <c r="M3402" s="114" t="e">
        <f>IF(Produit_Tarif_Stock!#REF!&lt;&gt;0,Produit_Tarif_Stock!#REF!,"")</f>
        <v>#REF!</v>
      </c>
      <c r="N3402" s="454"/>
      <c r="P3402" s="2" t="e">
        <f>IF(Produit_Tarif_Stock!#REF!&lt;&gt;0,Produit_Tarif_Stock!#REF!,"")</f>
        <v>#REF!</v>
      </c>
      <c r="Q3402" s="518" t="e">
        <f>IF(Produit_Tarif_Stock!#REF!&lt;&gt;0,(E3402-(E3402*H3402)-Produit_Tarif_Stock!#REF!)/Produit_Tarif_Stock!#REF!*100,(E3402-(E3402*H3402)-Produit_Tarif_Stock!#REF!)/Produit_Tarif_Stock!#REF!*100)</f>
        <v>#REF!</v>
      </c>
      <c r="R3402" s="523">
        <f t="shared" si="109"/>
        <v>0</v>
      </c>
      <c r="S3402" s="524" t="e">
        <f>Produit_Tarif_Stock!#REF!</f>
        <v>#REF!</v>
      </c>
    </row>
    <row r="3403" spans="1:19" ht="24.75" customHeight="1">
      <c r="A3403" s="228" t="e">
        <f>Produit_Tarif_Stock!#REF!</f>
        <v>#REF!</v>
      </c>
      <c r="B3403" s="118" t="e">
        <f>IF(Produit_Tarif_Stock!#REF!&lt;&gt;"",Produit_Tarif_Stock!#REF!,"")</f>
        <v>#REF!</v>
      </c>
      <c r="C3403" s="502" t="e">
        <f>IF(Produit_Tarif_Stock!#REF!&lt;&gt;"",Produit_Tarif_Stock!#REF!,"")</f>
        <v>#REF!</v>
      </c>
      <c r="D3403" s="505" t="e">
        <f>IF(Produit_Tarif_Stock!#REF!&lt;&gt;"",Produit_Tarif_Stock!#REF!,"")</f>
        <v>#REF!</v>
      </c>
      <c r="E3403" s="514" t="e">
        <f>IF(Produit_Tarif_Stock!#REF!&lt;&gt;0,Produit_Tarif_Stock!#REF!,"")</f>
        <v>#REF!</v>
      </c>
      <c r="F3403" s="2" t="e">
        <f>IF(Produit_Tarif_Stock!#REF!&lt;&gt;"",Produit_Tarif_Stock!#REF!,"")</f>
        <v>#REF!</v>
      </c>
      <c r="G3403" s="506" t="e">
        <f>IF(Produit_Tarif_Stock!#REF!&lt;&gt;0,Produit_Tarif_Stock!#REF!,"")</f>
        <v>#REF!</v>
      </c>
      <c r="I3403" s="506" t="str">
        <f t="shared" si="108"/>
        <v/>
      </c>
      <c r="J3403" s="2" t="e">
        <f>IF(Produit_Tarif_Stock!#REF!&lt;&gt;0,Produit_Tarif_Stock!#REF!,"")</f>
        <v>#REF!</v>
      </c>
      <c r="K3403" s="2" t="e">
        <f>IF(Produit_Tarif_Stock!#REF!&lt;&gt;0,Produit_Tarif_Stock!#REF!,"")</f>
        <v>#REF!</v>
      </c>
      <c r="L3403" s="114" t="e">
        <f>IF(Produit_Tarif_Stock!#REF!&lt;&gt;0,Produit_Tarif_Stock!#REF!,"")</f>
        <v>#REF!</v>
      </c>
      <c r="M3403" s="114" t="e">
        <f>IF(Produit_Tarif_Stock!#REF!&lt;&gt;0,Produit_Tarif_Stock!#REF!,"")</f>
        <v>#REF!</v>
      </c>
      <c r="N3403" s="454"/>
      <c r="P3403" s="2" t="e">
        <f>IF(Produit_Tarif_Stock!#REF!&lt;&gt;0,Produit_Tarif_Stock!#REF!,"")</f>
        <v>#REF!</v>
      </c>
      <c r="Q3403" s="518" t="e">
        <f>IF(Produit_Tarif_Stock!#REF!&lt;&gt;0,(E3403-(E3403*H3403)-Produit_Tarif_Stock!#REF!)/Produit_Tarif_Stock!#REF!*100,(E3403-(E3403*H3403)-Produit_Tarif_Stock!#REF!)/Produit_Tarif_Stock!#REF!*100)</f>
        <v>#REF!</v>
      </c>
      <c r="R3403" s="523">
        <f t="shared" si="109"/>
        <v>0</v>
      </c>
      <c r="S3403" s="524" t="e">
        <f>Produit_Tarif_Stock!#REF!</f>
        <v>#REF!</v>
      </c>
    </row>
    <row r="3404" spans="1:19" ht="24.75" customHeight="1">
      <c r="A3404" s="228" t="e">
        <f>Produit_Tarif_Stock!#REF!</f>
        <v>#REF!</v>
      </c>
      <c r="B3404" s="118" t="e">
        <f>IF(Produit_Tarif_Stock!#REF!&lt;&gt;"",Produit_Tarif_Stock!#REF!,"")</f>
        <v>#REF!</v>
      </c>
      <c r="C3404" s="502" t="e">
        <f>IF(Produit_Tarif_Stock!#REF!&lt;&gt;"",Produit_Tarif_Stock!#REF!,"")</f>
        <v>#REF!</v>
      </c>
      <c r="D3404" s="505" t="e">
        <f>IF(Produit_Tarif_Stock!#REF!&lt;&gt;"",Produit_Tarif_Stock!#REF!,"")</f>
        <v>#REF!</v>
      </c>
      <c r="E3404" s="514" t="e">
        <f>IF(Produit_Tarif_Stock!#REF!&lt;&gt;0,Produit_Tarif_Stock!#REF!,"")</f>
        <v>#REF!</v>
      </c>
      <c r="F3404" s="2" t="e">
        <f>IF(Produit_Tarif_Stock!#REF!&lt;&gt;"",Produit_Tarif_Stock!#REF!,"")</f>
        <v>#REF!</v>
      </c>
      <c r="G3404" s="506" t="e">
        <f>IF(Produit_Tarif_Stock!#REF!&lt;&gt;0,Produit_Tarif_Stock!#REF!,"")</f>
        <v>#REF!</v>
      </c>
      <c r="I3404" s="506" t="str">
        <f t="shared" si="108"/>
        <v/>
      </c>
      <c r="J3404" s="2" t="e">
        <f>IF(Produit_Tarif_Stock!#REF!&lt;&gt;0,Produit_Tarif_Stock!#REF!,"")</f>
        <v>#REF!</v>
      </c>
      <c r="K3404" s="2" t="e">
        <f>IF(Produit_Tarif_Stock!#REF!&lt;&gt;0,Produit_Tarif_Stock!#REF!,"")</f>
        <v>#REF!</v>
      </c>
      <c r="L3404" s="114" t="e">
        <f>IF(Produit_Tarif_Stock!#REF!&lt;&gt;0,Produit_Tarif_Stock!#REF!,"")</f>
        <v>#REF!</v>
      </c>
      <c r="M3404" s="114" t="e">
        <f>IF(Produit_Tarif_Stock!#REF!&lt;&gt;0,Produit_Tarif_Stock!#REF!,"")</f>
        <v>#REF!</v>
      </c>
      <c r="N3404" s="454"/>
      <c r="P3404" s="2" t="e">
        <f>IF(Produit_Tarif_Stock!#REF!&lt;&gt;0,Produit_Tarif_Stock!#REF!,"")</f>
        <v>#REF!</v>
      </c>
      <c r="Q3404" s="518" t="e">
        <f>IF(Produit_Tarif_Stock!#REF!&lt;&gt;0,(E3404-(E3404*H3404)-Produit_Tarif_Stock!#REF!)/Produit_Tarif_Stock!#REF!*100,(E3404-(E3404*H3404)-Produit_Tarif_Stock!#REF!)/Produit_Tarif_Stock!#REF!*100)</f>
        <v>#REF!</v>
      </c>
      <c r="R3404" s="523">
        <f t="shared" si="109"/>
        <v>0</v>
      </c>
      <c r="S3404" s="524" t="e">
        <f>Produit_Tarif_Stock!#REF!</f>
        <v>#REF!</v>
      </c>
    </row>
    <row r="3405" spans="1:19" ht="24.75" customHeight="1">
      <c r="A3405" s="228" t="e">
        <f>Produit_Tarif_Stock!#REF!</f>
        <v>#REF!</v>
      </c>
      <c r="B3405" s="118" t="e">
        <f>IF(Produit_Tarif_Stock!#REF!&lt;&gt;"",Produit_Tarif_Stock!#REF!,"")</f>
        <v>#REF!</v>
      </c>
      <c r="C3405" s="502" t="e">
        <f>IF(Produit_Tarif_Stock!#REF!&lt;&gt;"",Produit_Tarif_Stock!#REF!,"")</f>
        <v>#REF!</v>
      </c>
      <c r="D3405" s="505" t="e">
        <f>IF(Produit_Tarif_Stock!#REF!&lt;&gt;"",Produit_Tarif_Stock!#REF!,"")</f>
        <v>#REF!</v>
      </c>
      <c r="E3405" s="514" t="e">
        <f>IF(Produit_Tarif_Stock!#REF!&lt;&gt;0,Produit_Tarif_Stock!#REF!,"")</f>
        <v>#REF!</v>
      </c>
      <c r="F3405" s="2" t="e">
        <f>IF(Produit_Tarif_Stock!#REF!&lt;&gt;"",Produit_Tarif_Stock!#REF!,"")</f>
        <v>#REF!</v>
      </c>
      <c r="G3405" s="506" t="e">
        <f>IF(Produit_Tarif_Stock!#REF!&lt;&gt;0,Produit_Tarif_Stock!#REF!,"")</f>
        <v>#REF!</v>
      </c>
      <c r="I3405" s="506" t="str">
        <f t="shared" si="108"/>
        <v/>
      </c>
      <c r="J3405" s="2" t="e">
        <f>IF(Produit_Tarif_Stock!#REF!&lt;&gt;0,Produit_Tarif_Stock!#REF!,"")</f>
        <v>#REF!</v>
      </c>
      <c r="K3405" s="2" t="e">
        <f>IF(Produit_Tarif_Stock!#REF!&lt;&gt;0,Produit_Tarif_Stock!#REF!,"")</f>
        <v>#REF!</v>
      </c>
      <c r="L3405" s="114" t="e">
        <f>IF(Produit_Tarif_Stock!#REF!&lt;&gt;0,Produit_Tarif_Stock!#REF!,"")</f>
        <v>#REF!</v>
      </c>
      <c r="M3405" s="114" t="e">
        <f>IF(Produit_Tarif_Stock!#REF!&lt;&gt;0,Produit_Tarif_Stock!#REF!,"")</f>
        <v>#REF!</v>
      </c>
      <c r="N3405" s="454"/>
      <c r="P3405" s="2" t="e">
        <f>IF(Produit_Tarif_Stock!#REF!&lt;&gt;0,Produit_Tarif_Stock!#REF!,"")</f>
        <v>#REF!</v>
      </c>
      <c r="Q3405" s="518" t="e">
        <f>IF(Produit_Tarif_Stock!#REF!&lt;&gt;0,(E3405-(E3405*H3405)-Produit_Tarif_Stock!#REF!)/Produit_Tarif_Stock!#REF!*100,(E3405-(E3405*H3405)-Produit_Tarif_Stock!#REF!)/Produit_Tarif_Stock!#REF!*100)</f>
        <v>#REF!</v>
      </c>
      <c r="R3405" s="523">
        <f t="shared" si="109"/>
        <v>0</v>
      </c>
      <c r="S3405" s="524" t="e">
        <f>Produit_Tarif_Stock!#REF!</f>
        <v>#REF!</v>
      </c>
    </row>
    <row r="3406" spans="1:19" ht="24.75" customHeight="1">
      <c r="A3406" s="228" t="e">
        <f>Produit_Tarif_Stock!#REF!</f>
        <v>#REF!</v>
      </c>
      <c r="B3406" s="118" t="e">
        <f>IF(Produit_Tarif_Stock!#REF!&lt;&gt;"",Produit_Tarif_Stock!#REF!,"")</f>
        <v>#REF!</v>
      </c>
      <c r="C3406" s="502" t="e">
        <f>IF(Produit_Tarif_Stock!#REF!&lt;&gt;"",Produit_Tarif_Stock!#REF!,"")</f>
        <v>#REF!</v>
      </c>
      <c r="D3406" s="505" t="e">
        <f>IF(Produit_Tarif_Stock!#REF!&lt;&gt;"",Produit_Tarif_Stock!#REF!,"")</f>
        <v>#REF!</v>
      </c>
      <c r="E3406" s="514" t="e">
        <f>IF(Produit_Tarif_Stock!#REF!&lt;&gt;0,Produit_Tarif_Stock!#REF!,"")</f>
        <v>#REF!</v>
      </c>
      <c r="F3406" s="2" t="e">
        <f>IF(Produit_Tarif_Stock!#REF!&lt;&gt;"",Produit_Tarif_Stock!#REF!,"")</f>
        <v>#REF!</v>
      </c>
      <c r="G3406" s="506" t="e">
        <f>IF(Produit_Tarif_Stock!#REF!&lt;&gt;0,Produit_Tarif_Stock!#REF!,"")</f>
        <v>#REF!</v>
      </c>
      <c r="I3406" s="506" t="str">
        <f t="shared" si="108"/>
        <v/>
      </c>
      <c r="J3406" s="2" t="e">
        <f>IF(Produit_Tarif_Stock!#REF!&lt;&gt;0,Produit_Tarif_Stock!#REF!,"")</f>
        <v>#REF!</v>
      </c>
      <c r="K3406" s="2" t="e">
        <f>IF(Produit_Tarif_Stock!#REF!&lt;&gt;0,Produit_Tarif_Stock!#REF!,"")</f>
        <v>#REF!</v>
      </c>
      <c r="L3406" s="114" t="e">
        <f>IF(Produit_Tarif_Stock!#REF!&lt;&gt;0,Produit_Tarif_Stock!#REF!,"")</f>
        <v>#REF!</v>
      </c>
      <c r="M3406" s="114" t="e">
        <f>IF(Produit_Tarif_Stock!#REF!&lt;&gt;0,Produit_Tarif_Stock!#REF!,"")</f>
        <v>#REF!</v>
      </c>
      <c r="N3406" s="454"/>
      <c r="P3406" s="2" t="e">
        <f>IF(Produit_Tarif_Stock!#REF!&lt;&gt;0,Produit_Tarif_Stock!#REF!,"")</f>
        <v>#REF!</v>
      </c>
      <c r="Q3406" s="518" t="e">
        <f>IF(Produit_Tarif_Stock!#REF!&lt;&gt;0,(E3406-(E3406*H3406)-Produit_Tarif_Stock!#REF!)/Produit_Tarif_Stock!#REF!*100,(E3406-(E3406*H3406)-Produit_Tarif_Stock!#REF!)/Produit_Tarif_Stock!#REF!*100)</f>
        <v>#REF!</v>
      </c>
      <c r="R3406" s="523">
        <f t="shared" si="109"/>
        <v>0</v>
      </c>
      <c r="S3406" s="524" t="e">
        <f>Produit_Tarif_Stock!#REF!</f>
        <v>#REF!</v>
      </c>
    </row>
    <row r="3407" spans="1:19" ht="24.75" customHeight="1">
      <c r="A3407" s="228" t="e">
        <f>Produit_Tarif_Stock!#REF!</f>
        <v>#REF!</v>
      </c>
      <c r="B3407" s="118" t="e">
        <f>IF(Produit_Tarif_Stock!#REF!&lt;&gt;"",Produit_Tarif_Stock!#REF!,"")</f>
        <v>#REF!</v>
      </c>
      <c r="C3407" s="502" t="e">
        <f>IF(Produit_Tarif_Stock!#REF!&lt;&gt;"",Produit_Tarif_Stock!#REF!,"")</f>
        <v>#REF!</v>
      </c>
      <c r="D3407" s="505" t="e">
        <f>IF(Produit_Tarif_Stock!#REF!&lt;&gt;"",Produit_Tarif_Stock!#REF!,"")</f>
        <v>#REF!</v>
      </c>
      <c r="E3407" s="514" t="e">
        <f>IF(Produit_Tarif_Stock!#REF!&lt;&gt;0,Produit_Tarif_Stock!#REF!,"")</f>
        <v>#REF!</v>
      </c>
      <c r="F3407" s="2" t="e">
        <f>IF(Produit_Tarif_Stock!#REF!&lt;&gt;"",Produit_Tarif_Stock!#REF!,"")</f>
        <v>#REF!</v>
      </c>
      <c r="G3407" s="506" t="e">
        <f>IF(Produit_Tarif_Stock!#REF!&lt;&gt;0,Produit_Tarif_Stock!#REF!,"")</f>
        <v>#REF!</v>
      </c>
      <c r="I3407" s="506" t="str">
        <f t="shared" si="108"/>
        <v/>
      </c>
      <c r="J3407" s="2" t="e">
        <f>IF(Produit_Tarif_Stock!#REF!&lt;&gt;0,Produit_Tarif_Stock!#REF!,"")</f>
        <v>#REF!</v>
      </c>
      <c r="K3407" s="2" t="e">
        <f>IF(Produit_Tarif_Stock!#REF!&lt;&gt;0,Produit_Tarif_Stock!#REF!,"")</f>
        <v>#REF!</v>
      </c>
      <c r="L3407" s="114" t="e">
        <f>IF(Produit_Tarif_Stock!#REF!&lt;&gt;0,Produit_Tarif_Stock!#REF!,"")</f>
        <v>#REF!</v>
      </c>
      <c r="M3407" s="114" t="e">
        <f>IF(Produit_Tarif_Stock!#REF!&lt;&gt;0,Produit_Tarif_Stock!#REF!,"")</f>
        <v>#REF!</v>
      </c>
      <c r="N3407" s="454"/>
      <c r="P3407" s="2" t="e">
        <f>IF(Produit_Tarif_Stock!#REF!&lt;&gt;0,Produit_Tarif_Stock!#REF!,"")</f>
        <v>#REF!</v>
      </c>
      <c r="Q3407" s="518" t="e">
        <f>IF(Produit_Tarif_Stock!#REF!&lt;&gt;0,(E3407-(E3407*H3407)-Produit_Tarif_Stock!#REF!)/Produit_Tarif_Stock!#REF!*100,(E3407-(E3407*H3407)-Produit_Tarif_Stock!#REF!)/Produit_Tarif_Stock!#REF!*100)</f>
        <v>#REF!</v>
      </c>
      <c r="R3407" s="523">
        <f t="shared" si="109"/>
        <v>0</v>
      </c>
      <c r="S3407" s="524" t="e">
        <f>Produit_Tarif_Stock!#REF!</f>
        <v>#REF!</v>
      </c>
    </row>
    <row r="3408" spans="1:19" ht="24.75" customHeight="1">
      <c r="A3408" s="228" t="e">
        <f>Produit_Tarif_Stock!#REF!</f>
        <v>#REF!</v>
      </c>
      <c r="B3408" s="118" t="e">
        <f>IF(Produit_Tarif_Stock!#REF!&lt;&gt;"",Produit_Tarif_Stock!#REF!,"")</f>
        <v>#REF!</v>
      </c>
      <c r="C3408" s="502" t="e">
        <f>IF(Produit_Tarif_Stock!#REF!&lt;&gt;"",Produit_Tarif_Stock!#REF!,"")</f>
        <v>#REF!</v>
      </c>
      <c r="D3408" s="505" t="e">
        <f>IF(Produit_Tarif_Stock!#REF!&lt;&gt;"",Produit_Tarif_Stock!#REF!,"")</f>
        <v>#REF!</v>
      </c>
      <c r="E3408" s="514" t="e">
        <f>IF(Produit_Tarif_Stock!#REF!&lt;&gt;0,Produit_Tarif_Stock!#REF!,"")</f>
        <v>#REF!</v>
      </c>
      <c r="F3408" s="2" t="e">
        <f>IF(Produit_Tarif_Stock!#REF!&lt;&gt;"",Produit_Tarif_Stock!#REF!,"")</f>
        <v>#REF!</v>
      </c>
      <c r="G3408" s="506" t="e">
        <f>IF(Produit_Tarif_Stock!#REF!&lt;&gt;0,Produit_Tarif_Stock!#REF!,"")</f>
        <v>#REF!</v>
      </c>
      <c r="I3408" s="506" t="str">
        <f t="shared" si="108"/>
        <v/>
      </c>
      <c r="J3408" s="2" t="e">
        <f>IF(Produit_Tarif_Stock!#REF!&lt;&gt;0,Produit_Tarif_Stock!#REF!,"")</f>
        <v>#REF!</v>
      </c>
      <c r="K3408" s="2" t="e">
        <f>IF(Produit_Tarif_Stock!#REF!&lt;&gt;0,Produit_Tarif_Stock!#REF!,"")</f>
        <v>#REF!</v>
      </c>
      <c r="L3408" s="114" t="e">
        <f>IF(Produit_Tarif_Stock!#REF!&lt;&gt;0,Produit_Tarif_Stock!#REF!,"")</f>
        <v>#REF!</v>
      </c>
      <c r="M3408" s="114" t="e">
        <f>IF(Produit_Tarif_Stock!#REF!&lt;&gt;0,Produit_Tarif_Stock!#REF!,"")</f>
        <v>#REF!</v>
      </c>
      <c r="N3408" s="454"/>
      <c r="P3408" s="2" t="e">
        <f>IF(Produit_Tarif_Stock!#REF!&lt;&gt;0,Produit_Tarif_Stock!#REF!,"")</f>
        <v>#REF!</v>
      </c>
      <c r="Q3408" s="518" t="e">
        <f>IF(Produit_Tarif_Stock!#REF!&lt;&gt;0,(E3408-(E3408*H3408)-Produit_Tarif_Stock!#REF!)/Produit_Tarif_Stock!#REF!*100,(E3408-(E3408*H3408)-Produit_Tarif_Stock!#REF!)/Produit_Tarif_Stock!#REF!*100)</f>
        <v>#REF!</v>
      </c>
      <c r="R3408" s="523">
        <f t="shared" si="109"/>
        <v>0</v>
      </c>
      <c r="S3408" s="524" t="e">
        <f>Produit_Tarif_Stock!#REF!</f>
        <v>#REF!</v>
      </c>
    </row>
    <row r="3409" spans="1:19" ht="24.75" customHeight="1">
      <c r="A3409" s="228" t="e">
        <f>Produit_Tarif_Stock!#REF!</f>
        <v>#REF!</v>
      </c>
      <c r="B3409" s="118" t="e">
        <f>IF(Produit_Tarif_Stock!#REF!&lt;&gt;"",Produit_Tarif_Stock!#REF!,"")</f>
        <v>#REF!</v>
      </c>
      <c r="C3409" s="502" t="e">
        <f>IF(Produit_Tarif_Stock!#REF!&lt;&gt;"",Produit_Tarif_Stock!#REF!,"")</f>
        <v>#REF!</v>
      </c>
      <c r="D3409" s="505" t="e">
        <f>IF(Produit_Tarif_Stock!#REF!&lt;&gt;"",Produit_Tarif_Stock!#REF!,"")</f>
        <v>#REF!</v>
      </c>
      <c r="E3409" s="514" t="e">
        <f>IF(Produit_Tarif_Stock!#REF!&lt;&gt;0,Produit_Tarif_Stock!#REF!,"")</f>
        <v>#REF!</v>
      </c>
      <c r="F3409" s="2" t="e">
        <f>IF(Produit_Tarif_Stock!#REF!&lt;&gt;"",Produit_Tarif_Stock!#REF!,"")</f>
        <v>#REF!</v>
      </c>
      <c r="G3409" s="506" t="e">
        <f>IF(Produit_Tarif_Stock!#REF!&lt;&gt;0,Produit_Tarif_Stock!#REF!,"")</f>
        <v>#REF!</v>
      </c>
      <c r="I3409" s="506" t="str">
        <f t="shared" si="108"/>
        <v/>
      </c>
      <c r="J3409" s="2" t="e">
        <f>IF(Produit_Tarif_Stock!#REF!&lt;&gt;0,Produit_Tarif_Stock!#REF!,"")</f>
        <v>#REF!</v>
      </c>
      <c r="K3409" s="2" t="e">
        <f>IF(Produit_Tarif_Stock!#REF!&lt;&gt;0,Produit_Tarif_Stock!#REF!,"")</f>
        <v>#REF!</v>
      </c>
      <c r="L3409" s="114" t="e">
        <f>IF(Produit_Tarif_Stock!#REF!&lt;&gt;0,Produit_Tarif_Stock!#REF!,"")</f>
        <v>#REF!</v>
      </c>
      <c r="M3409" s="114" t="e">
        <f>IF(Produit_Tarif_Stock!#REF!&lt;&gt;0,Produit_Tarif_Stock!#REF!,"")</f>
        <v>#REF!</v>
      </c>
      <c r="N3409" s="454"/>
      <c r="P3409" s="2" t="e">
        <f>IF(Produit_Tarif_Stock!#REF!&lt;&gt;0,Produit_Tarif_Stock!#REF!,"")</f>
        <v>#REF!</v>
      </c>
      <c r="Q3409" s="518" t="e">
        <f>IF(Produit_Tarif_Stock!#REF!&lt;&gt;0,(E3409-(E3409*H3409)-Produit_Tarif_Stock!#REF!)/Produit_Tarif_Stock!#REF!*100,(E3409-(E3409*H3409)-Produit_Tarif_Stock!#REF!)/Produit_Tarif_Stock!#REF!*100)</f>
        <v>#REF!</v>
      </c>
      <c r="R3409" s="523">
        <f t="shared" si="109"/>
        <v>0</v>
      </c>
      <c r="S3409" s="524" t="e">
        <f>Produit_Tarif_Stock!#REF!</f>
        <v>#REF!</v>
      </c>
    </row>
    <row r="3410" spans="1:19" ht="24.75" customHeight="1">
      <c r="A3410" s="228" t="e">
        <f>Produit_Tarif_Stock!#REF!</f>
        <v>#REF!</v>
      </c>
      <c r="B3410" s="118" t="e">
        <f>IF(Produit_Tarif_Stock!#REF!&lt;&gt;"",Produit_Tarif_Stock!#REF!,"")</f>
        <v>#REF!</v>
      </c>
      <c r="C3410" s="502" t="e">
        <f>IF(Produit_Tarif_Stock!#REF!&lt;&gt;"",Produit_Tarif_Stock!#REF!,"")</f>
        <v>#REF!</v>
      </c>
      <c r="D3410" s="505" t="e">
        <f>IF(Produit_Tarif_Stock!#REF!&lt;&gt;"",Produit_Tarif_Stock!#REF!,"")</f>
        <v>#REF!</v>
      </c>
      <c r="E3410" s="514" t="e">
        <f>IF(Produit_Tarif_Stock!#REF!&lt;&gt;0,Produit_Tarif_Stock!#REF!,"")</f>
        <v>#REF!</v>
      </c>
      <c r="F3410" s="2" t="e">
        <f>IF(Produit_Tarif_Stock!#REF!&lt;&gt;"",Produit_Tarif_Stock!#REF!,"")</f>
        <v>#REF!</v>
      </c>
      <c r="G3410" s="506" t="e">
        <f>IF(Produit_Tarif_Stock!#REF!&lt;&gt;0,Produit_Tarif_Stock!#REF!,"")</f>
        <v>#REF!</v>
      </c>
      <c r="I3410" s="506" t="str">
        <f t="shared" si="108"/>
        <v/>
      </c>
      <c r="J3410" s="2" t="e">
        <f>IF(Produit_Tarif_Stock!#REF!&lt;&gt;0,Produit_Tarif_Stock!#REF!,"")</f>
        <v>#REF!</v>
      </c>
      <c r="K3410" s="2" t="e">
        <f>IF(Produit_Tarif_Stock!#REF!&lt;&gt;0,Produit_Tarif_Stock!#REF!,"")</f>
        <v>#REF!</v>
      </c>
      <c r="L3410" s="114" t="e">
        <f>IF(Produit_Tarif_Stock!#REF!&lt;&gt;0,Produit_Tarif_Stock!#REF!,"")</f>
        <v>#REF!</v>
      </c>
      <c r="M3410" s="114" t="e">
        <f>IF(Produit_Tarif_Stock!#REF!&lt;&gt;0,Produit_Tarif_Stock!#REF!,"")</f>
        <v>#REF!</v>
      </c>
      <c r="N3410" s="454"/>
      <c r="P3410" s="2" t="e">
        <f>IF(Produit_Tarif_Stock!#REF!&lt;&gt;0,Produit_Tarif_Stock!#REF!,"")</f>
        <v>#REF!</v>
      </c>
      <c r="Q3410" s="518" t="e">
        <f>IF(Produit_Tarif_Stock!#REF!&lt;&gt;0,(E3410-(E3410*H3410)-Produit_Tarif_Stock!#REF!)/Produit_Tarif_Stock!#REF!*100,(E3410-(E3410*H3410)-Produit_Tarif_Stock!#REF!)/Produit_Tarif_Stock!#REF!*100)</f>
        <v>#REF!</v>
      </c>
      <c r="R3410" s="523">
        <f t="shared" si="109"/>
        <v>0</v>
      </c>
      <c r="S3410" s="524" t="e">
        <f>Produit_Tarif_Stock!#REF!</f>
        <v>#REF!</v>
      </c>
    </row>
    <row r="3411" spans="1:19" ht="24.75" customHeight="1">
      <c r="A3411" s="228" t="e">
        <f>Produit_Tarif_Stock!#REF!</f>
        <v>#REF!</v>
      </c>
      <c r="B3411" s="118" t="e">
        <f>IF(Produit_Tarif_Stock!#REF!&lt;&gt;"",Produit_Tarif_Stock!#REF!,"")</f>
        <v>#REF!</v>
      </c>
      <c r="C3411" s="502" t="e">
        <f>IF(Produit_Tarif_Stock!#REF!&lt;&gt;"",Produit_Tarif_Stock!#REF!,"")</f>
        <v>#REF!</v>
      </c>
      <c r="D3411" s="505" t="e">
        <f>IF(Produit_Tarif_Stock!#REF!&lt;&gt;"",Produit_Tarif_Stock!#REF!,"")</f>
        <v>#REF!</v>
      </c>
      <c r="E3411" s="514" t="e">
        <f>IF(Produit_Tarif_Stock!#REF!&lt;&gt;0,Produit_Tarif_Stock!#REF!,"")</f>
        <v>#REF!</v>
      </c>
      <c r="F3411" s="2" t="e">
        <f>IF(Produit_Tarif_Stock!#REF!&lt;&gt;"",Produit_Tarif_Stock!#REF!,"")</f>
        <v>#REF!</v>
      </c>
      <c r="G3411" s="506" t="e">
        <f>IF(Produit_Tarif_Stock!#REF!&lt;&gt;0,Produit_Tarif_Stock!#REF!,"")</f>
        <v>#REF!</v>
      </c>
      <c r="I3411" s="506" t="str">
        <f t="shared" si="108"/>
        <v/>
      </c>
      <c r="J3411" s="2" t="e">
        <f>IF(Produit_Tarif_Stock!#REF!&lt;&gt;0,Produit_Tarif_Stock!#REF!,"")</f>
        <v>#REF!</v>
      </c>
      <c r="K3411" s="2" t="e">
        <f>IF(Produit_Tarif_Stock!#REF!&lt;&gt;0,Produit_Tarif_Stock!#REF!,"")</f>
        <v>#REF!</v>
      </c>
      <c r="L3411" s="114" t="e">
        <f>IF(Produit_Tarif_Stock!#REF!&lt;&gt;0,Produit_Tarif_Stock!#REF!,"")</f>
        <v>#REF!</v>
      </c>
      <c r="M3411" s="114" t="e">
        <f>IF(Produit_Tarif_Stock!#REF!&lt;&gt;0,Produit_Tarif_Stock!#REF!,"")</f>
        <v>#REF!</v>
      </c>
      <c r="N3411" s="454"/>
      <c r="P3411" s="2" t="e">
        <f>IF(Produit_Tarif_Stock!#REF!&lt;&gt;0,Produit_Tarif_Stock!#REF!,"")</f>
        <v>#REF!</v>
      </c>
      <c r="Q3411" s="518" t="e">
        <f>IF(Produit_Tarif_Stock!#REF!&lt;&gt;0,(E3411-(E3411*H3411)-Produit_Tarif_Stock!#REF!)/Produit_Tarif_Stock!#REF!*100,(E3411-(E3411*H3411)-Produit_Tarif_Stock!#REF!)/Produit_Tarif_Stock!#REF!*100)</f>
        <v>#REF!</v>
      </c>
      <c r="R3411" s="523">
        <f t="shared" si="109"/>
        <v>0</v>
      </c>
      <c r="S3411" s="524" t="e">
        <f>Produit_Tarif_Stock!#REF!</f>
        <v>#REF!</v>
      </c>
    </row>
    <row r="3412" spans="1:19" ht="24.75" customHeight="1">
      <c r="A3412" s="228" t="e">
        <f>Produit_Tarif_Stock!#REF!</f>
        <v>#REF!</v>
      </c>
      <c r="B3412" s="118" t="e">
        <f>IF(Produit_Tarif_Stock!#REF!&lt;&gt;"",Produit_Tarif_Stock!#REF!,"")</f>
        <v>#REF!</v>
      </c>
      <c r="C3412" s="502" t="e">
        <f>IF(Produit_Tarif_Stock!#REF!&lt;&gt;"",Produit_Tarif_Stock!#REF!,"")</f>
        <v>#REF!</v>
      </c>
      <c r="D3412" s="505" t="e">
        <f>IF(Produit_Tarif_Stock!#REF!&lt;&gt;"",Produit_Tarif_Stock!#REF!,"")</f>
        <v>#REF!</v>
      </c>
      <c r="E3412" s="514" t="e">
        <f>IF(Produit_Tarif_Stock!#REF!&lt;&gt;0,Produit_Tarif_Stock!#REF!,"")</f>
        <v>#REF!</v>
      </c>
      <c r="F3412" s="2" t="e">
        <f>IF(Produit_Tarif_Stock!#REF!&lt;&gt;"",Produit_Tarif_Stock!#REF!,"")</f>
        <v>#REF!</v>
      </c>
      <c r="G3412" s="506" t="e">
        <f>IF(Produit_Tarif_Stock!#REF!&lt;&gt;0,Produit_Tarif_Stock!#REF!,"")</f>
        <v>#REF!</v>
      </c>
      <c r="I3412" s="506" t="str">
        <f t="shared" si="108"/>
        <v/>
      </c>
      <c r="J3412" s="2" t="e">
        <f>IF(Produit_Tarif_Stock!#REF!&lt;&gt;0,Produit_Tarif_Stock!#REF!,"")</f>
        <v>#REF!</v>
      </c>
      <c r="K3412" s="2" t="e">
        <f>IF(Produit_Tarif_Stock!#REF!&lt;&gt;0,Produit_Tarif_Stock!#REF!,"")</f>
        <v>#REF!</v>
      </c>
      <c r="L3412" s="114" t="e">
        <f>IF(Produit_Tarif_Stock!#REF!&lt;&gt;0,Produit_Tarif_Stock!#REF!,"")</f>
        <v>#REF!</v>
      </c>
      <c r="M3412" s="114" t="e">
        <f>IF(Produit_Tarif_Stock!#REF!&lt;&gt;0,Produit_Tarif_Stock!#REF!,"")</f>
        <v>#REF!</v>
      </c>
      <c r="N3412" s="454"/>
      <c r="P3412" s="2" t="e">
        <f>IF(Produit_Tarif_Stock!#REF!&lt;&gt;0,Produit_Tarif_Stock!#REF!,"")</f>
        <v>#REF!</v>
      </c>
      <c r="Q3412" s="518" t="e">
        <f>IF(Produit_Tarif_Stock!#REF!&lt;&gt;0,(E3412-(E3412*H3412)-Produit_Tarif_Stock!#REF!)/Produit_Tarif_Stock!#REF!*100,(E3412-(E3412*H3412)-Produit_Tarif_Stock!#REF!)/Produit_Tarif_Stock!#REF!*100)</f>
        <v>#REF!</v>
      </c>
      <c r="R3412" s="523">
        <f t="shared" si="109"/>
        <v>0</v>
      </c>
      <c r="S3412" s="524" t="e">
        <f>Produit_Tarif_Stock!#REF!</f>
        <v>#REF!</v>
      </c>
    </row>
    <row r="3413" spans="1:19" ht="24.75" customHeight="1">
      <c r="A3413" s="228" t="e">
        <f>Produit_Tarif_Stock!#REF!</f>
        <v>#REF!</v>
      </c>
      <c r="B3413" s="118" t="e">
        <f>IF(Produit_Tarif_Stock!#REF!&lt;&gt;"",Produit_Tarif_Stock!#REF!,"")</f>
        <v>#REF!</v>
      </c>
      <c r="C3413" s="502" t="e">
        <f>IF(Produit_Tarif_Stock!#REF!&lt;&gt;"",Produit_Tarif_Stock!#REF!,"")</f>
        <v>#REF!</v>
      </c>
      <c r="D3413" s="505" t="e">
        <f>IF(Produit_Tarif_Stock!#REF!&lt;&gt;"",Produit_Tarif_Stock!#REF!,"")</f>
        <v>#REF!</v>
      </c>
      <c r="E3413" s="514" t="e">
        <f>IF(Produit_Tarif_Stock!#REF!&lt;&gt;0,Produit_Tarif_Stock!#REF!,"")</f>
        <v>#REF!</v>
      </c>
      <c r="F3413" s="2" t="e">
        <f>IF(Produit_Tarif_Stock!#REF!&lt;&gt;"",Produit_Tarif_Stock!#REF!,"")</f>
        <v>#REF!</v>
      </c>
      <c r="G3413" s="506" t="e">
        <f>IF(Produit_Tarif_Stock!#REF!&lt;&gt;0,Produit_Tarif_Stock!#REF!,"")</f>
        <v>#REF!</v>
      </c>
      <c r="I3413" s="506" t="str">
        <f t="shared" si="108"/>
        <v/>
      </c>
      <c r="J3413" s="2" t="e">
        <f>IF(Produit_Tarif_Stock!#REF!&lt;&gt;0,Produit_Tarif_Stock!#REF!,"")</f>
        <v>#REF!</v>
      </c>
      <c r="K3413" s="2" t="e">
        <f>IF(Produit_Tarif_Stock!#REF!&lt;&gt;0,Produit_Tarif_Stock!#REF!,"")</f>
        <v>#REF!</v>
      </c>
      <c r="L3413" s="114" t="e">
        <f>IF(Produit_Tarif_Stock!#REF!&lt;&gt;0,Produit_Tarif_Stock!#REF!,"")</f>
        <v>#REF!</v>
      </c>
      <c r="M3413" s="114" t="e">
        <f>IF(Produit_Tarif_Stock!#REF!&lt;&gt;0,Produit_Tarif_Stock!#REF!,"")</f>
        <v>#REF!</v>
      </c>
      <c r="N3413" s="454"/>
      <c r="P3413" s="2" t="e">
        <f>IF(Produit_Tarif_Stock!#REF!&lt;&gt;0,Produit_Tarif_Stock!#REF!,"")</f>
        <v>#REF!</v>
      </c>
      <c r="Q3413" s="518" t="e">
        <f>IF(Produit_Tarif_Stock!#REF!&lt;&gt;0,(E3413-(E3413*H3413)-Produit_Tarif_Stock!#REF!)/Produit_Tarif_Stock!#REF!*100,(E3413-(E3413*H3413)-Produit_Tarif_Stock!#REF!)/Produit_Tarif_Stock!#REF!*100)</f>
        <v>#REF!</v>
      </c>
      <c r="R3413" s="523">
        <f t="shared" si="109"/>
        <v>0</v>
      </c>
      <c r="S3413" s="524" t="e">
        <f>Produit_Tarif_Stock!#REF!</f>
        <v>#REF!</v>
      </c>
    </row>
    <row r="3414" spans="1:19" ht="24.75" customHeight="1">
      <c r="A3414" s="228" t="e">
        <f>Produit_Tarif_Stock!#REF!</f>
        <v>#REF!</v>
      </c>
      <c r="B3414" s="118" t="e">
        <f>IF(Produit_Tarif_Stock!#REF!&lt;&gt;"",Produit_Tarif_Stock!#REF!,"")</f>
        <v>#REF!</v>
      </c>
      <c r="C3414" s="502" t="e">
        <f>IF(Produit_Tarif_Stock!#REF!&lt;&gt;"",Produit_Tarif_Stock!#REF!,"")</f>
        <v>#REF!</v>
      </c>
      <c r="D3414" s="505" t="e">
        <f>IF(Produit_Tarif_Stock!#REF!&lt;&gt;"",Produit_Tarif_Stock!#REF!,"")</f>
        <v>#REF!</v>
      </c>
      <c r="E3414" s="514" t="e">
        <f>IF(Produit_Tarif_Stock!#REF!&lt;&gt;0,Produit_Tarif_Stock!#REF!,"")</f>
        <v>#REF!</v>
      </c>
      <c r="F3414" s="2" t="e">
        <f>IF(Produit_Tarif_Stock!#REF!&lt;&gt;"",Produit_Tarif_Stock!#REF!,"")</f>
        <v>#REF!</v>
      </c>
      <c r="G3414" s="506" t="e">
        <f>IF(Produit_Tarif_Stock!#REF!&lt;&gt;0,Produit_Tarif_Stock!#REF!,"")</f>
        <v>#REF!</v>
      </c>
      <c r="I3414" s="506" t="str">
        <f t="shared" si="108"/>
        <v/>
      </c>
      <c r="J3414" s="2" t="e">
        <f>IF(Produit_Tarif_Stock!#REF!&lt;&gt;0,Produit_Tarif_Stock!#REF!,"")</f>
        <v>#REF!</v>
      </c>
      <c r="K3414" s="2" t="e">
        <f>IF(Produit_Tarif_Stock!#REF!&lt;&gt;0,Produit_Tarif_Stock!#REF!,"")</f>
        <v>#REF!</v>
      </c>
      <c r="L3414" s="114" t="e">
        <f>IF(Produit_Tarif_Stock!#REF!&lt;&gt;0,Produit_Tarif_Stock!#REF!,"")</f>
        <v>#REF!</v>
      </c>
      <c r="M3414" s="114" t="e">
        <f>IF(Produit_Tarif_Stock!#REF!&lt;&gt;0,Produit_Tarif_Stock!#REF!,"")</f>
        <v>#REF!</v>
      </c>
      <c r="N3414" s="454"/>
      <c r="P3414" s="2" t="e">
        <f>IF(Produit_Tarif_Stock!#REF!&lt;&gt;0,Produit_Tarif_Stock!#REF!,"")</f>
        <v>#REF!</v>
      </c>
      <c r="Q3414" s="518" t="e">
        <f>IF(Produit_Tarif_Stock!#REF!&lt;&gt;0,(E3414-(E3414*H3414)-Produit_Tarif_Stock!#REF!)/Produit_Tarif_Stock!#REF!*100,(E3414-(E3414*H3414)-Produit_Tarif_Stock!#REF!)/Produit_Tarif_Stock!#REF!*100)</f>
        <v>#REF!</v>
      </c>
      <c r="R3414" s="523">
        <f t="shared" si="109"/>
        <v>0</v>
      </c>
      <c r="S3414" s="524" t="e">
        <f>Produit_Tarif_Stock!#REF!</f>
        <v>#REF!</v>
      </c>
    </row>
    <row r="3415" spans="1:19" ht="24.75" customHeight="1">
      <c r="A3415" s="228" t="e">
        <f>Produit_Tarif_Stock!#REF!</f>
        <v>#REF!</v>
      </c>
      <c r="B3415" s="118" t="e">
        <f>IF(Produit_Tarif_Stock!#REF!&lt;&gt;"",Produit_Tarif_Stock!#REF!,"")</f>
        <v>#REF!</v>
      </c>
      <c r="C3415" s="502" t="e">
        <f>IF(Produit_Tarif_Stock!#REF!&lt;&gt;"",Produit_Tarif_Stock!#REF!,"")</f>
        <v>#REF!</v>
      </c>
      <c r="D3415" s="505" t="e">
        <f>IF(Produit_Tarif_Stock!#REF!&lt;&gt;"",Produit_Tarif_Stock!#REF!,"")</f>
        <v>#REF!</v>
      </c>
      <c r="E3415" s="514" t="e">
        <f>IF(Produit_Tarif_Stock!#REF!&lt;&gt;0,Produit_Tarif_Stock!#REF!,"")</f>
        <v>#REF!</v>
      </c>
      <c r="F3415" s="2" t="e">
        <f>IF(Produit_Tarif_Stock!#REF!&lt;&gt;"",Produit_Tarif_Stock!#REF!,"")</f>
        <v>#REF!</v>
      </c>
      <c r="G3415" s="506" t="e">
        <f>IF(Produit_Tarif_Stock!#REF!&lt;&gt;0,Produit_Tarif_Stock!#REF!,"")</f>
        <v>#REF!</v>
      </c>
      <c r="I3415" s="506" t="str">
        <f t="shared" si="108"/>
        <v/>
      </c>
      <c r="J3415" s="2" t="e">
        <f>IF(Produit_Tarif_Stock!#REF!&lt;&gt;0,Produit_Tarif_Stock!#REF!,"")</f>
        <v>#REF!</v>
      </c>
      <c r="K3415" s="2" t="e">
        <f>IF(Produit_Tarif_Stock!#REF!&lt;&gt;0,Produit_Tarif_Stock!#REF!,"")</f>
        <v>#REF!</v>
      </c>
      <c r="L3415" s="114" t="e">
        <f>IF(Produit_Tarif_Stock!#REF!&lt;&gt;0,Produit_Tarif_Stock!#REF!,"")</f>
        <v>#REF!</v>
      </c>
      <c r="M3415" s="114" t="e">
        <f>IF(Produit_Tarif_Stock!#REF!&lt;&gt;0,Produit_Tarif_Stock!#REF!,"")</f>
        <v>#REF!</v>
      </c>
      <c r="N3415" s="454"/>
      <c r="P3415" s="2" t="e">
        <f>IF(Produit_Tarif_Stock!#REF!&lt;&gt;0,Produit_Tarif_Stock!#REF!,"")</f>
        <v>#REF!</v>
      </c>
      <c r="Q3415" s="518" t="e">
        <f>IF(Produit_Tarif_Stock!#REF!&lt;&gt;0,(E3415-(E3415*H3415)-Produit_Tarif_Stock!#REF!)/Produit_Tarif_Stock!#REF!*100,(E3415-(E3415*H3415)-Produit_Tarif_Stock!#REF!)/Produit_Tarif_Stock!#REF!*100)</f>
        <v>#REF!</v>
      </c>
      <c r="R3415" s="523">
        <f t="shared" si="109"/>
        <v>0</v>
      </c>
      <c r="S3415" s="524" t="e">
        <f>Produit_Tarif_Stock!#REF!</f>
        <v>#REF!</v>
      </c>
    </row>
    <row r="3416" spans="1:19" ht="24.75" customHeight="1">
      <c r="A3416" s="228" t="e">
        <f>Produit_Tarif_Stock!#REF!</f>
        <v>#REF!</v>
      </c>
      <c r="B3416" s="118" t="e">
        <f>IF(Produit_Tarif_Stock!#REF!&lt;&gt;"",Produit_Tarif_Stock!#REF!,"")</f>
        <v>#REF!</v>
      </c>
      <c r="C3416" s="502" t="e">
        <f>IF(Produit_Tarif_Stock!#REF!&lt;&gt;"",Produit_Tarif_Stock!#REF!,"")</f>
        <v>#REF!</v>
      </c>
      <c r="D3416" s="505" t="e">
        <f>IF(Produit_Tarif_Stock!#REF!&lt;&gt;"",Produit_Tarif_Stock!#REF!,"")</f>
        <v>#REF!</v>
      </c>
      <c r="E3416" s="514" t="e">
        <f>IF(Produit_Tarif_Stock!#REF!&lt;&gt;0,Produit_Tarif_Stock!#REF!,"")</f>
        <v>#REF!</v>
      </c>
      <c r="F3416" s="2" t="e">
        <f>IF(Produit_Tarif_Stock!#REF!&lt;&gt;"",Produit_Tarif_Stock!#REF!,"")</f>
        <v>#REF!</v>
      </c>
      <c r="G3416" s="506" t="e">
        <f>IF(Produit_Tarif_Stock!#REF!&lt;&gt;0,Produit_Tarif_Stock!#REF!,"")</f>
        <v>#REF!</v>
      </c>
      <c r="I3416" s="506" t="str">
        <f t="shared" si="108"/>
        <v/>
      </c>
      <c r="J3416" s="2" t="e">
        <f>IF(Produit_Tarif_Stock!#REF!&lt;&gt;0,Produit_Tarif_Stock!#REF!,"")</f>
        <v>#REF!</v>
      </c>
      <c r="K3416" s="2" t="e">
        <f>IF(Produit_Tarif_Stock!#REF!&lt;&gt;0,Produit_Tarif_Stock!#REF!,"")</f>
        <v>#REF!</v>
      </c>
      <c r="L3416" s="114" t="e">
        <f>IF(Produit_Tarif_Stock!#REF!&lt;&gt;0,Produit_Tarif_Stock!#REF!,"")</f>
        <v>#REF!</v>
      </c>
      <c r="M3416" s="114" t="e">
        <f>IF(Produit_Tarif_Stock!#REF!&lt;&gt;0,Produit_Tarif_Stock!#REF!,"")</f>
        <v>#REF!</v>
      </c>
      <c r="N3416" s="454"/>
      <c r="P3416" s="2" t="e">
        <f>IF(Produit_Tarif_Stock!#REF!&lt;&gt;0,Produit_Tarif_Stock!#REF!,"")</f>
        <v>#REF!</v>
      </c>
      <c r="Q3416" s="518" t="e">
        <f>IF(Produit_Tarif_Stock!#REF!&lt;&gt;0,(E3416-(E3416*H3416)-Produit_Tarif_Stock!#REF!)/Produit_Tarif_Stock!#REF!*100,(E3416-(E3416*H3416)-Produit_Tarif_Stock!#REF!)/Produit_Tarif_Stock!#REF!*100)</f>
        <v>#REF!</v>
      </c>
      <c r="R3416" s="523">
        <f t="shared" si="109"/>
        <v>0</v>
      </c>
      <c r="S3416" s="524" t="e">
        <f>Produit_Tarif_Stock!#REF!</f>
        <v>#REF!</v>
      </c>
    </row>
    <row r="3417" spans="1:19" ht="24.75" customHeight="1">
      <c r="A3417" s="228" t="e">
        <f>Produit_Tarif_Stock!#REF!</f>
        <v>#REF!</v>
      </c>
      <c r="B3417" s="118" t="e">
        <f>IF(Produit_Tarif_Stock!#REF!&lt;&gt;"",Produit_Tarif_Stock!#REF!,"")</f>
        <v>#REF!</v>
      </c>
      <c r="C3417" s="502" t="e">
        <f>IF(Produit_Tarif_Stock!#REF!&lt;&gt;"",Produit_Tarif_Stock!#REF!,"")</f>
        <v>#REF!</v>
      </c>
      <c r="D3417" s="505" t="e">
        <f>IF(Produit_Tarif_Stock!#REF!&lt;&gt;"",Produit_Tarif_Stock!#REF!,"")</f>
        <v>#REF!</v>
      </c>
      <c r="E3417" s="514" t="e">
        <f>IF(Produit_Tarif_Stock!#REF!&lt;&gt;0,Produit_Tarif_Stock!#REF!,"")</f>
        <v>#REF!</v>
      </c>
      <c r="F3417" s="2" t="e">
        <f>IF(Produit_Tarif_Stock!#REF!&lt;&gt;"",Produit_Tarif_Stock!#REF!,"")</f>
        <v>#REF!</v>
      </c>
      <c r="G3417" s="506" t="e">
        <f>IF(Produit_Tarif_Stock!#REF!&lt;&gt;0,Produit_Tarif_Stock!#REF!,"")</f>
        <v>#REF!</v>
      </c>
      <c r="I3417" s="506" t="str">
        <f t="shared" si="108"/>
        <v/>
      </c>
      <c r="J3417" s="2" t="e">
        <f>IF(Produit_Tarif_Stock!#REF!&lt;&gt;0,Produit_Tarif_Stock!#REF!,"")</f>
        <v>#REF!</v>
      </c>
      <c r="K3417" s="2" t="e">
        <f>IF(Produit_Tarif_Stock!#REF!&lt;&gt;0,Produit_Tarif_Stock!#REF!,"")</f>
        <v>#REF!</v>
      </c>
      <c r="L3417" s="114" t="e">
        <f>IF(Produit_Tarif_Stock!#REF!&lt;&gt;0,Produit_Tarif_Stock!#REF!,"")</f>
        <v>#REF!</v>
      </c>
      <c r="M3417" s="114" t="e">
        <f>IF(Produit_Tarif_Stock!#REF!&lt;&gt;0,Produit_Tarif_Stock!#REF!,"")</f>
        <v>#REF!</v>
      </c>
      <c r="N3417" s="454"/>
      <c r="P3417" s="2" t="e">
        <f>IF(Produit_Tarif_Stock!#REF!&lt;&gt;0,Produit_Tarif_Stock!#REF!,"")</f>
        <v>#REF!</v>
      </c>
      <c r="Q3417" s="518" t="e">
        <f>IF(Produit_Tarif_Stock!#REF!&lt;&gt;0,(E3417-(E3417*H3417)-Produit_Tarif_Stock!#REF!)/Produit_Tarif_Stock!#REF!*100,(E3417-(E3417*H3417)-Produit_Tarif_Stock!#REF!)/Produit_Tarif_Stock!#REF!*100)</f>
        <v>#REF!</v>
      </c>
      <c r="R3417" s="523">
        <f t="shared" si="109"/>
        <v>0</v>
      </c>
      <c r="S3417" s="524" t="e">
        <f>Produit_Tarif_Stock!#REF!</f>
        <v>#REF!</v>
      </c>
    </row>
    <row r="3418" spans="1:19" ht="24.75" customHeight="1">
      <c r="A3418" s="228" t="e">
        <f>Produit_Tarif_Stock!#REF!</f>
        <v>#REF!</v>
      </c>
      <c r="B3418" s="118" t="e">
        <f>IF(Produit_Tarif_Stock!#REF!&lt;&gt;"",Produit_Tarif_Stock!#REF!,"")</f>
        <v>#REF!</v>
      </c>
      <c r="C3418" s="502" t="e">
        <f>IF(Produit_Tarif_Stock!#REF!&lt;&gt;"",Produit_Tarif_Stock!#REF!,"")</f>
        <v>#REF!</v>
      </c>
      <c r="D3418" s="505" t="e">
        <f>IF(Produit_Tarif_Stock!#REF!&lt;&gt;"",Produit_Tarif_Stock!#REF!,"")</f>
        <v>#REF!</v>
      </c>
      <c r="E3418" s="514" t="e">
        <f>IF(Produit_Tarif_Stock!#REF!&lt;&gt;0,Produit_Tarif_Stock!#REF!,"")</f>
        <v>#REF!</v>
      </c>
      <c r="F3418" s="2" t="e">
        <f>IF(Produit_Tarif_Stock!#REF!&lt;&gt;"",Produit_Tarif_Stock!#REF!,"")</f>
        <v>#REF!</v>
      </c>
      <c r="G3418" s="506" t="e">
        <f>IF(Produit_Tarif_Stock!#REF!&lt;&gt;0,Produit_Tarif_Stock!#REF!,"")</f>
        <v>#REF!</v>
      </c>
      <c r="I3418" s="506" t="str">
        <f t="shared" si="108"/>
        <v/>
      </c>
      <c r="J3418" s="2" t="e">
        <f>IF(Produit_Tarif_Stock!#REF!&lt;&gt;0,Produit_Tarif_Stock!#REF!,"")</f>
        <v>#REF!</v>
      </c>
      <c r="K3418" s="2" t="e">
        <f>IF(Produit_Tarif_Stock!#REF!&lt;&gt;0,Produit_Tarif_Stock!#REF!,"")</f>
        <v>#REF!</v>
      </c>
      <c r="L3418" s="114" t="e">
        <f>IF(Produit_Tarif_Stock!#REF!&lt;&gt;0,Produit_Tarif_Stock!#REF!,"")</f>
        <v>#REF!</v>
      </c>
      <c r="M3418" s="114" t="e">
        <f>IF(Produit_Tarif_Stock!#REF!&lt;&gt;0,Produit_Tarif_Stock!#REF!,"")</f>
        <v>#REF!</v>
      </c>
      <c r="N3418" s="454"/>
      <c r="P3418" s="2" t="e">
        <f>IF(Produit_Tarif_Stock!#REF!&lt;&gt;0,Produit_Tarif_Stock!#REF!,"")</f>
        <v>#REF!</v>
      </c>
      <c r="Q3418" s="518" t="e">
        <f>IF(Produit_Tarif_Stock!#REF!&lt;&gt;0,(E3418-(E3418*H3418)-Produit_Tarif_Stock!#REF!)/Produit_Tarif_Stock!#REF!*100,(E3418-(E3418*H3418)-Produit_Tarif_Stock!#REF!)/Produit_Tarif_Stock!#REF!*100)</f>
        <v>#REF!</v>
      </c>
      <c r="R3418" s="523">
        <f t="shared" si="109"/>
        <v>0</v>
      </c>
      <c r="S3418" s="524" t="e">
        <f>Produit_Tarif_Stock!#REF!</f>
        <v>#REF!</v>
      </c>
    </row>
    <row r="3419" spans="1:19" ht="24.75" customHeight="1">
      <c r="A3419" s="228" t="e">
        <f>Produit_Tarif_Stock!#REF!</f>
        <v>#REF!</v>
      </c>
      <c r="B3419" s="118" t="e">
        <f>IF(Produit_Tarif_Stock!#REF!&lt;&gt;"",Produit_Tarif_Stock!#REF!,"")</f>
        <v>#REF!</v>
      </c>
      <c r="C3419" s="502" t="e">
        <f>IF(Produit_Tarif_Stock!#REF!&lt;&gt;"",Produit_Tarif_Stock!#REF!,"")</f>
        <v>#REF!</v>
      </c>
      <c r="D3419" s="505" t="e">
        <f>IF(Produit_Tarif_Stock!#REF!&lt;&gt;"",Produit_Tarif_Stock!#REF!,"")</f>
        <v>#REF!</v>
      </c>
      <c r="E3419" s="514" t="e">
        <f>IF(Produit_Tarif_Stock!#REF!&lt;&gt;0,Produit_Tarif_Stock!#REF!,"")</f>
        <v>#REF!</v>
      </c>
      <c r="F3419" s="2" t="e">
        <f>IF(Produit_Tarif_Stock!#REF!&lt;&gt;"",Produit_Tarif_Stock!#REF!,"")</f>
        <v>#REF!</v>
      </c>
      <c r="G3419" s="506" t="e">
        <f>IF(Produit_Tarif_Stock!#REF!&lt;&gt;0,Produit_Tarif_Stock!#REF!,"")</f>
        <v>#REF!</v>
      </c>
      <c r="I3419" s="506" t="str">
        <f t="shared" si="108"/>
        <v/>
      </c>
      <c r="J3419" s="2" t="e">
        <f>IF(Produit_Tarif_Stock!#REF!&lt;&gt;0,Produit_Tarif_Stock!#REF!,"")</f>
        <v>#REF!</v>
      </c>
      <c r="K3419" s="2" t="e">
        <f>IF(Produit_Tarif_Stock!#REF!&lt;&gt;0,Produit_Tarif_Stock!#REF!,"")</f>
        <v>#REF!</v>
      </c>
      <c r="L3419" s="114" t="e">
        <f>IF(Produit_Tarif_Stock!#REF!&lt;&gt;0,Produit_Tarif_Stock!#REF!,"")</f>
        <v>#REF!</v>
      </c>
      <c r="M3419" s="114" t="e">
        <f>IF(Produit_Tarif_Stock!#REF!&lt;&gt;0,Produit_Tarif_Stock!#REF!,"")</f>
        <v>#REF!</v>
      </c>
      <c r="N3419" s="454"/>
      <c r="P3419" s="2" t="e">
        <f>IF(Produit_Tarif_Stock!#REF!&lt;&gt;0,Produit_Tarif_Stock!#REF!,"")</f>
        <v>#REF!</v>
      </c>
      <c r="Q3419" s="518" t="e">
        <f>IF(Produit_Tarif_Stock!#REF!&lt;&gt;0,(E3419-(E3419*H3419)-Produit_Tarif_Stock!#REF!)/Produit_Tarif_Stock!#REF!*100,(E3419-(E3419*H3419)-Produit_Tarif_Stock!#REF!)/Produit_Tarif_Stock!#REF!*100)</f>
        <v>#REF!</v>
      </c>
      <c r="R3419" s="523">
        <f t="shared" si="109"/>
        <v>0</v>
      </c>
      <c r="S3419" s="524" t="e">
        <f>Produit_Tarif_Stock!#REF!</f>
        <v>#REF!</v>
      </c>
    </row>
    <row r="3420" spans="1:19" ht="24.75" customHeight="1">
      <c r="A3420" s="228" t="e">
        <f>Produit_Tarif_Stock!#REF!</f>
        <v>#REF!</v>
      </c>
      <c r="B3420" s="118" t="e">
        <f>IF(Produit_Tarif_Stock!#REF!&lt;&gt;"",Produit_Tarif_Stock!#REF!,"")</f>
        <v>#REF!</v>
      </c>
      <c r="C3420" s="502" t="e">
        <f>IF(Produit_Tarif_Stock!#REF!&lt;&gt;"",Produit_Tarif_Stock!#REF!,"")</f>
        <v>#REF!</v>
      </c>
      <c r="D3420" s="505" t="e">
        <f>IF(Produit_Tarif_Stock!#REF!&lt;&gt;"",Produit_Tarif_Stock!#REF!,"")</f>
        <v>#REF!</v>
      </c>
      <c r="E3420" s="514" t="e">
        <f>IF(Produit_Tarif_Stock!#REF!&lt;&gt;0,Produit_Tarif_Stock!#REF!,"")</f>
        <v>#REF!</v>
      </c>
      <c r="F3420" s="2" t="e">
        <f>IF(Produit_Tarif_Stock!#REF!&lt;&gt;"",Produit_Tarif_Stock!#REF!,"")</f>
        <v>#REF!</v>
      </c>
      <c r="G3420" s="506" t="e">
        <f>IF(Produit_Tarif_Stock!#REF!&lt;&gt;0,Produit_Tarif_Stock!#REF!,"")</f>
        <v>#REF!</v>
      </c>
      <c r="I3420" s="506" t="str">
        <f t="shared" si="108"/>
        <v/>
      </c>
      <c r="J3420" s="2" t="e">
        <f>IF(Produit_Tarif_Stock!#REF!&lt;&gt;0,Produit_Tarif_Stock!#REF!,"")</f>
        <v>#REF!</v>
      </c>
      <c r="K3420" s="2" t="e">
        <f>IF(Produit_Tarif_Stock!#REF!&lt;&gt;0,Produit_Tarif_Stock!#REF!,"")</f>
        <v>#REF!</v>
      </c>
      <c r="L3420" s="114" t="e">
        <f>IF(Produit_Tarif_Stock!#REF!&lt;&gt;0,Produit_Tarif_Stock!#REF!,"")</f>
        <v>#REF!</v>
      </c>
      <c r="M3420" s="114" t="e">
        <f>IF(Produit_Tarif_Stock!#REF!&lt;&gt;0,Produit_Tarif_Stock!#REF!,"")</f>
        <v>#REF!</v>
      </c>
      <c r="N3420" s="454"/>
      <c r="P3420" s="2" t="e">
        <f>IF(Produit_Tarif_Stock!#REF!&lt;&gt;0,Produit_Tarif_Stock!#REF!,"")</f>
        <v>#REF!</v>
      </c>
      <c r="Q3420" s="518" t="e">
        <f>IF(Produit_Tarif_Stock!#REF!&lt;&gt;0,(E3420-(E3420*H3420)-Produit_Tarif_Stock!#REF!)/Produit_Tarif_Stock!#REF!*100,(E3420-(E3420*H3420)-Produit_Tarif_Stock!#REF!)/Produit_Tarif_Stock!#REF!*100)</f>
        <v>#REF!</v>
      </c>
      <c r="R3420" s="523">
        <f t="shared" si="109"/>
        <v>0</v>
      </c>
      <c r="S3420" s="524" t="e">
        <f>Produit_Tarif_Stock!#REF!</f>
        <v>#REF!</v>
      </c>
    </row>
    <row r="3421" spans="1:19" ht="24.75" customHeight="1">
      <c r="A3421" s="228" t="e">
        <f>Produit_Tarif_Stock!#REF!</f>
        <v>#REF!</v>
      </c>
      <c r="B3421" s="118" t="e">
        <f>IF(Produit_Tarif_Stock!#REF!&lt;&gt;"",Produit_Tarif_Stock!#REF!,"")</f>
        <v>#REF!</v>
      </c>
      <c r="C3421" s="502" t="e">
        <f>IF(Produit_Tarif_Stock!#REF!&lt;&gt;"",Produit_Tarif_Stock!#REF!,"")</f>
        <v>#REF!</v>
      </c>
      <c r="D3421" s="505" t="e">
        <f>IF(Produit_Tarif_Stock!#REF!&lt;&gt;"",Produit_Tarif_Stock!#REF!,"")</f>
        <v>#REF!</v>
      </c>
      <c r="E3421" s="514" t="e">
        <f>IF(Produit_Tarif_Stock!#REF!&lt;&gt;0,Produit_Tarif_Stock!#REF!,"")</f>
        <v>#REF!</v>
      </c>
      <c r="F3421" s="2" t="e">
        <f>IF(Produit_Tarif_Stock!#REF!&lt;&gt;"",Produit_Tarif_Stock!#REF!,"")</f>
        <v>#REF!</v>
      </c>
      <c r="G3421" s="506" t="e">
        <f>IF(Produit_Tarif_Stock!#REF!&lt;&gt;0,Produit_Tarif_Stock!#REF!,"")</f>
        <v>#REF!</v>
      </c>
      <c r="I3421" s="506" t="str">
        <f t="shared" si="108"/>
        <v/>
      </c>
      <c r="J3421" s="2" t="e">
        <f>IF(Produit_Tarif_Stock!#REF!&lt;&gt;0,Produit_Tarif_Stock!#REF!,"")</f>
        <v>#REF!</v>
      </c>
      <c r="K3421" s="2" t="e">
        <f>IF(Produit_Tarif_Stock!#REF!&lt;&gt;0,Produit_Tarif_Stock!#REF!,"")</f>
        <v>#REF!</v>
      </c>
      <c r="L3421" s="114" t="e">
        <f>IF(Produit_Tarif_Stock!#REF!&lt;&gt;0,Produit_Tarif_Stock!#REF!,"")</f>
        <v>#REF!</v>
      </c>
      <c r="M3421" s="114" t="e">
        <f>IF(Produit_Tarif_Stock!#REF!&lt;&gt;0,Produit_Tarif_Stock!#REF!,"")</f>
        <v>#REF!</v>
      </c>
      <c r="N3421" s="454"/>
      <c r="P3421" s="2" t="e">
        <f>IF(Produit_Tarif_Stock!#REF!&lt;&gt;0,Produit_Tarif_Stock!#REF!,"")</f>
        <v>#REF!</v>
      </c>
      <c r="Q3421" s="518" t="e">
        <f>IF(Produit_Tarif_Stock!#REF!&lt;&gt;0,(E3421-(E3421*H3421)-Produit_Tarif_Stock!#REF!)/Produit_Tarif_Stock!#REF!*100,(E3421-(E3421*H3421)-Produit_Tarif_Stock!#REF!)/Produit_Tarif_Stock!#REF!*100)</f>
        <v>#REF!</v>
      </c>
      <c r="R3421" s="523">
        <f t="shared" si="109"/>
        <v>0</v>
      </c>
      <c r="S3421" s="524" t="e">
        <f>Produit_Tarif_Stock!#REF!</f>
        <v>#REF!</v>
      </c>
    </row>
    <row r="3422" spans="1:19" ht="24.75" customHeight="1">
      <c r="A3422" s="228" t="e">
        <f>Produit_Tarif_Stock!#REF!</f>
        <v>#REF!</v>
      </c>
      <c r="B3422" s="118" t="e">
        <f>IF(Produit_Tarif_Stock!#REF!&lt;&gt;"",Produit_Tarif_Stock!#REF!,"")</f>
        <v>#REF!</v>
      </c>
      <c r="C3422" s="502" t="e">
        <f>IF(Produit_Tarif_Stock!#REF!&lt;&gt;"",Produit_Tarif_Stock!#REF!,"")</f>
        <v>#REF!</v>
      </c>
      <c r="D3422" s="505" t="e">
        <f>IF(Produit_Tarif_Stock!#REF!&lt;&gt;"",Produit_Tarif_Stock!#REF!,"")</f>
        <v>#REF!</v>
      </c>
      <c r="E3422" s="514" t="e">
        <f>IF(Produit_Tarif_Stock!#REF!&lt;&gt;0,Produit_Tarif_Stock!#REF!,"")</f>
        <v>#REF!</v>
      </c>
      <c r="F3422" s="2" t="e">
        <f>IF(Produit_Tarif_Stock!#REF!&lt;&gt;"",Produit_Tarif_Stock!#REF!,"")</f>
        <v>#REF!</v>
      </c>
      <c r="G3422" s="506" t="e">
        <f>IF(Produit_Tarif_Stock!#REF!&lt;&gt;0,Produit_Tarif_Stock!#REF!,"")</f>
        <v>#REF!</v>
      </c>
      <c r="I3422" s="506" t="str">
        <f t="shared" si="108"/>
        <v/>
      </c>
      <c r="J3422" s="2" t="e">
        <f>IF(Produit_Tarif_Stock!#REF!&lt;&gt;0,Produit_Tarif_Stock!#REF!,"")</f>
        <v>#REF!</v>
      </c>
      <c r="K3422" s="2" t="e">
        <f>IF(Produit_Tarif_Stock!#REF!&lt;&gt;0,Produit_Tarif_Stock!#REF!,"")</f>
        <v>#REF!</v>
      </c>
      <c r="L3422" s="114" t="e">
        <f>IF(Produit_Tarif_Stock!#REF!&lt;&gt;0,Produit_Tarif_Stock!#REF!,"")</f>
        <v>#REF!</v>
      </c>
      <c r="M3422" s="114" t="e">
        <f>IF(Produit_Tarif_Stock!#REF!&lt;&gt;0,Produit_Tarif_Stock!#REF!,"")</f>
        <v>#REF!</v>
      </c>
      <c r="N3422" s="454"/>
      <c r="P3422" s="2" t="e">
        <f>IF(Produit_Tarif_Stock!#REF!&lt;&gt;0,Produit_Tarif_Stock!#REF!,"")</f>
        <v>#REF!</v>
      </c>
      <c r="Q3422" s="518" t="e">
        <f>IF(Produit_Tarif_Stock!#REF!&lt;&gt;0,(E3422-(E3422*H3422)-Produit_Tarif_Stock!#REF!)/Produit_Tarif_Stock!#REF!*100,(E3422-(E3422*H3422)-Produit_Tarif_Stock!#REF!)/Produit_Tarif_Stock!#REF!*100)</f>
        <v>#REF!</v>
      </c>
      <c r="R3422" s="523">
        <f t="shared" si="109"/>
        <v>0</v>
      </c>
      <c r="S3422" s="524" t="e">
        <f>Produit_Tarif_Stock!#REF!</f>
        <v>#REF!</v>
      </c>
    </row>
    <row r="3423" spans="1:19" ht="24.75" customHeight="1">
      <c r="A3423" s="228" t="e">
        <f>Produit_Tarif_Stock!#REF!</f>
        <v>#REF!</v>
      </c>
      <c r="B3423" s="118" t="e">
        <f>IF(Produit_Tarif_Stock!#REF!&lt;&gt;"",Produit_Tarif_Stock!#REF!,"")</f>
        <v>#REF!</v>
      </c>
      <c r="C3423" s="502" t="e">
        <f>IF(Produit_Tarif_Stock!#REF!&lt;&gt;"",Produit_Tarif_Stock!#REF!,"")</f>
        <v>#REF!</v>
      </c>
      <c r="D3423" s="505" t="e">
        <f>IF(Produit_Tarif_Stock!#REF!&lt;&gt;"",Produit_Tarif_Stock!#REF!,"")</f>
        <v>#REF!</v>
      </c>
      <c r="E3423" s="514" t="e">
        <f>IF(Produit_Tarif_Stock!#REF!&lt;&gt;0,Produit_Tarif_Stock!#REF!,"")</f>
        <v>#REF!</v>
      </c>
      <c r="F3423" s="2" t="e">
        <f>IF(Produit_Tarif_Stock!#REF!&lt;&gt;"",Produit_Tarif_Stock!#REF!,"")</f>
        <v>#REF!</v>
      </c>
      <c r="G3423" s="506" t="e">
        <f>IF(Produit_Tarif_Stock!#REF!&lt;&gt;0,Produit_Tarif_Stock!#REF!,"")</f>
        <v>#REF!</v>
      </c>
      <c r="I3423" s="506" t="str">
        <f t="shared" si="108"/>
        <v/>
      </c>
      <c r="J3423" s="2" t="e">
        <f>IF(Produit_Tarif_Stock!#REF!&lt;&gt;0,Produit_Tarif_Stock!#REF!,"")</f>
        <v>#REF!</v>
      </c>
      <c r="K3423" s="2" t="e">
        <f>IF(Produit_Tarif_Stock!#REF!&lt;&gt;0,Produit_Tarif_Stock!#REF!,"")</f>
        <v>#REF!</v>
      </c>
      <c r="L3423" s="114" t="e">
        <f>IF(Produit_Tarif_Stock!#REF!&lt;&gt;0,Produit_Tarif_Stock!#REF!,"")</f>
        <v>#REF!</v>
      </c>
      <c r="M3423" s="114" t="e">
        <f>IF(Produit_Tarif_Stock!#REF!&lt;&gt;0,Produit_Tarif_Stock!#REF!,"")</f>
        <v>#REF!</v>
      </c>
      <c r="N3423" s="454"/>
      <c r="P3423" s="2" t="e">
        <f>IF(Produit_Tarif_Stock!#REF!&lt;&gt;0,Produit_Tarif_Stock!#REF!,"")</f>
        <v>#REF!</v>
      </c>
      <c r="Q3423" s="518" t="e">
        <f>IF(Produit_Tarif_Stock!#REF!&lt;&gt;0,(E3423-(E3423*H3423)-Produit_Tarif_Stock!#REF!)/Produit_Tarif_Stock!#REF!*100,(E3423-(E3423*H3423)-Produit_Tarif_Stock!#REF!)/Produit_Tarif_Stock!#REF!*100)</f>
        <v>#REF!</v>
      </c>
      <c r="R3423" s="523">
        <f t="shared" si="109"/>
        <v>0</v>
      </c>
      <c r="S3423" s="524" t="e">
        <f>Produit_Tarif_Stock!#REF!</f>
        <v>#REF!</v>
      </c>
    </row>
    <row r="3424" spans="1:19" ht="24.75" customHeight="1">
      <c r="A3424" s="228" t="e">
        <f>Produit_Tarif_Stock!#REF!</f>
        <v>#REF!</v>
      </c>
      <c r="B3424" s="118" t="e">
        <f>IF(Produit_Tarif_Stock!#REF!&lt;&gt;"",Produit_Tarif_Stock!#REF!,"")</f>
        <v>#REF!</v>
      </c>
      <c r="C3424" s="502" t="e">
        <f>IF(Produit_Tarif_Stock!#REF!&lt;&gt;"",Produit_Tarif_Stock!#REF!,"")</f>
        <v>#REF!</v>
      </c>
      <c r="D3424" s="505" t="e">
        <f>IF(Produit_Tarif_Stock!#REF!&lt;&gt;"",Produit_Tarif_Stock!#REF!,"")</f>
        <v>#REF!</v>
      </c>
      <c r="E3424" s="514" t="e">
        <f>IF(Produit_Tarif_Stock!#REF!&lt;&gt;0,Produit_Tarif_Stock!#REF!,"")</f>
        <v>#REF!</v>
      </c>
      <c r="F3424" s="2" t="e">
        <f>IF(Produit_Tarif_Stock!#REF!&lt;&gt;"",Produit_Tarif_Stock!#REF!,"")</f>
        <v>#REF!</v>
      </c>
      <c r="G3424" s="506" t="e">
        <f>IF(Produit_Tarif_Stock!#REF!&lt;&gt;0,Produit_Tarif_Stock!#REF!,"")</f>
        <v>#REF!</v>
      </c>
      <c r="I3424" s="506" t="str">
        <f t="shared" si="108"/>
        <v/>
      </c>
      <c r="J3424" s="2" t="e">
        <f>IF(Produit_Tarif_Stock!#REF!&lt;&gt;0,Produit_Tarif_Stock!#REF!,"")</f>
        <v>#REF!</v>
      </c>
      <c r="K3424" s="2" t="e">
        <f>IF(Produit_Tarif_Stock!#REF!&lt;&gt;0,Produit_Tarif_Stock!#REF!,"")</f>
        <v>#REF!</v>
      </c>
      <c r="L3424" s="114" t="e">
        <f>IF(Produit_Tarif_Stock!#REF!&lt;&gt;0,Produit_Tarif_Stock!#REF!,"")</f>
        <v>#REF!</v>
      </c>
      <c r="M3424" s="114" t="e">
        <f>IF(Produit_Tarif_Stock!#REF!&lt;&gt;0,Produit_Tarif_Stock!#REF!,"")</f>
        <v>#REF!</v>
      </c>
      <c r="N3424" s="454"/>
      <c r="P3424" s="2" t="e">
        <f>IF(Produit_Tarif_Stock!#REF!&lt;&gt;0,Produit_Tarif_Stock!#REF!,"")</f>
        <v>#REF!</v>
      </c>
      <c r="Q3424" s="518" t="e">
        <f>IF(Produit_Tarif_Stock!#REF!&lt;&gt;0,(E3424-(E3424*H3424)-Produit_Tarif_Stock!#REF!)/Produit_Tarif_Stock!#REF!*100,(E3424-(E3424*H3424)-Produit_Tarif_Stock!#REF!)/Produit_Tarif_Stock!#REF!*100)</f>
        <v>#REF!</v>
      </c>
      <c r="R3424" s="523">
        <f t="shared" si="109"/>
        <v>0</v>
      </c>
      <c r="S3424" s="524" t="e">
        <f>Produit_Tarif_Stock!#REF!</f>
        <v>#REF!</v>
      </c>
    </row>
    <row r="3425" spans="1:19" ht="24.75" customHeight="1">
      <c r="A3425" s="228" t="e">
        <f>Produit_Tarif_Stock!#REF!</f>
        <v>#REF!</v>
      </c>
      <c r="B3425" s="118" t="e">
        <f>IF(Produit_Tarif_Stock!#REF!&lt;&gt;"",Produit_Tarif_Stock!#REF!,"")</f>
        <v>#REF!</v>
      </c>
      <c r="C3425" s="502" t="e">
        <f>IF(Produit_Tarif_Stock!#REF!&lt;&gt;"",Produit_Tarif_Stock!#REF!,"")</f>
        <v>#REF!</v>
      </c>
      <c r="D3425" s="505" t="e">
        <f>IF(Produit_Tarif_Stock!#REF!&lt;&gt;"",Produit_Tarif_Stock!#REF!,"")</f>
        <v>#REF!</v>
      </c>
      <c r="E3425" s="514" t="e">
        <f>IF(Produit_Tarif_Stock!#REF!&lt;&gt;0,Produit_Tarif_Stock!#REF!,"")</f>
        <v>#REF!</v>
      </c>
      <c r="F3425" s="2" t="e">
        <f>IF(Produit_Tarif_Stock!#REF!&lt;&gt;"",Produit_Tarif_Stock!#REF!,"")</f>
        <v>#REF!</v>
      </c>
      <c r="G3425" s="506" t="e">
        <f>IF(Produit_Tarif_Stock!#REF!&lt;&gt;0,Produit_Tarif_Stock!#REF!,"")</f>
        <v>#REF!</v>
      </c>
      <c r="I3425" s="506" t="str">
        <f t="shared" si="108"/>
        <v/>
      </c>
      <c r="J3425" s="2" t="e">
        <f>IF(Produit_Tarif_Stock!#REF!&lt;&gt;0,Produit_Tarif_Stock!#REF!,"")</f>
        <v>#REF!</v>
      </c>
      <c r="K3425" s="2" t="e">
        <f>IF(Produit_Tarif_Stock!#REF!&lt;&gt;0,Produit_Tarif_Stock!#REF!,"")</f>
        <v>#REF!</v>
      </c>
      <c r="L3425" s="114" t="e">
        <f>IF(Produit_Tarif_Stock!#REF!&lt;&gt;0,Produit_Tarif_Stock!#REF!,"")</f>
        <v>#REF!</v>
      </c>
      <c r="M3425" s="114" t="e">
        <f>IF(Produit_Tarif_Stock!#REF!&lt;&gt;0,Produit_Tarif_Stock!#REF!,"")</f>
        <v>#REF!</v>
      </c>
      <c r="N3425" s="454"/>
      <c r="P3425" s="2" t="e">
        <f>IF(Produit_Tarif_Stock!#REF!&lt;&gt;0,Produit_Tarif_Stock!#REF!,"")</f>
        <v>#REF!</v>
      </c>
      <c r="Q3425" s="518" t="e">
        <f>IF(Produit_Tarif_Stock!#REF!&lt;&gt;0,(E3425-(E3425*H3425)-Produit_Tarif_Stock!#REF!)/Produit_Tarif_Stock!#REF!*100,(E3425-(E3425*H3425)-Produit_Tarif_Stock!#REF!)/Produit_Tarif_Stock!#REF!*100)</f>
        <v>#REF!</v>
      </c>
      <c r="R3425" s="523">
        <f t="shared" si="109"/>
        <v>0</v>
      </c>
      <c r="S3425" s="524" t="e">
        <f>Produit_Tarif_Stock!#REF!</f>
        <v>#REF!</v>
      </c>
    </row>
    <row r="3426" spans="1:19" ht="24.75" customHeight="1">
      <c r="A3426" s="228" t="e">
        <f>Produit_Tarif_Stock!#REF!</f>
        <v>#REF!</v>
      </c>
      <c r="B3426" s="118" t="e">
        <f>IF(Produit_Tarif_Stock!#REF!&lt;&gt;"",Produit_Tarif_Stock!#REF!,"")</f>
        <v>#REF!</v>
      </c>
      <c r="C3426" s="502" t="e">
        <f>IF(Produit_Tarif_Stock!#REF!&lt;&gt;"",Produit_Tarif_Stock!#REF!,"")</f>
        <v>#REF!</v>
      </c>
      <c r="D3426" s="505" t="e">
        <f>IF(Produit_Tarif_Stock!#REF!&lt;&gt;"",Produit_Tarif_Stock!#REF!,"")</f>
        <v>#REF!</v>
      </c>
      <c r="E3426" s="514" t="e">
        <f>IF(Produit_Tarif_Stock!#REF!&lt;&gt;0,Produit_Tarif_Stock!#REF!,"")</f>
        <v>#REF!</v>
      </c>
      <c r="F3426" s="2" t="e">
        <f>IF(Produit_Tarif_Stock!#REF!&lt;&gt;"",Produit_Tarif_Stock!#REF!,"")</f>
        <v>#REF!</v>
      </c>
      <c r="G3426" s="506" t="e">
        <f>IF(Produit_Tarif_Stock!#REF!&lt;&gt;0,Produit_Tarif_Stock!#REF!,"")</f>
        <v>#REF!</v>
      </c>
      <c r="I3426" s="506" t="str">
        <f t="shared" si="108"/>
        <v/>
      </c>
      <c r="J3426" s="2" t="e">
        <f>IF(Produit_Tarif_Stock!#REF!&lt;&gt;0,Produit_Tarif_Stock!#REF!,"")</f>
        <v>#REF!</v>
      </c>
      <c r="K3426" s="2" t="e">
        <f>IF(Produit_Tarif_Stock!#REF!&lt;&gt;0,Produit_Tarif_Stock!#REF!,"")</f>
        <v>#REF!</v>
      </c>
      <c r="L3426" s="114" t="e">
        <f>IF(Produit_Tarif_Stock!#REF!&lt;&gt;0,Produit_Tarif_Stock!#REF!,"")</f>
        <v>#REF!</v>
      </c>
      <c r="M3426" s="114" t="e">
        <f>IF(Produit_Tarif_Stock!#REF!&lt;&gt;0,Produit_Tarif_Stock!#REF!,"")</f>
        <v>#REF!</v>
      </c>
      <c r="N3426" s="454"/>
      <c r="P3426" s="2" t="e">
        <f>IF(Produit_Tarif_Stock!#REF!&lt;&gt;0,Produit_Tarif_Stock!#REF!,"")</f>
        <v>#REF!</v>
      </c>
      <c r="Q3426" s="518" t="e">
        <f>IF(Produit_Tarif_Stock!#REF!&lt;&gt;0,(E3426-(E3426*H3426)-Produit_Tarif_Stock!#REF!)/Produit_Tarif_Stock!#REF!*100,(E3426-(E3426*H3426)-Produit_Tarif_Stock!#REF!)/Produit_Tarif_Stock!#REF!*100)</f>
        <v>#REF!</v>
      </c>
      <c r="R3426" s="523">
        <f t="shared" si="109"/>
        <v>0</v>
      </c>
      <c r="S3426" s="524" t="e">
        <f>Produit_Tarif_Stock!#REF!</f>
        <v>#REF!</v>
      </c>
    </row>
    <row r="3427" spans="1:19" ht="24.75" customHeight="1">
      <c r="A3427" s="228" t="e">
        <f>Produit_Tarif_Stock!#REF!</f>
        <v>#REF!</v>
      </c>
      <c r="B3427" s="118" t="e">
        <f>IF(Produit_Tarif_Stock!#REF!&lt;&gt;"",Produit_Tarif_Stock!#REF!,"")</f>
        <v>#REF!</v>
      </c>
      <c r="C3427" s="502" t="e">
        <f>IF(Produit_Tarif_Stock!#REF!&lt;&gt;"",Produit_Tarif_Stock!#REF!,"")</f>
        <v>#REF!</v>
      </c>
      <c r="D3427" s="505" t="e">
        <f>IF(Produit_Tarif_Stock!#REF!&lt;&gt;"",Produit_Tarif_Stock!#REF!,"")</f>
        <v>#REF!</v>
      </c>
      <c r="E3427" s="514" t="e">
        <f>IF(Produit_Tarif_Stock!#REF!&lt;&gt;0,Produit_Tarif_Stock!#REF!,"")</f>
        <v>#REF!</v>
      </c>
      <c r="F3427" s="2" t="e">
        <f>IF(Produit_Tarif_Stock!#REF!&lt;&gt;"",Produit_Tarif_Stock!#REF!,"")</f>
        <v>#REF!</v>
      </c>
      <c r="G3427" s="506" t="e">
        <f>IF(Produit_Tarif_Stock!#REF!&lt;&gt;0,Produit_Tarif_Stock!#REF!,"")</f>
        <v>#REF!</v>
      </c>
      <c r="I3427" s="506" t="str">
        <f t="shared" si="108"/>
        <v/>
      </c>
      <c r="J3427" s="2" t="e">
        <f>IF(Produit_Tarif_Stock!#REF!&lt;&gt;0,Produit_Tarif_Stock!#REF!,"")</f>
        <v>#REF!</v>
      </c>
      <c r="K3427" s="2" t="e">
        <f>IF(Produit_Tarif_Stock!#REF!&lt;&gt;0,Produit_Tarif_Stock!#REF!,"")</f>
        <v>#REF!</v>
      </c>
      <c r="L3427" s="114" t="e">
        <f>IF(Produit_Tarif_Stock!#REF!&lt;&gt;0,Produit_Tarif_Stock!#REF!,"")</f>
        <v>#REF!</v>
      </c>
      <c r="M3427" s="114" t="e">
        <f>IF(Produit_Tarif_Stock!#REF!&lt;&gt;0,Produit_Tarif_Stock!#REF!,"")</f>
        <v>#REF!</v>
      </c>
      <c r="N3427" s="454"/>
      <c r="P3427" s="2" t="e">
        <f>IF(Produit_Tarif_Stock!#REF!&lt;&gt;0,Produit_Tarif_Stock!#REF!,"")</f>
        <v>#REF!</v>
      </c>
      <c r="Q3427" s="518" t="e">
        <f>IF(Produit_Tarif_Stock!#REF!&lt;&gt;0,(E3427-(E3427*H3427)-Produit_Tarif_Stock!#REF!)/Produit_Tarif_Stock!#REF!*100,(E3427-(E3427*H3427)-Produit_Tarif_Stock!#REF!)/Produit_Tarif_Stock!#REF!*100)</f>
        <v>#REF!</v>
      </c>
      <c r="R3427" s="523">
        <f t="shared" si="109"/>
        <v>0</v>
      </c>
      <c r="S3427" s="524" t="e">
        <f>Produit_Tarif_Stock!#REF!</f>
        <v>#REF!</v>
      </c>
    </row>
    <row r="3428" spans="1:19" ht="24.75" customHeight="1">
      <c r="A3428" s="228" t="e">
        <f>Produit_Tarif_Stock!#REF!</f>
        <v>#REF!</v>
      </c>
      <c r="B3428" s="118" t="e">
        <f>IF(Produit_Tarif_Stock!#REF!&lt;&gt;"",Produit_Tarif_Stock!#REF!,"")</f>
        <v>#REF!</v>
      </c>
      <c r="C3428" s="502" t="e">
        <f>IF(Produit_Tarif_Stock!#REF!&lt;&gt;"",Produit_Tarif_Stock!#REF!,"")</f>
        <v>#REF!</v>
      </c>
      <c r="D3428" s="505" t="e">
        <f>IF(Produit_Tarif_Stock!#REF!&lt;&gt;"",Produit_Tarif_Stock!#REF!,"")</f>
        <v>#REF!</v>
      </c>
      <c r="E3428" s="514" t="e">
        <f>IF(Produit_Tarif_Stock!#REF!&lt;&gt;0,Produit_Tarif_Stock!#REF!,"")</f>
        <v>#REF!</v>
      </c>
      <c r="F3428" s="2" t="e">
        <f>IF(Produit_Tarif_Stock!#REF!&lt;&gt;"",Produit_Tarif_Stock!#REF!,"")</f>
        <v>#REF!</v>
      </c>
      <c r="G3428" s="506" t="e">
        <f>IF(Produit_Tarif_Stock!#REF!&lt;&gt;0,Produit_Tarif_Stock!#REF!,"")</f>
        <v>#REF!</v>
      </c>
      <c r="I3428" s="506" t="str">
        <f t="shared" si="108"/>
        <v/>
      </c>
      <c r="J3428" s="2" t="e">
        <f>IF(Produit_Tarif_Stock!#REF!&lt;&gt;0,Produit_Tarif_Stock!#REF!,"")</f>
        <v>#REF!</v>
      </c>
      <c r="K3428" s="2" t="e">
        <f>IF(Produit_Tarif_Stock!#REF!&lt;&gt;0,Produit_Tarif_Stock!#REF!,"")</f>
        <v>#REF!</v>
      </c>
      <c r="L3428" s="114" t="e">
        <f>IF(Produit_Tarif_Stock!#REF!&lt;&gt;0,Produit_Tarif_Stock!#REF!,"")</f>
        <v>#REF!</v>
      </c>
      <c r="M3428" s="114" t="e">
        <f>IF(Produit_Tarif_Stock!#REF!&lt;&gt;0,Produit_Tarif_Stock!#REF!,"")</f>
        <v>#REF!</v>
      </c>
      <c r="N3428" s="454"/>
      <c r="P3428" s="2" t="e">
        <f>IF(Produit_Tarif_Stock!#REF!&lt;&gt;0,Produit_Tarif_Stock!#REF!,"")</f>
        <v>#REF!</v>
      </c>
      <c r="Q3428" s="518" t="e">
        <f>IF(Produit_Tarif_Stock!#REF!&lt;&gt;0,(E3428-(E3428*H3428)-Produit_Tarif_Stock!#REF!)/Produit_Tarif_Stock!#REF!*100,(E3428-(E3428*H3428)-Produit_Tarif_Stock!#REF!)/Produit_Tarif_Stock!#REF!*100)</f>
        <v>#REF!</v>
      </c>
      <c r="R3428" s="523">
        <f t="shared" si="109"/>
        <v>0</v>
      </c>
      <c r="S3428" s="524" t="e">
        <f>Produit_Tarif_Stock!#REF!</f>
        <v>#REF!</v>
      </c>
    </row>
    <row r="3429" spans="1:19" ht="24.75" customHeight="1">
      <c r="A3429" s="228" t="e">
        <f>Produit_Tarif_Stock!#REF!</f>
        <v>#REF!</v>
      </c>
      <c r="B3429" s="118" t="e">
        <f>IF(Produit_Tarif_Stock!#REF!&lt;&gt;"",Produit_Tarif_Stock!#REF!,"")</f>
        <v>#REF!</v>
      </c>
      <c r="C3429" s="502" t="e">
        <f>IF(Produit_Tarif_Stock!#REF!&lt;&gt;"",Produit_Tarif_Stock!#REF!,"")</f>
        <v>#REF!</v>
      </c>
      <c r="D3429" s="505" t="e">
        <f>IF(Produit_Tarif_Stock!#REF!&lt;&gt;"",Produit_Tarif_Stock!#REF!,"")</f>
        <v>#REF!</v>
      </c>
      <c r="E3429" s="514" t="e">
        <f>IF(Produit_Tarif_Stock!#REF!&lt;&gt;0,Produit_Tarif_Stock!#REF!,"")</f>
        <v>#REF!</v>
      </c>
      <c r="F3429" s="2" t="e">
        <f>IF(Produit_Tarif_Stock!#REF!&lt;&gt;"",Produit_Tarif_Stock!#REF!,"")</f>
        <v>#REF!</v>
      </c>
      <c r="G3429" s="506" t="e">
        <f>IF(Produit_Tarif_Stock!#REF!&lt;&gt;0,Produit_Tarif_Stock!#REF!,"")</f>
        <v>#REF!</v>
      </c>
      <c r="I3429" s="506" t="str">
        <f t="shared" si="108"/>
        <v/>
      </c>
      <c r="J3429" s="2" t="e">
        <f>IF(Produit_Tarif_Stock!#REF!&lt;&gt;0,Produit_Tarif_Stock!#REF!,"")</f>
        <v>#REF!</v>
      </c>
      <c r="K3429" s="2" t="e">
        <f>IF(Produit_Tarif_Stock!#REF!&lt;&gt;0,Produit_Tarif_Stock!#REF!,"")</f>
        <v>#REF!</v>
      </c>
      <c r="L3429" s="114" t="e">
        <f>IF(Produit_Tarif_Stock!#REF!&lt;&gt;0,Produit_Tarif_Stock!#REF!,"")</f>
        <v>#REF!</v>
      </c>
      <c r="M3429" s="114" t="e">
        <f>IF(Produit_Tarif_Stock!#REF!&lt;&gt;0,Produit_Tarif_Stock!#REF!,"")</f>
        <v>#REF!</v>
      </c>
      <c r="N3429" s="454"/>
      <c r="P3429" s="2" t="e">
        <f>IF(Produit_Tarif_Stock!#REF!&lt;&gt;0,Produit_Tarif_Stock!#REF!,"")</f>
        <v>#REF!</v>
      </c>
      <c r="Q3429" s="518" t="e">
        <f>IF(Produit_Tarif_Stock!#REF!&lt;&gt;0,(E3429-(E3429*H3429)-Produit_Tarif_Stock!#REF!)/Produit_Tarif_Stock!#REF!*100,(E3429-(E3429*H3429)-Produit_Tarif_Stock!#REF!)/Produit_Tarif_Stock!#REF!*100)</f>
        <v>#REF!</v>
      </c>
      <c r="R3429" s="523">
        <f t="shared" si="109"/>
        <v>0</v>
      </c>
      <c r="S3429" s="524" t="e">
        <f>Produit_Tarif_Stock!#REF!</f>
        <v>#REF!</v>
      </c>
    </row>
    <row r="3430" spans="1:19" ht="24.75" customHeight="1">
      <c r="A3430" s="228" t="e">
        <f>Produit_Tarif_Stock!#REF!</f>
        <v>#REF!</v>
      </c>
      <c r="B3430" s="118" t="e">
        <f>IF(Produit_Tarif_Stock!#REF!&lt;&gt;"",Produit_Tarif_Stock!#REF!,"")</f>
        <v>#REF!</v>
      </c>
      <c r="C3430" s="502" t="e">
        <f>IF(Produit_Tarif_Stock!#REF!&lt;&gt;"",Produit_Tarif_Stock!#REF!,"")</f>
        <v>#REF!</v>
      </c>
      <c r="D3430" s="505" t="e">
        <f>IF(Produit_Tarif_Stock!#REF!&lt;&gt;"",Produit_Tarif_Stock!#REF!,"")</f>
        <v>#REF!</v>
      </c>
      <c r="E3430" s="514" t="e">
        <f>IF(Produit_Tarif_Stock!#REF!&lt;&gt;0,Produit_Tarif_Stock!#REF!,"")</f>
        <v>#REF!</v>
      </c>
      <c r="F3430" s="2" t="e">
        <f>IF(Produit_Tarif_Stock!#REF!&lt;&gt;"",Produit_Tarif_Stock!#REF!,"")</f>
        <v>#REF!</v>
      </c>
      <c r="G3430" s="506" t="e">
        <f>IF(Produit_Tarif_Stock!#REF!&lt;&gt;0,Produit_Tarif_Stock!#REF!,"")</f>
        <v>#REF!</v>
      </c>
      <c r="I3430" s="506" t="str">
        <f t="shared" si="108"/>
        <v/>
      </c>
      <c r="J3430" s="2" t="e">
        <f>IF(Produit_Tarif_Stock!#REF!&lt;&gt;0,Produit_Tarif_Stock!#REF!,"")</f>
        <v>#REF!</v>
      </c>
      <c r="K3430" s="2" t="e">
        <f>IF(Produit_Tarif_Stock!#REF!&lt;&gt;0,Produit_Tarif_Stock!#REF!,"")</f>
        <v>#REF!</v>
      </c>
      <c r="L3430" s="114" t="e">
        <f>IF(Produit_Tarif_Stock!#REF!&lt;&gt;0,Produit_Tarif_Stock!#REF!,"")</f>
        <v>#REF!</v>
      </c>
      <c r="M3430" s="114" t="e">
        <f>IF(Produit_Tarif_Stock!#REF!&lt;&gt;0,Produit_Tarif_Stock!#REF!,"")</f>
        <v>#REF!</v>
      </c>
      <c r="N3430" s="454"/>
      <c r="P3430" s="2" t="e">
        <f>IF(Produit_Tarif_Stock!#REF!&lt;&gt;0,Produit_Tarif_Stock!#REF!,"")</f>
        <v>#REF!</v>
      </c>
      <c r="Q3430" s="518" t="e">
        <f>IF(Produit_Tarif_Stock!#REF!&lt;&gt;0,(E3430-(E3430*H3430)-Produit_Tarif_Stock!#REF!)/Produit_Tarif_Stock!#REF!*100,(E3430-(E3430*H3430)-Produit_Tarif_Stock!#REF!)/Produit_Tarif_Stock!#REF!*100)</f>
        <v>#REF!</v>
      </c>
      <c r="R3430" s="523">
        <f t="shared" si="109"/>
        <v>0</v>
      </c>
      <c r="S3430" s="524" t="e">
        <f>Produit_Tarif_Stock!#REF!</f>
        <v>#REF!</v>
      </c>
    </row>
    <row r="3431" spans="1:19" ht="24.75" customHeight="1">
      <c r="A3431" s="228" t="e">
        <f>Produit_Tarif_Stock!#REF!</f>
        <v>#REF!</v>
      </c>
      <c r="B3431" s="118" t="e">
        <f>IF(Produit_Tarif_Stock!#REF!&lt;&gt;"",Produit_Tarif_Stock!#REF!,"")</f>
        <v>#REF!</v>
      </c>
      <c r="C3431" s="502" t="e">
        <f>IF(Produit_Tarif_Stock!#REF!&lt;&gt;"",Produit_Tarif_Stock!#REF!,"")</f>
        <v>#REF!</v>
      </c>
      <c r="D3431" s="505" t="e">
        <f>IF(Produit_Tarif_Stock!#REF!&lt;&gt;"",Produit_Tarif_Stock!#REF!,"")</f>
        <v>#REF!</v>
      </c>
      <c r="E3431" s="514" t="e">
        <f>IF(Produit_Tarif_Stock!#REF!&lt;&gt;0,Produit_Tarif_Stock!#REF!,"")</f>
        <v>#REF!</v>
      </c>
      <c r="F3431" s="2" t="e">
        <f>IF(Produit_Tarif_Stock!#REF!&lt;&gt;"",Produit_Tarif_Stock!#REF!,"")</f>
        <v>#REF!</v>
      </c>
      <c r="G3431" s="506" t="e">
        <f>IF(Produit_Tarif_Stock!#REF!&lt;&gt;0,Produit_Tarif_Stock!#REF!,"")</f>
        <v>#REF!</v>
      </c>
      <c r="I3431" s="506" t="str">
        <f t="shared" si="108"/>
        <v/>
      </c>
      <c r="J3431" s="2" t="e">
        <f>IF(Produit_Tarif_Stock!#REF!&lt;&gt;0,Produit_Tarif_Stock!#REF!,"")</f>
        <v>#REF!</v>
      </c>
      <c r="K3431" s="2" t="e">
        <f>IF(Produit_Tarif_Stock!#REF!&lt;&gt;0,Produit_Tarif_Stock!#REF!,"")</f>
        <v>#REF!</v>
      </c>
      <c r="L3431" s="114" t="e">
        <f>IF(Produit_Tarif_Stock!#REF!&lt;&gt;0,Produit_Tarif_Stock!#REF!,"")</f>
        <v>#REF!</v>
      </c>
      <c r="M3431" s="114" t="e">
        <f>IF(Produit_Tarif_Stock!#REF!&lt;&gt;0,Produit_Tarif_Stock!#REF!,"")</f>
        <v>#REF!</v>
      </c>
      <c r="N3431" s="454"/>
      <c r="P3431" s="2" t="e">
        <f>IF(Produit_Tarif_Stock!#REF!&lt;&gt;0,Produit_Tarif_Stock!#REF!,"")</f>
        <v>#REF!</v>
      </c>
      <c r="Q3431" s="518" t="e">
        <f>IF(Produit_Tarif_Stock!#REF!&lt;&gt;0,(E3431-(E3431*H3431)-Produit_Tarif_Stock!#REF!)/Produit_Tarif_Stock!#REF!*100,(E3431-(E3431*H3431)-Produit_Tarif_Stock!#REF!)/Produit_Tarif_Stock!#REF!*100)</f>
        <v>#REF!</v>
      </c>
      <c r="R3431" s="523">
        <f t="shared" si="109"/>
        <v>0</v>
      </c>
      <c r="S3431" s="524" t="e">
        <f>Produit_Tarif_Stock!#REF!</f>
        <v>#REF!</v>
      </c>
    </row>
    <row r="3432" spans="1:19" ht="24.75" customHeight="1">
      <c r="A3432" s="228" t="e">
        <f>Produit_Tarif_Stock!#REF!</f>
        <v>#REF!</v>
      </c>
      <c r="B3432" s="118" t="e">
        <f>IF(Produit_Tarif_Stock!#REF!&lt;&gt;"",Produit_Tarif_Stock!#REF!,"")</f>
        <v>#REF!</v>
      </c>
      <c r="C3432" s="502" t="e">
        <f>IF(Produit_Tarif_Stock!#REF!&lt;&gt;"",Produit_Tarif_Stock!#REF!,"")</f>
        <v>#REF!</v>
      </c>
      <c r="D3432" s="505" t="e">
        <f>IF(Produit_Tarif_Stock!#REF!&lt;&gt;"",Produit_Tarif_Stock!#REF!,"")</f>
        <v>#REF!</v>
      </c>
      <c r="E3432" s="514" t="e">
        <f>IF(Produit_Tarif_Stock!#REF!&lt;&gt;0,Produit_Tarif_Stock!#REF!,"")</f>
        <v>#REF!</v>
      </c>
      <c r="F3432" s="2" t="e">
        <f>IF(Produit_Tarif_Stock!#REF!&lt;&gt;"",Produit_Tarif_Stock!#REF!,"")</f>
        <v>#REF!</v>
      </c>
      <c r="G3432" s="506" t="e">
        <f>IF(Produit_Tarif_Stock!#REF!&lt;&gt;0,Produit_Tarif_Stock!#REF!,"")</f>
        <v>#REF!</v>
      </c>
      <c r="I3432" s="506" t="str">
        <f t="shared" si="108"/>
        <v/>
      </c>
      <c r="J3432" s="2" t="e">
        <f>IF(Produit_Tarif_Stock!#REF!&lt;&gt;0,Produit_Tarif_Stock!#REF!,"")</f>
        <v>#REF!</v>
      </c>
      <c r="K3432" s="2" t="e">
        <f>IF(Produit_Tarif_Stock!#REF!&lt;&gt;0,Produit_Tarif_Stock!#REF!,"")</f>
        <v>#REF!</v>
      </c>
      <c r="L3432" s="114" t="e">
        <f>IF(Produit_Tarif_Stock!#REF!&lt;&gt;0,Produit_Tarif_Stock!#REF!,"")</f>
        <v>#REF!</v>
      </c>
      <c r="M3432" s="114" t="e">
        <f>IF(Produit_Tarif_Stock!#REF!&lt;&gt;0,Produit_Tarif_Stock!#REF!,"")</f>
        <v>#REF!</v>
      </c>
      <c r="N3432" s="454"/>
      <c r="P3432" s="2" t="e">
        <f>IF(Produit_Tarif_Stock!#REF!&lt;&gt;0,Produit_Tarif_Stock!#REF!,"")</f>
        <v>#REF!</v>
      </c>
      <c r="Q3432" s="518" t="e">
        <f>IF(Produit_Tarif_Stock!#REF!&lt;&gt;0,(E3432-(E3432*H3432)-Produit_Tarif_Stock!#REF!)/Produit_Tarif_Stock!#REF!*100,(E3432-(E3432*H3432)-Produit_Tarif_Stock!#REF!)/Produit_Tarif_Stock!#REF!*100)</f>
        <v>#REF!</v>
      </c>
      <c r="R3432" s="523">
        <f t="shared" si="109"/>
        <v>0</v>
      </c>
      <c r="S3432" s="524" t="e">
        <f>Produit_Tarif_Stock!#REF!</f>
        <v>#REF!</v>
      </c>
    </row>
    <row r="3433" spans="1:19" ht="24.75" customHeight="1">
      <c r="A3433" s="228" t="e">
        <f>Produit_Tarif_Stock!#REF!</f>
        <v>#REF!</v>
      </c>
      <c r="B3433" s="118" t="e">
        <f>IF(Produit_Tarif_Stock!#REF!&lt;&gt;"",Produit_Tarif_Stock!#REF!,"")</f>
        <v>#REF!</v>
      </c>
      <c r="C3433" s="502" t="e">
        <f>IF(Produit_Tarif_Stock!#REF!&lt;&gt;"",Produit_Tarif_Stock!#REF!,"")</f>
        <v>#REF!</v>
      </c>
      <c r="D3433" s="505" t="e">
        <f>IF(Produit_Tarif_Stock!#REF!&lt;&gt;"",Produit_Tarif_Stock!#REF!,"")</f>
        <v>#REF!</v>
      </c>
      <c r="E3433" s="514" t="e">
        <f>IF(Produit_Tarif_Stock!#REF!&lt;&gt;0,Produit_Tarif_Stock!#REF!,"")</f>
        <v>#REF!</v>
      </c>
      <c r="F3433" s="2" t="e">
        <f>IF(Produit_Tarif_Stock!#REF!&lt;&gt;"",Produit_Tarif_Stock!#REF!,"")</f>
        <v>#REF!</v>
      </c>
      <c r="G3433" s="506" t="e">
        <f>IF(Produit_Tarif_Stock!#REF!&lt;&gt;0,Produit_Tarif_Stock!#REF!,"")</f>
        <v>#REF!</v>
      </c>
      <c r="I3433" s="506" t="str">
        <f t="shared" si="108"/>
        <v/>
      </c>
      <c r="J3433" s="2" t="e">
        <f>IF(Produit_Tarif_Stock!#REF!&lt;&gt;0,Produit_Tarif_Stock!#REF!,"")</f>
        <v>#REF!</v>
      </c>
      <c r="K3433" s="2" t="e">
        <f>IF(Produit_Tarif_Stock!#REF!&lt;&gt;0,Produit_Tarif_Stock!#REF!,"")</f>
        <v>#REF!</v>
      </c>
      <c r="L3433" s="114" t="e">
        <f>IF(Produit_Tarif_Stock!#REF!&lt;&gt;0,Produit_Tarif_Stock!#REF!,"")</f>
        <v>#REF!</v>
      </c>
      <c r="M3433" s="114" t="e">
        <f>IF(Produit_Tarif_Stock!#REF!&lt;&gt;0,Produit_Tarif_Stock!#REF!,"")</f>
        <v>#REF!</v>
      </c>
      <c r="N3433" s="454"/>
      <c r="P3433" s="2" t="e">
        <f>IF(Produit_Tarif_Stock!#REF!&lt;&gt;0,Produit_Tarif_Stock!#REF!,"")</f>
        <v>#REF!</v>
      </c>
      <c r="Q3433" s="518" t="e">
        <f>IF(Produit_Tarif_Stock!#REF!&lt;&gt;0,(E3433-(E3433*H3433)-Produit_Tarif_Stock!#REF!)/Produit_Tarif_Stock!#REF!*100,(E3433-(E3433*H3433)-Produit_Tarif_Stock!#REF!)/Produit_Tarif_Stock!#REF!*100)</f>
        <v>#REF!</v>
      </c>
      <c r="R3433" s="523">
        <f t="shared" si="109"/>
        <v>0</v>
      </c>
      <c r="S3433" s="524" t="e">
        <f>Produit_Tarif_Stock!#REF!</f>
        <v>#REF!</v>
      </c>
    </row>
    <row r="3434" spans="1:19" ht="24.75" customHeight="1">
      <c r="A3434" s="228" t="e">
        <f>Produit_Tarif_Stock!#REF!</f>
        <v>#REF!</v>
      </c>
      <c r="B3434" s="118" t="e">
        <f>IF(Produit_Tarif_Stock!#REF!&lt;&gt;"",Produit_Tarif_Stock!#REF!,"")</f>
        <v>#REF!</v>
      </c>
      <c r="C3434" s="502" t="e">
        <f>IF(Produit_Tarif_Stock!#REF!&lt;&gt;"",Produit_Tarif_Stock!#REF!,"")</f>
        <v>#REF!</v>
      </c>
      <c r="D3434" s="505" t="e">
        <f>IF(Produit_Tarif_Stock!#REF!&lt;&gt;"",Produit_Tarif_Stock!#REF!,"")</f>
        <v>#REF!</v>
      </c>
      <c r="E3434" s="514" t="e">
        <f>IF(Produit_Tarif_Stock!#REF!&lt;&gt;0,Produit_Tarif_Stock!#REF!,"")</f>
        <v>#REF!</v>
      </c>
      <c r="F3434" s="2" t="e">
        <f>IF(Produit_Tarif_Stock!#REF!&lt;&gt;"",Produit_Tarif_Stock!#REF!,"")</f>
        <v>#REF!</v>
      </c>
      <c r="G3434" s="506" t="e">
        <f>IF(Produit_Tarif_Stock!#REF!&lt;&gt;0,Produit_Tarif_Stock!#REF!,"")</f>
        <v>#REF!</v>
      </c>
      <c r="I3434" s="506" t="str">
        <f t="shared" si="108"/>
        <v/>
      </c>
      <c r="J3434" s="2" t="e">
        <f>IF(Produit_Tarif_Stock!#REF!&lt;&gt;0,Produit_Tarif_Stock!#REF!,"")</f>
        <v>#REF!</v>
      </c>
      <c r="K3434" s="2" t="e">
        <f>IF(Produit_Tarif_Stock!#REF!&lt;&gt;0,Produit_Tarif_Stock!#REF!,"")</f>
        <v>#REF!</v>
      </c>
      <c r="L3434" s="114" t="e">
        <f>IF(Produit_Tarif_Stock!#REF!&lt;&gt;0,Produit_Tarif_Stock!#REF!,"")</f>
        <v>#REF!</v>
      </c>
      <c r="M3434" s="114" t="e">
        <f>IF(Produit_Tarif_Stock!#REF!&lt;&gt;0,Produit_Tarif_Stock!#REF!,"")</f>
        <v>#REF!</v>
      </c>
      <c r="N3434" s="454"/>
      <c r="P3434" s="2" t="e">
        <f>IF(Produit_Tarif_Stock!#REF!&lt;&gt;0,Produit_Tarif_Stock!#REF!,"")</f>
        <v>#REF!</v>
      </c>
      <c r="Q3434" s="518" t="e">
        <f>IF(Produit_Tarif_Stock!#REF!&lt;&gt;0,(E3434-(E3434*H3434)-Produit_Tarif_Stock!#REF!)/Produit_Tarif_Stock!#REF!*100,(E3434-(E3434*H3434)-Produit_Tarif_Stock!#REF!)/Produit_Tarif_Stock!#REF!*100)</f>
        <v>#REF!</v>
      </c>
      <c r="R3434" s="523">
        <f t="shared" si="109"/>
        <v>0</v>
      </c>
      <c r="S3434" s="524" t="e">
        <f>Produit_Tarif_Stock!#REF!</f>
        <v>#REF!</v>
      </c>
    </row>
    <row r="3435" spans="1:19" ht="24.75" customHeight="1">
      <c r="A3435" s="228" t="e">
        <f>Produit_Tarif_Stock!#REF!</f>
        <v>#REF!</v>
      </c>
      <c r="B3435" s="118" t="e">
        <f>IF(Produit_Tarif_Stock!#REF!&lt;&gt;"",Produit_Tarif_Stock!#REF!,"")</f>
        <v>#REF!</v>
      </c>
      <c r="C3435" s="502" t="e">
        <f>IF(Produit_Tarif_Stock!#REF!&lt;&gt;"",Produit_Tarif_Stock!#REF!,"")</f>
        <v>#REF!</v>
      </c>
      <c r="D3435" s="505" t="e">
        <f>IF(Produit_Tarif_Stock!#REF!&lt;&gt;"",Produit_Tarif_Stock!#REF!,"")</f>
        <v>#REF!</v>
      </c>
      <c r="E3435" s="514" t="e">
        <f>IF(Produit_Tarif_Stock!#REF!&lt;&gt;0,Produit_Tarif_Stock!#REF!,"")</f>
        <v>#REF!</v>
      </c>
      <c r="F3435" s="2" t="e">
        <f>IF(Produit_Tarif_Stock!#REF!&lt;&gt;"",Produit_Tarif_Stock!#REF!,"")</f>
        <v>#REF!</v>
      </c>
      <c r="G3435" s="506" t="e">
        <f>IF(Produit_Tarif_Stock!#REF!&lt;&gt;0,Produit_Tarif_Stock!#REF!,"")</f>
        <v>#REF!</v>
      </c>
      <c r="I3435" s="506" t="str">
        <f t="shared" si="108"/>
        <v/>
      </c>
      <c r="J3435" s="2" t="e">
        <f>IF(Produit_Tarif_Stock!#REF!&lt;&gt;0,Produit_Tarif_Stock!#REF!,"")</f>
        <v>#REF!</v>
      </c>
      <c r="K3435" s="2" t="e">
        <f>IF(Produit_Tarif_Stock!#REF!&lt;&gt;0,Produit_Tarif_Stock!#REF!,"")</f>
        <v>#REF!</v>
      </c>
      <c r="L3435" s="114" t="e">
        <f>IF(Produit_Tarif_Stock!#REF!&lt;&gt;0,Produit_Tarif_Stock!#REF!,"")</f>
        <v>#REF!</v>
      </c>
      <c r="M3435" s="114" t="e">
        <f>IF(Produit_Tarif_Stock!#REF!&lt;&gt;0,Produit_Tarif_Stock!#REF!,"")</f>
        <v>#REF!</v>
      </c>
      <c r="N3435" s="454"/>
      <c r="P3435" s="2" t="e">
        <f>IF(Produit_Tarif_Stock!#REF!&lt;&gt;0,Produit_Tarif_Stock!#REF!,"")</f>
        <v>#REF!</v>
      </c>
      <c r="Q3435" s="518" t="e">
        <f>IF(Produit_Tarif_Stock!#REF!&lt;&gt;0,(E3435-(E3435*H3435)-Produit_Tarif_Stock!#REF!)/Produit_Tarif_Stock!#REF!*100,(E3435-(E3435*H3435)-Produit_Tarif_Stock!#REF!)/Produit_Tarif_Stock!#REF!*100)</f>
        <v>#REF!</v>
      </c>
      <c r="R3435" s="523">
        <f t="shared" si="109"/>
        <v>0</v>
      </c>
      <c r="S3435" s="524" t="e">
        <f>Produit_Tarif_Stock!#REF!</f>
        <v>#REF!</v>
      </c>
    </row>
    <row r="3436" spans="1:19" ht="24.75" customHeight="1">
      <c r="A3436" s="228" t="e">
        <f>Produit_Tarif_Stock!#REF!</f>
        <v>#REF!</v>
      </c>
      <c r="B3436" s="118" t="e">
        <f>IF(Produit_Tarif_Stock!#REF!&lt;&gt;"",Produit_Tarif_Stock!#REF!,"")</f>
        <v>#REF!</v>
      </c>
      <c r="C3436" s="502" t="e">
        <f>IF(Produit_Tarif_Stock!#REF!&lt;&gt;"",Produit_Tarif_Stock!#REF!,"")</f>
        <v>#REF!</v>
      </c>
      <c r="D3436" s="505" t="e">
        <f>IF(Produit_Tarif_Stock!#REF!&lt;&gt;"",Produit_Tarif_Stock!#REF!,"")</f>
        <v>#REF!</v>
      </c>
      <c r="E3436" s="514" t="e">
        <f>IF(Produit_Tarif_Stock!#REF!&lt;&gt;0,Produit_Tarif_Stock!#REF!,"")</f>
        <v>#REF!</v>
      </c>
      <c r="F3436" s="2" t="e">
        <f>IF(Produit_Tarif_Stock!#REF!&lt;&gt;"",Produit_Tarif_Stock!#REF!,"")</f>
        <v>#REF!</v>
      </c>
      <c r="G3436" s="506" t="e">
        <f>IF(Produit_Tarif_Stock!#REF!&lt;&gt;0,Produit_Tarif_Stock!#REF!,"")</f>
        <v>#REF!</v>
      </c>
      <c r="I3436" s="506" t="str">
        <f t="shared" si="108"/>
        <v/>
      </c>
      <c r="J3436" s="2" t="e">
        <f>IF(Produit_Tarif_Stock!#REF!&lt;&gt;0,Produit_Tarif_Stock!#REF!,"")</f>
        <v>#REF!</v>
      </c>
      <c r="K3436" s="2" t="e">
        <f>IF(Produit_Tarif_Stock!#REF!&lt;&gt;0,Produit_Tarif_Stock!#REF!,"")</f>
        <v>#REF!</v>
      </c>
      <c r="L3436" s="114" t="e">
        <f>IF(Produit_Tarif_Stock!#REF!&lt;&gt;0,Produit_Tarif_Stock!#REF!,"")</f>
        <v>#REF!</v>
      </c>
      <c r="M3436" s="114" t="e">
        <f>IF(Produit_Tarif_Stock!#REF!&lt;&gt;0,Produit_Tarif_Stock!#REF!,"")</f>
        <v>#REF!</v>
      </c>
      <c r="N3436" s="454"/>
      <c r="P3436" s="2" t="e">
        <f>IF(Produit_Tarif_Stock!#REF!&lt;&gt;0,Produit_Tarif_Stock!#REF!,"")</f>
        <v>#REF!</v>
      </c>
      <c r="Q3436" s="518" t="e">
        <f>IF(Produit_Tarif_Stock!#REF!&lt;&gt;0,(E3436-(E3436*H3436)-Produit_Tarif_Stock!#REF!)/Produit_Tarif_Stock!#REF!*100,(E3436-(E3436*H3436)-Produit_Tarif_Stock!#REF!)/Produit_Tarif_Stock!#REF!*100)</f>
        <v>#REF!</v>
      </c>
      <c r="R3436" s="523">
        <f t="shared" si="109"/>
        <v>0</v>
      </c>
      <c r="S3436" s="524" t="e">
        <f>Produit_Tarif_Stock!#REF!</f>
        <v>#REF!</v>
      </c>
    </row>
    <row r="3437" spans="1:19" ht="24.75" customHeight="1">
      <c r="A3437" s="228" t="e">
        <f>Produit_Tarif_Stock!#REF!</f>
        <v>#REF!</v>
      </c>
      <c r="B3437" s="118" t="e">
        <f>IF(Produit_Tarif_Stock!#REF!&lt;&gt;"",Produit_Tarif_Stock!#REF!,"")</f>
        <v>#REF!</v>
      </c>
      <c r="C3437" s="502" t="e">
        <f>IF(Produit_Tarif_Stock!#REF!&lt;&gt;"",Produit_Tarif_Stock!#REF!,"")</f>
        <v>#REF!</v>
      </c>
      <c r="D3437" s="505" t="e">
        <f>IF(Produit_Tarif_Stock!#REF!&lt;&gt;"",Produit_Tarif_Stock!#REF!,"")</f>
        <v>#REF!</v>
      </c>
      <c r="E3437" s="514" t="e">
        <f>IF(Produit_Tarif_Stock!#REF!&lt;&gt;0,Produit_Tarif_Stock!#REF!,"")</f>
        <v>#REF!</v>
      </c>
      <c r="F3437" s="2" t="e">
        <f>IF(Produit_Tarif_Stock!#REF!&lt;&gt;"",Produit_Tarif_Stock!#REF!,"")</f>
        <v>#REF!</v>
      </c>
      <c r="G3437" s="506" t="e">
        <f>IF(Produit_Tarif_Stock!#REF!&lt;&gt;0,Produit_Tarif_Stock!#REF!,"")</f>
        <v>#REF!</v>
      </c>
      <c r="I3437" s="506" t="str">
        <f t="shared" si="108"/>
        <v/>
      </c>
      <c r="J3437" s="2" t="e">
        <f>IF(Produit_Tarif_Stock!#REF!&lt;&gt;0,Produit_Tarif_Stock!#REF!,"")</f>
        <v>#REF!</v>
      </c>
      <c r="K3437" s="2" t="e">
        <f>IF(Produit_Tarif_Stock!#REF!&lt;&gt;0,Produit_Tarif_Stock!#REF!,"")</f>
        <v>#REF!</v>
      </c>
      <c r="L3437" s="114" t="e">
        <f>IF(Produit_Tarif_Stock!#REF!&lt;&gt;0,Produit_Tarif_Stock!#REF!,"")</f>
        <v>#REF!</v>
      </c>
      <c r="M3437" s="114" t="e">
        <f>IF(Produit_Tarif_Stock!#REF!&lt;&gt;0,Produit_Tarif_Stock!#REF!,"")</f>
        <v>#REF!</v>
      </c>
      <c r="N3437" s="454"/>
      <c r="P3437" s="2" t="e">
        <f>IF(Produit_Tarif_Stock!#REF!&lt;&gt;0,Produit_Tarif_Stock!#REF!,"")</f>
        <v>#REF!</v>
      </c>
      <c r="Q3437" s="518" t="e">
        <f>IF(Produit_Tarif_Stock!#REF!&lt;&gt;0,(E3437-(E3437*H3437)-Produit_Tarif_Stock!#REF!)/Produit_Tarif_Stock!#REF!*100,(E3437-(E3437*H3437)-Produit_Tarif_Stock!#REF!)/Produit_Tarif_Stock!#REF!*100)</f>
        <v>#REF!</v>
      </c>
      <c r="R3437" s="523">
        <f t="shared" si="109"/>
        <v>0</v>
      </c>
      <c r="S3437" s="524" t="e">
        <f>Produit_Tarif_Stock!#REF!</f>
        <v>#REF!</v>
      </c>
    </row>
    <row r="3438" spans="1:19" ht="24.75" customHeight="1">
      <c r="A3438" s="228" t="e">
        <f>Produit_Tarif_Stock!#REF!</f>
        <v>#REF!</v>
      </c>
      <c r="B3438" s="118" t="e">
        <f>IF(Produit_Tarif_Stock!#REF!&lt;&gt;"",Produit_Tarif_Stock!#REF!,"")</f>
        <v>#REF!</v>
      </c>
      <c r="C3438" s="502" t="e">
        <f>IF(Produit_Tarif_Stock!#REF!&lt;&gt;"",Produit_Tarif_Stock!#REF!,"")</f>
        <v>#REF!</v>
      </c>
      <c r="D3438" s="505" t="e">
        <f>IF(Produit_Tarif_Stock!#REF!&lt;&gt;"",Produit_Tarif_Stock!#REF!,"")</f>
        <v>#REF!</v>
      </c>
      <c r="E3438" s="514" t="e">
        <f>IF(Produit_Tarif_Stock!#REF!&lt;&gt;0,Produit_Tarif_Stock!#REF!,"")</f>
        <v>#REF!</v>
      </c>
      <c r="F3438" s="2" t="e">
        <f>IF(Produit_Tarif_Stock!#REF!&lt;&gt;"",Produit_Tarif_Stock!#REF!,"")</f>
        <v>#REF!</v>
      </c>
      <c r="G3438" s="506" t="e">
        <f>IF(Produit_Tarif_Stock!#REF!&lt;&gt;0,Produit_Tarif_Stock!#REF!,"")</f>
        <v>#REF!</v>
      </c>
      <c r="I3438" s="506" t="str">
        <f t="shared" si="108"/>
        <v/>
      </c>
      <c r="J3438" s="2" t="e">
        <f>IF(Produit_Tarif_Stock!#REF!&lt;&gt;0,Produit_Tarif_Stock!#REF!,"")</f>
        <v>#REF!</v>
      </c>
      <c r="K3438" s="2" t="e">
        <f>IF(Produit_Tarif_Stock!#REF!&lt;&gt;0,Produit_Tarif_Stock!#REF!,"")</f>
        <v>#REF!</v>
      </c>
      <c r="L3438" s="114" t="e">
        <f>IF(Produit_Tarif_Stock!#REF!&lt;&gt;0,Produit_Tarif_Stock!#REF!,"")</f>
        <v>#REF!</v>
      </c>
      <c r="M3438" s="114" t="e">
        <f>IF(Produit_Tarif_Stock!#REF!&lt;&gt;0,Produit_Tarif_Stock!#REF!,"")</f>
        <v>#REF!</v>
      </c>
      <c r="N3438" s="454"/>
      <c r="P3438" s="2" t="e">
        <f>IF(Produit_Tarif_Stock!#REF!&lt;&gt;0,Produit_Tarif_Stock!#REF!,"")</f>
        <v>#REF!</v>
      </c>
      <c r="Q3438" s="518" t="e">
        <f>IF(Produit_Tarif_Stock!#REF!&lt;&gt;0,(E3438-(E3438*H3438)-Produit_Tarif_Stock!#REF!)/Produit_Tarif_Stock!#REF!*100,(E3438-(E3438*H3438)-Produit_Tarif_Stock!#REF!)/Produit_Tarif_Stock!#REF!*100)</f>
        <v>#REF!</v>
      </c>
      <c r="R3438" s="523">
        <f t="shared" si="109"/>
        <v>0</v>
      </c>
      <c r="S3438" s="524" t="e">
        <f>Produit_Tarif_Stock!#REF!</f>
        <v>#REF!</v>
      </c>
    </row>
    <row r="3439" spans="1:19" ht="24.75" customHeight="1">
      <c r="A3439" s="228" t="e">
        <f>Produit_Tarif_Stock!#REF!</f>
        <v>#REF!</v>
      </c>
      <c r="B3439" s="118" t="e">
        <f>IF(Produit_Tarif_Stock!#REF!&lt;&gt;"",Produit_Tarif_Stock!#REF!,"")</f>
        <v>#REF!</v>
      </c>
      <c r="C3439" s="502" t="e">
        <f>IF(Produit_Tarif_Stock!#REF!&lt;&gt;"",Produit_Tarif_Stock!#REF!,"")</f>
        <v>#REF!</v>
      </c>
      <c r="D3439" s="505" t="e">
        <f>IF(Produit_Tarif_Stock!#REF!&lt;&gt;"",Produit_Tarif_Stock!#REF!,"")</f>
        <v>#REF!</v>
      </c>
      <c r="E3439" s="514" t="e">
        <f>IF(Produit_Tarif_Stock!#REF!&lt;&gt;0,Produit_Tarif_Stock!#REF!,"")</f>
        <v>#REF!</v>
      </c>
      <c r="F3439" s="2" t="e">
        <f>IF(Produit_Tarif_Stock!#REF!&lt;&gt;"",Produit_Tarif_Stock!#REF!,"")</f>
        <v>#REF!</v>
      </c>
      <c r="G3439" s="506" t="e">
        <f>IF(Produit_Tarif_Stock!#REF!&lt;&gt;0,Produit_Tarif_Stock!#REF!,"")</f>
        <v>#REF!</v>
      </c>
      <c r="I3439" s="506" t="str">
        <f t="shared" si="108"/>
        <v/>
      </c>
      <c r="J3439" s="2" t="e">
        <f>IF(Produit_Tarif_Stock!#REF!&lt;&gt;0,Produit_Tarif_Stock!#REF!,"")</f>
        <v>#REF!</v>
      </c>
      <c r="K3439" s="2" t="e">
        <f>IF(Produit_Tarif_Stock!#REF!&lt;&gt;0,Produit_Tarif_Stock!#REF!,"")</f>
        <v>#REF!</v>
      </c>
      <c r="L3439" s="114" t="e">
        <f>IF(Produit_Tarif_Stock!#REF!&lt;&gt;0,Produit_Tarif_Stock!#REF!,"")</f>
        <v>#REF!</v>
      </c>
      <c r="M3439" s="114" t="e">
        <f>IF(Produit_Tarif_Stock!#REF!&lt;&gt;0,Produit_Tarif_Stock!#REF!,"")</f>
        <v>#REF!</v>
      </c>
      <c r="N3439" s="454"/>
      <c r="P3439" s="2" t="e">
        <f>IF(Produit_Tarif_Stock!#REF!&lt;&gt;0,Produit_Tarif_Stock!#REF!,"")</f>
        <v>#REF!</v>
      </c>
      <c r="Q3439" s="518" t="e">
        <f>IF(Produit_Tarif_Stock!#REF!&lt;&gt;0,(E3439-(E3439*H3439)-Produit_Tarif_Stock!#REF!)/Produit_Tarif_Stock!#REF!*100,(E3439-(E3439*H3439)-Produit_Tarif_Stock!#REF!)/Produit_Tarif_Stock!#REF!*100)</f>
        <v>#REF!</v>
      </c>
      <c r="R3439" s="523">
        <f t="shared" si="109"/>
        <v>0</v>
      </c>
      <c r="S3439" s="524" t="e">
        <f>Produit_Tarif_Stock!#REF!</f>
        <v>#REF!</v>
      </c>
    </row>
    <row r="3440" spans="1:19" ht="24.75" customHeight="1">
      <c r="A3440" s="228" t="e">
        <f>Produit_Tarif_Stock!#REF!</f>
        <v>#REF!</v>
      </c>
      <c r="B3440" s="118" t="e">
        <f>IF(Produit_Tarif_Stock!#REF!&lt;&gt;"",Produit_Tarif_Stock!#REF!,"")</f>
        <v>#REF!</v>
      </c>
      <c r="C3440" s="502" t="e">
        <f>IF(Produit_Tarif_Stock!#REF!&lt;&gt;"",Produit_Tarif_Stock!#REF!,"")</f>
        <v>#REF!</v>
      </c>
      <c r="D3440" s="505" t="e">
        <f>IF(Produit_Tarif_Stock!#REF!&lt;&gt;"",Produit_Tarif_Stock!#REF!,"")</f>
        <v>#REF!</v>
      </c>
      <c r="E3440" s="514" t="e">
        <f>IF(Produit_Tarif_Stock!#REF!&lt;&gt;0,Produit_Tarif_Stock!#REF!,"")</f>
        <v>#REF!</v>
      </c>
      <c r="F3440" s="2" t="e">
        <f>IF(Produit_Tarif_Stock!#REF!&lt;&gt;"",Produit_Tarif_Stock!#REF!,"")</f>
        <v>#REF!</v>
      </c>
      <c r="G3440" s="506" t="e">
        <f>IF(Produit_Tarif_Stock!#REF!&lt;&gt;0,Produit_Tarif_Stock!#REF!,"")</f>
        <v>#REF!</v>
      </c>
      <c r="I3440" s="506" t="str">
        <f t="shared" si="108"/>
        <v/>
      </c>
      <c r="J3440" s="2" t="e">
        <f>IF(Produit_Tarif_Stock!#REF!&lt;&gt;0,Produit_Tarif_Stock!#REF!,"")</f>
        <v>#REF!</v>
      </c>
      <c r="K3440" s="2" t="e">
        <f>IF(Produit_Tarif_Stock!#REF!&lt;&gt;0,Produit_Tarif_Stock!#REF!,"")</f>
        <v>#REF!</v>
      </c>
      <c r="L3440" s="114" t="e">
        <f>IF(Produit_Tarif_Stock!#REF!&lt;&gt;0,Produit_Tarif_Stock!#REF!,"")</f>
        <v>#REF!</v>
      </c>
      <c r="M3440" s="114" t="e">
        <f>IF(Produit_Tarif_Stock!#REF!&lt;&gt;0,Produit_Tarif_Stock!#REF!,"")</f>
        <v>#REF!</v>
      </c>
      <c r="N3440" s="454"/>
      <c r="P3440" s="2" t="e">
        <f>IF(Produit_Tarif_Stock!#REF!&lt;&gt;0,Produit_Tarif_Stock!#REF!,"")</f>
        <v>#REF!</v>
      </c>
      <c r="Q3440" s="518" t="e">
        <f>IF(Produit_Tarif_Stock!#REF!&lt;&gt;0,(E3440-(E3440*H3440)-Produit_Tarif_Stock!#REF!)/Produit_Tarif_Stock!#REF!*100,(E3440-(E3440*H3440)-Produit_Tarif_Stock!#REF!)/Produit_Tarif_Stock!#REF!*100)</f>
        <v>#REF!</v>
      </c>
      <c r="R3440" s="523">
        <f t="shared" si="109"/>
        <v>0</v>
      </c>
      <c r="S3440" s="524" t="e">
        <f>Produit_Tarif_Stock!#REF!</f>
        <v>#REF!</v>
      </c>
    </row>
    <row r="3441" spans="1:19" ht="24.75" customHeight="1">
      <c r="A3441" s="228" t="e">
        <f>Produit_Tarif_Stock!#REF!</f>
        <v>#REF!</v>
      </c>
      <c r="B3441" s="118" t="e">
        <f>IF(Produit_Tarif_Stock!#REF!&lt;&gt;"",Produit_Tarif_Stock!#REF!,"")</f>
        <v>#REF!</v>
      </c>
      <c r="C3441" s="502" t="e">
        <f>IF(Produit_Tarif_Stock!#REF!&lt;&gt;"",Produit_Tarif_Stock!#REF!,"")</f>
        <v>#REF!</v>
      </c>
      <c r="D3441" s="505" t="e">
        <f>IF(Produit_Tarif_Stock!#REF!&lt;&gt;"",Produit_Tarif_Stock!#REF!,"")</f>
        <v>#REF!</v>
      </c>
      <c r="E3441" s="514" t="e">
        <f>IF(Produit_Tarif_Stock!#REF!&lt;&gt;0,Produit_Tarif_Stock!#REF!,"")</f>
        <v>#REF!</v>
      </c>
      <c r="F3441" s="2" t="e">
        <f>IF(Produit_Tarif_Stock!#REF!&lt;&gt;"",Produit_Tarif_Stock!#REF!,"")</f>
        <v>#REF!</v>
      </c>
      <c r="G3441" s="506" t="e">
        <f>IF(Produit_Tarif_Stock!#REF!&lt;&gt;0,Produit_Tarif_Stock!#REF!,"")</f>
        <v>#REF!</v>
      </c>
      <c r="I3441" s="506" t="str">
        <f t="shared" si="108"/>
        <v/>
      </c>
      <c r="J3441" s="2" t="e">
        <f>IF(Produit_Tarif_Stock!#REF!&lt;&gt;0,Produit_Tarif_Stock!#REF!,"")</f>
        <v>#REF!</v>
      </c>
      <c r="K3441" s="2" t="e">
        <f>IF(Produit_Tarif_Stock!#REF!&lt;&gt;0,Produit_Tarif_Stock!#REF!,"")</f>
        <v>#REF!</v>
      </c>
      <c r="L3441" s="114" t="e">
        <f>IF(Produit_Tarif_Stock!#REF!&lt;&gt;0,Produit_Tarif_Stock!#REF!,"")</f>
        <v>#REF!</v>
      </c>
      <c r="M3441" s="114" t="e">
        <f>IF(Produit_Tarif_Stock!#REF!&lt;&gt;0,Produit_Tarif_Stock!#REF!,"")</f>
        <v>#REF!</v>
      </c>
      <c r="N3441" s="454"/>
      <c r="P3441" s="2" t="e">
        <f>IF(Produit_Tarif_Stock!#REF!&lt;&gt;0,Produit_Tarif_Stock!#REF!,"")</f>
        <v>#REF!</v>
      </c>
      <c r="Q3441" s="518" t="e">
        <f>IF(Produit_Tarif_Stock!#REF!&lt;&gt;0,(E3441-(E3441*H3441)-Produit_Tarif_Stock!#REF!)/Produit_Tarif_Stock!#REF!*100,(E3441-(E3441*H3441)-Produit_Tarif_Stock!#REF!)/Produit_Tarif_Stock!#REF!*100)</f>
        <v>#REF!</v>
      </c>
      <c r="R3441" s="523">
        <f t="shared" si="109"/>
        <v>0</v>
      </c>
      <c r="S3441" s="524" t="e">
        <f>Produit_Tarif_Stock!#REF!</f>
        <v>#REF!</v>
      </c>
    </row>
    <row r="3442" spans="1:19" ht="24.75" customHeight="1">
      <c r="A3442" s="228" t="e">
        <f>Produit_Tarif_Stock!#REF!</f>
        <v>#REF!</v>
      </c>
      <c r="B3442" s="118" t="e">
        <f>IF(Produit_Tarif_Stock!#REF!&lt;&gt;"",Produit_Tarif_Stock!#REF!,"")</f>
        <v>#REF!</v>
      </c>
      <c r="C3442" s="502" t="e">
        <f>IF(Produit_Tarif_Stock!#REF!&lt;&gt;"",Produit_Tarif_Stock!#REF!,"")</f>
        <v>#REF!</v>
      </c>
      <c r="D3442" s="505" t="e">
        <f>IF(Produit_Tarif_Stock!#REF!&lt;&gt;"",Produit_Tarif_Stock!#REF!,"")</f>
        <v>#REF!</v>
      </c>
      <c r="E3442" s="514" t="e">
        <f>IF(Produit_Tarif_Stock!#REF!&lt;&gt;0,Produit_Tarif_Stock!#REF!,"")</f>
        <v>#REF!</v>
      </c>
      <c r="F3442" s="2" t="e">
        <f>IF(Produit_Tarif_Stock!#REF!&lt;&gt;"",Produit_Tarif_Stock!#REF!,"")</f>
        <v>#REF!</v>
      </c>
      <c r="G3442" s="506" t="e">
        <f>IF(Produit_Tarif_Stock!#REF!&lt;&gt;0,Produit_Tarif_Stock!#REF!,"")</f>
        <v>#REF!</v>
      </c>
      <c r="I3442" s="506" t="str">
        <f t="shared" si="108"/>
        <v/>
      </c>
      <c r="J3442" s="2" t="e">
        <f>IF(Produit_Tarif_Stock!#REF!&lt;&gt;0,Produit_Tarif_Stock!#REF!,"")</f>
        <v>#REF!</v>
      </c>
      <c r="K3442" s="2" t="e">
        <f>IF(Produit_Tarif_Stock!#REF!&lt;&gt;0,Produit_Tarif_Stock!#REF!,"")</f>
        <v>#REF!</v>
      </c>
      <c r="L3442" s="114" t="e">
        <f>IF(Produit_Tarif_Stock!#REF!&lt;&gt;0,Produit_Tarif_Stock!#REF!,"")</f>
        <v>#REF!</v>
      </c>
      <c r="M3442" s="114" t="e">
        <f>IF(Produit_Tarif_Stock!#REF!&lt;&gt;0,Produit_Tarif_Stock!#REF!,"")</f>
        <v>#REF!</v>
      </c>
      <c r="N3442" s="454"/>
      <c r="P3442" s="2" t="e">
        <f>IF(Produit_Tarif_Stock!#REF!&lt;&gt;0,Produit_Tarif_Stock!#REF!,"")</f>
        <v>#REF!</v>
      </c>
      <c r="Q3442" s="518" t="e">
        <f>IF(Produit_Tarif_Stock!#REF!&lt;&gt;0,(E3442-(E3442*H3442)-Produit_Tarif_Stock!#REF!)/Produit_Tarif_Stock!#REF!*100,(E3442-(E3442*H3442)-Produit_Tarif_Stock!#REF!)/Produit_Tarif_Stock!#REF!*100)</f>
        <v>#REF!</v>
      </c>
      <c r="R3442" s="523">
        <f t="shared" si="109"/>
        <v>0</v>
      </c>
      <c r="S3442" s="524" t="e">
        <f>Produit_Tarif_Stock!#REF!</f>
        <v>#REF!</v>
      </c>
    </row>
    <row r="3443" spans="1:19" ht="24.75" customHeight="1">
      <c r="A3443" s="228" t="e">
        <f>Produit_Tarif_Stock!#REF!</f>
        <v>#REF!</v>
      </c>
      <c r="B3443" s="118" t="e">
        <f>IF(Produit_Tarif_Stock!#REF!&lt;&gt;"",Produit_Tarif_Stock!#REF!,"")</f>
        <v>#REF!</v>
      </c>
      <c r="C3443" s="502" t="e">
        <f>IF(Produit_Tarif_Stock!#REF!&lt;&gt;"",Produit_Tarif_Stock!#REF!,"")</f>
        <v>#REF!</v>
      </c>
      <c r="D3443" s="505" t="e">
        <f>IF(Produit_Tarif_Stock!#REF!&lt;&gt;"",Produit_Tarif_Stock!#REF!,"")</f>
        <v>#REF!</v>
      </c>
      <c r="E3443" s="514" t="e">
        <f>IF(Produit_Tarif_Stock!#REF!&lt;&gt;0,Produit_Tarif_Stock!#REF!,"")</f>
        <v>#REF!</v>
      </c>
      <c r="F3443" s="2" t="e">
        <f>IF(Produit_Tarif_Stock!#REF!&lt;&gt;"",Produit_Tarif_Stock!#REF!,"")</f>
        <v>#REF!</v>
      </c>
      <c r="G3443" s="506" t="e">
        <f>IF(Produit_Tarif_Stock!#REF!&lt;&gt;0,Produit_Tarif_Stock!#REF!,"")</f>
        <v>#REF!</v>
      </c>
      <c r="I3443" s="506" t="str">
        <f t="shared" si="108"/>
        <v/>
      </c>
      <c r="J3443" s="2" t="e">
        <f>IF(Produit_Tarif_Stock!#REF!&lt;&gt;0,Produit_Tarif_Stock!#REF!,"")</f>
        <v>#REF!</v>
      </c>
      <c r="K3443" s="2" t="e">
        <f>IF(Produit_Tarif_Stock!#REF!&lt;&gt;0,Produit_Tarif_Stock!#REF!,"")</f>
        <v>#REF!</v>
      </c>
      <c r="L3443" s="114" t="e">
        <f>IF(Produit_Tarif_Stock!#REF!&lt;&gt;0,Produit_Tarif_Stock!#REF!,"")</f>
        <v>#REF!</v>
      </c>
      <c r="M3443" s="114" t="e">
        <f>IF(Produit_Tarif_Stock!#REF!&lt;&gt;0,Produit_Tarif_Stock!#REF!,"")</f>
        <v>#REF!</v>
      </c>
      <c r="N3443" s="454"/>
      <c r="P3443" s="2" t="e">
        <f>IF(Produit_Tarif_Stock!#REF!&lt;&gt;0,Produit_Tarif_Stock!#REF!,"")</f>
        <v>#REF!</v>
      </c>
      <c r="Q3443" s="518" t="e">
        <f>IF(Produit_Tarif_Stock!#REF!&lt;&gt;0,(E3443-(E3443*H3443)-Produit_Tarif_Stock!#REF!)/Produit_Tarif_Stock!#REF!*100,(E3443-(E3443*H3443)-Produit_Tarif_Stock!#REF!)/Produit_Tarif_Stock!#REF!*100)</f>
        <v>#REF!</v>
      </c>
      <c r="R3443" s="523">
        <f t="shared" si="109"/>
        <v>0</v>
      </c>
      <c r="S3443" s="524" t="e">
        <f>Produit_Tarif_Stock!#REF!</f>
        <v>#REF!</v>
      </c>
    </row>
    <row r="3444" spans="1:19" ht="24.75" customHeight="1">
      <c r="A3444" s="228" t="e">
        <f>Produit_Tarif_Stock!#REF!</f>
        <v>#REF!</v>
      </c>
      <c r="B3444" s="118" t="e">
        <f>IF(Produit_Tarif_Stock!#REF!&lt;&gt;"",Produit_Tarif_Stock!#REF!,"")</f>
        <v>#REF!</v>
      </c>
      <c r="C3444" s="502" t="e">
        <f>IF(Produit_Tarif_Stock!#REF!&lt;&gt;"",Produit_Tarif_Stock!#REF!,"")</f>
        <v>#REF!</v>
      </c>
      <c r="D3444" s="505" t="e">
        <f>IF(Produit_Tarif_Stock!#REF!&lt;&gt;"",Produit_Tarif_Stock!#REF!,"")</f>
        <v>#REF!</v>
      </c>
      <c r="E3444" s="514" t="e">
        <f>IF(Produit_Tarif_Stock!#REF!&lt;&gt;0,Produit_Tarif_Stock!#REF!,"")</f>
        <v>#REF!</v>
      </c>
      <c r="F3444" s="2" t="e">
        <f>IF(Produit_Tarif_Stock!#REF!&lt;&gt;"",Produit_Tarif_Stock!#REF!,"")</f>
        <v>#REF!</v>
      </c>
      <c r="G3444" s="506" t="e">
        <f>IF(Produit_Tarif_Stock!#REF!&lt;&gt;0,Produit_Tarif_Stock!#REF!,"")</f>
        <v>#REF!</v>
      </c>
      <c r="I3444" s="506" t="str">
        <f t="shared" si="108"/>
        <v/>
      </c>
      <c r="J3444" s="2" t="e">
        <f>IF(Produit_Tarif_Stock!#REF!&lt;&gt;0,Produit_Tarif_Stock!#REF!,"")</f>
        <v>#REF!</v>
      </c>
      <c r="K3444" s="2" t="e">
        <f>IF(Produit_Tarif_Stock!#REF!&lt;&gt;0,Produit_Tarif_Stock!#REF!,"")</f>
        <v>#REF!</v>
      </c>
      <c r="L3444" s="114" t="e">
        <f>IF(Produit_Tarif_Stock!#REF!&lt;&gt;0,Produit_Tarif_Stock!#REF!,"")</f>
        <v>#REF!</v>
      </c>
      <c r="M3444" s="114" t="e">
        <f>IF(Produit_Tarif_Stock!#REF!&lt;&gt;0,Produit_Tarif_Stock!#REF!,"")</f>
        <v>#REF!</v>
      </c>
      <c r="N3444" s="454"/>
      <c r="P3444" s="2" t="e">
        <f>IF(Produit_Tarif_Stock!#REF!&lt;&gt;0,Produit_Tarif_Stock!#REF!,"")</f>
        <v>#REF!</v>
      </c>
      <c r="Q3444" s="518" t="e">
        <f>IF(Produit_Tarif_Stock!#REF!&lt;&gt;0,(E3444-(E3444*H3444)-Produit_Tarif_Stock!#REF!)/Produit_Tarif_Stock!#REF!*100,(E3444-(E3444*H3444)-Produit_Tarif_Stock!#REF!)/Produit_Tarif_Stock!#REF!*100)</f>
        <v>#REF!</v>
      </c>
      <c r="R3444" s="523">
        <f t="shared" si="109"/>
        <v>0</v>
      </c>
      <c r="S3444" s="524" t="e">
        <f>Produit_Tarif_Stock!#REF!</f>
        <v>#REF!</v>
      </c>
    </row>
    <row r="3445" spans="1:19" ht="24.75" customHeight="1">
      <c r="A3445" s="228" t="e">
        <f>Produit_Tarif_Stock!#REF!</f>
        <v>#REF!</v>
      </c>
      <c r="B3445" s="118" t="e">
        <f>IF(Produit_Tarif_Stock!#REF!&lt;&gt;"",Produit_Tarif_Stock!#REF!,"")</f>
        <v>#REF!</v>
      </c>
      <c r="C3445" s="502" t="e">
        <f>IF(Produit_Tarif_Stock!#REF!&lt;&gt;"",Produit_Tarif_Stock!#REF!,"")</f>
        <v>#REF!</v>
      </c>
      <c r="D3445" s="505" t="e">
        <f>IF(Produit_Tarif_Stock!#REF!&lt;&gt;"",Produit_Tarif_Stock!#REF!,"")</f>
        <v>#REF!</v>
      </c>
      <c r="E3445" s="514" t="e">
        <f>IF(Produit_Tarif_Stock!#REF!&lt;&gt;0,Produit_Tarif_Stock!#REF!,"")</f>
        <v>#REF!</v>
      </c>
      <c r="F3445" s="2" t="e">
        <f>IF(Produit_Tarif_Stock!#REF!&lt;&gt;"",Produit_Tarif_Stock!#REF!,"")</f>
        <v>#REF!</v>
      </c>
      <c r="G3445" s="506" t="e">
        <f>IF(Produit_Tarif_Stock!#REF!&lt;&gt;0,Produit_Tarif_Stock!#REF!,"")</f>
        <v>#REF!</v>
      </c>
      <c r="I3445" s="506" t="str">
        <f t="shared" si="108"/>
        <v/>
      </c>
      <c r="J3445" s="2" t="e">
        <f>IF(Produit_Tarif_Stock!#REF!&lt;&gt;0,Produit_Tarif_Stock!#REF!,"")</f>
        <v>#REF!</v>
      </c>
      <c r="K3445" s="2" t="e">
        <f>IF(Produit_Tarif_Stock!#REF!&lt;&gt;0,Produit_Tarif_Stock!#REF!,"")</f>
        <v>#REF!</v>
      </c>
      <c r="L3445" s="114" t="e">
        <f>IF(Produit_Tarif_Stock!#REF!&lt;&gt;0,Produit_Tarif_Stock!#REF!,"")</f>
        <v>#REF!</v>
      </c>
      <c r="M3445" s="114" t="e">
        <f>IF(Produit_Tarif_Stock!#REF!&lt;&gt;0,Produit_Tarif_Stock!#REF!,"")</f>
        <v>#REF!</v>
      </c>
      <c r="N3445" s="454"/>
      <c r="P3445" s="2" t="e">
        <f>IF(Produit_Tarif_Stock!#REF!&lt;&gt;0,Produit_Tarif_Stock!#REF!,"")</f>
        <v>#REF!</v>
      </c>
      <c r="Q3445" s="518" t="e">
        <f>IF(Produit_Tarif_Stock!#REF!&lt;&gt;0,(E3445-(E3445*H3445)-Produit_Tarif_Stock!#REF!)/Produit_Tarif_Stock!#REF!*100,(E3445-(E3445*H3445)-Produit_Tarif_Stock!#REF!)/Produit_Tarif_Stock!#REF!*100)</f>
        <v>#REF!</v>
      </c>
      <c r="R3445" s="523">
        <f t="shared" si="109"/>
        <v>0</v>
      </c>
      <c r="S3445" s="524" t="e">
        <f>Produit_Tarif_Stock!#REF!</f>
        <v>#REF!</v>
      </c>
    </row>
    <row r="3446" spans="1:19" ht="24.75" customHeight="1">
      <c r="A3446" s="228" t="e">
        <f>Produit_Tarif_Stock!#REF!</f>
        <v>#REF!</v>
      </c>
      <c r="B3446" s="118" t="e">
        <f>IF(Produit_Tarif_Stock!#REF!&lt;&gt;"",Produit_Tarif_Stock!#REF!,"")</f>
        <v>#REF!</v>
      </c>
      <c r="C3446" s="502" t="e">
        <f>IF(Produit_Tarif_Stock!#REF!&lt;&gt;"",Produit_Tarif_Stock!#REF!,"")</f>
        <v>#REF!</v>
      </c>
      <c r="D3446" s="505" t="e">
        <f>IF(Produit_Tarif_Stock!#REF!&lt;&gt;"",Produit_Tarif_Stock!#REF!,"")</f>
        <v>#REF!</v>
      </c>
      <c r="E3446" s="514" t="e">
        <f>IF(Produit_Tarif_Stock!#REF!&lt;&gt;0,Produit_Tarif_Stock!#REF!,"")</f>
        <v>#REF!</v>
      </c>
      <c r="F3446" s="2" t="e">
        <f>IF(Produit_Tarif_Stock!#REF!&lt;&gt;"",Produit_Tarif_Stock!#REF!,"")</f>
        <v>#REF!</v>
      </c>
      <c r="G3446" s="506" t="e">
        <f>IF(Produit_Tarif_Stock!#REF!&lt;&gt;0,Produit_Tarif_Stock!#REF!,"")</f>
        <v>#REF!</v>
      </c>
      <c r="I3446" s="506" t="str">
        <f t="shared" si="108"/>
        <v/>
      </c>
      <c r="J3446" s="2" t="e">
        <f>IF(Produit_Tarif_Stock!#REF!&lt;&gt;0,Produit_Tarif_Stock!#REF!,"")</f>
        <v>#REF!</v>
      </c>
      <c r="K3446" s="2" t="e">
        <f>IF(Produit_Tarif_Stock!#REF!&lt;&gt;0,Produit_Tarif_Stock!#REF!,"")</f>
        <v>#REF!</v>
      </c>
      <c r="L3446" s="114" t="e">
        <f>IF(Produit_Tarif_Stock!#REF!&lt;&gt;0,Produit_Tarif_Stock!#REF!,"")</f>
        <v>#REF!</v>
      </c>
      <c r="M3446" s="114" t="e">
        <f>IF(Produit_Tarif_Stock!#REF!&lt;&gt;0,Produit_Tarif_Stock!#REF!,"")</f>
        <v>#REF!</v>
      </c>
      <c r="N3446" s="454"/>
      <c r="P3446" s="2" t="e">
        <f>IF(Produit_Tarif_Stock!#REF!&lt;&gt;0,Produit_Tarif_Stock!#REF!,"")</f>
        <v>#REF!</v>
      </c>
      <c r="Q3446" s="518" t="e">
        <f>IF(Produit_Tarif_Stock!#REF!&lt;&gt;0,(E3446-(E3446*H3446)-Produit_Tarif_Stock!#REF!)/Produit_Tarif_Stock!#REF!*100,(E3446-(E3446*H3446)-Produit_Tarif_Stock!#REF!)/Produit_Tarif_Stock!#REF!*100)</f>
        <v>#REF!</v>
      </c>
      <c r="R3446" s="523">
        <f t="shared" si="109"/>
        <v>0</v>
      </c>
      <c r="S3446" s="524" t="e">
        <f>Produit_Tarif_Stock!#REF!</f>
        <v>#REF!</v>
      </c>
    </row>
    <row r="3447" spans="1:19" ht="24.75" customHeight="1">
      <c r="A3447" s="228" t="e">
        <f>Produit_Tarif_Stock!#REF!</f>
        <v>#REF!</v>
      </c>
      <c r="B3447" s="118" t="e">
        <f>IF(Produit_Tarif_Stock!#REF!&lt;&gt;"",Produit_Tarif_Stock!#REF!,"")</f>
        <v>#REF!</v>
      </c>
      <c r="C3447" s="502" t="e">
        <f>IF(Produit_Tarif_Stock!#REF!&lt;&gt;"",Produit_Tarif_Stock!#REF!,"")</f>
        <v>#REF!</v>
      </c>
      <c r="D3447" s="505" t="e">
        <f>IF(Produit_Tarif_Stock!#REF!&lt;&gt;"",Produit_Tarif_Stock!#REF!,"")</f>
        <v>#REF!</v>
      </c>
      <c r="E3447" s="514" t="e">
        <f>IF(Produit_Tarif_Stock!#REF!&lt;&gt;0,Produit_Tarif_Stock!#REF!,"")</f>
        <v>#REF!</v>
      </c>
      <c r="F3447" s="2" t="e">
        <f>IF(Produit_Tarif_Stock!#REF!&lt;&gt;"",Produit_Tarif_Stock!#REF!,"")</f>
        <v>#REF!</v>
      </c>
      <c r="G3447" s="506" t="e">
        <f>IF(Produit_Tarif_Stock!#REF!&lt;&gt;0,Produit_Tarif_Stock!#REF!,"")</f>
        <v>#REF!</v>
      </c>
      <c r="I3447" s="506" t="str">
        <f t="shared" si="108"/>
        <v/>
      </c>
      <c r="J3447" s="2" t="e">
        <f>IF(Produit_Tarif_Stock!#REF!&lt;&gt;0,Produit_Tarif_Stock!#REF!,"")</f>
        <v>#REF!</v>
      </c>
      <c r="K3447" s="2" t="e">
        <f>IF(Produit_Tarif_Stock!#REF!&lt;&gt;0,Produit_Tarif_Stock!#REF!,"")</f>
        <v>#REF!</v>
      </c>
      <c r="L3447" s="114" t="e">
        <f>IF(Produit_Tarif_Stock!#REF!&lt;&gt;0,Produit_Tarif_Stock!#REF!,"")</f>
        <v>#REF!</v>
      </c>
      <c r="M3447" s="114" t="e">
        <f>IF(Produit_Tarif_Stock!#REF!&lt;&gt;0,Produit_Tarif_Stock!#REF!,"")</f>
        <v>#REF!</v>
      </c>
      <c r="N3447" s="454"/>
      <c r="P3447" s="2" t="e">
        <f>IF(Produit_Tarif_Stock!#REF!&lt;&gt;0,Produit_Tarif_Stock!#REF!,"")</f>
        <v>#REF!</v>
      </c>
      <c r="Q3447" s="518" t="e">
        <f>IF(Produit_Tarif_Stock!#REF!&lt;&gt;0,(E3447-(E3447*H3447)-Produit_Tarif_Stock!#REF!)/Produit_Tarif_Stock!#REF!*100,(E3447-(E3447*H3447)-Produit_Tarif_Stock!#REF!)/Produit_Tarif_Stock!#REF!*100)</f>
        <v>#REF!</v>
      </c>
      <c r="R3447" s="523">
        <f t="shared" si="109"/>
        <v>0</v>
      </c>
      <c r="S3447" s="524" t="e">
        <f>Produit_Tarif_Stock!#REF!</f>
        <v>#REF!</v>
      </c>
    </row>
    <row r="3448" spans="1:19" ht="24.75" customHeight="1">
      <c r="A3448" s="228" t="e">
        <f>Produit_Tarif_Stock!#REF!</f>
        <v>#REF!</v>
      </c>
      <c r="B3448" s="118" t="e">
        <f>IF(Produit_Tarif_Stock!#REF!&lt;&gt;"",Produit_Tarif_Stock!#REF!,"")</f>
        <v>#REF!</v>
      </c>
      <c r="C3448" s="502" t="e">
        <f>IF(Produit_Tarif_Stock!#REF!&lt;&gt;"",Produit_Tarif_Stock!#REF!,"")</f>
        <v>#REF!</v>
      </c>
      <c r="D3448" s="505" t="e">
        <f>IF(Produit_Tarif_Stock!#REF!&lt;&gt;"",Produit_Tarif_Stock!#REF!,"")</f>
        <v>#REF!</v>
      </c>
      <c r="E3448" s="514" t="e">
        <f>IF(Produit_Tarif_Stock!#REF!&lt;&gt;0,Produit_Tarif_Stock!#REF!,"")</f>
        <v>#REF!</v>
      </c>
      <c r="F3448" s="2" t="e">
        <f>IF(Produit_Tarif_Stock!#REF!&lt;&gt;"",Produit_Tarif_Stock!#REF!,"")</f>
        <v>#REF!</v>
      </c>
      <c r="G3448" s="506" t="e">
        <f>IF(Produit_Tarif_Stock!#REF!&lt;&gt;0,Produit_Tarif_Stock!#REF!,"")</f>
        <v>#REF!</v>
      </c>
      <c r="I3448" s="506" t="str">
        <f t="shared" si="108"/>
        <v/>
      </c>
      <c r="J3448" s="2" t="e">
        <f>IF(Produit_Tarif_Stock!#REF!&lt;&gt;0,Produit_Tarif_Stock!#REF!,"")</f>
        <v>#REF!</v>
      </c>
      <c r="K3448" s="2" t="e">
        <f>IF(Produit_Tarif_Stock!#REF!&lt;&gt;0,Produit_Tarif_Stock!#REF!,"")</f>
        <v>#REF!</v>
      </c>
      <c r="L3448" s="114" t="e">
        <f>IF(Produit_Tarif_Stock!#REF!&lt;&gt;0,Produit_Tarif_Stock!#REF!,"")</f>
        <v>#REF!</v>
      </c>
      <c r="M3448" s="114" t="e">
        <f>IF(Produit_Tarif_Stock!#REF!&lt;&gt;0,Produit_Tarif_Stock!#REF!,"")</f>
        <v>#REF!</v>
      </c>
      <c r="N3448" s="454"/>
      <c r="P3448" s="2" t="e">
        <f>IF(Produit_Tarif_Stock!#REF!&lt;&gt;0,Produit_Tarif_Stock!#REF!,"")</f>
        <v>#REF!</v>
      </c>
      <c r="Q3448" s="518" t="e">
        <f>IF(Produit_Tarif_Stock!#REF!&lt;&gt;0,(E3448-(E3448*H3448)-Produit_Tarif_Stock!#REF!)/Produit_Tarif_Stock!#REF!*100,(E3448-(E3448*H3448)-Produit_Tarif_Stock!#REF!)/Produit_Tarif_Stock!#REF!*100)</f>
        <v>#REF!</v>
      </c>
      <c r="R3448" s="523">
        <f t="shared" si="109"/>
        <v>0</v>
      </c>
      <c r="S3448" s="524" t="e">
        <f>Produit_Tarif_Stock!#REF!</f>
        <v>#REF!</v>
      </c>
    </row>
    <row r="3449" spans="1:19" ht="24.75" customHeight="1">
      <c r="A3449" s="228" t="e">
        <f>Produit_Tarif_Stock!#REF!</f>
        <v>#REF!</v>
      </c>
      <c r="B3449" s="118" t="e">
        <f>IF(Produit_Tarif_Stock!#REF!&lt;&gt;"",Produit_Tarif_Stock!#REF!,"")</f>
        <v>#REF!</v>
      </c>
      <c r="C3449" s="502" t="e">
        <f>IF(Produit_Tarif_Stock!#REF!&lt;&gt;"",Produit_Tarif_Stock!#REF!,"")</f>
        <v>#REF!</v>
      </c>
      <c r="D3449" s="505" t="e">
        <f>IF(Produit_Tarif_Stock!#REF!&lt;&gt;"",Produit_Tarif_Stock!#REF!,"")</f>
        <v>#REF!</v>
      </c>
      <c r="E3449" s="514" t="e">
        <f>IF(Produit_Tarif_Stock!#REF!&lt;&gt;0,Produit_Tarif_Stock!#REF!,"")</f>
        <v>#REF!</v>
      </c>
      <c r="F3449" s="2" t="e">
        <f>IF(Produit_Tarif_Stock!#REF!&lt;&gt;"",Produit_Tarif_Stock!#REF!,"")</f>
        <v>#REF!</v>
      </c>
      <c r="G3449" s="506" t="e">
        <f>IF(Produit_Tarif_Stock!#REF!&lt;&gt;0,Produit_Tarif_Stock!#REF!,"")</f>
        <v>#REF!</v>
      </c>
      <c r="I3449" s="506" t="str">
        <f t="shared" si="108"/>
        <v/>
      </c>
      <c r="J3449" s="2" t="e">
        <f>IF(Produit_Tarif_Stock!#REF!&lt;&gt;0,Produit_Tarif_Stock!#REF!,"")</f>
        <v>#REF!</v>
      </c>
      <c r="K3449" s="2" t="e">
        <f>IF(Produit_Tarif_Stock!#REF!&lt;&gt;0,Produit_Tarif_Stock!#REF!,"")</f>
        <v>#REF!</v>
      </c>
      <c r="L3449" s="114" t="e">
        <f>IF(Produit_Tarif_Stock!#REF!&lt;&gt;0,Produit_Tarif_Stock!#REF!,"")</f>
        <v>#REF!</v>
      </c>
      <c r="M3449" s="114" t="e">
        <f>IF(Produit_Tarif_Stock!#REF!&lt;&gt;0,Produit_Tarif_Stock!#REF!,"")</f>
        <v>#REF!</v>
      </c>
      <c r="N3449" s="454"/>
      <c r="P3449" s="2" t="e">
        <f>IF(Produit_Tarif_Stock!#REF!&lt;&gt;0,Produit_Tarif_Stock!#REF!,"")</f>
        <v>#REF!</v>
      </c>
      <c r="Q3449" s="518" t="e">
        <f>IF(Produit_Tarif_Stock!#REF!&lt;&gt;0,(E3449-(E3449*H3449)-Produit_Tarif_Stock!#REF!)/Produit_Tarif_Stock!#REF!*100,(E3449-(E3449*H3449)-Produit_Tarif_Stock!#REF!)/Produit_Tarif_Stock!#REF!*100)</f>
        <v>#REF!</v>
      </c>
      <c r="R3449" s="523">
        <f t="shared" si="109"/>
        <v>0</v>
      </c>
      <c r="S3449" s="524" t="e">
        <f>Produit_Tarif_Stock!#REF!</f>
        <v>#REF!</v>
      </c>
    </row>
    <row r="3450" spans="1:19" ht="24.75" customHeight="1">
      <c r="A3450" s="228" t="e">
        <f>Produit_Tarif_Stock!#REF!</f>
        <v>#REF!</v>
      </c>
      <c r="B3450" s="118" t="e">
        <f>IF(Produit_Tarif_Stock!#REF!&lt;&gt;"",Produit_Tarif_Stock!#REF!,"")</f>
        <v>#REF!</v>
      </c>
      <c r="C3450" s="502" t="e">
        <f>IF(Produit_Tarif_Stock!#REF!&lt;&gt;"",Produit_Tarif_Stock!#REF!,"")</f>
        <v>#REF!</v>
      </c>
      <c r="D3450" s="505" t="e">
        <f>IF(Produit_Tarif_Stock!#REF!&lt;&gt;"",Produit_Tarif_Stock!#REF!,"")</f>
        <v>#REF!</v>
      </c>
      <c r="E3450" s="514" t="e">
        <f>IF(Produit_Tarif_Stock!#REF!&lt;&gt;0,Produit_Tarif_Stock!#REF!,"")</f>
        <v>#REF!</v>
      </c>
      <c r="F3450" s="2" t="e">
        <f>IF(Produit_Tarif_Stock!#REF!&lt;&gt;"",Produit_Tarif_Stock!#REF!,"")</f>
        <v>#REF!</v>
      </c>
      <c r="G3450" s="506" t="e">
        <f>IF(Produit_Tarif_Stock!#REF!&lt;&gt;0,Produit_Tarif_Stock!#REF!,"")</f>
        <v>#REF!</v>
      </c>
      <c r="I3450" s="506" t="str">
        <f t="shared" si="108"/>
        <v/>
      </c>
      <c r="J3450" s="2" t="e">
        <f>IF(Produit_Tarif_Stock!#REF!&lt;&gt;0,Produit_Tarif_Stock!#REF!,"")</f>
        <v>#REF!</v>
      </c>
      <c r="K3450" s="2" t="e">
        <f>IF(Produit_Tarif_Stock!#REF!&lt;&gt;0,Produit_Tarif_Stock!#REF!,"")</f>
        <v>#REF!</v>
      </c>
      <c r="L3450" s="114" t="e">
        <f>IF(Produit_Tarif_Stock!#REF!&lt;&gt;0,Produit_Tarif_Stock!#REF!,"")</f>
        <v>#REF!</v>
      </c>
      <c r="M3450" s="114" t="e">
        <f>IF(Produit_Tarif_Stock!#REF!&lt;&gt;0,Produit_Tarif_Stock!#REF!,"")</f>
        <v>#REF!</v>
      </c>
      <c r="N3450" s="454"/>
      <c r="P3450" s="2" t="e">
        <f>IF(Produit_Tarif_Stock!#REF!&lt;&gt;0,Produit_Tarif_Stock!#REF!,"")</f>
        <v>#REF!</v>
      </c>
      <c r="Q3450" s="518" t="e">
        <f>IF(Produit_Tarif_Stock!#REF!&lt;&gt;0,(E3450-(E3450*H3450)-Produit_Tarif_Stock!#REF!)/Produit_Tarif_Stock!#REF!*100,(E3450-(E3450*H3450)-Produit_Tarif_Stock!#REF!)/Produit_Tarif_Stock!#REF!*100)</f>
        <v>#REF!</v>
      </c>
      <c r="R3450" s="523">
        <f t="shared" si="109"/>
        <v>0</v>
      </c>
      <c r="S3450" s="524" t="e">
        <f>Produit_Tarif_Stock!#REF!</f>
        <v>#REF!</v>
      </c>
    </row>
    <row r="3451" spans="1:19" ht="24.75" customHeight="1">
      <c r="A3451" s="228" t="e">
        <f>Produit_Tarif_Stock!#REF!</f>
        <v>#REF!</v>
      </c>
      <c r="B3451" s="118" t="e">
        <f>IF(Produit_Tarif_Stock!#REF!&lt;&gt;"",Produit_Tarif_Stock!#REF!,"")</f>
        <v>#REF!</v>
      </c>
      <c r="C3451" s="502" t="e">
        <f>IF(Produit_Tarif_Stock!#REF!&lt;&gt;"",Produit_Tarif_Stock!#REF!,"")</f>
        <v>#REF!</v>
      </c>
      <c r="D3451" s="505" t="e">
        <f>IF(Produit_Tarif_Stock!#REF!&lt;&gt;"",Produit_Tarif_Stock!#REF!,"")</f>
        <v>#REF!</v>
      </c>
      <c r="E3451" s="514" t="e">
        <f>IF(Produit_Tarif_Stock!#REF!&lt;&gt;0,Produit_Tarif_Stock!#REF!,"")</f>
        <v>#REF!</v>
      </c>
      <c r="F3451" s="2" t="e">
        <f>IF(Produit_Tarif_Stock!#REF!&lt;&gt;"",Produit_Tarif_Stock!#REF!,"")</f>
        <v>#REF!</v>
      </c>
      <c r="G3451" s="506" t="e">
        <f>IF(Produit_Tarif_Stock!#REF!&lt;&gt;0,Produit_Tarif_Stock!#REF!,"")</f>
        <v>#REF!</v>
      </c>
      <c r="I3451" s="506" t="str">
        <f t="shared" si="108"/>
        <v/>
      </c>
      <c r="J3451" s="2" t="e">
        <f>IF(Produit_Tarif_Stock!#REF!&lt;&gt;0,Produit_Tarif_Stock!#REF!,"")</f>
        <v>#REF!</v>
      </c>
      <c r="K3451" s="2" t="e">
        <f>IF(Produit_Tarif_Stock!#REF!&lt;&gt;0,Produit_Tarif_Stock!#REF!,"")</f>
        <v>#REF!</v>
      </c>
      <c r="L3451" s="114" t="e">
        <f>IF(Produit_Tarif_Stock!#REF!&lt;&gt;0,Produit_Tarif_Stock!#REF!,"")</f>
        <v>#REF!</v>
      </c>
      <c r="M3451" s="114" t="e">
        <f>IF(Produit_Tarif_Stock!#REF!&lt;&gt;0,Produit_Tarif_Stock!#REF!,"")</f>
        <v>#REF!</v>
      </c>
      <c r="N3451" s="454"/>
      <c r="P3451" s="2" t="e">
        <f>IF(Produit_Tarif_Stock!#REF!&lt;&gt;0,Produit_Tarif_Stock!#REF!,"")</f>
        <v>#REF!</v>
      </c>
      <c r="Q3451" s="518" t="e">
        <f>IF(Produit_Tarif_Stock!#REF!&lt;&gt;0,(E3451-(E3451*H3451)-Produit_Tarif_Stock!#REF!)/Produit_Tarif_Stock!#REF!*100,(E3451-(E3451*H3451)-Produit_Tarif_Stock!#REF!)/Produit_Tarif_Stock!#REF!*100)</f>
        <v>#REF!</v>
      </c>
      <c r="R3451" s="523">
        <f t="shared" si="109"/>
        <v>0</v>
      </c>
      <c r="S3451" s="524" t="e">
        <f>Produit_Tarif_Stock!#REF!</f>
        <v>#REF!</v>
      </c>
    </row>
    <row r="3452" spans="1:19" ht="24.75" customHeight="1">
      <c r="A3452" s="228" t="e">
        <f>Produit_Tarif_Stock!#REF!</f>
        <v>#REF!</v>
      </c>
      <c r="B3452" s="118" t="e">
        <f>IF(Produit_Tarif_Stock!#REF!&lt;&gt;"",Produit_Tarif_Stock!#REF!,"")</f>
        <v>#REF!</v>
      </c>
      <c r="C3452" s="502" t="e">
        <f>IF(Produit_Tarif_Stock!#REF!&lt;&gt;"",Produit_Tarif_Stock!#REF!,"")</f>
        <v>#REF!</v>
      </c>
      <c r="D3452" s="505" t="e">
        <f>IF(Produit_Tarif_Stock!#REF!&lt;&gt;"",Produit_Tarif_Stock!#REF!,"")</f>
        <v>#REF!</v>
      </c>
      <c r="E3452" s="514" t="e">
        <f>IF(Produit_Tarif_Stock!#REF!&lt;&gt;0,Produit_Tarif_Stock!#REF!,"")</f>
        <v>#REF!</v>
      </c>
      <c r="F3452" s="2" t="e">
        <f>IF(Produit_Tarif_Stock!#REF!&lt;&gt;"",Produit_Tarif_Stock!#REF!,"")</f>
        <v>#REF!</v>
      </c>
      <c r="G3452" s="506" t="e">
        <f>IF(Produit_Tarif_Stock!#REF!&lt;&gt;0,Produit_Tarif_Stock!#REF!,"")</f>
        <v>#REF!</v>
      </c>
      <c r="I3452" s="506" t="str">
        <f t="shared" si="108"/>
        <v/>
      </c>
      <c r="J3452" s="2" t="e">
        <f>IF(Produit_Tarif_Stock!#REF!&lt;&gt;0,Produit_Tarif_Stock!#REF!,"")</f>
        <v>#REF!</v>
      </c>
      <c r="K3452" s="2" t="e">
        <f>IF(Produit_Tarif_Stock!#REF!&lt;&gt;0,Produit_Tarif_Stock!#REF!,"")</f>
        <v>#REF!</v>
      </c>
      <c r="L3452" s="114" t="e">
        <f>IF(Produit_Tarif_Stock!#REF!&lt;&gt;0,Produit_Tarif_Stock!#REF!,"")</f>
        <v>#REF!</v>
      </c>
      <c r="M3452" s="114" t="e">
        <f>IF(Produit_Tarif_Stock!#REF!&lt;&gt;0,Produit_Tarif_Stock!#REF!,"")</f>
        <v>#REF!</v>
      </c>
      <c r="N3452" s="454"/>
      <c r="P3452" s="2" t="e">
        <f>IF(Produit_Tarif_Stock!#REF!&lt;&gt;0,Produit_Tarif_Stock!#REF!,"")</f>
        <v>#REF!</v>
      </c>
      <c r="Q3452" s="518" t="e">
        <f>IF(Produit_Tarif_Stock!#REF!&lt;&gt;0,(E3452-(E3452*H3452)-Produit_Tarif_Stock!#REF!)/Produit_Tarif_Stock!#REF!*100,(E3452-(E3452*H3452)-Produit_Tarif_Stock!#REF!)/Produit_Tarif_Stock!#REF!*100)</f>
        <v>#REF!</v>
      </c>
      <c r="R3452" s="523">
        <f t="shared" si="109"/>
        <v>0</v>
      </c>
      <c r="S3452" s="524" t="e">
        <f>Produit_Tarif_Stock!#REF!</f>
        <v>#REF!</v>
      </c>
    </row>
    <row r="3453" spans="1:19" ht="24.75" customHeight="1">
      <c r="A3453" s="228" t="e">
        <f>Produit_Tarif_Stock!#REF!</f>
        <v>#REF!</v>
      </c>
      <c r="B3453" s="118" t="e">
        <f>IF(Produit_Tarif_Stock!#REF!&lt;&gt;"",Produit_Tarif_Stock!#REF!,"")</f>
        <v>#REF!</v>
      </c>
      <c r="C3453" s="502" t="e">
        <f>IF(Produit_Tarif_Stock!#REF!&lt;&gt;"",Produit_Tarif_Stock!#REF!,"")</f>
        <v>#REF!</v>
      </c>
      <c r="D3453" s="505" t="e">
        <f>IF(Produit_Tarif_Stock!#REF!&lt;&gt;"",Produit_Tarif_Stock!#REF!,"")</f>
        <v>#REF!</v>
      </c>
      <c r="E3453" s="514" t="e">
        <f>IF(Produit_Tarif_Stock!#REF!&lt;&gt;0,Produit_Tarif_Stock!#REF!,"")</f>
        <v>#REF!</v>
      </c>
      <c r="F3453" s="2" t="e">
        <f>IF(Produit_Tarif_Stock!#REF!&lt;&gt;"",Produit_Tarif_Stock!#REF!,"")</f>
        <v>#REF!</v>
      </c>
      <c r="G3453" s="506" t="e">
        <f>IF(Produit_Tarif_Stock!#REF!&lt;&gt;0,Produit_Tarif_Stock!#REF!,"")</f>
        <v>#REF!</v>
      </c>
      <c r="I3453" s="506" t="str">
        <f t="shared" si="108"/>
        <v/>
      </c>
      <c r="J3453" s="2" t="e">
        <f>IF(Produit_Tarif_Stock!#REF!&lt;&gt;0,Produit_Tarif_Stock!#REF!,"")</f>
        <v>#REF!</v>
      </c>
      <c r="K3453" s="2" t="e">
        <f>IF(Produit_Tarif_Stock!#REF!&lt;&gt;0,Produit_Tarif_Stock!#REF!,"")</f>
        <v>#REF!</v>
      </c>
      <c r="L3453" s="114" t="e">
        <f>IF(Produit_Tarif_Stock!#REF!&lt;&gt;0,Produit_Tarif_Stock!#REF!,"")</f>
        <v>#REF!</v>
      </c>
      <c r="M3453" s="114" t="e">
        <f>IF(Produit_Tarif_Stock!#REF!&lt;&gt;0,Produit_Tarif_Stock!#REF!,"")</f>
        <v>#REF!</v>
      </c>
      <c r="N3453" s="454"/>
      <c r="P3453" s="2" t="e">
        <f>IF(Produit_Tarif_Stock!#REF!&lt;&gt;0,Produit_Tarif_Stock!#REF!,"")</f>
        <v>#REF!</v>
      </c>
      <c r="Q3453" s="518" t="e">
        <f>IF(Produit_Tarif_Stock!#REF!&lt;&gt;0,(E3453-(E3453*H3453)-Produit_Tarif_Stock!#REF!)/Produit_Tarif_Stock!#REF!*100,(E3453-(E3453*H3453)-Produit_Tarif_Stock!#REF!)/Produit_Tarif_Stock!#REF!*100)</f>
        <v>#REF!</v>
      </c>
      <c r="R3453" s="523">
        <f t="shared" si="109"/>
        <v>0</v>
      </c>
      <c r="S3453" s="524" t="e">
        <f>Produit_Tarif_Stock!#REF!</f>
        <v>#REF!</v>
      </c>
    </row>
    <row r="3454" spans="1:19" ht="24.75" customHeight="1">
      <c r="A3454" s="228" t="e">
        <f>Produit_Tarif_Stock!#REF!</f>
        <v>#REF!</v>
      </c>
      <c r="B3454" s="118" t="e">
        <f>IF(Produit_Tarif_Stock!#REF!&lt;&gt;"",Produit_Tarif_Stock!#REF!,"")</f>
        <v>#REF!</v>
      </c>
      <c r="C3454" s="502" t="e">
        <f>IF(Produit_Tarif_Stock!#REF!&lt;&gt;"",Produit_Tarif_Stock!#REF!,"")</f>
        <v>#REF!</v>
      </c>
      <c r="D3454" s="505" t="e">
        <f>IF(Produit_Tarif_Stock!#REF!&lt;&gt;"",Produit_Tarif_Stock!#REF!,"")</f>
        <v>#REF!</v>
      </c>
      <c r="E3454" s="514" t="e">
        <f>IF(Produit_Tarif_Stock!#REF!&lt;&gt;0,Produit_Tarif_Stock!#REF!,"")</f>
        <v>#REF!</v>
      </c>
      <c r="F3454" s="2" t="e">
        <f>IF(Produit_Tarif_Stock!#REF!&lt;&gt;"",Produit_Tarif_Stock!#REF!,"")</f>
        <v>#REF!</v>
      </c>
      <c r="G3454" s="506" t="e">
        <f>IF(Produit_Tarif_Stock!#REF!&lt;&gt;0,Produit_Tarif_Stock!#REF!,"")</f>
        <v>#REF!</v>
      </c>
      <c r="I3454" s="506" t="str">
        <f t="shared" si="108"/>
        <v/>
      </c>
      <c r="J3454" s="2" t="e">
        <f>IF(Produit_Tarif_Stock!#REF!&lt;&gt;0,Produit_Tarif_Stock!#REF!,"")</f>
        <v>#REF!</v>
      </c>
      <c r="K3454" s="2" t="e">
        <f>IF(Produit_Tarif_Stock!#REF!&lt;&gt;0,Produit_Tarif_Stock!#REF!,"")</f>
        <v>#REF!</v>
      </c>
      <c r="L3454" s="114" t="e">
        <f>IF(Produit_Tarif_Stock!#REF!&lt;&gt;0,Produit_Tarif_Stock!#REF!,"")</f>
        <v>#REF!</v>
      </c>
      <c r="M3454" s="114" t="e">
        <f>IF(Produit_Tarif_Stock!#REF!&lt;&gt;0,Produit_Tarif_Stock!#REF!,"")</f>
        <v>#REF!</v>
      </c>
      <c r="N3454" s="454"/>
      <c r="P3454" s="2" t="e">
        <f>IF(Produit_Tarif_Stock!#REF!&lt;&gt;0,Produit_Tarif_Stock!#REF!,"")</f>
        <v>#REF!</v>
      </c>
      <c r="Q3454" s="518" t="e">
        <f>IF(Produit_Tarif_Stock!#REF!&lt;&gt;0,(E3454-(E3454*H3454)-Produit_Tarif_Stock!#REF!)/Produit_Tarif_Stock!#REF!*100,(E3454-(E3454*H3454)-Produit_Tarif_Stock!#REF!)/Produit_Tarif_Stock!#REF!*100)</f>
        <v>#REF!</v>
      </c>
      <c r="R3454" s="523">
        <f t="shared" si="109"/>
        <v>0</v>
      </c>
      <c r="S3454" s="524" t="e">
        <f>Produit_Tarif_Stock!#REF!</f>
        <v>#REF!</v>
      </c>
    </row>
    <row r="3455" spans="1:19" ht="24.75" customHeight="1">
      <c r="A3455" s="228" t="e">
        <f>Produit_Tarif_Stock!#REF!</f>
        <v>#REF!</v>
      </c>
      <c r="B3455" s="118" t="e">
        <f>IF(Produit_Tarif_Stock!#REF!&lt;&gt;"",Produit_Tarif_Stock!#REF!,"")</f>
        <v>#REF!</v>
      </c>
      <c r="C3455" s="502" t="e">
        <f>IF(Produit_Tarif_Stock!#REF!&lt;&gt;"",Produit_Tarif_Stock!#REF!,"")</f>
        <v>#REF!</v>
      </c>
      <c r="D3455" s="505" t="e">
        <f>IF(Produit_Tarif_Stock!#REF!&lt;&gt;"",Produit_Tarif_Stock!#REF!,"")</f>
        <v>#REF!</v>
      </c>
      <c r="E3455" s="514" t="e">
        <f>IF(Produit_Tarif_Stock!#REF!&lt;&gt;0,Produit_Tarif_Stock!#REF!,"")</f>
        <v>#REF!</v>
      </c>
      <c r="F3455" s="2" t="e">
        <f>IF(Produit_Tarif_Stock!#REF!&lt;&gt;"",Produit_Tarif_Stock!#REF!,"")</f>
        <v>#REF!</v>
      </c>
      <c r="G3455" s="506" t="e">
        <f>IF(Produit_Tarif_Stock!#REF!&lt;&gt;0,Produit_Tarif_Stock!#REF!,"")</f>
        <v>#REF!</v>
      </c>
      <c r="I3455" s="506" t="str">
        <f t="shared" si="108"/>
        <v/>
      </c>
      <c r="J3455" s="2" t="e">
        <f>IF(Produit_Tarif_Stock!#REF!&lt;&gt;0,Produit_Tarif_Stock!#REF!,"")</f>
        <v>#REF!</v>
      </c>
      <c r="K3455" s="2" t="e">
        <f>IF(Produit_Tarif_Stock!#REF!&lt;&gt;0,Produit_Tarif_Stock!#REF!,"")</f>
        <v>#REF!</v>
      </c>
      <c r="L3455" s="114" t="e">
        <f>IF(Produit_Tarif_Stock!#REF!&lt;&gt;0,Produit_Tarif_Stock!#REF!,"")</f>
        <v>#REF!</v>
      </c>
      <c r="M3455" s="114" t="e">
        <f>IF(Produit_Tarif_Stock!#REF!&lt;&gt;0,Produit_Tarif_Stock!#REF!,"")</f>
        <v>#REF!</v>
      </c>
      <c r="N3455" s="454"/>
      <c r="P3455" s="2" t="e">
        <f>IF(Produit_Tarif_Stock!#REF!&lt;&gt;0,Produit_Tarif_Stock!#REF!,"")</f>
        <v>#REF!</v>
      </c>
      <c r="Q3455" s="518" t="e">
        <f>IF(Produit_Tarif_Stock!#REF!&lt;&gt;0,(E3455-(E3455*H3455)-Produit_Tarif_Stock!#REF!)/Produit_Tarif_Stock!#REF!*100,(E3455-(E3455*H3455)-Produit_Tarif_Stock!#REF!)/Produit_Tarif_Stock!#REF!*100)</f>
        <v>#REF!</v>
      </c>
      <c r="R3455" s="523">
        <f t="shared" si="109"/>
        <v>0</v>
      </c>
      <c r="S3455" s="524" t="e">
        <f>Produit_Tarif_Stock!#REF!</f>
        <v>#REF!</v>
      </c>
    </row>
    <row r="3456" spans="1:19" ht="24.75" customHeight="1">
      <c r="A3456" s="228" t="e">
        <f>Produit_Tarif_Stock!#REF!</f>
        <v>#REF!</v>
      </c>
      <c r="B3456" s="118" t="e">
        <f>IF(Produit_Tarif_Stock!#REF!&lt;&gt;"",Produit_Tarif_Stock!#REF!,"")</f>
        <v>#REF!</v>
      </c>
      <c r="C3456" s="502" t="e">
        <f>IF(Produit_Tarif_Stock!#REF!&lt;&gt;"",Produit_Tarif_Stock!#REF!,"")</f>
        <v>#REF!</v>
      </c>
      <c r="D3456" s="505" t="e">
        <f>IF(Produit_Tarif_Stock!#REF!&lt;&gt;"",Produit_Tarif_Stock!#REF!,"")</f>
        <v>#REF!</v>
      </c>
      <c r="E3456" s="514" t="e">
        <f>IF(Produit_Tarif_Stock!#REF!&lt;&gt;0,Produit_Tarif_Stock!#REF!,"")</f>
        <v>#REF!</v>
      </c>
      <c r="F3456" s="2" t="e">
        <f>IF(Produit_Tarif_Stock!#REF!&lt;&gt;"",Produit_Tarif_Stock!#REF!,"")</f>
        <v>#REF!</v>
      </c>
      <c r="G3456" s="506" t="e">
        <f>IF(Produit_Tarif_Stock!#REF!&lt;&gt;0,Produit_Tarif_Stock!#REF!,"")</f>
        <v>#REF!</v>
      </c>
      <c r="I3456" s="506" t="str">
        <f t="shared" si="108"/>
        <v/>
      </c>
      <c r="J3456" s="2" t="e">
        <f>IF(Produit_Tarif_Stock!#REF!&lt;&gt;0,Produit_Tarif_Stock!#REF!,"")</f>
        <v>#REF!</v>
      </c>
      <c r="K3456" s="2" t="e">
        <f>IF(Produit_Tarif_Stock!#REF!&lt;&gt;0,Produit_Tarif_Stock!#REF!,"")</f>
        <v>#REF!</v>
      </c>
      <c r="L3456" s="114" t="e">
        <f>IF(Produit_Tarif_Stock!#REF!&lt;&gt;0,Produit_Tarif_Stock!#REF!,"")</f>
        <v>#REF!</v>
      </c>
      <c r="M3456" s="114" t="e">
        <f>IF(Produit_Tarif_Stock!#REF!&lt;&gt;0,Produit_Tarif_Stock!#REF!,"")</f>
        <v>#REF!</v>
      </c>
      <c r="N3456" s="454"/>
      <c r="P3456" s="2" t="e">
        <f>IF(Produit_Tarif_Stock!#REF!&lt;&gt;0,Produit_Tarif_Stock!#REF!,"")</f>
        <v>#REF!</v>
      </c>
      <c r="Q3456" s="518" t="e">
        <f>IF(Produit_Tarif_Stock!#REF!&lt;&gt;0,(E3456-(E3456*H3456)-Produit_Tarif_Stock!#REF!)/Produit_Tarif_Stock!#REF!*100,(E3456-(E3456*H3456)-Produit_Tarif_Stock!#REF!)/Produit_Tarif_Stock!#REF!*100)</f>
        <v>#REF!</v>
      </c>
      <c r="R3456" s="523">
        <f t="shared" si="109"/>
        <v>0</v>
      </c>
      <c r="S3456" s="524" t="e">
        <f>Produit_Tarif_Stock!#REF!</f>
        <v>#REF!</v>
      </c>
    </row>
    <row r="3457" spans="1:19" ht="24.75" customHeight="1">
      <c r="A3457" s="228" t="e">
        <f>Produit_Tarif_Stock!#REF!</f>
        <v>#REF!</v>
      </c>
      <c r="B3457" s="118" t="e">
        <f>IF(Produit_Tarif_Stock!#REF!&lt;&gt;"",Produit_Tarif_Stock!#REF!,"")</f>
        <v>#REF!</v>
      </c>
      <c r="C3457" s="502" t="e">
        <f>IF(Produit_Tarif_Stock!#REF!&lt;&gt;"",Produit_Tarif_Stock!#REF!,"")</f>
        <v>#REF!</v>
      </c>
      <c r="D3457" s="505" t="e">
        <f>IF(Produit_Tarif_Stock!#REF!&lt;&gt;"",Produit_Tarif_Stock!#REF!,"")</f>
        <v>#REF!</v>
      </c>
      <c r="E3457" s="514" t="e">
        <f>IF(Produit_Tarif_Stock!#REF!&lt;&gt;0,Produit_Tarif_Stock!#REF!,"")</f>
        <v>#REF!</v>
      </c>
      <c r="F3457" s="2" t="e">
        <f>IF(Produit_Tarif_Stock!#REF!&lt;&gt;"",Produit_Tarif_Stock!#REF!,"")</f>
        <v>#REF!</v>
      </c>
      <c r="G3457" s="506" t="e">
        <f>IF(Produit_Tarif_Stock!#REF!&lt;&gt;0,Produit_Tarif_Stock!#REF!,"")</f>
        <v>#REF!</v>
      </c>
      <c r="I3457" s="506" t="str">
        <f t="shared" si="108"/>
        <v/>
      </c>
      <c r="J3457" s="2" t="e">
        <f>IF(Produit_Tarif_Stock!#REF!&lt;&gt;0,Produit_Tarif_Stock!#REF!,"")</f>
        <v>#REF!</v>
      </c>
      <c r="K3457" s="2" t="e">
        <f>IF(Produit_Tarif_Stock!#REF!&lt;&gt;0,Produit_Tarif_Stock!#REF!,"")</f>
        <v>#REF!</v>
      </c>
      <c r="L3457" s="114" t="e">
        <f>IF(Produit_Tarif_Stock!#REF!&lt;&gt;0,Produit_Tarif_Stock!#REF!,"")</f>
        <v>#REF!</v>
      </c>
      <c r="M3457" s="114" t="e">
        <f>IF(Produit_Tarif_Stock!#REF!&lt;&gt;0,Produit_Tarif_Stock!#REF!,"")</f>
        <v>#REF!</v>
      </c>
      <c r="N3457" s="454"/>
      <c r="P3457" s="2" t="e">
        <f>IF(Produit_Tarif_Stock!#REF!&lt;&gt;0,Produit_Tarif_Stock!#REF!,"")</f>
        <v>#REF!</v>
      </c>
      <c r="Q3457" s="518" t="e">
        <f>IF(Produit_Tarif_Stock!#REF!&lt;&gt;0,(E3457-(E3457*H3457)-Produit_Tarif_Stock!#REF!)/Produit_Tarif_Stock!#REF!*100,(E3457-(E3457*H3457)-Produit_Tarif_Stock!#REF!)/Produit_Tarif_Stock!#REF!*100)</f>
        <v>#REF!</v>
      </c>
      <c r="R3457" s="523">
        <f t="shared" si="109"/>
        <v>0</v>
      </c>
      <c r="S3457" s="524" t="e">
        <f>Produit_Tarif_Stock!#REF!</f>
        <v>#REF!</v>
      </c>
    </row>
    <row r="3458" spans="1:19" ht="24.75" customHeight="1">
      <c r="A3458" s="228" t="e">
        <f>Produit_Tarif_Stock!#REF!</f>
        <v>#REF!</v>
      </c>
      <c r="B3458" s="118" t="e">
        <f>IF(Produit_Tarif_Stock!#REF!&lt;&gt;"",Produit_Tarif_Stock!#REF!,"")</f>
        <v>#REF!</v>
      </c>
      <c r="C3458" s="502" t="e">
        <f>IF(Produit_Tarif_Stock!#REF!&lt;&gt;"",Produit_Tarif_Stock!#REF!,"")</f>
        <v>#REF!</v>
      </c>
      <c r="D3458" s="505" t="e">
        <f>IF(Produit_Tarif_Stock!#REF!&lt;&gt;"",Produit_Tarif_Stock!#REF!,"")</f>
        <v>#REF!</v>
      </c>
      <c r="E3458" s="514" t="e">
        <f>IF(Produit_Tarif_Stock!#REF!&lt;&gt;0,Produit_Tarif_Stock!#REF!,"")</f>
        <v>#REF!</v>
      </c>
      <c r="F3458" s="2" t="e">
        <f>IF(Produit_Tarif_Stock!#REF!&lt;&gt;"",Produit_Tarif_Stock!#REF!,"")</f>
        <v>#REF!</v>
      </c>
      <c r="G3458" s="506" t="e">
        <f>IF(Produit_Tarif_Stock!#REF!&lt;&gt;0,Produit_Tarif_Stock!#REF!,"")</f>
        <v>#REF!</v>
      </c>
      <c r="I3458" s="506" t="str">
        <f t="shared" si="108"/>
        <v/>
      </c>
      <c r="J3458" s="2" t="e">
        <f>IF(Produit_Tarif_Stock!#REF!&lt;&gt;0,Produit_Tarif_Stock!#REF!,"")</f>
        <v>#REF!</v>
      </c>
      <c r="K3458" s="2" t="e">
        <f>IF(Produit_Tarif_Stock!#REF!&lt;&gt;0,Produit_Tarif_Stock!#REF!,"")</f>
        <v>#REF!</v>
      </c>
      <c r="L3458" s="114" t="e">
        <f>IF(Produit_Tarif_Stock!#REF!&lt;&gt;0,Produit_Tarif_Stock!#REF!,"")</f>
        <v>#REF!</v>
      </c>
      <c r="M3458" s="114" t="e">
        <f>IF(Produit_Tarif_Stock!#REF!&lt;&gt;0,Produit_Tarif_Stock!#REF!,"")</f>
        <v>#REF!</v>
      </c>
      <c r="N3458" s="454"/>
      <c r="P3458" s="2" t="e">
        <f>IF(Produit_Tarif_Stock!#REF!&lt;&gt;0,Produit_Tarif_Stock!#REF!,"")</f>
        <v>#REF!</v>
      </c>
      <c r="Q3458" s="518" t="e">
        <f>IF(Produit_Tarif_Stock!#REF!&lt;&gt;0,(E3458-(E3458*H3458)-Produit_Tarif_Stock!#REF!)/Produit_Tarif_Stock!#REF!*100,(E3458-(E3458*H3458)-Produit_Tarif_Stock!#REF!)/Produit_Tarif_Stock!#REF!*100)</f>
        <v>#REF!</v>
      </c>
      <c r="R3458" s="523">
        <f t="shared" si="109"/>
        <v>0</v>
      </c>
      <c r="S3458" s="524" t="e">
        <f>Produit_Tarif_Stock!#REF!</f>
        <v>#REF!</v>
      </c>
    </row>
    <row r="3459" spans="1:19" ht="24.75" customHeight="1">
      <c r="A3459" s="228" t="e">
        <f>Produit_Tarif_Stock!#REF!</f>
        <v>#REF!</v>
      </c>
      <c r="B3459" s="118" t="e">
        <f>IF(Produit_Tarif_Stock!#REF!&lt;&gt;"",Produit_Tarif_Stock!#REF!,"")</f>
        <v>#REF!</v>
      </c>
      <c r="C3459" s="502" t="e">
        <f>IF(Produit_Tarif_Stock!#REF!&lt;&gt;"",Produit_Tarif_Stock!#REF!,"")</f>
        <v>#REF!</v>
      </c>
      <c r="D3459" s="505" t="e">
        <f>IF(Produit_Tarif_Stock!#REF!&lt;&gt;"",Produit_Tarif_Stock!#REF!,"")</f>
        <v>#REF!</v>
      </c>
      <c r="E3459" s="514" t="e">
        <f>IF(Produit_Tarif_Stock!#REF!&lt;&gt;0,Produit_Tarif_Stock!#REF!,"")</f>
        <v>#REF!</v>
      </c>
      <c r="F3459" s="2" t="e">
        <f>IF(Produit_Tarif_Stock!#REF!&lt;&gt;"",Produit_Tarif_Stock!#REF!,"")</f>
        <v>#REF!</v>
      </c>
      <c r="G3459" s="506" t="e">
        <f>IF(Produit_Tarif_Stock!#REF!&lt;&gt;0,Produit_Tarif_Stock!#REF!,"")</f>
        <v>#REF!</v>
      </c>
      <c r="I3459" s="506" t="str">
        <f t="shared" si="108"/>
        <v/>
      </c>
      <c r="J3459" s="2" t="e">
        <f>IF(Produit_Tarif_Stock!#REF!&lt;&gt;0,Produit_Tarif_Stock!#REF!,"")</f>
        <v>#REF!</v>
      </c>
      <c r="K3459" s="2" t="e">
        <f>IF(Produit_Tarif_Stock!#REF!&lt;&gt;0,Produit_Tarif_Stock!#REF!,"")</f>
        <v>#REF!</v>
      </c>
      <c r="L3459" s="114" t="e">
        <f>IF(Produit_Tarif_Stock!#REF!&lt;&gt;0,Produit_Tarif_Stock!#REF!,"")</f>
        <v>#REF!</v>
      </c>
      <c r="M3459" s="114" t="e">
        <f>IF(Produit_Tarif_Stock!#REF!&lt;&gt;0,Produit_Tarif_Stock!#REF!,"")</f>
        <v>#REF!</v>
      </c>
      <c r="N3459" s="454"/>
      <c r="P3459" s="2" t="e">
        <f>IF(Produit_Tarif_Stock!#REF!&lt;&gt;0,Produit_Tarif_Stock!#REF!,"")</f>
        <v>#REF!</v>
      </c>
      <c r="Q3459" s="518" t="e">
        <f>IF(Produit_Tarif_Stock!#REF!&lt;&gt;0,(E3459-(E3459*H3459)-Produit_Tarif_Stock!#REF!)/Produit_Tarif_Stock!#REF!*100,(E3459-(E3459*H3459)-Produit_Tarif_Stock!#REF!)/Produit_Tarif_Stock!#REF!*100)</f>
        <v>#REF!</v>
      </c>
      <c r="R3459" s="523">
        <f t="shared" si="109"/>
        <v>0</v>
      </c>
      <c r="S3459" s="524" t="e">
        <f>Produit_Tarif_Stock!#REF!</f>
        <v>#REF!</v>
      </c>
    </row>
    <row r="3460" spans="1:19" ht="24.75" customHeight="1">
      <c r="A3460" s="228" t="e">
        <f>Produit_Tarif_Stock!#REF!</f>
        <v>#REF!</v>
      </c>
      <c r="B3460" s="118" t="e">
        <f>IF(Produit_Tarif_Stock!#REF!&lt;&gt;"",Produit_Tarif_Stock!#REF!,"")</f>
        <v>#REF!</v>
      </c>
      <c r="C3460" s="502" t="e">
        <f>IF(Produit_Tarif_Stock!#REF!&lt;&gt;"",Produit_Tarif_Stock!#REF!,"")</f>
        <v>#REF!</v>
      </c>
      <c r="D3460" s="505" t="e">
        <f>IF(Produit_Tarif_Stock!#REF!&lt;&gt;"",Produit_Tarif_Stock!#REF!,"")</f>
        <v>#REF!</v>
      </c>
      <c r="E3460" s="514" t="e">
        <f>IF(Produit_Tarif_Stock!#REF!&lt;&gt;0,Produit_Tarif_Stock!#REF!,"")</f>
        <v>#REF!</v>
      </c>
      <c r="F3460" s="2" t="e">
        <f>IF(Produit_Tarif_Stock!#REF!&lt;&gt;"",Produit_Tarif_Stock!#REF!,"")</f>
        <v>#REF!</v>
      </c>
      <c r="G3460" s="506" t="e">
        <f>IF(Produit_Tarif_Stock!#REF!&lt;&gt;0,Produit_Tarif_Stock!#REF!,"")</f>
        <v>#REF!</v>
      </c>
      <c r="I3460" s="506" t="str">
        <f t="shared" si="108"/>
        <v/>
      </c>
      <c r="J3460" s="2" t="e">
        <f>IF(Produit_Tarif_Stock!#REF!&lt;&gt;0,Produit_Tarif_Stock!#REF!,"")</f>
        <v>#REF!</v>
      </c>
      <c r="K3460" s="2" t="e">
        <f>IF(Produit_Tarif_Stock!#REF!&lt;&gt;0,Produit_Tarif_Stock!#REF!,"")</f>
        <v>#REF!</v>
      </c>
      <c r="L3460" s="114" t="e">
        <f>IF(Produit_Tarif_Stock!#REF!&lt;&gt;0,Produit_Tarif_Stock!#REF!,"")</f>
        <v>#REF!</v>
      </c>
      <c r="M3460" s="114" t="e">
        <f>IF(Produit_Tarif_Stock!#REF!&lt;&gt;0,Produit_Tarif_Stock!#REF!,"")</f>
        <v>#REF!</v>
      </c>
      <c r="N3460" s="454"/>
      <c r="P3460" s="2" t="e">
        <f>IF(Produit_Tarif_Stock!#REF!&lt;&gt;0,Produit_Tarif_Stock!#REF!,"")</f>
        <v>#REF!</v>
      </c>
      <c r="Q3460" s="518" t="e">
        <f>IF(Produit_Tarif_Stock!#REF!&lt;&gt;0,(E3460-(E3460*H3460)-Produit_Tarif_Stock!#REF!)/Produit_Tarif_Stock!#REF!*100,(E3460-(E3460*H3460)-Produit_Tarif_Stock!#REF!)/Produit_Tarif_Stock!#REF!*100)</f>
        <v>#REF!</v>
      </c>
      <c r="R3460" s="523">
        <f t="shared" si="109"/>
        <v>0</v>
      </c>
      <c r="S3460" s="524" t="e">
        <f>Produit_Tarif_Stock!#REF!</f>
        <v>#REF!</v>
      </c>
    </row>
    <row r="3461" spans="1:19" ht="24.75" customHeight="1">
      <c r="A3461" s="228" t="e">
        <f>Produit_Tarif_Stock!#REF!</f>
        <v>#REF!</v>
      </c>
      <c r="B3461" s="118" t="e">
        <f>IF(Produit_Tarif_Stock!#REF!&lt;&gt;"",Produit_Tarif_Stock!#REF!,"")</f>
        <v>#REF!</v>
      </c>
      <c r="C3461" s="502" t="e">
        <f>IF(Produit_Tarif_Stock!#REF!&lt;&gt;"",Produit_Tarif_Stock!#REF!,"")</f>
        <v>#REF!</v>
      </c>
      <c r="D3461" s="505" t="e">
        <f>IF(Produit_Tarif_Stock!#REF!&lt;&gt;"",Produit_Tarif_Stock!#REF!,"")</f>
        <v>#REF!</v>
      </c>
      <c r="E3461" s="514" t="e">
        <f>IF(Produit_Tarif_Stock!#REF!&lt;&gt;0,Produit_Tarif_Stock!#REF!,"")</f>
        <v>#REF!</v>
      </c>
      <c r="F3461" s="2" t="e">
        <f>IF(Produit_Tarif_Stock!#REF!&lt;&gt;"",Produit_Tarif_Stock!#REF!,"")</f>
        <v>#REF!</v>
      </c>
      <c r="G3461" s="506" t="e">
        <f>IF(Produit_Tarif_Stock!#REF!&lt;&gt;0,Produit_Tarif_Stock!#REF!,"")</f>
        <v>#REF!</v>
      </c>
      <c r="I3461" s="506" t="str">
        <f t="shared" si="108"/>
        <v/>
      </c>
      <c r="J3461" s="2" t="e">
        <f>IF(Produit_Tarif_Stock!#REF!&lt;&gt;0,Produit_Tarif_Stock!#REF!,"")</f>
        <v>#REF!</v>
      </c>
      <c r="K3461" s="2" t="e">
        <f>IF(Produit_Tarif_Stock!#REF!&lt;&gt;0,Produit_Tarif_Stock!#REF!,"")</f>
        <v>#REF!</v>
      </c>
      <c r="L3461" s="114" t="e">
        <f>IF(Produit_Tarif_Stock!#REF!&lt;&gt;0,Produit_Tarif_Stock!#REF!,"")</f>
        <v>#REF!</v>
      </c>
      <c r="M3461" s="114" t="e">
        <f>IF(Produit_Tarif_Stock!#REF!&lt;&gt;0,Produit_Tarif_Stock!#REF!,"")</f>
        <v>#REF!</v>
      </c>
      <c r="N3461" s="454"/>
      <c r="P3461" s="2" t="e">
        <f>IF(Produit_Tarif_Stock!#REF!&lt;&gt;0,Produit_Tarif_Stock!#REF!,"")</f>
        <v>#REF!</v>
      </c>
      <c r="Q3461" s="518" t="e">
        <f>IF(Produit_Tarif_Stock!#REF!&lt;&gt;0,(E3461-(E3461*H3461)-Produit_Tarif_Stock!#REF!)/Produit_Tarif_Stock!#REF!*100,(E3461-(E3461*H3461)-Produit_Tarif_Stock!#REF!)/Produit_Tarif_Stock!#REF!*100)</f>
        <v>#REF!</v>
      </c>
      <c r="R3461" s="523">
        <f t="shared" si="109"/>
        <v>0</v>
      </c>
      <c r="S3461" s="524" t="e">
        <f>Produit_Tarif_Stock!#REF!</f>
        <v>#REF!</v>
      </c>
    </row>
    <row r="3462" spans="1:19" ht="24.75" customHeight="1">
      <c r="A3462" s="228" t="e">
        <f>Produit_Tarif_Stock!#REF!</f>
        <v>#REF!</v>
      </c>
      <c r="B3462" s="118" t="e">
        <f>IF(Produit_Tarif_Stock!#REF!&lt;&gt;"",Produit_Tarif_Stock!#REF!,"")</f>
        <v>#REF!</v>
      </c>
      <c r="C3462" s="502" t="e">
        <f>IF(Produit_Tarif_Stock!#REF!&lt;&gt;"",Produit_Tarif_Stock!#REF!,"")</f>
        <v>#REF!</v>
      </c>
      <c r="D3462" s="505" t="e">
        <f>IF(Produit_Tarif_Stock!#REF!&lt;&gt;"",Produit_Tarif_Stock!#REF!,"")</f>
        <v>#REF!</v>
      </c>
      <c r="E3462" s="514" t="e">
        <f>IF(Produit_Tarif_Stock!#REF!&lt;&gt;0,Produit_Tarif_Stock!#REF!,"")</f>
        <v>#REF!</v>
      </c>
      <c r="F3462" s="2" t="e">
        <f>IF(Produit_Tarif_Stock!#REF!&lt;&gt;"",Produit_Tarif_Stock!#REF!,"")</f>
        <v>#REF!</v>
      </c>
      <c r="G3462" s="506" t="e">
        <f>IF(Produit_Tarif_Stock!#REF!&lt;&gt;0,Produit_Tarif_Stock!#REF!,"")</f>
        <v>#REF!</v>
      </c>
      <c r="I3462" s="506" t="str">
        <f t="shared" si="108"/>
        <v/>
      </c>
      <c r="J3462" s="2" t="e">
        <f>IF(Produit_Tarif_Stock!#REF!&lt;&gt;0,Produit_Tarif_Stock!#REF!,"")</f>
        <v>#REF!</v>
      </c>
      <c r="K3462" s="2" t="e">
        <f>IF(Produit_Tarif_Stock!#REF!&lt;&gt;0,Produit_Tarif_Stock!#REF!,"")</f>
        <v>#REF!</v>
      </c>
      <c r="L3462" s="114" t="e">
        <f>IF(Produit_Tarif_Stock!#REF!&lt;&gt;0,Produit_Tarif_Stock!#REF!,"")</f>
        <v>#REF!</v>
      </c>
      <c r="M3462" s="114" t="e">
        <f>IF(Produit_Tarif_Stock!#REF!&lt;&gt;0,Produit_Tarif_Stock!#REF!,"")</f>
        <v>#REF!</v>
      </c>
      <c r="N3462" s="454"/>
      <c r="P3462" s="2" t="e">
        <f>IF(Produit_Tarif_Stock!#REF!&lt;&gt;0,Produit_Tarif_Stock!#REF!,"")</f>
        <v>#REF!</v>
      </c>
      <c r="Q3462" s="518" t="e">
        <f>IF(Produit_Tarif_Stock!#REF!&lt;&gt;0,(E3462-(E3462*H3462)-Produit_Tarif_Stock!#REF!)/Produit_Tarif_Stock!#REF!*100,(E3462-(E3462*H3462)-Produit_Tarif_Stock!#REF!)/Produit_Tarif_Stock!#REF!*100)</f>
        <v>#REF!</v>
      </c>
      <c r="R3462" s="523">
        <f t="shared" si="109"/>
        <v>0</v>
      </c>
      <c r="S3462" s="524" t="e">
        <f>Produit_Tarif_Stock!#REF!</f>
        <v>#REF!</v>
      </c>
    </row>
    <row r="3463" spans="1:19" ht="24.75" customHeight="1">
      <c r="A3463" s="228" t="e">
        <f>Produit_Tarif_Stock!#REF!</f>
        <v>#REF!</v>
      </c>
      <c r="B3463" s="118" t="e">
        <f>IF(Produit_Tarif_Stock!#REF!&lt;&gt;"",Produit_Tarif_Stock!#REF!,"")</f>
        <v>#REF!</v>
      </c>
      <c r="C3463" s="502" t="e">
        <f>IF(Produit_Tarif_Stock!#REF!&lt;&gt;"",Produit_Tarif_Stock!#REF!,"")</f>
        <v>#REF!</v>
      </c>
      <c r="D3463" s="505" t="e">
        <f>IF(Produit_Tarif_Stock!#REF!&lt;&gt;"",Produit_Tarif_Stock!#REF!,"")</f>
        <v>#REF!</v>
      </c>
      <c r="E3463" s="514" t="e">
        <f>IF(Produit_Tarif_Stock!#REF!&lt;&gt;0,Produit_Tarif_Stock!#REF!,"")</f>
        <v>#REF!</v>
      </c>
      <c r="F3463" s="2" t="e">
        <f>IF(Produit_Tarif_Stock!#REF!&lt;&gt;"",Produit_Tarif_Stock!#REF!,"")</f>
        <v>#REF!</v>
      </c>
      <c r="G3463" s="506" t="e">
        <f>IF(Produit_Tarif_Stock!#REF!&lt;&gt;0,Produit_Tarif_Stock!#REF!,"")</f>
        <v>#REF!</v>
      </c>
      <c r="I3463" s="506" t="str">
        <f t="shared" ref="I3463:I3526" si="110">IF(H3463&gt;0,E3463-(E3463*H3463),"")</f>
        <v/>
      </c>
      <c r="J3463" s="2" t="e">
        <f>IF(Produit_Tarif_Stock!#REF!&lt;&gt;0,Produit_Tarif_Stock!#REF!,"")</f>
        <v>#REF!</v>
      </c>
      <c r="K3463" s="2" t="e">
        <f>IF(Produit_Tarif_Stock!#REF!&lt;&gt;0,Produit_Tarif_Stock!#REF!,"")</f>
        <v>#REF!</v>
      </c>
      <c r="L3463" s="114" t="e">
        <f>IF(Produit_Tarif_Stock!#REF!&lt;&gt;0,Produit_Tarif_Stock!#REF!,"")</f>
        <v>#REF!</v>
      </c>
      <c r="M3463" s="114" t="e">
        <f>IF(Produit_Tarif_Stock!#REF!&lt;&gt;0,Produit_Tarif_Stock!#REF!,"")</f>
        <v>#REF!</v>
      </c>
      <c r="N3463" s="454"/>
      <c r="P3463" s="2" t="e">
        <f>IF(Produit_Tarif_Stock!#REF!&lt;&gt;0,Produit_Tarif_Stock!#REF!,"")</f>
        <v>#REF!</v>
      </c>
      <c r="Q3463" s="518" t="e">
        <f>IF(Produit_Tarif_Stock!#REF!&lt;&gt;0,(E3463-(E3463*H3463)-Produit_Tarif_Stock!#REF!)/Produit_Tarif_Stock!#REF!*100,(E3463-(E3463*H3463)-Produit_Tarif_Stock!#REF!)/Produit_Tarif_Stock!#REF!*100)</f>
        <v>#REF!</v>
      </c>
      <c r="R3463" s="523">
        <f t="shared" ref="R3463:R3526" si="111">SUM(H3463:H5456)</f>
        <v>0</v>
      </c>
      <c r="S3463" s="524" t="e">
        <f>Produit_Tarif_Stock!#REF!</f>
        <v>#REF!</v>
      </c>
    </row>
    <row r="3464" spans="1:19" ht="24.75" customHeight="1">
      <c r="A3464" s="228" t="e">
        <f>Produit_Tarif_Stock!#REF!</f>
        <v>#REF!</v>
      </c>
      <c r="B3464" s="118" t="e">
        <f>IF(Produit_Tarif_Stock!#REF!&lt;&gt;"",Produit_Tarif_Stock!#REF!,"")</f>
        <v>#REF!</v>
      </c>
      <c r="C3464" s="502" t="e">
        <f>IF(Produit_Tarif_Stock!#REF!&lt;&gt;"",Produit_Tarif_Stock!#REF!,"")</f>
        <v>#REF!</v>
      </c>
      <c r="D3464" s="505" t="e">
        <f>IF(Produit_Tarif_Stock!#REF!&lt;&gt;"",Produit_Tarif_Stock!#REF!,"")</f>
        <v>#REF!</v>
      </c>
      <c r="E3464" s="514" t="e">
        <f>IF(Produit_Tarif_Stock!#REF!&lt;&gt;0,Produit_Tarif_Stock!#REF!,"")</f>
        <v>#REF!</v>
      </c>
      <c r="F3464" s="2" t="e">
        <f>IF(Produit_Tarif_Stock!#REF!&lt;&gt;"",Produit_Tarif_Stock!#REF!,"")</f>
        <v>#REF!</v>
      </c>
      <c r="G3464" s="506" t="e">
        <f>IF(Produit_Tarif_Stock!#REF!&lt;&gt;0,Produit_Tarif_Stock!#REF!,"")</f>
        <v>#REF!</v>
      </c>
      <c r="I3464" s="506" t="str">
        <f t="shared" si="110"/>
        <v/>
      </c>
      <c r="J3464" s="2" t="e">
        <f>IF(Produit_Tarif_Stock!#REF!&lt;&gt;0,Produit_Tarif_Stock!#REF!,"")</f>
        <v>#REF!</v>
      </c>
      <c r="K3464" s="2" t="e">
        <f>IF(Produit_Tarif_Stock!#REF!&lt;&gt;0,Produit_Tarif_Stock!#REF!,"")</f>
        <v>#REF!</v>
      </c>
      <c r="L3464" s="114" t="e">
        <f>IF(Produit_Tarif_Stock!#REF!&lt;&gt;0,Produit_Tarif_Stock!#REF!,"")</f>
        <v>#REF!</v>
      </c>
      <c r="M3464" s="114" t="e">
        <f>IF(Produit_Tarif_Stock!#REF!&lt;&gt;0,Produit_Tarif_Stock!#REF!,"")</f>
        <v>#REF!</v>
      </c>
      <c r="N3464" s="454"/>
      <c r="P3464" s="2" t="e">
        <f>IF(Produit_Tarif_Stock!#REF!&lt;&gt;0,Produit_Tarif_Stock!#REF!,"")</f>
        <v>#REF!</v>
      </c>
      <c r="Q3464" s="518" t="e">
        <f>IF(Produit_Tarif_Stock!#REF!&lt;&gt;0,(E3464-(E3464*H3464)-Produit_Tarif_Stock!#REF!)/Produit_Tarif_Stock!#REF!*100,(E3464-(E3464*H3464)-Produit_Tarif_Stock!#REF!)/Produit_Tarif_Stock!#REF!*100)</f>
        <v>#REF!</v>
      </c>
      <c r="R3464" s="523">
        <f t="shared" si="111"/>
        <v>0</v>
      </c>
      <c r="S3464" s="524" t="e">
        <f>Produit_Tarif_Stock!#REF!</f>
        <v>#REF!</v>
      </c>
    </row>
    <row r="3465" spans="1:19" ht="24.75" customHeight="1">
      <c r="A3465" s="228" t="e">
        <f>Produit_Tarif_Stock!#REF!</f>
        <v>#REF!</v>
      </c>
      <c r="B3465" s="118" t="e">
        <f>IF(Produit_Tarif_Stock!#REF!&lt;&gt;"",Produit_Tarif_Stock!#REF!,"")</f>
        <v>#REF!</v>
      </c>
      <c r="C3465" s="502" t="e">
        <f>IF(Produit_Tarif_Stock!#REF!&lt;&gt;"",Produit_Tarif_Stock!#REF!,"")</f>
        <v>#REF!</v>
      </c>
      <c r="D3465" s="505" t="e">
        <f>IF(Produit_Tarif_Stock!#REF!&lt;&gt;"",Produit_Tarif_Stock!#REF!,"")</f>
        <v>#REF!</v>
      </c>
      <c r="E3465" s="514" t="e">
        <f>IF(Produit_Tarif_Stock!#REF!&lt;&gt;0,Produit_Tarif_Stock!#REF!,"")</f>
        <v>#REF!</v>
      </c>
      <c r="F3465" s="2" t="e">
        <f>IF(Produit_Tarif_Stock!#REF!&lt;&gt;"",Produit_Tarif_Stock!#REF!,"")</f>
        <v>#REF!</v>
      </c>
      <c r="G3465" s="506" t="e">
        <f>IF(Produit_Tarif_Stock!#REF!&lt;&gt;0,Produit_Tarif_Stock!#REF!,"")</f>
        <v>#REF!</v>
      </c>
      <c r="I3465" s="506" t="str">
        <f t="shared" si="110"/>
        <v/>
      </c>
      <c r="J3465" s="2" t="e">
        <f>IF(Produit_Tarif_Stock!#REF!&lt;&gt;0,Produit_Tarif_Stock!#REF!,"")</f>
        <v>#REF!</v>
      </c>
      <c r="K3465" s="2" t="e">
        <f>IF(Produit_Tarif_Stock!#REF!&lt;&gt;0,Produit_Tarif_Stock!#REF!,"")</f>
        <v>#REF!</v>
      </c>
      <c r="L3465" s="114" t="e">
        <f>IF(Produit_Tarif_Stock!#REF!&lt;&gt;0,Produit_Tarif_Stock!#REF!,"")</f>
        <v>#REF!</v>
      </c>
      <c r="M3465" s="114" t="e">
        <f>IF(Produit_Tarif_Stock!#REF!&lt;&gt;0,Produit_Tarif_Stock!#REF!,"")</f>
        <v>#REF!</v>
      </c>
      <c r="N3465" s="454"/>
      <c r="P3465" s="2" t="e">
        <f>IF(Produit_Tarif_Stock!#REF!&lt;&gt;0,Produit_Tarif_Stock!#REF!,"")</f>
        <v>#REF!</v>
      </c>
      <c r="Q3465" s="518" t="e">
        <f>IF(Produit_Tarif_Stock!#REF!&lt;&gt;0,(E3465-(E3465*H3465)-Produit_Tarif_Stock!#REF!)/Produit_Tarif_Stock!#REF!*100,(E3465-(E3465*H3465)-Produit_Tarif_Stock!#REF!)/Produit_Tarif_Stock!#REF!*100)</f>
        <v>#REF!</v>
      </c>
      <c r="R3465" s="523">
        <f t="shared" si="111"/>
        <v>0</v>
      </c>
      <c r="S3465" s="524" t="e">
        <f>Produit_Tarif_Stock!#REF!</f>
        <v>#REF!</v>
      </c>
    </row>
    <row r="3466" spans="1:19" ht="24.75" customHeight="1">
      <c r="A3466" s="228" t="e">
        <f>Produit_Tarif_Stock!#REF!</f>
        <v>#REF!</v>
      </c>
      <c r="B3466" s="118" t="e">
        <f>IF(Produit_Tarif_Stock!#REF!&lt;&gt;"",Produit_Tarif_Stock!#REF!,"")</f>
        <v>#REF!</v>
      </c>
      <c r="C3466" s="502" t="e">
        <f>IF(Produit_Tarif_Stock!#REF!&lt;&gt;"",Produit_Tarif_Stock!#REF!,"")</f>
        <v>#REF!</v>
      </c>
      <c r="D3466" s="505" t="e">
        <f>IF(Produit_Tarif_Stock!#REF!&lt;&gt;"",Produit_Tarif_Stock!#REF!,"")</f>
        <v>#REF!</v>
      </c>
      <c r="E3466" s="514" t="e">
        <f>IF(Produit_Tarif_Stock!#REF!&lt;&gt;0,Produit_Tarif_Stock!#REF!,"")</f>
        <v>#REF!</v>
      </c>
      <c r="F3466" s="2" t="e">
        <f>IF(Produit_Tarif_Stock!#REF!&lt;&gt;"",Produit_Tarif_Stock!#REF!,"")</f>
        <v>#REF!</v>
      </c>
      <c r="G3466" s="506" t="e">
        <f>IF(Produit_Tarif_Stock!#REF!&lt;&gt;0,Produit_Tarif_Stock!#REF!,"")</f>
        <v>#REF!</v>
      </c>
      <c r="I3466" s="506" t="str">
        <f t="shared" si="110"/>
        <v/>
      </c>
      <c r="J3466" s="2" t="e">
        <f>IF(Produit_Tarif_Stock!#REF!&lt;&gt;0,Produit_Tarif_Stock!#REF!,"")</f>
        <v>#REF!</v>
      </c>
      <c r="K3466" s="2" t="e">
        <f>IF(Produit_Tarif_Stock!#REF!&lt;&gt;0,Produit_Tarif_Stock!#REF!,"")</f>
        <v>#REF!</v>
      </c>
      <c r="L3466" s="114" t="e">
        <f>IF(Produit_Tarif_Stock!#REF!&lt;&gt;0,Produit_Tarif_Stock!#REF!,"")</f>
        <v>#REF!</v>
      </c>
      <c r="M3466" s="114" t="e">
        <f>IF(Produit_Tarif_Stock!#REF!&lt;&gt;0,Produit_Tarif_Stock!#REF!,"")</f>
        <v>#REF!</v>
      </c>
      <c r="N3466" s="454"/>
      <c r="P3466" s="2" t="e">
        <f>IF(Produit_Tarif_Stock!#REF!&lt;&gt;0,Produit_Tarif_Stock!#REF!,"")</f>
        <v>#REF!</v>
      </c>
      <c r="Q3466" s="518" t="e">
        <f>IF(Produit_Tarif_Stock!#REF!&lt;&gt;0,(E3466-(E3466*H3466)-Produit_Tarif_Stock!#REF!)/Produit_Tarif_Stock!#REF!*100,(E3466-(E3466*H3466)-Produit_Tarif_Stock!#REF!)/Produit_Tarif_Stock!#REF!*100)</f>
        <v>#REF!</v>
      </c>
      <c r="R3466" s="523">
        <f t="shared" si="111"/>
        <v>0</v>
      </c>
      <c r="S3466" s="524" t="e">
        <f>Produit_Tarif_Stock!#REF!</f>
        <v>#REF!</v>
      </c>
    </row>
    <row r="3467" spans="1:19" ht="24.75" customHeight="1">
      <c r="A3467" s="228" t="e">
        <f>Produit_Tarif_Stock!#REF!</f>
        <v>#REF!</v>
      </c>
      <c r="B3467" s="118" t="e">
        <f>IF(Produit_Tarif_Stock!#REF!&lt;&gt;"",Produit_Tarif_Stock!#REF!,"")</f>
        <v>#REF!</v>
      </c>
      <c r="C3467" s="502" t="e">
        <f>IF(Produit_Tarif_Stock!#REF!&lt;&gt;"",Produit_Tarif_Stock!#REF!,"")</f>
        <v>#REF!</v>
      </c>
      <c r="D3467" s="505" t="e">
        <f>IF(Produit_Tarif_Stock!#REF!&lt;&gt;"",Produit_Tarif_Stock!#REF!,"")</f>
        <v>#REF!</v>
      </c>
      <c r="E3467" s="514" t="e">
        <f>IF(Produit_Tarif_Stock!#REF!&lt;&gt;0,Produit_Tarif_Stock!#REF!,"")</f>
        <v>#REF!</v>
      </c>
      <c r="F3467" s="2" t="e">
        <f>IF(Produit_Tarif_Stock!#REF!&lt;&gt;"",Produit_Tarif_Stock!#REF!,"")</f>
        <v>#REF!</v>
      </c>
      <c r="G3467" s="506" t="e">
        <f>IF(Produit_Tarif_Stock!#REF!&lt;&gt;0,Produit_Tarif_Stock!#REF!,"")</f>
        <v>#REF!</v>
      </c>
      <c r="I3467" s="506" t="str">
        <f t="shared" si="110"/>
        <v/>
      </c>
      <c r="J3467" s="2" t="e">
        <f>IF(Produit_Tarif_Stock!#REF!&lt;&gt;0,Produit_Tarif_Stock!#REF!,"")</f>
        <v>#REF!</v>
      </c>
      <c r="K3467" s="2" t="e">
        <f>IF(Produit_Tarif_Stock!#REF!&lt;&gt;0,Produit_Tarif_Stock!#REF!,"")</f>
        <v>#REF!</v>
      </c>
      <c r="L3467" s="114" t="e">
        <f>IF(Produit_Tarif_Stock!#REF!&lt;&gt;0,Produit_Tarif_Stock!#REF!,"")</f>
        <v>#REF!</v>
      </c>
      <c r="M3467" s="114" t="e">
        <f>IF(Produit_Tarif_Stock!#REF!&lt;&gt;0,Produit_Tarif_Stock!#REF!,"")</f>
        <v>#REF!</v>
      </c>
      <c r="N3467" s="454"/>
      <c r="P3467" s="2" t="e">
        <f>IF(Produit_Tarif_Stock!#REF!&lt;&gt;0,Produit_Tarif_Stock!#REF!,"")</f>
        <v>#REF!</v>
      </c>
      <c r="Q3467" s="518" t="e">
        <f>IF(Produit_Tarif_Stock!#REF!&lt;&gt;0,(E3467-(E3467*H3467)-Produit_Tarif_Stock!#REF!)/Produit_Tarif_Stock!#REF!*100,(E3467-(E3467*H3467)-Produit_Tarif_Stock!#REF!)/Produit_Tarif_Stock!#REF!*100)</f>
        <v>#REF!</v>
      </c>
      <c r="R3467" s="523">
        <f t="shared" si="111"/>
        <v>0</v>
      </c>
      <c r="S3467" s="524" t="e">
        <f>Produit_Tarif_Stock!#REF!</f>
        <v>#REF!</v>
      </c>
    </row>
    <row r="3468" spans="1:19" ht="24.75" customHeight="1">
      <c r="A3468" s="228" t="e">
        <f>Produit_Tarif_Stock!#REF!</f>
        <v>#REF!</v>
      </c>
      <c r="B3468" s="118" t="e">
        <f>IF(Produit_Tarif_Stock!#REF!&lt;&gt;"",Produit_Tarif_Stock!#REF!,"")</f>
        <v>#REF!</v>
      </c>
      <c r="C3468" s="502" t="e">
        <f>IF(Produit_Tarif_Stock!#REF!&lt;&gt;"",Produit_Tarif_Stock!#REF!,"")</f>
        <v>#REF!</v>
      </c>
      <c r="D3468" s="505" t="e">
        <f>IF(Produit_Tarif_Stock!#REF!&lt;&gt;"",Produit_Tarif_Stock!#REF!,"")</f>
        <v>#REF!</v>
      </c>
      <c r="E3468" s="514" t="e">
        <f>IF(Produit_Tarif_Stock!#REF!&lt;&gt;0,Produit_Tarif_Stock!#REF!,"")</f>
        <v>#REF!</v>
      </c>
      <c r="F3468" s="2" t="e">
        <f>IF(Produit_Tarif_Stock!#REF!&lt;&gt;"",Produit_Tarif_Stock!#REF!,"")</f>
        <v>#REF!</v>
      </c>
      <c r="G3468" s="506" t="e">
        <f>IF(Produit_Tarif_Stock!#REF!&lt;&gt;0,Produit_Tarif_Stock!#REF!,"")</f>
        <v>#REF!</v>
      </c>
      <c r="I3468" s="506" t="str">
        <f t="shared" si="110"/>
        <v/>
      </c>
      <c r="J3468" s="2" t="e">
        <f>IF(Produit_Tarif_Stock!#REF!&lt;&gt;0,Produit_Tarif_Stock!#REF!,"")</f>
        <v>#REF!</v>
      </c>
      <c r="K3468" s="2" t="e">
        <f>IF(Produit_Tarif_Stock!#REF!&lt;&gt;0,Produit_Tarif_Stock!#REF!,"")</f>
        <v>#REF!</v>
      </c>
      <c r="L3468" s="114" t="e">
        <f>IF(Produit_Tarif_Stock!#REF!&lt;&gt;0,Produit_Tarif_Stock!#REF!,"")</f>
        <v>#REF!</v>
      </c>
      <c r="M3468" s="114" t="e">
        <f>IF(Produit_Tarif_Stock!#REF!&lt;&gt;0,Produit_Tarif_Stock!#REF!,"")</f>
        <v>#REF!</v>
      </c>
      <c r="N3468" s="454"/>
      <c r="P3468" s="2" t="e">
        <f>IF(Produit_Tarif_Stock!#REF!&lt;&gt;0,Produit_Tarif_Stock!#REF!,"")</f>
        <v>#REF!</v>
      </c>
      <c r="Q3468" s="518" t="e">
        <f>IF(Produit_Tarif_Stock!#REF!&lt;&gt;0,(E3468-(E3468*H3468)-Produit_Tarif_Stock!#REF!)/Produit_Tarif_Stock!#REF!*100,(E3468-(E3468*H3468)-Produit_Tarif_Stock!#REF!)/Produit_Tarif_Stock!#REF!*100)</f>
        <v>#REF!</v>
      </c>
      <c r="R3468" s="523">
        <f t="shared" si="111"/>
        <v>0</v>
      </c>
      <c r="S3468" s="524" t="e">
        <f>Produit_Tarif_Stock!#REF!</f>
        <v>#REF!</v>
      </c>
    </row>
    <row r="3469" spans="1:19" ht="24.75" customHeight="1">
      <c r="A3469" s="228" t="e">
        <f>Produit_Tarif_Stock!#REF!</f>
        <v>#REF!</v>
      </c>
      <c r="B3469" s="118" t="e">
        <f>IF(Produit_Tarif_Stock!#REF!&lt;&gt;"",Produit_Tarif_Stock!#REF!,"")</f>
        <v>#REF!</v>
      </c>
      <c r="C3469" s="502" t="e">
        <f>IF(Produit_Tarif_Stock!#REF!&lt;&gt;"",Produit_Tarif_Stock!#REF!,"")</f>
        <v>#REF!</v>
      </c>
      <c r="D3469" s="505" t="e">
        <f>IF(Produit_Tarif_Stock!#REF!&lt;&gt;"",Produit_Tarif_Stock!#REF!,"")</f>
        <v>#REF!</v>
      </c>
      <c r="E3469" s="514" t="e">
        <f>IF(Produit_Tarif_Stock!#REF!&lt;&gt;0,Produit_Tarif_Stock!#REF!,"")</f>
        <v>#REF!</v>
      </c>
      <c r="F3469" s="2" t="e">
        <f>IF(Produit_Tarif_Stock!#REF!&lt;&gt;"",Produit_Tarif_Stock!#REF!,"")</f>
        <v>#REF!</v>
      </c>
      <c r="G3469" s="506" t="e">
        <f>IF(Produit_Tarif_Stock!#REF!&lt;&gt;0,Produit_Tarif_Stock!#REF!,"")</f>
        <v>#REF!</v>
      </c>
      <c r="I3469" s="506" t="str">
        <f t="shared" si="110"/>
        <v/>
      </c>
      <c r="J3469" s="2" t="e">
        <f>IF(Produit_Tarif_Stock!#REF!&lt;&gt;0,Produit_Tarif_Stock!#REF!,"")</f>
        <v>#REF!</v>
      </c>
      <c r="K3469" s="2" t="e">
        <f>IF(Produit_Tarif_Stock!#REF!&lt;&gt;0,Produit_Tarif_Stock!#REF!,"")</f>
        <v>#REF!</v>
      </c>
      <c r="L3469" s="114" t="e">
        <f>IF(Produit_Tarif_Stock!#REF!&lt;&gt;0,Produit_Tarif_Stock!#REF!,"")</f>
        <v>#REF!</v>
      </c>
      <c r="M3469" s="114" t="e">
        <f>IF(Produit_Tarif_Stock!#REF!&lt;&gt;0,Produit_Tarif_Stock!#REF!,"")</f>
        <v>#REF!</v>
      </c>
      <c r="N3469" s="454"/>
      <c r="P3469" s="2" t="e">
        <f>IF(Produit_Tarif_Stock!#REF!&lt;&gt;0,Produit_Tarif_Stock!#REF!,"")</f>
        <v>#REF!</v>
      </c>
      <c r="Q3469" s="518" t="e">
        <f>IF(Produit_Tarif_Stock!#REF!&lt;&gt;0,(E3469-(E3469*H3469)-Produit_Tarif_Stock!#REF!)/Produit_Tarif_Stock!#REF!*100,(E3469-(E3469*H3469)-Produit_Tarif_Stock!#REF!)/Produit_Tarif_Stock!#REF!*100)</f>
        <v>#REF!</v>
      </c>
      <c r="R3469" s="523">
        <f t="shared" si="111"/>
        <v>0</v>
      </c>
      <c r="S3469" s="524" t="e">
        <f>Produit_Tarif_Stock!#REF!</f>
        <v>#REF!</v>
      </c>
    </row>
    <row r="3470" spans="1:19" ht="24.75" customHeight="1">
      <c r="A3470" s="228" t="e">
        <f>Produit_Tarif_Stock!#REF!</f>
        <v>#REF!</v>
      </c>
      <c r="B3470" s="118" t="e">
        <f>IF(Produit_Tarif_Stock!#REF!&lt;&gt;"",Produit_Tarif_Stock!#REF!,"")</f>
        <v>#REF!</v>
      </c>
      <c r="C3470" s="502" t="e">
        <f>IF(Produit_Tarif_Stock!#REF!&lt;&gt;"",Produit_Tarif_Stock!#REF!,"")</f>
        <v>#REF!</v>
      </c>
      <c r="D3470" s="505" t="e">
        <f>IF(Produit_Tarif_Stock!#REF!&lt;&gt;"",Produit_Tarif_Stock!#REF!,"")</f>
        <v>#REF!</v>
      </c>
      <c r="E3470" s="514" t="e">
        <f>IF(Produit_Tarif_Stock!#REF!&lt;&gt;0,Produit_Tarif_Stock!#REF!,"")</f>
        <v>#REF!</v>
      </c>
      <c r="F3470" s="2" t="e">
        <f>IF(Produit_Tarif_Stock!#REF!&lt;&gt;"",Produit_Tarif_Stock!#REF!,"")</f>
        <v>#REF!</v>
      </c>
      <c r="G3470" s="506" t="e">
        <f>IF(Produit_Tarif_Stock!#REF!&lt;&gt;0,Produit_Tarif_Stock!#REF!,"")</f>
        <v>#REF!</v>
      </c>
      <c r="I3470" s="506" t="str">
        <f t="shared" si="110"/>
        <v/>
      </c>
      <c r="J3470" s="2" t="e">
        <f>IF(Produit_Tarif_Stock!#REF!&lt;&gt;0,Produit_Tarif_Stock!#REF!,"")</f>
        <v>#REF!</v>
      </c>
      <c r="K3470" s="2" t="e">
        <f>IF(Produit_Tarif_Stock!#REF!&lt;&gt;0,Produit_Tarif_Stock!#REF!,"")</f>
        <v>#REF!</v>
      </c>
      <c r="L3470" s="114" t="e">
        <f>IF(Produit_Tarif_Stock!#REF!&lt;&gt;0,Produit_Tarif_Stock!#REF!,"")</f>
        <v>#REF!</v>
      </c>
      <c r="M3470" s="114" t="e">
        <f>IF(Produit_Tarif_Stock!#REF!&lt;&gt;0,Produit_Tarif_Stock!#REF!,"")</f>
        <v>#REF!</v>
      </c>
      <c r="N3470" s="454"/>
      <c r="P3470" s="2" t="e">
        <f>IF(Produit_Tarif_Stock!#REF!&lt;&gt;0,Produit_Tarif_Stock!#REF!,"")</f>
        <v>#REF!</v>
      </c>
      <c r="Q3470" s="518" t="e">
        <f>IF(Produit_Tarif_Stock!#REF!&lt;&gt;0,(E3470-(E3470*H3470)-Produit_Tarif_Stock!#REF!)/Produit_Tarif_Stock!#REF!*100,(E3470-(E3470*H3470)-Produit_Tarif_Stock!#REF!)/Produit_Tarif_Stock!#REF!*100)</f>
        <v>#REF!</v>
      </c>
      <c r="R3470" s="523">
        <f t="shared" si="111"/>
        <v>0</v>
      </c>
      <c r="S3470" s="524" t="e">
        <f>Produit_Tarif_Stock!#REF!</f>
        <v>#REF!</v>
      </c>
    </row>
    <row r="3471" spans="1:19" ht="24.75" customHeight="1">
      <c r="A3471" s="228" t="e">
        <f>Produit_Tarif_Stock!#REF!</f>
        <v>#REF!</v>
      </c>
      <c r="B3471" s="118" t="e">
        <f>IF(Produit_Tarif_Stock!#REF!&lt;&gt;"",Produit_Tarif_Stock!#REF!,"")</f>
        <v>#REF!</v>
      </c>
      <c r="C3471" s="502" t="e">
        <f>IF(Produit_Tarif_Stock!#REF!&lt;&gt;"",Produit_Tarif_Stock!#REF!,"")</f>
        <v>#REF!</v>
      </c>
      <c r="D3471" s="505" t="e">
        <f>IF(Produit_Tarif_Stock!#REF!&lt;&gt;"",Produit_Tarif_Stock!#REF!,"")</f>
        <v>#REF!</v>
      </c>
      <c r="E3471" s="514" t="e">
        <f>IF(Produit_Tarif_Stock!#REF!&lt;&gt;0,Produit_Tarif_Stock!#REF!,"")</f>
        <v>#REF!</v>
      </c>
      <c r="F3471" s="2" t="e">
        <f>IF(Produit_Tarif_Stock!#REF!&lt;&gt;"",Produit_Tarif_Stock!#REF!,"")</f>
        <v>#REF!</v>
      </c>
      <c r="G3471" s="506" t="e">
        <f>IF(Produit_Tarif_Stock!#REF!&lt;&gt;0,Produit_Tarif_Stock!#REF!,"")</f>
        <v>#REF!</v>
      </c>
      <c r="I3471" s="506" t="str">
        <f t="shared" si="110"/>
        <v/>
      </c>
      <c r="J3471" s="2" t="e">
        <f>IF(Produit_Tarif_Stock!#REF!&lt;&gt;0,Produit_Tarif_Stock!#REF!,"")</f>
        <v>#REF!</v>
      </c>
      <c r="K3471" s="2" t="e">
        <f>IF(Produit_Tarif_Stock!#REF!&lt;&gt;0,Produit_Tarif_Stock!#REF!,"")</f>
        <v>#REF!</v>
      </c>
      <c r="L3471" s="114" t="e">
        <f>IF(Produit_Tarif_Stock!#REF!&lt;&gt;0,Produit_Tarif_Stock!#REF!,"")</f>
        <v>#REF!</v>
      </c>
      <c r="M3471" s="114" t="e">
        <f>IF(Produit_Tarif_Stock!#REF!&lt;&gt;0,Produit_Tarif_Stock!#REF!,"")</f>
        <v>#REF!</v>
      </c>
      <c r="N3471" s="454"/>
      <c r="P3471" s="2" t="e">
        <f>IF(Produit_Tarif_Stock!#REF!&lt;&gt;0,Produit_Tarif_Stock!#REF!,"")</f>
        <v>#REF!</v>
      </c>
      <c r="Q3471" s="518" t="e">
        <f>IF(Produit_Tarif_Stock!#REF!&lt;&gt;0,(E3471-(E3471*H3471)-Produit_Tarif_Stock!#REF!)/Produit_Tarif_Stock!#REF!*100,(E3471-(E3471*H3471)-Produit_Tarif_Stock!#REF!)/Produit_Tarif_Stock!#REF!*100)</f>
        <v>#REF!</v>
      </c>
      <c r="R3471" s="523">
        <f t="shared" si="111"/>
        <v>0</v>
      </c>
      <c r="S3471" s="524" t="e">
        <f>Produit_Tarif_Stock!#REF!</f>
        <v>#REF!</v>
      </c>
    </row>
    <row r="3472" spans="1:19" ht="24.75" customHeight="1">
      <c r="A3472" s="228" t="e">
        <f>Produit_Tarif_Stock!#REF!</f>
        <v>#REF!</v>
      </c>
      <c r="B3472" s="118" t="e">
        <f>IF(Produit_Tarif_Stock!#REF!&lt;&gt;"",Produit_Tarif_Stock!#REF!,"")</f>
        <v>#REF!</v>
      </c>
      <c r="C3472" s="502" t="e">
        <f>IF(Produit_Tarif_Stock!#REF!&lt;&gt;"",Produit_Tarif_Stock!#REF!,"")</f>
        <v>#REF!</v>
      </c>
      <c r="D3472" s="505" t="e">
        <f>IF(Produit_Tarif_Stock!#REF!&lt;&gt;"",Produit_Tarif_Stock!#REF!,"")</f>
        <v>#REF!</v>
      </c>
      <c r="E3472" s="514" t="e">
        <f>IF(Produit_Tarif_Stock!#REF!&lt;&gt;0,Produit_Tarif_Stock!#REF!,"")</f>
        <v>#REF!</v>
      </c>
      <c r="F3472" s="2" t="e">
        <f>IF(Produit_Tarif_Stock!#REF!&lt;&gt;"",Produit_Tarif_Stock!#REF!,"")</f>
        <v>#REF!</v>
      </c>
      <c r="G3472" s="506" t="e">
        <f>IF(Produit_Tarif_Stock!#REF!&lt;&gt;0,Produit_Tarif_Stock!#REF!,"")</f>
        <v>#REF!</v>
      </c>
      <c r="I3472" s="506" t="str">
        <f t="shared" si="110"/>
        <v/>
      </c>
      <c r="J3472" s="2" t="e">
        <f>IF(Produit_Tarif_Stock!#REF!&lt;&gt;0,Produit_Tarif_Stock!#REF!,"")</f>
        <v>#REF!</v>
      </c>
      <c r="K3472" s="2" t="e">
        <f>IF(Produit_Tarif_Stock!#REF!&lt;&gt;0,Produit_Tarif_Stock!#REF!,"")</f>
        <v>#REF!</v>
      </c>
      <c r="L3472" s="114" t="e">
        <f>IF(Produit_Tarif_Stock!#REF!&lt;&gt;0,Produit_Tarif_Stock!#REF!,"")</f>
        <v>#REF!</v>
      </c>
      <c r="M3472" s="114" t="e">
        <f>IF(Produit_Tarif_Stock!#REF!&lt;&gt;0,Produit_Tarif_Stock!#REF!,"")</f>
        <v>#REF!</v>
      </c>
      <c r="N3472" s="454"/>
      <c r="P3472" s="2" t="e">
        <f>IF(Produit_Tarif_Stock!#REF!&lt;&gt;0,Produit_Tarif_Stock!#REF!,"")</f>
        <v>#REF!</v>
      </c>
      <c r="Q3472" s="518" t="e">
        <f>IF(Produit_Tarif_Stock!#REF!&lt;&gt;0,(E3472-(E3472*H3472)-Produit_Tarif_Stock!#REF!)/Produit_Tarif_Stock!#REF!*100,(E3472-(E3472*H3472)-Produit_Tarif_Stock!#REF!)/Produit_Tarif_Stock!#REF!*100)</f>
        <v>#REF!</v>
      </c>
      <c r="R3472" s="523">
        <f t="shared" si="111"/>
        <v>0</v>
      </c>
      <c r="S3472" s="524" t="e">
        <f>Produit_Tarif_Stock!#REF!</f>
        <v>#REF!</v>
      </c>
    </row>
    <row r="3473" spans="1:19" ht="24.75" customHeight="1">
      <c r="A3473" s="228" t="e">
        <f>Produit_Tarif_Stock!#REF!</f>
        <v>#REF!</v>
      </c>
      <c r="B3473" s="118" t="e">
        <f>IF(Produit_Tarif_Stock!#REF!&lt;&gt;"",Produit_Tarif_Stock!#REF!,"")</f>
        <v>#REF!</v>
      </c>
      <c r="C3473" s="502" t="e">
        <f>IF(Produit_Tarif_Stock!#REF!&lt;&gt;"",Produit_Tarif_Stock!#REF!,"")</f>
        <v>#REF!</v>
      </c>
      <c r="D3473" s="505" t="e">
        <f>IF(Produit_Tarif_Stock!#REF!&lt;&gt;"",Produit_Tarif_Stock!#REF!,"")</f>
        <v>#REF!</v>
      </c>
      <c r="E3473" s="514" t="e">
        <f>IF(Produit_Tarif_Stock!#REF!&lt;&gt;0,Produit_Tarif_Stock!#REF!,"")</f>
        <v>#REF!</v>
      </c>
      <c r="F3473" s="2" t="e">
        <f>IF(Produit_Tarif_Stock!#REF!&lt;&gt;"",Produit_Tarif_Stock!#REF!,"")</f>
        <v>#REF!</v>
      </c>
      <c r="G3473" s="506" t="e">
        <f>IF(Produit_Tarif_Stock!#REF!&lt;&gt;0,Produit_Tarif_Stock!#REF!,"")</f>
        <v>#REF!</v>
      </c>
      <c r="I3473" s="506" t="str">
        <f t="shared" si="110"/>
        <v/>
      </c>
      <c r="J3473" s="2" t="e">
        <f>IF(Produit_Tarif_Stock!#REF!&lt;&gt;0,Produit_Tarif_Stock!#REF!,"")</f>
        <v>#REF!</v>
      </c>
      <c r="K3473" s="2" t="e">
        <f>IF(Produit_Tarif_Stock!#REF!&lt;&gt;0,Produit_Tarif_Stock!#REF!,"")</f>
        <v>#REF!</v>
      </c>
      <c r="L3473" s="114" t="e">
        <f>IF(Produit_Tarif_Stock!#REF!&lt;&gt;0,Produit_Tarif_Stock!#REF!,"")</f>
        <v>#REF!</v>
      </c>
      <c r="M3473" s="114" t="e">
        <f>IF(Produit_Tarif_Stock!#REF!&lt;&gt;0,Produit_Tarif_Stock!#REF!,"")</f>
        <v>#REF!</v>
      </c>
      <c r="N3473" s="454"/>
      <c r="P3473" s="2" t="e">
        <f>IF(Produit_Tarif_Stock!#REF!&lt;&gt;0,Produit_Tarif_Stock!#REF!,"")</f>
        <v>#REF!</v>
      </c>
      <c r="Q3473" s="518" t="e">
        <f>IF(Produit_Tarif_Stock!#REF!&lt;&gt;0,(E3473-(E3473*H3473)-Produit_Tarif_Stock!#REF!)/Produit_Tarif_Stock!#REF!*100,(E3473-(E3473*H3473)-Produit_Tarif_Stock!#REF!)/Produit_Tarif_Stock!#REF!*100)</f>
        <v>#REF!</v>
      </c>
      <c r="R3473" s="523">
        <f t="shared" si="111"/>
        <v>0</v>
      </c>
      <c r="S3473" s="524" t="e">
        <f>Produit_Tarif_Stock!#REF!</f>
        <v>#REF!</v>
      </c>
    </row>
    <row r="3474" spans="1:19" ht="24.75" customHeight="1">
      <c r="A3474" s="228" t="e">
        <f>Produit_Tarif_Stock!#REF!</f>
        <v>#REF!</v>
      </c>
      <c r="B3474" s="118" t="e">
        <f>IF(Produit_Tarif_Stock!#REF!&lt;&gt;"",Produit_Tarif_Stock!#REF!,"")</f>
        <v>#REF!</v>
      </c>
      <c r="C3474" s="502" t="e">
        <f>IF(Produit_Tarif_Stock!#REF!&lt;&gt;"",Produit_Tarif_Stock!#REF!,"")</f>
        <v>#REF!</v>
      </c>
      <c r="D3474" s="505" t="e">
        <f>IF(Produit_Tarif_Stock!#REF!&lt;&gt;"",Produit_Tarif_Stock!#REF!,"")</f>
        <v>#REF!</v>
      </c>
      <c r="E3474" s="514" t="e">
        <f>IF(Produit_Tarif_Stock!#REF!&lt;&gt;0,Produit_Tarif_Stock!#REF!,"")</f>
        <v>#REF!</v>
      </c>
      <c r="F3474" s="2" t="e">
        <f>IF(Produit_Tarif_Stock!#REF!&lt;&gt;"",Produit_Tarif_Stock!#REF!,"")</f>
        <v>#REF!</v>
      </c>
      <c r="G3474" s="506" t="e">
        <f>IF(Produit_Tarif_Stock!#REF!&lt;&gt;0,Produit_Tarif_Stock!#REF!,"")</f>
        <v>#REF!</v>
      </c>
      <c r="I3474" s="506" t="str">
        <f t="shared" si="110"/>
        <v/>
      </c>
      <c r="J3474" s="2" t="e">
        <f>IF(Produit_Tarif_Stock!#REF!&lt;&gt;0,Produit_Tarif_Stock!#REF!,"")</f>
        <v>#REF!</v>
      </c>
      <c r="K3474" s="2" t="e">
        <f>IF(Produit_Tarif_Stock!#REF!&lt;&gt;0,Produit_Tarif_Stock!#REF!,"")</f>
        <v>#REF!</v>
      </c>
      <c r="L3474" s="114" t="e">
        <f>IF(Produit_Tarif_Stock!#REF!&lt;&gt;0,Produit_Tarif_Stock!#REF!,"")</f>
        <v>#REF!</v>
      </c>
      <c r="M3474" s="114" t="e">
        <f>IF(Produit_Tarif_Stock!#REF!&lt;&gt;0,Produit_Tarif_Stock!#REF!,"")</f>
        <v>#REF!</v>
      </c>
      <c r="N3474" s="454"/>
      <c r="P3474" s="2" t="e">
        <f>IF(Produit_Tarif_Stock!#REF!&lt;&gt;0,Produit_Tarif_Stock!#REF!,"")</f>
        <v>#REF!</v>
      </c>
      <c r="Q3474" s="518" t="e">
        <f>IF(Produit_Tarif_Stock!#REF!&lt;&gt;0,(E3474-(E3474*H3474)-Produit_Tarif_Stock!#REF!)/Produit_Tarif_Stock!#REF!*100,(E3474-(E3474*H3474)-Produit_Tarif_Stock!#REF!)/Produit_Tarif_Stock!#REF!*100)</f>
        <v>#REF!</v>
      </c>
      <c r="R3474" s="523">
        <f t="shared" si="111"/>
        <v>0</v>
      </c>
      <c r="S3474" s="524" t="e">
        <f>Produit_Tarif_Stock!#REF!</f>
        <v>#REF!</v>
      </c>
    </row>
    <row r="3475" spans="1:19" ht="24.75" customHeight="1">
      <c r="A3475" s="228" t="e">
        <f>Produit_Tarif_Stock!#REF!</f>
        <v>#REF!</v>
      </c>
      <c r="B3475" s="118" t="e">
        <f>IF(Produit_Tarif_Stock!#REF!&lt;&gt;"",Produit_Tarif_Stock!#REF!,"")</f>
        <v>#REF!</v>
      </c>
      <c r="C3475" s="502" t="e">
        <f>IF(Produit_Tarif_Stock!#REF!&lt;&gt;"",Produit_Tarif_Stock!#REF!,"")</f>
        <v>#REF!</v>
      </c>
      <c r="D3475" s="505" t="e">
        <f>IF(Produit_Tarif_Stock!#REF!&lt;&gt;"",Produit_Tarif_Stock!#REF!,"")</f>
        <v>#REF!</v>
      </c>
      <c r="E3475" s="514" t="e">
        <f>IF(Produit_Tarif_Stock!#REF!&lt;&gt;0,Produit_Tarif_Stock!#REF!,"")</f>
        <v>#REF!</v>
      </c>
      <c r="F3475" s="2" t="e">
        <f>IF(Produit_Tarif_Stock!#REF!&lt;&gt;"",Produit_Tarif_Stock!#REF!,"")</f>
        <v>#REF!</v>
      </c>
      <c r="G3475" s="506" t="e">
        <f>IF(Produit_Tarif_Stock!#REF!&lt;&gt;0,Produit_Tarif_Stock!#REF!,"")</f>
        <v>#REF!</v>
      </c>
      <c r="I3475" s="506" t="str">
        <f t="shared" si="110"/>
        <v/>
      </c>
      <c r="J3475" s="2" t="e">
        <f>IF(Produit_Tarif_Stock!#REF!&lt;&gt;0,Produit_Tarif_Stock!#REF!,"")</f>
        <v>#REF!</v>
      </c>
      <c r="K3475" s="2" t="e">
        <f>IF(Produit_Tarif_Stock!#REF!&lt;&gt;0,Produit_Tarif_Stock!#REF!,"")</f>
        <v>#REF!</v>
      </c>
      <c r="L3475" s="114" t="e">
        <f>IF(Produit_Tarif_Stock!#REF!&lt;&gt;0,Produit_Tarif_Stock!#REF!,"")</f>
        <v>#REF!</v>
      </c>
      <c r="M3475" s="114" t="e">
        <f>IF(Produit_Tarif_Stock!#REF!&lt;&gt;0,Produit_Tarif_Stock!#REF!,"")</f>
        <v>#REF!</v>
      </c>
      <c r="N3475" s="454"/>
      <c r="P3475" s="2" t="e">
        <f>IF(Produit_Tarif_Stock!#REF!&lt;&gt;0,Produit_Tarif_Stock!#REF!,"")</f>
        <v>#REF!</v>
      </c>
      <c r="Q3475" s="518" t="e">
        <f>IF(Produit_Tarif_Stock!#REF!&lt;&gt;0,(E3475-(E3475*H3475)-Produit_Tarif_Stock!#REF!)/Produit_Tarif_Stock!#REF!*100,(E3475-(E3475*H3475)-Produit_Tarif_Stock!#REF!)/Produit_Tarif_Stock!#REF!*100)</f>
        <v>#REF!</v>
      </c>
      <c r="R3475" s="523">
        <f t="shared" si="111"/>
        <v>0</v>
      </c>
      <c r="S3475" s="524" t="e">
        <f>Produit_Tarif_Stock!#REF!</f>
        <v>#REF!</v>
      </c>
    </row>
    <row r="3476" spans="1:19" ht="24.75" customHeight="1">
      <c r="A3476" s="228" t="e">
        <f>Produit_Tarif_Stock!#REF!</f>
        <v>#REF!</v>
      </c>
      <c r="B3476" s="118" t="e">
        <f>IF(Produit_Tarif_Stock!#REF!&lt;&gt;"",Produit_Tarif_Stock!#REF!,"")</f>
        <v>#REF!</v>
      </c>
      <c r="C3476" s="502" t="e">
        <f>IF(Produit_Tarif_Stock!#REF!&lt;&gt;"",Produit_Tarif_Stock!#REF!,"")</f>
        <v>#REF!</v>
      </c>
      <c r="D3476" s="505" t="e">
        <f>IF(Produit_Tarif_Stock!#REF!&lt;&gt;"",Produit_Tarif_Stock!#REF!,"")</f>
        <v>#REF!</v>
      </c>
      <c r="E3476" s="514" t="e">
        <f>IF(Produit_Tarif_Stock!#REF!&lt;&gt;0,Produit_Tarif_Stock!#REF!,"")</f>
        <v>#REF!</v>
      </c>
      <c r="F3476" s="2" t="e">
        <f>IF(Produit_Tarif_Stock!#REF!&lt;&gt;"",Produit_Tarif_Stock!#REF!,"")</f>
        <v>#REF!</v>
      </c>
      <c r="G3476" s="506" t="e">
        <f>IF(Produit_Tarif_Stock!#REF!&lt;&gt;0,Produit_Tarif_Stock!#REF!,"")</f>
        <v>#REF!</v>
      </c>
      <c r="I3476" s="506" t="str">
        <f t="shared" si="110"/>
        <v/>
      </c>
      <c r="J3476" s="2" t="e">
        <f>IF(Produit_Tarif_Stock!#REF!&lt;&gt;0,Produit_Tarif_Stock!#REF!,"")</f>
        <v>#REF!</v>
      </c>
      <c r="K3476" s="2" t="e">
        <f>IF(Produit_Tarif_Stock!#REF!&lt;&gt;0,Produit_Tarif_Stock!#REF!,"")</f>
        <v>#REF!</v>
      </c>
      <c r="L3476" s="114" t="e">
        <f>IF(Produit_Tarif_Stock!#REF!&lt;&gt;0,Produit_Tarif_Stock!#REF!,"")</f>
        <v>#REF!</v>
      </c>
      <c r="M3476" s="114" t="e">
        <f>IF(Produit_Tarif_Stock!#REF!&lt;&gt;0,Produit_Tarif_Stock!#REF!,"")</f>
        <v>#REF!</v>
      </c>
      <c r="N3476" s="454"/>
      <c r="P3476" s="2" t="e">
        <f>IF(Produit_Tarif_Stock!#REF!&lt;&gt;0,Produit_Tarif_Stock!#REF!,"")</f>
        <v>#REF!</v>
      </c>
      <c r="Q3476" s="518" t="e">
        <f>IF(Produit_Tarif_Stock!#REF!&lt;&gt;0,(E3476-(E3476*H3476)-Produit_Tarif_Stock!#REF!)/Produit_Tarif_Stock!#REF!*100,(E3476-(E3476*H3476)-Produit_Tarif_Stock!#REF!)/Produit_Tarif_Stock!#REF!*100)</f>
        <v>#REF!</v>
      </c>
      <c r="R3476" s="523">
        <f t="shared" si="111"/>
        <v>0</v>
      </c>
      <c r="S3476" s="524" t="e">
        <f>Produit_Tarif_Stock!#REF!</f>
        <v>#REF!</v>
      </c>
    </row>
    <row r="3477" spans="1:19" ht="24.75" customHeight="1">
      <c r="A3477" s="228" t="e">
        <f>Produit_Tarif_Stock!#REF!</f>
        <v>#REF!</v>
      </c>
      <c r="B3477" s="118" t="e">
        <f>IF(Produit_Tarif_Stock!#REF!&lt;&gt;"",Produit_Tarif_Stock!#REF!,"")</f>
        <v>#REF!</v>
      </c>
      <c r="C3477" s="502" t="e">
        <f>IF(Produit_Tarif_Stock!#REF!&lt;&gt;"",Produit_Tarif_Stock!#REF!,"")</f>
        <v>#REF!</v>
      </c>
      <c r="D3477" s="505" t="e">
        <f>IF(Produit_Tarif_Stock!#REF!&lt;&gt;"",Produit_Tarif_Stock!#REF!,"")</f>
        <v>#REF!</v>
      </c>
      <c r="E3477" s="514" t="e">
        <f>IF(Produit_Tarif_Stock!#REF!&lt;&gt;0,Produit_Tarif_Stock!#REF!,"")</f>
        <v>#REF!</v>
      </c>
      <c r="F3477" s="2" t="e">
        <f>IF(Produit_Tarif_Stock!#REF!&lt;&gt;"",Produit_Tarif_Stock!#REF!,"")</f>
        <v>#REF!</v>
      </c>
      <c r="G3477" s="506" t="e">
        <f>IF(Produit_Tarif_Stock!#REF!&lt;&gt;0,Produit_Tarif_Stock!#REF!,"")</f>
        <v>#REF!</v>
      </c>
      <c r="I3477" s="506" t="str">
        <f t="shared" si="110"/>
        <v/>
      </c>
      <c r="J3477" s="2" t="e">
        <f>IF(Produit_Tarif_Stock!#REF!&lt;&gt;0,Produit_Tarif_Stock!#REF!,"")</f>
        <v>#REF!</v>
      </c>
      <c r="K3477" s="2" t="e">
        <f>IF(Produit_Tarif_Stock!#REF!&lt;&gt;0,Produit_Tarif_Stock!#REF!,"")</f>
        <v>#REF!</v>
      </c>
      <c r="L3477" s="114" t="e">
        <f>IF(Produit_Tarif_Stock!#REF!&lt;&gt;0,Produit_Tarif_Stock!#REF!,"")</f>
        <v>#REF!</v>
      </c>
      <c r="M3477" s="114" t="e">
        <f>IF(Produit_Tarif_Stock!#REF!&lt;&gt;0,Produit_Tarif_Stock!#REF!,"")</f>
        <v>#REF!</v>
      </c>
      <c r="N3477" s="454"/>
      <c r="P3477" s="2" t="e">
        <f>IF(Produit_Tarif_Stock!#REF!&lt;&gt;0,Produit_Tarif_Stock!#REF!,"")</f>
        <v>#REF!</v>
      </c>
      <c r="Q3477" s="518" t="e">
        <f>IF(Produit_Tarif_Stock!#REF!&lt;&gt;0,(E3477-(E3477*H3477)-Produit_Tarif_Stock!#REF!)/Produit_Tarif_Stock!#REF!*100,(E3477-(E3477*H3477)-Produit_Tarif_Stock!#REF!)/Produit_Tarif_Stock!#REF!*100)</f>
        <v>#REF!</v>
      </c>
      <c r="R3477" s="523">
        <f t="shared" si="111"/>
        <v>0</v>
      </c>
      <c r="S3477" s="524" t="e">
        <f>Produit_Tarif_Stock!#REF!</f>
        <v>#REF!</v>
      </c>
    </row>
    <row r="3478" spans="1:19" ht="24.75" customHeight="1">
      <c r="A3478" s="228" t="e">
        <f>Produit_Tarif_Stock!#REF!</f>
        <v>#REF!</v>
      </c>
      <c r="B3478" s="118" t="e">
        <f>IF(Produit_Tarif_Stock!#REF!&lt;&gt;"",Produit_Tarif_Stock!#REF!,"")</f>
        <v>#REF!</v>
      </c>
      <c r="C3478" s="502" t="e">
        <f>IF(Produit_Tarif_Stock!#REF!&lt;&gt;"",Produit_Tarif_Stock!#REF!,"")</f>
        <v>#REF!</v>
      </c>
      <c r="D3478" s="505" t="e">
        <f>IF(Produit_Tarif_Stock!#REF!&lt;&gt;"",Produit_Tarif_Stock!#REF!,"")</f>
        <v>#REF!</v>
      </c>
      <c r="E3478" s="514" t="e">
        <f>IF(Produit_Tarif_Stock!#REF!&lt;&gt;0,Produit_Tarif_Stock!#REF!,"")</f>
        <v>#REF!</v>
      </c>
      <c r="F3478" s="2" t="e">
        <f>IF(Produit_Tarif_Stock!#REF!&lt;&gt;"",Produit_Tarif_Stock!#REF!,"")</f>
        <v>#REF!</v>
      </c>
      <c r="G3478" s="506" t="e">
        <f>IF(Produit_Tarif_Stock!#REF!&lt;&gt;0,Produit_Tarif_Stock!#REF!,"")</f>
        <v>#REF!</v>
      </c>
      <c r="I3478" s="506" t="str">
        <f t="shared" si="110"/>
        <v/>
      </c>
      <c r="J3478" s="2" t="e">
        <f>IF(Produit_Tarif_Stock!#REF!&lt;&gt;0,Produit_Tarif_Stock!#REF!,"")</f>
        <v>#REF!</v>
      </c>
      <c r="K3478" s="2" t="e">
        <f>IF(Produit_Tarif_Stock!#REF!&lt;&gt;0,Produit_Tarif_Stock!#REF!,"")</f>
        <v>#REF!</v>
      </c>
      <c r="L3478" s="114" t="e">
        <f>IF(Produit_Tarif_Stock!#REF!&lt;&gt;0,Produit_Tarif_Stock!#REF!,"")</f>
        <v>#REF!</v>
      </c>
      <c r="M3478" s="114" t="e">
        <f>IF(Produit_Tarif_Stock!#REF!&lt;&gt;0,Produit_Tarif_Stock!#REF!,"")</f>
        <v>#REF!</v>
      </c>
      <c r="N3478" s="454"/>
      <c r="P3478" s="2" t="e">
        <f>IF(Produit_Tarif_Stock!#REF!&lt;&gt;0,Produit_Tarif_Stock!#REF!,"")</f>
        <v>#REF!</v>
      </c>
      <c r="Q3478" s="518" t="e">
        <f>IF(Produit_Tarif_Stock!#REF!&lt;&gt;0,(E3478-(E3478*H3478)-Produit_Tarif_Stock!#REF!)/Produit_Tarif_Stock!#REF!*100,(E3478-(E3478*H3478)-Produit_Tarif_Stock!#REF!)/Produit_Tarif_Stock!#REF!*100)</f>
        <v>#REF!</v>
      </c>
      <c r="R3478" s="523">
        <f t="shared" si="111"/>
        <v>0</v>
      </c>
      <c r="S3478" s="524" t="e">
        <f>Produit_Tarif_Stock!#REF!</f>
        <v>#REF!</v>
      </c>
    </row>
    <row r="3479" spans="1:19" ht="24.75" customHeight="1">
      <c r="A3479" s="228" t="e">
        <f>Produit_Tarif_Stock!#REF!</f>
        <v>#REF!</v>
      </c>
      <c r="B3479" s="118" t="e">
        <f>IF(Produit_Tarif_Stock!#REF!&lt;&gt;"",Produit_Tarif_Stock!#REF!,"")</f>
        <v>#REF!</v>
      </c>
      <c r="C3479" s="502" t="e">
        <f>IF(Produit_Tarif_Stock!#REF!&lt;&gt;"",Produit_Tarif_Stock!#REF!,"")</f>
        <v>#REF!</v>
      </c>
      <c r="D3479" s="505" t="e">
        <f>IF(Produit_Tarif_Stock!#REF!&lt;&gt;"",Produit_Tarif_Stock!#REF!,"")</f>
        <v>#REF!</v>
      </c>
      <c r="E3479" s="514" t="e">
        <f>IF(Produit_Tarif_Stock!#REF!&lt;&gt;0,Produit_Tarif_Stock!#REF!,"")</f>
        <v>#REF!</v>
      </c>
      <c r="F3479" s="2" t="e">
        <f>IF(Produit_Tarif_Stock!#REF!&lt;&gt;"",Produit_Tarif_Stock!#REF!,"")</f>
        <v>#REF!</v>
      </c>
      <c r="G3479" s="506" t="e">
        <f>IF(Produit_Tarif_Stock!#REF!&lt;&gt;0,Produit_Tarif_Stock!#REF!,"")</f>
        <v>#REF!</v>
      </c>
      <c r="I3479" s="506" t="str">
        <f t="shared" si="110"/>
        <v/>
      </c>
      <c r="J3479" s="2" t="e">
        <f>IF(Produit_Tarif_Stock!#REF!&lt;&gt;0,Produit_Tarif_Stock!#REF!,"")</f>
        <v>#REF!</v>
      </c>
      <c r="K3479" s="2" t="e">
        <f>IF(Produit_Tarif_Stock!#REF!&lt;&gt;0,Produit_Tarif_Stock!#REF!,"")</f>
        <v>#REF!</v>
      </c>
      <c r="L3479" s="114" t="e">
        <f>IF(Produit_Tarif_Stock!#REF!&lt;&gt;0,Produit_Tarif_Stock!#REF!,"")</f>
        <v>#REF!</v>
      </c>
      <c r="M3479" s="114" t="e">
        <f>IF(Produit_Tarif_Stock!#REF!&lt;&gt;0,Produit_Tarif_Stock!#REF!,"")</f>
        <v>#REF!</v>
      </c>
      <c r="N3479" s="454"/>
      <c r="P3479" s="2" t="e">
        <f>IF(Produit_Tarif_Stock!#REF!&lt;&gt;0,Produit_Tarif_Stock!#REF!,"")</f>
        <v>#REF!</v>
      </c>
      <c r="Q3479" s="518" t="e">
        <f>IF(Produit_Tarif_Stock!#REF!&lt;&gt;0,(E3479-(E3479*H3479)-Produit_Tarif_Stock!#REF!)/Produit_Tarif_Stock!#REF!*100,(E3479-(E3479*H3479)-Produit_Tarif_Stock!#REF!)/Produit_Tarif_Stock!#REF!*100)</f>
        <v>#REF!</v>
      </c>
      <c r="R3479" s="523">
        <f t="shared" si="111"/>
        <v>0</v>
      </c>
      <c r="S3479" s="524" t="e">
        <f>Produit_Tarif_Stock!#REF!</f>
        <v>#REF!</v>
      </c>
    </row>
    <row r="3480" spans="1:19" ht="24.75" customHeight="1">
      <c r="A3480" s="228" t="e">
        <f>Produit_Tarif_Stock!#REF!</f>
        <v>#REF!</v>
      </c>
      <c r="B3480" s="118" t="e">
        <f>IF(Produit_Tarif_Stock!#REF!&lt;&gt;"",Produit_Tarif_Stock!#REF!,"")</f>
        <v>#REF!</v>
      </c>
      <c r="C3480" s="502" t="e">
        <f>IF(Produit_Tarif_Stock!#REF!&lt;&gt;"",Produit_Tarif_Stock!#REF!,"")</f>
        <v>#REF!</v>
      </c>
      <c r="D3480" s="505" t="e">
        <f>IF(Produit_Tarif_Stock!#REF!&lt;&gt;"",Produit_Tarif_Stock!#REF!,"")</f>
        <v>#REF!</v>
      </c>
      <c r="E3480" s="514" t="e">
        <f>IF(Produit_Tarif_Stock!#REF!&lt;&gt;0,Produit_Tarif_Stock!#REF!,"")</f>
        <v>#REF!</v>
      </c>
      <c r="F3480" s="2" t="e">
        <f>IF(Produit_Tarif_Stock!#REF!&lt;&gt;"",Produit_Tarif_Stock!#REF!,"")</f>
        <v>#REF!</v>
      </c>
      <c r="G3480" s="506" t="e">
        <f>IF(Produit_Tarif_Stock!#REF!&lt;&gt;0,Produit_Tarif_Stock!#REF!,"")</f>
        <v>#REF!</v>
      </c>
      <c r="I3480" s="506" t="str">
        <f t="shared" si="110"/>
        <v/>
      </c>
      <c r="J3480" s="2" t="e">
        <f>IF(Produit_Tarif_Stock!#REF!&lt;&gt;0,Produit_Tarif_Stock!#REF!,"")</f>
        <v>#REF!</v>
      </c>
      <c r="K3480" s="2" t="e">
        <f>IF(Produit_Tarif_Stock!#REF!&lt;&gt;0,Produit_Tarif_Stock!#REF!,"")</f>
        <v>#REF!</v>
      </c>
      <c r="L3480" s="114" t="e">
        <f>IF(Produit_Tarif_Stock!#REF!&lt;&gt;0,Produit_Tarif_Stock!#REF!,"")</f>
        <v>#REF!</v>
      </c>
      <c r="M3480" s="114" t="e">
        <f>IF(Produit_Tarif_Stock!#REF!&lt;&gt;0,Produit_Tarif_Stock!#REF!,"")</f>
        <v>#REF!</v>
      </c>
      <c r="N3480" s="454"/>
      <c r="P3480" s="2" t="e">
        <f>IF(Produit_Tarif_Stock!#REF!&lt;&gt;0,Produit_Tarif_Stock!#REF!,"")</f>
        <v>#REF!</v>
      </c>
      <c r="Q3480" s="518" t="e">
        <f>IF(Produit_Tarif_Stock!#REF!&lt;&gt;0,(E3480-(E3480*H3480)-Produit_Tarif_Stock!#REF!)/Produit_Tarif_Stock!#REF!*100,(E3480-(E3480*H3480)-Produit_Tarif_Stock!#REF!)/Produit_Tarif_Stock!#REF!*100)</f>
        <v>#REF!</v>
      </c>
      <c r="R3480" s="523">
        <f t="shared" si="111"/>
        <v>0</v>
      </c>
      <c r="S3480" s="524" t="e">
        <f>Produit_Tarif_Stock!#REF!</f>
        <v>#REF!</v>
      </c>
    </row>
    <row r="3481" spans="1:19" ht="24.75" customHeight="1">
      <c r="A3481" s="228" t="e">
        <f>Produit_Tarif_Stock!#REF!</f>
        <v>#REF!</v>
      </c>
      <c r="B3481" s="118" t="e">
        <f>IF(Produit_Tarif_Stock!#REF!&lt;&gt;"",Produit_Tarif_Stock!#REF!,"")</f>
        <v>#REF!</v>
      </c>
      <c r="C3481" s="502" t="e">
        <f>IF(Produit_Tarif_Stock!#REF!&lt;&gt;"",Produit_Tarif_Stock!#REF!,"")</f>
        <v>#REF!</v>
      </c>
      <c r="D3481" s="505" t="e">
        <f>IF(Produit_Tarif_Stock!#REF!&lt;&gt;"",Produit_Tarif_Stock!#REF!,"")</f>
        <v>#REF!</v>
      </c>
      <c r="E3481" s="514" t="e">
        <f>IF(Produit_Tarif_Stock!#REF!&lt;&gt;0,Produit_Tarif_Stock!#REF!,"")</f>
        <v>#REF!</v>
      </c>
      <c r="F3481" s="2" t="e">
        <f>IF(Produit_Tarif_Stock!#REF!&lt;&gt;"",Produit_Tarif_Stock!#REF!,"")</f>
        <v>#REF!</v>
      </c>
      <c r="G3481" s="506" t="e">
        <f>IF(Produit_Tarif_Stock!#REF!&lt;&gt;0,Produit_Tarif_Stock!#REF!,"")</f>
        <v>#REF!</v>
      </c>
      <c r="I3481" s="506" t="str">
        <f t="shared" si="110"/>
        <v/>
      </c>
      <c r="J3481" s="2" t="e">
        <f>IF(Produit_Tarif_Stock!#REF!&lt;&gt;0,Produit_Tarif_Stock!#REF!,"")</f>
        <v>#REF!</v>
      </c>
      <c r="K3481" s="2" t="e">
        <f>IF(Produit_Tarif_Stock!#REF!&lt;&gt;0,Produit_Tarif_Stock!#REF!,"")</f>
        <v>#REF!</v>
      </c>
      <c r="L3481" s="114" t="e">
        <f>IF(Produit_Tarif_Stock!#REF!&lt;&gt;0,Produit_Tarif_Stock!#REF!,"")</f>
        <v>#REF!</v>
      </c>
      <c r="M3481" s="114" t="e">
        <f>IF(Produit_Tarif_Stock!#REF!&lt;&gt;0,Produit_Tarif_Stock!#REF!,"")</f>
        <v>#REF!</v>
      </c>
      <c r="N3481" s="454"/>
      <c r="P3481" s="2" t="e">
        <f>IF(Produit_Tarif_Stock!#REF!&lt;&gt;0,Produit_Tarif_Stock!#REF!,"")</f>
        <v>#REF!</v>
      </c>
      <c r="Q3481" s="518" t="e">
        <f>IF(Produit_Tarif_Stock!#REF!&lt;&gt;0,(E3481-(E3481*H3481)-Produit_Tarif_Stock!#REF!)/Produit_Tarif_Stock!#REF!*100,(E3481-(E3481*H3481)-Produit_Tarif_Stock!#REF!)/Produit_Tarif_Stock!#REF!*100)</f>
        <v>#REF!</v>
      </c>
      <c r="R3481" s="523">
        <f t="shared" si="111"/>
        <v>0</v>
      </c>
      <c r="S3481" s="524" t="e">
        <f>Produit_Tarif_Stock!#REF!</f>
        <v>#REF!</v>
      </c>
    </row>
    <row r="3482" spans="1:19" ht="24.75" customHeight="1">
      <c r="A3482" s="228" t="e">
        <f>Produit_Tarif_Stock!#REF!</f>
        <v>#REF!</v>
      </c>
      <c r="B3482" s="118" t="e">
        <f>IF(Produit_Tarif_Stock!#REF!&lt;&gt;"",Produit_Tarif_Stock!#REF!,"")</f>
        <v>#REF!</v>
      </c>
      <c r="C3482" s="502" t="e">
        <f>IF(Produit_Tarif_Stock!#REF!&lt;&gt;"",Produit_Tarif_Stock!#REF!,"")</f>
        <v>#REF!</v>
      </c>
      <c r="D3482" s="505" t="e">
        <f>IF(Produit_Tarif_Stock!#REF!&lt;&gt;"",Produit_Tarif_Stock!#REF!,"")</f>
        <v>#REF!</v>
      </c>
      <c r="E3482" s="514" t="e">
        <f>IF(Produit_Tarif_Stock!#REF!&lt;&gt;0,Produit_Tarif_Stock!#REF!,"")</f>
        <v>#REF!</v>
      </c>
      <c r="F3482" s="2" t="e">
        <f>IF(Produit_Tarif_Stock!#REF!&lt;&gt;"",Produit_Tarif_Stock!#REF!,"")</f>
        <v>#REF!</v>
      </c>
      <c r="G3482" s="506" t="e">
        <f>IF(Produit_Tarif_Stock!#REF!&lt;&gt;0,Produit_Tarif_Stock!#REF!,"")</f>
        <v>#REF!</v>
      </c>
      <c r="I3482" s="506" t="str">
        <f t="shared" si="110"/>
        <v/>
      </c>
      <c r="J3482" s="2" t="e">
        <f>IF(Produit_Tarif_Stock!#REF!&lt;&gt;0,Produit_Tarif_Stock!#REF!,"")</f>
        <v>#REF!</v>
      </c>
      <c r="K3482" s="2" t="e">
        <f>IF(Produit_Tarif_Stock!#REF!&lt;&gt;0,Produit_Tarif_Stock!#REF!,"")</f>
        <v>#REF!</v>
      </c>
      <c r="L3482" s="114" t="e">
        <f>IF(Produit_Tarif_Stock!#REF!&lt;&gt;0,Produit_Tarif_Stock!#REF!,"")</f>
        <v>#REF!</v>
      </c>
      <c r="M3482" s="114" t="e">
        <f>IF(Produit_Tarif_Stock!#REF!&lt;&gt;0,Produit_Tarif_Stock!#REF!,"")</f>
        <v>#REF!</v>
      </c>
      <c r="N3482" s="454"/>
      <c r="P3482" s="2" t="e">
        <f>IF(Produit_Tarif_Stock!#REF!&lt;&gt;0,Produit_Tarif_Stock!#REF!,"")</f>
        <v>#REF!</v>
      </c>
      <c r="Q3482" s="518" t="e">
        <f>IF(Produit_Tarif_Stock!#REF!&lt;&gt;0,(E3482-(E3482*H3482)-Produit_Tarif_Stock!#REF!)/Produit_Tarif_Stock!#REF!*100,(E3482-(E3482*H3482)-Produit_Tarif_Stock!#REF!)/Produit_Tarif_Stock!#REF!*100)</f>
        <v>#REF!</v>
      </c>
      <c r="R3482" s="523">
        <f t="shared" si="111"/>
        <v>0</v>
      </c>
      <c r="S3482" s="524" t="e">
        <f>Produit_Tarif_Stock!#REF!</f>
        <v>#REF!</v>
      </c>
    </row>
    <row r="3483" spans="1:19" ht="24.75" customHeight="1">
      <c r="A3483" s="228" t="e">
        <f>Produit_Tarif_Stock!#REF!</f>
        <v>#REF!</v>
      </c>
      <c r="B3483" s="118" t="e">
        <f>IF(Produit_Tarif_Stock!#REF!&lt;&gt;"",Produit_Tarif_Stock!#REF!,"")</f>
        <v>#REF!</v>
      </c>
      <c r="C3483" s="502" t="e">
        <f>IF(Produit_Tarif_Stock!#REF!&lt;&gt;"",Produit_Tarif_Stock!#REF!,"")</f>
        <v>#REF!</v>
      </c>
      <c r="D3483" s="505" t="e">
        <f>IF(Produit_Tarif_Stock!#REF!&lt;&gt;"",Produit_Tarif_Stock!#REF!,"")</f>
        <v>#REF!</v>
      </c>
      <c r="E3483" s="514" t="e">
        <f>IF(Produit_Tarif_Stock!#REF!&lt;&gt;0,Produit_Tarif_Stock!#REF!,"")</f>
        <v>#REF!</v>
      </c>
      <c r="F3483" s="2" t="e">
        <f>IF(Produit_Tarif_Stock!#REF!&lt;&gt;"",Produit_Tarif_Stock!#REF!,"")</f>
        <v>#REF!</v>
      </c>
      <c r="G3483" s="506" t="e">
        <f>IF(Produit_Tarif_Stock!#REF!&lt;&gt;0,Produit_Tarif_Stock!#REF!,"")</f>
        <v>#REF!</v>
      </c>
      <c r="I3483" s="506" t="str">
        <f t="shared" si="110"/>
        <v/>
      </c>
      <c r="J3483" s="2" t="e">
        <f>IF(Produit_Tarif_Stock!#REF!&lt;&gt;0,Produit_Tarif_Stock!#REF!,"")</f>
        <v>#REF!</v>
      </c>
      <c r="K3483" s="2" t="e">
        <f>IF(Produit_Tarif_Stock!#REF!&lt;&gt;0,Produit_Tarif_Stock!#REF!,"")</f>
        <v>#REF!</v>
      </c>
      <c r="L3483" s="114" t="e">
        <f>IF(Produit_Tarif_Stock!#REF!&lt;&gt;0,Produit_Tarif_Stock!#REF!,"")</f>
        <v>#REF!</v>
      </c>
      <c r="M3483" s="114" t="e">
        <f>IF(Produit_Tarif_Stock!#REF!&lt;&gt;0,Produit_Tarif_Stock!#REF!,"")</f>
        <v>#REF!</v>
      </c>
      <c r="N3483" s="454"/>
      <c r="P3483" s="2" t="e">
        <f>IF(Produit_Tarif_Stock!#REF!&lt;&gt;0,Produit_Tarif_Stock!#REF!,"")</f>
        <v>#REF!</v>
      </c>
      <c r="Q3483" s="518" t="e">
        <f>IF(Produit_Tarif_Stock!#REF!&lt;&gt;0,(E3483-(E3483*H3483)-Produit_Tarif_Stock!#REF!)/Produit_Tarif_Stock!#REF!*100,(E3483-(E3483*H3483)-Produit_Tarif_Stock!#REF!)/Produit_Tarif_Stock!#REF!*100)</f>
        <v>#REF!</v>
      </c>
      <c r="R3483" s="523">
        <f t="shared" si="111"/>
        <v>0</v>
      </c>
      <c r="S3483" s="524" t="e">
        <f>Produit_Tarif_Stock!#REF!</f>
        <v>#REF!</v>
      </c>
    </row>
    <row r="3484" spans="1:19" ht="24.75" customHeight="1">
      <c r="A3484" s="228" t="e">
        <f>Produit_Tarif_Stock!#REF!</f>
        <v>#REF!</v>
      </c>
      <c r="B3484" s="118" t="e">
        <f>IF(Produit_Tarif_Stock!#REF!&lt;&gt;"",Produit_Tarif_Stock!#REF!,"")</f>
        <v>#REF!</v>
      </c>
      <c r="C3484" s="502" t="e">
        <f>IF(Produit_Tarif_Stock!#REF!&lt;&gt;"",Produit_Tarif_Stock!#REF!,"")</f>
        <v>#REF!</v>
      </c>
      <c r="D3484" s="505" t="e">
        <f>IF(Produit_Tarif_Stock!#REF!&lt;&gt;"",Produit_Tarif_Stock!#REF!,"")</f>
        <v>#REF!</v>
      </c>
      <c r="E3484" s="514" t="e">
        <f>IF(Produit_Tarif_Stock!#REF!&lt;&gt;0,Produit_Tarif_Stock!#REF!,"")</f>
        <v>#REF!</v>
      </c>
      <c r="F3484" s="2" t="e">
        <f>IF(Produit_Tarif_Stock!#REF!&lt;&gt;"",Produit_Tarif_Stock!#REF!,"")</f>
        <v>#REF!</v>
      </c>
      <c r="G3484" s="506" t="e">
        <f>IF(Produit_Tarif_Stock!#REF!&lt;&gt;0,Produit_Tarif_Stock!#REF!,"")</f>
        <v>#REF!</v>
      </c>
      <c r="I3484" s="506" t="str">
        <f t="shared" si="110"/>
        <v/>
      </c>
      <c r="J3484" s="2" t="e">
        <f>IF(Produit_Tarif_Stock!#REF!&lt;&gt;0,Produit_Tarif_Stock!#REF!,"")</f>
        <v>#REF!</v>
      </c>
      <c r="K3484" s="2" t="e">
        <f>IF(Produit_Tarif_Stock!#REF!&lt;&gt;0,Produit_Tarif_Stock!#REF!,"")</f>
        <v>#REF!</v>
      </c>
      <c r="L3484" s="114" t="e">
        <f>IF(Produit_Tarif_Stock!#REF!&lt;&gt;0,Produit_Tarif_Stock!#REF!,"")</f>
        <v>#REF!</v>
      </c>
      <c r="M3484" s="114" t="e">
        <f>IF(Produit_Tarif_Stock!#REF!&lt;&gt;0,Produit_Tarif_Stock!#REF!,"")</f>
        <v>#REF!</v>
      </c>
      <c r="N3484" s="454"/>
      <c r="P3484" s="2" t="e">
        <f>IF(Produit_Tarif_Stock!#REF!&lt;&gt;0,Produit_Tarif_Stock!#REF!,"")</f>
        <v>#REF!</v>
      </c>
      <c r="Q3484" s="518" t="e">
        <f>IF(Produit_Tarif_Stock!#REF!&lt;&gt;0,(E3484-(E3484*H3484)-Produit_Tarif_Stock!#REF!)/Produit_Tarif_Stock!#REF!*100,(E3484-(E3484*H3484)-Produit_Tarif_Stock!#REF!)/Produit_Tarif_Stock!#REF!*100)</f>
        <v>#REF!</v>
      </c>
      <c r="R3484" s="523">
        <f t="shared" si="111"/>
        <v>0</v>
      </c>
      <c r="S3484" s="524" t="e">
        <f>Produit_Tarif_Stock!#REF!</f>
        <v>#REF!</v>
      </c>
    </row>
    <row r="3485" spans="1:19" ht="24.75" customHeight="1">
      <c r="A3485" s="228" t="e">
        <f>Produit_Tarif_Stock!#REF!</f>
        <v>#REF!</v>
      </c>
      <c r="B3485" s="118" t="e">
        <f>IF(Produit_Tarif_Stock!#REF!&lt;&gt;"",Produit_Tarif_Stock!#REF!,"")</f>
        <v>#REF!</v>
      </c>
      <c r="C3485" s="502" t="e">
        <f>IF(Produit_Tarif_Stock!#REF!&lt;&gt;"",Produit_Tarif_Stock!#REF!,"")</f>
        <v>#REF!</v>
      </c>
      <c r="D3485" s="505" t="e">
        <f>IF(Produit_Tarif_Stock!#REF!&lt;&gt;"",Produit_Tarif_Stock!#REF!,"")</f>
        <v>#REF!</v>
      </c>
      <c r="E3485" s="514" t="e">
        <f>IF(Produit_Tarif_Stock!#REF!&lt;&gt;0,Produit_Tarif_Stock!#REF!,"")</f>
        <v>#REF!</v>
      </c>
      <c r="F3485" s="2" t="e">
        <f>IF(Produit_Tarif_Stock!#REF!&lt;&gt;"",Produit_Tarif_Stock!#REF!,"")</f>
        <v>#REF!</v>
      </c>
      <c r="G3485" s="506" t="e">
        <f>IF(Produit_Tarif_Stock!#REF!&lt;&gt;0,Produit_Tarif_Stock!#REF!,"")</f>
        <v>#REF!</v>
      </c>
      <c r="I3485" s="506" t="str">
        <f t="shared" si="110"/>
        <v/>
      </c>
      <c r="J3485" s="2" t="e">
        <f>IF(Produit_Tarif_Stock!#REF!&lt;&gt;0,Produit_Tarif_Stock!#REF!,"")</f>
        <v>#REF!</v>
      </c>
      <c r="K3485" s="2" t="e">
        <f>IF(Produit_Tarif_Stock!#REF!&lt;&gt;0,Produit_Tarif_Stock!#REF!,"")</f>
        <v>#REF!</v>
      </c>
      <c r="L3485" s="114" t="e">
        <f>IF(Produit_Tarif_Stock!#REF!&lt;&gt;0,Produit_Tarif_Stock!#REF!,"")</f>
        <v>#REF!</v>
      </c>
      <c r="M3485" s="114" t="e">
        <f>IF(Produit_Tarif_Stock!#REF!&lt;&gt;0,Produit_Tarif_Stock!#REF!,"")</f>
        <v>#REF!</v>
      </c>
      <c r="N3485" s="454"/>
      <c r="P3485" s="2" t="e">
        <f>IF(Produit_Tarif_Stock!#REF!&lt;&gt;0,Produit_Tarif_Stock!#REF!,"")</f>
        <v>#REF!</v>
      </c>
      <c r="Q3485" s="518" t="e">
        <f>IF(Produit_Tarif_Stock!#REF!&lt;&gt;0,(E3485-(E3485*H3485)-Produit_Tarif_Stock!#REF!)/Produit_Tarif_Stock!#REF!*100,(E3485-(E3485*H3485)-Produit_Tarif_Stock!#REF!)/Produit_Tarif_Stock!#REF!*100)</f>
        <v>#REF!</v>
      </c>
      <c r="R3485" s="523">
        <f t="shared" si="111"/>
        <v>0</v>
      </c>
      <c r="S3485" s="524" t="e">
        <f>Produit_Tarif_Stock!#REF!</f>
        <v>#REF!</v>
      </c>
    </row>
    <row r="3486" spans="1:19" ht="24.75" customHeight="1">
      <c r="A3486" s="228" t="e">
        <f>Produit_Tarif_Stock!#REF!</f>
        <v>#REF!</v>
      </c>
      <c r="B3486" s="118" t="e">
        <f>IF(Produit_Tarif_Stock!#REF!&lt;&gt;"",Produit_Tarif_Stock!#REF!,"")</f>
        <v>#REF!</v>
      </c>
      <c r="C3486" s="502" t="e">
        <f>IF(Produit_Tarif_Stock!#REF!&lt;&gt;"",Produit_Tarif_Stock!#REF!,"")</f>
        <v>#REF!</v>
      </c>
      <c r="D3486" s="505" t="e">
        <f>IF(Produit_Tarif_Stock!#REF!&lt;&gt;"",Produit_Tarif_Stock!#REF!,"")</f>
        <v>#REF!</v>
      </c>
      <c r="E3486" s="514" t="e">
        <f>IF(Produit_Tarif_Stock!#REF!&lt;&gt;0,Produit_Tarif_Stock!#REF!,"")</f>
        <v>#REF!</v>
      </c>
      <c r="F3486" s="2" t="e">
        <f>IF(Produit_Tarif_Stock!#REF!&lt;&gt;"",Produit_Tarif_Stock!#REF!,"")</f>
        <v>#REF!</v>
      </c>
      <c r="G3486" s="506" t="e">
        <f>IF(Produit_Tarif_Stock!#REF!&lt;&gt;0,Produit_Tarif_Stock!#REF!,"")</f>
        <v>#REF!</v>
      </c>
      <c r="I3486" s="506" t="str">
        <f t="shared" si="110"/>
        <v/>
      </c>
      <c r="J3486" s="2" t="e">
        <f>IF(Produit_Tarif_Stock!#REF!&lt;&gt;0,Produit_Tarif_Stock!#REF!,"")</f>
        <v>#REF!</v>
      </c>
      <c r="K3486" s="2" t="e">
        <f>IF(Produit_Tarif_Stock!#REF!&lt;&gt;0,Produit_Tarif_Stock!#REF!,"")</f>
        <v>#REF!</v>
      </c>
      <c r="L3486" s="114" t="e">
        <f>IF(Produit_Tarif_Stock!#REF!&lt;&gt;0,Produit_Tarif_Stock!#REF!,"")</f>
        <v>#REF!</v>
      </c>
      <c r="M3486" s="114" t="e">
        <f>IF(Produit_Tarif_Stock!#REF!&lt;&gt;0,Produit_Tarif_Stock!#REF!,"")</f>
        <v>#REF!</v>
      </c>
      <c r="N3486" s="454"/>
      <c r="P3486" s="2" t="e">
        <f>IF(Produit_Tarif_Stock!#REF!&lt;&gt;0,Produit_Tarif_Stock!#REF!,"")</f>
        <v>#REF!</v>
      </c>
      <c r="Q3486" s="518" t="e">
        <f>IF(Produit_Tarif_Stock!#REF!&lt;&gt;0,(E3486-(E3486*H3486)-Produit_Tarif_Stock!#REF!)/Produit_Tarif_Stock!#REF!*100,(E3486-(E3486*H3486)-Produit_Tarif_Stock!#REF!)/Produit_Tarif_Stock!#REF!*100)</f>
        <v>#REF!</v>
      </c>
      <c r="R3486" s="523">
        <f t="shared" si="111"/>
        <v>0</v>
      </c>
      <c r="S3486" s="524" t="e">
        <f>Produit_Tarif_Stock!#REF!</f>
        <v>#REF!</v>
      </c>
    </row>
    <row r="3487" spans="1:19" ht="24.75" customHeight="1">
      <c r="A3487" s="228" t="e">
        <f>Produit_Tarif_Stock!#REF!</f>
        <v>#REF!</v>
      </c>
      <c r="B3487" s="118" t="e">
        <f>IF(Produit_Tarif_Stock!#REF!&lt;&gt;"",Produit_Tarif_Stock!#REF!,"")</f>
        <v>#REF!</v>
      </c>
      <c r="C3487" s="502" t="e">
        <f>IF(Produit_Tarif_Stock!#REF!&lt;&gt;"",Produit_Tarif_Stock!#REF!,"")</f>
        <v>#REF!</v>
      </c>
      <c r="D3487" s="505" t="e">
        <f>IF(Produit_Tarif_Stock!#REF!&lt;&gt;"",Produit_Tarif_Stock!#REF!,"")</f>
        <v>#REF!</v>
      </c>
      <c r="E3487" s="514" t="e">
        <f>IF(Produit_Tarif_Stock!#REF!&lt;&gt;0,Produit_Tarif_Stock!#REF!,"")</f>
        <v>#REF!</v>
      </c>
      <c r="F3487" s="2" t="e">
        <f>IF(Produit_Tarif_Stock!#REF!&lt;&gt;"",Produit_Tarif_Stock!#REF!,"")</f>
        <v>#REF!</v>
      </c>
      <c r="G3487" s="506" t="e">
        <f>IF(Produit_Tarif_Stock!#REF!&lt;&gt;0,Produit_Tarif_Stock!#REF!,"")</f>
        <v>#REF!</v>
      </c>
      <c r="I3487" s="506" t="str">
        <f t="shared" si="110"/>
        <v/>
      </c>
      <c r="J3487" s="2" t="e">
        <f>IF(Produit_Tarif_Stock!#REF!&lt;&gt;0,Produit_Tarif_Stock!#REF!,"")</f>
        <v>#REF!</v>
      </c>
      <c r="K3487" s="2" t="e">
        <f>IF(Produit_Tarif_Stock!#REF!&lt;&gt;0,Produit_Tarif_Stock!#REF!,"")</f>
        <v>#REF!</v>
      </c>
      <c r="L3487" s="114" t="e">
        <f>IF(Produit_Tarif_Stock!#REF!&lt;&gt;0,Produit_Tarif_Stock!#REF!,"")</f>
        <v>#REF!</v>
      </c>
      <c r="M3487" s="114" t="e">
        <f>IF(Produit_Tarif_Stock!#REF!&lt;&gt;0,Produit_Tarif_Stock!#REF!,"")</f>
        <v>#REF!</v>
      </c>
      <c r="N3487" s="454"/>
      <c r="P3487" s="2" t="e">
        <f>IF(Produit_Tarif_Stock!#REF!&lt;&gt;0,Produit_Tarif_Stock!#REF!,"")</f>
        <v>#REF!</v>
      </c>
      <c r="Q3487" s="518" t="e">
        <f>IF(Produit_Tarif_Stock!#REF!&lt;&gt;0,(E3487-(E3487*H3487)-Produit_Tarif_Stock!#REF!)/Produit_Tarif_Stock!#REF!*100,(E3487-(E3487*H3487)-Produit_Tarif_Stock!#REF!)/Produit_Tarif_Stock!#REF!*100)</f>
        <v>#REF!</v>
      </c>
      <c r="R3487" s="523">
        <f t="shared" si="111"/>
        <v>0</v>
      </c>
      <c r="S3487" s="524" t="e">
        <f>Produit_Tarif_Stock!#REF!</f>
        <v>#REF!</v>
      </c>
    </row>
    <row r="3488" spans="1:19" ht="24.75" customHeight="1">
      <c r="A3488" s="228" t="e">
        <f>Produit_Tarif_Stock!#REF!</f>
        <v>#REF!</v>
      </c>
      <c r="B3488" s="118" t="e">
        <f>IF(Produit_Tarif_Stock!#REF!&lt;&gt;"",Produit_Tarif_Stock!#REF!,"")</f>
        <v>#REF!</v>
      </c>
      <c r="C3488" s="502" t="e">
        <f>IF(Produit_Tarif_Stock!#REF!&lt;&gt;"",Produit_Tarif_Stock!#REF!,"")</f>
        <v>#REF!</v>
      </c>
      <c r="D3488" s="505" t="e">
        <f>IF(Produit_Tarif_Stock!#REF!&lt;&gt;"",Produit_Tarif_Stock!#REF!,"")</f>
        <v>#REF!</v>
      </c>
      <c r="E3488" s="514" t="e">
        <f>IF(Produit_Tarif_Stock!#REF!&lt;&gt;0,Produit_Tarif_Stock!#REF!,"")</f>
        <v>#REF!</v>
      </c>
      <c r="F3488" s="2" t="e">
        <f>IF(Produit_Tarif_Stock!#REF!&lt;&gt;"",Produit_Tarif_Stock!#REF!,"")</f>
        <v>#REF!</v>
      </c>
      <c r="G3488" s="506" t="e">
        <f>IF(Produit_Tarif_Stock!#REF!&lt;&gt;0,Produit_Tarif_Stock!#REF!,"")</f>
        <v>#REF!</v>
      </c>
      <c r="I3488" s="506" t="str">
        <f t="shared" si="110"/>
        <v/>
      </c>
      <c r="J3488" s="2" t="e">
        <f>IF(Produit_Tarif_Stock!#REF!&lt;&gt;0,Produit_Tarif_Stock!#REF!,"")</f>
        <v>#REF!</v>
      </c>
      <c r="K3488" s="2" t="e">
        <f>IF(Produit_Tarif_Stock!#REF!&lt;&gt;0,Produit_Tarif_Stock!#REF!,"")</f>
        <v>#REF!</v>
      </c>
      <c r="L3488" s="114" t="e">
        <f>IF(Produit_Tarif_Stock!#REF!&lt;&gt;0,Produit_Tarif_Stock!#REF!,"")</f>
        <v>#REF!</v>
      </c>
      <c r="M3488" s="114" t="e">
        <f>IF(Produit_Tarif_Stock!#REF!&lt;&gt;0,Produit_Tarif_Stock!#REF!,"")</f>
        <v>#REF!</v>
      </c>
      <c r="N3488" s="454"/>
      <c r="P3488" s="2" t="e">
        <f>IF(Produit_Tarif_Stock!#REF!&lt;&gt;0,Produit_Tarif_Stock!#REF!,"")</f>
        <v>#REF!</v>
      </c>
      <c r="Q3488" s="518" t="e">
        <f>IF(Produit_Tarif_Stock!#REF!&lt;&gt;0,(E3488-(E3488*H3488)-Produit_Tarif_Stock!#REF!)/Produit_Tarif_Stock!#REF!*100,(E3488-(E3488*H3488)-Produit_Tarif_Stock!#REF!)/Produit_Tarif_Stock!#REF!*100)</f>
        <v>#REF!</v>
      </c>
      <c r="R3488" s="523">
        <f t="shared" si="111"/>
        <v>0</v>
      </c>
      <c r="S3488" s="524" t="e">
        <f>Produit_Tarif_Stock!#REF!</f>
        <v>#REF!</v>
      </c>
    </row>
    <row r="3489" spans="1:19" ht="24.75" customHeight="1">
      <c r="A3489" s="228" t="e">
        <f>Produit_Tarif_Stock!#REF!</f>
        <v>#REF!</v>
      </c>
      <c r="B3489" s="118" t="e">
        <f>IF(Produit_Tarif_Stock!#REF!&lt;&gt;"",Produit_Tarif_Stock!#REF!,"")</f>
        <v>#REF!</v>
      </c>
      <c r="C3489" s="502" t="e">
        <f>IF(Produit_Tarif_Stock!#REF!&lt;&gt;"",Produit_Tarif_Stock!#REF!,"")</f>
        <v>#REF!</v>
      </c>
      <c r="D3489" s="505" t="e">
        <f>IF(Produit_Tarif_Stock!#REF!&lt;&gt;"",Produit_Tarif_Stock!#REF!,"")</f>
        <v>#REF!</v>
      </c>
      <c r="E3489" s="514" t="e">
        <f>IF(Produit_Tarif_Stock!#REF!&lt;&gt;0,Produit_Tarif_Stock!#REF!,"")</f>
        <v>#REF!</v>
      </c>
      <c r="F3489" s="2" t="e">
        <f>IF(Produit_Tarif_Stock!#REF!&lt;&gt;"",Produit_Tarif_Stock!#REF!,"")</f>
        <v>#REF!</v>
      </c>
      <c r="G3489" s="506" t="e">
        <f>IF(Produit_Tarif_Stock!#REF!&lt;&gt;0,Produit_Tarif_Stock!#REF!,"")</f>
        <v>#REF!</v>
      </c>
      <c r="I3489" s="506" t="str">
        <f t="shared" si="110"/>
        <v/>
      </c>
      <c r="J3489" s="2" t="e">
        <f>IF(Produit_Tarif_Stock!#REF!&lt;&gt;0,Produit_Tarif_Stock!#REF!,"")</f>
        <v>#REF!</v>
      </c>
      <c r="K3489" s="2" t="e">
        <f>IF(Produit_Tarif_Stock!#REF!&lt;&gt;0,Produit_Tarif_Stock!#REF!,"")</f>
        <v>#REF!</v>
      </c>
      <c r="L3489" s="114" t="e">
        <f>IF(Produit_Tarif_Stock!#REF!&lt;&gt;0,Produit_Tarif_Stock!#REF!,"")</f>
        <v>#REF!</v>
      </c>
      <c r="M3489" s="114" t="e">
        <f>IF(Produit_Tarif_Stock!#REF!&lt;&gt;0,Produit_Tarif_Stock!#REF!,"")</f>
        <v>#REF!</v>
      </c>
      <c r="N3489" s="454"/>
      <c r="P3489" s="2" t="e">
        <f>IF(Produit_Tarif_Stock!#REF!&lt;&gt;0,Produit_Tarif_Stock!#REF!,"")</f>
        <v>#REF!</v>
      </c>
      <c r="Q3489" s="518" t="e">
        <f>IF(Produit_Tarif_Stock!#REF!&lt;&gt;0,(E3489-(E3489*H3489)-Produit_Tarif_Stock!#REF!)/Produit_Tarif_Stock!#REF!*100,(E3489-(E3489*H3489)-Produit_Tarif_Stock!#REF!)/Produit_Tarif_Stock!#REF!*100)</f>
        <v>#REF!</v>
      </c>
      <c r="R3489" s="523">
        <f t="shared" si="111"/>
        <v>0</v>
      </c>
      <c r="S3489" s="524" t="e">
        <f>Produit_Tarif_Stock!#REF!</f>
        <v>#REF!</v>
      </c>
    </row>
    <row r="3490" spans="1:19" ht="24.75" customHeight="1">
      <c r="A3490" s="228" t="e">
        <f>Produit_Tarif_Stock!#REF!</f>
        <v>#REF!</v>
      </c>
      <c r="B3490" s="118" t="e">
        <f>IF(Produit_Tarif_Stock!#REF!&lt;&gt;"",Produit_Tarif_Stock!#REF!,"")</f>
        <v>#REF!</v>
      </c>
      <c r="C3490" s="502" t="e">
        <f>IF(Produit_Tarif_Stock!#REF!&lt;&gt;"",Produit_Tarif_Stock!#REF!,"")</f>
        <v>#REF!</v>
      </c>
      <c r="D3490" s="505" t="e">
        <f>IF(Produit_Tarif_Stock!#REF!&lt;&gt;"",Produit_Tarif_Stock!#REF!,"")</f>
        <v>#REF!</v>
      </c>
      <c r="E3490" s="514" t="e">
        <f>IF(Produit_Tarif_Stock!#REF!&lt;&gt;0,Produit_Tarif_Stock!#REF!,"")</f>
        <v>#REF!</v>
      </c>
      <c r="F3490" s="2" t="e">
        <f>IF(Produit_Tarif_Stock!#REF!&lt;&gt;"",Produit_Tarif_Stock!#REF!,"")</f>
        <v>#REF!</v>
      </c>
      <c r="G3490" s="506" t="e">
        <f>IF(Produit_Tarif_Stock!#REF!&lt;&gt;0,Produit_Tarif_Stock!#REF!,"")</f>
        <v>#REF!</v>
      </c>
      <c r="I3490" s="506" t="str">
        <f t="shared" si="110"/>
        <v/>
      </c>
      <c r="J3490" s="2" t="e">
        <f>IF(Produit_Tarif_Stock!#REF!&lt;&gt;0,Produit_Tarif_Stock!#REF!,"")</f>
        <v>#REF!</v>
      </c>
      <c r="K3490" s="2" t="e">
        <f>IF(Produit_Tarif_Stock!#REF!&lt;&gt;0,Produit_Tarif_Stock!#REF!,"")</f>
        <v>#REF!</v>
      </c>
      <c r="L3490" s="114" t="e">
        <f>IF(Produit_Tarif_Stock!#REF!&lt;&gt;0,Produit_Tarif_Stock!#REF!,"")</f>
        <v>#REF!</v>
      </c>
      <c r="M3490" s="114" t="e">
        <f>IF(Produit_Tarif_Stock!#REF!&lt;&gt;0,Produit_Tarif_Stock!#REF!,"")</f>
        <v>#REF!</v>
      </c>
      <c r="N3490" s="454"/>
      <c r="P3490" s="2" t="e">
        <f>IF(Produit_Tarif_Stock!#REF!&lt;&gt;0,Produit_Tarif_Stock!#REF!,"")</f>
        <v>#REF!</v>
      </c>
      <c r="Q3490" s="518" t="e">
        <f>IF(Produit_Tarif_Stock!#REF!&lt;&gt;0,(E3490-(E3490*H3490)-Produit_Tarif_Stock!#REF!)/Produit_Tarif_Stock!#REF!*100,(E3490-(E3490*H3490)-Produit_Tarif_Stock!#REF!)/Produit_Tarif_Stock!#REF!*100)</f>
        <v>#REF!</v>
      </c>
      <c r="R3490" s="523">
        <f t="shared" si="111"/>
        <v>0</v>
      </c>
      <c r="S3490" s="524" t="e">
        <f>Produit_Tarif_Stock!#REF!</f>
        <v>#REF!</v>
      </c>
    </row>
    <row r="3491" spans="1:19" ht="24.75" customHeight="1">
      <c r="A3491" s="228" t="e">
        <f>Produit_Tarif_Stock!#REF!</f>
        <v>#REF!</v>
      </c>
      <c r="B3491" s="118" t="e">
        <f>IF(Produit_Tarif_Stock!#REF!&lt;&gt;"",Produit_Tarif_Stock!#REF!,"")</f>
        <v>#REF!</v>
      </c>
      <c r="C3491" s="502" t="e">
        <f>IF(Produit_Tarif_Stock!#REF!&lt;&gt;"",Produit_Tarif_Stock!#REF!,"")</f>
        <v>#REF!</v>
      </c>
      <c r="D3491" s="505" t="e">
        <f>IF(Produit_Tarif_Stock!#REF!&lt;&gt;"",Produit_Tarif_Stock!#REF!,"")</f>
        <v>#REF!</v>
      </c>
      <c r="E3491" s="514" t="e">
        <f>IF(Produit_Tarif_Stock!#REF!&lt;&gt;0,Produit_Tarif_Stock!#REF!,"")</f>
        <v>#REF!</v>
      </c>
      <c r="F3491" s="2" t="e">
        <f>IF(Produit_Tarif_Stock!#REF!&lt;&gt;"",Produit_Tarif_Stock!#REF!,"")</f>
        <v>#REF!</v>
      </c>
      <c r="G3491" s="506" t="e">
        <f>IF(Produit_Tarif_Stock!#REF!&lt;&gt;0,Produit_Tarif_Stock!#REF!,"")</f>
        <v>#REF!</v>
      </c>
      <c r="I3491" s="506" t="str">
        <f t="shared" si="110"/>
        <v/>
      </c>
      <c r="J3491" s="2" t="e">
        <f>IF(Produit_Tarif_Stock!#REF!&lt;&gt;0,Produit_Tarif_Stock!#REF!,"")</f>
        <v>#REF!</v>
      </c>
      <c r="K3491" s="2" t="e">
        <f>IF(Produit_Tarif_Stock!#REF!&lt;&gt;0,Produit_Tarif_Stock!#REF!,"")</f>
        <v>#REF!</v>
      </c>
      <c r="L3491" s="114" t="e">
        <f>IF(Produit_Tarif_Stock!#REF!&lt;&gt;0,Produit_Tarif_Stock!#REF!,"")</f>
        <v>#REF!</v>
      </c>
      <c r="M3491" s="114" t="e">
        <f>IF(Produit_Tarif_Stock!#REF!&lt;&gt;0,Produit_Tarif_Stock!#REF!,"")</f>
        <v>#REF!</v>
      </c>
      <c r="N3491" s="454"/>
      <c r="P3491" s="2" t="e">
        <f>IF(Produit_Tarif_Stock!#REF!&lt;&gt;0,Produit_Tarif_Stock!#REF!,"")</f>
        <v>#REF!</v>
      </c>
      <c r="Q3491" s="518" t="e">
        <f>IF(Produit_Tarif_Stock!#REF!&lt;&gt;0,(E3491-(E3491*H3491)-Produit_Tarif_Stock!#REF!)/Produit_Tarif_Stock!#REF!*100,(E3491-(E3491*H3491)-Produit_Tarif_Stock!#REF!)/Produit_Tarif_Stock!#REF!*100)</f>
        <v>#REF!</v>
      </c>
      <c r="R3491" s="523">
        <f t="shared" si="111"/>
        <v>0</v>
      </c>
      <c r="S3491" s="524" t="e">
        <f>Produit_Tarif_Stock!#REF!</f>
        <v>#REF!</v>
      </c>
    </row>
    <row r="3492" spans="1:19" ht="24.75" customHeight="1">
      <c r="A3492" s="228" t="e">
        <f>Produit_Tarif_Stock!#REF!</f>
        <v>#REF!</v>
      </c>
      <c r="B3492" s="118" t="e">
        <f>IF(Produit_Tarif_Stock!#REF!&lt;&gt;"",Produit_Tarif_Stock!#REF!,"")</f>
        <v>#REF!</v>
      </c>
      <c r="C3492" s="502" t="e">
        <f>IF(Produit_Tarif_Stock!#REF!&lt;&gt;"",Produit_Tarif_Stock!#REF!,"")</f>
        <v>#REF!</v>
      </c>
      <c r="D3492" s="505" t="e">
        <f>IF(Produit_Tarif_Stock!#REF!&lt;&gt;"",Produit_Tarif_Stock!#REF!,"")</f>
        <v>#REF!</v>
      </c>
      <c r="E3492" s="514" t="e">
        <f>IF(Produit_Tarif_Stock!#REF!&lt;&gt;0,Produit_Tarif_Stock!#REF!,"")</f>
        <v>#REF!</v>
      </c>
      <c r="F3492" s="2" t="e">
        <f>IF(Produit_Tarif_Stock!#REF!&lt;&gt;"",Produit_Tarif_Stock!#REF!,"")</f>
        <v>#REF!</v>
      </c>
      <c r="G3492" s="506" t="e">
        <f>IF(Produit_Tarif_Stock!#REF!&lt;&gt;0,Produit_Tarif_Stock!#REF!,"")</f>
        <v>#REF!</v>
      </c>
      <c r="I3492" s="506" t="str">
        <f t="shared" si="110"/>
        <v/>
      </c>
      <c r="J3492" s="2" t="e">
        <f>IF(Produit_Tarif_Stock!#REF!&lt;&gt;0,Produit_Tarif_Stock!#REF!,"")</f>
        <v>#REF!</v>
      </c>
      <c r="K3492" s="2" t="e">
        <f>IF(Produit_Tarif_Stock!#REF!&lt;&gt;0,Produit_Tarif_Stock!#REF!,"")</f>
        <v>#REF!</v>
      </c>
      <c r="L3492" s="114" t="e">
        <f>IF(Produit_Tarif_Stock!#REF!&lt;&gt;0,Produit_Tarif_Stock!#REF!,"")</f>
        <v>#REF!</v>
      </c>
      <c r="M3492" s="114" t="e">
        <f>IF(Produit_Tarif_Stock!#REF!&lt;&gt;0,Produit_Tarif_Stock!#REF!,"")</f>
        <v>#REF!</v>
      </c>
      <c r="N3492" s="454"/>
      <c r="P3492" s="2" t="e">
        <f>IF(Produit_Tarif_Stock!#REF!&lt;&gt;0,Produit_Tarif_Stock!#REF!,"")</f>
        <v>#REF!</v>
      </c>
      <c r="Q3492" s="518" t="e">
        <f>IF(Produit_Tarif_Stock!#REF!&lt;&gt;0,(E3492-(E3492*H3492)-Produit_Tarif_Stock!#REF!)/Produit_Tarif_Stock!#REF!*100,(E3492-(E3492*H3492)-Produit_Tarif_Stock!#REF!)/Produit_Tarif_Stock!#REF!*100)</f>
        <v>#REF!</v>
      </c>
      <c r="R3492" s="523">
        <f t="shared" si="111"/>
        <v>0</v>
      </c>
      <c r="S3492" s="524" t="e">
        <f>Produit_Tarif_Stock!#REF!</f>
        <v>#REF!</v>
      </c>
    </row>
    <row r="3493" spans="1:19" ht="24.75" customHeight="1">
      <c r="A3493" s="228" t="e">
        <f>Produit_Tarif_Stock!#REF!</f>
        <v>#REF!</v>
      </c>
      <c r="B3493" s="118" t="e">
        <f>IF(Produit_Tarif_Stock!#REF!&lt;&gt;"",Produit_Tarif_Stock!#REF!,"")</f>
        <v>#REF!</v>
      </c>
      <c r="C3493" s="502" t="e">
        <f>IF(Produit_Tarif_Stock!#REF!&lt;&gt;"",Produit_Tarif_Stock!#REF!,"")</f>
        <v>#REF!</v>
      </c>
      <c r="D3493" s="505" t="e">
        <f>IF(Produit_Tarif_Stock!#REF!&lt;&gt;"",Produit_Tarif_Stock!#REF!,"")</f>
        <v>#REF!</v>
      </c>
      <c r="E3493" s="514" t="e">
        <f>IF(Produit_Tarif_Stock!#REF!&lt;&gt;0,Produit_Tarif_Stock!#REF!,"")</f>
        <v>#REF!</v>
      </c>
      <c r="F3493" s="2" t="e">
        <f>IF(Produit_Tarif_Stock!#REF!&lt;&gt;"",Produit_Tarif_Stock!#REF!,"")</f>
        <v>#REF!</v>
      </c>
      <c r="G3493" s="506" t="e">
        <f>IF(Produit_Tarif_Stock!#REF!&lt;&gt;0,Produit_Tarif_Stock!#REF!,"")</f>
        <v>#REF!</v>
      </c>
      <c r="I3493" s="506" t="str">
        <f t="shared" si="110"/>
        <v/>
      </c>
      <c r="J3493" s="2" t="e">
        <f>IF(Produit_Tarif_Stock!#REF!&lt;&gt;0,Produit_Tarif_Stock!#REF!,"")</f>
        <v>#REF!</v>
      </c>
      <c r="K3493" s="2" t="e">
        <f>IF(Produit_Tarif_Stock!#REF!&lt;&gt;0,Produit_Tarif_Stock!#REF!,"")</f>
        <v>#REF!</v>
      </c>
      <c r="L3493" s="114" t="e">
        <f>IF(Produit_Tarif_Stock!#REF!&lt;&gt;0,Produit_Tarif_Stock!#REF!,"")</f>
        <v>#REF!</v>
      </c>
      <c r="M3493" s="114" t="e">
        <f>IF(Produit_Tarif_Stock!#REF!&lt;&gt;0,Produit_Tarif_Stock!#REF!,"")</f>
        <v>#REF!</v>
      </c>
      <c r="N3493" s="454"/>
      <c r="P3493" s="2" t="e">
        <f>IF(Produit_Tarif_Stock!#REF!&lt;&gt;0,Produit_Tarif_Stock!#REF!,"")</f>
        <v>#REF!</v>
      </c>
      <c r="Q3493" s="518" t="e">
        <f>IF(Produit_Tarif_Stock!#REF!&lt;&gt;0,(E3493-(E3493*H3493)-Produit_Tarif_Stock!#REF!)/Produit_Tarif_Stock!#REF!*100,(E3493-(E3493*H3493)-Produit_Tarif_Stock!#REF!)/Produit_Tarif_Stock!#REF!*100)</f>
        <v>#REF!</v>
      </c>
      <c r="R3493" s="523">
        <f t="shared" si="111"/>
        <v>0</v>
      </c>
      <c r="S3493" s="524" t="e">
        <f>Produit_Tarif_Stock!#REF!</f>
        <v>#REF!</v>
      </c>
    </row>
    <row r="3494" spans="1:19" ht="24.75" customHeight="1">
      <c r="A3494" s="228" t="e">
        <f>Produit_Tarif_Stock!#REF!</f>
        <v>#REF!</v>
      </c>
      <c r="B3494" s="118" t="e">
        <f>IF(Produit_Tarif_Stock!#REF!&lt;&gt;"",Produit_Tarif_Stock!#REF!,"")</f>
        <v>#REF!</v>
      </c>
      <c r="C3494" s="502" t="e">
        <f>IF(Produit_Tarif_Stock!#REF!&lt;&gt;"",Produit_Tarif_Stock!#REF!,"")</f>
        <v>#REF!</v>
      </c>
      <c r="D3494" s="505" t="e">
        <f>IF(Produit_Tarif_Stock!#REF!&lt;&gt;"",Produit_Tarif_Stock!#REF!,"")</f>
        <v>#REF!</v>
      </c>
      <c r="E3494" s="514" t="e">
        <f>IF(Produit_Tarif_Stock!#REF!&lt;&gt;0,Produit_Tarif_Stock!#REF!,"")</f>
        <v>#REF!</v>
      </c>
      <c r="F3494" s="2" t="e">
        <f>IF(Produit_Tarif_Stock!#REF!&lt;&gt;"",Produit_Tarif_Stock!#REF!,"")</f>
        <v>#REF!</v>
      </c>
      <c r="G3494" s="506" t="e">
        <f>IF(Produit_Tarif_Stock!#REF!&lt;&gt;0,Produit_Tarif_Stock!#REF!,"")</f>
        <v>#REF!</v>
      </c>
      <c r="I3494" s="506" t="str">
        <f t="shared" si="110"/>
        <v/>
      </c>
      <c r="J3494" s="2" t="e">
        <f>IF(Produit_Tarif_Stock!#REF!&lt;&gt;0,Produit_Tarif_Stock!#REF!,"")</f>
        <v>#REF!</v>
      </c>
      <c r="K3494" s="2" t="e">
        <f>IF(Produit_Tarif_Stock!#REF!&lt;&gt;0,Produit_Tarif_Stock!#REF!,"")</f>
        <v>#REF!</v>
      </c>
      <c r="L3494" s="114" t="e">
        <f>IF(Produit_Tarif_Stock!#REF!&lt;&gt;0,Produit_Tarif_Stock!#REF!,"")</f>
        <v>#REF!</v>
      </c>
      <c r="M3494" s="114" t="e">
        <f>IF(Produit_Tarif_Stock!#REF!&lt;&gt;0,Produit_Tarif_Stock!#REF!,"")</f>
        <v>#REF!</v>
      </c>
      <c r="N3494" s="454"/>
      <c r="P3494" s="2" t="e">
        <f>IF(Produit_Tarif_Stock!#REF!&lt;&gt;0,Produit_Tarif_Stock!#REF!,"")</f>
        <v>#REF!</v>
      </c>
      <c r="Q3494" s="518" t="e">
        <f>IF(Produit_Tarif_Stock!#REF!&lt;&gt;0,(E3494-(E3494*H3494)-Produit_Tarif_Stock!#REF!)/Produit_Tarif_Stock!#REF!*100,(E3494-(E3494*H3494)-Produit_Tarif_Stock!#REF!)/Produit_Tarif_Stock!#REF!*100)</f>
        <v>#REF!</v>
      </c>
      <c r="R3494" s="523">
        <f t="shared" si="111"/>
        <v>0</v>
      </c>
      <c r="S3494" s="524" t="e">
        <f>Produit_Tarif_Stock!#REF!</f>
        <v>#REF!</v>
      </c>
    </row>
    <row r="3495" spans="1:19" ht="24.75" customHeight="1">
      <c r="A3495" s="228" t="e">
        <f>Produit_Tarif_Stock!#REF!</f>
        <v>#REF!</v>
      </c>
      <c r="B3495" s="118" t="e">
        <f>IF(Produit_Tarif_Stock!#REF!&lt;&gt;"",Produit_Tarif_Stock!#REF!,"")</f>
        <v>#REF!</v>
      </c>
      <c r="C3495" s="502" t="e">
        <f>IF(Produit_Tarif_Stock!#REF!&lt;&gt;"",Produit_Tarif_Stock!#REF!,"")</f>
        <v>#REF!</v>
      </c>
      <c r="D3495" s="505" t="e">
        <f>IF(Produit_Tarif_Stock!#REF!&lt;&gt;"",Produit_Tarif_Stock!#REF!,"")</f>
        <v>#REF!</v>
      </c>
      <c r="E3495" s="514" t="e">
        <f>IF(Produit_Tarif_Stock!#REF!&lt;&gt;0,Produit_Tarif_Stock!#REF!,"")</f>
        <v>#REF!</v>
      </c>
      <c r="F3495" s="2" t="e">
        <f>IF(Produit_Tarif_Stock!#REF!&lt;&gt;"",Produit_Tarif_Stock!#REF!,"")</f>
        <v>#REF!</v>
      </c>
      <c r="G3495" s="506" t="e">
        <f>IF(Produit_Tarif_Stock!#REF!&lt;&gt;0,Produit_Tarif_Stock!#REF!,"")</f>
        <v>#REF!</v>
      </c>
      <c r="I3495" s="506" t="str">
        <f t="shared" si="110"/>
        <v/>
      </c>
      <c r="J3495" s="2" t="e">
        <f>IF(Produit_Tarif_Stock!#REF!&lt;&gt;0,Produit_Tarif_Stock!#REF!,"")</f>
        <v>#REF!</v>
      </c>
      <c r="K3495" s="2" t="e">
        <f>IF(Produit_Tarif_Stock!#REF!&lt;&gt;0,Produit_Tarif_Stock!#REF!,"")</f>
        <v>#REF!</v>
      </c>
      <c r="L3495" s="114" t="e">
        <f>IF(Produit_Tarif_Stock!#REF!&lt;&gt;0,Produit_Tarif_Stock!#REF!,"")</f>
        <v>#REF!</v>
      </c>
      <c r="M3495" s="114" t="e">
        <f>IF(Produit_Tarif_Stock!#REF!&lt;&gt;0,Produit_Tarif_Stock!#REF!,"")</f>
        <v>#REF!</v>
      </c>
      <c r="N3495" s="454"/>
      <c r="P3495" s="2" t="e">
        <f>IF(Produit_Tarif_Stock!#REF!&lt;&gt;0,Produit_Tarif_Stock!#REF!,"")</f>
        <v>#REF!</v>
      </c>
      <c r="Q3495" s="518" t="e">
        <f>IF(Produit_Tarif_Stock!#REF!&lt;&gt;0,(E3495-(E3495*H3495)-Produit_Tarif_Stock!#REF!)/Produit_Tarif_Stock!#REF!*100,(E3495-(E3495*H3495)-Produit_Tarif_Stock!#REF!)/Produit_Tarif_Stock!#REF!*100)</f>
        <v>#REF!</v>
      </c>
      <c r="R3495" s="523">
        <f t="shared" si="111"/>
        <v>0</v>
      </c>
      <c r="S3495" s="524" t="e">
        <f>Produit_Tarif_Stock!#REF!</f>
        <v>#REF!</v>
      </c>
    </row>
    <row r="3496" spans="1:19" ht="24.75" customHeight="1">
      <c r="A3496" s="228" t="e">
        <f>Produit_Tarif_Stock!#REF!</f>
        <v>#REF!</v>
      </c>
      <c r="B3496" s="118" t="e">
        <f>IF(Produit_Tarif_Stock!#REF!&lt;&gt;"",Produit_Tarif_Stock!#REF!,"")</f>
        <v>#REF!</v>
      </c>
      <c r="C3496" s="502" t="e">
        <f>IF(Produit_Tarif_Stock!#REF!&lt;&gt;"",Produit_Tarif_Stock!#REF!,"")</f>
        <v>#REF!</v>
      </c>
      <c r="D3496" s="505" t="e">
        <f>IF(Produit_Tarif_Stock!#REF!&lt;&gt;"",Produit_Tarif_Stock!#REF!,"")</f>
        <v>#REF!</v>
      </c>
      <c r="E3496" s="514" t="e">
        <f>IF(Produit_Tarif_Stock!#REF!&lt;&gt;0,Produit_Tarif_Stock!#REF!,"")</f>
        <v>#REF!</v>
      </c>
      <c r="F3496" s="2" t="e">
        <f>IF(Produit_Tarif_Stock!#REF!&lt;&gt;"",Produit_Tarif_Stock!#REF!,"")</f>
        <v>#REF!</v>
      </c>
      <c r="G3496" s="506" t="e">
        <f>IF(Produit_Tarif_Stock!#REF!&lt;&gt;0,Produit_Tarif_Stock!#REF!,"")</f>
        <v>#REF!</v>
      </c>
      <c r="I3496" s="506" t="str">
        <f t="shared" si="110"/>
        <v/>
      </c>
      <c r="J3496" s="2" t="e">
        <f>IF(Produit_Tarif_Stock!#REF!&lt;&gt;0,Produit_Tarif_Stock!#REF!,"")</f>
        <v>#REF!</v>
      </c>
      <c r="K3496" s="2" t="e">
        <f>IF(Produit_Tarif_Stock!#REF!&lt;&gt;0,Produit_Tarif_Stock!#REF!,"")</f>
        <v>#REF!</v>
      </c>
      <c r="L3496" s="114" t="e">
        <f>IF(Produit_Tarif_Stock!#REF!&lt;&gt;0,Produit_Tarif_Stock!#REF!,"")</f>
        <v>#REF!</v>
      </c>
      <c r="M3496" s="114" t="e">
        <f>IF(Produit_Tarif_Stock!#REF!&lt;&gt;0,Produit_Tarif_Stock!#REF!,"")</f>
        <v>#REF!</v>
      </c>
      <c r="N3496" s="454"/>
      <c r="P3496" s="2" t="e">
        <f>IF(Produit_Tarif_Stock!#REF!&lt;&gt;0,Produit_Tarif_Stock!#REF!,"")</f>
        <v>#REF!</v>
      </c>
      <c r="Q3496" s="518" t="e">
        <f>IF(Produit_Tarif_Stock!#REF!&lt;&gt;0,(E3496-(E3496*H3496)-Produit_Tarif_Stock!#REF!)/Produit_Tarif_Stock!#REF!*100,(E3496-(E3496*H3496)-Produit_Tarif_Stock!#REF!)/Produit_Tarif_Stock!#REF!*100)</f>
        <v>#REF!</v>
      </c>
      <c r="R3496" s="523">
        <f t="shared" si="111"/>
        <v>0</v>
      </c>
      <c r="S3496" s="524" t="e">
        <f>Produit_Tarif_Stock!#REF!</f>
        <v>#REF!</v>
      </c>
    </row>
    <row r="3497" spans="1:19" ht="24.75" customHeight="1">
      <c r="A3497" s="228" t="e">
        <f>Produit_Tarif_Stock!#REF!</f>
        <v>#REF!</v>
      </c>
      <c r="B3497" s="118" t="e">
        <f>IF(Produit_Tarif_Stock!#REF!&lt;&gt;"",Produit_Tarif_Stock!#REF!,"")</f>
        <v>#REF!</v>
      </c>
      <c r="C3497" s="502" t="e">
        <f>IF(Produit_Tarif_Stock!#REF!&lt;&gt;"",Produit_Tarif_Stock!#REF!,"")</f>
        <v>#REF!</v>
      </c>
      <c r="D3497" s="505" t="e">
        <f>IF(Produit_Tarif_Stock!#REF!&lt;&gt;"",Produit_Tarif_Stock!#REF!,"")</f>
        <v>#REF!</v>
      </c>
      <c r="E3497" s="514" t="e">
        <f>IF(Produit_Tarif_Stock!#REF!&lt;&gt;0,Produit_Tarif_Stock!#REF!,"")</f>
        <v>#REF!</v>
      </c>
      <c r="F3497" s="2" t="e">
        <f>IF(Produit_Tarif_Stock!#REF!&lt;&gt;"",Produit_Tarif_Stock!#REF!,"")</f>
        <v>#REF!</v>
      </c>
      <c r="G3497" s="506" t="e">
        <f>IF(Produit_Tarif_Stock!#REF!&lt;&gt;0,Produit_Tarif_Stock!#REF!,"")</f>
        <v>#REF!</v>
      </c>
      <c r="I3497" s="506" t="str">
        <f t="shared" si="110"/>
        <v/>
      </c>
      <c r="J3497" s="2" t="e">
        <f>IF(Produit_Tarif_Stock!#REF!&lt;&gt;0,Produit_Tarif_Stock!#REF!,"")</f>
        <v>#REF!</v>
      </c>
      <c r="K3497" s="2" t="e">
        <f>IF(Produit_Tarif_Stock!#REF!&lt;&gt;0,Produit_Tarif_Stock!#REF!,"")</f>
        <v>#REF!</v>
      </c>
      <c r="L3497" s="114" t="e">
        <f>IF(Produit_Tarif_Stock!#REF!&lt;&gt;0,Produit_Tarif_Stock!#REF!,"")</f>
        <v>#REF!</v>
      </c>
      <c r="M3497" s="114" t="e">
        <f>IF(Produit_Tarif_Stock!#REF!&lt;&gt;0,Produit_Tarif_Stock!#REF!,"")</f>
        <v>#REF!</v>
      </c>
      <c r="N3497" s="454"/>
      <c r="P3497" s="2" t="e">
        <f>IF(Produit_Tarif_Stock!#REF!&lt;&gt;0,Produit_Tarif_Stock!#REF!,"")</f>
        <v>#REF!</v>
      </c>
      <c r="Q3497" s="518" t="e">
        <f>IF(Produit_Tarif_Stock!#REF!&lt;&gt;0,(E3497-(E3497*H3497)-Produit_Tarif_Stock!#REF!)/Produit_Tarif_Stock!#REF!*100,(E3497-(E3497*H3497)-Produit_Tarif_Stock!#REF!)/Produit_Tarif_Stock!#REF!*100)</f>
        <v>#REF!</v>
      </c>
      <c r="R3497" s="523">
        <f t="shared" si="111"/>
        <v>0</v>
      </c>
      <c r="S3497" s="524" t="e">
        <f>Produit_Tarif_Stock!#REF!</f>
        <v>#REF!</v>
      </c>
    </row>
    <row r="3498" spans="1:19" ht="24.75" customHeight="1">
      <c r="A3498" s="228" t="e">
        <f>Produit_Tarif_Stock!#REF!</f>
        <v>#REF!</v>
      </c>
      <c r="B3498" s="118" t="e">
        <f>IF(Produit_Tarif_Stock!#REF!&lt;&gt;"",Produit_Tarif_Stock!#REF!,"")</f>
        <v>#REF!</v>
      </c>
      <c r="C3498" s="502" t="e">
        <f>IF(Produit_Tarif_Stock!#REF!&lt;&gt;"",Produit_Tarif_Stock!#REF!,"")</f>
        <v>#REF!</v>
      </c>
      <c r="D3498" s="505" t="e">
        <f>IF(Produit_Tarif_Stock!#REF!&lt;&gt;"",Produit_Tarif_Stock!#REF!,"")</f>
        <v>#REF!</v>
      </c>
      <c r="E3498" s="514" t="e">
        <f>IF(Produit_Tarif_Stock!#REF!&lt;&gt;0,Produit_Tarif_Stock!#REF!,"")</f>
        <v>#REF!</v>
      </c>
      <c r="F3498" s="2" t="e">
        <f>IF(Produit_Tarif_Stock!#REF!&lt;&gt;"",Produit_Tarif_Stock!#REF!,"")</f>
        <v>#REF!</v>
      </c>
      <c r="G3498" s="506" t="e">
        <f>IF(Produit_Tarif_Stock!#REF!&lt;&gt;0,Produit_Tarif_Stock!#REF!,"")</f>
        <v>#REF!</v>
      </c>
      <c r="I3498" s="506" t="str">
        <f t="shared" si="110"/>
        <v/>
      </c>
      <c r="J3498" s="2" t="e">
        <f>IF(Produit_Tarif_Stock!#REF!&lt;&gt;0,Produit_Tarif_Stock!#REF!,"")</f>
        <v>#REF!</v>
      </c>
      <c r="K3498" s="2" t="e">
        <f>IF(Produit_Tarif_Stock!#REF!&lt;&gt;0,Produit_Tarif_Stock!#REF!,"")</f>
        <v>#REF!</v>
      </c>
      <c r="L3498" s="114" t="e">
        <f>IF(Produit_Tarif_Stock!#REF!&lt;&gt;0,Produit_Tarif_Stock!#REF!,"")</f>
        <v>#REF!</v>
      </c>
      <c r="M3498" s="114" t="e">
        <f>IF(Produit_Tarif_Stock!#REF!&lt;&gt;0,Produit_Tarif_Stock!#REF!,"")</f>
        <v>#REF!</v>
      </c>
      <c r="N3498" s="454"/>
      <c r="P3498" s="2" t="e">
        <f>IF(Produit_Tarif_Stock!#REF!&lt;&gt;0,Produit_Tarif_Stock!#REF!,"")</f>
        <v>#REF!</v>
      </c>
      <c r="Q3498" s="518" t="e">
        <f>IF(Produit_Tarif_Stock!#REF!&lt;&gt;0,(E3498-(E3498*H3498)-Produit_Tarif_Stock!#REF!)/Produit_Tarif_Stock!#REF!*100,(E3498-(E3498*H3498)-Produit_Tarif_Stock!#REF!)/Produit_Tarif_Stock!#REF!*100)</f>
        <v>#REF!</v>
      </c>
      <c r="R3498" s="523">
        <f t="shared" si="111"/>
        <v>0</v>
      </c>
      <c r="S3498" s="524" t="e">
        <f>Produit_Tarif_Stock!#REF!</f>
        <v>#REF!</v>
      </c>
    </row>
    <row r="3499" spans="1:19" ht="24.75" customHeight="1">
      <c r="A3499" s="228" t="e">
        <f>Produit_Tarif_Stock!#REF!</f>
        <v>#REF!</v>
      </c>
      <c r="B3499" s="118" t="e">
        <f>IF(Produit_Tarif_Stock!#REF!&lt;&gt;"",Produit_Tarif_Stock!#REF!,"")</f>
        <v>#REF!</v>
      </c>
      <c r="C3499" s="502" t="e">
        <f>IF(Produit_Tarif_Stock!#REF!&lt;&gt;"",Produit_Tarif_Stock!#REF!,"")</f>
        <v>#REF!</v>
      </c>
      <c r="D3499" s="505" t="e">
        <f>IF(Produit_Tarif_Stock!#REF!&lt;&gt;"",Produit_Tarif_Stock!#REF!,"")</f>
        <v>#REF!</v>
      </c>
      <c r="E3499" s="514" t="e">
        <f>IF(Produit_Tarif_Stock!#REF!&lt;&gt;0,Produit_Tarif_Stock!#REF!,"")</f>
        <v>#REF!</v>
      </c>
      <c r="F3499" s="2" t="e">
        <f>IF(Produit_Tarif_Stock!#REF!&lt;&gt;"",Produit_Tarif_Stock!#REF!,"")</f>
        <v>#REF!</v>
      </c>
      <c r="G3499" s="506" t="e">
        <f>IF(Produit_Tarif_Stock!#REF!&lt;&gt;0,Produit_Tarif_Stock!#REF!,"")</f>
        <v>#REF!</v>
      </c>
      <c r="I3499" s="506" t="str">
        <f t="shared" si="110"/>
        <v/>
      </c>
      <c r="J3499" s="2" t="e">
        <f>IF(Produit_Tarif_Stock!#REF!&lt;&gt;0,Produit_Tarif_Stock!#REF!,"")</f>
        <v>#REF!</v>
      </c>
      <c r="K3499" s="2" t="e">
        <f>IF(Produit_Tarif_Stock!#REF!&lt;&gt;0,Produit_Tarif_Stock!#REF!,"")</f>
        <v>#REF!</v>
      </c>
      <c r="L3499" s="114" t="e">
        <f>IF(Produit_Tarif_Stock!#REF!&lt;&gt;0,Produit_Tarif_Stock!#REF!,"")</f>
        <v>#REF!</v>
      </c>
      <c r="M3499" s="114" t="e">
        <f>IF(Produit_Tarif_Stock!#REF!&lt;&gt;0,Produit_Tarif_Stock!#REF!,"")</f>
        <v>#REF!</v>
      </c>
      <c r="N3499" s="454"/>
      <c r="P3499" s="2" t="e">
        <f>IF(Produit_Tarif_Stock!#REF!&lt;&gt;0,Produit_Tarif_Stock!#REF!,"")</f>
        <v>#REF!</v>
      </c>
      <c r="Q3499" s="518" t="e">
        <f>IF(Produit_Tarif_Stock!#REF!&lt;&gt;0,(E3499-(E3499*H3499)-Produit_Tarif_Stock!#REF!)/Produit_Tarif_Stock!#REF!*100,(E3499-(E3499*H3499)-Produit_Tarif_Stock!#REF!)/Produit_Tarif_Stock!#REF!*100)</f>
        <v>#REF!</v>
      </c>
      <c r="R3499" s="523">
        <f t="shared" si="111"/>
        <v>0</v>
      </c>
      <c r="S3499" s="524" t="e">
        <f>Produit_Tarif_Stock!#REF!</f>
        <v>#REF!</v>
      </c>
    </row>
    <row r="3500" spans="1:19" ht="24.75" customHeight="1">
      <c r="A3500" s="228" t="e">
        <f>Produit_Tarif_Stock!#REF!</f>
        <v>#REF!</v>
      </c>
      <c r="B3500" s="118" t="e">
        <f>IF(Produit_Tarif_Stock!#REF!&lt;&gt;"",Produit_Tarif_Stock!#REF!,"")</f>
        <v>#REF!</v>
      </c>
      <c r="C3500" s="502" t="e">
        <f>IF(Produit_Tarif_Stock!#REF!&lt;&gt;"",Produit_Tarif_Stock!#REF!,"")</f>
        <v>#REF!</v>
      </c>
      <c r="D3500" s="505" t="e">
        <f>IF(Produit_Tarif_Stock!#REF!&lt;&gt;"",Produit_Tarif_Stock!#REF!,"")</f>
        <v>#REF!</v>
      </c>
      <c r="E3500" s="514" t="e">
        <f>IF(Produit_Tarif_Stock!#REF!&lt;&gt;0,Produit_Tarif_Stock!#REF!,"")</f>
        <v>#REF!</v>
      </c>
      <c r="F3500" s="2" t="e">
        <f>IF(Produit_Tarif_Stock!#REF!&lt;&gt;"",Produit_Tarif_Stock!#REF!,"")</f>
        <v>#REF!</v>
      </c>
      <c r="G3500" s="506" t="e">
        <f>IF(Produit_Tarif_Stock!#REF!&lt;&gt;0,Produit_Tarif_Stock!#REF!,"")</f>
        <v>#REF!</v>
      </c>
      <c r="I3500" s="506" t="str">
        <f t="shared" si="110"/>
        <v/>
      </c>
      <c r="J3500" s="2" t="e">
        <f>IF(Produit_Tarif_Stock!#REF!&lt;&gt;0,Produit_Tarif_Stock!#REF!,"")</f>
        <v>#REF!</v>
      </c>
      <c r="K3500" s="2" t="e">
        <f>IF(Produit_Tarif_Stock!#REF!&lt;&gt;0,Produit_Tarif_Stock!#REF!,"")</f>
        <v>#REF!</v>
      </c>
      <c r="L3500" s="114" t="e">
        <f>IF(Produit_Tarif_Stock!#REF!&lt;&gt;0,Produit_Tarif_Stock!#REF!,"")</f>
        <v>#REF!</v>
      </c>
      <c r="M3500" s="114" t="e">
        <f>IF(Produit_Tarif_Stock!#REF!&lt;&gt;0,Produit_Tarif_Stock!#REF!,"")</f>
        <v>#REF!</v>
      </c>
      <c r="N3500" s="454"/>
      <c r="P3500" s="2" t="e">
        <f>IF(Produit_Tarif_Stock!#REF!&lt;&gt;0,Produit_Tarif_Stock!#REF!,"")</f>
        <v>#REF!</v>
      </c>
      <c r="Q3500" s="518" t="e">
        <f>IF(Produit_Tarif_Stock!#REF!&lt;&gt;0,(E3500-(E3500*H3500)-Produit_Tarif_Stock!#REF!)/Produit_Tarif_Stock!#REF!*100,(E3500-(E3500*H3500)-Produit_Tarif_Stock!#REF!)/Produit_Tarif_Stock!#REF!*100)</f>
        <v>#REF!</v>
      </c>
      <c r="R3500" s="523">
        <f t="shared" si="111"/>
        <v>0</v>
      </c>
      <c r="S3500" s="524" t="e">
        <f>Produit_Tarif_Stock!#REF!</f>
        <v>#REF!</v>
      </c>
    </row>
    <row r="3501" spans="1:19" ht="24.75" customHeight="1">
      <c r="A3501" s="228" t="e">
        <f>Produit_Tarif_Stock!#REF!</f>
        <v>#REF!</v>
      </c>
      <c r="B3501" s="118" t="e">
        <f>IF(Produit_Tarif_Stock!#REF!&lt;&gt;"",Produit_Tarif_Stock!#REF!,"")</f>
        <v>#REF!</v>
      </c>
      <c r="C3501" s="502" t="e">
        <f>IF(Produit_Tarif_Stock!#REF!&lt;&gt;"",Produit_Tarif_Stock!#REF!,"")</f>
        <v>#REF!</v>
      </c>
      <c r="D3501" s="505" t="e">
        <f>IF(Produit_Tarif_Stock!#REF!&lt;&gt;"",Produit_Tarif_Stock!#REF!,"")</f>
        <v>#REF!</v>
      </c>
      <c r="E3501" s="514" t="e">
        <f>IF(Produit_Tarif_Stock!#REF!&lt;&gt;0,Produit_Tarif_Stock!#REF!,"")</f>
        <v>#REF!</v>
      </c>
      <c r="F3501" s="2" t="e">
        <f>IF(Produit_Tarif_Stock!#REF!&lt;&gt;"",Produit_Tarif_Stock!#REF!,"")</f>
        <v>#REF!</v>
      </c>
      <c r="G3501" s="506" t="e">
        <f>IF(Produit_Tarif_Stock!#REF!&lt;&gt;0,Produit_Tarif_Stock!#REF!,"")</f>
        <v>#REF!</v>
      </c>
      <c r="I3501" s="506" t="str">
        <f t="shared" si="110"/>
        <v/>
      </c>
      <c r="J3501" s="2" t="e">
        <f>IF(Produit_Tarif_Stock!#REF!&lt;&gt;0,Produit_Tarif_Stock!#REF!,"")</f>
        <v>#REF!</v>
      </c>
      <c r="K3501" s="2" t="e">
        <f>IF(Produit_Tarif_Stock!#REF!&lt;&gt;0,Produit_Tarif_Stock!#REF!,"")</f>
        <v>#REF!</v>
      </c>
      <c r="L3501" s="114" t="e">
        <f>IF(Produit_Tarif_Stock!#REF!&lt;&gt;0,Produit_Tarif_Stock!#REF!,"")</f>
        <v>#REF!</v>
      </c>
      <c r="M3501" s="114" t="e">
        <f>IF(Produit_Tarif_Stock!#REF!&lt;&gt;0,Produit_Tarif_Stock!#REF!,"")</f>
        <v>#REF!</v>
      </c>
      <c r="N3501" s="454"/>
      <c r="P3501" s="2" t="e">
        <f>IF(Produit_Tarif_Stock!#REF!&lt;&gt;0,Produit_Tarif_Stock!#REF!,"")</f>
        <v>#REF!</v>
      </c>
      <c r="Q3501" s="518" t="e">
        <f>IF(Produit_Tarif_Stock!#REF!&lt;&gt;0,(E3501-(E3501*H3501)-Produit_Tarif_Stock!#REF!)/Produit_Tarif_Stock!#REF!*100,(E3501-(E3501*H3501)-Produit_Tarif_Stock!#REF!)/Produit_Tarif_Stock!#REF!*100)</f>
        <v>#REF!</v>
      </c>
      <c r="R3501" s="523">
        <f t="shared" si="111"/>
        <v>0</v>
      </c>
      <c r="S3501" s="524" t="e">
        <f>Produit_Tarif_Stock!#REF!</f>
        <v>#REF!</v>
      </c>
    </row>
    <row r="3502" spans="1:19" ht="24.75" customHeight="1">
      <c r="A3502" s="228" t="e">
        <f>Produit_Tarif_Stock!#REF!</f>
        <v>#REF!</v>
      </c>
      <c r="B3502" s="118" t="e">
        <f>IF(Produit_Tarif_Stock!#REF!&lt;&gt;"",Produit_Tarif_Stock!#REF!,"")</f>
        <v>#REF!</v>
      </c>
      <c r="C3502" s="502" t="e">
        <f>IF(Produit_Tarif_Stock!#REF!&lt;&gt;"",Produit_Tarif_Stock!#REF!,"")</f>
        <v>#REF!</v>
      </c>
      <c r="D3502" s="505" t="e">
        <f>IF(Produit_Tarif_Stock!#REF!&lt;&gt;"",Produit_Tarif_Stock!#REF!,"")</f>
        <v>#REF!</v>
      </c>
      <c r="E3502" s="514" t="e">
        <f>IF(Produit_Tarif_Stock!#REF!&lt;&gt;0,Produit_Tarif_Stock!#REF!,"")</f>
        <v>#REF!</v>
      </c>
      <c r="F3502" s="2" t="e">
        <f>IF(Produit_Tarif_Stock!#REF!&lt;&gt;"",Produit_Tarif_Stock!#REF!,"")</f>
        <v>#REF!</v>
      </c>
      <c r="G3502" s="506" t="e">
        <f>IF(Produit_Tarif_Stock!#REF!&lt;&gt;0,Produit_Tarif_Stock!#REF!,"")</f>
        <v>#REF!</v>
      </c>
      <c r="I3502" s="506" t="str">
        <f t="shared" si="110"/>
        <v/>
      </c>
      <c r="J3502" s="2" t="e">
        <f>IF(Produit_Tarif_Stock!#REF!&lt;&gt;0,Produit_Tarif_Stock!#REF!,"")</f>
        <v>#REF!</v>
      </c>
      <c r="K3502" s="2" t="e">
        <f>IF(Produit_Tarif_Stock!#REF!&lt;&gt;0,Produit_Tarif_Stock!#REF!,"")</f>
        <v>#REF!</v>
      </c>
      <c r="L3502" s="114" t="e">
        <f>IF(Produit_Tarif_Stock!#REF!&lt;&gt;0,Produit_Tarif_Stock!#REF!,"")</f>
        <v>#REF!</v>
      </c>
      <c r="M3502" s="114" t="e">
        <f>IF(Produit_Tarif_Stock!#REF!&lt;&gt;0,Produit_Tarif_Stock!#REF!,"")</f>
        <v>#REF!</v>
      </c>
      <c r="N3502" s="454"/>
      <c r="P3502" s="2" t="e">
        <f>IF(Produit_Tarif_Stock!#REF!&lt;&gt;0,Produit_Tarif_Stock!#REF!,"")</f>
        <v>#REF!</v>
      </c>
      <c r="Q3502" s="518" t="e">
        <f>IF(Produit_Tarif_Stock!#REF!&lt;&gt;0,(E3502-(E3502*H3502)-Produit_Tarif_Stock!#REF!)/Produit_Tarif_Stock!#REF!*100,(E3502-(E3502*H3502)-Produit_Tarif_Stock!#REF!)/Produit_Tarif_Stock!#REF!*100)</f>
        <v>#REF!</v>
      </c>
      <c r="R3502" s="523">
        <f t="shared" si="111"/>
        <v>0</v>
      </c>
      <c r="S3502" s="524" t="e">
        <f>Produit_Tarif_Stock!#REF!</f>
        <v>#REF!</v>
      </c>
    </row>
    <row r="3503" spans="1:19" ht="24.75" customHeight="1">
      <c r="A3503" s="228" t="e">
        <f>Produit_Tarif_Stock!#REF!</f>
        <v>#REF!</v>
      </c>
      <c r="B3503" s="118" t="e">
        <f>IF(Produit_Tarif_Stock!#REF!&lt;&gt;"",Produit_Tarif_Stock!#REF!,"")</f>
        <v>#REF!</v>
      </c>
      <c r="C3503" s="502" t="e">
        <f>IF(Produit_Tarif_Stock!#REF!&lt;&gt;"",Produit_Tarif_Stock!#REF!,"")</f>
        <v>#REF!</v>
      </c>
      <c r="D3503" s="505" t="e">
        <f>IF(Produit_Tarif_Stock!#REF!&lt;&gt;"",Produit_Tarif_Stock!#REF!,"")</f>
        <v>#REF!</v>
      </c>
      <c r="E3503" s="514" t="e">
        <f>IF(Produit_Tarif_Stock!#REF!&lt;&gt;0,Produit_Tarif_Stock!#REF!,"")</f>
        <v>#REF!</v>
      </c>
      <c r="F3503" s="2" t="e">
        <f>IF(Produit_Tarif_Stock!#REF!&lt;&gt;"",Produit_Tarif_Stock!#REF!,"")</f>
        <v>#REF!</v>
      </c>
      <c r="G3503" s="506" t="e">
        <f>IF(Produit_Tarif_Stock!#REF!&lt;&gt;0,Produit_Tarif_Stock!#REF!,"")</f>
        <v>#REF!</v>
      </c>
      <c r="I3503" s="506" t="str">
        <f t="shared" si="110"/>
        <v/>
      </c>
      <c r="J3503" s="2" t="e">
        <f>IF(Produit_Tarif_Stock!#REF!&lt;&gt;0,Produit_Tarif_Stock!#REF!,"")</f>
        <v>#REF!</v>
      </c>
      <c r="K3503" s="2" t="e">
        <f>IF(Produit_Tarif_Stock!#REF!&lt;&gt;0,Produit_Tarif_Stock!#REF!,"")</f>
        <v>#REF!</v>
      </c>
      <c r="L3503" s="114" t="e">
        <f>IF(Produit_Tarif_Stock!#REF!&lt;&gt;0,Produit_Tarif_Stock!#REF!,"")</f>
        <v>#REF!</v>
      </c>
      <c r="M3503" s="114" t="e">
        <f>IF(Produit_Tarif_Stock!#REF!&lt;&gt;0,Produit_Tarif_Stock!#REF!,"")</f>
        <v>#REF!</v>
      </c>
      <c r="N3503" s="454"/>
      <c r="P3503" s="2" t="e">
        <f>IF(Produit_Tarif_Stock!#REF!&lt;&gt;0,Produit_Tarif_Stock!#REF!,"")</f>
        <v>#REF!</v>
      </c>
      <c r="Q3503" s="518" t="e">
        <f>IF(Produit_Tarif_Stock!#REF!&lt;&gt;0,(E3503-(E3503*H3503)-Produit_Tarif_Stock!#REF!)/Produit_Tarif_Stock!#REF!*100,(E3503-(E3503*H3503)-Produit_Tarif_Stock!#REF!)/Produit_Tarif_Stock!#REF!*100)</f>
        <v>#REF!</v>
      </c>
      <c r="R3503" s="523">
        <f t="shared" si="111"/>
        <v>0</v>
      </c>
      <c r="S3503" s="524" t="e">
        <f>Produit_Tarif_Stock!#REF!</f>
        <v>#REF!</v>
      </c>
    </row>
    <row r="3504" spans="1:19" ht="24.75" customHeight="1">
      <c r="A3504" s="228" t="e">
        <f>Produit_Tarif_Stock!#REF!</f>
        <v>#REF!</v>
      </c>
      <c r="B3504" s="118" t="e">
        <f>IF(Produit_Tarif_Stock!#REF!&lt;&gt;"",Produit_Tarif_Stock!#REF!,"")</f>
        <v>#REF!</v>
      </c>
      <c r="C3504" s="502" t="e">
        <f>IF(Produit_Tarif_Stock!#REF!&lt;&gt;"",Produit_Tarif_Stock!#REF!,"")</f>
        <v>#REF!</v>
      </c>
      <c r="D3504" s="505" t="e">
        <f>IF(Produit_Tarif_Stock!#REF!&lt;&gt;"",Produit_Tarif_Stock!#REF!,"")</f>
        <v>#REF!</v>
      </c>
      <c r="E3504" s="514" t="e">
        <f>IF(Produit_Tarif_Stock!#REF!&lt;&gt;0,Produit_Tarif_Stock!#REF!,"")</f>
        <v>#REF!</v>
      </c>
      <c r="F3504" s="2" t="e">
        <f>IF(Produit_Tarif_Stock!#REF!&lt;&gt;"",Produit_Tarif_Stock!#REF!,"")</f>
        <v>#REF!</v>
      </c>
      <c r="G3504" s="506" t="e">
        <f>IF(Produit_Tarif_Stock!#REF!&lt;&gt;0,Produit_Tarif_Stock!#REF!,"")</f>
        <v>#REF!</v>
      </c>
      <c r="I3504" s="506" t="str">
        <f t="shared" si="110"/>
        <v/>
      </c>
      <c r="J3504" s="2" t="e">
        <f>IF(Produit_Tarif_Stock!#REF!&lt;&gt;0,Produit_Tarif_Stock!#REF!,"")</f>
        <v>#REF!</v>
      </c>
      <c r="K3504" s="2" t="e">
        <f>IF(Produit_Tarif_Stock!#REF!&lt;&gt;0,Produit_Tarif_Stock!#REF!,"")</f>
        <v>#REF!</v>
      </c>
      <c r="L3504" s="114" t="e">
        <f>IF(Produit_Tarif_Stock!#REF!&lt;&gt;0,Produit_Tarif_Stock!#REF!,"")</f>
        <v>#REF!</v>
      </c>
      <c r="M3504" s="114" t="e">
        <f>IF(Produit_Tarif_Stock!#REF!&lt;&gt;0,Produit_Tarif_Stock!#REF!,"")</f>
        <v>#REF!</v>
      </c>
      <c r="N3504" s="454"/>
      <c r="P3504" s="2" t="e">
        <f>IF(Produit_Tarif_Stock!#REF!&lt;&gt;0,Produit_Tarif_Stock!#REF!,"")</f>
        <v>#REF!</v>
      </c>
      <c r="Q3504" s="518" t="e">
        <f>IF(Produit_Tarif_Stock!#REF!&lt;&gt;0,(E3504-(E3504*H3504)-Produit_Tarif_Stock!#REF!)/Produit_Tarif_Stock!#REF!*100,(E3504-(E3504*H3504)-Produit_Tarif_Stock!#REF!)/Produit_Tarif_Stock!#REF!*100)</f>
        <v>#REF!</v>
      </c>
      <c r="R3504" s="523">
        <f t="shared" si="111"/>
        <v>0</v>
      </c>
      <c r="S3504" s="524" t="e">
        <f>Produit_Tarif_Stock!#REF!</f>
        <v>#REF!</v>
      </c>
    </row>
    <row r="3505" spans="1:19" ht="24.75" customHeight="1">
      <c r="A3505" s="228" t="e">
        <f>Produit_Tarif_Stock!#REF!</f>
        <v>#REF!</v>
      </c>
      <c r="B3505" s="118" t="e">
        <f>IF(Produit_Tarif_Stock!#REF!&lt;&gt;"",Produit_Tarif_Stock!#REF!,"")</f>
        <v>#REF!</v>
      </c>
      <c r="C3505" s="502" t="e">
        <f>IF(Produit_Tarif_Stock!#REF!&lt;&gt;"",Produit_Tarif_Stock!#REF!,"")</f>
        <v>#REF!</v>
      </c>
      <c r="D3505" s="505" t="e">
        <f>IF(Produit_Tarif_Stock!#REF!&lt;&gt;"",Produit_Tarif_Stock!#REF!,"")</f>
        <v>#REF!</v>
      </c>
      <c r="E3505" s="514" t="e">
        <f>IF(Produit_Tarif_Stock!#REF!&lt;&gt;0,Produit_Tarif_Stock!#REF!,"")</f>
        <v>#REF!</v>
      </c>
      <c r="F3505" s="2" t="e">
        <f>IF(Produit_Tarif_Stock!#REF!&lt;&gt;"",Produit_Tarif_Stock!#REF!,"")</f>
        <v>#REF!</v>
      </c>
      <c r="G3505" s="506" t="e">
        <f>IF(Produit_Tarif_Stock!#REF!&lt;&gt;0,Produit_Tarif_Stock!#REF!,"")</f>
        <v>#REF!</v>
      </c>
      <c r="I3505" s="506" t="str">
        <f t="shared" si="110"/>
        <v/>
      </c>
      <c r="J3505" s="2" t="e">
        <f>IF(Produit_Tarif_Stock!#REF!&lt;&gt;0,Produit_Tarif_Stock!#REF!,"")</f>
        <v>#REF!</v>
      </c>
      <c r="K3505" s="2" t="e">
        <f>IF(Produit_Tarif_Stock!#REF!&lt;&gt;0,Produit_Tarif_Stock!#REF!,"")</f>
        <v>#REF!</v>
      </c>
      <c r="L3505" s="114" t="e">
        <f>IF(Produit_Tarif_Stock!#REF!&lt;&gt;0,Produit_Tarif_Stock!#REF!,"")</f>
        <v>#REF!</v>
      </c>
      <c r="M3505" s="114" t="e">
        <f>IF(Produit_Tarif_Stock!#REF!&lt;&gt;0,Produit_Tarif_Stock!#REF!,"")</f>
        <v>#REF!</v>
      </c>
      <c r="N3505" s="454"/>
      <c r="P3505" s="2" t="e">
        <f>IF(Produit_Tarif_Stock!#REF!&lt;&gt;0,Produit_Tarif_Stock!#REF!,"")</f>
        <v>#REF!</v>
      </c>
      <c r="Q3505" s="518" t="e">
        <f>IF(Produit_Tarif_Stock!#REF!&lt;&gt;0,(E3505-(E3505*H3505)-Produit_Tarif_Stock!#REF!)/Produit_Tarif_Stock!#REF!*100,(E3505-(E3505*H3505)-Produit_Tarif_Stock!#REF!)/Produit_Tarif_Stock!#REF!*100)</f>
        <v>#REF!</v>
      </c>
      <c r="R3505" s="523">
        <f t="shared" si="111"/>
        <v>0</v>
      </c>
      <c r="S3505" s="524" t="e">
        <f>Produit_Tarif_Stock!#REF!</f>
        <v>#REF!</v>
      </c>
    </row>
    <row r="3506" spans="1:19" ht="24.75" customHeight="1">
      <c r="A3506" s="228" t="e">
        <f>Produit_Tarif_Stock!#REF!</f>
        <v>#REF!</v>
      </c>
      <c r="B3506" s="118" t="e">
        <f>IF(Produit_Tarif_Stock!#REF!&lt;&gt;"",Produit_Tarif_Stock!#REF!,"")</f>
        <v>#REF!</v>
      </c>
      <c r="C3506" s="502" t="e">
        <f>IF(Produit_Tarif_Stock!#REF!&lt;&gt;"",Produit_Tarif_Stock!#REF!,"")</f>
        <v>#REF!</v>
      </c>
      <c r="D3506" s="505" t="e">
        <f>IF(Produit_Tarif_Stock!#REF!&lt;&gt;"",Produit_Tarif_Stock!#REF!,"")</f>
        <v>#REF!</v>
      </c>
      <c r="E3506" s="514" t="e">
        <f>IF(Produit_Tarif_Stock!#REF!&lt;&gt;0,Produit_Tarif_Stock!#REF!,"")</f>
        <v>#REF!</v>
      </c>
      <c r="F3506" s="2" t="e">
        <f>IF(Produit_Tarif_Stock!#REF!&lt;&gt;"",Produit_Tarif_Stock!#REF!,"")</f>
        <v>#REF!</v>
      </c>
      <c r="G3506" s="506" t="e">
        <f>IF(Produit_Tarif_Stock!#REF!&lt;&gt;0,Produit_Tarif_Stock!#REF!,"")</f>
        <v>#REF!</v>
      </c>
      <c r="I3506" s="506" t="str">
        <f t="shared" si="110"/>
        <v/>
      </c>
      <c r="J3506" s="2" t="e">
        <f>IF(Produit_Tarif_Stock!#REF!&lt;&gt;0,Produit_Tarif_Stock!#REF!,"")</f>
        <v>#REF!</v>
      </c>
      <c r="K3506" s="2" t="e">
        <f>IF(Produit_Tarif_Stock!#REF!&lt;&gt;0,Produit_Tarif_Stock!#REF!,"")</f>
        <v>#REF!</v>
      </c>
      <c r="L3506" s="114" t="e">
        <f>IF(Produit_Tarif_Stock!#REF!&lt;&gt;0,Produit_Tarif_Stock!#REF!,"")</f>
        <v>#REF!</v>
      </c>
      <c r="M3506" s="114" t="e">
        <f>IF(Produit_Tarif_Stock!#REF!&lt;&gt;0,Produit_Tarif_Stock!#REF!,"")</f>
        <v>#REF!</v>
      </c>
      <c r="N3506" s="454"/>
      <c r="P3506" s="2" t="e">
        <f>IF(Produit_Tarif_Stock!#REF!&lt;&gt;0,Produit_Tarif_Stock!#REF!,"")</f>
        <v>#REF!</v>
      </c>
      <c r="Q3506" s="518" t="e">
        <f>IF(Produit_Tarif_Stock!#REF!&lt;&gt;0,(E3506-(E3506*H3506)-Produit_Tarif_Stock!#REF!)/Produit_Tarif_Stock!#REF!*100,(E3506-(E3506*H3506)-Produit_Tarif_Stock!#REF!)/Produit_Tarif_Stock!#REF!*100)</f>
        <v>#REF!</v>
      </c>
      <c r="R3506" s="523">
        <f t="shared" si="111"/>
        <v>0</v>
      </c>
      <c r="S3506" s="524" t="e">
        <f>Produit_Tarif_Stock!#REF!</f>
        <v>#REF!</v>
      </c>
    </row>
    <row r="3507" spans="1:19" ht="24.75" customHeight="1">
      <c r="A3507" s="228" t="e">
        <f>Produit_Tarif_Stock!#REF!</f>
        <v>#REF!</v>
      </c>
      <c r="B3507" s="118" t="e">
        <f>IF(Produit_Tarif_Stock!#REF!&lt;&gt;"",Produit_Tarif_Stock!#REF!,"")</f>
        <v>#REF!</v>
      </c>
      <c r="C3507" s="502" t="e">
        <f>IF(Produit_Tarif_Stock!#REF!&lt;&gt;"",Produit_Tarif_Stock!#REF!,"")</f>
        <v>#REF!</v>
      </c>
      <c r="D3507" s="505" t="e">
        <f>IF(Produit_Tarif_Stock!#REF!&lt;&gt;"",Produit_Tarif_Stock!#REF!,"")</f>
        <v>#REF!</v>
      </c>
      <c r="E3507" s="514" t="e">
        <f>IF(Produit_Tarif_Stock!#REF!&lt;&gt;0,Produit_Tarif_Stock!#REF!,"")</f>
        <v>#REF!</v>
      </c>
      <c r="F3507" s="2" t="e">
        <f>IF(Produit_Tarif_Stock!#REF!&lt;&gt;"",Produit_Tarif_Stock!#REF!,"")</f>
        <v>#REF!</v>
      </c>
      <c r="G3507" s="506" t="e">
        <f>IF(Produit_Tarif_Stock!#REF!&lt;&gt;0,Produit_Tarif_Stock!#REF!,"")</f>
        <v>#REF!</v>
      </c>
      <c r="I3507" s="506" t="str">
        <f t="shared" si="110"/>
        <v/>
      </c>
      <c r="J3507" s="2" t="e">
        <f>IF(Produit_Tarif_Stock!#REF!&lt;&gt;0,Produit_Tarif_Stock!#REF!,"")</f>
        <v>#REF!</v>
      </c>
      <c r="K3507" s="2" t="e">
        <f>IF(Produit_Tarif_Stock!#REF!&lt;&gt;0,Produit_Tarif_Stock!#REF!,"")</f>
        <v>#REF!</v>
      </c>
      <c r="L3507" s="114" t="e">
        <f>IF(Produit_Tarif_Stock!#REF!&lt;&gt;0,Produit_Tarif_Stock!#REF!,"")</f>
        <v>#REF!</v>
      </c>
      <c r="M3507" s="114" t="e">
        <f>IF(Produit_Tarif_Stock!#REF!&lt;&gt;0,Produit_Tarif_Stock!#REF!,"")</f>
        <v>#REF!</v>
      </c>
      <c r="N3507" s="454"/>
      <c r="P3507" s="2" t="e">
        <f>IF(Produit_Tarif_Stock!#REF!&lt;&gt;0,Produit_Tarif_Stock!#REF!,"")</f>
        <v>#REF!</v>
      </c>
      <c r="Q3507" s="518" t="e">
        <f>IF(Produit_Tarif_Stock!#REF!&lt;&gt;0,(E3507-(E3507*H3507)-Produit_Tarif_Stock!#REF!)/Produit_Tarif_Stock!#REF!*100,(E3507-(E3507*H3507)-Produit_Tarif_Stock!#REF!)/Produit_Tarif_Stock!#REF!*100)</f>
        <v>#REF!</v>
      </c>
      <c r="R3507" s="523">
        <f t="shared" si="111"/>
        <v>0</v>
      </c>
      <c r="S3507" s="524" t="e">
        <f>Produit_Tarif_Stock!#REF!</f>
        <v>#REF!</v>
      </c>
    </row>
    <row r="3508" spans="1:19" ht="24.75" customHeight="1">
      <c r="A3508" s="228" t="e">
        <f>Produit_Tarif_Stock!#REF!</f>
        <v>#REF!</v>
      </c>
      <c r="B3508" s="118" t="e">
        <f>IF(Produit_Tarif_Stock!#REF!&lt;&gt;"",Produit_Tarif_Stock!#REF!,"")</f>
        <v>#REF!</v>
      </c>
      <c r="C3508" s="502" t="e">
        <f>IF(Produit_Tarif_Stock!#REF!&lt;&gt;"",Produit_Tarif_Stock!#REF!,"")</f>
        <v>#REF!</v>
      </c>
      <c r="D3508" s="505" t="e">
        <f>IF(Produit_Tarif_Stock!#REF!&lt;&gt;"",Produit_Tarif_Stock!#REF!,"")</f>
        <v>#REF!</v>
      </c>
      <c r="E3508" s="514" t="e">
        <f>IF(Produit_Tarif_Stock!#REF!&lt;&gt;0,Produit_Tarif_Stock!#REF!,"")</f>
        <v>#REF!</v>
      </c>
      <c r="F3508" s="2" t="e">
        <f>IF(Produit_Tarif_Stock!#REF!&lt;&gt;"",Produit_Tarif_Stock!#REF!,"")</f>
        <v>#REF!</v>
      </c>
      <c r="G3508" s="506" t="e">
        <f>IF(Produit_Tarif_Stock!#REF!&lt;&gt;0,Produit_Tarif_Stock!#REF!,"")</f>
        <v>#REF!</v>
      </c>
      <c r="I3508" s="506" t="str">
        <f t="shared" si="110"/>
        <v/>
      </c>
      <c r="J3508" s="2" t="e">
        <f>IF(Produit_Tarif_Stock!#REF!&lt;&gt;0,Produit_Tarif_Stock!#REF!,"")</f>
        <v>#REF!</v>
      </c>
      <c r="K3508" s="2" t="e">
        <f>IF(Produit_Tarif_Stock!#REF!&lt;&gt;0,Produit_Tarif_Stock!#REF!,"")</f>
        <v>#REF!</v>
      </c>
      <c r="L3508" s="114" t="e">
        <f>IF(Produit_Tarif_Stock!#REF!&lt;&gt;0,Produit_Tarif_Stock!#REF!,"")</f>
        <v>#REF!</v>
      </c>
      <c r="M3508" s="114" t="e">
        <f>IF(Produit_Tarif_Stock!#REF!&lt;&gt;0,Produit_Tarif_Stock!#REF!,"")</f>
        <v>#REF!</v>
      </c>
      <c r="N3508" s="454"/>
      <c r="P3508" s="2" t="e">
        <f>IF(Produit_Tarif_Stock!#REF!&lt;&gt;0,Produit_Tarif_Stock!#REF!,"")</f>
        <v>#REF!</v>
      </c>
      <c r="Q3508" s="518" t="e">
        <f>IF(Produit_Tarif_Stock!#REF!&lt;&gt;0,(E3508-(E3508*H3508)-Produit_Tarif_Stock!#REF!)/Produit_Tarif_Stock!#REF!*100,(E3508-(E3508*H3508)-Produit_Tarif_Stock!#REF!)/Produit_Tarif_Stock!#REF!*100)</f>
        <v>#REF!</v>
      </c>
      <c r="R3508" s="523">
        <f t="shared" si="111"/>
        <v>0</v>
      </c>
      <c r="S3508" s="524" t="e">
        <f>Produit_Tarif_Stock!#REF!</f>
        <v>#REF!</v>
      </c>
    </row>
    <row r="3509" spans="1:19" ht="24.75" customHeight="1">
      <c r="A3509" s="228" t="e">
        <f>Produit_Tarif_Stock!#REF!</f>
        <v>#REF!</v>
      </c>
      <c r="B3509" s="118" t="e">
        <f>IF(Produit_Tarif_Stock!#REF!&lt;&gt;"",Produit_Tarif_Stock!#REF!,"")</f>
        <v>#REF!</v>
      </c>
      <c r="C3509" s="502" t="e">
        <f>IF(Produit_Tarif_Stock!#REF!&lt;&gt;"",Produit_Tarif_Stock!#REF!,"")</f>
        <v>#REF!</v>
      </c>
      <c r="D3509" s="505" t="e">
        <f>IF(Produit_Tarif_Stock!#REF!&lt;&gt;"",Produit_Tarif_Stock!#REF!,"")</f>
        <v>#REF!</v>
      </c>
      <c r="E3509" s="514" t="e">
        <f>IF(Produit_Tarif_Stock!#REF!&lt;&gt;0,Produit_Tarif_Stock!#REF!,"")</f>
        <v>#REF!</v>
      </c>
      <c r="F3509" s="2" t="e">
        <f>IF(Produit_Tarif_Stock!#REF!&lt;&gt;"",Produit_Tarif_Stock!#REF!,"")</f>
        <v>#REF!</v>
      </c>
      <c r="G3509" s="506" t="e">
        <f>IF(Produit_Tarif_Stock!#REF!&lt;&gt;0,Produit_Tarif_Stock!#REF!,"")</f>
        <v>#REF!</v>
      </c>
      <c r="I3509" s="506" t="str">
        <f t="shared" si="110"/>
        <v/>
      </c>
      <c r="J3509" s="2" t="e">
        <f>IF(Produit_Tarif_Stock!#REF!&lt;&gt;0,Produit_Tarif_Stock!#REF!,"")</f>
        <v>#REF!</v>
      </c>
      <c r="K3509" s="2" t="e">
        <f>IF(Produit_Tarif_Stock!#REF!&lt;&gt;0,Produit_Tarif_Stock!#REF!,"")</f>
        <v>#REF!</v>
      </c>
      <c r="L3509" s="114" t="e">
        <f>IF(Produit_Tarif_Stock!#REF!&lt;&gt;0,Produit_Tarif_Stock!#REF!,"")</f>
        <v>#REF!</v>
      </c>
      <c r="M3509" s="114" t="e">
        <f>IF(Produit_Tarif_Stock!#REF!&lt;&gt;0,Produit_Tarif_Stock!#REF!,"")</f>
        <v>#REF!</v>
      </c>
      <c r="N3509" s="454"/>
      <c r="P3509" s="2" t="e">
        <f>IF(Produit_Tarif_Stock!#REF!&lt;&gt;0,Produit_Tarif_Stock!#REF!,"")</f>
        <v>#REF!</v>
      </c>
      <c r="Q3509" s="518" t="e">
        <f>IF(Produit_Tarif_Stock!#REF!&lt;&gt;0,(E3509-(E3509*H3509)-Produit_Tarif_Stock!#REF!)/Produit_Tarif_Stock!#REF!*100,(E3509-(E3509*H3509)-Produit_Tarif_Stock!#REF!)/Produit_Tarif_Stock!#REF!*100)</f>
        <v>#REF!</v>
      </c>
      <c r="R3509" s="523">
        <f t="shared" si="111"/>
        <v>0</v>
      </c>
      <c r="S3509" s="524" t="e">
        <f>Produit_Tarif_Stock!#REF!</f>
        <v>#REF!</v>
      </c>
    </row>
    <row r="3510" spans="1:19" ht="24.75" customHeight="1">
      <c r="A3510" s="228" t="e">
        <f>Produit_Tarif_Stock!#REF!</f>
        <v>#REF!</v>
      </c>
      <c r="B3510" s="118" t="e">
        <f>IF(Produit_Tarif_Stock!#REF!&lt;&gt;"",Produit_Tarif_Stock!#REF!,"")</f>
        <v>#REF!</v>
      </c>
      <c r="C3510" s="502" t="e">
        <f>IF(Produit_Tarif_Stock!#REF!&lt;&gt;"",Produit_Tarif_Stock!#REF!,"")</f>
        <v>#REF!</v>
      </c>
      <c r="D3510" s="505" t="e">
        <f>IF(Produit_Tarif_Stock!#REF!&lt;&gt;"",Produit_Tarif_Stock!#REF!,"")</f>
        <v>#REF!</v>
      </c>
      <c r="E3510" s="514" t="e">
        <f>IF(Produit_Tarif_Stock!#REF!&lt;&gt;0,Produit_Tarif_Stock!#REF!,"")</f>
        <v>#REF!</v>
      </c>
      <c r="F3510" s="2" t="e">
        <f>IF(Produit_Tarif_Stock!#REF!&lt;&gt;"",Produit_Tarif_Stock!#REF!,"")</f>
        <v>#REF!</v>
      </c>
      <c r="G3510" s="506" t="e">
        <f>IF(Produit_Tarif_Stock!#REF!&lt;&gt;0,Produit_Tarif_Stock!#REF!,"")</f>
        <v>#REF!</v>
      </c>
      <c r="I3510" s="506" t="str">
        <f t="shared" si="110"/>
        <v/>
      </c>
      <c r="J3510" s="2" t="e">
        <f>IF(Produit_Tarif_Stock!#REF!&lt;&gt;0,Produit_Tarif_Stock!#REF!,"")</f>
        <v>#REF!</v>
      </c>
      <c r="K3510" s="2" t="e">
        <f>IF(Produit_Tarif_Stock!#REF!&lt;&gt;0,Produit_Tarif_Stock!#REF!,"")</f>
        <v>#REF!</v>
      </c>
      <c r="L3510" s="114" t="e">
        <f>IF(Produit_Tarif_Stock!#REF!&lt;&gt;0,Produit_Tarif_Stock!#REF!,"")</f>
        <v>#REF!</v>
      </c>
      <c r="M3510" s="114" t="e">
        <f>IF(Produit_Tarif_Stock!#REF!&lt;&gt;0,Produit_Tarif_Stock!#REF!,"")</f>
        <v>#REF!</v>
      </c>
      <c r="N3510" s="454"/>
      <c r="P3510" s="2" t="e">
        <f>IF(Produit_Tarif_Stock!#REF!&lt;&gt;0,Produit_Tarif_Stock!#REF!,"")</f>
        <v>#REF!</v>
      </c>
      <c r="Q3510" s="518" t="e">
        <f>IF(Produit_Tarif_Stock!#REF!&lt;&gt;0,(E3510-(E3510*H3510)-Produit_Tarif_Stock!#REF!)/Produit_Tarif_Stock!#REF!*100,(E3510-(E3510*H3510)-Produit_Tarif_Stock!#REF!)/Produit_Tarif_Stock!#REF!*100)</f>
        <v>#REF!</v>
      </c>
      <c r="R3510" s="523">
        <f t="shared" si="111"/>
        <v>0</v>
      </c>
      <c r="S3510" s="524" t="e">
        <f>Produit_Tarif_Stock!#REF!</f>
        <v>#REF!</v>
      </c>
    </row>
    <row r="3511" spans="1:19" ht="24.75" customHeight="1">
      <c r="A3511" s="228" t="e">
        <f>Produit_Tarif_Stock!#REF!</f>
        <v>#REF!</v>
      </c>
      <c r="B3511" s="118" t="e">
        <f>IF(Produit_Tarif_Stock!#REF!&lt;&gt;"",Produit_Tarif_Stock!#REF!,"")</f>
        <v>#REF!</v>
      </c>
      <c r="C3511" s="502" t="e">
        <f>IF(Produit_Tarif_Stock!#REF!&lt;&gt;"",Produit_Tarif_Stock!#REF!,"")</f>
        <v>#REF!</v>
      </c>
      <c r="D3511" s="505" t="e">
        <f>IF(Produit_Tarif_Stock!#REF!&lt;&gt;"",Produit_Tarif_Stock!#REF!,"")</f>
        <v>#REF!</v>
      </c>
      <c r="E3511" s="514" t="e">
        <f>IF(Produit_Tarif_Stock!#REF!&lt;&gt;0,Produit_Tarif_Stock!#REF!,"")</f>
        <v>#REF!</v>
      </c>
      <c r="F3511" s="2" t="e">
        <f>IF(Produit_Tarif_Stock!#REF!&lt;&gt;"",Produit_Tarif_Stock!#REF!,"")</f>
        <v>#REF!</v>
      </c>
      <c r="G3511" s="506" t="e">
        <f>IF(Produit_Tarif_Stock!#REF!&lt;&gt;0,Produit_Tarif_Stock!#REF!,"")</f>
        <v>#REF!</v>
      </c>
      <c r="I3511" s="506" t="str">
        <f t="shared" si="110"/>
        <v/>
      </c>
      <c r="J3511" s="2" t="e">
        <f>IF(Produit_Tarif_Stock!#REF!&lt;&gt;0,Produit_Tarif_Stock!#REF!,"")</f>
        <v>#REF!</v>
      </c>
      <c r="K3511" s="2" t="e">
        <f>IF(Produit_Tarif_Stock!#REF!&lt;&gt;0,Produit_Tarif_Stock!#REF!,"")</f>
        <v>#REF!</v>
      </c>
      <c r="L3511" s="114" t="e">
        <f>IF(Produit_Tarif_Stock!#REF!&lt;&gt;0,Produit_Tarif_Stock!#REF!,"")</f>
        <v>#REF!</v>
      </c>
      <c r="M3511" s="114" t="e">
        <f>IF(Produit_Tarif_Stock!#REF!&lt;&gt;0,Produit_Tarif_Stock!#REF!,"")</f>
        <v>#REF!</v>
      </c>
      <c r="N3511" s="454"/>
      <c r="P3511" s="2" t="e">
        <f>IF(Produit_Tarif_Stock!#REF!&lt;&gt;0,Produit_Tarif_Stock!#REF!,"")</f>
        <v>#REF!</v>
      </c>
      <c r="Q3511" s="518" t="e">
        <f>IF(Produit_Tarif_Stock!#REF!&lt;&gt;0,(E3511-(E3511*H3511)-Produit_Tarif_Stock!#REF!)/Produit_Tarif_Stock!#REF!*100,(E3511-(E3511*H3511)-Produit_Tarif_Stock!#REF!)/Produit_Tarif_Stock!#REF!*100)</f>
        <v>#REF!</v>
      </c>
      <c r="R3511" s="523">
        <f t="shared" si="111"/>
        <v>0</v>
      </c>
      <c r="S3511" s="524" t="e">
        <f>Produit_Tarif_Stock!#REF!</f>
        <v>#REF!</v>
      </c>
    </row>
    <row r="3512" spans="1:19" ht="24.75" customHeight="1">
      <c r="A3512" s="228" t="e">
        <f>Produit_Tarif_Stock!#REF!</f>
        <v>#REF!</v>
      </c>
      <c r="B3512" s="118" t="e">
        <f>IF(Produit_Tarif_Stock!#REF!&lt;&gt;"",Produit_Tarif_Stock!#REF!,"")</f>
        <v>#REF!</v>
      </c>
      <c r="C3512" s="502" t="e">
        <f>IF(Produit_Tarif_Stock!#REF!&lt;&gt;"",Produit_Tarif_Stock!#REF!,"")</f>
        <v>#REF!</v>
      </c>
      <c r="D3512" s="505" t="e">
        <f>IF(Produit_Tarif_Stock!#REF!&lt;&gt;"",Produit_Tarif_Stock!#REF!,"")</f>
        <v>#REF!</v>
      </c>
      <c r="E3512" s="514" t="e">
        <f>IF(Produit_Tarif_Stock!#REF!&lt;&gt;0,Produit_Tarif_Stock!#REF!,"")</f>
        <v>#REF!</v>
      </c>
      <c r="F3512" s="2" t="e">
        <f>IF(Produit_Tarif_Stock!#REF!&lt;&gt;"",Produit_Tarif_Stock!#REF!,"")</f>
        <v>#REF!</v>
      </c>
      <c r="G3512" s="506" t="e">
        <f>IF(Produit_Tarif_Stock!#REF!&lt;&gt;0,Produit_Tarif_Stock!#REF!,"")</f>
        <v>#REF!</v>
      </c>
      <c r="I3512" s="506" t="str">
        <f t="shared" si="110"/>
        <v/>
      </c>
      <c r="J3512" s="2" t="e">
        <f>IF(Produit_Tarif_Stock!#REF!&lt;&gt;0,Produit_Tarif_Stock!#REF!,"")</f>
        <v>#REF!</v>
      </c>
      <c r="K3512" s="2" t="e">
        <f>IF(Produit_Tarif_Stock!#REF!&lt;&gt;0,Produit_Tarif_Stock!#REF!,"")</f>
        <v>#REF!</v>
      </c>
      <c r="L3512" s="114" t="e">
        <f>IF(Produit_Tarif_Stock!#REF!&lt;&gt;0,Produit_Tarif_Stock!#REF!,"")</f>
        <v>#REF!</v>
      </c>
      <c r="M3512" s="114" t="e">
        <f>IF(Produit_Tarif_Stock!#REF!&lt;&gt;0,Produit_Tarif_Stock!#REF!,"")</f>
        <v>#REF!</v>
      </c>
      <c r="N3512" s="454"/>
      <c r="P3512" s="2" t="e">
        <f>IF(Produit_Tarif_Stock!#REF!&lt;&gt;0,Produit_Tarif_Stock!#REF!,"")</f>
        <v>#REF!</v>
      </c>
      <c r="Q3512" s="518" t="e">
        <f>IF(Produit_Tarif_Stock!#REF!&lt;&gt;0,(E3512-(E3512*H3512)-Produit_Tarif_Stock!#REF!)/Produit_Tarif_Stock!#REF!*100,(E3512-(E3512*H3512)-Produit_Tarif_Stock!#REF!)/Produit_Tarif_Stock!#REF!*100)</f>
        <v>#REF!</v>
      </c>
      <c r="R3512" s="523">
        <f t="shared" si="111"/>
        <v>0</v>
      </c>
      <c r="S3512" s="524" t="e">
        <f>Produit_Tarif_Stock!#REF!</f>
        <v>#REF!</v>
      </c>
    </row>
    <row r="3513" spans="1:19" ht="24.75" customHeight="1">
      <c r="A3513" s="228" t="e">
        <f>Produit_Tarif_Stock!#REF!</f>
        <v>#REF!</v>
      </c>
      <c r="B3513" s="118" t="e">
        <f>IF(Produit_Tarif_Stock!#REF!&lt;&gt;"",Produit_Tarif_Stock!#REF!,"")</f>
        <v>#REF!</v>
      </c>
      <c r="C3513" s="502" t="e">
        <f>IF(Produit_Tarif_Stock!#REF!&lt;&gt;"",Produit_Tarif_Stock!#REF!,"")</f>
        <v>#REF!</v>
      </c>
      <c r="D3513" s="505" t="e">
        <f>IF(Produit_Tarif_Stock!#REF!&lt;&gt;"",Produit_Tarif_Stock!#REF!,"")</f>
        <v>#REF!</v>
      </c>
      <c r="E3513" s="514" t="e">
        <f>IF(Produit_Tarif_Stock!#REF!&lt;&gt;0,Produit_Tarif_Stock!#REF!,"")</f>
        <v>#REF!</v>
      </c>
      <c r="F3513" s="2" t="e">
        <f>IF(Produit_Tarif_Stock!#REF!&lt;&gt;"",Produit_Tarif_Stock!#REF!,"")</f>
        <v>#REF!</v>
      </c>
      <c r="G3513" s="506" t="e">
        <f>IF(Produit_Tarif_Stock!#REF!&lt;&gt;0,Produit_Tarif_Stock!#REF!,"")</f>
        <v>#REF!</v>
      </c>
      <c r="I3513" s="506" t="str">
        <f t="shared" si="110"/>
        <v/>
      </c>
      <c r="J3513" s="2" t="e">
        <f>IF(Produit_Tarif_Stock!#REF!&lt;&gt;0,Produit_Tarif_Stock!#REF!,"")</f>
        <v>#REF!</v>
      </c>
      <c r="K3513" s="2" t="e">
        <f>IF(Produit_Tarif_Stock!#REF!&lt;&gt;0,Produit_Tarif_Stock!#REF!,"")</f>
        <v>#REF!</v>
      </c>
      <c r="L3513" s="114" t="e">
        <f>IF(Produit_Tarif_Stock!#REF!&lt;&gt;0,Produit_Tarif_Stock!#REF!,"")</f>
        <v>#REF!</v>
      </c>
      <c r="M3513" s="114" t="e">
        <f>IF(Produit_Tarif_Stock!#REF!&lt;&gt;0,Produit_Tarif_Stock!#REF!,"")</f>
        <v>#REF!</v>
      </c>
      <c r="N3513" s="454"/>
      <c r="P3513" s="2" t="e">
        <f>IF(Produit_Tarif_Stock!#REF!&lt;&gt;0,Produit_Tarif_Stock!#REF!,"")</f>
        <v>#REF!</v>
      </c>
      <c r="Q3513" s="518" t="e">
        <f>IF(Produit_Tarif_Stock!#REF!&lt;&gt;0,(E3513-(E3513*H3513)-Produit_Tarif_Stock!#REF!)/Produit_Tarif_Stock!#REF!*100,(E3513-(E3513*H3513)-Produit_Tarif_Stock!#REF!)/Produit_Tarif_Stock!#REF!*100)</f>
        <v>#REF!</v>
      </c>
      <c r="R3513" s="523">
        <f t="shared" si="111"/>
        <v>0</v>
      </c>
      <c r="S3513" s="524" t="e">
        <f>Produit_Tarif_Stock!#REF!</f>
        <v>#REF!</v>
      </c>
    </row>
    <row r="3514" spans="1:19" ht="24.75" customHeight="1">
      <c r="A3514" s="228" t="e">
        <f>Produit_Tarif_Stock!#REF!</f>
        <v>#REF!</v>
      </c>
      <c r="B3514" s="118" t="e">
        <f>IF(Produit_Tarif_Stock!#REF!&lt;&gt;"",Produit_Tarif_Stock!#REF!,"")</f>
        <v>#REF!</v>
      </c>
      <c r="C3514" s="502" t="e">
        <f>IF(Produit_Tarif_Stock!#REF!&lt;&gt;"",Produit_Tarif_Stock!#REF!,"")</f>
        <v>#REF!</v>
      </c>
      <c r="D3514" s="505" t="e">
        <f>IF(Produit_Tarif_Stock!#REF!&lt;&gt;"",Produit_Tarif_Stock!#REF!,"")</f>
        <v>#REF!</v>
      </c>
      <c r="E3514" s="514" t="e">
        <f>IF(Produit_Tarif_Stock!#REF!&lt;&gt;0,Produit_Tarif_Stock!#REF!,"")</f>
        <v>#REF!</v>
      </c>
      <c r="F3514" s="2" t="e">
        <f>IF(Produit_Tarif_Stock!#REF!&lt;&gt;"",Produit_Tarif_Stock!#REF!,"")</f>
        <v>#REF!</v>
      </c>
      <c r="G3514" s="506" t="e">
        <f>IF(Produit_Tarif_Stock!#REF!&lt;&gt;0,Produit_Tarif_Stock!#REF!,"")</f>
        <v>#REF!</v>
      </c>
      <c r="I3514" s="506" t="str">
        <f t="shared" si="110"/>
        <v/>
      </c>
      <c r="J3514" s="2" t="e">
        <f>IF(Produit_Tarif_Stock!#REF!&lt;&gt;0,Produit_Tarif_Stock!#REF!,"")</f>
        <v>#REF!</v>
      </c>
      <c r="K3514" s="2" t="e">
        <f>IF(Produit_Tarif_Stock!#REF!&lt;&gt;0,Produit_Tarif_Stock!#REF!,"")</f>
        <v>#REF!</v>
      </c>
      <c r="L3514" s="114" t="e">
        <f>IF(Produit_Tarif_Stock!#REF!&lt;&gt;0,Produit_Tarif_Stock!#REF!,"")</f>
        <v>#REF!</v>
      </c>
      <c r="M3514" s="114" t="e">
        <f>IF(Produit_Tarif_Stock!#REF!&lt;&gt;0,Produit_Tarif_Stock!#REF!,"")</f>
        <v>#REF!</v>
      </c>
      <c r="N3514" s="454"/>
      <c r="P3514" s="2" t="e">
        <f>IF(Produit_Tarif_Stock!#REF!&lt;&gt;0,Produit_Tarif_Stock!#REF!,"")</f>
        <v>#REF!</v>
      </c>
      <c r="Q3514" s="518" t="e">
        <f>IF(Produit_Tarif_Stock!#REF!&lt;&gt;0,(E3514-(E3514*H3514)-Produit_Tarif_Stock!#REF!)/Produit_Tarif_Stock!#REF!*100,(E3514-(E3514*H3514)-Produit_Tarif_Stock!#REF!)/Produit_Tarif_Stock!#REF!*100)</f>
        <v>#REF!</v>
      </c>
      <c r="R3514" s="523">
        <f t="shared" si="111"/>
        <v>0</v>
      </c>
      <c r="S3514" s="524" t="e">
        <f>Produit_Tarif_Stock!#REF!</f>
        <v>#REF!</v>
      </c>
    </row>
    <row r="3515" spans="1:19" ht="24.75" customHeight="1">
      <c r="A3515" s="228" t="e">
        <f>Produit_Tarif_Stock!#REF!</f>
        <v>#REF!</v>
      </c>
      <c r="B3515" s="118" t="e">
        <f>IF(Produit_Tarif_Stock!#REF!&lt;&gt;"",Produit_Tarif_Stock!#REF!,"")</f>
        <v>#REF!</v>
      </c>
      <c r="C3515" s="502" t="e">
        <f>IF(Produit_Tarif_Stock!#REF!&lt;&gt;"",Produit_Tarif_Stock!#REF!,"")</f>
        <v>#REF!</v>
      </c>
      <c r="D3515" s="505" t="e">
        <f>IF(Produit_Tarif_Stock!#REF!&lt;&gt;"",Produit_Tarif_Stock!#REF!,"")</f>
        <v>#REF!</v>
      </c>
      <c r="E3515" s="514" t="e">
        <f>IF(Produit_Tarif_Stock!#REF!&lt;&gt;0,Produit_Tarif_Stock!#REF!,"")</f>
        <v>#REF!</v>
      </c>
      <c r="F3515" s="2" t="e">
        <f>IF(Produit_Tarif_Stock!#REF!&lt;&gt;"",Produit_Tarif_Stock!#REF!,"")</f>
        <v>#REF!</v>
      </c>
      <c r="G3515" s="506" t="e">
        <f>IF(Produit_Tarif_Stock!#REF!&lt;&gt;0,Produit_Tarif_Stock!#REF!,"")</f>
        <v>#REF!</v>
      </c>
      <c r="I3515" s="506" t="str">
        <f t="shared" si="110"/>
        <v/>
      </c>
      <c r="J3515" s="2" t="e">
        <f>IF(Produit_Tarif_Stock!#REF!&lt;&gt;0,Produit_Tarif_Stock!#REF!,"")</f>
        <v>#REF!</v>
      </c>
      <c r="K3515" s="2" t="e">
        <f>IF(Produit_Tarif_Stock!#REF!&lt;&gt;0,Produit_Tarif_Stock!#REF!,"")</f>
        <v>#REF!</v>
      </c>
      <c r="L3515" s="114" t="e">
        <f>IF(Produit_Tarif_Stock!#REF!&lt;&gt;0,Produit_Tarif_Stock!#REF!,"")</f>
        <v>#REF!</v>
      </c>
      <c r="M3515" s="114" t="e">
        <f>IF(Produit_Tarif_Stock!#REF!&lt;&gt;0,Produit_Tarif_Stock!#REF!,"")</f>
        <v>#REF!</v>
      </c>
      <c r="N3515" s="454"/>
      <c r="P3515" s="2" t="e">
        <f>IF(Produit_Tarif_Stock!#REF!&lt;&gt;0,Produit_Tarif_Stock!#REF!,"")</f>
        <v>#REF!</v>
      </c>
      <c r="Q3515" s="518" t="e">
        <f>IF(Produit_Tarif_Stock!#REF!&lt;&gt;0,(E3515-(E3515*H3515)-Produit_Tarif_Stock!#REF!)/Produit_Tarif_Stock!#REF!*100,(E3515-(E3515*H3515)-Produit_Tarif_Stock!#REF!)/Produit_Tarif_Stock!#REF!*100)</f>
        <v>#REF!</v>
      </c>
      <c r="R3515" s="523">
        <f t="shared" si="111"/>
        <v>0</v>
      </c>
      <c r="S3515" s="524" t="e">
        <f>Produit_Tarif_Stock!#REF!</f>
        <v>#REF!</v>
      </c>
    </row>
    <row r="3516" spans="1:19" ht="24.75" customHeight="1">
      <c r="A3516" s="228" t="e">
        <f>Produit_Tarif_Stock!#REF!</f>
        <v>#REF!</v>
      </c>
      <c r="B3516" s="118" t="e">
        <f>IF(Produit_Tarif_Stock!#REF!&lt;&gt;"",Produit_Tarif_Stock!#REF!,"")</f>
        <v>#REF!</v>
      </c>
      <c r="C3516" s="502" t="e">
        <f>IF(Produit_Tarif_Stock!#REF!&lt;&gt;"",Produit_Tarif_Stock!#REF!,"")</f>
        <v>#REF!</v>
      </c>
      <c r="D3516" s="505" t="e">
        <f>IF(Produit_Tarif_Stock!#REF!&lt;&gt;"",Produit_Tarif_Stock!#REF!,"")</f>
        <v>#REF!</v>
      </c>
      <c r="E3516" s="514" t="e">
        <f>IF(Produit_Tarif_Stock!#REF!&lt;&gt;0,Produit_Tarif_Stock!#REF!,"")</f>
        <v>#REF!</v>
      </c>
      <c r="F3516" s="2" t="e">
        <f>IF(Produit_Tarif_Stock!#REF!&lt;&gt;"",Produit_Tarif_Stock!#REF!,"")</f>
        <v>#REF!</v>
      </c>
      <c r="G3516" s="506" t="e">
        <f>IF(Produit_Tarif_Stock!#REF!&lt;&gt;0,Produit_Tarif_Stock!#REF!,"")</f>
        <v>#REF!</v>
      </c>
      <c r="I3516" s="506" t="str">
        <f t="shared" si="110"/>
        <v/>
      </c>
      <c r="J3516" s="2" t="e">
        <f>IF(Produit_Tarif_Stock!#REF!&lt;&gt;0,Produit_Tarif_Stock!#REF!,"")</f>
        <v>#REF!</v>
      </c>
      <c r="K3516" s="2" t="e">
        <f>IF(Produit_Tarif_Stock!#REF!&lt;&gt;0,Produit_Tarif_Stock!#REF!,"")</f>
        <v>#REF!</v>
      </c>
      <c r="L3516" s="114" t="e">
        <f>IF(Produit_Tarif_Stock!#REF!&lt;&gt;0,Produit_Tarif_Stock!#REF!,"")</f>
        <v>#REF!</v>
      </c>
      <c r="M3516" s="114" t="e">
        <f>IF(Produit_Tarif_Stock!#REF!&lt;&gt;0,Produit_Tarif_Stock!#REF!,"")</f>
        <v>#REF!</v>
      </c>
      <c r="N3516" s="454"/>
      <c r="P3516" s="2" t="e">
        <f>IF(Produit_Tarif_Stock!#REF!&lt;&gt;0,Produit_Tarif_Stock!#REF!,"")</f>
        <v>#REF!</v>
      </c>
      <c r="Q3516" s="518" t="e">
        <f>IF(Produit_Tarif_Stock!#REF!&lt;&gt;0,(E3516-(E3516*H3516)-Produit_Tarif_Stock!#REF!)/Produit_Tarif_Stock!#REF!*100,(E3516-(E3516*H3516)-Produit_Tarif_Stock!#REF!)/Produit_Tarif_Stock!#REF!*100)</f>
        <v>#REF!</v>
      </c>
      <c r="R3516" s="523">
        <f t="shared" si="111"/>
        <v>0</v>
      </c>
      <c r="S3516" s="524" t="e">
        <f>Produit_Tarif_Stock!#REF!</f>
        <v>#REF!</v>
      </c>
    </row>
    <row r="3517" spans="1:19" ht="24.75" customHeight="1">
      <c r="A3517" s="228" t="e">
        <f>Produit_Tarif_Stock!#REF!</f>
        <v>#REF!</v>
      </c>
      <c r="B3517" s="118" t="e">
        <f>IF(Produit_Tarif_Stock!#REF!&lt;&gt;"",Produit_Tarif_Stock!#REF!,"")</f>
        <v>#REF!</v>
      </c>
      <c r="C3517" s="502" t="e">
        <f>IF(Produit_Tarif_Stock!#REF!&lt;&gt;"",Produit_Tarif_Stock!#REF!,"")</f>
        <v>#REF!</v>
      </c>
      <c r="D3517" s="505" t="e">
        <f>IF(Produit_Tarif_Stock!#REF!&lt;&gt;"",Produit_Tarif_Stock!#REF!,"")</f>
        <v>#REF!</v>
      </c>
      <c r="E3517" s="514" t="e">
        <f>IF(Produit_Tarif_Stock!#REF!&lt;&gt;0,Produit_Tarif_Stock!#REF!,"")</f>
        <v>#REF!</v>
      </c>
      <c r="F3517" s="2" t="e">
        <f>IF(Produit_Tarif_Stock!#REF!&lt;&gt;"",Produit_Tarif_Stock!#REF!,"")</f>
        <v>#REF!</v>
      </c>
      <c r="G3517" s="506" t="e">
        <f>IF(Produit_Tarif_Stock!#REF!&lt;&gt;0,Produit_Tarif_Stock!#REF!,"")</f>
        <v>#REF!</v>
      </c>
      <c r="I3517" s="506" t="str">
        <f t="shared" si="110"/>
        <v/>
      </c>
      <c r="J3517" s="2" t="e">
        <f>IF(Produit_Tarif_Stock!#REF!&lt;&gt;0,Produit_Tarif_Stock!#REF!,"")</f>
        <v>#REF!</v>
      </c>
      <c r="K3517" s="2" t="e">
        <f>IF(Produit_Tarif_Stock!#REF!&lt;&gt;0,Produit_Tarif_Stock!#REF!,"")</f>
        <v>#REF!</v>
      </c>
      <c r="L3517" s="114" t="e">
        <f>IF(Produit_Tarif_Stock!#REF!&lt;&gt;0,Produit_Tarif_Stock!#REF!,"")</f>
        <v>#REF!</v>
      </c>
      <c r="M3517" s="114" t="e">
        <f>IF(Produit_Tarif_Stock!#REF!&lt;&gt;0,Produit_Tarif_Stock!#REF!,"")</f>
        <v>#REF!</v>
      </c>
      <c r="N3517" s="454"/>
      <c r="P3517" s="2" t="e">
        <f>IF(Produit_Tarif_Stock!#REF!&lt;&gt;0,Produit_Tarif_Stock!#REF!,"")</f>
        <v>#REF!</v>
      </c>
      <c r="Q3517" s="518" t="e">
        <f>IF(Produit_Tarif_Stock!#REF!&lt;&gt;0,(E3517-(E3517*H3517)-Produit_Tarif_Stock!#REF!)/Produit_Tarif_Stock!#REF!*100,(E3517-(E3517*H3517)-Produit_Tarif_Stock!#REF!)/Produit_Tarif_Stock!#REF!*100)</f>
        <v>#REF!</v>
      </c>
      <c r="R3517" s="523">
        <f t="shared" si="111"/>
        <v>0</v>
      </c>
      <c r="S3517" s="524" t="e">
        <f>Produit_Tarif_Stock!#REF!</f>
        <v>#REF!</v>
      </c>
    </row>
    <row r="3518" spans="1:19" ht="24.75" customHeight="1">
      <c r="A3518" s="228" t="e">
        <f>Produit_Tarif_Stock!#REF!</f>
        <v>#REF!</v>
      </c>
      <c r="B3518" s="118" t="e">
        <f>IF(Produit_Tarif_Stock!#REF!&lt;&gt;"",Produit_Tarif_Stock!#REF!,"")</f>
        <v>#REF!</v>
      </c>
      <c r="C3518" s="502" t="e">
        <f>IF(Produit_Tarif_Stock!#REF!&lt;&gt;"",Produit_Tarif_Stock!#REF!,"")</f>
        <v>#REF!</v>
      </c>
      <c r="D3518" s="505" t="e">
        <f>IF(Produit_Tarif_Stock!#REF!&lt;&gt;"",Produit_Tarif_Stock!#REF!,"")</f>
        <v>#REF!</v>
      </c>
      <c r="E3518" s="514" t="e">
        <f>IF(Produit_Tarif_Stock!#REF!&lt;&gt;0,Produit_Tarif_Stock!#REF!,"")</f>
        <v>#REF!</v>
      </c>
      <c r="F3518" s="2" t="e">
        <f>IF(Produit_Tarif_Stock!#REF!&lt;&gt;"",Produit_Tarif_Stock!#REF!,"")</f>
        <v>#REF!</v>
      </c>
      <c r="G3518" s="506" t="e">
        <f>IF(Produit_Tarif_Stock!#REF!&lt;&gt;0,Produit_Tarif_Stock!#REF!,"")</f>
        <v>#REF!</v>
      </c>
      <c r="I3518" s="506" t="str">
        <f t="shared" si="110"/>
        <v/>
      </c>
      <c r="J3518" s="2" t="e">
        <f>IF(Produit_Tarif_Stock!#REF!&lt;&gt;0,Produit_Tarif_Stock!#REF!,"")</f>
        <v>#REF!</v>
      </c>
      <c r="K3518" s="2" t="e">
        <f>IF(Produit_Tarif_Stock!#REF!&lt;&gt;0,Produit_Tarif_Stock!#REF!,"")</f>
        <v>#REF!</v>
      </c>
      <c r="L3518" s="114" t="e">
        <f>IF(Produit_Tarif_Stock!#REF!&lt;&gt;0,Produit_Tarif_Stock!#REF!,"")</f>
        <v>#REF!</v>
      </c>
      <c r="M3518" s="114" t="e">
        <f>IF(Produit_Tarif_Stock!#REF!&lt;&gt;0,Produit_Tarif_Stock!#REF!,"")</f>
        <v>#REF!</v>
      </c>
      <c r="N3518" s="454"/>
      <c r="P3518" s="2" t="e">
        <f>IF(Produit_Tarif_Stock!#REF!&lt;&gt;0,Produit_Tarif_Stock!#REF!,"")</f>
        <v>#REF!</v>
      </c>
      <c r="Q3518" s="518" t="e">
        <f>IF(Produit_Tarif_Stock!#REF!&lt;&gt;0,(E3518-(E3518*H3518)-Produit_Tarif_Stock!#REF!)/Produit_Tarif_Stock!#REF!*100,(E3518-(E3518*H3518)-Produit_Tarif_Stock!#REF!)/Produit_Tarif_Stock!#REF!*100)</f>
        <v>#REF!</v>
      </c>
      <c r="R3518" s="523">
        <f t="shared" si="111"/>
        <v>0</v>
      </c>
      <c r="S3518" s="524" t="e">
        <f>Produit_Tarif_Stock!#REF!</f>
        <v>#REF!</v>
      </c>
    </row>
    <row r="3519" spans="1:19" ht="24.75" customHeight="1">
      <c r="A3519" s="228" t="e">
        <f>Produit_Tarif_Stock!#REF!</f>
        <v>#REF!</v>
      </c>
      <c r="B3519" s="118" t="e">
        <f>IF(Produit_Tarif_Stock!#REF!&lt;&gt;"",Produit_Tarif_Stock!#REF!,"")</f>
        <v>#REF!</v>
      </c>
      <c r="C3519" s="502" t="e">
        <f>IF(Produit_Tarif_Stock!#REF!&lt;&gt;"",Produit_Tarif_Stock!#REF!,"")</f>
        <v>#REF!</v>
      </c>
      <c r="D3519" s="505" t="e">
        <f>IF(Produit_Tarif_Stock!#REF!&lt;&gt;"",Produit_Tarif_Stock!#REF!,"")</f>
        <v>#REF!</v>
      </c>
      <c r="E3519" s="514" t="e">
        <f>IF(Produit_Tarif_Stock!#REF!&lt;&gt;0,Produit_Tarif_Stock!#REF!,"")</f>
        <v>#REF!</v>
      </c>
      <c r="F3519" s="2" t="e">
        <f>IF(Produit_Tarif_Stock!#REF!&lt;&gt;"",Produit_Tarif_Stock!#REF!,"")</f>
        <v>#REF!</v>
      </c>
      <c r="G3519" s="506" t="e">
        <f>IF(Produit_Tarif_Stock!#REF!&lt;&gt;0,Produit_Tarif_Stock!#REF!,"")</f>
        <v>#REF!</v>
      </c>
      <c r="I3519" s="506" t="str">
        <f t="shared" si="110"/>
        <v/>
      </c>
      <c r="J3519" s="2" t="e">
        <f>IF(Produit_Tarif_Stock!#REF!&lt;&gt;0,Produit_Tarif_Stock!#REF!,"")</f>
        <v>#REF!</v>
      </c>
      <c r="K3519" s="2" t="e">
        <f>IF(Produit_Tarif_Stock!#REF!&lt;&gt;0,Produit_Tarif_Stock!#REF!,"")</f>
        <v>#REF!</v>
      </c>
      <c r="L3519" s="114" t="e">
        <f>IF(Produit_Tarif_Stock!#REF!&lt;&gt;0,Produit_Tarif_Stock!#REF!,"")</f>
        <v>#REF!</v>
      </c>
      <c r="M3519" s="114" t="e">
        <f>IF(Produit_Tarif_Stock!#REF!&lt;&gt;0,Produit_Tarif_Stock!#REF!,"")</f>
        <v>#REF!</v>
      </c>
      <c r="N3519" s="454"/>
      <c r="P3519" s="2" t="e">
        <f>IF(Produit_Tarif_Stock!#REF!&lt;&gt;0,Produit_Tarif_Stock!#REF!,"")</f>
        <v>#REF!</v>
      </c>
      <c r="Q3519" s="518" t="e">
        <f>IF(Produit_Tarif_Stock!#REF!&lt;&gt;0,(E3519-(E3519*H3519)-Produit_Tarif_Stock!#REF!)/Produit_Tarif_Stock!#REF!*100,(E3519-(E3519*H3519)-Produit_Tarif_Stock!#REF!)/Produit_Tarif_Stock!#REF!*100)</f>
        <v>#REF!</v>
      </c>
      <c r="R3519" s="523">
        <f t="shared" si="111"/>
        <v>0</v>
      </c>
      <c r="S3519" s="524" t="e">
        <f>Produit_Tarif_Stock!#REF!</f>
        <v>#REF!</v>
      </c>
    </row>
    <row r="3520" spans="1:19" ht="24.75" customHeight="1">
      <c r="A3520" s="228" t="e">
        <f>Produit_Tarif_Stock!#REF!</f>
        <v>#REF!</v>
      </c>
      <c r="B3520" s="118" t="e">
        <f>IF(Produit_Tarif_Stock!#REF!&lt;&gt;"",Produit_Tarif_Stock!#REF!,"")</f>
        <v>#REF!</v>
      </c>
      <c r="C3520" s="502" t="e">
        <f>IF(Produit_Tarif_Stock!#REF!&lt;&gt;"",Produit_Tarif_Stock!#REF!,"")</f>
        <v>#REF!</v>
      </c>
      <c r="D3520" s="505" t="e">
        <f>IF(Produit_Tarif_Stock!#REF!&lt;&gt;"",Produit_Tarif_Stock!#REF!,"")</f>
        <v>#REF!</v>
      </c>
      <c r="E3520" s="514" t="e">
        <f>IF(Produit_Tarif_Stock!#REF!&lt;&gt;0,Produit_Tarif_Stock!#REF!,"")</f>
        <v>#REF!</v>
      </c>
      <c r="F3520" s="2" t="e">
        <f>IF(Produit_Tarif_Stock!#REF!&lt;&gt;"",Produit_Tarif_Stock!#REF!,"")</f>
        <v>#REF!</v>
      </c>
      <c r="G3520" s="506" t="e">
        <f>IF(Produit_Tarif_Stock!#REF!&lt;&gt;0,Produit_Tarif_Stock!#REF!,"")</f>
        <v>#REF!</v>
      </c>
      <c r="I3520" s="506" t="str">
        <f t="shared" si="110"/>
        <v/>
      </c>
      <c r="J3520" s="2" t="e">
        <f>IF(Produit_Tarif_Stock!#REF!&lt;&gt;0,Produit_Tarif_Stock!#REF!,"")</f>
        <v>#REF!</v>
      </c>
      <c r="K3520" s="2" t="e">
        <f>IF(Produit_Tarif_Stock!#REF!&lt;&gt;0,Produit_Tarif_Stock!#REF!,"")</f>
        <v>#REF!</v>
      </c>
      <c r="L3520" s="114" t="e">
        <f>IF(Produit_Tarif_Stock!#REF!&lt;&gt;0,Produit_Tarif_Stock!#REF!,"")</f>
        <v>#REF!</v>
      </c>
      <c r="M3520" s="114" t="e">
        <f>IF(Produit_Tarif_Stock!#REF!&lt;&gt;0,Produit_Tarif_Stock!#REF!,"")</f>
        <v>#REF!</v>
      </c>
      <c r="N3520" s="454"/>
      <c r="P3520" s="2" t="e">
        <f>IF(Produit_Tarif_Stock!#REF!&lt;&gt;0,Produit_Tarif_Stock!#REF!,"")</f>
        <v>#REF!</v>
      </c>
      <c r="Q3520" s="518" t="e">
        <f>IF(Produit_Tarif_Stock!#REF!&lt;&gt;0,(E3520-(E3520*H3520)-Produit_Tarif_Stock!#REF!)/Produit_Tarif_Stock!#REF!*100,(E3520-(E3520*H3520)-Produit_Tarif_Stock!#REF!)/Produit_Tarif_Stock!#REF!*100)</f>
        <v>#REF!</v>
      </c>
      <c r="R3520" s="523">
        <f t="shared" si="111"/>
        <v>0</v>
      </c>
      <c r="S3520" s="524" t="e">
        <f>Produit_Tarif_Stock!#REF!</f>
        <v>#REF!</v>
      </c>
    </row>
    <row r="3521" spans="1:19" ht="24.75" customHeight="1">
      <c r="A3521" s="228" t="e">
        <f>Produit_Tarif_Stock!#REF!</f>
        <v>#REF!</v>
      </c>
      <c r="B3521" s="118" t="e">
        <f>IF(Produit_Tarif_Stock!#REF!&lt;&gt;"",Produit_Tarif_Stock!#REF!,"")</f>
        <v>#REF!</v>
      </c>
      <c r="C3521" s="502" t="e">
        <f>IF(Produit_Tarif_Stock!#REF!&lt;&gt;"",Produit_Tarif_Stock!#REF!,"")</f>
        <v>#REF!</v>
      </c>
      <c r="D3521" s="505" t="e">
        <f>IF(Produit_Tarif_Stock!#REF!&lt;&gt;"",Produit_Tarif_Stock!#REF!,"")</f>
        <v>#REF!</v>
      </c>
      <c r="E3521" s="514" t="e">
        <f>IF(Produit_Tarif_Stock!#REF!&lt;&gt;0,Produit_Tarif_Stock!#REF!,"")</f>
        <v>#REF!</v>
      </c>
      <c r="F3521" s="2" t="e">
        <f>IF(Produit_Tarif_Stock!#REF!&lt;&gt;"",Produit_Tarif_Stock!#REF!,"")</f>
        <v>#REF!</v>
      </c>
      <c r="G3521" s="506" t="e">
        <f>IF(Produit_Tarif_Stock!#REF!&lt;&gt;0,Produit_Tarif_Stock!#REF!,"")</f>
        <v>#REF!</v>
      </c>
      <c r="I3521" s="506" t="str">
        <f t="shared" si="110"/>
        <v/>
      </c>
      <c r="J3521" s="2" t="e">
        <f>IF(Produit_Tarif_Stock!#REF!&lt;&gt;0,Produit_Tarif_Stock!#REF!,"")</f>
        <v>#REF!</v>
      </c>
      <c r="K3521" s="2" t="e">
        <f>IF(Produit_Tarif_Stock!#REF!&lt;&gt;0,Produit_Tarif_Stock!#REF!,"")</f>
        <v>#REF!</v>
      </c>
      <c r="L3521" s="114" t="e">
        <f>IF(Produit_Tarif_Stock!#REF!&lt;&gt;0,Produit_Tarif_Stock!#REF!,"")</f>
        <v>#REF!</v>
      </c>
      <c r="M3521" s="114" t="e">
        <f>IF(Produit_Tarif_Stock!#REF!&lt;&gt;0,Produit_Tarif_Stock!#REF!,"")</f>
        <v>#REF!</v>
      </c>
      <c r="N3521" s="454"/>
      <c r="P3521" s="2" t="e">
        <f>IF(Produit_Tarif_Stock!#REF!&lt;&gt;0,Produit_Tarif_Stock!#REF!,"")</f>
        <v>#REF!</v>
      </c>
      <c r="Q3521" s="518" t="e">
        <f>IF(Produit_Tarif_Stock!#REF!&lt;&gt;0,(E3521-(E3521*H3521)-Produit_Tarif_Stock!#REF!)/Produit_Tarif_Stock!#REF!*100,(E3521-(E3521*H3521)-Produit_Tarif_Stock!#REF!)/Produit_Tarif_Stock!#REF!*100)</f>
        <v>#REF!</v>
      </c>
      <c r="R3521" s="523">
        <f t="shared" si="111"/>
        <v>0</v>
      </c>
      <c r="S3521" s="524" t="e">
        <f>Produit_Tarif_Stock!#REF!</f>
        <v>#REF!</v>
      </c>
    </row>
    <row r="3522" spans="1:19" ht="24.75" customHeight="1">
      <c r="A3522" s="228" t="e">
        <f>Produit_Tarif_Stock!#REF!</f>
        <v>#REF!</v>
      </c>
      <c r="B3522" s="118" t="e">
        <f>IF(Produit_Tarif_Stock!#REF!&lt;&gt;"",Produit_Tarif_Stock!#REF!,"")</f>
        <v>#REF!</v>
      </c>
      <c r="C3522" s="502" t="e">
        <f>IF(Produit_Tarif_Stock!#REF!&lt;&gt;"",Produit_Tarif_Stock!#REF!,"")</f>
        <v>#REF!</v>
      </c>
      <c r="D3522" s="505" t="e">
        <f>IF(Produit_Tarif_Stock!#REF!&lt;&gt;"",Produit_Tarif_Stock!#REF!,"")</f>
        <v>#REF!</v>
      </c>
      <c r="E3522" s="514" t="e">
        <f>IF(Produit_Tarif_Stock!#REF!&lt;&gt;0,Produit_Tarif_Stock!#REF!,"")</f>
        <v>#REF!</v>
      </c>
      <c r="F3522" s="2" t="e">
        <f>IF(Produit_Tarif_Stock!#REF!&lt;&gt;"",Produit_Tarif_Stock!#REF!,"")</f>
        <v>#REF!</v>
      </c>
      <c r="G3522" s="506" t="e">
        <f>IF(Produit_Tarif_Stock!#REF!&lt;&gt;0,Produit_Tarif_Stock!#REF!,"")</f>
        <v>#REF!</v>
      </c>
      <c r="I3522" s="506" t="str">
        <f t="shared" si="110"/>
        <v/>
      </c>
      <c r="J3522" s="2" t="e">
        <f>IF(Produit_Tarif_Stock!#REF!&lt;&gt;0,Produit_Tarif_Stock!#REF!,"")</f>
        <v>#REF!</v>
      </c>
      <c r="K3522" s="2" t="e">
        <f>IF(Produit_Tarif_Stock!#REF!&lt;&gt;0,Produit_Tarif_Stock!#REF!,"")</f>
        <v>#REF!</v>
      </c>
      <c r="L3522" s="114" t="e">
        <f>IF(Produit_Tarif_Stock!#REF!&lt;&gt;0,Produit_Tarif_Stock!#REF!,"")</f>
        <v>#REF!</v>
      </c>
      <c r="M3522" s="114" t="e">
        <f>IF(Produit_Tarif_Stock!#REF!&lt;&gt;0,Produit_Tarif_Stock!#REF!,"")</f>
        <v>#REF!</v>
      </c>
      <c r="N3522" s="454"/>
      <c r="P3522" s="2" t="e">
        <f>IF(Produit_Tarif_Stock!#REF!&lt;&gt;0,Produit_Tarif_Stock!#REF!,"")</f>
        <v>#REF!</v>
      </c>
      <c r="Q3522" s="518" t="e">
        <f>IF(Produit_Tarif_Stock!#REF!&lt;&gt;0,(E3522-(E3522*H3522)-Produit_Tarif_Stock!#REF!)/Produit_Tarif_Stock!#REF!*100,(E3522-(E3522*H3522)-Produit_Tarif_Stock!#REF!)/Produit_Tarif_Stock!#REF!*100)</f>
        <v>#REF!</v>
      </c>
      <c r="R3522" s="523">
        <f t="shared" si="111"/>
        <v>0</v>
      </c>
      <c r="S3522" s="524" t="e">
        <f>Produit_Tarif_Stock!#REF!</f>
        <v>#REF!</v>
      </c>
    </row>
    <row r="3523" spans="1:19" ht="24.75" customHeight="1">
      <c r="A3523" s="228" t="e">
        <f>Produit_Tarif_Stock!#REF!</f>
        <v>#REF!</v>
      </c>
      <c r="B3523" s="118" t="e">
        <f>IF(Produit_Tarif_Stock!#REF!&lt;&gt;"",Produit_Tarif_Stock!#REF!,"")</f>
        <v>#REF!</v>
      </c>
      <c r="C3523" s="502" t="e">
        <f>IF(Produit_Tarif_Stock!#REF!&lt;&gt;"",Produit_Tarif_Stock!#REF!,"")</f>
        <v>#REF!</v>
      </c>
      <c r="D3523" s="505" t="e">
        <f>IF(Produit_Tarif_Stock!#REF!&lt;&gt;"",Produit_Tarif_Stock!#REF!,"")</f>
        <v>#REF!</v>
      </c>
      <c r="E3523" s="514" t="e">
        <f>IF(Produit_Tarif_Stock!#REF!&lt;&gt;0,Produit_Tarif_Stock!#REF!,"")</f>
        <v>#REF!</v>
      </c>
      <c r="F3523" s="2" t="e">
        <f>IF(Produit_Tarif_Stock!#REF!&lt;&gt;"",Produit_Tarif_Stock!#REF!,"")</f>
        <v>#REF!</v>
      </c>
      <c r="G3523" s="506" t="e">
        <f>IF(Produit_Tarif_Stock!#REF!&lt;&gt;0,Produit_Tarif_Stock!#REF!,"")</f>
        <v>#REF!</v>
      </c>
      <c r="I3523" s="506" t="str">
        <f t="shared" si="110"/>
        <v/>
      </c>
      <c r="J3523" s="2" t="e">
        <f>IF(Produit_Tarif_Stock!#REF!&lt;&gt;0,Produit_Tarif_Stock!#REF!,"")</f>
        <v>#REF!</v>
      </c>
      <c r="K3523" s="2" t="e">
        <f>IF(Produit_Tarif_Stock!#REF!&lt;&gt;0,Produit_Tarif_Stock!#REF!,"")</f>
        <v>#REF!</v>
      </c>
      <c r="L3523" s="114" t="e">
        <f>IF(Produit_Tarif_Stock!#REF!&lt;&gt;0,Produit_Tarif_Stock!#REF!,"")</f>
        <v>#REF!</v>
      </c>
      <c r="M3523" s="114" t="e">
        <f>IF(Produit_Tarif_Stock!#REF!&lt;&gt;0,Produit_Tarif_Stock!#REF!,"")</f>
        <v>#REF!</v>
      </c>
      <c r="N3523" s="454"/>
      <c r="P3523" s="2" t="e">
        <f>IF(Produit_Tarif_Stock!#REF!&lt;&gt;0,Produit_Tarif_Stock!#REF!,"")</f>
        <v>#REF!</v>
      </c>
      <c r="Q3523" s="518" t="e">
        <f>IF(Produit_Tarif_Stock!#REF!&lt;&gt;0,(E3523-(E3523*H3523)-Produit_Tarif_Stock!#REF!)/Produit_Tarif_Stock!#REF!*100,(E3523-(E3523*H3523)-Produit_Tarif_Stock!#REF!)/Produit_Tarif_Stock!#REF!*100)</f>
        <v>#REF!</v>
      </c>
      <c r="R3523" s="523">
        <f t="shared" si="111"/>
        <v>0</v>
      </c>
      <c r="S3523" s="524" t="e">
        <f>Produit_Tarif_Stock!#REF!</f>
        <v>#REF!</v>
      </c>
    </row>
    <row r="3524" spans="1:19" ht="24.75" customHeight="1">
      <c r="A3524" s="228" t="e">
        <f>Produit_Tarif_Stock!#REF!</f>
        <v>#REF!</v>
      </c>
      <c r="B3524" s="118" t="e">
        <f>IF(Produit_Tarif_Stock!#REF!&lt;&gt;"",Produit_Tarif_Stock!#REF!,"")</f>
        <v>#REF!</v>
      </c>
      <c r="C3524" s="502" t="e">
        <f>IF(Produit_Tarif_Stock!#REF!&lt;&gt;"",Produit_Tarif_Stock!#REF!,"")</f>
        <v>#REF!</v>
      </c>
      <c r="D3524" s="505" t="e">
        <f>IF(Produit_Tarif_Stock!#REF!&lt;&gt;"",Produit_Tarif_Stock!#REF!,"")</f>
        <v>#REF!</v>
      </c>
      <c r="E3524" s="514" t="e">
        <f>IF(Produit_Tarif_Stock!#REF!&lt;&gt;0,Produit_Tarif_Stock!#REF!,"")</f>
        <v>#REF!</v>
      </c>
      <c r="F3524" s="2" t="e">
        <f>IF(Produit_Tarif_Stock!#REF!&lt;&gt;"",Produit_Tarif_Stock!#REF!,"")</f>
        <v>#REF!</v>
      </c>
      <c r="G3524" s="506" t="e">
        <f>IF(Produit_Tarif_Stock!#REF!&lt;&gt;0,Produit_Tarif_Stock!#REF!,"")</f>
        <v>#REF!</v>
      </c>
      <c r="I3524" s="506" t="str">
        <f t="shared" si="110"/>
        <v/>
      </c>
      <c r="J3524" s="2" t="e">
        <f>IF(Produit_Tarif_Stock!#REF!&lt;&gt;0,Produit_Tarif_Stock!#REF!,"")</f>
        <v>#REF!</v>
      </c>
      <c r="K3524" s="2" t="e">
        <f>IF(Produit_Tarif_Stock!#REF!&lt;&gt;0,Produit_Tarif_Stock!#REF!,"")</f>
        <v>#REF!</v>
      </c>
      <c r="L3524" s="114" t="e">
        <f>IF(Produit_Tarif_Stock!#REF!&lt;&gt;0,Produit_Tarif_Stock!#REF!,"")</f>
        <v>#REF!</v>
      </c>
      <c r="M3524" s="114" t="e">
        <f>IF(Produit_Tarif_Stock!#REF!&lt;&gt;0,Produit_Tarif_Stock!#REF!,"")</f>
        <v>#REF!</v>
      </c>
      <c r="N3524" s="454"/>
      <c r="P3524" s="2" t="e">
        <f>IF(Produit_Tarif_Stock!#REF!&lt;&gt;0,Produit_Tarif_Stock!#REF!,"")</f>
        <v>#REF!</v>
      </c>
      <c r="Q3524" s="518" t="e">
        <f>IF(Produit_Tarif_Stock!#REF!&lt;&gt;0,(E3524-(E3524*H3524)-Produit_Tarif_Stock!#REF!)/Produit_Tarif_Stock!#REF!*100,(E3524-(E3524*H3524)-Produit_Tarif_Stock!#REF!)/Produit_Tarif_Stock!#REF!*100)</f>
        <v>#REF!</v>
      </c>
      <c r="R3524" s="523">
        <f t="shared" si="111"/>
        <v>0</v>
      </c>
      <c r="S3524" s="524" t="e">
        <f>Produit_Tarif_Stock!#REF!</f>
        <v>#REF!</v>
      </c>
    </row>
    <row r="3525" spans="1:19" ht="24.75" customHeight="1">
      <c r="A3525" s="228" t="e">
        <f>Produit_Tarif_Stock!#REF!</f>
        <v>#REF!</v>
      </c>
      <c r="B3525" s="118" t="e">
        <f>IF(Produit_Tarif_Stock!#REF!&lt;&gt;"",Produit_Tarif_Stock!#REF!,"")</f>
        <v>#REF!</v>
      </c>
      <c r="C3525" s="502" t="e">
        <f>IF(Produit_Tarif_Stock!#REF!&lt;&gt;"",Produit_Tarif_Stock!#REF!,"")</f>
        <v>#REF!</v>
      </c>
      <c r="D3525" s="505" t="e">
        <f>IF(Produit_Tarif_Stock!#REF!&lt;&gt;"",Produit_Tarif_Stock!#REF!,"")</f>
        <v>#REF!</v>
      </c>
      <c r="E3525" s="514" t="e">
        <f>IF(Produit_Tarif_Stock!#REF!&lt;&gt;0,Produit_Tarif_Stock!#REF!,"")</f>
        <v>#REF!</v>
      </c>
      <c r="F3525" s="2" t="e">
        <f>IF(Produit_Tarif_Stock!#REF!&lt;&gt;"",Produit_Tarif_Stock!#REF!,"")</f>
        <v>#REF!</v>
      </c>
      <c r="G3525" s="506" t="e">
        <f>IF(Produit_Tarif_Stock!#REF!&lt;&gt;0,Produit_Tarif_Stock!#REF!,"")</f>
        <v>#REF!</v>
      </c>
      <c r="I3525" s="506" t="str">
        <f t="shared" si="110"/>
        <v/>
      </c>
      <c r="J3525" s="2" t="e">
        <f>IF(Produit_Tarif_Stock!#REF!&lt;&gt;0,Produit_Tarif_Stock!#REF!,"")</f>
        <v>#REF!</v>
      </c>
      <c r="K3525" s="2" t="e">
        <f>IF(Produit_Tarif_Stock!#REF!&lt;&gt;0,Produit_Tarif_Stock!#REF!,"")</f>
        <v>#REF!</v>
      </c>
      <c r="L3525" s="114" t="e">
        <f>IF(Produit_Tarif_Stock!#REF!&lt;&gt;0,Produit_Tarif_Stock!#REF!,"")</f>
        <v>#REF!</v>
      </c>
      <c r="M3525" s="114" t="e">
        <f>IF(Produit_Tarif_Stock!#REF!&lt;&gt;0,Produit_Tarif_Stock!#REF!,"")</f>
        <v>#REF!</v>
      </c>
      <c r="N3525" s="454"/>
      <c r="P3525" s="2" t="e">
        <f>IF(Produit_Tarif_Stock!#REF!&lt;&gt;0,Produit_Tarif_Stock!#REF!,"")</f>
        <v>#REF!</v>
      </c>
      <c r="Q3525" s="518" t="e">
        <f>IF(Produit_Tarif_Stock!#REF!&lt;&gt;0,(E3525-(E3525*H3525)-Produit_Tarif_Stock!#REF!)/Produit_Tarif_Stock!#REF!*100,(E3525-(E3525*H3525)-Produit_Tarif_Stock!#REF!)/Produit_Tarif_Stock!#REF!*100)</f>
        <v>#REF!</v>
      </c>
      <c r="R3525" s="523">
        <f t="shared" si="111"/>
        <v>0</v>
      </c>
      <c r="S3525" s="524" t="e">
        <f>Produit_Tarif_Stock!#REF!</f>
        <v>#REF!</v>
      </c>
    </row>
    <row r="3526" spans="1:19" ht="24.75" customHeight="1">
      <c r="A3526" s="228" t="e">
        <f>Produit_Tarif_Stock!#REF!</f>
        <v>#REF!</v>
      </c>
      <c r="B3526" s="118" t="e">
        <f>IF(Produit_Tarif_Stock!#REF!&lt;&gt;"",Produit_Tarif_Stock!#REF!,"")</f>
        <v>#REF!</v>
      </c>
      <c r="C3526" s="502" t="e">
        <f>IF(Produit_Tarif_Stock!#REF!&lt;&gt;"",Produit_Tarif_Stock!#REF!,"")</f>
        <v>#REF!</v>
      </c>
      <c r="D3526" s="505" t="e">
        <f>IF(Produit_Tarif_Stock!#REF!&lt;&gt;"",Produit_Tarif_Stock!#REF!,"")</f>
        <v>#REF!</v>
      </c>
      <c r="E3526" s="514" t="e">
        <f>IF(Produit_Tarif_Stock!#REF!&lt;&gt;0,Produit_Tarif_Stock!#REF!,"")</f>
        <v>#REF!</v>
      </c>
      <c r="F3526" s="2" t="e">
        <f>IF(Produit_Tarif_Stock!#REF!&lt;&gt;"",Produit_Tarif_Stock!#REF!,"")</f>
        <v>#REF!</v>
      </c>
      <c r="G3526" s="506" t="e">
        <f>IF(Produit_Tarif_Stock!#REF!&lt;&gt;0,Produit_Tarif_Stock!#REF!,"")</f>
        <v>#REF!</v>
      </c>
      <c r="I3526" s="506" t="str">
        <f t="shared" si="110"/>
        <v/>
      </c>
      <c r="J3526" s="2" t="e">
        <f>IF(Produit_Tarif_Stock!#REF!&lt;&gt;0,Produit_Tarif_Stock!#REF!,"")</f>
        <v>#REF!</v>
      </c>
      <c r="K3526" s="2" t="e">
        <f>IF(Produit_Tarif_Stock!#REF!&lt;&gt;0,Produit_Tarif_Stock!#REF!,"")</f>
        <v>#REF!</v>
      </c>
      <c r="L3526" s="114" t="e">
        <f>IF(Produit_Tarif_Stock!#REF!&lt;&gt;0,Produit_Tarif_Stock!#REF!,"")</f>
        <v>#REF!</v>
      </c>
      <c r="M3526" s="114" t="e">
        <f>IF(Produit_Tarif_Stock!#REF!&lt;&gt;0,Produit_Tarif_Stock!#REF!,"")</f>
        <v>#REF!</v>
      </c>
      <c r="N3526" s="454"/>
      <c r="P3526" s="2" t="e">
        <f>IF(Produit_Tarif_Stock!#REF!&lt;&gt;0,Produit_Tarif_Stock!#REF!,"")</f>
        <v>#REF!</v>
      </c>
      <c r="Q3526" s="518" t="e">
        <f>IF(Produit_Tarif_Stock!#REF!&lt;&gt;0,(E3526-(E3526*H3526)-Produit_Tarif_Stock!#REF!)/Produit_Tarif_Stock!#REF!*100,(E3526-(E3526*H3526)-Produit_Tarif_Stock!#REF!)/Produit_Tarif_Stock!#REF!*100)</f>
        <v>#REF!</v>
      </c>
      <c r="R3526" s="523">
        <f t="shared" si="111"/>
        <v>0</v>
      </c>
      <c r="S3526" s="524" t="e">
        <f>Produit_Tarif_Stock!#REF!</f>
        <v>#REF!</v>
      </c>
    </row>
    <row r="3527" spans="1:19" ht="24.75" customHeight="1">
      <c r="A3527" s="228" t="e">
        <f>Produit_Tarif_Stock!#REF!</f>
        <v>#REF!</v>
      </c>
      <c r="B3527" s="118" t="e">
        <f>IF(Produit_Tarif_Stock!#REF!&lt;&gt;"",Produit_Tarif_Stock!#REF!,"")</f>
        <v>#REF!</v>
      </c>
      <c r="C3527" s="502" t="e">
        <f>IF(Produit_Tarif_Stock!#REF!&lt;&gt;"",Produit_Tarif_Stock!#REF!,"")</f>
        <v>#REF!</v>
      </c>
      <c r="D3527" s="505" t="e">
        <f>IF(Produit_Tarif_Stock!#REF!&lt;&gt;"",Produit_Tarif_Stock!#REF!,"")</f>
        <v>#REF!</v>
      </c>
      <c r="E3527" s="514" t="e">
        <f>IF(Produit_Tarif_Stock!#REF!&lt;&gt;0,Produit_Tarif_Stock!#REF!,"")</f>
        <v>#REF!</v>
      </c>
      <c r="F3527" s="2" t="e">
        <f>IF(Produit_Tarif_Stock!#REF!&lt;&gt;"",Produit_Tarif_Stock!#REF!,"")</f>
        <v>#REF!</v>
      </c>
      <c r="G3527" s="506" t="e">
        <f>IF(Produit_Tarif_Stock!#REF!&lt;&gt;0,Produit_Tarif_Stock!#REF!,"")</f>
        <v>#REF!</v>
      </c>
      <c r="I3527" s="506" t="str">
        <f t="shared" ref="I3527:I3590" si="112">IF(H3527&gt;0,E3527-(E3527*H3527),"")</f>
        <v/>
      </c>
      <c r="J3527" s="2" t="e">
        <f>IF(Produit_Tarif_Stock!#REF!&lt;&gt;0,Produit_Tarif_Stock!#REF!,"")</f>
        <v>#REF!</v>
      </c>
      <c r="K3527" s="2" t="e">
        <f>IF(Produit_Tarif_Stock!#REF!&lt;&gt;0,Produit_Tarif_Stock!#REF!,"")</f>
        <v>#REF!</v>
      </c>
      <c r="L3527" s="114" t="e">
        <f>IF(Produit_Tarif_Stock!#REF!&lt;&gt;0,Produit_Tarif_Stock!#REF!,"")</f>
        <v>#REF!</v>
      </c>
      <c r="M3527" s="114" t="e">
        <f>IF(Produit_Tarif_Stock!#REF!&lt;&gt;0,Produit_Tarif_Stock!#REF!,"")</f>
        <v>#REF!</v>
      </c>
      <c r="N3527" s="454"/>
      <c r="P3527" s="2" t="e">
        <f>IF(Produit_Tarif_Stock!#REF!&lt;&gt;0,Produit_Tarif_Stock!#REF!,"")</f>
        <v>#REF!</v>
      </c>
      <c r="Q3527" s="518" t="e">
        <f>IF(Produit_Tarif_Stock!#REF!&lt;&gt;0,(E3527-(E3527*H3527)-Produit_Tarif_Stock!#REF!)/Produit_Tarif_Stock!#REF!*100,(E3527-(E3527*H3527)-Produit_Tarif_Stock!#REF!)/Produit_Tarif_Stock!#REF!*100)</f>
        <v>#REF!</v>
      </c>
      <c r="R3527" s="523">
        <f t="shared" ref="R3527:R3590" si="113">SUM(H3527:H5520)</f>
        <v>0</v>
      </c>
      <c r="S3527" s="524" t="e">
        <f>Produit_Tarif_Stock!#REF!</f>
        <v>#REF!</v>
      </c>
    </row>
    <row r="3528" spans="1:19" ht="24.75" customHeight="1">
      <c r="A3528" s="228" t="e">
        <f>Produit_Tarif_Stock!#REF!</f>
        <v>#REF!</v>
      </c>
      <c r="B3528" s="118" t="e">
        <f>IF(Produit_Tarif_Stock!#REF!&lt;&gt;"",Produit_Tarif_Stock!#REF!,"")</f>
        <v>#REF!</v>
      </c>
      <c r="C3528" s="502" t="e">
        <f>IF(Produit_Tarif_Stock!#REF!&lt;&gt;"",Produit_Tarif_Stock!#REF!,"")</f>
        <v>#REF!</v>
      </c>
      <c r="D3528" s="505" t="e">
        <f>IF(Produit_Tarif_Stock!#REF!&lt;&gt;"",Produit_Tarif_Stock!#REF!,"")</f>
        <v>#REF!</v>
      </c>
      <c r="E3528" s="514" t="e">
        <f>IF(Produit_Tarif_Stock!#REF!&lt;&gt;0,Produit_Tarif_Stock!#REF!,"")</f>
        <v>#REF!</v>
      </c>
      <c r="F3528" s="2" t="e">
        <f>IF(Produit_Tarif_Stock!#REF!&lt;&gt;"",Produit_Tarif_Stock!#REF!,"")</f>
        <v>#REF!</v>
      </c>
      <c r="G3528" s="506" t="e">
        <f>IF(Produit_Tarif_Stock!#REF!&lt;&gt;0,Produit_Tarif_Stock!#REF!,"")</f>
        <v>#REF!</v>
      </c>
      <c r="I3528" s="506" t="str">
        <f t="shared" si="112"/>
        <v/>
      </c>
      <c r="J3528" s="2" t="e">
        <f>IF(Produit_Tarif_Stock!#REF!&lt;&gt;0,Produit_Tarif_Stock!#REF!,"")</f>
        <v>#REF!</v>
      </c>
      <c r="K3528" s="2" t="e">
        <f>IF(Produit_Tarif_Stock!#REF!&lt;&gt;0,Produit_Tarif_Stock!#REF!,"")</f>
        <v>#REF!</v>
      </c>
      <c r="L3528" s="114" t="e">
        <f>IF(Produit_Tarif_Stock!#REF!&lt;&gt;0,Produit_Tarif_Stock!#REF!,"")</f>
        <v>#REF!</v>
      </c>
      <c r="M3528" s="114" t="e">
        <f>IF(Produit_Tarif_Stock!#REF!&lt;&gt;0,Produit_Tarif_Stock!#REF!,"")</f>
        <v>#REF!</v>
      </c>
      <c r="N3528" s="454"/>
      <c r="P3528" s="2" t="e">
        <f>IF(Produit_Tarif_Stock!#REF!&lt;&gt;0,Produit_Tarif_Stock!#REF!,"")</f>
        <v>#REF!</v>
      </c>
      <c r="Q3528" s="518" t="e">
        <f>IF(Produit_Tarif_Stock!#REF!&lt;&gt;0,(E3528-(E3528*H3528)-Produit_Tarif_Stock!#REF!)/Produit_Tarif_Stock!#REF!*100,(E3528-(E3528*H3528)-Produit_Tarif_Stock!#REF!)/Produit_Tarif_Stock!#REF!*100)</f>
        <v>#REF!</v>
      </c>
      <c r="R3528" s="523">
        <f t="shared" si="113"/>
        <v>0</v>
      </c>
      <c r="S3528" s="524" t="e">
        <f>Produit_Tarif_Stock!#REF!</f>
        <v>#REF!</v>
      </c>
    </row>
    <row r="3529" spans="1:19" ht="24.75" customHeight="1">
      <c r="A3529" s="228" t="e">
        <f>Produit_Tarif_Stock!#REF!</f>
        <v>#REF!</v>
      </c>
      <c r="B3529" s="118" t="e">
        <f>IF(Produit_Tarif_Stock!#REF!&lt;&gt;"",Produit_Tarif_Stock!#REF!,"")</f>
        <v>#REF!</v>
      </c>
      <c r="C3529" s="502" t="e">
        <f>IF(Produit_Tarif_Stock!#REF!&lt;&gt;"",Produit_Tarif_Stock!#REF!,"")</f>
        <v>#REF!</v>
      </c>
      <c r="D3529" s="505" t="e">
        <f>IF(Produit_Tarif_Stock!#REF!&lt;&gt;"",Produit_Tarif_Stock!#REF!,"")</f>
        <v>#REF!</v>
      </c>
      <c r="E3529" s="514" t="e">
        <f>IF(Produit_Tarif_Stock!#REF!&lt;&gt;0,Produit_Tarif_Stock!#REF!,"")</f>
        <v>#REF!</v>
      </c>
      <c r="F3529" s="2" t="e">
        <f>IF(Produit_Tarif_Stock!#REF!&lt;&gt;"",Produit_Tarif_Stock!#REF!,"")</f>
        <v>#REF!</v>
      </c>
      <c r="G3529" s="506" t="e">
        <f>IF(Produit_Tarif_Stock!#REF!&lt;&gt;0,Produit_Tarif_Stock!#REF!,"")</f>
        <v>#REF!</v>
      </c>
      <c r="I3529" s="506" t="str">
        <f t="shared" si="112"/>
        <v/>
      </c>
      <c r="J3529" s="2" t="e">
        <f>IF(Produit_Tarif_Stock!#REF!&lt;&gt;0,Produit_Tarif_Stock!#REF!,"")</f>
        <v>#REF!</v>
      </c>
      <c r="K3529" s="2" t="e">
        <f>IF(Produit_Tarif_Stock!#REF!&lt;&gt;0,Produit_Tarif_Stock!#REF!,"")</f>
        <v>#REF!</v>
      </c>
      <c r="L3529" s="114" t="e">
        <f>IF(Produit_Tarif_Stock!#REF!&lt;&gt;0,Produit_Tarif_Stock!#REF!,"")</f>
        <v>#REF!</v>
      </c>
      <c r="M3529" s="114" t="e">
        <f>IF(Produit_Tarif_Stock!#REF!&lt;&gt;0,Produit_Tarif_Stock!#REF!,"")</f>
        <v>#REF!</v>
      </c>
      <c r="N3529" s="454"/>
      <c r="P3529" s="2" t="e">
        <f>IF(Produit_Tarif_Stock!#REF!&lt;&gt;0,Produit_Tarif_Stock!#REF!,"")</f>
        <v>#REF!</v>
      </c>
      <c r="Q3529" s="518" t="e">
        <f>IF(Produit_Tarif_Stock!#REF!&lt;&gt;0,(E3529-(E3529*H3529)-Produit_Tarif_Stock!#REF!)/Produit_Tarif_Stock!#REF!*100,(E3529-(E3529*H3529)-Produit_Tarif_Stock!#REF!)/Produit_Tarif_Stock!#REF!*100)</f>
        <v>#REF!</v>
      </c>
      <c r="R3529" s="523">
        <f t="shared" si="113"/>
        <v>0</v>
      </c>
      <c r="S3529" s="524" t="e">
        <f>Produit_Tarif_Stock!#REF!</f>
        <v>#REF!</v>
      </c>
    </row>
    <row r="3530" spans="1:19" ht="24.75" customHeight="1">
      <c r="A3530" s="228" t="e">
        <f>Produit_Tarif_Stock!#REF!</f>
        <v>#REF!</v>
      </c>
      <c r="B3530" s="118" t="e">
        <f>IF(Produit_Tarif_Stock!#REF!&lt;&gt;"",Produit_Tarif_Stock!#REF!,"")</f>
        <v>#REF!</v>
      </c>
      <c r="C3530" s="502" t="e">
        <f>IF(Produit_Tarif_Stock!#REF!&lt;&gt;"",Produit_Tarif_Stock!#REF!,"")</f>
        <v>#REF!</v>
      </c>
      <c r="D3530" s="505" t="e">
        <f>IF(Produit_Tarif_Stock!#REF!&lt;&gt;"",Produit_Tarif_Stock!#REF!,"")</f>
        <v>#REF!</v>
      </c>
      <c r="E3530" s="514" t="e">
        <f>IF(Produit_Tarif_Stock!#REF!&lt;&gt;0,Produit_Tarif_Stock!#REF!,"")</f>
        <v>#REF!</v>
      </c>
      <c r="F3530" s="2" t="e">
        <f>IF(Produit_Tarif_Stock!#REF!&lt;&gt;"",Produit_Tarif_Stock!#REF!,"")</f>
        <v>#REF!</v>
      </c>
      <c r="G3530" s="506" t="e">
        <f>IF(Produit_Tarif_Stock!#REF!&lt;&gt;0,Produit_Tarif_Stock!#REF!,"")</f>
        <v>#REF!</v>
      </c>
      <c r="I3530" s="506" t="str">
        <f t="shared" si="112"/>
        <v/>
      </c>
      <c r="J3530" s="2" t="e">
        <f>IF(Produit_Tarif_Stock!#REF!&lt;&gt;0,Produit_Tarif_Stock!#REF!,"")</f>
        <v>#REF!</v>
      </c>
      <c r="K3530" s="2" t="e">
        <f>IF(Produit_Tarif_Stock!#REF!&lt;&gt;0,Produit_Tarif_Stock!#REF!,"")</f>
        <v>#REF!</v>
      </c>
      <c r="L3530" s="114" t="e">
        <f>IF(Produit_Tarif_Stock!#REF!&lt;&gt;0,Produit_Tarif_Stock!#REF!,"")</f>
        <v>#REF!</v>
      </c>
      <c r="M3530" s="114" t="e">
        <f>IF(Produit_Tarif_Stock!#REF!&lt;&gt;0,Produit_Tarif_Stock!#REF!,"")</f>
        <v>#REF!</v>
      </c>
      <c r="N3530" s="454"/>
      <c r="P3530" s="2" t="e">
        <f>IF(Produit_Tarif_Stock!#REF!&lt;&gt;0,Produit_Tarif_Stock!#REF!,"")</f>
        <v>#REF!</v>
      </c>
      <c r="Q3530" s="518" t="e">
        <f>IF(Produit_Tarif_Stock!#REF!&lt;&gt;0,(E3530-(E3530*H3530)-Produit_Tarif_Stock!#REF!)/Produit_Tarif_Stock!#REF!*100,(E3530-(E3530*H3530)-Produit_Tarif_Stock!#REF!)/Produit_Tarif_Stock!#REF!*100)</f>
        <v>#REF!</v>
      </c>
      <c r="R3530" s="523">
        <f t="shared" si="113"/>
        <v>0</v>
      </c>
      <c r="S3530" s="524" t="e">
        <f>Produit_Tarif_Stock!#REF!</f>
        <v>#REF!</v>
      </c>
    </row>
    <row r="3531" spans="1:19" ht="24.75" customHeight="1">
      <c r="A3531" s="228" t="e">
        <f>Produit_Tarif_Stock!#REF!</f>
        <v>#REF!</v>
      </c>
      <c r="B3531" s="118" t="e">
        <f>IF(Produit_Tarif_Stock!#REF!&lt;&gt;"",Produit_Tarif_Stock!#REF!,"")</f>
        <v>#REF!</v>
      </c>
      <c r="C3531" s="502" t="e">
        <f>IF(Produit_Tarif_Stock!#REF!&lt;&gt;"",Produit_Tarif_Stock!#REF!,"")</f>
        <v>#REF!</v>
      </c>
      <c r="D3531" s="505" t="e">
        <f>IF(Produit_Tarif_Stock!#REF!&lt;&gt;"",Produit_Tarif_Stock!#REF!,"")</f>
        <v>#REF!</v>
      </c>
      <c r="E3531" s="514" t="e">
        <f>IF(Produit_Tarif_Stock!#REF!&lt;&gt;0,Produit_Tarif_Stock!#REF!,"")</f>
        <v>#REF!</v>
      </c>
      <c r="F3531" s="2" t="e">
        <f>IF(Produit_Tarif_Stock!#REF!&lt;&gt;"",Produit_Tarif_Stock!#REF!,"")</f>
        <v>#REF!</v>
      </c>
      <c r="G3531" s="506" t="e">
        <f>IF(Produit_Tarif_Stock!#REF!&lt;&gt;0,Produit_Tarif_Stock!#REF!,"")</f>
        <v>#REF!</v>
      </c>
      <c r="I3531" s="506" t="str">
        <f t="shared" si="112"/>
        <v/>
      </c>
      <c r="J3531" s="2" t="e">
        <f>IF(Produit_Tarif_Stock!#REF!&lt;&gt;0,Produit_Tarif_Stock!#REF!,"")</f>
        <v>#REF!</v>
      </c>
      <c r="K3531" s="2" t="e">
        <f>IF(Produit_Tarif_Stock!#REF!&lt;&gt;0,Produit_Tarif_Stock!#REF!,"")</f>
        <v>#REF!</v>
      </c>
      <c r="L3531" s="114" t="e">
        <f>IF(Produit_Tarif_Stock!#REF!&lt;&gt;0,Produit_Tarif_Stock!#REF!,"")</f>
        <v>#REF!</v>
      </c>
      <c r="M3531" s="114" t="e">
        <f>IF(Produit_Tarif_Stock!#REF!&lt;&gt;0,Produit_Tarif_Stock!#REF!,"")</f>
        <v>#REF!</v>
      </c>
      <c r="N3531" s="454"/>
      <c r="P3531" s="2" t="e">
        <f>IF(Produit_Tarif_Stock!#REF!&lt;&gt;0,Produit_Tarif_Stock!#REF!,"")</f>
        <v>#REF!</v>
      </c>
      <c r="Q3531" s="518" t="e">
        <f>IF(Produit_Tarif_Stock!#REF!&lt;&gt;0,(E3531-(E3531*H3531)-Produit_Tarif_Stock!#REF!)/Produit_Tarif_Stock!#REF!*100,(E3531-(E3531*H3531)-Produit_Tarif_Stock!#REF!)/Produit_Tarif_Stock!#REF!*100)</f>
        <v>#REF!</v>
      </c>
      <c r="R3531" s="523">
        <f t="shared" si="113"/>
        <v>0</v>
      </c>
      <c r="S3531" s="524" t="e">
        <f>Produit_Tarif_Stock!#REF!</f>
        <v>#REF!</v>
      </c>
    </row>
    <row r="3532" spans="1:19" ht="24.75" customHeight="1">
      <c r="A3532" s="228" t="e">
        <f>Produit_Tarif_Stock!#REF!</f>
        <v>#REF!</v>
      </c>
      <c r="B3532" s="118" t="e">
        <f>IF(Produit_Tarif_Stock!#REF!&lt;&gt;"",Produit_Tarif_Stock!#REF!,"")</f>
        <v>#REF!</v>
      </c>
      <c r="C3532" s="502" t="e">
        <f>IF(Produit_Tarif_Stock!#REF!&lt;&gt;"",Produit_Tarif_Stock!#REF!,"")</f>
        <v>#REF!</v>
      </c>
      <c r="D3532" s="505" t="e">
        <f>IF(Produit_Tarif_Stock!#REF!&lt;&gt;"",Produit_Tarif_Stock!#REF!,"")</f>
        <v>#REF!</v>
      </c>
      <c r="E3532" s="514" t="e">
        <f>IF(Produit_Tarif_Stock!#REF!&lt;&gt;0,Produit_Tarif_Stock!#REF!,"")</f>
        <v>#REF!</v>
      </c>
      <c r="F3532" s="2" t="e">
        <f>IF(Produit_Tarif_Stock!#REF!&lt;&gt;"",Produit_Tarif_Stock!#REF!,"")</f>
        <v>#REF!</v>
      </c>
      <c r="G3532" s="506" t="e">
        <f>IF(Produit_Tarif_Stock!#REF!&lt;&gt;0,Produit_Tarif_Stock!#REF!,"")</f>
        <v>#REF!</v>
      </c>
      <c r="I3532" s="506" t="str">
        <f t="shared" si="112"/>
        <v/>
      </c>
      <c r="J3532" s="2" t="e">
        <f>IF(Produit_Tarif_Stock!#REF!&lt;&gt;0,Produit_Tarif_Stock!#REF!,"")</f>
        <v>#REF!</v>
      </c>
      <c r="K3532" s="2" t="e">
        <f>IF(Produit_Tarif_Stock!#REF!&lt;&gt;0,Produit_Tarif_Stock!#REF!,"")</f>
        <v>#REF!</v>
      </c>
      <c r="L3532" s="114" t="e">
        <f>IF(Produit_Tarif_Stock!#REF!&lt;&gt;0,Produit_Tarif_Stock!#REF!,"")</f>
        <v>#REF!</v>
      </c>
      <c r="M3532" s="114" t="e">
        <f>IF(Produit_Tarif_Stock!#REF!&lt;&gt;0,Produit_Tarif_Stock!#REF!,"")</f>
        <v>#REF!</v>
      </c>
      <c r="N3532" s="454"/>
      <c r="P3532" s="2" t="e">
        <f>IF(Produit_Tarif_Stock!#REF!&lt;&gt;0,Produit_Tarif_Stock!#REF!,"")</f>
        <v>#REF!</v>
      </c>
      <c r="Q3532" s="518" t="e">
        <f>IF(Produit_Tarif_Stock!#REF!&lt;&gt;0,(E3532-(E3532*H3532)-Produit_Tarif_Stock!#REF!)/Produit_Tarif_Stock!#REF!*100,(E3532-(E3532*H3532)-Produit_Tarif_Stock!#REF!)/Produit_Tarif_Stock!#REF!*100)</f>
        <v>#REF!</v>
      </c>
      <c r="R3532" s="523">
        <f t="shared" si="113"/>
        <v>0</v>
      </c>
      <c r="S3532" s="524" t="e">
        <f>Produit_Tarif_Stock!#REF!</f>
        <v>#REF!</v>
      </c>
    </row>
    <row r="3533" spans="1:19" ht="24.75" customHeight="1">
      <c r="A3533" s="228" t="e">
        <f>Produit_Tarif_Stock!#REF!</f>
        <v>#REF!</v>
      </c>
      <c r="B3533" s="118" t="e">
        <f>IF(Produit_Tarif_Stock!#REF!&lt;&gt;"",Produit_Tarif_Stock!#REF!,"")</f>
        <v>#REF!</v>
      </c>
      <c r="C3533" s="502" t="e">
        <f>IF(Produit_Tarif_Stock!#REF!&lt;&gt;"",Produit_Tarif_Stock!#REF!,"")</f>
        <v>#REF!</v>
      </c>
      <c r="D3533" s="505" t="e">
        <f>IF(Produit_Tarif_Stock!#REF!&lt;&gt;"",Produit_Tarif_Stock!#REF!,"")</f>
        <v>#REF!</v>
      </c>
      <c r="E3533" s="514" t="e">
        <f>IF(Produit_Tarif_Stock!#REF!&lt;&gt;0,Produit_Tarif_Stock!#REF!,"")</f>
        <v>#REF!</v>
      </c>
      <c r="F3533" s="2" t="e">
        <f>IF(Produit_Tarif_Stock!#REF!&lt;&gt;"",Produit_Tarif_Stock!#REF!,"")</f>
        <v>#REF!</v>
      </c>
      <c r="G3533" s="506" t="e">
        <f>IF(Produit_Tarif_Stock!#REF!&lt;&gt;0,Produit_Tarif_Stock!#REF!,"")</f>
        <v>#REF!</v>
      </c>
      <c r="I3533" s="506" t="str">
        <f t="shared" si="112"/>
        <v/>
      </c>
      <c r="J3533" s="2" t="e">
        <f>IF(Produit_Tarif_Stock!#REF!&lt;&gt;0,Produit_Tarif_Stock!#REF!,"")</f>
        <v>#REF!</v>
      </c>
      <c r="K3533" s="2" t="e">
        <f>IF(Produit_Tarif_Stock!#REF!&lt;&gt;0,Produit_Tarif_Stock!#REF!,"")</f>
        <v>#REF!</v>
      </c>
      <c r="L3533" s="114" t="e">
        <f>IF(Produit_Tarif_Stock!#REF!&lt;&gt;0,Produit_Tarif_Stock!#REF!,"")</f>
        <v>#REF!</v>
      </c>
      <c r="M3533" s="114" t="e">
        <f>IF(Produit_Tarif_Stock!#REF!&lt;&gt;0,Produit_Tarif_Stock!#REF!,"")</f>
        <v>#REF!</v>
      </c>
      <c r="N3533" s="454"/>
      <c r="P3533" s="2" t="e">
        <f>IF(Produit_Tarif_Stock!#REF!&lt;&gt;0,Produit_Tarif_Stock!#REF!,"")</f>
        <v>#REF!</v>
      </c>
      <c r="Q3533" s="518" t="e">
        <f>IF(Produit_Tarif_Stock!#REF!&lt;&gt;0,(E3533-(E3533*H3533)-Produit_Tarif_Stock!#REF!)/Produit_Tarif_Stock!#REF!*100,(E3533-(E3533*H3533)-Produit_Tarif_Stock!#REF!)/Produit_Tarif_Stock!#REF!*100)</f>
        <v>#REF!</v>
      </c>
      <c r="R3533" s="523">
        <f t="shared" si="113"/>
        <v>0</v>
      </c>
      <c r="S3533" s="524" t="e">
        <f>Produit_Tarif_Stock!#REF!</f>
        <v>#REF!</v>
      </c>
    </row>
    <row r="3534" spans="1:19" ht="24.75" customHeight="1">
      <c r="A3534" s="228" t="e">
        <f>Produit_Tarif_Stock!#REF!</f>
        <v>#REF!</v>
      </c>
      <c r="B3534" s="118" t="e">
        <f>IF(Produit_Tarif_Stock!#REF!&lt;&gt;"",Produit_Tarif_Stock!#REF!,"")</f>
        <v>#REF!</v>
      </c>
      <c r="C3534" s="502" t="e">
        <f>IF(Produit_Tarif_Stock!#REF!&lt;&gt;"",Produit_Tarif_Stock!#REF!,"")</f>
        <v>#REF!</v>
      </c>
      <c r="D3534" s="505" t="e">
        <f>IF(Produit_Tarif_Stock!#REF!&lt;&gt;"",Produit_Tarif_Stock!#REF!,"")</f>
        <v>#REF!</v>
      </c>
      <c r="E3534" s="514" t="e">
        <f>IF(Produit_Tarif_Stock!#REF!&lt;&gt;0,Produit_Tarif_Stock!#REF!,"")</f>
        <v>#REF!</v>
      </c>
      <c r="F3534" s="2" t="e">
        <f>IF(Produit_Tarif_Stock!#REF!&lt;&gt;"",Produit_Tarif_Stock!#REF!,"")</f>
        <v>#REF!</v>
      </c>
      <c r="G3534" s="506" t="e">
        <f>IF(Produit_Tarif_Stock!#REF!&lt;&gt;0,Produit_Tarif_Stock!#REF!,"")</f>
        <v>#REF!</v>
      </c>
      <c r="I3534" s="506" t="str">
        <f t="shared" si="112"/>
        <v/>
      </c>
      <c r="J3534" s="2" t="e">
        <f>IF(Produit_Tarif_Stock!#REF!&lt;&gt;0,Produit_Tarif_Stock!#REF!,"")</f>
        <v>#REF!</v>
      </c>
      <c r="K3534" s="2" t="e">
        <f>IF(Produit_Tarif_Stock!#REF!&lt;&gt;0,Produit_Tarif_Stock!#REF!,"")</f>
        <v>#REF!</v>
      </c>
      <c r="L3534" s="114" t="e">
        <f>IF(Produit_Tarif_Stock!#REF!&lt;&gt;0,Produit_Tarif_Stock!#REF!,"")</f>
        <v>#REF!</v>
      </c>
      <c r="M3534" s="114" t="e">
        <f>IF(Produit_Tarif_Stock!#REF!&lt;&gt;0,Produit_Tarif_Stock!#REF!,"")</f>
        <v>#REF!</v>
      </c>
      <c r="N3534" s="454"/>
      <c r="P3534" s="2" t="e">
        <f>IF(Produit_Tarif_Stock!#REF!&lt;&gt;0,Produit_Tarif_Stock!#REF!,"")</f>
        <v>#REF!</v>
      </c>
      <c r="Q3534" s="518" t="e">
        <f>IF(Produit_Tarif_Stock!#REF!&lt;&gt;0,(E3534-(E3534*H3534)-Produit_Tarif_Stock!#REF!)/Produit_Tarif_Stock!#REF!*100,(E3534-(E3534*H3534)-Produit_Tarif_Stock!#REF!)/Produit_Tarif_Stock!#REF!*100)</f>
        <v>#REF!</v>
      </c>
      <c r="R3534" s="523">
        <f t="shared" si="113"/>
        <v>0</v>
      </c>
      <c r="S3534" s="524" t="e">
        <f>Produit_Tarif_Stock!#REF!</f>
        <v>#REF!</v>
      </c>
    </row>
    <row r="3535" spans="1:19" ht="24.75" customHeight="1">
      <c r="A3535" s="228" t="e">
        <f>Produit_Tarif_Stock!#REF!</f>
        <v>#REF!</v>
      </c>
      <c r="B3535" s="118" t="e">
        <f>IF(Produit_Tarif_Stock!#REF!&lt;&gt;"",Produit_Tarif_Stock!#REF!,"")</f>
        <v>#REF!</v>
      </c>
      <c r="C3535" s="502" t="e">
        <f>IF(Produit_Tarif_Stock!#REF!&lt;&gt;"",Produit_Tarif_Stock!#REF!,"")</f>
        <v>#REF!</v>
      </c>
      <c r="D3535" s="505" t="e">
        <f>IF(Produit_Tarif_Stock!#REF!&lt;&gt;"",Produit_Tarif_Stock!#REF!,"")</f>
        <v>#REF!</v>
      </c>
      <c r="E3535" s="514" t="e">
        <f>IF(Produit_Tarif_Stock!#REF!&lt;&gt;0,Produit_Tarif_Stock!#REF!,"")</f>
        <v>#REF!</v>
      </c>
      <c r="F3535" s="2" t="e">
        <f>IF(Produit_Tarif_Stock!#REF!&lt;&gt;"",Produit_Tarif_Stock!#REF!,"")</f>
        <v>#REF!</v>
      </c>
      <c r="G3535" s="506" t="e">
        <f>IF(Produit_Tarif_Stock!#REF!&lt;&gt;0,Produit_Tarif_Stock!#REF!,"")</f>
        <v>#REF!</v>
      </c>
      <c r="I3535" s="506" t="str">
        <f t="shared" si="112"/>
        <v/>
      </c>
      <c r="J3535" s="2" t="e">
        <f>IF(Produit_Tarif_Stock!#REF!&lt;&gt;0,Produit_Tarif_Stock!#REF!,"")</f>
        <v>#REF!</v>
      </c>
      <c r="K3535" s="2" t="e">
        <f>IF(Produit_Tarif_Stock!#REF!&lt;&gt;0,Produit_Tarif_Stock!#REF!,"")</f>
        <v>#REF!</v>
      </c>
      <c r="L3535" s="114" t="e">
        <f>IF(Produit_Tarif_Stock!#REF!&lt;&gt;0,Produit_Tarif_Stock!#REF!,"")</f>
        <v>#REF!</v>
      </c>
      <c r="M3535" s="114" t="e">
        <f>IF(Produit_Tarif_Stock!#REF!&lt;&gt;0,Produit_Tarif_Stock!#REF!,"")</f>
        <v>#REF!</v>
      </c>
      <c r="N3535" s="454"/>
      <c r="P3535" s="2" t="e">
        <f>IF(Produit_Tarif_Stock!#REF!&lt;&gt;0,Produit_Tarif_Stock!#REF!,"")</f>
        <v>#REF!</v>
      </c>
      <c r="Q3535" s="518" t="e">
        <f>IF(Produit_Tarif_Stock!#REF!&lt;&gt;0,(E3535-(E3535*H3535)-Produit_Tarif_Stock!#REF!)/Produit_Tarif_Stock!#REF!*100,(E3535-(E3535*H3535)-Produit_Tarif_Stock!#REF!)/Produit_Tarif_Stock!#REF!*100)</f>
        <v>#REF!</v>
      </c>
      <c r="R3535" s="523">
        <f t="shared" si="113"/>
        <v>0</v>
      </c>
      <c r="S3535" s="524" t="e">
        <f>Produit_Tarif_Stock!#REF!</f>
        <v>#REF!</v>
      </c>
    </row>
    <row r="3536" spans="1:19" ht="24.75" customHeight="1">
      <c r="A3536" s="228" t="e">
        <f>Produit_Tarif_Stock!#REF!</f>
        <v>#REF!</v>
      </c>
      <c r="B3536" s="118" t="e">
        <f>IF(Produit_Tarif_Stock!#REF!&lt;&gt;"",Produit_Tarif_Stock!#REF!,"")</f>
        <v>#REF!</v>
      </c>
      <c r="C3536" s="502" t="e">
        <f>IF(Produit_Tarif_Stock!#REF!&lt;&gt;"",Produit_Tarif_Stock!#REF!,"")</f>
        <v>#REF!</v>
      </c>
      <c r="D3536" s="505" t="e">
        <f>IF(Produit_Tarif_Stock!#REF!&lt;&gt;"",Produit_Tarif_Stock!#REF!,"")</f>
        <v>#REF!</v>
      </c>
      <c r="E3536" s="514" t="e">
        <f>IF(Produit_Tarif_Stock!#REF!&lt;&gt;0,Produit_Tarif_Stock!#REF!,"")</f>
        <v>#REF!</v>
      </c>
      <c r="F3536" s="2" t="e">
        <f>IF(Produit_Tarif_Stock!#REF!&lt;&gt;"",Produit_Tarif_Stock!#REF!,"")</f>
        <v>#REF!</v>
      </c>
      <c r="G3536" s="506" t="e">
        <f>IF(Produit_Tarif_Stock!#REF!&lt;&gt;0,Produit_Tarif_Stock!#REF!,"")</f>
        <v>#REF!</v>
      </c>
      <c r="I3536" s="506" t="str">
        <f t="shared" si="112"/>
        <v/>
      </c>
      <c r="J3536" s="2" t="e">
        <f>IF(Produit_Tarif_Stock!#REF!&lt;&gt;0,Produit_Tarif_Stock!#REF!,"")</f>
        <v>#REF!</v>
      </c>
      <c r="K3536" s="2" t="e">
        <f>IF(Produit_Tarif_Stock!#REF!&lt;&gt;0,Produit_Tarif_Stock!#REF!,"")</f>
        <v>#REF!</v>
      </c>
      <c r="L3536" s="114" t="e">
        <f>IF(Produit_Tarif_Stock!#REF!&lt;&gt;0,Produit_Tarif_Stock!#REF!,"")</f>
        <v>#REF!</v>
      </c>
      <c r="M3536" s="114" t="e">
        <f>IF(Produit_Tarif_Stock!#REF!&lt;&gt;0,Produit_Tarif_Stock!#REF!,"")</f>
        <v>#REF!</v>
      </c>
      <c r="N3536" s="454"/>
      <c r="P3536" s="2" t="e">
        <f>IF(Produit_Tarif_Stock!#REF!&lt;&gt;0,Produit_Tarif_Stock!#REF!,"")</f>
        <v>#REF!</v>
      </c>
      <c r="Q3536" s="518" t="e">
        <f>IF(Produit_Tarif_Stock!#REF!&lt;&gt;0,(E3536-(E3536*H3536)-Produit_Tarif_Stock!#REF!)/Produit_Tarif_Stock!#REF!*100,(E3536-(E3536*H3536)-Produit_Tarif_Stock!#REF!)/Produit_Tarif_Stock!#REF!*100)</f>
        <v>#REF!</v>
      </c>
      <c r="R3536" s="523">
        <f t="shared" si="113"/>
        <v>0</v>
      </c>
      <c r="S3536" s="524" t="e">
        <f>Produit_Tarif_Stock!#REF!</f>
        <v>#REF!</v>
      </c>
    </row>
    <row r="3537" spans="1:19" ht="24.75" customHeight="1">
      <c r="A3537" s="228" t="e">
        <f>Produit_Tarif_Stock!#REF!</f>
        <v>#REF!</v>
      </c>
      <c r="B3537" s="118" t="e">
        <f>IF(Produit_Tarif_Stock!#REF!&lt;&gt;"",Produit_Tarif_Stock!#REF!,"")</f>
        <v>#REF!</v>
      </c>
      <c r="C3537" s="502" t="e">
        <f>IF(Produit_Tarif_Stock!#REF!&lt;&gt;"",Produit_Tarif_Stock!#REF!,"")</f>
        <v>#REF!</v>
      </c>
      <c r="D3537" s="505" t="e">
        <f>IF(Produit_Tarif_Stock!#REF!&lt;&gt;"",Produit_Tarif_Stock!#REF!,"")</f>
        <v>#REF!</v>
      </c>
      <c r="E3537" s="514" t="e">
        <f>IF(Produit_Tarif_Stock!#REF!&lt;&gt;0,Produit_Tarif_Stock!#REF!,"")</f>
        <v>#REF!</v>
      </c>
      <c r="F3537" s="2" t="e">
        <f>IF(Produit_Tarif_Stock!#REF!&lt;&gt;"",Produit_Tarif_Stock!#REF!,"")</f>
        <v>#REF!</v>
      </c>
      <c r="G3537" s="506" t="e">
        <f>IF(Produit_Tarif_Stock!#REF!&lt;&gt;0,Produit_Tarif_Stock!#REF!,"")</f>
        <v>#REF!</v>
      </c>
      <c r="I3537" s="506" t="str">
        <f t="shared" si="112"/>
        <v/>
      </c>
      <c r="J3537" s="2" t="e">
        <f>IF(Produit_Tarif_Stock!#REF!&lt;&gt;0,Produit_Tarif_Stock!#REF!,"")</f>
        <v>#REF!</v>
      </c>
      <c r="K3537" s="2" t="e">
        <f>IF(Produit_Tarif_Stock!#REF!&lt;&gt;0,Produit_Tarif_Stock!#REF!,"")</f>
        <v>#REF!</v>
      </c>
      <c r="L3537" s="114" t="e">
        <f>IF(Produit_Tarif_Stock!#REF!&lt;&gt;0,Produit_Tarif_Stock!#REF!,"")</f>
        <v>#REF!</v>
      </c>
      <c r="M3537" s="114" t="e">
        <f>IF(Produit_Tarif_Stock!#REF!&lt;&gt;0,Produit_Tarif_Stock!#REF!,"")</f>
        <v>#REF!</v>
      </c>
      <c r="N3537" s="454"/>
      <c r="P3537" s="2" t="e">
        <f>IF(Produit_Tarif_Stock!#REF!&lt;&gt;0,Produit_Tarif_Stock!#REF!,"")</f>
        <v>#REF!</v>
      </c>
      <c r="Q3537" s="518" t="e">
        <f>IF(Produit_Tarif_Stock!#REF!&lt;&gt;0,(E3537-(E3537*H3537)-Produit_Tarif_Stock!#REF!)/Produit_Tarif_Stock!#REF!*100,(E3537-(E3537*H3537)-Produit_Tarif_Stock!#REF!)/Produit_Tarif_Stock!#REF!*100)</f>
        <v>#REF!</v>
      </c>
      <c r="R3537" s="523">
        <f t="shared" si="113"/>
        <v>0</v>
      </c>
      <c r="S3537" s="524" t="e">
        <f>Produit_Tarif_Stock!#REF!</f>
        <v>#REF!</v>
      </c>
    </row>
    <row r="3538" spans="1:19" ht="24.75" customHeight="1">
      <c r="A3538" s="228" t="e">
        <f>Produit_Tarif_Stock!#REF!</f>
        <v>#REF!</v>
      </c>
      <c r="B3538" s="118" t="e">
        <f>IF(Produit_Tarif_Stock!#REF!&lt;&gt;"",Produit_Tarif_Stock!#REF!,"")</f>
        <v>#REF!</v>
      </c>
      <c r="C3538" s="502" t="e">
        <f>IF(Produit_Tarif_Stock!#REF!&lt;&gt;"",Produit_Tarif_Stock!#REF!,"")</f>
        <v>#REF!</v>
      </c>
      <c r="D3538" s="505" t="e">
        <f>IF(Produit_Tarif_Stock!#REF!&lt;&gt;"",Produit_Tarif_Stock!#REF!,"")</f>
        <v>#REF!</v>
      </c>
      <c r="E3538" s="514" t="e">
        <f>IF(Produit_Tarif_Stock!#REF!&lt;&gt;0,Produit_Tarif_Stock!#REF!,"")</f>
        <v>#REF!</v>
      </c>
      <c r="F3538" s="2" t="e">
        <f>IF(Produit_Tarif_Stock!#REF!&lt;&gt;"",Produit_Tarif_Stock!#REF!,"")</f>
        <v>#REF!</v>
      </c>
      <c r="G3538" s="506" t="e">
        <f>IF(Produit_Tarif_Stock!#REF!&lt;&gt;0,Produit_Tarif_Stock!#REF!,"")</f>
        <v>#REF!</v>
      </c>
      <c r="I3538" s="506" t="str">
        <f t="shared" si="112"/>
        <v/>
      </c>
      <c r="J3538" s="2" t="e">
        <f>IF(Produit_Tarif_Stock!#REF!&lt;&gt;0,Produit_Tarif_Stock!#REF!,"")</f>
        <v>#REF!</v>
      </c>
      <c r="K3538" s="2" t="e">
        <f>IF(Produit_Tarif_Stock!#REF!&lt;&gt;0,Produit_Tarif_Stock!#REF!,"")</f>
        <v>#REF!</v>
      </c>
      <c r="L3538" s="114" t="e">
        <f>IF(Produit_Tarif_Stock!#REF!&lt;&gt;0,Produit_Tarif_Stock!#REF!,"")</f>
        <v>#REF!</v>
      </c>
      <c r="M3538" s="114" t="e">
        <f>IF(Produit_Tarif_Stock!#REF!&lt;&gt;0,Produit_Tarif_Stock!#REF!,"")</f>
        <v>#REF!</v>
      </c>
      <c r="N3538" s="454"/>
      <c r="P3538" s="2" t="e">
        <f>IF(Produit_Tarif_Stock!#REF!&lt;&gt;0,Produit_Tarif_Stock!#REF!,"")</f>
        <v>#REF!</v>
      </c>
      <c r="Q3538" s="518" t="e">
        <f>IF(Produit_Tarif_Stock!#REF!&lt;&gt;0,(E3538-(E3538*H3538)-Produit_Tarif_Stock!#REF!)/Produit_Tarif_Stock!#REF!*100,(E3538-(E3538*H3538)-Produit_Tarif_Stock!#REF!)/Produit_Tarif_Stock!#REF!*100)</f>
        <v>#REF!</v>
      </c>
      <c r="R3538" s="523">
        <f t="shared" si="113"/>
        <v>0</v>
      </c>
      <c r="S3538" s="524" t="e">
        <f>Produit_Tarif_Stock!#REF!</f>
        <v>#REF!</v>
      </c>
    </row>
    <row r="3539" spans="1:19" ht="24.75" customHeight="1">
      <c r="A3539" s="228" t="e">
        <f>Produit_Tarif_Stock!#REF!</f>
        <v>#REF!</v>
      </c>
      <c r="B3539" s="118" t="e">
        <f>IF(Produit_Tarif_Stock!#REF!&lt;&gt;"",Produit_Tarif_Stock!#REF!,"")</f>
        <v>#REF!</v>
      </c>
      <c r="C3539" s="502" t="e">
        <f>IF(Produit_Tarif_Stock!#REF!&lt;&gt;"",Produit_Tarif_Stock!#REF!,"")</f>
        <v>#REF!</v>
      </c>
      <c r="D3539" s="505" t="e">
        <f>IF(Produit_Tarif_Stock!#REF!&lt;&gt;"",Produit_Tarif_Stock!#REF!,"")</f>
        <v>#REF!</v>
      </c>
      <c r="E3539" s="514" t="e">
        <f>IF(Produit_Tarif_Stock!#REF!&lt;&gt;0,Produit_Tarif_Stock!#REF!,"")</f>
        <v>#REF!</v>
      </c>
      <c r="F3539" s="2" t="e">
        <f>IF(Produit_Tarif_Stock!#REF!&lt;&gt;"",Produit_Tarif_Stock!#REF!,"")</f>
        <v>#REF!</v>
      </c>
      <c r="G3539" s="506" t="e">
        <f>IF(Produit_Tarif_Stock!#REF!&lt;&gt;0,Produit_Tarif_Stock!#REF!,"")</f>
        <v>#REF!</v>
      </c>
      <c r="I3539" s="506" t="str">
        <f t="shared" si="112"/>
        <v/>
      </c>
      <c r="J3539" s="2" t="e">
        <f>IF(Produit_Tarif_Stock!#REF!&lt;&gt;0,Produit_Tarif_Stock!#REF!,"")</f>
        <v>#REF!</v>
      </c>
      <c r="K3539" s="2" t="e">
        <f>IF(Produit_Tarif_Stock!#REF!&lt;&gt;0,Produit_Tarif_Stock!#REF!,"")</f>
        <v>#REF!</v>
      </c>
      <c r="L3539" s="114" t="e">
        <f>IF(Produit_Tarif_Stock!#REF!&lt;&gt;0,Produit_Tarif_Stock!#REF!,"")</f>
        <v>#REF!</v>
      </c>
      <c r="M3539" s="114" t="e">
        <f>IF(Produit_Tarif_Stock!#REF!&lt;&gt;0,Produit_Tarif_Stock!#REF!,"")</f>
        <v>#REF!</v>
      </c>
      <c r="N3539" s="454"/>
      <c r="P3539" s="2" t="e">
        <f>IF(Produit_Tarif_Stock!#REF!&lt;&gt;0,Produit_Tarif_Stock!#REF!,"")</f>
        <v>#REF!</v>
      </c>
      <c r="Q3539" s="518" t="e">
        <f>IF(Produit_Tarif_Stock!#REF!&lt;&gt;0,(E3539-(E3539*H3539)-Produit_Tarif_Stock!#REF!)/Produit_Tarif_Stock!#REF!*100,(E3539-(E3539*H3539)-Produit_Tarif_Stock!#REF!)/Produit_Tarif_Stock!#REF!*100)</f>
        <v>#REF!</v>
      </c>
      <c r="R3539" s="523">
        <f t="shared" si="113"/>
        <v>0</v>
      </c>
      <c r="S3539" s="524" t="e">
        <f>Produit_Tarif_Stock!#REF!</f>
        <v>#REF!</v>
      </c>
    </row>
    <row r="3540" spans="1:19" ht="24.75" customHeight="1">
      <c r="A3540" s="228" t="e">
        <f>Produit_Tarif_Stock!#REF!</f>
        <v>#REF!</v>
      </c>
      <c r="B3540" s="118" t="e">
        <f>IF(Produit_Tarif_Stock!#REF!&lt;&gt;"",Produit_Tarif_Stock!#REF!,"")</f>
        <v>#REF!</v>
      </c>
      <c r="C3540" s="502" t="e">
        <f>IF(Produit_Tarif_Stock!#REF!&lt;&gt;"",Produit_Tarif_Stock!#REF!,"")</f>
        <v>#REF!</v>
      </c>
      <c r="D3540" s="505" t="e">
        <f>IF(Produit_Tarif_Stock!#REF!&lt;&gt;"",Produit_Tarif_Stock!#REF!,"")</f>
        <v>#REF!</v>
      </c>
      <c r="E3540" s="514" t="e">
        <f>IF(Produit_Tarif_Stock!#REF!&lt;&gt;0,Produit_Tarif_Stock!#REF!,"")</f>
        <v>#REF!</v>
      </c>
      <c r="F3540" s="2" t="e">
        <f>IF(Produit_Tarif_Stock!#REF!&lt;&gt;"",Produit_Tarif_Stock!#REF!,"")</f>
        <v>#REF!</v>
      </c>
      <c r="G3540" s="506" t="e">
        <f>IF(Produit_Tarif_Stock!#REF!&lt;&gt;0,Produit_Tarif_Stock!#REF!,"")</f>
        <v>#REF!</v>
      </c>
      <c r="I3540" s="506" t="str">
        <f t="shared" si="112"/>
        <v/>
      </c>
      <c r="J3540" s="2" t="e">
        <f>IF(Produit_Tarif_Stock!#REF!&lt;&gt;0,Produit_Tarif_Stock!#REF!,"")</f>
        <v>#REF!</v>
      </c>
      <c r="K3540" s="2" t="e">
        <f>IF(Produit_Tarif_Stock!#REF!&lt;&gt;0,Produit_Tarif_Stock!#REF!,"")</f>
        <v>#REF!</v>
      </c>
      <c r="L3540" s="114" t="e">
        <f>IF(Produit_Tarif_Stock!#REF!&lt;&gt;0,Produit_Tarif_Stock!#REF!,"")</f>
        <v>#REF!</v>
      </c>
      <c r="M3540" s="114" t="e">
        <f>IF(Produit_Tarif_Stock!#REF!&lt;&gt;0,Produit_Tarif_Stock!#REF!,"")</f>
        <v>#REF!</v>
      </c>
      <c r="N3540" s="454"/>
      <c r="P3540" s="2" t="e">
        <f>IF(Produit_Tarif_Stock!#REF!&lt;&gt;0,Produit_Tarif_Stock!#REF!,"")</f>
        <v>#REF!</v>
      </c>
      <c r="Q3540" s="518" t="e">
        <f>IF(Produit_Tarif_Stock!#REF!&lt;&gt;0,(E3540-(E3540*H3540)-Produit_Tarif_Stock!#REF!)/Produit_Tarif_Stock!#REF!*100,(E3540-(E3540*H3540)-Produit_Tarif_Stock!#REF!)/Produit_Tarif_Stock!#REF!*100)</f>
        <v>#REF!</v>
      </c>
      <c r="R3540" s="523">
        <f t="shared" si="113"/>
        <v>0</v>
      </c>
      <c r="S3540" s="524" t="e">
        <f>Produit_Tarif_Stock!#REF!</f>
        <v>#REF!</v>
      </c>
    </row>
    <row r="3541" spans="1:19" ht="24.75" customHeight="1">
      <c r="A3541" s="228" t="e">
        <f>Produit_Tarif_Stock!#REF!</f>
        <v>#REF!</v>
      </c>
      <c r="B3541" s="118" t="e">
        <f>IF(Produit_Tarif_Stock!#REF!&lt;&gt;"",Produit_Tarif_Stock!#REF!,"")</f>
        <v>#REF!</v>
      </c>
      <c r="C3541" s="502" t="e">
        <f>IF(Produit_Tarif_Stock!#REF!&lt;&gt;"",Produit_Tarif_Stock!#REF!,"")</f>
        <v>#REF!</v>
      </c>
      <c r="D3541" s="505" t="e">
        <f>IF(Produit_Tarif_Stock!#REF!&lt;&gt;"",Produit_Tarif_Stock!#REF!,"")</f>
        <v>#REF!</v>
      </c>
      <c r="E3541" s="514" t="e">
        <f>IF(Produit_Tarif_Stock!#REF!&lt;&gt;0,Produit_Tarif_Stock!#REF!,"")</f>
        <v>#REF!</v>
      </c>
      <c r="F3541" s="2" t="e">
        <f>IF(Produit_Tarif_Stock!#REF!&lt;&gt;"",Produit_Tarif_Stock!#REF!,"")</f>
        <v>#REF!</v>
      </c>
      <c r="G3541" s="506" t="e">
        <f>IF(Produit_Tarif_Stock!#REF!&lt;&gt;0,Produit_Tarif_Stock!#REF!,"")</f>
        <v>#REF!</v>
      </c>
      <c r="I3541" s="506" t="str">
        <f t="shared" si="112"/>
        <v/>
      </c>
      <c r="J3541" s="2" t="e">
        <f>IF(Produit_Tarif_Stock!#REF!&lt;&gt;0,Produit_Tarif_Stock!#REF!,"")</f>
        <v>#REF!</v>
      </c>
      <c r="K3541" s="2" t="e">
        <f>IF(Produit_Tarif_Stock!#REF!&lt;&gt;0,Produit_Tarif_Stock!#REF!,"")</f>
        <v>#REF!</v>
      </c>
      <c r="L3541" s="114" t="e">
        <f>IF(Produit_Tarif_Stock!#REF!&lt;&gt;0,Produit_Tarif_Stock!#REF!,"")</f>
        <v>#REF!</v>
      </c>
      <c r="M3541" s="114" t="e">
        <f>IF(Produit_Tarif_Stock!#REF!&lt;&gt;0,Produit_Tarif_Stock!#REF!,"")</f>
        <v>#REF!</v>
      </c>
      <c r="N3541" s="454"/>
      <c r="P3541" s="2" t="e">
        <f>IF(Produit_Tarif_Stock!#REF!&lt;&gt;0,Produit_Tarif_Stock!#REF!,"")</f>
        <v>#REF!</v>
      </c>
      <c r="Q3541" s="518" t="e">
        <f>IF(Produit_Tarif_Stock!#REF!&lt;&gt;0,(E3541-(E3541*H3541)-Produit_Tarif_Stock!#REF!)/Produit_Tarif_Stock!#REF!*100,(E3541-(E3541*H3541)-Produit_Tarif_Stock!#REF!)/Produit_Tarif_Stock!#REF!*100)</f>
        <v>#REF!</v>
      </c>
      <c r="R3541" s="523">
        <f t="shared" si="113"/>
        <v>0</v>
      </c>
      <c r="S3541" s="524" t="e">
        <f>Produit_Tarif_Stock!#REF!</f>
        <v>#REF!</v>
      </c>
    </row>
    <row r="3542" spans="1:19" ht="24.75" customHeight="1">
      <c r="A3542" s="228" t="e">
        <f>Produit_Tarif_Stock!#REF!</f>
        <v>#REF!</v>
      </c>
      <c r="B3542" s="118" t="e">
        <f>IF(Produit_Tarif_Stock!#REF!&lt;&gt;"",Produit_Tarif_Stock!#REF!,"")</f>
        <v>#REF!</v>
      </c>
      <c r="C3542" s="502" t="e">
        <f>IF(Produit_Tarif_Stock!#REF!&lt;&gt;"",Produit_Tarif_Stock!#REF!,"")</f>
        <v>#REF!</v>
      </c>
      <c r="D3542" s="505" t="e">
        <f>IF(Produit_Tarif_Stock!#REF!&lt;&gt;"",Produit_Tarif_Stock!#REF!,"")</f>
        <v>#REF!</v>
      </c>
      <c r="E3542" s="514" t="e">
        <f>IF(Produit_Tarif_Stock!#REF!&lt;&gt;0,Produit_Tarif_Stock!#REF!,"")</f>
        <v>#REF!</v>
      </c>
      <c r="F3542" s="2" t="e">
        <f>IF(Produit_Tarif_Stock!#REF!&lt;&gt;"",Produit_Tarif_Stock!#REF!,"")</f>
        <v>#REF!</v>
      </c>
      <c r="G3542" s="506" t="e">
        <f>IF(Produit_Tarif_Stock!#REF!&lt;&gt;0,Produit_Tarif_Stock!#REF!,"")</f>
        <v>#REF!</v>
      </c>
      <c r="I3542" s="506" t="str">
        <f t="shared" si="112"/>
        <v/>
      </c>
      <c r="J3542" s="2" t="e">
        <f>IF(Produit_Tarif_Stock!#REF!&lt;&gt;0,Produit_Tarif_Stock!#REF!,"")</f>
        <v>#REF!</v>
      </c>
      <c r="K3542" s="2" t="e">
        <f>IF(Produit_Tarif_Stock!#REF!&lt;&gt;0,Produit_Tarif_Stock!#REF!,"")</f>
        <v>#REF!</v>
      </c>
      <c r="L3542" s="114" t="e">
        <f>IF(Produit_Tarif_Stock!#REF!&lt;&gt;0,Produit_Tarif_Stock!#REF!,"")</f>
        <v>#REF!</v>
      </c>
      <c r="M3542" s="114" t="e">
        <f>IF(Produit_Tarif_Stock!#REF!&lt;&gt;0,Produit_Tarif_Stock!#REF!,"")</f>
        <v>#REF!</v>
      </c>
      <c r="N3542" s="454"/>
      <c r="P3542" s="2" t="e">
        <f>IF(Produit_Tarif_Stock!#REF!&lt;&gt;0,Produit_Tarif_Stock!#REF!,"")</f>
        <v>#REF!</v>
      </c>
      <c r="Q3542" s="518" t="e">
        <f>IF(Produit_Tarif_Stock!#REF!&lt;&gt;0,(E3542-(E3542*H3542)-Produit_Tarif_Stock!#REF!)/Produit_Tarif_Stock!#REF!*100,(E3542-(E3542*H3542)-Produit_Tarif_Stock!#REF!)/Produit_Tarif_Stock!#REF!*100)</f>
        <v>#REF!</v>
      </c>
      <c r="R3542" s="523">
        <f t="shared" si="113"/>
        <v>0</v>
      </c>
      <c r="S3542" s="524" t="e">
        <f>Produit_Tarif_Stock!#REF!</f>
        <v>#REF!</v>
      </c>
    </row>
    <row r="3543" spans="1:19" ht="24.75" customHeight="1">
      <c r="A3543" s="228" t="e">
        <f>Produit_Tarif_Stock!#REF!</f>
        <v>#REF!</v>
      </c>
      <c r="B3543" s="118" t="e">
        <f>IF(Produit_Tarif_Stock!#REF!&lt;&gt;"",Produit_Tarif_Stock!#REF!,"")</f>
        <v>#REF!</v>
      </c>
      <c r="C3543" s="502" t="e">
        <f>IF(Produit_Tarif_Stock!#REF!&lt;&gt;"",Produit_Tarif_Stock!#REF!,"")</f>
        <v>#REF!</v>
      </c>
      <c r="D3543" s="505" t="e">
        <f>IF(Produit_Tarif_Stock!#REF!&lt;&gt;"",Produit_Tarif_Stock!#REF!,"")</f>
        <v>#REF!</v>
      </c>
      <c r="E3543" s="514" t="e">
        <f>IF(Produit_Tarif_Stock!#REF!&lt;&gt;0,Produit_Tarif_Stock!#REF!,"")</f>
        <v>#REF!</v>
      </c>
      <c r="F3543" s="2" t="e">
        <f>IF(Produit_Tarif_Stock!#REF!&lt;&gt;"",Produit_Tarif_Stock!#REF!,"")</f>
        <v>#REF!</v>
      </c>
      <c r="G3543" s="506" t="e">
        <f>IF(Produit_Tarif_Stock!#REF!&lt;&gt;0,Produit_Tarif_Stock!#REF!,"")</f>
        <v>#REF!</v>
      </c>
      <c r="I3543" s="506" t="str">
        <f t="shared" si="112"/>
        <v/>
      </c>
      <c r="J3543" s="2" t="e">
        <f>IF(Produit_Tarif_Stock!#REF!&lt;&gt;0,Produit_Tarif_Stock!#REF!,"")</f>
        <v>#REF!</v>
      </c>
      <c r="K3543" s="2" t="e">
        <f>IF(Produit_Tarif_Stock!#REF!&lt;&gt;0,Produit_Tarif_Stock!#REF!,"")</f>
        <v>#REF!</v>
      </c>
      <c r="L3543" s="114" t="e">
        <f>IF(Produit_Tarif_Stock!#REF!&lt;&gt;0,Produit_Tarif_Stock!#REF!,"")</f>
        <v>#REF!</v>
      </c>
      <c r="M3543" s="114" t="e">
        <f>IF(Produit_Tarif_Stock!#REF!&lt;&gt;0,Produit_Tarif_Stock!#REF!,"")</f>
        <v>#REF!</v>
      </c>
      <c r="N3543" s="454"/>
      <c r="P3543" s="2" t="e">
        <f>IF(Produit_Tarif_Stock!#REF!&lt;&gt;0,Produit_Tarif_Stock!#REF!,"")</f>
        <v>#REF!</v>
      </c>
      <c r="Q3543" s="518" t="e">
        <f>IF(Produit_Tarif_Stock!#REF!&lt;&gt;0,(E3543-(E3543*H3543)-Produit_Tarif_Stock!#REF!)/Produit_Tarif_Stock!#REF!*100,(E3543-(E3543*H3543)-Produit_Tarif_Stock!#REF!)/Produit_Tarif_Stock!#REF!*100)</f>
        <v>#REF!</v>
      </c>
      <c r="R3543" s="523">
        <f t="shared" si="113"/>
        <v>0</v>
      </c>
      <c r="S3543" s="524" t="e">
        <f>Produit_Tarif_Stock!#REF!</f>
        <v>#REF!</v>
      </c>
    </row>
    <row r="3544" spans="1:19" ht="24.75" customHeight="1">
      <c r="A3544" s="228" t="e">
        <f>Produit_Tarif_Stock!#REF!</f>
        <v>#REF!</v>
      </c>
      <c r="B3544" s="118" t="e">
        <f>IF(Produit_Tarif_Stock!#REF!&lt;&gt;"",Produit_Tarif_Stock!#REF!,"")</f>
        <v>#REF!</v>
      </c>
      <c r="C3544" s="502" t="e">
        <f>IF(Produit_Tarif_Stock!#REF!&lt;&gt;"",Produit_Tarif_Stock!#REF!,"")</f>
        <v>#REF!</v>
      </c>
      <c r="D3544" s="505" t="e">
        <f>IF(Produit_Tarif_Stock!#REF!&lt;&gt;"",Produit_Tarif_Stock!#REF!,"")</f>
        <v>#REF!</v>
      </c>
      <c r="E3544" s="514" t="e">
        <f>IF(Produit_Tarif_Stock!#REF!&lt;&gt;0,Produit_Tarif_Stock!#REF!,"")</f>
        <v>#REF!</v>
      </c>
      <c r="F3544" s="2" t="e">
        <f>IF(Produit_Tarif_Stock!#REF!&lt;&gt;"",Produit_Tarif_Stock!#REF!,"")</f>
        <v>#REF!</v>
      </c>
      <c r="G3544" s="506" t="e">
        <f>IF(Produit_Tarif_Stock!#REF!&lt;&gt;0,Produit_Tarif_Stock!#REF!,"")</f>
        <v>#REF!</v>
      </c>
      <c r="I3544" s="506" t="str">
        <f t="shared" si="112"/>
        <v/>
      </c>
      <c r="J3544" s="2" t="e">
        <f>IF(Produit_Tarif_Stock!#REF!&lt;&gt;0,Produit_Tarif_Stock!#REF!,"")</f>
        <v>#REF!</v>
      </c>
      <c r="K3544" s="2" t="e">
        <f>IF(Produit_Tarif_Stock!#REF!&lt;&gt;0,Produit_Tarif_Stock!#REF!,"")</f>
        <v>#REF!</v>
      </c>
      <c r="L3544" s="114" t="e">
        <f>IF(Produit_Tarif_Stock!#REF!&lt;&gt;0,Produit_Tarif_Stock!#REF!,"")</f>
        <v>#REF!</v>
      </c>
      <c r="M3544" s="114" t="e">
        <f>IF(Produit_Tarif_Stock!#REF!&lt;&gt;0,Produit_Tarif_Stock!#REF!,"")</f>
        <v>#REF!</v>
      </c>
      <c r="N3544" s="454"/>
      <c r="P3544" s="2" t="e">
        <f>IF(Produit_Tarif_Stock!#REF!&lt;&gt;0,Produit_Tarif_Stock!#REF!,"")</f>
        <v>#REF!</v>
      </c>
      <c r="Q3544" s="518" t="e">
        <f>IF(Produit_Tarif_Stock!#REF!&lt;&gt;0,(E3544-(E3544*H3544)-Produit_Tarif_Stock!#REF!)/Produit_Tarif_Stock!#REF!*100,(E3544-(E3544*H3544)-Produit_Tarif_Stock!#REF!)/Produit_Tarif_Stock!#REF!*100)</f>
        <v>#REF!</v>
      </c>
      <c r="R3544" s="523">
        <f t="shared" si="113"/>
        <v>0</v>
      </c>
      <c r="S3544" s="524" t="e">
        <f>Produit_Tarif_Stock!#REF!</f>
        <v>#REF!</v>
      </c>
    </row>
    <row r="3545" spans="1:19" ht="24.75" customHeight="1">
      <c r="A3545" s="228" t="e">
        <f>Produit_Tarif_Stock!#REF!</f>
        <v>#REF!</v>
      </c>
      <c r="B3545" s="118" t="e">
        <f>IF(Produit_Tarif_Stock!#REF!&lt;&gt;"",Produit_Tarif_Stock!#REF!,"")</f>
        <v>#REF!</v>
      </c>
      <c r="C3545" s="502" t="e">
        <f>IF(Produit_Tarif_Stock!#REF!&lt;&gt;"",Produit_Tarif_Stock!#REF!,"")</f>
        <v>#REF!</v>
      </c>
      <c r="D3545" s="505" t="e">
        <f>IF(Produit_Tarif_Stock!#REF!&lt;&gt;"",Produit_Tarif_Stock!#REF!,"")</f>
        <v>#REF!</v>
      </c>
      <c r="E3545" s="514" t="e">
        <f>IF(Produit_Tarif_Stock!#REF!&lt;&gt;0,Produit_Tarif_Stock!#REF!,"")</f>
        <v>#REF!</v>
      </c>
      <c r="F3545" s="2" t="e">
        <f>IF(Produit_Tarif_Stock!#REF!&lt;&gt;"",Produit_Tarif_Stock!#REF!,"")</f>
        <v>#REF!</v>
      </c>
      <c r="G3545" s="506" t="e">
        <f>IF(Produit_Tarif_Stock!#REF!&lt;&gt;0,Produit_Tarif_Stock!#REF!,"")</f>
        <v>#REF!</v>
      </c>
      <c r="I3545" s="506" t="str">
        <f t="shared" si="112"/>
        <v/>
      </c>
      <c r="J3545" s="2" t="e">
        <f>IF(Produit_Tarif_Stock!#REF!&lt;&gt;0,Produit_Tarif_Stock!#REF!,"")</f>
        <v>#REF!</v>
      </c>
      <c r="K3545" s="2" t="e">
        <f>IF(Produit_Tarif_Stock!#REF!&lt;&gt;0,Produit_Tarif_Stock!#REF!,"")</f>
        <v>#REF!</v>
      </c>
      <c r="L3545" s="114" t="e">
        <f>IF(Produit_Tarif_Stock!#REF!&lt;&gt;0,Produit_Tarif_Stock!#REF!,"")</f>
        <v>#REF!</v>
      </c>
      <c r="M3545" s="114" t="e">
        <f>IF(Produit_Tarif_Stock!#REF!&lt;&gt;0,Produit_Tarif_Stock!#REF!,"")</f>
        <v>#REF!</v>
      </c>
      <c r="N3545" s="454"/>
      <c r="P3545" s="2" t="e">
        <f>IF(Produit_Tarif_Stock!#REF!&lt;&gt;0,Produit_Tarif_Stock!#REF!,"")</f>
        <v>#REF!</v>
      </c>
      <c r="Q3545" s="518" t="e">
        <f>IF(Produit_Tarif_Stock!#REF!&lt;&gt;0,(E3545-(E3545*H3545)-Produit_Tarif_Stock!#REF!)/Produit_Tarif_Stock!#REF!*100,(E3545-(E3545*H3545)-Produit_Tarif_Stock!#REF!)/Produit_Tarif_Stock!#REF!*100)</f>
        <v>#REF!</v>
      </c>
      <c r="R3545" s="523">
        <f t="shared" si="113"/>
        <v>0</v>
      </c>
      <c r="S3545" s="524" t="e">
        <f>Produit_Tarif_Stock!#REF!</f>
        <v>#REF!</v>
      </c>
    </row>
    <row r="3546" spans="1:19" ht="24.75" customHeight="1">
      <c r="A3546" s="228" t="e">
        <f>Produit_Tarif_Stock!#REF!</f>
        <v>#REF!</v>
      </c>
      <c r="B3546" s="118" t="e">
        <f>IF(Produit_Tarif_Stock!#REF!&lt;&gt;"",Produit_Tarif_Stock!#REF!,"")</f>
        <v>#REF!</v>
      </c>
      <c r="C3546" s="502" t="e">
        <f>IF(Produit_Tarif_Stock!#REF!&lt;&gt;"",Produit_Tarif_Stock!#REF!,"")</f>
        <v>#REF!</v>
      </c>
      <c r="D3546" s="505" t="e">
        <f>IF(Produit_Tarif_Stock!#REF!&lt;&gt;"",Produit_Tarif_Stock!#REF!,"")</f>
        <v>#REF!</v>
      </c>
      <c r="E3546" s="514" t="e">
        <f>IF(Produit_Tarif_Stock!#REF!&lt;&gt;0,Produit_Tarif_Stock!#REF!,"")</f>
        <v>#REF!</v>
      </c>
      <c r="F3546" s="2" t="e">
        <f>IF(Produit_Tarif_Stock!#REF!&lt;&gt;"",Produit_Tarif_Stock!#REF!,"")</f>
        <v>#REF!</v>
      </c>
      <c r="G3546" s="506" t="e">
        <f>IF(Produit_Tarif_Stock!#REF!&lt;&gt;0,Produit_Tarif_Stock!#REF!,"")</f>
        <v>#REF!</v>
      </c>
      <c r="I3546" s="506" t="str">
        <f t="shared" si="112"/>
        <v/>
      </c>
      <c r="J3546" s="2" t="e">
        <f>IF(Produit_Tarif_Stock!#REF!&lt;&gt;0,Produit_Tarif_Stock!#REF!,"")</f>
        <v>#REF!</v>
      </c>
      <c r="K3546" s="2" t="e">
        <f>IF(Produit_Tarif_Stock!#REF!&lt;&gt;0,Produit_Tarif_Stock!#REF!,"")</f>
        <v>#REF!</v>
      </c>
      <c r="L3546" s="114" t="e">
        <f>IF(Produit_Tarif_Stock!#REF!&lt;&gt;0,Produit_Tarif_Stock!#REF!,"")</f>
        <v>#REF!</v>
      </c>
      <c r="M3546" s="114" t="e">
        <f>IF(Produit_Tarif_Stock!#REF!&lt;&gt;0,Produit_Tarif_Stock!#REF!,"")</f>
        <v>#REF!</v>
      </c>
      <c r="N3546" s="454"/>
      <c r="P3546" s="2" t="e">
        <f>IF(Produit_Tarif_Stock!#REF!&lt;&gt;0,Produit_Tarif_Stock!#REF!,"")</f>
        <v>#REF!</v>
      </c>
      <c r="Q3546" s="518" t="e">
        <f>IF(Produit_Tarif_Stock!#REF!&lt;&gt;0,(E3546-(E3546*H3546)-Produit_Tarif_Stock!#REF!)/Produit_Tarif_Stock!#REF!*100,(E3546-(E3546*H3546)-Produit_Tarif_Stock!#REF!)/Produit_Tarif_Stock!#REF!*100)</f>
        <v>#REF!</v>
      </c>
      <c r="R3546" s="523">
        <f t="shared" si="113"/>
        <v>0</v>
      </c>
      <c r="S3546" s="524" t="e">
        <f>Produit_Tarif_Stock!#REF!</f>
        <v>#REF!</v>
      </c>
    </row>
    <row r="3547" spans="1:19" ht="24.75" customHeight="1">
      <c r="A3547" s="228" t="e">
        <f>Produit_Tarif_Stock!#REF!</f>
        <v>#REF!</v>
      </c>
      <c r="B3547" s="118" t="e">
        <f>IF(Produit_Tarif_Stock!#REF!&lt;&gt;"",Produit_Tarif_Stock!#REF!,"")</f>
        <v>#REF!</v>
      </c>
      <c r="C3547" s="502" t="e">
        <f>IF(Produit_Tarif_Stock!#REF!&lt;&gt;"",Produit_Tarif_Stock!#REF!,"")</f>
        <v>#REF!</v>
      </c>
      <c r="D3547" s="505" t="e">
        <f>IF(Produit_Tarif_Stock!#REF!&lt;&gt;"",Produit_Tarif_Stock!#REF!,"")</f>
        <v>#REF!</v>
      </c>
      <c r="E3547" s="514" t="e">
        <f>IF(Produit_Tarif_Stock!#REF!&lt;&gt;0,Produit_Tarif_Stock!#REF!,"")</f>
        <v>#REF!</v>
      </c>
      <c r="F3547" s="2" t="e">
        <f>IF(Produit_Tarif_Stock!#REF!&lt;&gt;"",Produit_Tarif_Stock!#REF!,"")</f>
        <v>#REF!</v>
      </c>
      <c r="G3547" s="506" t="e">
        <f>IF(Produit_Tarif_Stock!#REF!&lt;&gt;0,Produit_Tarif_Stock!#REF!,"")</f>
        <v>#REF!</v>
      </c>
      <c r="I3547" s="506" t="str">
        <f t="shared" si="112"/>
        <v/>
      </c>
      <c r="J3547" s="2" t="e">
        <f>IF(Produit_Tarif_Stock!#REF!&lt;&gt;0,Produit_Tarif_Stock!#REF!,"")</f>
        <v>#REF!</v>
      </c>
      <c r="K3547" s="2" t="e">
        <f>IF(Produit_Tarif_Stock!#REF!&lt;&gt;0,Produit_Tarif_Stock!#REF!,"")</f>
        <v>#REF!</v>
      </c>
      <c r="L3547" s="114" t="e">
        <f>IF(Produit_Tarif_Stock!#REF!&lt;&gt;0,Produit_Tarif_Stock!#REF!,"")</f>
        <v>#REF!</v>
      </c>
      <c r="M3547" s="114" t="e">
        <f>IF(Produit_Tarif_Stock!#REF!&lt;&gt;0,Produit_Tarif_Stock!#REF!,"")</f>
        <v>#REF!</v>
      </c>
      <c r="N3547" s="454"/>
      <c r="P3547" s="2" t="e">
        <f>IF(Produit_Tarif_Stock!#REF!&lt;&gt;0,Produit_Tarif_Stock!#REF!,"")</f>
        <v>#REF!</v>
      </c>
      <c r="Q3547" s="518" t="e">
        <f>IF(Produit_Tarif_Stock!#REF!&lt;&gt;0,(E3547-(E3547*H3547)-Produit_Tarif_Stock!#REF!)/Produit_Tarif_Stock!#REF!*100,(E3547-(E3547*H3547)-Produit_Tarif_Stock!#REF!)/Produit_Tarif_Stock!#REF!*100)</f>
        <v>#REF!</v>
      </c>
      <c r="R3547" s="523">
        <f t="shared" si="113"/>
        <v>0</v>
      </c>
      <c r="S3547" s="524" t="e">
        <f>Produit_Tarif_Stock!#REF!</f>
        <v>#REF!</v>
      </c>
    </row>
    <row r="3548" spans="1:19" ht="24.75" customHeight="1">
      <c r="A3548" s="228" t="e">
        <f>Produit_Tarif_Stock!#REF!</f>
        <v>#REF!</v>
      </c>
      <c r="B3548" s="118" t="e">
        <f>IF(Produit_Tarif_Stock!#REF!&lt;&gt;"",Produit_Tarif_Stock!#REF!,"")</f>
        <v>#REF!</v>
      </c>
      <c r="C3548" s="502" t="e">
        <f>IF(Produit_Tarif_Stock!#REF!&lt;&gt;"",Produit_Tarif_Stock!#REF!,"")</f>
        <v>#REF!</v>
      </c>
      <c r="D3548" s="505" t="e">
        <f>IF(Produit_Tarif_Stock!#REF!&lt;&gt;"",Produit_Tarif_Stock!#REF!,"")</f>
        <v>#REF!</v>
      </c>
      <c r="E3548" s="514" t="e">
        <f>IF(Produit_Tarif_Stock!#REF!&lt;&gt;0,Produit_Tarif_Stock!#REF!,"")</f>
        <v>#REF!</v>
      </c>
      <c r="F3548" s="2" t="e">
        <f>IF(Produit_Tarif_Stock!#REF!&lt;&gt;"",Produit_Tarif_Stock!#REF!,"")</f>
        <v>#REF!</v>
      </c>
      <c r="G3548" s="506" t="e">
        <f>IF(Produit_Tarif_Stock!#REF!&lt;&gt;0,Produit_Tarif_Stock!#REF!,"")</f>
        <v>#REF!</v>
      </c>
      <c r="I3548" s="506" t="str">
        <f t="shared" si="112"/>
        <v/>
      </c>
      <c r="J3548" s="2" t="e">
        <f>IF(Produit_Tarif_Stock!#REF!&lt;&gt;0,Produit_Tarif_Stock!#REF!,"")</f>
        <v>#REF!</v>
      </c>
      <c r="K3548" s="2" t="e">
        <f>IF(Produit_Tarif_Stock!#REF!&lt;&gt;0,Produit_Tarif_Stock!#REF!,"")</f>
        <v>#REF!</v>
      </c>
      <c r="L3548" s="114" t="e">
        <f>IF(Produit_Tarif_Stock!#REF!&lt;&gt;0,Produit_Tarif_Stock!#REF!,"")</f>
        <v>#REF!</v>
      </c>
      <c r="M3548" s="114" t="e">
        <f>IF(Produit_Tarif_Stock!#REF!&lt;&gt;0,Produit_Tarif_Stock!#REF!,"")</f>
        <v>#REF!</v>
      </c>
      <c r="N3548" s="454"/>
      <c r="P3548" s="2" t="e">
        <f>IF(Produit_Tarif_Stock!#REF!&lt;&gt;0,Produit_Tarif_Stock!#REF!,"")</f>
        <v>#REF!</v>
      </c>
      <c r="Q3548" s="518" t="e">
        <f>IF(Produit_Tarif_Stock!#REF!&lt;&gt;0,(E3548-(E3548*H3548)-Produit_Tarif_Stock!#REF!)/Produit_Tarif_Stock!#REF!*100,(E3548-(E3548*H3548)-Produit_Tarif_Stock!#REF!)/Produit_Tarif_Stock!#REF!*100)</f>
        <v>#REF!</v>
      </c>
      <c r="R3548" s="523">
        <f t="shared" si="113"/>
        <v>0</v>
      </c>
      <c r="S3548" s="524" t="e">
        <f>Produit_Tarif_Stock!#REF!</f>
        <v>#REF!</v>
      </c>
    </row>
    <row r="3549" spans="1:19" ht="24.75" customHeight="1">
      <c r="A3549" s="228" t="e">
        <f>Produit_Tarif_Stock!#REF!</f>
        <v>#REF!</v>
      </c>
      <c r="B3549" s="118" t="e">
        <f>IF(Produit_Tarif_Stock!#REF!&lt;&gt;"",Produit_Tarif_Stock!#REF!,"")</f>
        <v>#REF!</v>
      </c>
      <c r="C3549" s="502" t="e">
        <f>IF(Produit_Tarif_Stock!#REF!&lt;&gt;"",Produit_Tarif_Stock!#REF!,"")</f>
        <v>#REF!</v>
      </c>
      <c r="D3549" s="505" t="e">
        <f>IF(Produit_Tarif_Stock!#REF!&lt;&gt;"",Produit_Tarif_Stock!#REF!,"")</f>
        <v>#REF!</v>
      </c>
      <c r="E3549" s="514" t="e">
        <f>IF(Produit_Tarif_Stock!#REF!&lt;&gt;0,Produit_Tarif_Stock!#REF!,"")</f>
        <v>#REF!</v>
      </c>
      <c r="F3549" s="2" t="e">
        <f>IF(Produit_Tarif_Stock!#REF!&lt;&gt;"",Produit_Tarif_Stock!#REF!,"")</f>
        <v>#REF!</v>
      </c>
      <c r="G3549" s="506" t="e">
        <f>IF(Produit_Tarif_Stock!#REF!&lt;&gt;0,Produit_Tarif_Stock!#REF!,"")</f>
        <v>#REF!</v>
      </c>
      <c r="I3549" s="506" t="str">
        <f t="shared" si="112"/>
        <v/>
      </c>
      <c r="J3549" s="2" t="e">
        <f>IF(Produit_Tarif_Stock!#REF!&lt;&gt;0,Produit_Tarif_Stock!#REF!,"")</f>
        <v>#REF!</v>
      </c>
      <c r="K3549" s="2" t="e">
        <f>IF(Produit_Tarif_Stock!#REF!&lt;&gt;0,Produit_Tarif_Stock!#REF!,"")</f>
        <v>#REF!</v>
      </c>
      <c r="L3549" s="114" t="e">
        <f>IF(Produit_Tarif_Stock!#REF!&lt;&gt;0,Produit_Tarif_Stock!#REF!,"")</f>
        <v>#REF!</v>
      </c>
      <c r="M3549" s="114" t="e">
        <f>IF(Produit_Tarif_Stock!#REF!&lt;&gt;0,Produit_Tarif_Stock!#REF!,"")</f>
        <v>#REF!</v>
      </c>
      <c r="N3549" s="454"/>
      <c r="P3549" s="2" t="e">
        <f>IF(Produit_Tarif_Stock!#REF!&lt;&gt;0,Produit_Tarif_Stock!#REF!,"")</f>
        <v>#REF!</v>
      </c>
      <c r="Q3549" s="518" t="e">
        <f>IF(Produit_Tarif_Stock!#REF!&lt;&gt;0,(E3549-(E3549*H3549)-Produit_Tarif_Stock!#REF!)/Produit_Tarif_Stock!#REF!*100,(E3549-(E3549*H3549)-Produit_Tarif_Stock!#REF!)/Produit_Tarif_Stock!#REF!*100)</f>
        <v>#REF!</v>
      </c>
      <c r="R3549" s="523">
        <f t="shared" si="113"/>
        <v>0</v>
      </c>
      <c r="S3549" s="524" t="e">
        <f>Produit_Tarif_Stock!#REF!</f>
        <v>#REF!</v>
      </c>
    </row>
    <row r="3550" spans="1:19" ht="24.75" customHeight="1">
      <c r="A3550" s="228" t="e">
        <f>Produit_Tarif_Stock!#REF!</f>
        <v>#REF!</v>
      </c>
      <c r="B3550" s="118" t="e">
        <f>IF(Produit_Tarif_Stock!#REF!&lt;&gt;"",Produit_Tarif_Stock!#REF!,"")</f>
        <v>#REF!</v>
      </c>
      <c r="C3550" s="502" t="e">
        <f>IF(Produit_Tarif_Stock!#REF!&lt;&gt;"",Produit_Tarif_Stock!#REF!,"")</f>
        <v>#REF!</v>
      </c>
      <c r="D3550" s="505" t="e">
        <f>IF(Produit_Tarif_Stock!#REF!&lt;&gt;"",Produit_Tarif_Stock!#REF!,"")</f>
        <v>#REF!</v>
      </c>
      <c r="E3550" s="514" t="e">
        <f>IF(Produit_Tarif_Stock!#REF!&lt;&gt;0,Produit_Tarif_Stock!#REF!,"")</f>
        <v>#REF!</v>
      </c>
      <c r="F3550" s="2" t="e">
        <f>IF(Produit_Tarif_Stock!#REF!&lt;&gt;"",Produit_Tarif_Stock!#REF!,"")</f>
        <v>#REF!</v>
      </c>
      <c r="G3550" s="506" t="e">
        <f>IF(Produit_Tarif_Stock!#REF!&lt;&gt;0,Produit_Tarif_Stock!#REF!,"")</f>
        <v>#REF!</v>
      </c>
      <c r="I3550" s="506" t="str">
        <f t="shared" si="112"/>
        <v/>
      </c>
      <c r="J3550" s="2" t="e">
        <f>IF(Produit_Tarif_Stock!#REF!&lt;&gt;0,Produit_Tarif_Stock!#REF!,"")</f>
        <v>#REF!</v>
      </c>
      <c r="K3550" s="2" t="e">
        <f>IF(Produit_Tarif_Stock!#REF!&lt;&gt;0,Produit_Tarif_Stock!#REF!,"")</f>
        <v>#REF!</v>
      </c>
      <c r="L3550" s="114" t="e">
        <f>IF(Produit_Tarif_Stock!#REF!&lt;&gt;0,Produit_Tarif_Stock!#REF!,"")</f>
        <v>#REF!</v>
      </c>
      <c r="M3550" s="114" t="e">
        <f>IF(Produit_Tarif_Stock!#REF!&lt;&gt;0,Produit_Tarif_Stock!#REF!,"")</f>
        <v>#REF!</v>
      </c>
      <c r="N3550" s="454"/>
      <c r="P3550" s="2" t="e">
        <f>IF(Produit_Tarif_Stock!#REF!&lt;&gt;0,Produit_Tarif_Stock!#REF!,"")</f>
        <v>#REF!</v>
      </c>
      <c r="Q3550" s="518" t="e">
        <f>IF(Produit_Tarif_Stock!#REF!&lt;&gt;0,(E3550-(E3550*H3550)-Produit_Tarif_Stock!#REF!)/Produit_Tarif_Stock!#REF!*100,(E3550-(E3550*H3550)-Produit_Tarif_Stock!#REF!)/Produit_Tarif_Stock!#REF!*100)</f>
        <v>#REF!</v>
      </c>
      <c r="R3550" s="523">
        <f t="shared" si="113"/>
        <v>0</v>
      </c>
      <c r="S3550" s="524" t="e">
        <f>Produit_Tarif_Stock!#REF!</f>
        <v>#REF!</v>
      </c>
    </row>
    <row r="3551" spans="1:19" ht="24.75" customHeight="1">
      <c r="A3551" s="228" t="e">
        <f>Produit_Tarif_Stock!#REF!</f>
        <v>#REF!</v>
      </c>
      <c r="B3551" s="118" t="e">
        <f>IF(Produit_Tarif_Stock!#REF!&lt;&gt;"",Produit_Tarif_Stock!#REF!,"")</f>
        <v>#REF!</v>
      </c>
      <c r="C3551" s="502" t="e">
        <f>IF(Produit_Tarif_Stock!#REF!&lt;&gt;"",Produit_Tarif_Stock!#REF!,"")</f>
        <v>#REF!</v>
      </c>
      <c r="D3551" s="505" t="e">
        <f>IF(Produit_Tarif_Stock!#REF!&lt;&gt;"",Produit_Tarif_Stock!#REF!,"")</f>
        <v>#REF!</v>
      </c>
      <c r="E3551" s="514" t="e">
        <f>IF(Produit_Tarif_Stock!#REF!&lt;&gt;0,Produit_Tarif_Stock!#REF!,"")</f>
        <v>#REF!</v>
      </c>
      <c r="F3551" s="2" t="e">
        <f>IF(Produit_Tarif_Stock!#REF!&lt;&gt;"",Produit_Tarif_Stock!#REF!,"")</f>
        <v>#REF!</v>
      </c>
      <c r="G3551" s="506" t="e">
        <f>IF(Produit_Tarif_Stock!#REF!&lt;&gt;0,Produit_Tarif_Stock!#REF!,"")</f>
        <v>#REF!</v>
      </c>
      <c r="I3551" s="506" t="str">
        <f t="shared" si="112"/>
        <v/>
      </c>
      <c r="J3551" s="2" t="e">
        <f>IF(Produit_Tarif_Stock!#REF!&lt;&gt;0,Produit_Tarif_Stock!#REF!,"")</f>
        <v>#REF!</v>
      </c>
      <c r="K3551" s="2" t="e">
        <f>IF(Produit_Tarif_Stock!#REF!&lt;&gt;0,Produit_Tarif_Stock!#REF!,"")</f>
        <v>#REF!</v>
      </c>
      <c r="L3551" s="114" t="e">
        <f>IF(Produit_Tarif_Stock!#REF!&lt;&gt;0,Produit_Tarif_Stock!#REF!,"")</f>
        <v>#REF!</v>
      </c>
      <c r="M3551" s="114" t="e">
        <f>IF(Produit_Tarif_Stock!#REF!&lt;&gt;0,Produit_Tarif_Stock!#REF!,"")</f>
        <v>#REF!</v>
      </c>
      <c r="N3551" s="454"/>
      <c r="P3551" s="2" t="e">
        <f>IF(Produit_Tarif_Stock!#REF!&lt;&gt;0,Produit_Tarif_Stock!#REF!,"")</f>
        <v>#REF!</v>
      </c>
      <c r="Q3551" s="518" t="e">
        <f>IF(Produit_Tarif_Stock!#REF!&lt;&gt;0,(E3551-(E3551*H3551)-Produit_Tarif_Stock!#REF!)/Produit_Tarif_Stock!#REF!*100,(E3551-(E3551*H3551)-Produit_Tarif_Stock!#REF!)/Produit_Tarif_Stock!#REF!*100)</f>
        <v>#REF!</v>
      </c>
      <c r="R3551" s="523">
        <f t="shared" si="113"/>
        <v>0</v>
      </c>
      <c r="S3551" s="524" t="e">
        <f>Produit_Tarif_Stock!#REF!</f>
        <v>#REF!</v>
      </c>
    </row>
    <row r="3552" spans="1:19" ht="24.75" customHeight="1">
      <c r="A3552" s="228" t="e">
        <f>Produit_Tarif_Stock!#REF!</f>
        <v>#REF!</v>
      </c>
      <c r="B3552" s="118" t="e">
        <f>IF(Produit_Tarif_Stock!#REF!&lt;&gt;"",Produit_Tarif_Stock!#REF!,"")</f>
        <v>#REF!</v>
      </c>
      <c r="C3552" s="502" t="e">
        <f>IF(Produit_Tarif_Stock!#REF!&lt;&gt;"",Produit_Tarif_Stock!#REF!,"")</f>
        <v>#REF!</v>
      </c>
      <c r="D3552" s="505" t="e">
        <f>IF(Produit_Tarif_Stock!#REF!&lt;&gt;"",Produit_Tarif_Stock!#REF!,"")</f>
        <v>#REF!</v>
      </c>
      <c r="E3552" s="514" t="e">
        <f>IF(Produit_Tarif_Stock!#REF!&lt;&gt;0,Produit_Tarif_Stock!#REF!,"")</f>
        <v>#REF!</v>
      </c>
      <c r="F3552" s="2" t="e">
        <f>IF(Produit_Tarif_Stock!#REF!&lt;&gt;"",Produit_Tarif_Stock!#REF!,"")</f>
        <v>#REF!</v>
      </c>
      <c r="G3552" s="506" t="e">
        <f>IF(Produit_Tarif_Stock!#REF!&lt;&gt;0,Produit_Tarif_Stock!#REF!,"")</f>
        <v>#REF!</v>
      </c>
      <c r="I3552" s="506" t="str">
        <f t="shared" si="112"/>
        <v/>
      </c>
      <c r="J3552" s="2" t="e">
        <f>IF(Produit_Tarif_Stock!#REF!&lt;&gt;0,Produit_Tarif_Stock!#REF!,"")</f>
        <v>#REF!</v>
      </c>
      <c r="K3552" s="2" t="e">
        <f>IF(Produit_Tarif_Stock!#REF!&lt;&gt;0,Produit_Tarif_Stock!#REF!,"")</f>
        <v>#REF!</v>
      </c>
      <c r="L3552" s="114" t="e">
        <f>IF(Produit_Tarif_Stock!#REF!&lt;&gt;0,Produit_Tarif_Stock!#REF!,"")</f>
        <v>#REF!</v>
      </c>
      <c r="M3552" s="114" t="e">
        <f>IF(Produit_Tarif_Stock!#REF!&lt;&gt;0,Produit_Tarif_Stock!#REF!,"")</f>
        <v>#REF!</v>
      </c>
      <c r="N3552" s="454"/>
      <c r="P3552" s="2" t="e">
        <f>IF(Produit_Tarif_Stock!#REF!&lt;&gt;0,Produit_Tarif_Stock!#REF!,"")</f>
        <v>#REF!</v>
      </c>
      <c r="Q3552" s="518" t="e">
        <f>IF(Produit_Tarif_Stock!#REF!&lt;&gt;0,(E3552-(E3552*H3552)-Produit_Tarif_Stock!#REF!)/Produit_Tarif_Stock!#REF!*100,(E3552-(E3552*H3552)-Produit_Tarif_Stock!#REF!)/Produit_Tarif_Stock!#REF!*100)</f>
        <v>#REF!</v>
      </c>
      <c r="R3552" s="523">
        <f t="shared" si="113"/>
        <v>0</v>
      </c>
      <c r="S3552" s="524" t="e">
        <f>Produit_Tarif_Stock!#REF!</f>
        <v>#REF!</v>
      </c>
    </row>
    <row r="3553" spans="1:19" ht="24.75" customHeight="1">
      <c r="A3553" s="228" t="e">
        <f>Produit_Tarif_Stock!#REF!</f>
        <v>#REF!</v>
      </c>
      <c r="B3553" s="118" t="e">
        <f>IF(Produit_Tarif_Stock!#REF!&lt;&gt;"",Produit_Tarif_Stock!#REF!,"")</f>
        <v>#REF!</v>
      </c>
      <c r="C3553" s="502" t="e">
        <f>IF(Produit_Tarif_Stock!#REF!&lt;&gt;"",Produit_Tarif_Stock!#REF!,"")</f>
        <v>#REF!</v>
      </c>
      <c r="D3553" s="505" t="e">
        <f>IF(Produit_Tarif_Stock!#REF!&lt;&gt;"",Produit_Tarif_Stock!#REF!,"")</f>
        <v>#REF!</v>
      </c>
      <c r="E3553" s="514" t="e">
        <f>IF(Produit_Tarif_Stock!#REF!&lt;&gt;0,Produit_Tarif_Stock!#REF!,"")</f>
        <v>#REF!</v>
      </c>
      <c r="F3553" s="2" t="e">
        <f>IF(Produit_Tarif_Stock!#REF!&lt;&gt;"",Produit_Tarif_Stock!#REF!,"")</f>
        <v>#REF!</v>
      </c>
      <c r="G3553" s="506" t="e">
        <f>IF(Produit_Tarif_Stock!#REF!&lt;&gt;0,Produit_Tarif_Stock!#REF!,"")</f>
        <v>#REF!</v>
      </c>
      <c r="I3553" s="506" t="str">
        <f t="shared" si="112"/>
        <v/>
      </c>
      <c r="J3553" s="2" t="e">
        <f>IF(Produit_Tarif_Stock!#REF!&lt;&gt;0,Produit_Tarif_Stock!#REF!,"")</f>
        <v>#REF!</v>
      </c>
      <c r="K3553" s="2" t="e">
        <f>IF(Produit_Tarif_Stock!#REF!&lt;&gt;0,Produit_Tarif_Stock!#REF!,"")</f>
        <v>#REF!</v>
      </c>
      <c r="L3553" s="114" t="e">
        <f>IF(Produit_Tarif_Stock!#REF!&lt;&gt;0,Produit_Tarif_Stock!#REF!,"")</f>
        <v>#REF!</v>
      </c>
      <c r="M3553" s="114" t="e">
        <f>IF(Produit_Tarif_Stock!#REF!&lt;&gt;0,Produit_Tarif_Stock!#REF!,"")</f>
        <v>#REF!</v>
      </c>
      <c r="N3553" s="454"/>
      <c r="P3553" s="2" t="e">
        <f>IF(Produit_Tarif_Stock!#REF!&lt;&gt;0,Produit_Tarif_Stock!#REF!,"")</f>
        <v>#REF!</v>
      </c>
      <c r="Q3553" s="518" t="e">
        <f>IF(Produit_Tarif_Stock!#REF!&lt;&gt;0,(E3553-(E3553*H3553)-Produit_Tarif_Stock!#REF!)/Produit_Tarif_Stock!#REF!*100,(E3553-(E3553*H3553)-Produit_Tarif_Stock!#REF!)/Produit_Tarif_Stock!#REF!*100)</f>
        <v>#REF!</v>
      </c>
      <c r="R3553" s="523">
        <f t="shared" si="113"/>
        <v>0</v>
      </c>
      <c r="S3553" s="524" t="e">
        <f>Produit_Tarif_Stock!#REF!</f>
        <v>#REF!</v>
      </c>
    </row>
    <row r="3554" spans="1:19" ht="24.75" customHeight="1">
      <c r="A3554" s="228" t="e">
        <f>Produit_Tarif_Stock!#REF!</f>
        <v>#REF!</v>
      </c>
      <c r="B3554" s="118" t="e">
        <f>IF(Produit_Tarif_Stock!#REF!&lt;&gt;"",Produit_Tarif_Stock!#REF!,"")</f>
        <v>#REF!</v>
      </c>
      <c r="C3554" s="502" t="e">
        <f>IF(Produit_Tarif_Stock!#REF!&lt;&gt;"",Produit_Tarif_Stock!#REF!,"")</f>
        <v>#REF!</v>
      </c>
      <c r="D3554" s="505" t="e">
        <f>IF(Produit_Tarif_Stock!#REF!&lt;&gt;"",Produit_Tarif_Stock!#REF!,"")</f>
        <v>#REF!</v>
      </c>
      <c r="E3554" s="514" t="e">
        <f>IF(Produit_Tarif_Stock!#REF!&lt;&gt;0,Produit_Tarif_Stock!#REF!,"")</f>
        <v>#REF!</v>
      </c>
      <c r="F3554" s="2" t="e">
        <f>IF(Produit_Tarif_Stock!#REF!&lt;&gt;"",Produit_Tarif_Stock!#REF!,"")</f>
        <v>#REF!</v>
      </c>
      <c r="G3554" s="506" t="e">
        <f>IF(Produit_Tarif_Stock!#REF!&lt;&gt;0,Produit_Tarif_Stock!#REF!,"")</f>
        <v>#REF!</v>
      </c>
      <c r="I3554" s="506" t="str">
        <f t="shared" si="112"/>
        <v/>
      </c>
      <c r="J3554" s="2" t="e">
        <f>IF(Produit_Tarif_Stock!#REF!&lt;&gt;0,Produit_Tarif_Stock!#REF!,"")</f>
        <v>#REF!</v>
      </c>
      <c r="K3554" s="2" t="e">
        <f>IF(Produit_Tarif_Stock!#REF!&lt;&gt;0,Produit_Tarif_Stock!#REF!,"")</f>
        <v>#REF!</v>
      </c>
      <c r="L3554" s="114" t="e">
        <f>IF(Produit_Tarif_Stock!#REF!&lt;&gt;0,Produit_Tarif_Stock!#REF!,"")</f>
        <v>#REF!</v>
      </c>
      <c r="M3554" s="114" t="e">
        <f>IF(Produit_Tarif_Stock!#REF!&lt;&gt;0,Produit_Tarif_Stock!#REF!,"")</f>
        <v>#REF!</v>
      </c>
      <c r="N3554" s="454"/>
      <c r="P3554" s="2" t="e">
        <f>IF(Produit_Tarif_Stock!#REF!&lt;&gt;0,Produit_Tarif_Stock!#REF!,"")</f>
        <v>#REF!</v>
      </c>
      <c r="Q3554" s="518" t="e">
        <f>IF(Produit_Tarif_Stock!#REF!&lt;&gt;0,(E3554-(E3554*H3554)-Produit_Tarif_Stock!#REF!)/Produit_Tarif_Stock!#REF!*100,(E3554-(E3554*H3554)-Produit_Tarif_Stock!#REF!)/Produit_Tarif_Stock!#REF!*100)</f>
        <v>#REF!</v>
      </c>
      <c r="R3554" s="523">
        <f t="shared" si="113"/>
        <v>0</v>
      </c>
      <c r="S3554" s="524" t="e">
        <f>Produit_Tarif_Stock!#REF!</f>
        <v>#REF!</v>
      </c>
    </row>
    <row r="3555" spans="1:19" ht="24.75" customHeight="1">
      <c r="A3555" s="228" t="e">
        <f>Produit_Tarif_Stock!#REF!</f>
        <v>#REF!</v>
      </c>
      <c r="B3555" s="118" t="e">
        <f>IF(Produit_Tarif_Stock!#REF!&lt;&gt;"",Produit_Tarif_Stock!#REF!,"")</f>
        <v>#REF!</v>
      </c>
      <c r="C3555" s="502" t="e">
        <f>IF(Produit_Tarif_Stock!#REF!&lt;&gt;"",Produit_Tarif_Stock!#REF!,"")</f>
        <v>#REF!</v>
      </c>
      <c r="D3555" s="505" t="e">
        <f>IF(Produit_Tarif_Stock!#REF!&lt;&gt;"",Produit_Tarif_Stock!#REF!,"")</f>
        <v>#REF!</v>
      </c>
      <c r="E3555" s="514" t="e">
        <f>IF(Produit_Tarif_Stock!#REF!&lt;&gt;0,Produit_Tarif_Stock!#REF!,"")</f>
        <v>#REF!</v>
      </c>
      <c r="F3555" s="2" t="e">
        <f>IF(Produit_Tarif_Stock!#REF!&lt;&gt;"",Produit_Tarif_Stock!#REF!,"")</f>
        <v>#REF!</v>
      </c>
      <c r="G3555" s="506" t="e">
        <f>IF(Produit_Tarif_Stock!#REF!&lt;&gt;0,Produit_Tarif_Stock!#REF!,"")</f>
        <v>#REF!</v>
      </c>
      <c r="I3555" s="506" t="str">
        <f t="shared" si="112"/>
        <v/>
      </c>
      <c r="J3555" s="2" t="e">
        <f>IF(Produit_Tarif_Stock!#REF!&lt;&gt;0,Produit_Tarif_Stock!#REF!,"")</f>
        <v>#REF!</v>
      </c>
      <c r="K3555" s="2" t="e">
        <f>IF(Produit_Tarif_Stock!#REF!&lt;&gt;0,Produit_Tarif_Stock!#REF!,"")</f>
        <v>#REF!</v>
      </c>
      <c r="L3555" s="114" t="e">
        <f>IF(Produit_Tarif_Stock!#REF!&lt;&gt;0,Produit_Tarif_Stock!#REF!,"")</f>
        <v>#REF!</v>
      </c>
      <c r="M3555" s="114" t="e">
        <f>IF(Produit_Tarif_Stock!#REF!&lt;&gt;0,Produit_Tarif_Stock!#REF!,"")</f>
        <v>#REF!</v>
      </c>
      <c r="N3555" s="454"/>
      <c r="P3555" s="2" t="e">
        <f>IF(Produit_Tarif_Stock!#REF!&lt;&gt;0,Produit_Tarif_Stock!#REF!,"")</f>
        <v>#REF!</v>
      </c>
      <c r="Q3555" s="518" t="e">
        <f>IF(Produit_Tarif_Stock!#REF!&lt;&gt;0,(E3555-(E3555*H3555)-Produit_Tarif_Stock!#REF!)/Produit_Tarif_Stock!#REF!*100,(E3555-(E3555*H3555)-Produit_Tarif_Stock!#REF!)/Produit_Tarif_Stock!#REF!*100)</f>
        <v>#REF!</v>
      </c>
      <c r="R3555" s="523">
        <f t="shared" si="113"/>
        <v>0</v>
      </c>
      <c r="S3555" s="524" t="e">
        <f>Produit_Tarif_Stock!#REF!</f>
        <v>#REF!</v>
      </c>
    </row>
    <row r="3556" spans="1:19" ht="24.75" customHeight="1">
      <c r="A3556" s="228" t="e">
        <f>Produit_Tarif_Stock!#REF!</f>
        <v>#REF!</v>
      </c>
      <c r="B3556" s="118" t="e">
        <f>IF(Produit_Tarif_Stock!#REF!&lt;&gt;"",Produit_Tarif_Stock!#REF!,"")</f>
        <v>#REF!</v>
      </c>
      <c r="C3556" s="502" t="e">
        <f>IF(Produit_Tarif_Stock!#REF!&lt;&gt;"",Produit_Tarif_Stock!#REF!,"")</f>
        <v>#REF!</v>
      </c>
      <c r="D3556" s="505" t="e">
        <f>IF(Produit_Tarif_Stock!#REF!&lt;&gt;"",Produit_Tarif_Stock!#REF!,"")</f>
        <v>#REF!</v>
      </c>
      <c r="E3556" s="514" t="e">
        <f>IF(Produit_Tarif_Stock!#REF!&lt;&gt;0,Produit_Tarif_Stock!#REF!,"")</f>
        <v>#REF!</v>
      </c>
      <c r="F3556" s="2" t="e">
        <f>IF(Produit_Tarif_Stock!#REF!&lt;&gt;"",Produit_Tarif_Stock!#REF!,"")</f>
        <v>#REF!</v>
      </c>
      <c r="G3556" s="506" t="e">
        <f>IF(Produit_Tarif_Stock!#REF!&lt;&gt;0,Produit_Tarif_Stock!#REF!,"")</f>
        <v>#REF!</v>
      </c>
      <c r="I3556" s="506" t="str">
        <f t="shared" si="112"/>
        <v/>
      </c>
      <c r="J3556" s="2" t="e">
        <f>IF(Produit_Tarif_Stock!#REF!&lt;&gt;0,Produit_Tarif_Stock!#REF!,"")</f>
        <v>#REF!</v>
      </c>
      <c r="K3556" s="2" t="e">
        <f>IF(Produit_Tarif_Stock!#REF!&lt;&gt;0,Produit_Tarif_Stock!#REF!,"")</f>
        <v>#REF!</v>
      </c>
      <c r="L3556" s="114" t="e">
        <f>IF(Produit_Tarif_Stock!#REF!&lt;&gt;0,Produit_Tarif_Stock!#REF!,"")</f>
        <v>#REF!</v>
      </c>
      <c r="M3556" s="114" t="e">
        <f>IF(Produit_Tarif_Stock!#REF!&lt;&gt;0,Produit_Tarif_Stock!#REF!,"")</f>
        <v>#REF!</v>
      </c>
      <c r="N3556" s="454"/>
      <c r="P3556" s="2" t="e">
        <f>IF(Produit_Tarif_Stock!#REF!&lt;&gt;0,Produit_Tarif_Stock!#REF!,"")</f>
        <v>#REF!</v>
      </c>
      <c r="Q3556" s="518" t="e">
        <f>IF(Produit_Tarif_Stock!#REF!&lt;&gt;0,(E3556-(E3556*H3556)-Produit_Tarif_Stock!#REF!)/Produit_Tarif_Stock!#REF!*100,(E3556-(E3556*H3556)-Produit_Tarif_Stock!#REF!)/Produit_Tarif_Stock!#REF!*100)</f>
        <v>#REF!</v>
      </c>
      <c r="R3556" s="523">
        <f t="shared" si="113"/>
        <v>0</v>
      </c>
      <c r="S3556" s="524" t="e">
        <f>Produit_Tarif_Stock!#REF!</f>
        <v>#REF!</v>
      </c>
    </row>
    <row r="3557" spans="1:19" ht="24.75" customHeight="1">
      <c r="A3557" s="228" t="e">
        <f>Produit_Tarif_Stock!#REF!</f>
        <v>#REF!</v>
      </c>
      <c r="B3557" s="118" t="e">
        <f>IF(Produit_Tarif_Stock!#REF!&lt;&gt;"",Produit_Tarif_Stock!#REF!,"")</f>
        <v>#REF!</v>
      </c>
      <c r="C3557" s="502" t="e">
        <f>IF(Produit_Tarif_Stock!#REF!&lt;&gt;"",Produit_Tarif_Stock!#REF!,"")</f>
        <v>#REF!</v>
      </c>
      <c r="D3557" s="505" t="e">
        <f>IF(Produit_Tarif_Stock!#REF!&lt;&gt;"",Produit_Tarif_Stock!#REF!,"")</f>
        <v>#REF!</v>
      </c>
      <c r="E3557" s="514" t="e">
        <f>IF(Produit_Tarif_Stock!#REF!&lt;&gt;0,Produit_Tarif_Stock!#REF!,"")</f>
        <v>#REF!</v>
      </c>
      <c r="F3557" s="2" t="e">
        <f>IF(Produit_Tarif_Stock!#REF!&lt;&gt;"",Produit_Tarif_Stock!#REF!,"")</f>
        <v>#REF!</v>
      </c>
      <c r="G3557" s="506" t="e">
        <f>IF(Produit_Tarif_Stock!#REF!&lt;&gt;0,Produit_Tarif_Stock!#REF!,"")</f>
        <v>#REF!</v>
      </c>
      <c r="I3557" s="506" t="str">
        <f t="shared" si="112"/>
        <v/>
      </c>
      <c r="J3557" s="2" t="e">
        <f>IF(Produit_Tarif_Stock!#REF!&lt;&gt;0,Produit_Tarif_Stock!#REF!,"")</f>
        <v>#REF!</v>
      </c>
      <c r="K3557" s="2" t="e">
        <f>IF(Produit_Tarif_Stock!#REF!&lt;&gt;0,Produit_Tarif_Stock!#REF!,"")</f>
        <v>#REF!</v>
      </c>
      <c r="L3557" s="114" t="e">
        <f>IF(Produit_Tarif_Stock!#REF!&lt;&gt;0,Produit_Tarif_Stock!#REF!,"")</f>
        <v>#REF!</v>
      </c>
      <c r="M3557" s="114" t="e">
        <f>IF(Produit_Tarif_Stock!#REF!&lt;&gt;0,Produit_Tarif_Stock!#REF!,"")</f>
        <v>#REF!</v>
      </c>
      <c r="N3557" s="454"/>
      <c r="P3557" s="2" t="e">
        <f>IF(Produit_Tarif_Stock!#REF!&lt;&gt;0,Produit_Tarif_Stock!#REF!,"")</f>
        <v>#REF!</v>
      </c>
      <c r="Q3557" s="518" t="e">
        <f>IF(Produit_Tarif_Stock!#REF!&lt;&gt;0,(E3557-(E3557*H3557)-Produit_Tarif_Stock!#REF!)/Produit_Tarif_Stock!#REF!*100,(E3557-(E3557*H3557)-Produit_Tarif_Stock!#REF!)/Produit_Tarif_Stock!#REF!*100)</f>
        <v>#REF!</v>
      </c>
      <c r="R3557" s="523">
        <f t="shared" si="113"/>
        <v>0</v>
      </c>
      <c r="S3557" s="524" t="e">
        <f>Produit_Tarif_Stock!#REF!</f>
        <v>#REF!</v>
      </c>
    </row>
    <row r="3558" spans="1:19" ht="24.75" customHeight="1">
      <c r="A3558" s="228" t="e">
        <f>Produit_Tarif_Stock!#REF!</f>
        <v>#REF!</v>
      </c>
      <c r="B3558" s="118" t="e">
        <f>IF(Produit_Tarif_Stock!#REF!&lt;&gt;"",Produit_Tarif_Stock!#REF!,"")</f>
        <v>#REF!</v>
      </c>
      <c r="C3558" s="502" t="e">
        <f>IF(Produit_Tarif_Stock!#REF!&lt;&gt;"",Produit_Tarif_Stock!#REF!,"")</f>
        <v>#REF!</v>
      </c>
      <c r="D3558" s="505" t="e">
        <f>IF(Produit_Tarif_Stock!#REF!&lt;&gt;"",Produit_Tarif_Stock!#REF!,"")</f>
        <v>#REF!</v>
      </c>
      <c r="E3558" s="514" t="e">
        <f>IF(Produit_Tarif_Stock!#REF!&lt;&gt;0,Produit_Tarif_Stock!#REF!,"")</f>
        <v>#REF!</v>
      </c>
      <c r="F3558" s="2" t="e">
        <f>IF(Produit_Tarif_Stock!#REF!&lt;&gt;"",Produit_Tarif_Stock!#REF!,"")</f>
        <v>#REF!</v>
      </c>
      <c r="G3558" s="506" t="e">
        <f>IF(Produit_Tarif_Stock!#REF!&lt;&gt;0,Produit_Tarif_Stock!#REF!,"")</f>
        <v>#REF!</v>
      </c>
      <c r="I3558" s="506" t="str">
        <f t="shared" si="112"/>
        <v/>
      </c>
      <c r="J3558" s="2" t="e">
        <f>IF(Produit_Tarif_Stock!#REF!&lt;&gt;0,Produit_Tarif_Stock!#REF!,"")</f>
        <v>#REF!</v>
      </c>
      <c r="K3558" s="2" t="e">
        <f>IF(Produit_Tarif_Stock!#REF!&lt;&gt;0,Produit_Tarif_Stock!#REF!,"")</f>
        <v>#REF!</v>
      </c>
      <c r="L3558" s="114" t="e">
        <f>IF(Produit_Tarif_Stock!#REF!&lt;&gt;0,Produit_Tarif_Stock!#REF!,"")</f>
        <v>#REF!</v>
      </c>
      <c r="M3558" s="114" t="e">
        <f>IF(Produit_Tarif_Stock!#REF!&lt;&gt;0,Produit_Tarif_Stock!#REF!,"")</f>
        <v>#REF!</v>
      </c>
      <c r="N3558" s="454"/>
      <c r="P3558" s="2" t="e">
        <f>IF(Produit_Tarif_Stock!#REF!&lt;&gt;0,Produit_Tarif_Stock!#REF!,"")</f>
        <v>#REF!</v>
      </c>
      <c r="Q3558" s="518" t="e">
        <f>IF(Produit_Tarif_Stock!#REF!&lt;&gt;0,(E3558-(E3558*H3558)-Produit_Tarif_Stock!#REF!)/Produit_Tarif_Stock!#REF!*100,(E3558-(E3558*H3558)-Produit_Tarif_Stock!#REF!)/Produit_Tarif_Stock!#REF!*100)</f>
        <v>#REF!</v>
      </c>
      <c r="R3558" s="523">
        <f t="shared" si="113"/>
        <v>0</v>
      </c>
      <c r="S3558" s="524" t="e">
        <f>Produit_Tarif_Stock!#REF!</f>
        <v>#REF!</v>
      </c>
    </row>
    <row r="3559" spans="1:19" ht="24.75" customHeight="1">
      <c r="A3559" s="228" t="e">
        <f>Produit_Tarif_Stock!#REF!</f>
        <v>#REF!</v>
      </c>
      <c r="B3559" s="118" t="e">
        <f>IF(Produit_Tarif_Stock!#REF!&lt;&gt;"",Produit_Tarif_Stock!#REF!,"")</f>
        <v>#REF!</v>
      </c>
      <c r="C3559" s="502" t="e">
        <f>IF(Produit_Tarif_Stock!#REF!&lt;&gt;"",Produit_Tarif_Stock!#REF!,"")</f>
        <v>#REF!</v>
      </c>
      <c r="D3559" s="505" t="e">
        <f>IF(Produit_Tarif_Stock!#REF!&lt;&gt;"",Produit_Tarif_Stock!#REF!,"")</f>
        <v>#REF!</v>
      </c>
      <c r="E3559" s="514" t="e">
        <f>IF(Produit_Tarif_Stock!#REF!&lt;&gt;0,Produit_Tarif_Stock!#REF!,"")</f>
        <v>#REF!</v>
      </c>
      <c r="F3559" s="2" t="e">
        <f>IF(Produit_Tarif_Stock!#REF!&lt;&gt;"",Produit_Tarif_Stock!#REF!,"")</f>
        <v>#REF!</v>
      </c>
      <c r="G3559" s="506" t="e">
        <f>IF(Produit_Tarif_Stock!#REF!&lt;&gt;0,Produit_Tarif_Stock!#REF!,"")</f>
        <v>#REF!</v>
      </c>
      <c r="I3559" s="506" t="str">
        <f t="shared" si="112"/>
        <v/>
      </c>
      <c r="J3559" s="2" t="e">
        <f>IF(Produit_Tarif_Stock!#REF!&lt;&gt;0,Produit_Tarif_Stock!#REF!,"")</f>
        <v>#REF!</v>
      </c>
      <c r="K3559" s="2" t="e">
        <f>IF(Produit_Tarif_Stock!#REF!&lt;&gt;0,Produit_Tarif_Stock!#REF!,"")</f>
        <v>#REF!</v>
      </c>
      <c r="L3559" s="114" t="e">
        <f>IF(Produit_Tarif_Stock!#REF!&lt;&gt;0,Produit_Tarif_Stock!#REF!,"")</f>
        <v>#REF!</v>
      </c>
      <c r="M3559" s="114" t="e">
        <f>IF(Produit_Tarif_Stock!#REF!&lt;&gt;0,Produit_Tarif_Stock!#REF!,"")</f>
        <v>#REF!</v>
      </c>
      <c r="N3559" s="454"/>
      <c r="P3559" s="2" t="e">
        <f>IF(Produit_Tarif_Stock!#REF!&lt;&gt;0,Produit_Tarif_Stock!#REF!,"")</f>
        <v>#REF!</v>
      </c>
      <c r="Q3559" s="518" t="e">
        <f>IF(Produit_Tarif_Stock!#REF!&lt;&gt;0,(E3559-(E3559*H3559)-Produit_Tarif_Stock!#REF!)/Produit_Tarif_Stock!#REF!*100,(E3559-(E3559*H3559)-Produit_Tarif_Stock!#REF!)/Produit_Tarif_Stock!#REF!*100)</f>
        <v>#REF!</v>
      </c>
      <c r="R3559" s="523">
        <f t="shared" si="113"/>
        <v>0</v>
      </c>
      <c r="S3559" s="524" t="e">
        <f>Produit_Tarif_Stock!#REF!</f>
        <v>#REF!</v>
      </c>
    </row>
    <row r="3560" spans="1:19" ht="24.75" customHeight="1">
      <c r="A3560" s="228" t="e">
        <f>Produit_Tarif_Stock!#REF!</f>
        <v>#REF!</v>
      </c>
      <c r="B3560" s="118" t="e">
        <f>IF(Produit_Tarif_Stock!#REF!&lt;&gt;"",Produit_Tarif_Stock!#REF!,"")</f>
        <v>#REF!</v>
      </c>
      <c r="C3560" s="502" t="e">
        <f>IF(Produit_Tarif_Stock!#REF!&lt;&gt;"",Produit_Tarif_Stock!#REF!,"")</f>
        <v>#REF!</v>
      </c>
      <c r="D3560" s="505" t="e">
        <f>IF(Produit_Tarif_Stock!#REF!&lt;&gt;"",Produit_Tarif_Stock!#REF!,"")</f>
        <v>#REF!</v>
      </c>
      <c r="E3560" s="514" t="e">
        <f>IF(Produit_Tarif_Stock!#REF!&lt;&gt;0,Produit_Tarif_Stock!#REF!,"")</f>
        <v>#REF!</v>
      </c>
      <c r="F3560" s="2" t="e">
        <f>IF(Produit_Tarif_Stock!#REF!&lt;&gt;"",Produit_Tarif_Stock!#REF!,"")</f>
        <v>#REF!</v>
      </c>
      <c r="G3560" s="506" t="e">
        <f>IF(Produit_Tarif_Stock!#REF!&lt;&gt;0,Produit_Tarif_Stock!#REF!,"")</f>
        <v>#REF!</v>
      </c>
      <c r="I3560" s="506" t="str">
        <f t="shared" si="112"/>
        <v/>
      </c>
      <c r="J3560" s="2" t="e">
        <f>IF(Produit_Tarif_Stock!#REF!&lt;&gt;0,Produit_Tarif_Stock!#REF!,"")</f>
        <v>#REF!</v>
      </c>
      <c r="K3560" s="2" t="e">
        <f>IF(Produit_Tarif_Stock!#REF!&lt;&gt;0,Produit_Tarif_Stock!#REF!,"")</f>
        <v>#REF!</v>
      </c>
      <c r="L3560" s="114" t="e">
        <f>IF(Produit_Tarif_Stock!#REF!&lt;&gt;0,Produit_Tarif_Stock!#REF!,"")</f>
        <v>#REF!</v>
      </c>
      <c r="M3560" s="114" t="e">
        <f>IF(Produit_Tarif_Stock!#REF!&lt;&gt;0,Produit_Tarif_Stock!#REF!,"")</f>
        <v>#REF!</v>
      </c>
      <c r="N3560" s="454"/>
      <c r="P3560" s="2" t="e">
        <f>IF(Produit_Tarif_Stock!#REF!&lt;&gt;0,Produit_Tarif_Stock!#REF!,"")</f>
        <v>#REF!</v>
      </c>
      <c r="Q3560" s="518" t="e">
        <f>IF(Produit_Tarif_Stock!#REF!&lt;&gt;0,(E3560-(E3560*H3560)-Produit_Tarif_Stock!#REF!)/Produit_Tarif_Stock!#REF!*100,(E3560-(E3560*H3560)-Produit_Tarif_Stock!#REF!)/Produit_Tarif_Stock!#REF!*100)</f>
        <v>#REF!</v>
      </c>
      <c r="R3560" s="523">
        <f t="shared" si="113"/>
        <v>0</v>
      </c>
      <c r="S3560" s="524" t="e">
        <f>Produit_Tarif_Stock!#REF!</f>
        <v>#REF!</v>
      </c>
    </row>
    <row r="3561" spans="1:19" ht="24.75" customHeight="1">
      <c r="A3561" s="228" t="e">
        <f>Produit_Tarif_Stock!#REF!</f>
        <v>#REF!</v>
      </c>
      <c r="B3561" s="118" t="e">
        <f>IF(Produit_Tarif_Stock!#REF!&lt;&gt;"",Produit_Tarif_Stock!#REF!,"")</f>
        <v>#REF!</v>
      </c>
      <c r="C3561" s="502" t="e">
        <f>IF(Produit_Tarif_Stock!#REF!&lt;&gt;"",Produit_Tarif_Stock!#REF!,"")</f>
        <v>#REF!</v>
      </c>
      <c r="D3561" s="505" t="e">
        <f>IF(Produit_Tarif_Stock!#REF!&lt;&gt;"",Produit_Tarif_Stock!#REF!,"")</f>
        <v>#REF!</v>
      </c>
      <c r="E3561" s="514" t="e">
        <f>IF(Produit_Tarif_Stock!#REF!&lt;&gt;0,Produit_Tarif_Stock!#REF!,"")</f>
        <v>#REF!</v>
      </c>
      <c r="F3561" s="2" t="e">
        <f>IF(Produit_Tarif_Stock!#REF!&lt;&gt;"",Produit_Tarif_Stock!#REF!,"")</f>
        <v>#REF!</v>
      </c>
      <c r="G3561" s="506" t="e">
        <f>IF(Produit_Tarif_Stock!#REF!&lt;&gt;0,Produit_Tarif_Stock!#REF!,"")</f>
        <v>#REF!</v>
      </c>
      <c r="I3561" s="506" t="str">
        <f t="shared" si="112"/>
        <v/>
      </c>
      <c r="J3561" s="2" t="e">
        <f>IF(Produit_Tarif_Stock!#REF!&lt;&gt;0,Produit_Tarif_Stock!#REF!,"")</f>
        <v>#REF!</v>
      </c>
      <c r="K3561" s="2" t="e">
        <f>IF(Produit_Tarif_Stock!#REF!&lt;&gt;0,Produit_Tarif_Stock!#REF!,"")</f>
        <v>#REF!</v>
      </c>
      <c r="L3561" s="114" t="e">
        <f>IF(Produit_Tarif_Stock!#REF!&lt;&gt;0,Produit_Tarif_Stock!#REF!,"")</f>
        <v>#REF!</v>
      </c>
      <c r="M3561" s="114" t="e">
        <f>IF(Produit_Tarif_Stock!#REF!&lt;&gt;0,Produit_Tarif_Stock!#REF!,"")</f>
        <v>#REF!</v>
      </c>
      <c r="N3561" s="454"/>
      <c r="P3561" s="2" t="e">
        <f>IF(Produit_Tarif_Stock!#REF!&lt;&gt;0,Produit_Tarif_Stock!#REF!,"")</f>
        <v>#REF!</v>
      </c>
      <c r="Q3561" s="518" t="e">
        <f>IF(Produit_Tarif_Stock!#REF!&lt;&gt;0,(E3561-(E3561*H3561)-Produit_Tarif_Stock!#REF!)/Produit_Tarif_Stock!#REF!*100,(E3561-(E3561*H3561)-Produit_Tarif_Stock!#REF!)/Produit_Tarif_Stock!#REF!*100)</f>
        <v>#REF!</v>
      </c>
      <c r="R3561" s="523">
        <f t="shared" si="113"/>
        <v>0</v>
      </c>
      <c r="S3561" s="524" t="e">
        <f>Produit_Tarif_Stock!#REF!</f>
        <v>#REF!</v>
      </c>
    </row>
    <row r="3562" spans="1:19" ht="24.75" customHeight="1">
      <c r="A3562" s="228" t="e">
        <f>Produit_Tarif_Stock!#REF!</f>
        <v>#REF!</v>
      </c>
      <c r="B3562" s="118" t="e">
        <f>IF(Produit_Tarif_Stock!#REF!&lt;&gt;"",Produit_Tarif_Stock!#REF!,"")</f>
        <v>#REF!</v>
      </c>
      <c r="C3562" s="502" t="e">
        <f>IF(Produit_Tarif_Stock!#REF!&lt;&gt;"",Produit_Tarif_Stock!#REF!,"")</f>
        <v>#REF!</v>
      </c>
      <c r="D3562" s="505" t="e">
        <f>IF(Produit_Tarif_Stock!#REF!&lt;&gt;"",Produit_Tarif_Stock!#REF!,"")</f>
        <v>#REF!</v>
      </c>
      <c r="E3562" s="514" t="e">
        <f>IF(Produit_Tarif_Stock!#REF!&lt;&gt;0,Produit_Tarif_Stock!#REF!,"")</f>
        <v>#REF!</v>
      </c>
      <c r="F3562" s="2" t="e">
        <f>IF(Produit_Tarif_Stock!#REF!&lt;&gt;"",Produit_Tarif_Stock!#REF!,"")</f>
        <v>#REF!</v>
      </c>
      <c r="G3562" s="506" t="e">
        <f>IF(Produit_Tarif_Stock!#REF!&lt;&gt;0,Produit_Tarif_Stock!#REF!,"")</f>
        <v>#REF!</v>
      </c>
      <c r="I3562" s="506" t="str">
        <f t="shared" si="112"/>
        <v/>
      </c>
      <c r="J3562" s="2" t="e">
        <f>IF(Produit_Tarif_Stock!#REF!&lt;&gt;0,Produit_Tarif_Stock!#REF!,"")</f>
        <v>#REF!</v>
      </c>
      <c r="K3562" s="2" t="e">
        <f>IF(Produit_Tarif_Stock!#REF!&lt;&gt;0,Produit_Tarif_Stock!#REF!,"")</f>
        <v>#REF!</v>
      </c>
      <c r="L3562" s="114" t="e">
        <f>IF(Produit_Tarif_Stock!#REF!&lt;&gt;0,Produit_Tarif_Stock!#REF!,"")</f>
        <v>#REF!</v>
      </c>
      <c r="M3562" s="114" t="e">
        <f>IF(Produit_Tarif_Stock!#REF!&lt;&gt;0,Produit_Tarif_Stock!#REF!,"")</f>
        <v>#REF!</v>
      </c>
      <c r="N3562" s="454"/>
      <c r="P3562" s="2" t="e">
        <f>IF(Produit_Tarif_Stock!#REF!&lt;&gt;0,Produit_Tarif_Stock!#REF!,"")</f>
        <v>#REF!</v>
      </c>
      <c r="Q3562" s="518" t="e">
        <f>IF(Produit_Tarif_Stock!#REF!&lt;&gt;0,(E3562-(E3562*H3562)-Produit_Tarif_Stock!#REF!)/Produit_Tarif_Stock!#REF!*100,(E3562-(E3562*H3562)-Produit_Tarif_Stock!#REF!)/Produit_Tarif_Stock!#REF!*100)</f>
        <v>#REF!</v>
      </c>
      <c r="R3562" s="523">
        <f t="shared" si="113"/>
        <v>0</v>
      </c>
      <c r="S3562" s="524" t="e">
        <f>Produit_Tarif_Stock!#REF!</f>
        <v>#REF!</v>
      </c>
    </row>
    <row r="3563" spans="1:19" ht="24.75" customHeight="1">
      <c r="A3563" s="228" t="e">
        <f>Produit_Tarif_Stock!#REF!</f>
        <v>#REF!</v>
      </c>
      <c r="B3563" s="118" t="e">
        <f>IF(Produit_Tarif_Stock!#REF!&lt;&gt;"",Produit_Tarif_Stock!#REF!,"")</f>
        <v>#REF!</v>
      </c>
      <c r="C3563" s="502" t="e">
        <f>IF(Produit_Tarif_Stock!#REF!&lt;&gt;"",Produit_Tarif_Stock!#REF!,"")</f>
        <v>#REF!</v>
      </c>
      <c r="D3563" s="505" t="e">
        <f>IF(Produit_Tarif_Stock!#REF!&lt;&gt;"",Produit_Tarif_Stock!#REF!,"")</f>
        <v>#REF!</v>
      </c>
      <c r="E3563" s="514" t="e">
        <f>IF(Produit_Tarif_Stock!#REF!&lt;&gt;0,Produit_Tarif_Stock!#REF!,"")</f>
        <v>#REF!</v>
      </c>
      <c r="F3563" s="2" t="e">
        <f>IF(Produit_Tarif_Stock!#REF!&lt;&gt;"",Produit_Tarif_Stock!#REF!,"")</f>
        <v>#REF!</v>
      </c>
      <c r="G3563" s="506" t="e">
        <f>IF(Produit_Tarif_Stock!#REF!&lt;&gt;0,Produit_Tarif_Stock!#REF!,"")</f>
        <v>#REF!</v>
      </c>
      <c r="I3563" s="506" t="str">
        <f t="shared" si="112"/>
        <v/>
      </c>
      <c r="J3563" s="2" t="e">
        <f>IF(Produit_Tarif_Stock!#REF!&lt;&gt;0,Produit_Tarif_Stock!#REF!,"")</f>
        <v>#REF!</v>
      </c>
      <c r="K3563" s="2" t="e">
        <f>IF(Produit_Tarif_Stock!#REF!&lt;&gt;0,Produit_Tarif_Stock!#REF!,"")</f>
        <v>#REF!</v>
      </c>
      <c r="L3563" s="114" t="e">
        <f>IF(Produit_Tarif_Stock!#REF!&lt;&gt;0,Produit_Tarif_Stock!#REF!,"")</f>
        <v>#REF!</v>
      </c>
      <c r="M3563" s="114" t="e">
        <f>IF(Produit_Tarif_Stock!#REF!&lt;&gt;0,Produit_Tarif_Stock!#REF!,"")</f>
        <v>#REF!</v>
      </c>
      <c r="N3563" s="454"/>
      <c r="P3563" s="2" t="e">
        <f>IF(Produit_Tarif_Stock!#REF!&lt;&gt;0,Produit_Tarif_Stock!#REF!,"")</f>
        <v>#REF!</v>
      </c>
      <c r="Q3563" s="518" t="e">
        <f>IF(Produit_Tarif_Stock!#REF!&lt;&gt;0,(E3563-(E3563*H3563)-Produit_Tarif_Stock!#REF!)/Produit_Tarif_Stock!#REF!*100,(E3563-(E3563*H3563)-Produit_Tarif_Stock!#REF!)/Produit_Tarif_Stock!#REF!*100)</f>
        <v>#REF!</v>
      </c>
      <c r="R3563" s="523">
        <f t="shared" si="113"/>
        <v>0</v>
      </c>
      <c r="S3563" s="524" t="e">
        <f>Produit_Tarif_Stock!#REF!</f>
        <v>#REF!</v>
      </c>
    </row>
    <row r="3564" spans="1:19" ht="24.75" customHeight="1">
      <c r="A3564" s="228" t="e">
        <f>Produit_Tarif_Stock!#REF!</f>
        <v>#REF!</v>
      </c>
      <c r="B3564" s="118" t="e">
        <f>IF(Produit_Tarif_Stock!#REF!&lt;&gt;"",Produit_Tarif_Stock!#REF!,"")</f>
        <v>#REF!</v>
      </c>
      <c r="C3564" s="502" t="e">
        <f>IF(Produit_Tarif_Stock!#REF!&lt;&gt;"",Produit_Tarif_Stock!#REF!,"")</f>
        <v>#REF!</v>
      </c>
      <c r="D3564" s="505" t="e">
        <f>IF(Produit_Tarif_Stock!#REF!&lt;&gt;"",Produit_Tarif_Stock!#REF!,"")</f>
        <v>#REF!</v>
      </c>
      <c r="E3564" s="514" t="e">
        <f>IF(Produit_Tarif_Stock!#REF!&lt;&gt;0,Produit_Tarif_Stock!#REF!,"")</f>
        <v>#REF!</v>
      </c>
      <c r="F3564" s="2" t="e">
        <f>IF(Produit_Tarif_Stock!#REF!&lt;&gt;"",Produit_Tarif_Stock!#REF!,"")</f>
        <v>#REF!</v>
      </c>
      <c r="G3564" s="506" t="e">
        <f>IF(Produit_Tarif_Stock!#REF!&lt;&gt;0,Produit_Tarif_Stock!#REF!,"")</f>
        <v>#REF!</v>
      </c>
      <c r="I3564" s="506" t="str">
        <f t="shared" si="112"/>
        <v/>
      </c>
      <c r="J3564" s="2" t="e">
        <f>IF(Produit_Tarif_Stock!#REF!&lt;&gt;0,Produit_Tarif_Stock!#REF!,"")</f>
        <v>#REF!</v>
      </c>
      <c r="K3564" s="2" t="e">
        <f>IF(Produit_Tarif_Stock!#REF!&lt;&gt;0,Produit_Tarif_Stock!#REF!,"")</f>
        <v>#REF!</v>
      </c>
      <c r="L3564" s="114" t="e">
        <f>IF(Produit_Tarif_Stock!#REF!&lt;&gt;0,Produit_Tarif_Stock!#REF!,"")</f>
        <v>#REF!</v>
      </c>
      <c r="M3564" s="114" t="e">
        <f>IF(Produit_Tarif_Stock!#REF!&lt;&gt;0,Produit_Tarif_Stock!#REF!,"")</f>
        <v>#REF!</v>
      </c>
      <c r="N3564" s="454"/>
      <c r="P3564" s="2" t="e">
        <f>IF(Produit_Tarif_Stock!#REF!&lt;&gt;0,Produit_Tarif_Stock!#REF!,"")</f>
        <v>#REF!</v>
      </c>
      <c r="Q3564" s="518" t="e">
        <f>IF(Produit_Tarif_Stock!#REF!&lt;&gt;0,(E3564-(E3564*H3564)-Produit_Tarif_Stock!#REF!)/Produit_Tarif_Stock!#REF!*100,(E3564-(E3564*H3564)-Produit_Tarif_Stock!#REF!)/Produit_Tarif_Stock!#REF!*100)</f>
        <v>#REF!</v>
      </c>
      <c r="R3564" s="523">
        <f t="shared" si="113"/>
        <v>0</v>
      </c>
      <c r="S3564" s="524" t="e">
        <f>Produit_Tarif_Stock!#REF!</f>
        <v>#REF!</v>
      </c>
    </row>
    <row r="3565" spans="1:19" ht="24.75" customHeight="1">
      <c r="A3565" s="228" t="e">
        <f>Produit_Tarif_Stock!#REF!</f>
        <v>#REF!</v>
      </c>
      <c r="B3565" s="118" t="e">
        <f>IF(Produit_Tarif_Stock!#REF!&lt;&gt;"",Produit_Tarif_Stock!#REF!,"")</f>
        <v>#REF!</v>
      </c>
      <c r="C3565" s="502" t="e">
        <f>IF(Produit_Tarif_Stock!#REF!&lt;&gt;"",Produit_Tarif_Stock!#REF!,"")</f>
        <v>#REF!</v>
      </c>
      <c r="D3565" s="505" t="e">
        <f>IF(Produit_Tarif_Stock!#REF!&lt;&gt;"",Produit_Tarif_Stock!#REF!,"")</f>
        <v>#REF!</v>
      </c>
      <c r="E3565" s="514" t="e">
        <f>IF(Produit_Tarif_Stock!#REF!&lt;&gt;0,Produit_Tarif_Stock!#REF!,"")</f>
        <v>#REF!</v>
      </c>
      <c r="F3565" s="2" t="e">
        <f>IF(Produit_Tarif_Stock!#REF!&lt;&gt;"",Produit_Tarif_Stock!#REF!,"")</f>
        <v>#REF!</v>
      </c>
      <c r="G3565" s="506" t="e">
        <f>IF(Produit_Tarif_Stock!#REF!&lt;&gt;0,Produit_Tarif_Stock!#REF!,"")</f>
        <v>#REF!</v>
      </c>
      <c r="I3565" s="506" t="str">
        <f t="shared" si="112"/>
        <v/>
      </c>
      <c r="J3565" s="2" t="e">
        <f>IF(Produit_Tarif_Stock!#REF!&lt;&gt;0,Produit_Tarif_Stock!#REF!,"")</f>
        <v>#REF!</v>
      </c>
      <c r="K3565" s="2" t="e">
        <f>IF(Produit_Tarif_Stock!#REF!&lt;&gt;0,Produit_Tarif_Stock!#REF!,"")</f>
        <v>#REF!</v>
      </c>
      <c r="L3565" s="114" t="e">
        <f>IF(Produit_Tarif_Stock!#REF!&lt;&gt;0,Produit_Tarif_Stock!#REF!,"")</f>
        <v>#REF!</v>
      </c>
      <c r="M3565" s="114" t="e">
        <f>IF(Produit_Tarif_Stock!#REF!&lt;&gt;0,Produit_Tarif_Stock!#REF!,"")</f>
        <v>#REF!</v>
      </c>
      <c r="N3565" s="454"/>
      <c r="P3565" s="2" t="e">
        <f>IF(Produit_Tarif_Stock!#REF!&lt;&gt;0,Produit_Tarif_Stock!#REF!,"")</f>
        <v>#REF!</v>
      </c>
      <c r="Q3565" s="518" t="e">
        <f>IF(Produit_Tarif_Stock!#REF!&lt;&gt;0,(E3565-(E3565*H3565)-Produit_Tarif_Stock!#REF!)/Produit_Tarif_Stock!#REF!*100,(E3565-(E3565*H3565)-Produit_Tarif_Stock!#REF!)/Produit_Tarif_Stock!#REF!*100)</f>
        <v>#REF!</v>
      </c>
      <c r="R3565" s="523">
        <f t="shared" si="113"/>
        <v>0</v>
      </c>
      <c r="S3565" s="524" t="e">
        <f>Produit_Tarif_Stock!#REF!</f>
        <v>#REF!</v>
      </c>
    </row>
    <row r="3566" spans="1:19" ht="24.75" customHeight="1">
      <c r="A3566" s="228" t="e">
        <f>Produit_Tarif_Stock!#REF!</f>
        <v>#REF!</v>
      </c>
      <c r="B3566" s="118" t="e">
        <f>IF(Produit_Tarif_Stock!#REF!&lt;&gt;"",Produit_Tarif_Stock!#REF!,"")</f>
        <v>#REF!</v>
      </c>
      <c r="C3566" s="502" t="e">
        <f>IF(Produit_Tarif_Stock!#REF!&lt;&gt;"",Produit_Tarif_Stock!#REF!,"")</f>
        <v>#REF!</v>
      </c>
      <c r="D3566" s="505" t="e">
        <f>IF(Produit_Tarif_Stock!#REF!&lt;&gt;"",Produit_Tarif_Stock!#REF!,"")</f>
        <v>#REF!</v>
      </c>
      <c r="E3566" s="514" t="e">
        <f>IF(Produit_Tarif_Stock!#REF!&lt;&gt;0,Produit_Tarif_Stock!#REF!,"")</f>
        <v>#REF!</v>
      </c>
      <c r="F3566" s="2" t="e">
        <f>IF(Produit_Tarif_Stock!#REF!&lt;&gt;"",Produit_Tarif_Stock!#REF!,"")</f>
        <v>#REF!</v>
      </c>
      <c r="G3566" s="506" t="e">
        <f>IF(Produit_Tarif_Stock!#REF!&lt;&gt;0,Produit_Tarif_Stock!#REF!,"")</f>
        <v>#REF!</v>
      </c>
      <c r="I3566" s="506" t="str">
        <f t="shared" si="112"/>
        <v/>
      </c>
      <c r="J3566" s="2" t="e">
        <f>IF(Produit_Tarif_Stock!#REF!&lt;&gt;0,Produit_Tarif_Stock!#REF!,"")</f>
        <v>#REF!</v>
      </c>
      <c r="K3566" s="2" t="e">
        <f>IF(Produit_Tarif_Stock!#REF!&lt;&gt;0,Produit_Tarif_Stock!#REF!,"")</f>
        <v>#REF!</v>
      </c>
      <c r="L3566" s="114" t="e">
        <f>IF(Produit_Tarif_Stock!#REF!&lt;&gt;0,Produit_Tarif_Stock!#REF!,"")</f>
        <v>#REF!</v>
      </c>
      <c r="M3566" s="114" t="e">
        <f>IF(Produit_Tarif_Stock!#REF!&lt;&gt;0,Produit_Tarif_Stock!#REF!,"")</f>
        <v>#REF!</v>
      </c>
      <c r="N3566" s="454"/>
      <c r="P3566" s="2" t="e">
        <f>IF(Produit_Tarif_Stock!#REF!&lt;&gt;0,Produit_Tarif_Stock!#REF!,"")</f>
        <v>#REF!</v>
      </c>
      <c r="Q3566" s="518" t="e">
        <f>IF(Produit_Tarif_Stock!#REF!&lt;&gt;0,(E3566-(E3566*H3566)-Produit_Tarif_Stock!#REF!)/Produit_Tarif_Stock!#REF!*100,(E3566-(E3566*H3566)-Produit_Tarif_Stock!#REF!)/Produit_Tarif_Stock!#REF!*100)</f>
        <v>#REF!</v>
      </c>
      <c r="R3566" s="523">
        <f t="shared" si="113"/>
        <v>0</v>
      </c>
      <c r="S3566" s="524" t="e">
        <f>Produit_Tarif_Stock!#REF!</f>
        <v>#REF!</v>
      </c>
    </row>
    <row r="3567" spans="1:19" ht="24.75" customHeight="1">
      <c r="A3567" s="228" t="e">
        <f>Produit_Tarif_Stock!#REF!</f>
        <v>#REF!</v>
      </c>
      <c r="B3567" s="118" t="e">
        <f>IF(Produit_Tarif_Stock!#REF!&lt;&gt;"",Produit_Tarif_Stock!#REF!,"")</f>
        <v>#REF!</v>
      </c>
      <c r="C3567" s="502" t="e">
        <f>IF(Produit_Tarif_Stock!#REF!&lt;&gt;"",Produit_Tarif_Stock!#REF!,"")</f>
        <v>#REF!</v>
      </c>
      <c r="D3567" s="505" t="e">
        <f>IF(Produit_Tarif_Stock!#REF!&lt;&gt;"",Produit_Tarif_Stock!#REF!,"")</f>
        <v>#REF!</v>
      </c>
      <c r="E3567" s="514" t="e">
        <f>IF(Produit_Tarif_Stock!#REF!&lt;&gt;0,Produit_Tarif_Stock!#REF!,"")</f>
        <v>#REF!</v>
      </c>
      <c r="F3567" s="2" t="e">
        <f>IF(Produit_Tarif_Stock!#REF!&lt;&gt;"",Produit_Tarif_Stock!#REF!,"")</f>
        <v>#REF!</v>
      </c>
      <c r="G3567" s="506" t="e">
        <f>IF(Produit_Tarif_Stock!#REF!&lt;&gt;0,Produit_Tarif_Stock!#REF!,"")</f>
        <v>#REF!</v>
      </c>
      <c r="I3567" s="506" t="str">
        <f t="shared" si="112"/>
        <v/>
      </c>
      <c r="J3567" s="2" t="e">
        <f>IF(Produit_Tarif_Stock!#REF!&lt;&gt;0,Produit_Tarif_Stock!#REF!,"")</f>
        <v>#REF!</v>
      </c>
      <c r="K3567" s="2" t="e">
        <f>IF(Produit_Tarif_Stock!#REF!&lt;&gt;0,Produit_Tarif_Stock!#REF!,"")</f>
        <v>#REF!</v>
      </c>
      <c r="L3567" s="114" t="e">
        <f>IF(Produit_Tarif_Stock!#REF!&lt;&gt;0,Produit_Tarif_Stock!#REF!,"")</f>
        <v>#REF!</v>
      </c>
      <c r="M3567" s="114" t="e">
        <f>IF(Produit_Tarif_Stock!#REF!&lt;&gt;0,Produit_Tarif_Stock!#REF!,"")</f>
        <v>#REF!</v>
      </c>
      <c r="N3567" s="454"/>
      <c r="P3567" s="2" t="e">
        <f>IF(Produit_Tarif_Stock!#REF!&lt;&gt;0,Produit_Tarif_Stock!#REF!,"")</f>
        <v>#REF!</v>
      </c>
      <c r="Q3567" s="518" t="e">
        <f>IF(Produit_Tarif_Stock!#REF!&lt;&gt;0,(E3567-(E3567*H3567)-Produit_Tarif_Stock!#REF!)/Produit_Tarif_Stock!#REF!*100,(E3567-(E3567*H3567)-Produit_Tarif_Stock!#REF!)/Produit_Tarif_Stock!#REF!*100)</f>
        <v>#REF!</v>
      </c>
      <c r="R3567" s="523">
        <f t="shared" si="113"/>
        <v>0</v>
      </c>
      <c r="S3567" s="524" t="e">
        <f>Produit_Tarif_Stock!#REF!</f>
        <v>#REF!</v>
      </c>
    </row>
    <row r="3568" spans="1:19" ht="24.75" customHeight="1">
      <c r="A3568" s="228" t="e">
        <f>Produit_Tarif_Stock!#REF!</f>
        <v>#REF!</v>
      </c>
      <c r="B3568" s="118" t="e">
        <f>IF(Produit_Tarif_Stock!#REF!&lt;&gt;"",Produit_Tarif_Stock!#REF!,"")</f>
        <v>#REF!</v>
      </c>
      <c r="C3568" s="502" t="e">
        <f>IF(Produit_Tarif_Stock!#REF!&lt;&gt;"",Produit_Tarif_Stock!#REF!,"")</f>
        <v>#REF!</v>
      </c>
      <c r="D3568" s="505" t="e">
        <f>IF(Produit_Tarif_Stock!#REF!&lt;&gt;"",Produit_Tarif_Stock!#REF!,"")</f>
        <v>#REF!</v>
      </c>
      <c r="E3568" s="514" t="e">
        <f>IF(Produit_Tarif_Stock!#REF!&lt;&gt;0,Produit_Tarif_Stock!#REF!,"")</f>
        <v>#REF!</v>
      </c>
      <c r="F3568" s="2" t="e">
        <f>IF(Produit_Tarif_Stock!#REF!&lt;&gt;"",Produit_Tarif_Stock!#REF!,"")</f>
        <v>#REF!</v>
      </c>
      <c r="G3568" s="506" t="e">
        <f>IF(Produit_Tarif_Stock!#REF!&lt;&gt;0,Produit_Tarif_Stock!#REF!,"")</f>
        <v>#REF!</v>
      </c>
      <c r="I3568" s="506" t="str">
        <f t="shared" si="112"/>
        <v/>
      </c>
      <c r="J3568" s="2" t="e">
        <f>IF(Produit_Tarif_Stock!#REF!&lt;&gt;0,Produit_Tarif_Stock!#REF!,"")</f>
        <v>#REF!</v>
      </c>
      <c r="K3568" s="2" t="e">
        <f>IF(Produit_Tarif_Stock!#REF!&lt;&gt;0,Produit_Tarif_Stock!#REF!,"")</f>
        <v>#REF!</v>
      </c>
      <c r="L3568" s="114" t="e">
        <f>IF(Produit_Tarif_Stock!#REF!&lt;&gt;0,Produit_Tarif_Stock!#REF!,"")</f>
        <v>#REF!</v>
      </c>
      <c r="M3568" s="114" t="e">
        <f>IF(Produit_Tarif_Stock!#REF!&lt;&gt;0,Produit_Tarif_Stock!#REF!,"")</f>
        <v>#REF!</v>
      </c>
      <c r="N3568" s="454"/>
      <c r="P3568" s="2" t="e">
        <f>IF(Produit_Tarif_Stock!#REF!&lt;&gt;0,Produit_Tarif_Stock!#REF!,"")</f>
        <v>#REF!</v>
      </c>
      <c r="Q3568" s="518" t="e">
        <f>IF(Produit_Tarif_Stock!#REF!&lt;&gt;0,(E3568-(E3568*H3568)-Produit_Tarif_Stock!#REF!)/Produit_Tarif_Stock!#REF!*100,(E3568-(E3568*H3568)-Produit_Tarif_Stock!#REF!)/Produit_Tarif_Stock!#REF!*100)</f>
        <v>#REF!</v>
      </c>
      <c r="R3568" s="523">
        <f t="shared" si="113"/>
        <v>0</v>
      </c>
      <c r="S3568" s="524" t="e">
        <f>Produit_Tarif_Stock!#REF!</f>
        <v>#REF!</v>
      </c>
    </row>
    <row r="3569" spans="1:19" ht="24.75" customHeight="1">
      <c r="A3569" s="228" t="e">
        <f>Produit_Tarif_Stock!#REF!</f>
        <v>#REF!</v>
      </c>
      <c r="B3569" s="118" t="e">
        <f>IF(Produit_Tarif_Stock!#REF!&lt;&gt;"",Produit_Tarif_Stock!#REF!,"")</f>
        <v>#REF!</v>
      </c>
      <c r="C3569" s="502" t="e">
        <f>IF(Produit_Tarif_Stock!#REF!&lt;&gt;"",Produit_Tarif_Stock!#REF!,"")</f>
        <v>#REF!</v>
      </c>
      <c r="D3569" s="505" t="e">
        <f>IF(Produit_Tarif_Stock!#REF!&lt;&gt;"",Produit_Tarif_Stock!#REF!,"")</f>
        <v>#REF!</v>
      </c>
      <c r="E3569" s="514" t="e">
        <f>IF(Produit_Tarif_Stock!#REF!&lt;&gt;0,Produit_Tarif_Stock!#REF!,"")</f>
        <v>#REF!</v>
      </c>
      <c r="F3569" s="2" t="e">
        <f>IF(Produit_Tarif_Stock!#REF!&lt;&gt;"",Produit_Tarif_Stock!#REF!,"")</f>
        <v>#REF!</v>
      </c>
      <c r="G3569" s="506" t="e">
        <f>IF(Produit_Tarif_Stock!#REF!&lt;&gt;0,Produit_Tarif_Stock!#REF!,"")</f>
        <v>#REF!</v>
      </c>
      <c r="I3569" s="506" t="str">
        <f t="shared" si="112"/>
        <v/>
      </c>
      <c r="J3569" s="2" t="e">
        <f>IF(Produit_Tarif_Stock!#REF!&lt;&gt;0,Produit_Tarif_Stock!#REF!,"")</f>
        <v>#REF!</v>
      </c>
      <c r="K3569" s="2" t="e">
        <f>IF(Produit_Tarif_Stock!#REF!&lt;&gt;0,Produit_Tarif_Stock!#REF!,"")</f>
        <v>#REF!</v>
      </c>
      <c r="L3569" s="114" t="e">
        <f>IF(Produit_Tarif_Stock!#REF!&lt;&gt;0,Produit_Tarif_Stock!#REF!,"")</f>
        <v>#REF!</v>
      </c>
      <c r="M3569" s="114" t="e">
        <f>IF(Produit_Tarif_Stock!#REF!&lt;&gt;0,Produit_Tarif_Stock!#REF!,"")</f>
        <v>#REF!</v>
      </c>
      <c r="N3569" s="454"/>
      <c r="P3569" s="2" t="e">
        <f>IF(Produit_Tarif_Stock!#REF!&lt;&gt;0,Produit_Tarif_Stock!#REF!,"")</f>
        <v>#REF!</v>
      </c>
      <c r="Q3569" s="518" t="e">
        <f>IF(Produit_Tarif_Stock!#REF!&lt;&gt;0,(E3569-(E3569*H3569)-Produit_Tarif_Stock!#REF!)/Produit_Tarif_Stock!#REF!*100,(E3569-(E3569*H3569)-Produit_Tarif_Stock!#REF!)/Produit_Tarif_Stock!#REF!*100)</f>
        <v>#REF!</v>
      </c>
      <c r="R3569" s="523">
        <f t="shared" si="113"/>
        <v>0</v>
      </c>
      <c r="S3569" s="524" t="e">
        <f>Produit_Tarif_Stock!#REF!</f>
        <v>#REF!</v>
      </c>
    </row>
    <row r="3570" spans="1:19" ht="24.75" customHeight="1">
      <c r="A3570" s="228" t="e">
        <f>Produit_Tarif_Stock!#REF!</f>
        <v>#REF!</v>
      </c>
      <c r="B3570" s="118" t="e">
        <f>IF(Produit_Tarif_Stock!#REF!&lt;&gt;"",Produit_Tarif_Stock!#REF!,"")</f>
        <v>#REF!</v>
      </c>
      <c r="C3570" s="502" t="e">
        <f>IF(Produit_Tarif_Stock!#REF!&lt;&gt;"",Produit_Tarif_Stock!#REF!,"")</f>
        <v>#REF!</v>
      </c>
      <c r="D3570" s="505" t="e">
        <f>IF(Produit_Tarif_Stock!#REF!&lt;&gt;"",Produit_Tarif_Stock!#REF!,"")</f>
        <v>#REF!</v>
      </c>
      <c r="E3570" s="514" t="e">
        <f>IF(Produit_Tarif_Stock!#REF!&lt;&gt;0,Produit_Tarif_Stock!#REF!,"")</f>
        <v>#REF!</v>
      </c>
      <c r="F3570" s="2" t="e">
        <f>IF(Produit_Tarif_Stock!#REF!&lt;&gt;"",Produit_Tarif_Stock!#REF!,"")</f>
        <v>#REF!</v>
      </c>
      <c r="G3570" s="506" t="e">
        <f>IF(Produit_Tarif_Stock!#REF!&lt;&gt;0,Produit_Tarif_Stock!#REF!,"")</f>
        <v>#REF!</v>
      </c>
      <c r="I3570" s="506" t="str">
        <f t="shared" si="112"/>
        <v/>
      </c>
      <c r="J3570" s="2" t="e">
        <f>IF(Produit_Tarif_Stock!#REF!&lt;&gt;0,Produit_Tarif_Stock!#REF!,"")</f>
        <v>#REF!</v>
      </c>
      <c r="K3570" s="2" t="e">
        <f>IF(Produit_Tarif_Stock!#REF!&lt;&gt;0,Produit_Tarif_Stock!#REF!,"")</f>
        <v>#REF!</v>
      </c>
      <c r="L3570" s="114" t="e">
        <f>IF(Produit_Tarif_Stock!#REF!&lt;&gt;0,Produit_Tarif_Stock!#REF!,"")</f>
        <v>#REF!</v>
      </c>
      <c r="M3570" s="114" t="e">
        <f>IF(Produit_Tarif_Stock!#REF!&lt;&gt;0,Produit_Tarif_Stock!#REF!,"")</f>
        <v>#REF!</v>
      </c>
      <c r="N3570" s="454"/>
      <c r="P3570" s="2" t="e">
        <f>IF(Produit_Tarif_Stock!#REF!&lt;&gt;0,Produit_Tarif_Stock!#REF!,"")</f>
        <v>#REF!</v>
      </c>
      <c r="Q3570" s="518" t="e">
        <f>IF(Produit_Tarif_Stock!#REF!&lt;&gt;0,(E3570-(E3570*H3570)-Produit_Tarif_Stock!#REF!)/Produit_Tarif_Stock!#REF!*100,(E3570-(E3570*H3570)-Produit_Tarif_Stock!#REF!)/Produit_Tarif_Stock!#REF!*100)</f>
        <v>#REF!</v>
      </c>
      <c r="R3570" s="523">
        <f t="shared" si="113"/>
        <v>0</v>
      </c>
      <c r="S3570" s="524" t="e">
        <f>Produit_Tarif_Stock!#REF!</f>
        <v>#REF!</v>
      </c>
    </row>
    <row r="3571" spans="1:19" ht="24.75" customHeight="1">
      <c r="A3571" s="228" t="e">
        <f>Produit_Tarif_Stock!#REF!</f>
        <v>#REF!</v>
      </c>
      <c r="B3571" s="118" t="e">
        <f>IF(Produit_Tarif_Stock!#REF!&lt;&gt;"",Produit_Tarif_Stock!#REF!,"")</f>
        <v>#REF!</v>
      </c>
      <c r="C3571" s="502" t="e">
        <f>IF(Produit_Tarif_Stock!#REF!&lt;&gt;"",Produit_Tarif_Stock!#REF!,"")</f>
        <v>#REF!</v>
      </c>
      <c r="D3571" s="505" t="e">
        <f>IF(Produit_Tarif_Stock!#REF!&lt;&gt;"",Produit_Tarif_Stock!#REF!,"")</f>
        <v>#REF!</v>
      </c>
      <c r="E3571" s="514" t="e">
        <f>IF(Produit_Tarif_Stock!#REF!&lt;&gt;0,Produit_Tarif_Stock!#REF!,"")</f>
        <v>#REF!</v>
      </c>
      <c r="F3571" s="2" t="e">
        <f>IF(Produit_Tarif_Stock!#REF!&lt;&gt;"",Produit_Tarif_Stock!#REF!,"")</f>
        <v>#REF!</v>
      </c>
      <c r="G3571" s="506" t="e">
        <f>IF(Produit_Tarif_Stock!#REF!&lt;&gt;0,Produit_Tarif_Stock!#REF!,"")</f>
        <v>#REF!</v>
      </c>
      <c r="I3571" s="506" t="str">
        <f t="shared" si="112"/>
        <v/>
      </c>
      <c r="J3571" s="2" t="e">
        <f>IF(Produit_Tarif_Stock!#REF!&lt;&gt;0,Produit_Tarif_Stock!#REF!,"")</f>
        <v>#REF!</v>
      </c>
      <c r="K3571" s="2" t="e">
        <f>IF(Produit_Tarif_Stock!#REF!&lt;&gt;0,Produit_Tarif_Stock!#REF!,"")</f>
        <v>#REF!</v>
      </c>
      <c r="L3571" s="114" t="e">
        <f>IF(Produit_Tarif_Stock!#REF!&lt;&gt;0,Produit_Tarif_Stock!#REF!,"")</f>
        <v>#REF!</v>
      </c>
      <c r="M3571" s="114" t="e">
        <f>IF(Produit_Tarif_Stock!#REF!&lt;&gt;0,Produit_Tarif_Stock!#REF!,"")</f>
        <v>#REF!</v>
      </c>
      <c r="N3571" s="454"/>
      <c r="P3571" s="2" t="e">
        <f>IF(Produit_Tarif_Stock!#REF!&lt;&gt;0,Produit_Tarif_Stock!#REF!,"")</f>
        <v>#REF!</v>
      </c>
      <c r="Q3571" s="518" t="e">
        <f>IF(Produit_Tarif_Stock!#REF!&lt;&gt;0,(E3571-(E3571*H3571)-Produit_Tarif_Stock!#REF!)/Produit_Tarif_Stock!#REF!*100,(E3571-(E3571*H3571)-Produit_Tarif_Stock!#REF!)/Produit_Tarif_Stock!#REF!*100)</f>
        <v>#REF!</v>
      </c>
      <c r="R3571" s="523">
        <f t="shared" si="113"/>
        <v>0</v>
      </c>
      <c r="S3571" s="524" t="e">
        <f>Produit_Tarif_Stock!#REF!</f>
        <v>#REF!</v>
      </c>
    </row>
    <row r="3572" spans="1:19" ht="24.75" customHeight="1">
      <c r="A3572" s="228" t="e">
        <f>Produit_Tarif_Stock!#REF!</f>
        <v>#REF!</v>
      </c>
      <c r="B3572" s="118" t="e">
        <f>IF(Produit_Tarif_Stock!#REF!&lt;&gt;"",Produit_Tarif_Stock!#REF!,"")</f>
        <v>#REF!</v>
      </c>
      <c r="C3572" s="502" t="e">
        <f>IF(Produit_Tarif_Stock!#REF!&lt;&gt;"",Produit_Tarif_Stock!#REF!,"")</f>
        <v>#REF!</v>
      </c>
      <c r="D3572" s="505" t="e">
        <f>IF(Produit_Tarif_Stock!#REF!&lt;&gt;"",Produit_Tarif_Stock!#REF!,"")</f>
        <v>#REF!</v>
      </c>
      <c r="E3572" s="514" t="e">
        <f>IF(Produit_Tarif_Stock!#REF!&lt;&gt;0,Produit_Tarif_Stock!#REF!,"")</f>
        <v>#REF!</v>
      </c>
      <c r="F3572" s="2" t="e">
        <f>IF(Produit_Tarif_Stock!#REF!&lt;&gt;"",Produit_Tarif_Stock!#REF!,"")</f>
        <v>#REF!</v>
      </c>
      <c r="G3572" s="506" t="e">
        <f>IF(Produit_Tarif_Stock!#REF!&lt;&gt;0,Produit_Tarif_Stock!#REF!,"")</f>
        <v>#REF!</v>
      </c>
      <c r="I3572" s="506" t="str">
        <f t="shared" si="112"/>
        <v/>
      </c>
      <c r="J3572" s="2" t="e">
        <f>IF(Produit_Tarif_Stock!#REF!&lt;&gt;0,Produit_Tarif_Stock!#REF!,"")</f>
        <v>#REF!</v>
      </c>
      <c r="K3572" s="2" t="e">
        <f>IF(Produit_Tarif_Stock!#REF!&lt;&gt;0,Produit_Tarif_Stock!#REF!,"")</f>
        <v>#REF!</v>
      </c>
      <c r="L3572" s="114" t="e">
        <f>IF(Produit_Tarif_Stock!#REF!&lt;&gt;0,Produit_Tarif_Stock!#REF!,"")</f>
        <v>#REF!</v>
      </c>
      <c r="M3572" s="114" t="e">
        <f>IF(Produit_Tarif_Stock!#REF!&lt;&gt;0,Produit_Tarif_Stock!#REF!,"")</f>
        <v>#REF!</v>
      </c>
      <c r="N3572" s="454"/>
      <c r="P3572" s="2" t="e">
        <f>IF(Produit_Tarif_Stock!#REF!&lt;&gt;0,Produit_Tarif_Stock!#REF!,"")</f>
        <v>#REF!</v>
      </c>
      <c r="Q3572" s="518" t="e">
        <f>IF(Produit_Tarif_Stock!#REF!&lt;&gt;0,(E3572-(E3572*H3572)-Produit_Tarif_Stock!#REF!)/Produit_Tarif_Stock!#REF!*100,(E3572-(E3572*H3572)-Produit_Tarif_Stock!#REF!)/Produit_Tarif_Stock!#REF!*100)</f>
        <v>#REF!</v>
      </c>
      <c r="R3572" s="523">
        <f t="shared" si="113"/>
        <v>0</v>
      </c>
      <c r="S3572" s="524" t="e">
        <f>Produit_Tarif_Stock!#REF!</f>
        <v>#REF!</v>
      </c>
    </row>
    <row r="3573" spans="1:19" ht="24.75" customHeight="1">
      <c r="A3573" s="228" t="e">
        <f>Produit_Tarif_Stock!#REF!</f>
        <v>#REF!</v>
      </c>
      <c r="B3573" s="118" t="e">
        <f>IF(Produit_Tarif_Stock!#REF!&lt;&gt;"",Produit_Tarif_Stock!#REF!,"")</f>
        <v>#REF!</v>
      </c>
      <c r="C3573" s="502" t="e">
        <f>IF(Produit_Tarif_Stock!#REF!&lt;&gt;"",Produit_Tarif_Stock!#REF!,"")</f>
        <v>#REF!</v>
      </c>
      <c r="D3573" s="505" t="e">
        <f>IF(Produit_Tarif_Stock!#REF!&lt;&gt;"",Produit_Tarif_Stock!#REF!,"")</f>
        <v>#REF!</v>
      </c>
      <c r="E3573" s="514" t="e">
        <f>IF(Produit_Tarif_Stock!#REF!&lt;&gt;0,Produit_Tarif_Stock!#REF!,"")</f>
        <v>#REF!</v>
      </c>
      <c r="F3573" s="2" t="e">
        <f>IF(Produit_Tarif_Stock!#REF!&lt;&gt;"",Produit_Tarif_Stock!#REF!,"")</f>
        <v>#REF!</v>
      </c>
      <c r="G3573" s="506" t="e">
        <f>IF(Produit_Tarif_Stock!#REF!&lt;&gt;0,Produit_Tarif_Stock!#REF!,"")</f>
        <v>#REF!</v>
      </c>
      <c r="I3573" s="506" t="str">
        <f t="shared" si="112"/>
        <v/>
      </c>
      <c r="J3573" s="2" t="e">
        <f>IF(Produit_Tarif_Stock!#REF!&lt;&gt;0,Produit_Tarif_Stock!#REF!,"")</f>
        <v>#REF!</v>
      </c>
      <c r="K3573" s="2" t="e">
        <f>IF(Produit_Tarif_Stock!#REF!&lt;&gt;0,Produit_Tarif_Stock!#REF!,"")</f>
        <v>#REF!</v>
      </c>
      <c r="L3573" s="114" t="e">
        <f>IF(Produit_Tarif_Stock!#REF!&lt;&gt;0,Produit_Tarif_Stock!#REF!,"")</f>
        <v>#REF!</v>
      </c>
      <c r="M3573" s="114" t="e">
        <f>IF(Produit_Tarif_Stock!#REF!&lt;&gt;0,Produit_Tarif_Stock!#REF!,"")</f>
        <v>#REF!</v>
      </c>
      <c r="N3573" s="454"/>
      <c r="P3573" s="2" t="e">
        <f>IF(Produit_Tarif_Stock!#REF!&lt;&gt;0,Produit_Tarif_Stock!#REF!,"")</f>
        <v>#REF!</v>
      </c>
      <c r="Q3573" s="518" t="e">
        <f>IF(Produit_Tarif_Stock!#REF!&lt;&gt;0,(E3573-(E3573*H3573)-Produit_Tarif_Stock!#REF!)/Produit_Tarif_Stock!#REF!*100,(E3573-(E3573*H3573)-Produit_Tarif_Stock!#REF!)/Produit_Tarif_Stock!#REF!*100)</f>
        <v>#REF!</v>
      </c>
      <c r="R3573" s="523">
        <f t="shared" si="113"/>
        <v>0</v>
      </c>
      <c r="S3573" s="524" t="e">
        <f>Produit_Tarif_Stock!#REF!</f>
        <v>#REF!</v>
      </c>
    </row>
    <row r="3574" spans="1:19" ht="24.75" customHeight="1">
      <c r="A3574" s="228" t="e">
        <f>Produit_Tarif_Stock!#REF!</f>
        <v>#REF!</v>
      </c>
      <c r="B3574" s="118" t="e">
        <f>IF(Produit_Tarif_Stock!#REF!&lt;&gt;"",Produit_Tarif_Stock!#REF!,"")</f>
        <v>#REF!</v>
      </c>
      <c r="C3574" s="502" t="e">
        <f>IF(Produit_Tarif_Stock!#REF!&lt;&gt;"",Produit_Tarif_Stock!#REF!,"")</f>
        <v>#REF!</v>
      </c>
      <c r="D3574" s="505" t="e">
        <f>IF(Produit_Tarif_Stock!#REF!&lt;&gt;"",Produit_Tarif_Stock!#REF!,"")</f>
        <v>#REF!</v>
      </c>
      <c r="E3574" s="514" t="e">
        <f>IF(Produit_Tarif_Stock!#REF!&lt;&gt;0,Produit_Tarif_Stock!#REF!,"")</f>
        <v>#REF!</v>
      </c>
      <c r="F3574" s="2" t="e">
        <f>IF(Produit_Tarif_Stock!#REF!&lt;&gt;"",Produit_Tarif_Stock!#REF!,"")</f>
        <v>#REF!</v>
      </c>
      <c r="G3574" s="506" t="e">
        <f>IF(Produit_Tarif_Stock!#REF!&lt;&gt;0,Produit_Tarif_Stock!#REF!,"")</f>
        <v>#REF!</v>
      </c>
      <c r="I3574" s="506" t="str">
        <f t="shared" si="112"/>
        <v/>
      </c>
      <c r="J3574" s="2" t="e">
        <f>IF(Produit_Tarif_Stock!#REF!&lt;&gt;0,Produit_Tarif_Stock!#REF!,"")</f>
        <v>#REF!</v>
      </c>
      <c r="K3574" s="2" t="e">
        <f>IF(Produit_Tarif_Stock!#REF!&lt;&gt;0,Produit_Tarif_Stock!#REF!,"")</f>
        <v>#REF!</v>
      </c>
      <c r="L3574" s="114" t="e">
        <f>IF(Produit_Tarif_Stock!#REF!&lt;&gt;0,Produit_Tarif_Stock!#REF!,"")</f>
        <v>#REF!</v>
      </c>
      <c r="M3574" s="114" t="e">
        <f>IF(Produit_Tarif_Stock!#REF!&lt;&gt;0,Produit_Tarif_Stock!#REF!,"")</f>
        <v>#REF!</v>
      </c>
      <c r="N3574" s="454"/>
      <c r="P3574" s="2" t="e">
        <f>IF(Produit_Tarif_Stock!#REF!&lt;&gt;0,Produit_Tarif_Stock!#REF!,"")</f>
        <v>#REF!</v>
      </c>
      <c r="Q3574" s="518" t="e">
        <f>IF(Produit_Tarif_Stock!#REF!&lt;&gt;0,(E3574-(E3574*H3574)-Produit_Tarif_Stock!#REF!)/Produit_Tarif_Stock!#REF!*100,(E3574-(E3574*H3574)-Produit_Tarif_Stock!#REF!)/Produit_Tarif_Stock!#REF!*100)</f>
        <v>#REF!</v>
      </c>
      <c r="R3574" s="523">
        <f t="shared" si="113"/>
        <v>0</v>
      </c>
      <c r="S3574" s="524" t="e">
        <f>Produit_Tarif_Stock!#REF!</f>
        <v>#REF!</v>
      </c>
    </row>
    <row r="3575" spans="1:19" ht="24.75" customHeight="1">
      <c r="A3575" s="228" t="e">
        <f>Produit_Tarif_Stock!#REF!</f>
        <v>#REF!</v>
      </c>
      <c r="B3575" s="118" t="e">
        <f>IF(Produit_Tarif_Stock!#REF!&lt;&gt;"",Produit_Tarif_Stock!#REF!,"")</f>
        <v>#REF!</v>
      </c>
      <c r="C3575" s="502" t="e">
        <f>IF(Produit_Tarif_Stock!#REF!&lt;&gt;"",Produit_Tarif_Stock!#REF!,"")</f>
        <v>#REF!</v>
      </c>
      <c r="D3575" s="505" t="e">
        <f>IF(Produit_Tarif_Stock!#REF!&lt;&gt;"",Produit_Tarif_Stock!#REF!,"")</f>
        <v>#REF!</v>
      </c>
      <c r="E3575" s="514" t="e">
        <f>IF(Produit_Tarif_Stock!#REF!&lt;&gt;0,Produit_Tarif_Stock!#REF!,"")</f>
        <v>#REF!</v>
      </c>
      <c r="F3575" s="2" t="e">
        <f>IF(Produit_Tarif_Stock!#REF!&lt;&gt;"",Produit_Tarif_Stock!#REF!,"")</f>
        <v>#REF!</v>
      </c>
      <c r="G3575" s="506" t="e">
        <f>IF(Produit_Tarif_Stock!#REF!&lt;&gt;0,Produit_Tarif_Stock!#REF!,"")</f>
        <v>#REF!</v>
      </c>
      <c r="I3575" s="506" t="str">
        <f t="shared" si="112"/>
        <v/>
      </c>
      <c r="J3575" s="2" t="e">
        <f>IF(Produit_Tarif_Stock!#REF!&lt;&gt;0,Produit_Tarif_Stock!#REF!,"")</f>
        <v>#REF!</v>
      </c>
      <c r="K3575" s="2" t="e">
        <f>IF(Produit_Tarif_Stock!#REF!&lt;&gt;0,Produit_Tarif_Stock!#REF!,"")</f>
        <v>#REF!</v>
      </c>
      <c r="L3575" s="114" t="e">
        <f>IF(Produit_Tarif_Stock!#REF!&lt;&gt;0,Produit_Tarif_Stock!#REF!,"")</f>
        <v>#REF!</v>
      </c>
      <c r="M3575" s="114" t="e">
        <f>IF(Produit_Tarif_Stock!#REF!&lt;&gt;0,Produit_Tarif_Stock!#REF!,"")</f>
        <v>#REF!</v>
      </c>
      <c r="N3575" s="454"/>
      <c r="P3575" s="2" t="e">
        <f>IF(Produit_Tarif_Stock!#REF!&lt;&gt;0,Produit_Tarif_Stock!#REF!,"")</f>
        <v>#REF!</v>
      </c>
      <c r="Q3575" s="518" t="e">
        <f>IF(Produit_Tarif_Stock!#REF!&lt;&gt;0,(E3575-(E3575*H3575)-Produit_Tarif_Stock!#REF!)/Produit_Tarif_Stock!#REF!*100,(E3575-(E3575*H3575)-Produit_Tarif_Stock!#REF!)/Produit_Tarif_Stock!#REF!*100)</f>
        <v>#REF!</v>
      </c>
      <c r="R3575" s="523">
        <f t="shared" si="113"/>
        <v>0</v>
      </c>
      <c r="S3575" s="524" t="e">
        <f>Produit_Tarif_Stock!#REF!</f>
        <v>#REF!</v>
      </c>
    </row>
    <row r="3576" spans="1:19" ht="24.75" customHeight="1">
      <c r="A3576" s="228" t="e">
        <f>Produit_Tarif_Stock!#REF!</f>
        <v>#REF!</v>
      </c>
      <c r="B3576" s="118" t="e">
        <f>IF(Produit_Tarif_Stock!#REF!&lt;&gt;"",Produit_Tarif_Stock!#REF!,"")</f>
        <v>#REF!</v>
      </c>
      <c r="C3576" s="502" t="e">
        <f>IF(Produit_Tarif_Stock!#REF!&lt;&gt;"",Produit_Tarif_Stock!#REF!,"")</f>
        <v>#REF!</v>
      </c>
      <c r="D3576" s="505" t="e">
        <f>IF(Produit_Tarif_Stock!#REF!&lt;&gt;"",Produit_Tarif_Stock!#REF!,"")</f>
        <v>#REF!</v>
      </c>
      <c r="E3576" s="514" t="e">
        <f>IF(Produit_Tarif_Stock!#REF!&lt;&gt;0,Produit_Tarif_Stock!#REF!,"")</f>
        <v>#REF!</v>
      </c>
      <c r="F3576" s="2" t="e">
        <f>IF(Produit_Tarif_Stock!#REF!&lt;&gt;"",Produit_Tarif_Stock!#REF!,"")</f>
        <v>#REF!</v>
      </c>
      <c r="G3576" s="506" t="e">
        <f>IF(Produit_Tarif_Stock!#REF!&lt;&gt;0,Produit_Tarif_Stock!#REF!,"")</f>
        <v>#REF!</v>
      </c>
      <c r="I3576" s="506" t="str">
        <f t="shared" si="112"/>
        <v/>
      </c>
      <c r="J3576" s="2" t="e">
        <f>IF(Produit_Tarif_Stock!#REF!&lt;&gt;0,Produit_Tarif_Stock!#REF!,"")</f>
        <v>#REF!</v>
      </c>
      <c r="K3576" s="2" t="e">
        <f>IF(Produit_Tarif_Stock!#REF!&lt;&gt;0,Produit_Tarif_Stock!#REF!,"")</f>
        <v>#REF!</v>
      </c>
      <c r="L3576" s="114" t="e">
        <f>IF(Produit_Tarif_Stock!#REF!&lt;&gt;0,Produit_Tarif_Stock!#REF!,"")</f>
        <v>#REF!</v>
      </c>
      <c r="M3576" s="114" t="e">
        <f>IF(Produit_Tarif_Stock!#REF!&lt;&gt;0,Produit_Tarif_Stock!#REF!,"")</f>
        <v>#REF!</v>
      </c>
      <c r="N3576" s="454"/>
      <c r="P3576" s="2" t="e">
        <f>IF(Produit_Tarif_Stock!#REF!&lt;&gt;0,Produit_Tarif_Stock!#REF!,"")</f>
        <v>#REF!</v>
      </c>
      <c r="Q3576" s="518" t="e">
        <f>IF(Produit_Tarif_Stock!#REF!&lt;&gt;0,(E3576-(E3576*H3576)-Produit_Tarif_Stock!#REF!)/Produit_Tarif_Stock!#REF!*100,(E3576-(E3576*H3576)-Produit_Tarif_Stock!#REF!)/Produit_Tarif_Stock!#REF!*100)</f>
        <v>#REF!</v>
      </c>
      <c r="R3576" s="523">
        <f t="shared" si="113"/>
        <v>0</v>
      </c>
      <c r="S3576" s="524" t="e">
        <f>Produit_Tarif_Stock!#REF!</f>
        <v>#REF!</v>
      </c>
    </row>
    <row r="3577" spans="1:19" ht="24.75" customHeight="1">
      <c r="A3577" s="228" t="e">
        <f>Produit_Tarif_Stock!#REF!</f>
        <v>#REF!</v>
      </c>
      <c r="B3577" s="118" t="e">
        <f>IF(Produit_Tarif_Stock!#REF!&lt;&gt;"",Produit_Tarif_Stock!#REF!,"")</f>
        <v>#REF!</v>
      </c>
      <c r="C3577" s="502" t="e">
        <f>IF(Produit_Tarif_Stock!#REF!&lt;&gt;"",Produit_Tarif_Stock!#REF!,"")</f>
        <v>#REF!</v>
      </c>
      <c r="D3577" s="505" t="e">
        <f>IF(Produit_Tarif_Stock!#REF!&lt;&gt;"",Produit_Tarif_Stock!#REF!,"")</f>
        <v>#REF!</v>
      </c>
      <c r="E3577" s="514" t="e">
        <f>IF(Produit_Tarif_Stock!#REF!&lt;&gt;0,Produit_Tarif_Stock!#REF!,"")</f>
        <v>#REF!</v>
      </c>
      <c r="F3577" s="2" t="e">
        <f>IF(Produit_Tarif_Stock!#REF!&lt;&gt;"",Produit_Tarif_Stock!#REF!,"")</f>
        <v>#REF!</v>
      </c>
      <c r="G3577" s="506" t="e">
        <f>IF(Produit_Tarif_Stock!#REF!&lt;&gt;0,Produit_Tarif_Stock!#REF!,"")</f>
        <v>#REF!</v>
      </c>
      <c r="I3577" s="506" t="str">
        <f t="shared" si="112"/>
        <v/>
      </c>
      <c r="J3577" s="2" t="e">
        <f>IF(Produit_Tarif_Stock!#REF!&lt;&gt;0,Produit_Tarif_Stock!#REF!,"")</f>
        <v>#REF!</v>
      </c>
      <c r="K3577" s="2" t="e">
        <f>IF(Produit_Tarif_Stock!#REF!&lt;&gt;0,Produit_Tarif_Stock!#REF!,"")</f>
        <v>#REF!</v>
      </c>
      <c r="L3577" s="114" t="e">
        <f>IF(Produit_Tarif_Stock!#REF!&lt;&gt;0,Produit_Tarif_Stock!#REF!,"")</f>
        <v>#REF!</v>
      </c>
      <c r="M3577" s="114" t="e">
        <f>IF(Produit_Tarif_Stock!#REF!&lt;&gt;0,Produit_Tarif_Stock!#REF!,"")</f>
        <v>#REF!</v>
      </c>
      <c r="N3577" s="454"/>
      <c r="P3577" s="2" t="e">
        <f>IF(Produit_Tarif_Stock!#REF!&lt;&gt;0,Produit_Tarif_Stock!#REF!,"")</f>
        <v>#REF!</v>
      </c>
      <c r="Q3577" s="518" t="e">
        <f>IF(Produit_Tarif_Stock!#REF!&lt;&gt;0,(E3577-(E3577*H3577)-Produit_Tarif_Stock!#REF!)/Produit_Tarif_Stock!#REF!*100,(E3577-(E3577*H3577)-Produit_Tarif_Stock!#REF!)/Produit_Tarif_Stock!#REF!*100)</f>
        <v>#REF!</v>
      </c>
      <c r="R3577" s="523">
        <f t="shared" si="113"/>
        <v>0</v>
      </c>
      <c r="S3577" s="524" t="e">
        <f>Produit_Tarif_Stock!#REF!</f>
        <v>#REF!</v>
      </c>
    </row>
    <row r="3578" spans="1:19" ht="24.75" customHeight="1">
      <c r="A3578" s="228" t="e">
        <f>Produit_Tarif_Stock!#REF!</f>
        <v>#REF!</v>
      </c>
      <c r="B3578" s="118" t="e">
        <f>IF(Produit_Tarif_Stock!#REF!&lt;&gt;"",Produit_Tarif_Stock!#REF!,"")</f>
        <v>#REF!</v>
      </c>
      <c r="C3578" s="502" t="e">
        <f>IF(Produit_Tarif_Stock!#REF!&lt;&gt;"",Produit_Tarif_Stock!#REF!,"")</f>
        <v>#REF!</v>
      </c>
      <c r="D3578" s="505" t="e">
        <f>IF(Produit_Tarif_Stock!#REF!&lt;&gt;"",Produit_Tarif_Stock!#REF!,"")</f>
        <v>#REF!</v>
      </c>
      <c r="E3578" s="514" t="e">
        <f>IF(Produit_Tarif_Stock!#REF!&lt;&gt;0,Produit_Tarif_Stock!#REF!,"")</f>
        <v>#REF!</v>
      </c>
      <c r="F3578" s="2" t="e">
        <f>IF(Produit_Tarif_Stock!#REF!&lt;&gt;"",Produit_Tarif_Stock!#REF!,"")</f>
        <v>#REF!</v>
      </c>
      <c r="G3578" s="506" t="e">
        <f>IF(Produit_Tarif_Stock!#REF!&lt;&gt;0,Produit_Tarif_Stock!#REF!,"")</f>
        <v>#REF!</v>
      </c>
      <c r="I3578" s="506" t="str">
        <f t="shared" si="112"/>
        <v/>
      </c>
      <c r="J3578" s="2" t="e">
        <f>IF(Produit_Tarif_Stock!#REF!&lt;&gt;0,Produit_Tarif_Stock!#REF!,"")</f>
        <v>#REF!</v>
      </c>
      <c r="K3578" s="2" t="e">
        <f>IF(Produit_Tarif_Stock!#REF!&lt;&gt;0,Produit_Tarif_Stock!#REF!,"")</f>
        <v>#REF!</v>
      </c>
      <c r="L3578" s="114" t="e">
        <f>IF(Produit_Tarif_Stock!#REF!&lt;&gt;0,Produit_Tarif_Stock!#REF!,"")</f>
        <v>#REF!</v>
      </c>
      <c r="M3578" s="114" t="e">
        <f>IF(Produit_Tarif_Stock!#REF!&lt;&gt;0,Produit_Tarif_Stock!#REF!,"")</f>
        <v>#REF!</v>
      </c>
      <c r="N3578" s="454"/>
      <c r="P3578" s="2" t="e">
        <f>IF(Produit_Tarif_Stock!#REF!&lt;&gt;0,Produit_Tarif_Stock!#REF!,"")</f>
        <v>#REF!</v>
      </c>
      <c r="Q3578" s="518" t="e">
        <f>IF(Produit_Tarif_Stock!#REF!&lt;&gt;0,(E3578-(E3578*H3578)-Produit_Tarif_Stock!#REF!)/Produit_Tarif_Stock!#REF!*100,(E3578-(E3578*H3578)-Produit_Tarif_Stock!#REF!)/Produit_Tarif_Stock!#REF!*100)</f>
        <v>#REF!</v>
      </c>
      <c r="R3578" s="523">
        <f t="shared" si="113"/>
        <v>0</v>
      </c>
      <c r="S3578" s="524" t="e">
        <f>Produit_Tarif_Stock!#REF!</f>
        <v>#REF!</v>
      </c>
    </row>
    <row r="3579" spans="1:19" ht="24.75" customHeight="1">
      <c r="A3579" s="228" t="e">
        <f>Produit_Tarif_Stock!#REF!</f>
        <v>#REF!</v>
      </c>
      <c r="B3579" s="118" t="e">
        <f>IF(Produit_Tarif_Stock!#REF!&lt;&gt;"",Produit_Tarif_Stock!#REF!,"")</f>
        <v>#REF!</v>
      </c>
      <c r="C3579" s="502" t="e">
        <f>IF(Produit_Tarif_Stock!#REF!&lt;&gt;"",Produit_Tarif_Stock!#REF!,"")</f>
        <v>#REF!</v>
      </c>
      <c r="D3579" s="505" t="e">
        <f>IF(Produit_Tarif_Stock!#REF!&lt;&gt;"",Produit_Tarif_Stock!#REF!,"")</f>
        <v>#REF!</v>
      </c>
      <c r="E3579" s="514" t="e">
        <f>IF(Produit_Tarif_Stock!#REF!&lt;&gt;0,Produit_Tarif_Stock!#REF!,"")</f>
        <v>#REF!</v>
      </c>
      <c r="F3579" s="2" t="e">
        <f>IF(Produit_Tarif_Stock!#REF!&lt;&gt;"",Produit_Tarif_Stock!#REF!,"")</f>
        <v>#REF!</v>
      </c>
      <c r="G3579" s="506" t="e">
        <f>IF(Produit_Tarif_Stock!#REF!&lt;&gt;0,Produit_Tarif_Stock!#REF!,"")</f>
        <v>#REF!</v>
      </c>
      <c r="I3579" s="506" t="str">
        <f t="shared" si="112"/>
        <v/>
      </c>
      <c r="J3579" s="2" t="e">
        <f>IF(Produit_Tarif_Stock!#REF!&lt;&gt;0,Produit_Tarif_Stock!#REF!,"")</f>
        <v>#REF!</v>
      </c>
      <c r="K3579" s="2" t="e">
        <f>IF(Produit_Tarif_Stock!#REF!&lt;&gt;0,Produit_Tarif_Stock!#REF!,"")</f>
        <v>#REF!</v>
      </c>
      <c r="L3579" s="114" t="e">
        <f>IF(Produit_Tarif_Stock!#REF!&lt;&gt;0,Produit_Tarif_Stock!#REF!,"")</f>
        <v>#REF!</v>
      </c>
      <c r="M3579" s="114" t="e">
        <f>IF(Produit_Tarif_Stock!#REF!&lt;&gt;0,Produit_Tarif_Stock!#REF!,"")</f>
        <v>#REF!</v>
      </c>
      <c r="N3579" s="454"/>
      <c r="P3579" s="2" t="e">
        <f>IF(Produit_Tarif_Stock!#REF!&lt;&gt;0,Produit_Tarif_Stock!#REF!,"")</f>
        <v>#REF!</v>
      </c>
      <c r="Q3579" s="518" t="e">
        <f>IF(Produit_Tarif_Stock!#REF!&lt;&gt;0,(E3579-(E3579*H3579)-Produit_Tarif_Stock!#REF!)/Produit_Tarif_Stock!#REF!*100,(E3579-(E3579*H3579)-Produit_Tarif_Stock!#REF!)/Produit_Tarif_Stock!#REF!*100)</f>
        <v>#REF!</v>
      </c>
      <c r="R3579" s="523">
        <f t="shared" si="113"/>
        <v>0</v>
      </c>
      <c r="S3579" s="524" t="e">
        <f>Produit_Tarif_Stock!#REF!</f>
        <v>#REF!</v>
      </c>
    </row>
    <row r="3580" spans="1:19" ht="24.75" customHeight="1">
      <c r="A3580" s="228" t="e">
        <f>Produit_Tarif_Stock!#REF!</f>
        <v>#REF!</v>
      </c>
      <c r="B3580" s="118" t="e">
        <f>IF(Produit_Tarif_Stock!#REF!&lt;&gt;"",Produit_Tarif_Stock!#REF!,"")</f>
        <v>#REF!</v>
      </c>
      <c r="C3580" s="502" t="e">
        <f>IF(Produit_Tarif_Stock!#REF!&lt;&gt;"",Produit_Tarif_Stock!#REF!,"")</f>
        <v>#REF!</v>
      </c>
      <c r="D3580" s="505" t="e">
        <f>IF(Produit_Tarif_Stock!#REF!&lt;&gt;"",Produit_Tarif_Stock!#REF!,"")</f>
        <v>#REF!</v>
      </c>
      <c r="E3580" s="514" t="e">
        <f>IF(Produit_Tarif_Stock!#REF!&lt;&gt;0,Produit_Tarif_Stock!#REF!,"")</f>
        <v>#REF!</v>
      </c>
      <c r="F3580" s="2" t="e">
        <f>IF(Produit_Tarif_Stock!#REF!&lt;&gt;"",Produit_Tarif_Stock!#REF!,"")</f>
        <v>#REF!</v>
      </c>
      <c r="G3580" s="506" t="e">
        <f>IF(Produit_Tarif_Stock!#REF!&lt;&gt;0,Produit_Tarif_Stock!#REF!,"")</f>
        <v>#REF!</v>
      </c>
      <c r="I3580" s="506" t="str">
        <f t="shared" si="112"/>
        <v/>
      </c>
      <c r="J3580" s="2" t="e">
        <f>IF(Produit_Tarif_Stock!#REF!&lt;&gt;0,Produit_Tarif_Stock!#REF!,"")</f>
        <v>#REF!</v>
      </c>
      <c r="K3580" s="2" t="e">
        <f>IF(Produit_Tarif_Stock!#REF!&lt;&gt;0,Produit_Tarif_Stock!#REF!,"")</f>
        <v>#REF!</v>
      </c>
      <c r="L3580" s="114" t="e">
        <f>IF(Produit_Tarif_Stock!#REF!&lt;&gt;0,Produit_Tarif_Stock!#REF!,"")</f>
        <v>#REF!</v>
      </c>
      <c r="M3580" s="114" t="e">
        <f>IF(Produit_Tarif_Stock!#REF!&lt;&gt;0,Produit_Tarif_Stock!#REF!,"")</f>
        <v>#REF!</v>
      </c>
      <c r="N3580" s="454"/>
      <c r="P3580" s="2" t="e">
        <f>IF(Produit_Tarif_Stock!#REF!&lt;&gt;0,Produit_Tarif_Stock!#REF!,"")</f>
        <v>#REF!</v>
      </c>
      <c r="Q3580" s="518" t="e">
        <f>IF(Produit_Tarif_Stock!#REF!&lt;&gt;0,(E3580-(E3580*H3580)-Produit_Tarif_Stock!#REF!)/Produit_Tarif_Stock!#REF!*100,(E3580-(E3580*H3580)-Produit_Tarif_Stock!#REF!)/Produit_Tarif_Stock!#REF!*100)</f>
        <v>#REF!</v>
      </c>
      <c r="R3580" s="523">
        <f t="shared" si="113"/>
        <v>0</v>
      </c>
      <c r="S3580" s="524" t="e">
        <f>Produit_Tarif_Stock!#REF!</f>
        <v>#REF!</v>
      </c>
    </row>
    <row r="3581" spans="1:19" ht="24.75" customHeight="1">
      <c r="A3581" s="228" t="e">
        <f>Produit_Tarif_Stock!#REF!</f>
        <v>#REF!</v>
      </c>
      <c r="B3581" s="118" t="e">
        <f>IF(Produit_Tarif_Stock!#REF!&lt;&gt;"",Produit_Tarif_Stock!#REF!,"")</f>
        <v>#REF!</v>
      </c>
      <c r="C3581" s="502" t="e">
        <f>IF(Produit_Tarif_Stock!#REF!&lt;&gt;"",Produit_Tarif_Stock!#REF!,"")</f>
        <v>#REF!</v>
      </c>
      <c r="D3581" s="505" t="e">
        <f>IF(Produit_Tarif_Stock!#REF!&lt;&gt;"",Produit_Tarif_Stock!#REF!,"")</f>
        <v>#REF!</v>
      </c>
      <c r="E3581" s="514" t="e">
        <f>IF(Produit_Tarif_Stock!#REF!&lt;&gt;0,Produit_Tarif_Stock!#REF!,"")</f>
        <v>#REF!</v>
      </c>
      <c r="F3581" s="2" t="e">
        <f>IF(Produit_Tarif_Stock!#REF!&lt;&gt;"",Produit_Tarif_Stock!#REF!,"")</f>
        <v>#REF!</v>
      </c>
      <c r="G3581" s="506" t="e">
        <f>IF(Produit_Tarif_Stock!#REF!&lt;&gt;0,Produit_Tarif_Stock!#REF!,"")</f>
        <v>#REF!</v>
      </c>
      <c r="I3581" s="506" t="str">
        <f t="shared" si="112"/>
        <v/>
      </c>
      <c r="J3581" s="2" t="e">
        <f>IF(Produit_Tarif_Stock!#REF!&lt;&gt;0,Produit_Tarif_Stock!#REF!,"")</f>
        <v>#REF!</v>
      </c>
      <c r="K3581" s="2" t="e">
        <f>IF(Produit_Tarif_Stock!#REF!&lt;&gt;0,Produit_Tarif_Stock!#REF!,"")</f>
        <v>#REF!</v>
      </c>
      <c r="L3581" s="114" t="e">
        <f>IF(Produit_Tarif_Stock!#REF!&lt;&gt;0,Produit_Tarif_Stock!#REF!,"")</f>
        <v>#REF!</v>
      </c>
      <c r="M3581" s="114" t="e">
        <f>IF(Produit_Tarif_Stock!#REF!&lt;&gt;0,Produit_Tarif_Stock!#REF!,"")</f>
        <v>#REF!</v>
      </c>
      <c r="N3581" s="454"/>
      <c r="P3581" s="2" t="e">
        <f>IF(Produit_Tarif_Stock!#REF!&lt;&gt;0,Produit_Tarif_Stock!#REF!,"")</f>
        <v>#REF!</v>
      </c>
      <c r="Q3581" s="518" t="e">
        <f>IF(Produit_Tarif_Stock!#REF!&lt;&gt;0,(E3581-(E3581*H3581)-Produit_Tarif_Stock!#REF!)/Produit_Tarif_Stock!#REF!*100,(E3581-(E3581*H3581)-Produit_Tarif_Stock!#REF!)/Produit_Tarif_Stock!#REF!*100)</f>
        <v>#REF!</v>
      </c>
      <c r="R3581" s="523">
        <f t="shared" si="113"/>
        <v>0</v>
      </c>
      <c r="S3581" s="524" t="e">
        <f>Produit_Tarif_Stock!#REF!</f>
        <v>#REF!</v>
      </c>
    </row>
    <row r="3582" spans="1:19" ht="24.75" customHeight="1">
      <c r="A3582" s="228" t="e">
        <f>Produit_Tarif_Stock!#REF!</f>
        <v>#REF!</v>
      </c>
      <c r="B3582" s="118" t="e">
        <f>IF(Produit_Tarif_Stock!#REF!&lt;&gt;"",Produit_Tarif_Stock!#REF!,"")</f>
        <v>#REF!</v>
      </c>
      <c r="C3582" s="502" t="e">
        <f>IF(Produit_Tarif_Stock!#REF!&lt;&gt;"",Produit_Tarif_Stock!#REF!,"")</f>
        <v>#REF!</v>
      </c>
      <c r="D3582" s="505" t="e">
        <f>IF(Produit_Tarif_Stock!#REF!&lt;&gt;"",Produit_Tarif_Stock!#REF!,"")</f>
        <v>#REF!</v>
      </c>
      <c r="E3582" s="514" t="e">
        <f>IF(Produit_Tarif_Stock!#REF!&lt;&gt;0,Produit_Tarif_Stock!#REF!,"")</f>
        <v>#REF!</v>
      </c>
      <c r="F3582" s="2" t="e">
        <f>IF(Produit_Tarif_Stock!#REF!&lt;&gt;"",Produit_Tarif_Stock!#REF!,"")</f>
        <v>#REF!</v>
      </c>
      <c r="G3582" s="506" t="e">
        <f>IF(Produit_Tarif_Stock!#REF!&lt;&gt;0,Produit_Tarif_Stock!#REF!,"")</f>
        <v>#REF!</v>
      </c>
      <c r="I3582" s="506" t="str">
        <f t="shared" si="112"/>
        <v/>
      </c>
      <c r="J3582" s="2" t="e">
        <f>IF(Produit_Tarif_Stock!#REF!&lt;&gt;0,Produit_Tarif_Stock!#REF!,"")</f>
        <v>#REF!</v>
      </c>
      <c r="K3582" s="2" t="e">
        <f>IF(Produit_Tarif_Stock!#REF!&lt;&gt;0,Produit_Tarif_Stock!#REF!,"")</f>
        <v>#REF!</v>
      </c>
      <c r="L3582" s="114" t="e">
        <f>IF(Produit_Tarif_Stock!#REF!&lt;&gt;0,Produit_Tarif_Stock!#REF!,"")</f>
        <v>#REF!</v>
      </c>
      <c r="M3582" s="114" t="e">
        <f>IF(Produit_Tarif_Stock!#REF!&lt;&gt;0,Produit_Tarif_Stock!#REF!,"")</f>
        <v>#REF!</v>
      </c>
      <c r="N3582" s="454"/>
      <c r="P3582" s="2" t="e">
        <f>IF(Produit_Tarif_Stock!#REF!&lt;&gt;0,Produit_Tarif_Stock!#REF!,"")</f>
        <v>#REF!</v>
      </c>
      <c r="Q3582" s="518" t="e">
        <f>IF(Produit_Tarif_Stock!#REF!&lt;&gt;0,(E3582-(E3582*H3582)-Produit_Tarif_Stock!#REF!)/Produit_Tarif_Stock!#REF!*100,(E3582-(E3582*H3582)-Produit_Tarif_Stock!#REF!)/Produit_Tarif_Stock!#REF!*100)</f>
        <v>#REF!</v>
      </c>
      <c r="R3582" s="523">
        <f t="shared" si="113"/>
        <v>0</v>
      </c>
      <c r="S3582" s="524" t="e">
        <f>Produit_Tarif_Stock!#REF!</f>
        <v>#REF!</v>
      </c>
    </row>
    <row r="3583" spans="1:19" ht="24.75" customHeight="1">
      <c r="A3583" s="228" t="e">
        <f>Produit_Tarif_Stock!#REF!</f>
        <v>#REF!</v>
      </c>
      <c r="B3583" s="118" t="e">
        <f>IF(Produit_Tarif_Stock!#REF!&lt;&gt;"",Produit_Tarif_Stock!#REF!,"")</f>
        <v>#REF!</v>
      </c>
      <c r="C3583" s="502" t="e">
        <f>IF(Produit_Tarif_Stock!#REF!&lt;&gt;"",Produit_Tarif_Stock!#REF!,"")</f>
        <v>#REF!</v>
      </c>
      <c r="D3583" s="505" t="e">
        <f>IF(Produit_Tarif_Stock!#REF!&lt;&gt;"",Produit_Tarif_Stock!#REF!,"")</f>
        <v>#REF!</v>
      </c>
      <c r="E3583" s="514" t="e">
        <f>IF(Produit_Tarif_Stock!#REF!&lt;&gt;0,Produit_Tarif_Stock!#REF!,"")</f>
        <v>#REF!</v>
      </c>
      <c r="F3583" s="2" t="e">
        <f>IF(Produit_Tarif_Stock!#REF!&lt;&gt;"",Produit_Tarif_Stock!#REF!,"")</f>
        <v>#REF!</v>
      </c>
      <c r="G3583" s="506" t="e">
        <f>IF(Produit_Tarif_Stock!#REF!&lt;&gt;0,Produit_Tarif_Stock!#REF!,"")</f>
        <v>#REF!</v>
      </c>
      <c r="I3583" s="506" t="str">
        <f t="shared" si="112"/>
        <v/>
      </c>
      <c r="J3583" s="2" t="e">
        <f>IF(Produit_Tarif_Stock!#REF!&lt;&gt;0,Produit_Tarif_Stock!#REF!,"")</f>
        <v>#REF!</v>
      </c>
      <c r="K3583" s="2" t="e">
        <f>IF(Produit_Tarif_Stock!#REF!&lt;&gt;0,Produit_Tarif_Stock!#REF!,"")</f>
        <v>#REF!</v>
      </c>
      <c r="L3583" s="114" t="e">
        <f>IF(Produit_Tarif_Stock!#REF!&lt;&gt;0,Produit_Tarif_Stock!#REF!,"")</f>
        <v>#REF!</v>
      </c>
      <c r="M3583" s="114" t="e">
        <f>IF(Produit_Tarif_Stock!#REF!&lt;&gt;0,Produit_Tarif_Stock!#REF!,"")</f>
        <v>#REF!</v>
      </c>
      <c r="N3583" s="454"/>
      <c r="P3583" s="2" t="e">
        <f>IF(Produit_Tarif_Stock!#REF!&lt;&gt;0,Produit_Tarif_Stock!#REF!,"")</f>
        <v>#REF!</v>
      </c>
      <c r="Q3583" s="518" t="e">
        <f>IF(Produit_Tarif_Stock!#REF!&lt;&gt;0,(E3583-(E3583*H3583)-Produit_Tarif_Stock!#REF!)/Produit_Tarif_Stock!#REF!*100,(E3583-(E3583*H3583)-Produit_Tarif_Stock!#REF!)/Produit_Tarif_Stock!#REF!*100)</f>
        <v>#REF!</v>
      </c>
      <c r="R3583" s="523">
        <f t="shared" si="113"/>
        <v>0</v>
      </c>
      <c r="S3583" s="524" t="e">
        <f>Produit_Tarif_Stock!#REF!</f>
        <v>#REF!</v>
      </c>
    </row>
    <row r="3584" spans="1:19" ht="24.75" customHeight="1">
      <c r="A3584" s="228" t="e">
        <f>Produit_Tarif_Stock!#REF!</f>
        <v>#REF!</v>
      </c>
      <c r="B3584" s="118" t="e">
        <f>IF(Produit_Tarif_Stock!#REF!&lt;&gt;"",Produit_Tarif_Stock!#REF!,"")</f>
        <v>#REF!</v>
      </c>
      <c r="C3584" s="502" t="e">
        <f>IF(Produit_Tarif_Stock!#REF!&lt;&gt;"",Produit_Tarif_Stock!#REF!,"")</f>
        <v>#REF!</v>
      </c>
      <c r="D3584" s="505" t="e">
        <f>IF(Produit_Tarif_Stock!#REF!&lt;&gt;"",Produit_Tarif_Stock!#REF!,"")</f>
        <v>#REF!</v>
      </c>
      <c r="E3584" s="514" t="e">
        <f>IF(Produit_Tarif_Stock!#REF!&lt;&gt;0,Produit_Tarif_Stock!#REF!,"")</f>
        <v>#REF!</v>
      </c>
      <c r="F3584" s="2" t="e">
        <f>IF(Produit_Tarif_Stock!#REF!&lt;&gt;"",Produit_Tarif_Stock!#REF!,"")</f>
        <v>#REF!</v>
      </c>
      <c r="G3584" s="506" t="e">
        <f>IF(Produit_Tarif_Stock!#REF!&lt;&gt;0,Produit_Tarif_Stock!#REF!,"")</f>
        <v>#REF!</v>
      </c>
      <c r="I3584" s="506" t="str">
        <f t="shared" si="112"/>
        <v/>
      </c>
      <c r="J3584" s="2" t="e">
        <f>IF(Produit_Tarif_Stock!#REF!&lt;&gt;0,Produit_Tarif_Stock!#REF!,"")</f>
        <v>#REF!</v>
      </c>
      <c r="K3584" s="2" t="e">
        <f>IF(Produit_Tarif_Stock!#REF!&lt;&gt;0,Produit_Tarif_Stock!#REF!,"")</f>
        <v>#REF!</v>
      </c>
      <c r="L3584" s="114" t="e">
        <f>IF(Produit_Tarif_Stock!#REF!&lt;&gt;0,Produit_Tarif_Stock!#REF!,"")</f>
        <v>#REF!</v>
      </c>
      <c r="M3584" s="114" t="e">
        <f>IF(Produit_Tarif_Stock!#REF!&lt;&gt;0,Produit_Tarif_Stock!#REF!,"")</f>
        <v>#REF!</v>
      </c>
      <c r="N3584" s="454"/>
      <c r="P3584" s="2" t="e">
        <f>IF(Produit_Tarif_Stock!#REF!&lt;&gt;0,Produit_Tarif_Stock!#REF!,"")</f>
        <v>#REF!</v>
      </c>
      <c r="Q3584" s="518" t="e">
        <f>IF(Produit_Tarif_Stock!#REF!&lt;&gt;0,(E3584-(E3584*H3584)-Produit_Tarif_Stock!#REF!)/Produit_Tarif_Stock!#REF!*100,(E3584-(E3584*H3584)-Produit_Tarif_Stock!#REF!)/Produit_Tarif_Stock!#REF!*100)</f>
        <v>#REF!</v>
      </c>
      <c r="R3584" s="523">
        <f t="shared" si="113"/>
        <v>0</v>
      </c>
      <c r="S3584" s="524" t="e">
        <f>Produit_Tarif_Stock!#REF!</f>
        <v>#REF!</v>
      </c>
    </row>
    <row r="3585" spans="1:19" ht="24.75" customHeight="1">
      <c r="A3585" s="228" t="e">
        <f>Produit_Tarif_Stock!#REF!</f>
        <v>#REF!</v>
      </c>
      <c r="B3585" s="118" t="e">
        <f>IF(Produit_Tarif_Stock!#REF!&lt;&gt;"",Produit_Tarif_Stock!#REF!,"")</f>
        <v>#REF!</v>
      </c>
      <c r="C3585" s="502" t="e">
        <f>IF(Produit_Tarif_Stock!#REF!&lt;&gt;"",Produit_Tarif_Stock!#REF!,"")</f>
        <v>#REF!</v>
      </c>
      <c r="D3585" s="505" t="e">
        <f>IF(Produit_Tarif_Stock!#REF!&lt;&gt;"",Produit_Tarif_Stock!#REF!,"")</f>
        <v>#REF!</v>
      </c>
      <c r="E3585" s="514" t="e">
        <f>IF(Produit_Tarif_Stock!#REF!&lt;&gt;0,Produit_Tarif_Stock!#REF!,"")</f>
        <v>#REF!</v>
      </c>
      <c r="F3585" s="2" t="e">
        <f>IF(Produit_Tarif_Stock!#REF!&lt;&gt;"",Produit_Tarif_Stock!#REF!,"")</f>
        <v>#REF!</v>
      </c>
      <c r="G3585" s="506" t="e">
        <f>IF(Produit_Tarif_Stock!#REF!&lt;&gt;0,Produit_Tarif_Stock!#REF!,"")</f>
        <v>#REF!</v>
      </c>
      <c r="I3585" s="506" t="str">
        <f t="shared" si="112"/>
        <v/>
      </c>
      <c r="J3585" s="2" t="e">
        <f>IF(Produit_Tarif_Stock!#REF!&lt;&gt;0,Produit_Tarif_Stock!#REF!,"")</f>
        <v>#REF!</v>
      </c>
      <c r="K3585" s="2" t="e">
        <f>IF(Produit_Tarif_Stock!#REF!&lt;&gt;0,Produit_Tarif_Stock!#REF!,"")</f>
        <v>#REF!</v>
      </c>
      <c r="L3585" s="114" t="e">
        <f>IF(Produit_Tarif_Stock!#REF!&lt;&gt;0,Produit_Tarif_Stock!#REF!,"")</f>
        <v>#REF!</v>
      </c>
      <c r="M3585" s="114" t="e">
        <f>IF(Produit_Tarif_Stock!#REF!&lt;&gt;0,Produit_Tarif_Stock!#REF!,"")</f>
        <v>#REF!</v>
      </c>
      <c r="N3585" s="454"/>
      <c r="P3585" s="2" t="e">
        <f>IF(Produit_Tarif_Stock!#REF!&lt;&gt;0,Produit_Tarif_Stock!#REF!,"")</f>
        <v>#REF!</v>
      </c>
      <c r="Q3585" s="518" t="e">
        <f>IF(Produit_Tarif_Stock!#REF!&lt;&gt;0,(E3585-(E3585*H3585)-Produit_Tarif_Stock!#REF!)/Produit_Tarif_Stock!#REF!*100,(E3585-(E3585*H3585)-Produit_Tarif_Stock!#REF!)/Produit_Tarif_Stock!#REF!*100)</f>
        <v>#REF!</v>
      </c>
      <c r="R3585" s="523">
        <f t="shared" si="113"/>
        <v>0</v>
      </c>
      <c r="S3585" s="524" t="e">
        <f>Produit_Tarif_Stock!#REF!</f>
        <v>#REF!</v>
      </c>
    </row>
    <row r="3586" spans="1:19" ht="24.75" customHeight="1">
      <c r="A3586" s="228" t="e">
        <f>Produit_Tarif_Stock!#REF!</f>
        <v>#REF!</v>
      </c>
      <c r="B3586" s="118" t="e">
        <f>IF(Produit_Tarif_Stock!#REF!&lt;&gt;"",Produit_Tarif_Stock!#REF!,"")</f>
        <v>#REF!</v>
      </c>
      <c r="C3586" s="502" t="e">
        <f>IF(Produit_Tarif_Stock!#REF!&lt;&gt;"",Produit_Tarif_Stock!#REF!,"")</f>
        <v>#REF!</v>
      </c>
      <c r="D3586" s="505" t="e">
        <f>IF(Produit_Tarif_Stock!#REF!&lt;&gt;"",Produit_Tarif_Stock!#REF!,"")</f>
        <v>#REF!</v>
      </c>
      <c r="E3586" s="514" t="e">
        <f>IF(Produit_Tarif_Stock!#REF!&lt;&gt;0,Produit_Tarif_Stock!#REF!,"")</f>
        <v>#REF!</v>
      </c>
      <c r="F3586" s="2" t="e">
        <f>IF(Produit_Tarif_Stock!#REF!&lt;&gt;"",Produit_Tarif_Stock!#REF!,"")</f>
        <v>#REF!</v>
      </c>
      <c r="G3586" s="506" t="e">
        <f>IF(Produit_Tarif_Stock!#REF!&lt;&gt;0,Produit_Tarif_Stock!#REF!,"")</f>
        <v>#REF!</v>
      </c>
      <c r="I3586" s="506" t="str">
        <f t="shared" si="112"/>
        <v/>
      </c>
      <c r="J3586" s="2" t="e">
        <f>IF(Produit_Tarif_Stock!#REF!&lt;&gt;0,Produit_Tarif_Stock!#REF!,"")</f>
        <v>#REF!</v>
      </c>
      <c r="K3586" s="2" t="e">
        <f>IF(Produit_Tarif_Stock!#REF!&lt;&gt;0,Produit_Tarif_Stock!#REF!,"")</f>
        <v>#REF!</v>
      </c>
      <c r="L3586" s="114" t="e">
        <f>IF(Produit_Tarif_Stock!#REF!&lt;&gt;0,Produit_Tarif_Stock!#REF!,"")</f>
        <v>#REF!</v>
      </c>
      <c r="M3586" s="114" t="e">
        <f>IF(Produit_Tarif_Stock!#REF!&lt;&gt;0,Produit_Tarif_Stock!#REF!,"")</f>
        <v>#REF!</v>
      </c>
      <c r="N3586" s="454"/>
      <c r="P3586" s="2" t="e">
        <f>IF(Produit_Tarif_Stock!#REF!&lt;&gt;0,Produit_Tarif_Stock!#REF!,"")</f>
        <v>#REF!</v>
      </c>
      <c r="Q3586" s="518" t="e">
        <f>IF(Produit_Tarif_Stock!#REF!&lt;&gt;0,(E3586-(E3586*H3586)-Produit_Tarif_Stock!#REF!)/Produit_Tarif_Stock!#REF!*100,(E3586-(E3586*H3586)-Produit_Tarif_Stock!#REF!)/Produit_Tarif_Stock!#REF!*100)</f>
        <v>#REF!</v>
      </c>
      <c r="R3586" s="523">
        <f t="shared" si="113"/>
        <v>0</v>
      </c>
      <c r="S3586" s="524" t="e">
        <f>Produit_Tarif_Stock!#REF!</f>
        <v>#REF!</v>
      </c>
    </row>
    <row r="3587" spans="1:19" ht="24.75" customHeight="1">
      <c r="A3587" s="228" t="e">
        <f>Produit_Tarif_Stock!#REF!</f>
        <v>#REF!</v>
      </c>
      <c r="B3587" s="118" t="e">
        <f>IF(Produit_Tarif_Stock!#REF!&lt;&gt;"",Produit_Tarif_Stock!#REF!,"")</f>
        <v>#REF!</v>
      </c>
      <c r="C3587" s="502" t="e">
        <f>IF(Produit_Tarif_Stock!#REF!&lt;&gt;"",Produit_Tarif_Stock!#REF!,"")</f>
        <v>#REF!</v>
      </c>
      <c r="D3587" s="505" t="e">
        <f>IF(Produit_Tarif_Stock!#REF!&lt;&gt;"",Produit_Tarif_Stock!#REF!,"")</f>
        <v>#REF!</v>
      </c>
      <c r="E3587" s="514" t="e">
        <f>IF(Produit_Tarif_Stock!#REF!&lt;&gt;0,Produit_Tarif_Stock!#REF!,"")</f>
        <v>#REF!</v>
      </c>
      <c r="F3587" s="2" t="e">
        <f>IF(Produit_Tarif_Stock!#REF!&lt;&gt;"",Produit_Tarif_Stock!#REF!,"")</f>
        <v>#REF!</v>
      </c>
      <c r="G3587" s="506" t="e">
        <f>IF(Produit_Tarif_Stock!#REF!&lt;&gt;0,Produit_Tarif_Stock!#REF!,"")</f>
        <v>#REF!</v>
      </c>
      <c r="I3587" s="506" t="str">
        <f t="shared" si="112"/>
        <v/>
      </c>
      <c r="J3587" s="2" t="e">
        <f>IF(Produit_Tarif_Stock!#REF!&lt;&gt;0,Produit_Tarif_Stock!#REF!,"")</f>
        <v>#REF!</v>
      </c>
      <c r="K3587" s="2" t="e">
        <f>IF(Produit_Tarif_Stock!#REF!&lt;&gt;0,Produit_Tarif_Stock!#REF!,"")</f>
        <v>#REF!</v>
      </c>
      <c r="L3587" s="114" t="e">
        <f>IF(Produit_Tarif_Stock!#REF!&lt;&gt;0,Produit_Tarif_Stock!#REF!,"")</f>
        <v>#REF!</v>
      </c>
      <c r="M3587" s="114" t="e">
        <f>IF(Produit_Tarif_Stock!#REF!&lt;&gt;0,Produit_Tarif_Stock!#REF!,"")</f>
        <v>#REF!</v>
      </c>
      <c r="N3587" s="454"/>
      <c r="P3587" s="2" t="e">
        <f>IF(Produit_Tarif_Stock!#REF!&lt;&gt;0,Produit_Tarif_Stock!#REF!,"")</f>
        <v>#REF!</v>
      </c>
      <c r="Q3587" s="518" t="e">
        <f>IF(Produit_Tarif_Stock!#REF!&lt;&gt;0,(E3587-(E3587*H3587)-Produit_Tarif_Stock!#REF!)/Produit_Tarif_Stock!#REF!*100,(E3587-(E3587*H3587)-Produit_Tarif_Stock!#REF!)/Produit_Tarif_Stock!#REF!*100)</f>
        <v>#REF!</v>
      </c>
      <c r="R3587" s="523">
        <f t="shared" si="113"/>
        <v>0</v>
      </c>
      <c r="S3587" s="524" t="e">
        <f>Produit_Tarif_Stock!#REF!</f>
        <v>#REF!</v>
      </c>
    </row>
    <row r="3588" spans="1:19" ht="24.75" customHeight="1">
      <c r="A3588" s="228" t="e">
        <f>Produit_Tarif_Stock!#REF!</f>
        <v>#REF!</v>
      </c>
      <c r="B3588" s="118" t="e">
        <f>IF(Produit_Tarif_Stock!#REF!&lt;&gt;"",Produit_Tarif_Stock!#REF!,"")</f>
        <v>#REF!</v>
      </c>
      <c r="C3588" s="502" t="e">
        <f>IF(Produit_Tarif_Stock!#REF!&lt;&gt;"",Produit_Tarif_Stock!#REF!,"")</f>
        <v>#REF!</v>
      </c>
      <c r="D3588" s="505" t="e">
        <f>IF(Produit_Tarif_Stock!#REF!&lt;&gt;"",Produit_Tarif_Stock!#REF!,"")</f>
        <v>#REF!</v>
      </c>
      <c r="E3588" s="514" t="e">
        <f>IF(Produit_Tarif_Stock!#REF!&lt;&gt;0,Produit_Tarif_Stock!#REF!,"")</f>
        <v>#REF!</v>
      </c>
      <c r="F3588" s="2" t="e">
        <f>IF(Produit_Tarif_Stock!#REF!&lt;&gt;"",Produit_Tarif_Stock!#REF!,"")</f>
        <v>#REF!</v>
      </c>
      <c r="G3588" s="506" t="e">
        <f>IF(Produit_Tarif_Stock!#REF!&lt;&gt;0,Produit_Tarif_Stock!#REF!,"")</f>
        <v>#REF!</v>
      </c>
      <c r="I3588" s="506" t="str">
        <f t="shared" si="112"/>
        <v/>
      </c>
      <c r="J3588" s="2" t="e">
        <f>IF(Produit_Tarif_Stock!#REF!&lt;&gt;0,Produit_Tarif_Stock!#REF!,"")</f>
        <v>#REF!</v>
      </c>
      <c r="K3588" s="2" t="e">
        <f>IF(Produit_Tarif_Stock!#REF!&lt;&gt;0,Produit_Tarif_Stock!#REF!,"")</f>
        <v>#REF!</v>
      </c>
      <c r="L3588" s="114" t="e">
        <f>IF(Produit_Tarif_Stock!#REF!&lt;&gt;0,Produit_Tarif_Stock!#REF!,"")</f>
        <v>#REF!</v>
      </c>
      <c r="M3588" s="114" t="e">
        <f>IF(Produit_Tarif_Stock!#REF!&lt;&gt;0,Produit_Tarif_Stock!#REF!,"")</f>
        <v>#REF!</v>
      </c>
      <c r="N3588" s="454"/>
      <c r="P3588" s="2" t="e">
        <f>IF(Produit_Tarif_Stock!#REF!&lt;&gt;0,Produit_Tarif_Stock!#REF!,"")</f>
        <v>#REF!</v>
      </c>
      <c r="Q3588" s="518" t="e">
        <f>IF(Produit_Tarif_Stock!#REF!&lt;&gt;0,(E3588-(E3588*H3588)-Produit_Tarif_Stock!#REF!)/Produit_Tarif_Stock!#REF!*100,(E3588-(E3588*H3588)-Produit_Tarif_Stock!#REF!)/Produit_Tarif_Stock!#REF!*100)</f>
        <v>#REF!</v>
      </c>
      <c r="R3588" s="523">
        <f t="shared" si="113"/>
        <v>0</v>
      </c>
      <c r="S3588" s="524" t="e">
        <f>Produit_Tarif_Stock!#REF!</f>
        <v>#REF!</v>
      </c>
    </row>
    <row r="3589" spans="1:19" ht="24.75" customHeight="1">
      <c r="A3589" s="228" t="e">
        <f>Produit_Tarif_Stock!#REF!</f>
        <v>#REF!</v>
      </c>
      <c r="B3589" s="118" t="e">
        <f>IF(Produit_Tarif_Stock!#REF!&lt;&gt;"",Produit_Tarif_Stock!#REF!,"")</f>
        <v>#REF!</v>
      </c>
      <c r="C3589" s="502" t="e">
        <f>IF(Produit_Tarif_Stock!#REF!&lt;&gt;"",Produit_Tarif_Stock!#REF!,"")</f>
        <v>#REF!</v>
      </c>
      <c r="D3589" s="505" t="e">
        <f>IF(Produit_Tarif_Stock!#REF!&lt;&gt;"",Produit_Tarif_Stock!#REF!,"")</f>
        <v>#REF!</v>
      </c>
      <c r="E3589" s="514" t="e">
        <f>IF(Produit_Tarif_Stock!#REF!&lt;&gt;0,Produit_Tarif_Stock!#REF!,"")</f>
        <v>#REF!</v>
      </c>
      <c r="F3589" s="2" t="e">
        <f>IF(Produit_Tarif_Stock!#REF!&lt;&gt;"",Produit_Tarif_Stock!#REF!,"")</f>
        <v>#REF!</v>
      </c>
      <c r="G3589" s="506" t="e">
        <f>IF(Produit_Tarif_Stock!#REF!&lt;&gt;0,Produit_Tarif_Stock!#REF!,"")</f>
        <v>#REF!</v>
      </c>
      <c r="I3589" s="506" t="str">
        <f t="shared" si="112"/>
        <v/>
      </c>
      <c r="J3589" s="2" t="e">
        <f>IF(Produit_Tarif_Stock!#REF!&lt;&gt;0,Produit_Tarif_Stock!#REF!,"")</f>
        <v>#REF!</v>
      </c>
      <c r="K3589" s="2" t="e">
        <f>IF(Produit_Tarif_Stock!#REF!&lt;&gt;0,Produit_Tarif_Stock!#REF!,"")</f>
        <v>#REF!</v>
      </c>
      <c r="L3589" s="114" t="e">
        <f>IF(Produit_Tarif_Stock!#REF!&lt;&gt;0,Produit_Tarif_Stock!#REF!,"")</f>
        <v>#REF!</v>
      </c>
      <c r="M3589" s="114" t="e">
        <f>IF(Produit_Tarif_Stock!#REF!&lt;&gt;0,Produit_Tarif_Stock!#REF!,"")</f>
        <v>#REF!</v>
      </c>
      <c r="N3589" s="454"/>
      <c r="P3589" s="2" t="e">
        <f>IF(Produit_Tarif_Stock!#REF!&lt;&gt;0,Produit_Tarif_Stock!#REF!,"")</f>
        <v>#REF!</v>
      </c>
      <c r="Q3589" s="518" t="e">
        <f>IF(Produit_Tarif_Stock!#REF!&lt;&gt;0,(E3589-(E3589*H3589)-Produit_Tarif_Stock!#REF!)/Produit_Tarif_Stock!#REF!*100,(E3589-(E3589*H3589)-Produit_Tarif_Stock!#REF!)/Produit_Tarif_Stock!#REF!*100)</f>
        <v>#REF!</v>
      </c>
      <c r="R3589" s="523">
        <f t="shared" si="113"/>
        <v>0</v>
      </c>
      <c r="S3589" s="524" t="e">
        <f>Produit_Tarif_Stock!#REF!</f>
        <v>#REF!</v>
      </c>
    </row>
    <row r="3590" spans="1:19" ht="24.75" customHeight="1">
      <c r="A3590" s="228" t="e">
        <f>Produit_Tarif_Stock!#REF!</f>
        <v>#REF!</v>
      </c>
      <c r="B3590" s="118" t="e">
        <f>IF(Produit_Tarif_Stock!#REF!&lt;&gt;"",Produit_Tarif_Stock!#REF!,"")</f>
        <v>#REF!</v>
      </c>
      <c r="C3590" s="502" t="e">
        <f>IF(Produit_Tarif_Stock!#REF!&lt;&gt;"",Produit_Tarif_Stock!#REF!,"")</f>
        <v>#REF!</v>
      </c>
      <c r="D3590" s="505" t="e">
        <f>IF(Produit_Tarif_Stock!#REF!&lt;&gt;"",Produit_Tarif_Stock!#REF!,"")</f>
        <v>#REF!</v>
      </c>
      <c r="E3590" s="514" t="e">
        <f>IF(Produit_Tarif_Stock!#REF!&lt;&gt;0,Produit_Tarif_Stock!#REF!,"")</f>
        <v>#REF!</v>
      </c>
      <c r="F3590" s="2" t="e">
        <f>IF(Produit_Tarif_Stock!#REF!&lt;&gt;"",Produit_Tarif_Stock!#REF!,"")</f>
        <v>#REF!</v>
      </c>
      <c r="G3590" s="506" t="e">
        <f>IF(Produit_Tarif_Stock!#REF!&lt;&gt;0,Produit_Tarif_Stock!#REF!,"")</f>
        <v>#REF!</v>
      </c>
      <c r="I3590" s="506" t="str">
        <f t="shared" si="112"/>
        <v/>
      </c>
      <c r="J3590" s="2" t="e">
        <f>IF(Produit_Tarif_Stock!#REF!&lt;&gt;0,Produit_Tarif_Stock!#REF!,"")</f>
        <v>#REF!</v>
      </c>
      <c r="K3590" s="2" t="e">
        <f>IF(Produit_Tarif_Stock!#REF!&lt;&gt;0,Produit_Tarif_Stock!#REF!,"")</f>
        <v>#REF!</v>
      </c>
      <c r="L3590" s="114" t="e">
        <f>IF(Produit_Tarif_Stock!#REF!&lt;&gt;0,Produit_Tarif_Stock!#REF!,"")</f>
        <v>#REF!</v>
      </c>
      <c r="M3590" s="114" t="e">
        <f>IF(Produit_Tarif_Stock!#REF!&lt;&gt;0,Produit_Tarif_Stock!#REF!,"")</f>
        <v>#REF!</v>
      </c>
      <c r="N3590" s="454"/>
      <c r="P3590" s="2" t="e">
        <f>IF(Produit_Tarif_Stock!#REF!&lt;&gt;0,Produit_Tarif_Stock!#REF!,"")</f>
        <v>#REF!</v>
      </c>
      <c r="Q3590" s="518" t="e">
        <f>IF(Produit_Tarif_Stock!#REF!&lt;&gt;0,(E3590-(E3590*H3590)-Produit_Tarif_Stock!#REF!)/Produit_Tarif_Stock!#REF!*100,(E3590-(E3590*H3590)-Produit_Tarif_Stock!#REF!)/Produit_Tarif_Stock!#REF!*100)</f>
        <v>#REF!</v>
      </c>
      <c r="R3590" s="523">
        <f t="shared" si="113"/>
        <v>0</v>
      </c>
      <c r="S3590" s="524" t="e">
        <f>Produit_Tarif_Stock!#REF!</f>
        <v>#REF!</v>
      </c>
    </row>
    <row r="3591" spans="1:19" ht="24.75" customHeight="1">
      <c r="A3591" s="228" t="e">
        <f>Produit_Tarif_Stock!#REF!</f>
        <v>#REF!</v>
      </c>
      <c r="B3591" s="118" t="e">
        <f>IF(Produit_Tarif_Stock!#REF!&lt;&gt;"",Produit_Tarif_Stock!#REF!,"")</f>
        <v>#REF!</v>
      </c>
      <c r="C3591" s="502" t="e">
        <f>IF(Produit_Tarif_Stock!#REF!&lt;&gt;"",Produit_Tarif_Stock!#REF!,"")</f>
        <v>#REF!</v>
      </c>
      <c r="D3591" s="505" t="e">
        <f>IF(Produit_Tarif_Stock!#REF!&lt;&gt;"",Produit_Tarif_Stock!#REF!,"")</f>
        <v>#REF!</v>
      </c>
      <c r="E3591" s="514" t="e">
        <f>IF(Produit_Tarif_Stock!#REF!&lt;&gt;0,Produit_Tarif_Stock!#REF!,"")</f>
        <v>#REF!</v>
      </c>
      <c r="F3591" s="2" t="e">
        <f>IF(Produit_Tarif_Stock!#REF!&lt;&gt;"",Produit_Tarif_Stock!#REF!,"")</f>
        <v>#REF!</v>
      </c>
      <c r="G3591" s="506" t="e">
        <f>IF(Produit_Tarif_Stock!#REF!&lt;&gt;0,Produit_Tarif_Stock!#REF!,"")</f>
        <v>#REF!</v>
      </c>
      <c r="I3591" s="506" t="str">
        <f t="shared" ref="I3591:I3654" si="114">IF(H3591&gt;0,E3591-(E3591*H3591),"")</f>
        <v/>
      </c>
      <c r="J3591" s="2" t="e">
        <f>IF(Produit_Tarif_Stock!#REF!&lt;&gt;0,Produit_Tarif_Stock!#REF!,"")</f>
        <v>#REF!</v>
      </c>
      <c r="K3591" s="2" t="e">
        <f>IF(Produit_Tarif_Stock!#REF!&lt;&gt;0,Produit_Tarif_Stock!#REF!,"")</f>
        <v>#REF!</v>
      </c>
      <c r="L3591" s="114" t="e">
        <f>IF(Produit_Tarif_Stock!#REF!&lt;&gt;0,Produit_Tarif_Stock!#REF!,"")</f>
        <v>#REF!</v>
      </c>
      <c r="M3591" s="114" t="e">
        <f>IF(Produit_Tarif_Stock!#REF!&lt;&gt;0,Produit_Tarif_Stock!#REF!,"")</f>
        <v>#REF!</v>
      </c>
      <c r="N3591" s="454"/>
      <c r="P3591" s="2" t="e">
        <f>IF(Produit_Tarif_Stock!#REF!&lt;&gt;0,Produit_Tarif_Stock!#REF!,"")</f>
        <v>#REF!</v>
      </c>
      <c r="Q3591" s="518" t="e">
        <f>IF(Produit_Tarif_Stock!#REF!&lt;&gt;0,(E3591-(E3591*H3591)-Produit_Tarif_Stock!#REF!)/Produit_Tarif_Stock!#REF!*100,(E3591-(E3591*H3591)-Produit_Tarif_Stock!#REF!)/Produit_Tarif_Stock!#REF!*100)</f>
        <v>#REF!</v>
      </c>
      <c r="R3591" s="523">
        <f t="shared" ref="R3591:R3654" si="115">SUM(H3591:H5584)</f>
        <v>0</v>
      </c>
      <c r="S3591" s="524" t="e">
        <f>Produit_Tarif_Stock!#REF!</f>
        <v>#REF!</v>
      </c>
    </row>
    <row r="3592" spans="1:19" ht="24.75" customHeight="1">
      <c r="A3592" s="228" t="e">
        <f>Produit_Tarif_Stock!#REF!</f>
        <v>#REF!</v>
      </c>
      <c r="B3592" s="118" t="e">
        <f>IF(Produit_Tarif_Stock!#REF!&lt;&gt;"",Produit_Tarif_Stock!#REF!,"")</f>
        <v>#REF!</v>
      </c>
      <c r="C3592" s="502" t="e">
        <f>IF(Produit_Tarif_Stock!#REF!&lt;&gt;"",Produit_Tarif_Stock!#REF!,"")</f>
        <v>#REF!</v>
      </c>
      <c r="D3592" s="505" t="e">
        <f>IF(Produit_Tarif_Stock!#REF!&lt;&gt;"",Produit_Tarif_Stock!#REF!,"")</f>
        <v>#REF!</v>
      </c>
      <c r="E3592" s="514" t="e">
        <f>IF(Produit_Tarif_Stock!#REF!&lt;&gt;0,Produit_Tarif_Stock!#REF!,"")</f>
        <v>#REF!</v>
      </c>
      <c r="F3592" s="2" t="e">
        <f>IF(Produit_Tarif_Stock!#REF!&lt;&gt;"",Produit_Tarif_Stock!#REF!,"")</f>
        <v>#REF!</v>
      </c>
      <c r="G3592" s="506" t="e">
        <f>IF(Produit_Tarif_Stock!#REF!&lt;&gt;0,Produit_Tarif_Stock!#REF!,"")</f>
        <v>#REF!</v>
      </c>
      <c r="I3592" s="506" t="str">
        <f t="shared" si="114"/>
        <v/>
      </c>
      <c r="J3592" s="2" t="e">
        <f>IF(Produit_Tarif_Stock!#REF!&lt;&gt;0,Produit_Tarif_Stock!#REF!,"")</f>
        <v>#REF!</v>
      </c>
      <c r="K3592" s="2" t="e">
        <f>IF(Produit_Tarif_Stock!#REF!&lt;&gt;0,Produit_Tarif_Stock!#REF!,"")</f>
        <v>#REF!</v>
      </c>
      <c r="L3592" s="114" t="e">
        <f>IF(Produit_Tarif_Stock!#REF!&lt;&gt;0,Produit_Tarif_Stock!#REF!,"")</f>
        <v>#REF!</v>
      </c>
      <c r="M3592" s="114" t="e">
        <f>IF(Produit_Tarif_Stock!#REF!&lt;&gt;0,Produit_Tarif_Stock!#REF!,"")</f>
        <v>#REF!</v>
      </c>
      <c r="N3592" s="454"/>
      <c r="P3592" s="2" t="e">
        <f>IF(Produit_Tarif_Stock!#REF!&lt;&gt;0,Produit_Tarif_Stock!#REF!,"")</f>
        <v>#REF!</v>
      </c>
      <c r="Q3592" s="518" t="e">
        <f>IF(Produit_Tarif_Stock!#REF!&lt;&gt;0,(E3592-(E3592*H3592)-Produit_Tarif_Stock!#REF!)/Produit_Tarif_Stock!#REF!*100,(E3592-(E3592*H3592)-Produit_Tarif_Stock!#REF!)/Produit_Tarif_Stock!#REF!*100)</f>
        <v>#REF!</v>
      </c>
      <c r="R3592" s="523">
        <f t="shared" si="115"/>
        <v>0</v>
      </c>
      <c r="S3592" s="524" t="e">
        <f>Produit_Tarif_Stock!#REF!</f>
        <v>#REF!</v>
      </c>
    </row>
    <row r="3593" spans="1:19" ht="24.75" customHeight="1">
      <c r="A3593" s="228" t="e">
        <f>Produit_Tarif_Stock!#REF!</f>
        <v>#REF!</v>
      </c>
      <c r="B3593" s="118" t="e">
        <f>IF(Produit_Tarif_Stock!#REF!&lt;&gt;"",Produit_Tarif_Stock!#REF!,"")</f>
        <v>#REF!</v>
      </c>
      <c r="C3593" s="502" t="e">
        <f>IF(Produit_Tarif_Stock!#REF!&lt;&gt;"",Produit_Tarif_Stock!#REF!,"")</f>
        <v>#REF!</v>
      </c>
      <c r="D3593" s="505" t="e">
        <f>IF(Produit_Tarif_Stock!#REF!&lt;&gt;"",Produit_Tarif_Stock!#REF!,"")</f>
        <v>#REF!</v>
      </c>
      <c r="E3593" s="514" t="e">
        <f>IF(Produit_Tarif_Stock!#REF!&lt;&gt;0,Produit_Tarif_Stock!#REF!,"")</f>
        <v>#REF!</v>
      </c>
      <c r="F3593" s="2" t="e">
        <f>IF(Produit_Tarif_Stock!#REF!&lt;&gt;"",Produit_Tarif_Stock!#REF!,"")</f>
        <v>#REF!</v>
      </c>
      <c r="G3593" s="506" t="e">
        <f>IF(Produit_Tarif_Stock!#REF!&lt;&gt;0,Produit_Tarif_Stock!#REF!,"")</f>
        <v>#REF!</v>
      </c>
      <c r="I3593" s="506" t="str">
        <f t="shared" si="114"/>
        <v/>
      </c>
      <c r="J3593" s="2" t="e">
        <f>IF(Produit_Tarif_Stock!#REF!&lt;&gt;0,Produit_Tarif_Stock!#REF!,"")</f>
        <v>#REF!</v>
      </c>
      <c r="K3593" s="2" t="e">
        <f>IF(Produit_Tarif_Stock!#REF!&lt;&gt;0,Produit_Tarif_Stock!#REF!,"")</f>
        <v>#REF!</v>
      </c>
      <c r="L3593" s="114" t="e">
        <f>IF(Produit_Tarif_Stock!#REF!&lt;&gt;0,Produit_Tarif_Stock!#REF!,"")</f>
        <v>#REF!</v>
      </c>
      <c r="M3593" s="114" t="e">
        <f>IF(Produit_Tarif_Stock!#REF!&lt;&gt;0,Produit_Tarif_Stock!#REF!,"")</f>
        <v>#REF!</v>
      </c>
      <c r="N3593" s="454"/>
      <c r="P3593" s="2" t="e">
        <f>IF(Produit_Tarif_Stock!#REF!&lt;&gt;0,Produit_Tarif_Stock!#REF!,"")</f>
        <v>#REF!</v>
      </c>
      <c r="Q3593" s="518" t="e">
        <f>IF(Produit_Tarif_Stock!#REF!&lt;&gt;0,(E3593-(E3593*H3593)-Produit_Tarif_Stock!#REF!)/Produit_Tarif_Stock!#REF!*100,(E3593-(E3593*H3593)-Produit_Tarif_Stock!#REF!)/Produit_Tarif_Stock!#REF!*100)</f>
        <v>#REF!</v>
      </c>
      <c r="R3593" s="523">
        <f t="shared" si="115"/>
        <v>0</v>
      </c>
      <c r="S3593" s="524" t="e">
        <f>Produit_Tarif_Stock!#REF!</f>
        <v>#REF!</v>
      </c>
    </row>
    <row r="3594" spans="1:19" ht="24.75" customHeight="1">
      <c r="A3594" s="228" t="e">
        <f>Produit_Tarif_Stock!#REF!</f>
        <v>#REF!</v>
      </c>
      <c r="B3594" s="118" t="e">
        <f>IF(Produit_Tarif_Stock!#REF!&lt;&gt;"",Produit_Tarif_Stock!#REF!,"")</f>
        <v>#REF!</v>
      </c>
      <c r="C3594" s="502" t="e">
        <f>IF(Produit_Tarif_Stock!#REF!&lt;&gt;"",Produit_Tarif_Stock!#REF!,"")</f>
        <v>#REF!</v>
      </c>
      <c r="D3594" s="505" t="e">
        <f>IF(Produit_Tarif_Stock!#REF!&lt;&gt;"",Produit_Tarif_Stock!#REF!,"")</f>
        <v>#REF!</v>
      </c>
      <c r="E3594" s="514" t="e">
        <f>IF(Produit_Tarif_Stock!#REF!&lt;&gt;0,Produit_Tarif_Stock!#REF!,"")</f>
        <v>#REF!</v>
      </c>
      <c r="F3594" s="2" t="e">
        <f>IF(Produit_Tarif_Stock!#REF!&lt;&gt;"",Produit_Tarif_Stock!#REF!,"")</f>
        <v>#REF!</v>
      </c>
      <c r="G3594" s="506" t="e">
        <f>IF(Produit_Tarif_Stock!#REF!&lt;&gt;0,Produit_Tarif_Stock!#REF!,"")</f>
        <v>#REF!</v>
      </c>
      <c r="I3594" s="506" t="str">
        <f t="shared" si="114"/>
        <v/>
      </c>
      <c r="J3594" s="2" t="e">
        <f>IF(Produit_Tarif_Stock!#REF!&lt;&gt;0,Produit_Tarif_Stock!#REF!,"")</f>
        <v>#REF!</v>
      </c>
      <c r="K3594" s="2" t="e">
        <f>IF(Produit_Tarif_Stock!#REF!&lt;&gt;0,Produit_Tarif_Stock!#REF!,"")</f>
        <v>#REF!</v>
      </c>
      <c r="L3594" s="114" t="e">
        <f>IF(Produit_Tarif_Stock!#REF!&lt;&gt;0,Produit_Tarif_Stock!#REF!,"")</f>
        <v>#REF!</v>
      </c>
      <c r="M3594" s="114" t="e">
        <f>IF(Produit_Tarif_Stock!#REF!&lt;&gt;0,Produit_Tarif_Stock!#REF!,"")</f>
        <v>#REF!</v>
      </c>
      <c r="N3594" s="454"/>
      <c r="P3594" s="2" t="e">
        <f>IF(Produit_Tarif_Stock!#REF!&lt;&gt;0,Produit_Tarif_Stock!#REF!,"")</f>
        <v>#REF!</v>
      </c>
      <c r="Q3594" s="518" t="e">
        <f>IF(Produit_Tarif_Stock!#REF!&lt;&gt;0,(E3594-(E3594*H3594)-Produit_Tarif_Stock!#REF!)/Produit_Tarif_Stock!#REF!*100,(E3594-(E3594*H3594)-Produit_Tarif_Stock!#REF!)/Produit_Tarif_Stock!#REF!*100)</f>
        <v>#REF!</v>
      </c>
      <c r="R3594" s="523">
        <f t="shared" si="115"/>
        <v>0</v>
      </c>
      <c r="S3594" s="524" t="e">
        <f>Produit_Tarif_Stock!#REF!</f>
        <v>#REF!</v>
      </c>
    </row>
    <row r="3595" spans="1:19" ht="24.75" customHeight="1">
      <c r="A3595" s="228" t="e">
        <f>Produit_Tarif_Stock!#REF!</f>
        <v>#REF!</v>
      </c>
      <c r="B3595" s="118" t="e">
        <f>IF(Produit_Tarif_Stock!#REF!&lt;&gt;"",Produit_Tarif_Stock!#REF!,"")</f>
        <v>#REF!</v>
      </c>
      <c r="C3595" s="502" t="e">
        <f>IF(Produit_Tarif_Stock!#REF!&lt;&gt;"",Produit_Tarif_Stock!#REF!,"")</f>
        <v>#REF!</v>
      </c>
      <c r="D3595" s="505" t="e">
        <f>IF(Produit_Tarif_Stock!#REF!&lt;&gt;"",Produit_Tarif_Stock!#REF!,"")</f>
        <v>#REF!</v>
      </c>
      <c r="E3595" s="514" t="e">
        <f>IF(Produit_Tarif_Stock!#REF!&lt;&gt;0,Produit_Tarif_Stock!#REF!,"")</f>
        <v>#REF!</v>
      </c>
      <c r="F3595" s="2" t="e">
        <f>IF(Produit_Tarif_Stock!#REF!&lt;&gt;"",Produit_Tarif_Stock!#REF!,"")</f>
        <v>#REF!</v>
      </c>
      <c r="G3595" s="506" t="e">
        <f>IF(Produit_Tarif_Stock!#REF!&lt;&gt;0,Produit_Tarif_Stock!#REF!,"")</f>
        <v>#REF!</v>
      </c>
      <c r="I3595" s="506" t="str">
        <f t="shared" si="114"/>
        <v/>
      </c>
      <c r="J3595" s="2" t="e">
        <f>IF(Produit_Tarif_Stock!#REF!&lt;&gt;0,Produit_Tarif_Stock!#REF!,"")</f>
        <v>#REF!</v>
      </c>
      <c r="K3595" s="2" t="e">
        <f>IF(Produit_Tarif_Stock!#REF!&lt;&gt;0,Produit_Tarif_Stock!#REF!,"")</f>
        <v>#REF!</v>
      </c>
      <c r="L3595" s="114" t="e">
        <f>IF(Produit_Tarif_Stock!#REF!&lt;&gt;0,Produit_Tarif_Stock!#REF!,"")</f>
        <v>#REF!</v>
      </c>
      <c r="M3595" s="114" t="e">
        <f>IF(Produit_Tarif_Stock!#REF!&lt;&gt;0,Produit_Tarif_Stock!#REF!,"")</f>
        <v>#REF!</v>
      </c>
      <c r="N3595" s="454"/>
      <c r="P3595" s="2" t="e">
        <f>IF(Produit_Tarif_Stock!#REF!&lt;&gt;0,Produit_Tarif_Stock!#REF!,"")</f>
        <v>#REF!</v>
      </c>
      <c r="Q3595" s="518" t="e">
        <f>IF(Produit_Tarif_Stock!#REF!&lt;&gt;0,(E3595-(E3595*H3595)-Produit_Tarif_Stock!#REF!)/Produit_Tarif_Stock!#REF!*100,(E3595-(E3595*H3595)-Produit_Tarif_Stock!#REF!)/Produit_Tarif_Stock!#REF!*100)</f>
        <v>#REF!</v>
      </c>
      <c r="R3595" s="523">
        <f t="shared" si="115"/>
        <v>0</v>
      </c>
      <c r="S3595" s="524" t="e">
        <f>Produit_Tarif_Stock!#REF!</f>
        <v>#REF!</v>
      </c>
    </row>
    <row r="3596" spans="1:19" ht="24.75" customHeight="1">
      <c r="A3596" s="228" t="e">
        <f>Produit_Tarif_Stock!#REF!</f>
        <v>#REF!</v>
      </c>
      <c r="B3596" s="118" t="e">
        <f>IF(Produit_Tarif_Stock!#REF!&lt;&gt;"",Produit_Tarif_Stock!#REF!,"")</f>
        <v>#REF!</v>
      </c>
      <c r="C3596" s="502" t="e">
        <f>IF(Produit_Tarif_Stock!#REF!&lt;&gt;"",Produit_Tarif_Stock!#REF!,"")</f>
        <v>#REF!</v>
      </c>
      <c r="D3596" s="505" t="e">
        <f>IF(Produit_Tarif_Stock!#REF!&lt;&gt;"",Produit_Tarif_Stock!#REF!,"")</f>
        <v>#REF!</v>
      </c>
      <c r="E3596" s="514" t="e">
        <f>IF(Produit_Tarif_Stock!#REF!&lt;&gt;0,Produit_Tarif_Stock!#REF!,"")</f>
        <v>#REF!</v>
      </c>
      <c r="F3596" s="2" t="e">
        <f>IF(Produit_Tarif_Stock!#REF!&lt;&gt;"",Produit_Tarif_Stock!#REF!,"")</f>
        <v>#REF!</v>
      </c>
      <c r="G3596" s="506" t="e">
        <f>IF(Produit_Tarif_Stock!#REF!&lt;&gt;0,Produit_Tarif_Stock!#REF!,"")</f>
        <v>#REF!</v>
      </c>
      <c r="I3596" s="506" t="str">
        <f t="shared" si="114"/>
        <v/>
      </c>
      <c r="J3596" s="2" t="e">
        <f>IF(Produit_Tarif_Stock!#REF!&lt;&gt;0,Produit_Tarif_Stock!#REF!,"")</f>
        <v>#REF!</v>
      </c>
      <c r="K3596" s="2" t="e">
        <f>IF(Produit_Tarif_Stock!#REF!&lt;&gt;0,Produit_Tarif_Stock!#REF!,"")</f>
        <v>#REF!</v>
      </c>
      <c r="L3596" s="114" t="e">
        <f>IF(Produit_Tarif_Stock!#REF!&lt;&gt;0,Produit_Tarif_Stock!#REF!,"")</f>
        <v>#REF!</v>
      </c>
      <c r="M3596" s="114" t="e">
        <f>IF(Produit_Tarif_Stock!#REF!&lt;&gt;0,Produit_Tarif_Stock!#REF!,"")</f>
        <v>#REF!</v>
      </c>
      <c r="N3596" s="454"/>
      <c r="P3596" s="2" t="e">
        <f>IF(Produit_Tarif_Stock!#REF!&lt;&gt;0,Produit_Tarif_Stock!#REF!,"")</f>
        <v>#REF!</v>
      </c>
      <c r="Q3596" s="518" t="e">
        <f>IF(Produit_Tarif_Stock!#REF!&lt;&gt;0,(E3596-(E3596*H3596)-Produit_Tarif_Stock!#REF!)/Produit_Tarif_Stock!#REF!*100,(E3596-(E3596*H3596)-Produit_Tarif_Stock!#REF!)/Produit_Tarif_Stock!#REF!*100)</f>
        <v>#REF!</v>
      </c>
      <c r="R3596" s="523">
        <f t="shared" si="115"/>
        <v>0</v>
      </c>
      <c r="S3596" s="524" t="e">
        <f>Produit_Tarif_Stock!#REF!</f>
        <v>#REF!</v>
      </c>
    </row>
    <row r="3597" spans="1:19" ht="24.75" customHeight="1">
      <c r="A3597" s="228" t="e">
        <f>Produit_Tarif_Stock!#REF!</f>
        <v>#REF!</v>
      </c>
      <c r="B3597" s="118" t="e">
        <f>IF(Produit_Tarif_Stock!#REF!&lt;&gt;"",Produit_Tarif_Stock!#REF!,"")</f>
        <v>#REF!</v>
      </c>
      <c r="C3597" s="502" t="e">
        <f>IF(Produit_Tarif_Stock!#REF!&lt;&gt;"",Produit_Tarif_Stock!#REF!,"")</f>
        <v>#REF!</v>
      </c>
      <c r="D3597" s="505" t="e">
        <f>IF(Produit_Tarif_Stock!#REF!&lt;&gt;"",Produit_Tarif_Stock!#REF!,"")</f>
        <v>#REF!</v>
      </c>
      <c r="E3597" s="514" t="e">
        <f>IF(Produit_Tarif_Stock!#REF!&lt;&gt;0,Produit_Tarif_Stock!#REF!,"")</f>
        <v>#REF!</v>
      </c>
      <c r="F3597" s="2" t="e">
        <f>IF(Produit_Tarif_Stock!#REF!&lt;&gt;"",Produit_Tarif_Stock!#REF!,"")</f>
        <v>#REF!</v>
      </c>
      <c r="G3597" s="506" t="e">
        <f>IF(Produit_Tarif_Stock!#REF!&lt;&gt;0,Produit_Tarif_Stock!#REF!,"")</f>
        <v>#REF!</v>
      </c>
      <c r="I3597" s="506" t="str">
        <f t="shared" si="114"/>
        <v/>
      </c>
      <c r="J3597" s="2" t="e">
        <f>IF(Produit_Tarif_Stock!#REF!&lt;&gt;0,Produit_Tarif_Stock!#REF!,"")</f>
        <v>#REF!</v>
      </c>
      <c r="K3597" s="2" t="e">
        <f>IF(Produit_Tarif_Stock!#REF!&lt;&gt;0,Produit_Tarif_Stock!#REF!,"")</f>
        <v>#REF!</v>
      </c>
      <c r="L3597" s="114" t="e">
        <f>IF(Produit_Tarif_Stock!#REF!&lt;&gt;0,Produit_Tarif_Stock!#REF!,"")</f>
        <v>#REF!</v>
      </c>
      <c r="M3597" s="114" t="e">
        <f>IF(Produit_Tarif_Stock!#REF!&lt;&gt;0,Produit_Tarif_Stock!#REF!,"")</f>
        <v>#REF!</v>
      </c>
      <c r="N3597" s="454"/>
      <c r="P3597" s="2" t="e">
        <f>IF(Produit_Tarif_Stock!#REF!&lt;&gt;0,Produit_Tarif_Stock!#REF!,"")</f>
        <v>#REF!</v>
      </c>
      <c r="Q3597" s="518" t="e">
        <f>IF(Produit_Tarif_Stock!#REF!&lt;&gt;0,(E3597-(E3597*H3597)-Produit_Tarif_Stock!#REF!)/Produit_Tarif_Stock!#REF!*100,(E3597-(E3597*H3597)-Produit_Tarif_Stock!#REF!)/Produit_Tarif_Stock!#REF!*100)</f>
        <v>#REF!</v>
      </c>
      <c r="R3597" s="523">
        <f t="shared" si="115"/>
        <v>0</v>
      </c>
      <c r="S3597" s="524" t="e">
        <f>Produit_Tarif_Stock!#REF!</f>
        <v>#REF!</v>
      </c>
    </row>
    <row r="3598" spans="1:19" ht="24.75" customHeight="1">
      <c r="A3598" s="228" t="e">
        <f>Produit_Tarif_Stock!#REF!</f>
        <v>#REF!</v>
      </c>
      <c r="B3598" s="118" t="e">
        <f>IF(Produit_Tarif_Stock!#REF!&lt;&gt;"",Produit_Tarif_Stock!#REF!,"")</f>
        <v>#REF!</v>
      </c>
      <c r="C3598" s="502" t="e">
        <f>IF(Produit_Tarif_Stock!#REF!&lt;&gt;"",Produit_Tarif_Stock!#REF!,"")</f>
        <v>#REF!</v>
      </c>
      <c r="D3598" s="505" t="e">
        <f>IF(Produit_Tarif_Stock!#REF!&lt;&gt;"",Produit_Tarif_Stock!#REF!,"")</f>
        <v>#REF!</v>
      </c>
      <c r="E3598" s="514" t="e">
        <f>IF(Produit_Tarif_Stock!#REF!&lt;&gt;0,Produit_Tarif_Stock!#REF!,"")</f>
        <v>#REF!</v>
      </c>
      <c r="F3598" s="2" t="e">
        <f>IF(Produit_Tarif_Stock!#REF!&lt;&gt;"",Produit_Tarif_Stock!#REF!,"")</f>
        <v>#REF!</v>
      </c>
      <c r="G3598" s="506" t="e">
        <f>IF(Produit_Tarif_Stock!#REF!&lt;&gt;0,Produit_Tarif_Stock!#REF!,"")</f>
        <v>#REF!</v>
      </c>
      <c r="I3598" s="506" t="str">
        <f t="shared" si="114"/>
        <v/>
      </c>
      <c r="J3598" s="2" t="e">
        <f>IF(Produit_Tarif_Stock!#REF!&lt;&gt;0,Produit_Tarif_Stock!#REF!,"")</f>
        <v>#REF!</v>
      </c>
      <c r="K3598" s="2" t="e">
        <f>IF(Produit_Tarif_Stock!#REF!&lt;&gt;0,Produit_Tarif_Stock!#REF!,"")</f>
        <v>#REF!</v>
      </c>
      <c r="L3598" s="114" t="e">
        <f>IF(Produit_Tarif_Stock!#REF!&lt;&gt;0,Produit_Tarif_Stock!#REF!,"")</f>
        <v>#REF!</v>
      </c>
      <c r="M3598" s="114" t="e">
        <f>IF(Produit_Tarif_Stock!#REF!&lt;&gt;0,Produit_Tarif_Stock!#REF!,"")</f>
        <v>#REF!</v>
      </c>
      <c r="N3598" s="454"/>
      <c r="P3598" s="2" t="e">
        <f>IF(Produit_Tarif_Stock!#REF!&lt;&gt;0,Produit_Tarif_Stock!#REF!,"")</f>
        <v>#REF!</v>
      </c>
      <c r="Q3598" s="518" t="e">
        <f>IF(Produit_Tarif_Stock!#REF!&lt;&gt;0,(E3598-(E3598*H3598)-Produit_Tarif_Stock!#REF!)/Produit_Tarif_Stock!#REF!*100,(E3598-(E3598*H3598)-Produit_Tarif_Stock!#REF!)/Produit_Tarif_Stock!#REF!*100)</f>
        <v>#REF!</v>
      </c>
      <c r="R3598" s="523">
        <f t="shared" si="115"/>
        <v>0</v>
      </c>
      <c r="S3598" s="524" t="e">
        <f>Produit_Tarif_Stock!#REF!</f>
        <v>#REF!</v>
      </c>
    </row>
    <row r="3599" spans="1:19" ht="24.75" customHeight="1">
      <c r="A3599" s="228" t="e">
        <f>Produit_Tarif_Stock!#REF!</f>
        <v>#REF!</v>
      </c>
      <c r="B3599" s="118" t="e">
        <f>IF(Produit_Tarif_Stock!#REF!&lt;&gt;"",Produit_Tarif_Stock!#REF!,"")</f>
        <v>#REF!</v>
      </c>
      <c r="C3599" s="502" t="e">
        <f>IF(Produit_Tarif_Stock!#REF!&lt;&gt;"",Produit_Tarif_Stock!#REF!,"")</f>
        <v>#REF!</v>
      </c>
      <c r="D3599" s="505" t="e">
        <f>IF(Produit_Tarif_Stock!#REF!&lt;&gt;"",Produit_Tarif_Stock!#REF!,"")</f>
        <v>#REF!</v>
      </c>
      <c r="E3599" s="514" t="e">
        <f>IF(Produit_Tarif_Stock!#REF!&lt;&gt;0,Produit_Tarif_Stock!#REF!,"")</f>
        <v>#REF!</v>
      </c>
      <c r="F3599" s="2" t="e">
        <f>IF(Produit_Tarif_Stock!#REF!&lt;&gt;"",Produit_Tarif_Stock!#REF!,"")</f>
        <v>#REF!</v>
      </c>
      <c r="G3599" s="506" t="e">
        <f>IF(Produit_Tarif_Stock!#REF!&lt;&gt;0,Produit_Tarif_Stock!#REF!,"")</f>
        <v>#REF!</v>
      </c>
      <c r="I3599" s="506" t="str">
        <f t="shared" si="114"/>
        <v/>
      </c>
      <c r="J3599" s="2" t="e">
        <f>IF(Produit_Tarif_Stock!#REF!&lt;&gt;0,Produit_Tarif_Stock!#REF!,"")</f>
        <v>#REF!</v>
      </c>
      <c r="K3599" s="2" t="e">
        <f>IF(Produit_Tarif_Stock!#REF!&lt;&gt;0,Produit_Tarif_Stock!#REF!,"")</f>
        <v>#REF!</v>
      </c>
      <c r="L3599" s="114" t="e">
        <f>IF(Produit_Tarif_Stock!#REF!&lt;&gt;0,Produit_Tarif_Stock!#REF!,"")</f>
        <v>#REF!</v>
      </c>
      <c r="M3599" s="114" t="e">
        <f>IF(Produit_Tarif_Stock!#REF!&lt;&gt;0,Produit_Tarif_Stock!#REF!,"")</f>
        <v>#REF!</v>
      </c>
      <c r="N3599" s="454"/>
      <c r="P3599" s="2" t="e">
        <f>IF(Produit_Tarif_Stock!#REF!&lt;&gt;0,Produit_Tarif_Stock!#REF!,"")</f>
        <v>#REF!</v>
      </c>
      <c r="Q3599" s="518" t="e">
        <f>IF(Produit_Tarif_Stock!#REF!&lt;&gt;0,(E3599-(E3599*H3599)-Produit_Tarif_Stock!#REF!)/Produit_Tarif_Stock!#REF!*100,(E3599-(E3599*H3599)-Produit_Tarif_Stock!#REF!)/Produit_Tarif_Stock!#REF!*100)</f>
        <v>#REF!</v>
      </c>
      <c r="R3599" s="523">
        <f t="shared" si="115"/>
        <v>0</v>
      </c>
      <c r="S3599" s="524" t="e">
        <f>Produit_Tarif_Stock!#REF!</f>
        <v>#REF!</v>
      </c>
    </row>
    <row r="3600" spans="1:19" ht="24.75" customHeight="1">
      <c r="A3600" s="228" t="e">
        <f>Produit_Tarif_Stock!#REF!</f>
        <v>#REF!</v>
      </c>
      <c r="B3600" s="118" t="e">
        <f>IF(Produit_Tarif_Stock!#REF!&lt;&gt;"",Produit_Tarif_Stock!#REF!,"")</f>
        <v>#REF!</v>
      </c>
      <c r="C3600" s="502" t="e">
        <f>IF(Produit_Tarif_Stock!#REF!&lt;&gt;"",Produit_Tarif_Stock!#REF!,"")</f>
        <v>#REF!</v>
      </c>
      <c r="D3600" s="505" t="e">
        <f>IF(Produit_Tarif_Stock!#REF!&lt;&gt;"",Produit_Tarif_Stock!#REF!,"")</f>
        <v>#REF!</v>
      </c>
      <c r="E3600" s="514" t="e">
        <f>IF(Produit_Tarif_Stock!#REF!&lt;&gt;0,Produit_Tarif_Stock!#REF!,"")</f>
        <v>#REF!</v>
      </c>
      <c r="F3600" s="2" t="e">
        <f>IF(Produit_Tarif_Stock!#REF!&lt;&gt;"",Produit_Tarif_Stock!#REF!,"")</f>
        <v>#REF!</v>
      </c>
      <c r="G3600" s="506" t="e">
        <f>IF(Produit_Tarif_Stock!#REF!&lt;&gt;0,Produit_Tarif_Stock!#REF!,"")</f>
        <v>#REF!</v>
      </c>
      <c r="I3600" s="506" t="str">
        <f t="shared" si="114"/>
        <v/>
      </c>
      <c r="J3600" s="2" t="e">
        <f>IF(Produit_Tarif_Stock!#REF!&lt;&gt;0,Produit_Tarif_Stock!#REF!,"")</f>
        <v>#REF!</v>
      </c>
      <c r="K3600" s="2" t="e">
        <f>IF(Produit_Tarif_Stock!#REF!&lt;&gt;0,Produit_Tarif_Stock!#REF!,"")</f>
        <v>#REF!</v>
      </c>
      <c r="L3600" s="114" t="e">
        <f>IF(Produit_Tarif_Stock!#REF!&lt;&gt;0,Produit_Tarif_Stock!#REF!,"")</f>
        <v>#REF!</v>
      </c>
      <c r="M3600" s="114" t="e">
        <f>IF(Produit_Tarif_Stock!#REF!&lt;&gt;0,Produit_Tarif_Stock!#REF!,"")</f>
        <v>#REF!</v>
      </c>
      <c r="N3600" s="454"/>
      <c r="P3600" s="2" t="e">
        <f>IF(Produit_Tarif_Stock!#REF!&lt;&gt;0,Produit_Tarif_Stock!#REF!,"")</f>
        <v>#REF!</v>
      </c>
      <c r="Q3600" s="518" t="e">
        <f>IF(Produit_Tarif_Stock!#REF!&lt;&gt;0,(E3600-(E3600*H3600)-Produit_Tarif_Stock!#REF!)/Produit_Tarif_Stock!#REF!*100,(E3600-(E3600*H3600)-Produit_Tarif_Stock!#REF!)/Produit_Tarif_Stock!#REF!*100)</f>
        <v>#REF!</v>
      </c>
      <c r="R3600" s="523">
        <f t="shared" si="115"/>
        <v>0</v>
      </c>
      <c r="S3600" s="524" t="e">
        <f>Produit_Tarif_Stock!#REF!</f>
        <v>#REF!</v>
      </c>
    </row>
    <row r="3601" spans="1:19" ht="24.75" customHeight="1">
      <c r="A3601" s="228" t="e">
        <f>Produit_Tarif_Stock!#REF!</f>
        <v>#REF!</v>
      </c>
      <c r="B3601" s="118" t="e">
        <f>IF(Produit_Tarif_Stock!#REF!&lt;&gt;"",Produit_Tarif_Stock!#REF!,"")</f>
        <v>#REF!</v>
      </c>
      <c r="C3601" s="502" t="e">
        <f>IF(Produit_Tarif_Stock!#REF!&lt;&gt;"",Produit_Tarif_Stock!#REF!,"")</f>
        <v>#REF!</v>
      </c>
      <c r="D3601" s="505" t="e">
        <f>IF(Produit_Tarif_Stock!#REF!&lt;&gt;"",Produit_Tarif_Stock!#REF!,"")</f>
        <v>#REF!</v>
      </c>
      <c r="E3601" s="514" t="e">
        <f>IF(Produit_Tarif_Stock!#REF!&lt;&gt;0,Produit_Tarif_Stock!#REF!,"")</f>
        <v>#REF!</v>
      </c>
      <c r="F3601" s="2" t="e">
        <f>IF(Produit_Tarif_Stock!#REF!&lt;&gt;"",Produit_Tarif_Stock!#REF!,"")</f>
        <v>#REF!</v>
      </c>
      <c r="G3601" s="506" t="e">
        <f>IF(Produit_Tarif_Stock!#REF!&lt;&gt;0,Produit_Tarif_Stock!#REF!,"")</f>
        <v>#REF!</v>
      </c>
      <c r="I3601" s="506" t="str">
        <f t="shared" si="114"/>
        <v/>
      </c>
      <c r="J3601" s="2" t="e">
        <f>IF(Produit_Tarif_Stock!#REF!&lt;&gt;0,Produit_Tarif_Stock!#REF!,"")</f>
        <v>#REF!</v>
      </c>
      <c r="K3601" s="2" t="e">
        <f>IF(Produit_Tarif_Stock!#REF!&lt;&gt;0,Produit_Tarif_Stock!#REF!,"")</f>
        <v>#REF!</v>
      </c>
      <c r="L3601" s="114" t="e">
        <f>IF(Produit_Tarif_Stock!#REF!&lt;&gt;0,Produit_Tarif_Stock!#REF!,"")</f>
        <v>#REF!</v>
      </c>
      <c r="M3601" s="114" t="e">
        <f>IF(Produit_Tarif_Stock!#REF!&lt;&gt;0,Produit_Tarif_Stock!#REF!,"")</f>
        <v>#REF!</v>
      </c>
      <c r="N3601" s="454"/>
      <c r="P3601" s="2" t="e">
        <f>IF(Produit_Tarif_Stock!#REF!&lt;&gt;0,Produit_Tarif_Stock!#REF!,"")</f>
        <v>#REF!</v>
      </c>
      <c r="Q3601" s="518" t="e">
        <f>IF(Produit_Tarif_Stock!#REF!&lt;&gt;0,(E3601-(E3601*H3601)-Produit_Tarif_Stock!#REF!)/Produit_Tarif_Stock!#REF!*100,(E3601-(E3601*H3601)-Produit_Tarif_Stock!#REF!)/Produit_Tarif_Stock!#REF!*100)</f>
        <v>#REF!</v>
      </c>
      <c r="R3601" s="523">
        <f t="shared" si="115"/>
        <v>0</v>
      </c>
      <c r="S3601" s="524" t="e">
        <f>Produit_Tarif_Stock!#REF!</f>
        <v>#REF!</v>
      </c>
    </row>
    <row r="3602" spans="1:19" ht="24.75" customHeight="1">
      <c r="A3602" s="228" t="e">
        <f>Produit_Tarif_Stock!#REF!</f>
        <v>#REF!</v>
      </c>
      <c r="B3602" s="118" t="e">
        <f>IF(Produit_Tarif_Stock!#REF!&lt;&gt;"",Produit_Tarif_Stock!#REF!,"")</f>
        <v>#REF!</v>
      </c>
      <c r="C3602" s="502" t="e">
        <f>IF(Produit_Tarif_Stock!#REF!&lt;&gt;"",Produit_Tarif_Stock!#REF!,"")</f>
        <v>#REF!</v>
      </c>
      <c r="D3602" s="505" t="e">
        <f>IF(Produit_Tarif_Stock!#REF!&lt;&gt;"",Produit_Tarif_Stock!#REF!,"")</f>
        <v>#REF!</v>
      </c>
      <c r="E3602" s="514" t="e">
        <f>IF(Produit_Tarif_Stock!#REF!&lt;&gt;0,Produit_Tarif_Stock!#REF!,"")</f>
        <v>#REF!</v>
      </c>
      <c r="F3602" s="2" t="e">
        <f>IF(Produit_Tarif_Stock!#REF!&lt;&gt;"",Produit_Tarif_Stock!#REF!,"")</f>
        <v>#REF!</v>
      </c>
      <c r="G3602" s="506" t="e">
        <f>IF(Produit_Tarif_Stock!#REF!&lt;&gt;0,Produit_Tarif_Stock!#REF!,"")</f>
        <v>#REF!</v>
      </c>
      <c r="I3602" s="506" t="str">
        <f t="shared" si="114"/>
        <v/>
      </c>
      <c r="J3602" s="2" t="e">
        <f>IF(Produit_Tarif_Stock!#REF!&lt;&gt;0,Produit_Tarif_Stock!#REF!,"")</f>
        <v>#REF!</v>
      </c>
      <c r="K3602" s="2" t="e">
        <f>IF(Produit_Tarif_Stock!#REF!&lt;&gt;0,Produit_Tarif_Stock!#REF!,"")</f>
        <v>#REF!</v>
      </c>
      <c r="L3602" s="114" t="e">
        <f>IF(Produit_Tarif_Stock!#REF!&lt;&gt;0,Produit_Tarif_Stock!#REF!,"")</f>
        <v>#REF!</v>
      </c>
      <c r="M3602" s="114" t="e">
        <f>IF(Produit_Tarif_Stock!#REF!&lt;&gt;0,Produit_Tarif_Stock!#REF!,"")</f>
        <v>#REF!</v>
      </c>
      <c r="N3602" s="454"/>
      <c r="P3602" s="2" t="e">
        <f>IF(Produit_Tarif_Stock!#REF!&lt;&gt;0,Produit_Tarif_Stock!#REF!,"")</f>
        <v>#REF!</v>
      </c>
      <c r="Q3602" s="518" t="e">
        <f>IF(Produit_Tarif_Stock!#REF!&lt;&gt;0,(E3602-(E3602*H3602)-Produit_Tarif_Stock!#REF!)/Produit_Tarif_Stock!#REF!*100,(E3602-(E3602*H3602)-Produit_Tarif_Stock!#REF!)/Produit_Tarif_Stock!#REF!*100)</f>
        <v>#REF!</v>
      </c>
      <c r="R3602" s="523">
        <f t="shared" si="115"/>
        <v>0</v>
      </c>
      <c r="S3602" s="524" t="e">
        <f>Produit_Tarif_Stock!#REF!</f>
        <v>#REF!</v>
      </c>
    </row>
    <row r="3603" spans="1:19" ht="24.75" customHeight="1">
      <c r="A3603" s="228" t="e">
        <f>Produit_Tarif_Stock!#REF!</f>
        <v>#REF!</v>
      </c>
      <c r="B3603" s="118" t="e">
        <f>IF(Produit_Tarif_Stock!#REF!&lt;&gt;"",Produit_Tarif_Stock!#REF!,"")</f>
        <v>#REF!</v>
      </c>
      <c r="C3603" s="502" t="e">
        <f>IF(Produit_Tarif_Stock!#REF!&lt;&gt;"",Produit_Tarif_Stock!#REF!,"")</f>
        <v>#REF!</v>
      </c>
      <c r="D3603" s="505" t="e">
        <f>IF(Produit_Tarif_Stock!#REF!&lt;&gt;"",Produit_Tarif_Stock!#REF!,"")</f>
        <v>#REF!</v>
      </c>
      <c r="E3603" s="514" t="e">
        <f>IF(Produit_Tarif_Stock!#REF!&lt;&gt;0,Produit_Tarif_Stock!#REF!,"")</f>
        <v>#REF!</v>
      </c>
      <c r="F3603" s="2" t="e">
        <f>IF(Produit_Tarif_Stock!#REF!&lt;&gt;"",Produit_Tarif_Stock!#REF!,"")</f>
        <v>#REF!</v>
      </c>
      <c r="G3603" s="506" t="e">
        <f>IF(Produit_Tarif_Stock!#REF!&lt;&gt;0,Produit_Tarif_Stock!#REF!,"")</f>
        <v>#REF!</v>
      </c>
      <c r="I3603" s="506" t="str">
        <f t="shared" si="114"/>
        <v/>
      </c>
      <c r="J3603" s="2" t="e">
        <f>IF(Produit_Tarif_Stock!#REF!&lt;&gt;0,Produit_Tarif_Stock!#REF!,"")</f>
        <v>#REF!</v>
      </c>
      <c r="K3603" s="2" t="e">
        <f>IF(Produit_Tarif_Stock!#REF!&lt;&gt;0,Produit_Tarif_Stock!#REF!,"")</f>
        <v>#REF!</v>
      </c>
      <c r="L3603" s="114" t="e">
        <f>IF(Produit_Tarif_Stock!#REF!&lt;&gt;0,Produit_Tarif_Stock!#REF!,"")</f>
        <v>#REF!</v>
      </c>
      <c r="M3603" s="114" t="e">
        <f>IF(Produit_Tarif_Stock!#REF!&lt;&gt;0,Produit_Tarif_Stock!#REF!,"")</f>
        <v>#REF!</v>
      </c>
      <c r="N3603" s="454"/>
      <c r="P3603" s="2" t="e">
        <f>IF(Produit_Tarif_Stock!#REF!&lt;&gt;0,Produit_Tarif_Stock!#REF!,"")</f>
        <v>#REF!</v>
      </c>
      <c r="Q3603" s="518" t="e">
        <f>IF(Produit_Tarif_Stock!#REF!&lt;&gt;0,(E3603-(E3603*H3603)-Produit_Tarif_Stock!#REF!)/Produit_Tarif_Stock!#REF!*100,(E3603-(E3603*H3603)-Produit_Tarif_Stock!#REF!)/Produit_Tarif_Stock!#REF!*100)</f>
        <v>#REF!</v>
      </c>
      <c r="R3603" s="523">
        <f t="shared" si="115"/>
        <v>0</v>
      </c>
      <c r="S3603" s="524" t="e">
        <f>Produit_Tarif_Stock!#REF!</f>
        <v>#REF!</v>
      </c>
    </row>
    <row r="3604" spans="1:19" ht="24.75" customHeight="1">
      <c r="A3604" s="228" t="e">
        <f>Produit_Tarif_Stock!#REF!</f>
        <v>#REF!</v>
      </c>
      <c r="B3604" s="118" t="e">
        <f>IF(Produit_Tarif_Stock!#REF!&lt;&gt;"",Produit_Tarif_Stock!#REF!,"")</f>
        <v>#REF!</v>
      </c>
      <c r="C3604" s="502" t="e">
        <f>IF(Produit_Tarif_Stock!#REF!&lt;&gt;"",Produit_Tarif_Stock!#REF!,"")</f>
        <v>#REF!</v>
      </c>
      <c r="D3604" s="505" t="e">
        <f>IF(Produit_Tarif_Stock!#REF!&lt;&gt;"",Produit_Tarif_Stock!#REF!,"")</f>
        <v>#REF!</v>
      </c>
      <c r="E3604" s="514" t="e">
        <f>IF(Produit_Tarif_Stock!#REF!&lt;&gt;0,Produit_Tarif_Stock!#REF!,"")</f>
        <v>#REF!</v>
      </c>
      <c r="F3604" s="2" t="e">
        <f>IF(Produit_Tarif_Stock!#REF!&lt;&gt;"",Produit_Tarif_Stock!#REF!,"")</f>
        <v>#REF!</v>
      </c>
      <c r="G3604" s="506" t="e">
        <f>IF(Produit_Tarif_Stock!#REF!&lt;&gt;0,Produit_Tarif_Stock!#REF!,"")</f>
        <v>#REF!</v>
      </c>
      <c r="I3604" s="506" t="str">
        <f t="shared" si="114"/>
        <v/>
      </c>
      <c r="J3604" s="2" t="e">
        <f>IF(Produit_Tarif_Stock!#REF!&lt;&gt;0,Produit_Tarif_Stock!#REF!,"")</f>
        <v>#REF!</v>
      </c>
      <c r="K3604" s="2" t="e">
        <f>IF(Produit_Tarif_Stock!#REF!&lt;&gt;0,Produit_Tarif_Stock!#REF!,"")</f>
        <v>#REF!</v>
      </c>
      <c r="L3604" s="114" t="e">
        <f>IF(Produit_Tarif_Stock!#REF!&lt;&gt;0,Produit_Tarif_Stock!#REF!,"")</f>
        <v>#REF!</v>
      </c>
      <c r="M3604" s="114" t="e">
        <f>IF(Produit_Tarif_Stock!#REF!&lt;&gt;0,Produit_Tarif_Stock!#REF!,"")</f>
        <v>#REF!</v>
      </c>
      <c r="N3604" s="454"/>
      <c r="P3604" s="2" t="e">
        <f>IF(Produit_Tarif_Stock!#REF!&lt;&gt;0,Produit_Tarif_Stock!#REF!,"")</f>
        <v>#REF!</v>
      </c>
      <c r="Q3604" s="518" t="e">
        <f>IF(Produit_Tarif_Stock!#REF!&lt;&gt;0,(E3604-(E3604*H3604)-Produit_Tarif_Stock!#REF!)/Produit_Tarif_Stock!#REF!*100,(E3604-(E3604*H3604)-Produit_Tarif_Stock!#REF!)/Produit_Tarif_Stock!#REF!*100)</f>
        <v>#REF!</v>
      </c>
      <c r="R3604" s="523">
        <f t="shared" si="115"/>
        <v>0</v>
      </c>
      <c r="S3604" s="524" t="e">
        <f>Produit_Tarif_Stock!#REF!</f>
        <v>#REF!</v>
      </c>
    </row>
    <row r="3605" spans="1:19" ht="24.75" customHeight="1">
      <c r="A3605" s="228" t="e">
        <f>Produit_Tarif_Stock!#REF!</f>
        <v>#REF!</v>
      </c>
      <c r="B3605" s="118" t="e">
        <f>IF(Produit_Tarif_Stock!#REF!&lt;&gt;"",Produit_Tarif_Stock!#REF!,"")</f>
        <v>#REF!</v>
      </c>
      <c r="C3605" s="502" t="e">
        <f>IF(Produit_Tarif_Stock!#REF!&lt;&gt;"",Produit_Tarif_Stock!#REF!,"")</f>
        <v>#REF!</v>
      </c>
      <c r="D3605" s="505" t="e">
        <f>IF(Produit_Tarif_Stock!#REF!&lt;&gt;"",Produit_Tarif_Stock!#REF!,"")</f>
        <v>#REF!</v>
      </c>
      <c r="E3605" s="514" t="e">
        <f>IF(Produit_Tarif_Stock!#REF!&lt;&gt;0,Produit_Tarif_Stock!#REF!,"")</f>
        <v>#REF!</v>
      </c>
      <c r="F3605" s="2" t="e">
        <f>IF(Produit_Tarif_Stock!#REF!&lt;&gt;"",Produit_Tarif_Stock!#REF!,"")</f>
        <v>#REF!</v>
      </c>
      <c r="G3605" s="506" t="e">
        <f>IF(Produit_Tarif_Stock!#REF!&lt;&gt;0,Produit_Tarif_Stock!#REF!,"")</f>
        <v>#REF!</v>
      </c>
      <c r="I3605" s="506" t="str">
        <f t="shared" si="114"/>
        <v/>
      </c>
      <c r="J3605" s="2" t="e">
        <f>IF(Produit_Tarif_Stock!#REF!&lt;&gt;0,Produit_Tarif_Stock!#REF!,"")</f>
        <v>#REF!</v>
      </c>
      <c r="K3605" s="2" t="e">
        <f>IF(Produit_Tarif_Stock!#REF!&lt;&gt;0,Produit_Tarif_Stock!#REF!,"")</f>
        <v>#REF!</v>
      </c>
      <c r="L3605" s="114" t="e">
        <f>IF(Produit_Tarif_Stock!#REF!&lt;&gt;0,Produit_Tarif_Stock!#REF!,"")</f>
        <v>#REF!</v>
      </c>
      <c r="M3605" s="114" t="e">
        <f>IF(Produit_Tarif_Stock!#REF!&lt;&gt;0,Produit_Tarif_Stock!#REF!,"")</f>
        <v>#REF!</v>
      </c>
      <c r="N3605" s="454"/>
      <c r="P3605" s="2" t="e">
        <f>IF(Produit_Tarif_Stock!#REF!&lt;&gt;0,Produit_Tarif_Stock!#REF!,"")</f>
        <v>#REF!</v>
      </c>
      <c r="Q3605" s="518" t="e">
        <f>IF(Produit_Tarif_Stock!#REF!&lt;&gt;0,(E3605-(E3605*H3605)-Produit_Tarif_Stock!#REF!)/Produit_Tarif_Stock!#REF!*100,(E3605-(E3605*H3605)-Produit_Tarif_Stock!#REF!)/Produit_Tarif_Stock!#REF!*100)</f>
        <v>#REF!</v>
      </c>
      <c r="R3605" s="523">
        <f t="shared" si="115"/>
        <v>0</v>
      </c>
      <c r="S3605" s="524" t="e">
        <f>Produit_Tarif_Stock!#REF!</f>
        <v>#REF!</v>
      </c>
    </row>
    <row r="3606" spans="1:19" ht="24.75" customHeight="1">
      <c r="A3606" s="228" t="e">
        <f>Produit_Tarif_Stock!#REF!</f>
        <v>#REF!</v>
      </c>
      <c r="B3606" s="118" t="e">
        <f>IF(Produit_Tarif_Stock!#REF!&lt;&gt;"",Produit_Tarif_Stock!#REF!,"")</f>
        <v>#REF!</v>
      </c>
      <c r="C3606" s="502" t="e">
        <f>IF(Produit_Tarif_Stock!#REF!&lt;&gt;"",Produit_Tarif_Stock!#REF!,"")</f>
        <v>#REF!</v>
      </c>
      <c r="D3606" s="505" t="e">
        <f>IF(Produit_Tarif_Stock!#REF!&lt;&gt;"",Produit_Tarif_Stock!#REF!,"")</f>
        <v>#REF!</v>
      </c>
      <c r="E3606" s="514" t="e">
        <f>IF(Produit_Tarif_Stock!#REF!&lt;&gt;0,Produit_Tarif_Stock!#REF!,"")</f>
        <v>#REF!</v>
      </c>
      <c r="F3606" s="2" t="e">
        <f>IF(Produit_Tarif_Stock!#REF!&lt;&gt;"",Produit_Tarif_Stock!#REF!,"")</f>
        <v>#REF!</v>
      </c>
      <c r="G3606" s="506" t="e">
        <f>IF(Produit_Tarif_Stock!#REF!&lt;&gt;0,Produit_Tarif_Stock!#REF!,"")</f>
        <v>#REF!</v>
      </c>
      <c r="I3606" s="506" t="str">
        <f t="shared" si="114"/>
        <v/>
      </c>
      <c r="J3606" s="2" t="e">
        <f>IF(Produit_Tarif_Stock!#REF!&lt;&gt;0,Produit_Tarif_Stock!#REF!,"")</f>
        <v>#REF!</v>
      </c>
      <c r="K3606" s="2" t="e">
        <f>IF(Produit_Tarif_Stock!#REF!&lt;&gt;0,Produit_Tarif_Stock!#REF!,"")</f>
        <v>#REF!</v>
      </c>
      <c r="L3606" s="114" t="e">
        <f>IF(Produit_Tarif_Stock!#REF!&lt;&gt;0,Produit_Tarif_Stock!#REF!,"")</f>
        <v>#REF!</v>
      </c>
      <c r="M3606" s="114" t="e">
        <f>IF(Produit_Tarif_Stock!#REF!&lt;&gt;0,Produit_Tarif_Stock!#REF!,"")</f>
        <v>#REF!</v>
      </c>
      <c r="N3606" s="454"/>
      <c r="P3606" s="2" t="e">
        <f>IF(Produit_Tarif_Stock!#REF!&lt;&gt;0,Produit_Tarif_Stock!#REF!,"")</f>
        <v>#REF!</v>
      </c>
      <c r="Q3606" s="518" t="e">
        <f>IF(Produit_Tarif_Stock!#REF!&lt;&gt;0,(E3606-(E3606*H3606)-Produit_Tarif_Stock!#REF!)/Produit_Tarif_Stock!#REF!*100,(E3606-(E3606*H3606)-Produit_Tarif_Stock!#REF!)/Produit_Tarif_Stock!#REF!*100)</f>
        <v>#REF!</v>
      </c>
      <c r="R3606" s="523">
        <f t="shared" si="115"/>
        <v>0</v>
      </c>
      <c r="S3606" s="524" t="e">
        <f>Produit_Tarif_Stock!#REF!</f>
        <v>#REF!</v>
      </c>
    </row>
    <row r="3607" spans="1:19" ht="24.75" customHeight="1">
      <c r="A3607" s="228" t="e">
        <f>Produit_Tarif_Stock!#REF!</f>
        <v>#REF!</v>
      </c>
      <c r="B3607" s="118" t="e">
        <f>IF(Produit_Tarif_Stock!#REF!&lt;&gt;"",Produit_Tarif_Stock!#REF!,"")</f>
        <v>#REF!</v>
      </c>
      <c r="C3607" s="502" t="e">
        <f>IF(Produit_Tarif_Stock!#REF!&lt;&gt;"",Produit_Tarif_Stock!#REF!,"")</f>
        <v>#REF!</v>
      </c>
      <c r="D3607" s="505" t="e">
        <f>IF(Produit_Tarif_Stock!#REF!&lt;&gt;"",Produit_Tarif_Stock!#REF!,"")</f>
        <v>#REF!</v>
      </c>
      <c r="E3607" s="514" t="e">
        <f>IF(Produit_Tarif_Stock!#REF!&lt;&gt;0,Produit_Tarif_Stock!#REF!,"")</f>
        <v>#REF!</v>
      </c>
      <c r="F3607" s="2" t="e">
        <f>IF(Produit_Tarif_Stock!#REF!&lt;&gt;"",Produit_Tarif_Stock!#REF!,"")</f>
        <v>#REF!</v>
      </c>
      <c r="G3607" s="506" t="e">
        <f>IF(Produit_Tarif_Stock!#REF!&lt;&gt;0,Produit_Tarif_Stock!#REF!,"")</f>
        <v>#REF!</v>
      </c>
      <c r="I3607" s="506" t="str">
        <f t="shared" si="114"/>
        <v/>
      </c>
      <c r="J3607" s="2" t="e">
        <f>IF(Produit_Tarif_Stock!#REF!&lt;&gt;0,Produit_Tarif_Stock!#REF!,"")</f>
        <v>#REF!</v>
      </c>
      <c r="K3607" s="2" t="e">
        <f>IF(Produit_Tarif_Stock!#REF!&lt;&gt;0,Produit_Tarif_Stock!#REF!,"")</f>
        <v>#REF!</v>
      </c>
      <c r="L3607" s="114" t="e">
        <f>IF(Produit_Tarif_Stock!#REF!&lt;&gt;0,Produit_Tarif_Stock!#REF!,"")</f>
        <v>#REF!</v>
      </c>
      <c r="M3607" s="114" t="e">
        <f>IF(Produit_Tarif_Stock!#REF!&lt;&gt;0,Produit_Tarif_Stock!#REF!,"")</f>
        <v>#REF!</v>
      </c>
      <c r="N3607" s="454"/>
      <c r="P3607" s="2" t="e">
        <f>IF(Produit_Tarif_Stock!#REF!&lt;&gt;0,Produit_Tarif_Stock!#REF!,"")</f>
        <v>#REF!</v>
      </c>
      <c r="Q3607" s="518" t="e">
        <f>IF(Produit_Tarif_Stock!#REF!&lt;&gt;0,(E3607-(E3607*H3607)-Produit_Tarif_Stock!#REF!)/Produit_Tarif_Stock!#REF!*100,(E3607-(E3607*H3607)-Produit_Tarif_Stock!#REF!)/Produit_Tarif_Stock!#REF!*100)</f>
        <v>#REF!</v>
      </c>
      <c r="R3607" s="523">
        <f t="shared" si="115"/>
        <v>0</v>
      </c>
      <c r="S3607" s="524" t="e">
        <f>Produit_Tarif_Stock!#REF!</f>
        <v>#REF!</v>
      </c>
    </row>
    <row r="3608" spans="1:19" ht="24.75" customHeight="1">
      <c r="A3608" s="228" t="e">
        <f>Produit_Tarif_Stock!#REF!</f>
        <v>#REF!</v>
      </c>
      <c r="B3608" s="118" t="e">
        <f>IF(Produit_Tarif_Stock!#REF!&lt;&gt;"",Produit_Tarif_Stock!#REF!,"")</f>
        <v>#REF!</v>
      </c>
      <c r="C3608" s="502" t="e">
        <f>IF(Produit_Tarif_Stock!#REF!&lt;&gt;"",Produit_Tarif_Stock!#REF!,"")</f>
        <v>#REF!</v>
      </c>
      <c r="D3608" s="505" t="e">
        <f>IF(Produit_Tarif_Stock!#REF!&lt;&gt;"",Produit_Tarif_Stock!#REF!,"")</f>
        <v>#REF!</v>
      </c>
      <c r="E3608" s="514" t="e">
        <f>IF(Produit_Tarif_Stock!#REF!&lt;&gt;0,Produit_Tarif_Stock!#REF!,"")</f>
        <v>#REF!</v>
      </c>
      <c r="F3608" s="2" t="e">
        <f>IF(Produit_Tarif_Stock!#REF!&lt;&gt;"",Produit_Tarif_Stock!#REF!,"")</f>
        <v>#REF!</v>
      </c>
      <c r="G3608" s="506" t="e">
        <f>IF(Produit_Tarif_Stock!#REF!&lt;&gt;0,Produit_Tarif_Stock!#REF!,"")</f>
        <v>#REF!</v>
      </c>
      <c r="I3608" s="506" t="str">
        <f t="shared" si="114"/>
        <v/>
      </c>
      <c r="J3608" s="2" t="e">
        <f>IF(Produit_Tarif_Stock!#REF!&lt;&gt;0,Produit_Tarif_Stock!#REF!,"")</f>
        <v>#REF!</v>
      </c>
      <c r="K3608" s="2" t="e">
        <f>IF(Produit_Tarif_Stock!#REF!&lt;&gt;0,Produit_Tarif_Stock!#REF!,"")</f>
        <v>#REF!</v>
      </c>
      <c r="L3608" s="114" t="e">
        <f>IF(Produit_Tarif_Stock!#REF!&lt;&gt;0,Produit_Tarif_Stock!#REF!,"")</f>
        <v>#REF!</v>
      </c>
      <c r="M3608" s="114" t="e">
        <f>IF(Produit_Tarif_Stock!#REF!&lt;&gt;0,Produit_Tarif_Stock!#REF!,"")</f>
        <v>#REF!</v>
      </c>
      <c r="N3608" s="454"/>
      <c r="P3608" s="2" t="e">
        <f>IF(Produit_Tarif_Stock!#REF!&lt;&gt;0,Produit_Tarif_Stock!#REF!,"")</f>
        <v>#REF!</v>
      </c>
      <c r="Q3608" s="518" t="e">
        <f>IF(Produit_Tarif_Stock!#REF!&lt;&gt;0,(E3608-(E3608*H3608)-Produit_Tarif_Stock!#REF!)/Produit_Tarif_Stock!#REF!*100,(E3608-(E3608*H3608)-Produit_Tarif_Stock!#REF!)/Produit_Tarif_Stock!#REF!*100)</f>
        <v>#REF!</v>
      </c>
      <c r="R3608" s="523">
        <f t="shared" si="115"/>
        <v>0</v>
      </c>
      <c r="S3608" s="524" t="e">
        <f>Produit_Tarif_Stock!#REF!</f>
        <v>#REF!</v>
      </c>
    </row>
    <row r="3609" spans="1:19" ht="24.75" customHeight="1">
      <c r="A3609" s="228" t="e">
        <f>Produit_Tarif_Stock!#REF!</f>
        <v>#REF!</v>
      </c>
      <c r="B3609" s="118" t="e">
        <f>IF(Produit_Tarif_Stock!#REF!&lt;&gt;"",Produit_Tarif_Stock!#REF!,"")</f>
        <v>#REF!</v>
      </c>
      <c r="C3609" s="502" t="e">
        <f>IF(Produit_Tarif_Stock!#REF!&lt;&gt;"",Produit_Tarif_Stock!#REF!,"")</f>
        <v>#REF!</v>
      </c>
      <c r="D3609" s="505" t="e">
        <f>IF(Produit_Tarif_Stock!#REF!&lt;&gt;"",Produit_Tarif_Stock!#REF!,"")</f>
        <v>#REF!</v>
      </c>
      <c r="E3609" s="514" t="e">
        <f>IF(Produit_Tarif_Stock!#REF!&lt;&gt;0,Produit_Tarif_Stock!#REF!,"")</f>
        <v>#REF!</v>
      </c>
      <c r="F3609" s="2" t="e">
        <f>IF(Produit_Tarif_Stock!#REF!&lt;&gt;"",Produit_Tarif_Stock!#REF!,"")</f>
        <v>#REF!</v>
      </c>
      <c r="G3609" s="506" t="e">
        <f>IF(Produit_Tarif_Stock!#REF!&lt;&gt;0,Produit_Tarif_Stock!#REF!,"")</f>
        <v>#REF!</v>
      </c>
      <c r="I3609" s="506" t="str">
        <f t="shared" si="114"/>
        <v/>
      </c>
      <c r="J3609" s="2" t="e">
        <f>IF(Produit_Tarif_Stock!#REF!&lt;&gt;0,Produit_Tarif_Stock!#REF!,"")</f>
        <v>#REF!</v>
      </c>
      <c r="K3609" s="2" t="e">
        <f>IF(Produit_Tarif_Stock!#REF!&lt;&gt;0,Produit_Tarif_Stock!#REF!,"")</f>
        <v>#REF!</v>
      </c>
      <c r="L3609" s="114" t="e">
        <f>IF(Produit_Tarif_Stock!#REF!&lt;&gt;0,Produit_Tarif_Stock!#REF!,"")</f>
        <v>#REF!</v>
      </c>
      <c r="M3609" s="114" t="e">
        <f>IF(Produit_Tarif_Stock!#REF!&lt;&gt;0,Produit_Tarif_Stock!#REF!,"")</f>
        <v>#REF!</v>
      </c>
      <c r="N3609" s="454"/>
      <c r="P3609" s="2" t="e">
        <f>IF(Produit_Tarif_Stock!#REF!&lt;&gt;0,Produit_Tarif_Stock!#REF!,"")</f>
        <v>#REF!</v>
      </c>
      <c r="Q3609" s="518" t="e">
        <f>IF(Produit_Tarif_Stock!#REF!&lt;&gt;0,(E3609-(E3609*H3609)-Produit_Tarif_Stock!#REF!)/Produit_Tarif_Stock!#REF!*100,(E3609-(E3609*H3609)-Produit_Tarif_Stock!#REF!)/Produit_Tarif_Stock!#REF!*100)</f>
        <v>#REF!</v>
      </c>
      <c r="R3609" s="523">
        <f t="shared" si="115"/>
        <v>0</v>
      </c>
      <c r="S3609" s="524" t="e">
        <f>Produit_Tarif_Stock!#REF!</f>
        <v>#REF!</v>
      </c>
    </row>
    <row r="3610" spans="1:19" ht="24.75" customHeight="1">
      <c r="A3610" s="228" t="e">
        <f>Produit_Tarif_Stock!#REF!</f>
        <v>#REF!</v>
      </c>
      <c r="B3610" s="118" t="e">
        <f>IF(Produit_Tarif_Stock!#REF!&lt;&gt;"",Produit_Tarif_Stock!#REF!,"")</f>
        <v>#REF!</v>
      </c>
      <c r="C3610" s="502" t="e">
        <f>IF(Produit_Tarif_Stock!#REF!&lt;&gt;"",Produit_Tarif_Stock!#REF!,"")</f>
        <v>#REF!</v>
      </c>
      <c r="D3610" s="505" t="e">
        <f>IF(Produit_Tarif_Stock!#REF!&lt;&gt;"",Produit_Tarif_Stock!#REF!,"")</f>
        <v>#REF!</v>
      </c>
      <c r="E3610" s="514" t="e">
        <f>IF(Produit_Tarif_Stock!#REF!&lt;&gt;0,Produit_Tarif_Stock!#REF!,"")</f>
        <v>#REF!</v>
      </c>
      <c r="F3610" s="2" t="e">
        <f>IF(Produit_Tarif_Stock!#REF!&lt;&gt;"",Produit_Tarif_Stock!#REF!,"")</f>
        <v>#REF!</v>
      </c>
      <c r="G3610" s="506" t="e">
        <f>IF(Produit_Tarif_Stock!#REF!&lt;&gt;0,Produit_Tarif_Stock!#REF!,"")</f>
        <v>#REF!</v>
      </c>
      <c r="I3610" s="506" t="str">
        <f t="shared" si="114"/>
        <v/>
      </c>
      <c r="J3610" s="2" t="e">
        <f>IF(Produit_Tarif_Stock!#REF!&lt;&gt;0,Produit_Tarif_Stock!#REF!,"")</f>
        <v>#REF!</v>
      </c>
      <c r="K3610" s="2" t="e">
        <f>IF(Produit_Tarif_Stock!#REF!&lt;&gt;0,Produit_Tarif_Stock!#REF!,"")</f>
        <v>#REF!</v>
      </c>
      <c r="L3610" s="114" t="e">
        <f>IF(Produit_Tarif_Stock!#REF!&lt;&gt;0,Produit_Tarif_Stock!#REF!,"")</f>
        <v>#REF!</v>
      </c>
      <c r="M3610" s="114" t="e">
        <f>IF(Produit_Tarif_Stock!#REF!&lt;&gt;0,Produit_Tarif_Stock!#REF!,"")</f>
        <v>#REF!</v>
      </c>
      <c r="N3610" s="454"/>
      <c r="P3610" s="2" t="e">
        <f>IF(Produit_Tarif_Stock!#REF!&lt;&gt;0,Produit_Tarif_Stock!#REF!,"")</f>
        <v>#REF!</v>
      </c>
      <c r="Q3610" s="518" t="e">
        <f>IF(Produit_Tarif_Stock!#REF!&lt;&gt;0,(E3610-(E3610*H3610)-Produit_Tarif_Stock!#REF!)/Produit_Tarif_Stock!#REF!*100,(E3610-(E3610*H3610)-Produit_Tarif_Stock!#REF!)/Produit_Tarif_Stock!#REF!*100)</f>
        <v>#REF!</v>
      </c>
      <c r="R3610" s="523">
        <f t="shared" si="115"/>
        <v>0</v>
      </c>
      <c r="S3610" s="524" t="e">
        <f>Produit_Tarif_Stock!#REF!</f>
        <v>#REF!</v>
      </c>
    </row>
    <row r="3611" spans="1:19" ht="24.75" customHeight="1">
      <c r="A3611" s="228" t="e">
        <f>Produit_Tarif_Stock!#REF!</f>
        <v>#REF!</v>
      </c>
      <c r="B3611" s="118" t="e">
        <f>IF(Produit_Tarif_Stock!#REF!&lt;&gt;"",Produit_Tarif_Stock!#REF!,"")</f>
        <v>#REF!</v>
      </c>
      <c r="C3611" s="502" t="e">
        <f>IF(Produit_Tarif_Stock!#REF!&lt;&gt;"",Produit_Tarif_Stock!#REF!,"")</f>
        <v>#REF!</v>
      </c>
      <c r="D3611" s="505" t="e">
        <f>IF(Produit_Tarif_Stock!#REF!&lt;&gt;"",Produit_Tarif_Stock!#REF!,"")</f>
        <v>#REF!</v>
      </c>
      <c r="E3611" s="514" t="e">
        <f>IF(Produit_Tarif_Stock!#REF!&lt;&gt;0,Produit_Tarif_Stock!#REF!,"")</f>
        <v>#REF!</v>
      </c>
      <c r="F3611" s="2" t="e">
        <f>IF(Produit_Tarif_Stock!#REF!&lt;&gt;"",Produit_Tarif_Stock!#REF!,"")</f>
        <v>#REF!</v>
      </c>
      <c r="G3611" s="506" t="e">
        <f>IF(Produit_Tarif_Stock!#REF!&lt;&gt;0,Produit_Tarif_Stock!#REF!,"")</f>
        <v>#REF!</v>
      </c>
      <c r="I3611" s="506" t="str">
        <f t="shared" si="114"/>
        <v/>
      </c>
      <c r="J3611" s="2" t="e">
        <f>IF(Produit_Tarif_Stock!#REF!&lt;&gt;0,Produit_Tarif_Stock!#REF!,"")</f>
        <v>#REF!</v>
      </c>
      <c r="K3611" s="2" t="e">
        <f>IF(Produit_Tarif_Stock!#REF!&lt;&gt;0,Produit_Tarif_Stock!#REF!,"")</f>
        <v>#REF!</v>
      </c>
      <c r="L3611" s="114" t="e">
        <f>IF(Produit_Tarif_Stock!#REF!&lt;&gt;0,Produit_Tarif_Stock!#REF!,"")</f>
        <v>#REF!</v>
      </c>
      <c r="M3611" s="114" t="e">
        <f>IF(Produit_Tarif_Stock!#REF!&lt;&gt;0,Produit_Tarif_Stock!#REF!,"")</f>
        <v>#REF!</v>
      </c>
      <c r="N3611" s="454"/>
      <c r="P3611" s="2" t="e">
        <f>IF(Produit_Tarif_Stock!#REF!&lt;&gt;0,Produit_Tarif_Stock!#REF!,"")</f>
        <v>#REF!</v>
      </c>
      <c r="Q3611" s="518" t="e">
        <f>IF(Produit_Tarif_Stock!#REF!&lt;&gt;0,(E3611-(E3611*H3611)-Produit_Tarif_Stock!#REF!)/Produit_Tarif_Stock!#REF!*100,(E3611-(E3611*H3611)-Produit_Tarif_Stock!#REF!)/Produit_Tarif_Stock!#REF!*100)</f>
        <v>#REF!</v>
      </c>
      <c r="R3611" s="523">
        <f t="shared" si="115"/>
        <v>0</v>
      </c>
      <c r="S3611" s="524" t="e">
        <f>Produit_Tarif_Stock!#REF!</f>
        <v>#REF!</v>
      </c>
    </row>
    <row r="3612" spans="1:19" ht="24.75" customHeight="1">
      <c r="A3612" s="228" t="e">
        <f>Produit_Tarif_Stock!#REF!</f>
        <v>#REF!</v>
      </c>
      <c r="B3612" s="118" t="e">
        <f>IF(Produit_Tarif_Stock!#REF!&lt;&gt;"",Produit_Tarif_Stock!#REF!,"")</f>
        <v>#REF!</v>
      </c>
      <c r="C3612" s="502" t="e">
        <f>IF(Produit_Tarif_Stock!#REF!&lt;&gt;"",Produit_Tarif_Stock!#REF!,"")</f>
        <v>#REF!</v>
      </c>
      <c r="D3612" s="505" t="e">
        <f>IF(Produit_Tarif_Stock!#REF!&lt;&gt;"",Produit_Tarif_Stock!#REF!,"")</f>
        <v>#REF!</v>
      </c>
      <c r="E3612" s="514" t="e">
        <f>IF(Produit_Tarif_Stock!#REF!&lt;&gt;0,Produit_Tarif_Stock!#REF!,"")</f>
        <v>#REF!</v>
      </c>
      <c r="F3612" s="2" t="e">
        <f>IF(Produit_Tarif_Stock!#REF!&lt;&gt;"",Produit_Tarif_Stock!#REF!,"")</f>
        <v>#REF!</v>
      </c>
      <c r="G3612" s="506" t="e">
        <f>IF(Produit_Tarif_Stock!#REF!&lt;&gt;0,Produit_Tarif_Stock!#REF!,"")</f>
        <v>#REF!</v>
      </c>
      <c r="I3612" s="506" t="str">
        <f t="shared" si="114"/>
        <v/>
      </c>
      <c r="J3612" s="2" t="e">
        <f>IF(Produit_Tarif_Stock!#REF!&lt;&gt;0,Produit_Tarif_Stock!#REF!,"")</f>
        <v>#REF!</v>
      </c>
      <c r="K3612" s="2" t="e">
        <f>IF(Produit_Tarif_Stock!#REF!&lt;&gt;0,Produit_Tarif_Stock!#REF!,"")</f>
        <v>#REF!</v>
      </c>
      <c r="L3612" s="114" t="e">
        <f>IF(Produit_Tarif_Stock!#REF!&lt;&gt;0,Produit_Tarif_Stock!#REF!,"")</f>
        <v>#REF!</v>
      </c>
      <c r="M3612" s="114" t="e">
        <f>IF(Produit_Tarif_Stock!#REF!&lt;&gt;0,Produit_Tarif_Stock!#REF!,"")</f>
        <v>#REF!</v>
      </c>
      <c r="N3612" s="454"/>
      <c r="P3612" s="2" t="e">
        <f>IF(Produit_Tarif_Stock!#REF!&lt;&gt;0,Produit_Tarif_Stock!#REF!,"")</f>
        <v>#REF!</v>
      </c>
      <c r="Q3612" s="518" t="e">
        <f>IF(Produit_Tarif_Stock!#REF!&lt;&gt;0,(E3612-(E3612*H3612)-Produit_Tarif_Stock!#REF!)/Produit_Tarif_Stock!#REF!*100,(E3612-(E3612*H3612)-Produit_Tarif_Stock!#REF!)/Produit_Tarif_Stock!#REF!*100)</f>
        <v>#REF!</v>
      </c>
      <c r="R3612" s="523">
        <f t="shared" si="115"/>
        <v>0</v>
      </c>
      <c r="S3612" s="524" t="e">
        <f>Produit_Tarif_Stock!#REF!</f>
        <v>#REF!</v>
      </c>
    </row>
    <row r="3613" spans="1:19" ht="24.75" customHeight="1">
      <c r="A3613" s="228" t="e">
        <f>Produit_Tarif_Stock!#REF!</f>
        <v>#REF!</v>
      </c>
      <c r="B3613" s="118" t="e">
        <f>IF(Produit_Tarif_Stock!#REF!&lt;&gt;"",Produit_Tarif_Stock!#REF!,"")</f>
        <v>#REF!</v>
      </c>
      <c r="C3613" s="502" t="e">
        <f>IF(Produit_Tarif_Stock!#REF!&lt;&gt;"",Produit_Tarif_Stock!#REF!,"")</f>
        <v>#REF!</v>
      </c>
      <c r="D3613" s="505" t="e">
        <f>IF(Produit_Tarif_Stock!#REF!&lt;&gt;"",Produit_Tarif_Stock!#REF!,"")</f>
        <v>#REF!</v>
      </c>
      <c r="E3613" s="514" t="e">
        <f>IF(Produit_Tarif_Stock!#REF!&lt;&gt;0,Produit_Tarif_Stock!#REF!,"")</f>
        <v>#REF!</v>
      </c>
      <c r="F3613" s="2" t="e">
        <f>IF(Produit_Tarif_Stock!#REF!&lt;&gt;"",Produit_Tarif_Stock!#REF!,"")</f>
        <v>#REF!</v>
      </c>
      <c r="G3613" s="506" t="e">
        <f>IF(Produit_Tarif_Stock!#REF!&lt;&gt;0,Produit_Tarif_Stock!#REF!,"")</f>
        <v>#REF!</v>
      </c>
      <c r="I3613" s="506" t="str">
        <f t="shared" si="114"/>
        <v/>
      </c>
      <c r="J3613" s="2" t="e">
        <f>IF(Produit_Tarif_Stock!#REF!&lt;&gt;0,Produit_Tarif_Stock!#REF!,"")</f>
        <v>#REF!</v>
      </c>
      <c r="K3613" s="2" t="e">
        <f>IF(Produit_Tarif_Stock!#REF!&lt;&gt;0,Produit_Tarif_Stock!#REF!,"")</f>
        <v>#REF!</v>
      </c>
      <c r="L3613" s="114" t="e">
        <f>IF(Produit_Tarif_Stock!#REF!&lt;&gt;0,Produit_Tarif_Stock!#REF!,"")</f>
        <v>#REF!</v>
      </c>
      <c r="M3613" s="114" t="e">
        <f>IF(Produit_Tarif_Stock!#REF!&lt;&gt;0,Produit_Tarif_Stock!#REF!,"")</f>
        <v>#REF!</v>
      </c>
      <c r="N3613" s="454"/>
      <c r="P3613" s="2" t="e">
        <f>IF(Produit_Tarif_Stock!#REF!&lt;&gt;0,Produit_Tarif_Stock!#REF!,"")</f>
        <v>#REF!</v>
      </c>
      <c r="Q3613" s="518" t="e">
        <f>IF(Produit_Tarif_Stock!#REF!&lt;&gt;0,(E3613-(E3613*H3613)-Produit_Tarif_Stock!#REF!)/Produit_Tarif_Stock!#REF!*100,(E3613-(E3613*H3613)-Produit_Tarif_Stock!#REF!)/Produit_Tarif_Stock!#REF!*100)</f>
        <v>#REF!</v>
      </c>
      <c r="R3613" s="523">
        <f t="shared" si="115"/>
        <v>0</v>
      </c>
      <c r="S3613" s="524" t="e">
        <f>Produit_Tarif_Stock!#REF!</f>
        <v>#REF!</v>
      </c>
    </row>
    <row r="3614" spans="1:19" ht="24.75" customHeight="1">
      <c r="A3614" s="228" t="e">
        <f>Produit_Tarif_Stock!#REF!</f>
        <v>#REF!</v>
      </c>
      <c r="B3614" s="118" t="e">
        <f>IF(Produit_Tarif_Stock!#REF!&lt;&gt;"",Produit_Tarif_Stock!#REF!,"")</f>
        <v>#REF!</v>
      </c>
      <c r="C3614" s="502" t="e">
        <f>IF(Produit_Tarif_Stock!#REF!&lt;&gt;"",Produit_Tarif_Stock!#REF!,"")</f>
        <v>#REF!</v>
      </c>
      <c r="D3614" s="505" t="e">
        <f>IF(Produit_Tarif_Stock!#REF!&lt;&gt;"",Produit_Tarif_Stock!#REF!,"")</f>
        <v>#REF!</v>
      </c>
      <c r="E3614" s="514" t="e">
        <f>IF(Produit_Tarif_Stock!#REF!&lt;&gt;0,Produit_Tarif_Stock!#REF!,"")</f>
        <v>#REF!</v>
      </c>
      <c r="F3614" s="2" t="e">
        <f>IF(Produit_Tarif_Stock!#REF!&lt;&gt;"",Produit_Tarif_Stock!#REF!,"")</f>
        <v>#REF!</v>
      </c>
      <c r="G3614" s="506" t="e">
        <f>IF(Produit_Tarif_Stock!#REF!&lt;&gt;0,Produit_Tarif_Stock!#REF!,"")</f>
        <v>#REF!</v>
      </c>
      <c r="I3614" s="506" t="str">
        <f t="shared" si="114"/>
        <v/>
      </c>
      <c r="J3614" s="2" t="e">
        <f>IF(Produit_Tarif_Stock!#REF!&lt;&gt;0,Produit_Tarif_Stock!#REF!,"")</f>
        <v>#REF!</v>
      </c>
      <c r="K3614" s="2" t="e">
        <f>IF(Produit_Tarif_Stock!#REF!&lt;&gt;0,Produit_Tarif_Stock!#REF!,"")</f>
        <v>#REF!</v>
      </c>
      <c r="L3614" s="114" t="e">
        <f>IF(Produit_Tarif_Stock!#REF!&lt;&gt;0,Produit_Tarif_Stock!#REF!,"")</f>
        <v>#REF!</v>
      </c>
      <c r="M3614" s="114" t="e">
        <f>IF(Produit_Tarif_Stock!#REF!&lt;&gt;0,Produit_Tarif_Stock!#REF!,"")</f>
        <v>#REF!</v>
      </c>
      <c r="N3614" s="454"/>
      <c r="P3614" s="2" t="e">
        <f>IF(Produit_Tarif_Stock!#REF!&lt;&gt;0,Produit_Tarif_Stock!#REF!,"")</f>
        <v>#REF!</v>
      </c>
      <c r="Q3614" s="518" t="e">
        <f>IF(Produit_Tarif_Stock!#REF!&lt;&gt;0,(E3614-(E3614*H3614)-Produit_Tarif_Stock!#REF!)/Produit_Tarif_Stock!#REF!*100,(E3614-(E3614*H3614)-Produit_Tarif_Stock!#REF!)/Produit_Tarif_Stock!#REF!*100)</f>
        <v>#REF!</v>
      </c>
      <c r="R3614" s="523">
        <f t="shared" si="115"/>
        <v>0</v>
      </c>
      <c r="S3614" s="524" t="e">
        <f>Produit_Tarif_Stock!#REF!</f>
        <v>#REF!</v>
      </c>
    </row>
    <row r="3615" spans="1:19" ht="24.75" customHeight="1">
      <c r="A3615" s="228" t="e">
        <f>Produit_Tarif_Stock!#REF!</f>
        <v>#REF!</v>
      </c>
      <c r="B3615" s="118" t="e">
        <f>IF(Produit_Tarif_Stock!#REF!&lt;&gt;"",Produit_Tarif_Stock!#REF!,"")</f>
        <v>#REF!</v>
      </c>
      <c r="C3615" s="502" t="e">
        <f>IF(Produit_Tarif_Stock!#REF!&lt;&gt;"",Produit_Tarif_Stock!#REF!,"")</f>
        <v>#REF!</v>
      </c>
      <c r="D3615" s="505" t="e">
        <f>IF(Produit_Tarif_Stock!#REF!&lt;&gt;"",Produit_Tarif_Stock!#REF!,"")</f>
        <v>#REF!</v>
      </c>
      <c r="E3615" s="514" t="e">
        <f>IF(Produit_Tarif_Stock!#REF!&lt;&gt;0,Produit_Tarif_Stock!#REF!,"")</f>
        <v>#REF!</v>
      </c>
      <c r="F3615" s="2" t="e">
        <f>IF(Produit_Tarif_Stock!#REF!&lt;&gt;"",Produit_Tarif_Stock!#REF!,"")</f>
        <v>#REF!</v>
      </c>
      <c r="G3615" s="506" t="e">
        <f>IF(Produit_Tarif_Stock!#REF!&lt;&gt;0,Produit_Tarif_Stock!#REF!,"")</f>
        <v>#REF!</v>
      </c>
      <c r="I3615" s="506" t="str">
        <f t="shared" si="114"/>
        <v/>
      </c>
      <c r="J3615" s="2" t="e">
        <f>IF(Produit_Tarif_Stock!#REF!&lt;&gt;0,Produit_Tarif_Stock!#REF!,"")</f>
        <v>#REF!</v>
      </c>
      <c r="K3615" s="2" t="e">
        <f>IF(Produit_Tarif_Stock!#REF!&lt;&gt;0,Produit_Tarif_Stock!#REF!,"")</f>
        <v>#REF!</v>
      </c>
      <c r="L3615" s="114" t="e">
        <f>IF(Produit_Tarif_Stock!#REF!&lt;&gt;0,Produit_Tarif_Stock!#REF!,"")</f>
        <v>#REF!</v>
      </c>
      <c r="M3615" s="114" t="e">
        <f>IF(Produit_Tarif_Stock!#REF!&lt;&gt;0,Produit_Tarif_Stock!#REF!,"")</f>
        <v>#REF!</v>
      </c>
      <c r="N3615" s="454"/>
      <c r="P3615" s="2" t="e">
        <f>IF(Produit_Tarif_Stock!#REF!&lt;&gt;0,Produit_Tarif_Stock!#REF!,"")</f>
        <v>#REF!</v>
      </c>
      <c r="Q3615" s="518" t="e">
        <f>IF(Produit_Tarif_Stock!#REF!&lt;&gt;0,(E3615-(E3615*H3615)-Produit_Tarif_Stock!#REF!)/Produit_Tarif_Stock!#REF!*100,(E3615-(E3615*H3615)-Produit_Tarif_Stock!#REF!)/Produit_Tarif_Stock!#REF!*100)</f>
        <v>#REF!</v>
      </c>
      <c r="R3615" s="523">
        <f t="shared" si="115"/>
        <v>0</v>
      </c>
      <c r="S3615" s="524" t="e">
        <f>Produit_Tarif_Stock!#REF!</f>
        <v>#REF!</v>
      </c>
    </row>
    <row r="3616" spans="1:19" ht="24.75" customHeight="1">
      <c r="A3616" s="228" t="e">
        <f>Produit_Tarif_Stock!#REF!</f>
        <v>#REF!</v>
      </c>
      <c r="B3616" s="118" t="e">
        <f>IF(Produit_Tarif_Stock!#REF!&lt;&gt;"",Produit_Tarif_Stock!#REF!,"")</f>
        <v>#REF!</v>
      </c>
      <c r="C3616" s="502" t="e">
        <f>IF(Produit_Tarif_Stock!#REF!&lt;&gt;"",Produit_Tarif_Stock!#REF!,"")</f>
        <v>#REF!</v>
      </c>
      <c r="D3616" s="505" t="e">
        <f>IF(Produit_Tarif_Stock!#REF!&lt;&gt;"",Produit_Tarif_Stock!#REF!,"")</f>
        <v>#REF!</v>
      </c>
      <c r="E3616" s="514" t="e">
        <f>IF(Produit_Tarif_Stock!#REF!&lt;&gt;0,Produit_Tarif_Stock!#REF!,"")</f>
        <v>#REF!</v>
      </c>
      <c r="F3616" s="2" t="e">
        <f>IF(Produit_Tarif_Stock!#REF!&lt;&gt;"",Produit_Tarif_Stock!#REF!,"")</f>
        <v>#REF!</v>
      </c>
      <c r="G3616" s="506" t="e">
        <f>IF(Produit_Tarif_Stock!#REF!&lt;&gt;0,Produit_Tarif_Stock!#REF!,"")</f>
        <v>#REF!</v>
      </c>
      <c r="I3616" s="506" t="str">
        <f t="shared" si="114"/>
        <v/>
      </c>
      <c r="J3616" s="2" t="e">
        <f>IF(Produit_Tarif_Stock!#REF!&lt;&gt;0,Produit_Tarif_Stock!#REF!,"")</f>
        <v>#REF!</v>
      </c>
      <c r="K3616" s="2" t="e">
        <f>IF(Produit_Tarif_Stock!#REF!&lt;&gt;0,Produit_Tarif_Stock!#REF!,"")</f>
        <v>#REF!</v>
      </c>
      <c r="L3616" s="114" t="e">
        <f>IF(Produit_Tarif_Stock!#REF!&lt;&gt;0,Produit_Tarif_Stock!#REF!,"")</f>
        <v>#REF!</v>
      </c>
      <c r="M3616" s="114" t="e">
        <f>IF(Produit_Tarif_Stock!#REF!&lt;&gt;0,Produit_Tarif_Stock!#REF!,"")</f>
        <v>#REF!</v>
      </c>
      <c r="N3616" s="454"/>
      <c r="P3616" s="2" t="e">
        <f>IF(Produit_Tarif_Stock!#REF!&lt;&gt;0,Produit_Tarif_Stock!#REF!,"")</f>
        <v>#REF!</v>
      </c>
      <c r="Q3616" s="518" t="e">
        <f>IF(Produit_Tarif_Stock!#REF!&lt;&gt;0,(E3616-(E3616*H3616)-Produit_Tarif_Stock!#REF!)/Produit_Tarif_Stock!#REF!*100,(E3616-(E3616*H3616)-Produit_Tarif_Stock!#REF!)/Produit_Tarif_Stock!#REF!*100)</f>
        <v>#REF!</v>
      </c>
      <c r="R3616" s="523">
        <f t="shared" si="115"/>
        <v>0</v>
      </c>
      <c r="S3616" s="524" t="e">
        <f>Produit_Tarif_Stock!#REF!</f>
        <v>#REF!</v>
      </c>
    </row>
    <row r="3617" spans="1:19" ht="24.75" customHeight="1">
      <c r="A3617" s="228" t="e">
        <f>Produit_Tarif_Stock!#REF!</f>
        <v>#REF!</v>
      </c>
      <c r="B3617" s="118" t="e">
        <f>IF(Produit_Tarif_Stock!#REF!&lt;&gt;"",Produit_Tarif_Stock!#REF!,"")</f>
        <v>#REF!</v>
      </c>
      <c r="C3617" s="502" t="e">
        <f>IF(Produit_Tarif_Stock!#REF!&lt;&gt;"",Produit_Tarif_Stock!#REF!,"")</f>
        <v>#REF!</v>
      </c>
      <c r="D3617" s="505" t="e">
        <f>IF(Produit_Tarif_Stock!#REF!&lt;&gt;"",Produit_Tarif_Stock!#REF!,"")</f>
        <v>#REF!</v>
      </c>
      <c r="E3617" s="514" t="e">
        <f>IF(Produit_Tarif_Stock!#REF!&lt;&gt;0,Produit_Tarif_Stock!#REF!,"")</f>
        <v>#REF!</v>
      </c>
      <c r="F3617" s="2" t="e">
        <f>IF(Produit_Tarif_Stock!#REF!&lt;&gt;"",Produit_Tarif_Stock!#REF!,"")</f>
        <v>#REF!</v>
      </c>
      <c r="G3617" s="506" t="e">
        <f>IF(Produit_Tarif_Stock!#REF!&lt;&gt;0,Produit_Tarif_Stock!#REF!,"")</f>
        <v>#REF!</v>
      </c>
      <c r="I3617" s="506" t="str">
        <f t="shared" si="114"/>
        <v/>
      </c>
      <c r="J3617" s="2" t="e">
        <f>IF(Produit_Tarif_Stock!#REF!&lt;&gt;0,Produit_Tarif_Stock!#REF!,"")</f>
        <v>#REF!</v>
      </c>
      <c r="K3617" s="2" t="e">
        <f>IF(Produit_Tarif_Stock!#REF!&lt;&gt;0,Produit_Tarif_Stock!#REF!,"")</f>
        <v>#REF!</v>
      </c>
      <c r="L3617" s="114" t="e">
        <f>IF(Produit_Tarif_Stock!#REF!&lt;&gt;0,Produit_Tarif_Stock!#REF!,"")</f>
        <v>#REF!</v>
      </c>
      <c r="M3617" s="114" t="e">
        <f>IF(Produit_Tarif_Stock!#REF!&lt;&gt;0,Produit_Tarif_Stock!#REF!,"")</f>
        <v>#REF!</v>
      </c>
      <c r="N3617" s="454"/>
      <c r="P3617" s="2" t="e">
        <f>IF(Produit_Tarif_Stock!#REF!&lt;&gt;0,Produit_Tarif_Stock!#REF!,"")</f>
        <v>#REF!</v>
      </c>
      <c r="Q3617" s="518" t="e">
        <f>IF(Produit_Tarif_Stock!#REF!&lt;&gt;0,(E3617-(E3617*H3617)-Produit_Tarif_Stock!#REF!)/Produit_Tarif_Stock!#REF!*100,(E3617-(E3617*H3617)-Produit_Tarif_Stock!#REF!)/Produit_Tarif_Stock!#REF!*100)</f>
        <v>#REF!</v>
      </c>
      <c r="R3617" s="523">
        <f t="shared" si="115"/>
        <v>0</v>
      </c>
      <c r="S3617" s="524" t="e">
        <f>Produit_Tarif_Stock!#REF!</f>
        <v>#REF!</v>
      </c>
    </row>
    <row r="3618" spans="1:19" ht="24.75" customHeight="1">
      <c r="A3618" s="228" t="e">
        <f>Produit_Tarif_Stock!#REF!</f>
        <v>#REF!</v>
      </c>
      <c r="B3618" s="118" t="e">
        <f>IF(Produit_Tarif_Stock!#REF!&lt;&gt;"",Produit_Tarif_Stock!#REF!,"")</f>
        <v>#REF!</v>
      </c>
      <c r="C3618" s="502" t="e">
        <f>IF(Produit_Tarif_Stock!#REF!&lt;&gt;"",Produit_Tarif_Stock!#REF!,"")</f>
        <v>#REF!</v>
      </c>
      <c r="D3618" s="505" t="e">
        <f>IF(Produit_Tarif_Stock!#REF!&lt;&gt;"",Produit_Tarif_Stock!#REF!,"")</f>
        <v>#REF!</v>
      </c>
      <c r="E3618" s="514" t="e">
        <f>IF(Produit_Tarif_Stock!#REF!&lt;&gt;0,Produit_Tarif_Stock!#REF!,"")</f>
        <v>#REF!</v>
      </c>
      <c r="F3618" s="2" t="e">
        <f>IF(Produit_Tarif_Stock!#REF!&lt;&gt;"",Produit_Tarif_Stock!#REF!,"")</f>
        <v>#REF!</v>
      </c>
      <c r="G3618" s="506" t="e">
        <f>IF(Produit_Tarif_Stock!#REF!&lt;&gt;0,Produit_Tarif_Stock!#REF!,"")</f>
        <v>#REF!</v>
      </c>
      <c r="I3618" s="506" t="str">
        <f t="shared" si="114"/>
        <v/>
      </c>
      <c r="J3618" s="2" t="e">
        <f>IF(Produit_Tarif_Stock!#REF!&lt;&gt;0,Produit_Tarif_Stock!#REF!,"")</f>
        <v>#REF!</v>
      </c>
      <c r="K3618" s="2" t="e">
        <f>IF(Produit_Tarif_Stock!#REF!&lt;&gt;0,Produit_Tarif_Stock!#REF!,"")</f>
        <v>#REF!</v>
      </c>
      <c r="L3618" s="114" t="e">
        <f>IF(Produit_Tarif_Stock!#REF!&lt;&gt;0,Produit_Tarif_Stock!#REF!,"")</f>
        <v>#REF!</v>
      </c>
      <c r="M3618" s="114" t="e">
        <f>IF(Produit_Tarif_Stock!#REF!&lt;&gt;0,Produit_Tarif_Stock!#REF!,"")</f>
        <v>#REF!</v>
      </c>
      <c r="N3618" s="454"/>
      <c r="P3618" s="2" t="e">
        <f>IF(Produit_Tarif_Stock!#REF!&lt;&gt;0,Produit_Tarif_Stock!#REF!,"")</f>
        <v>#REF!</v>
      </c>
      <c r="Q3618" s="518" t="e">
        <f>IF(Produit_Tarif_Stock!#REF!&lt;&gt;0,(E3618-(E3618*H3618)-Produit_Tarif_Stock!#REF!)/Produit_Tarif_Stock!#REF!*100,(E3618-(E3618*H3618)-Produit_Tarif_Stock!#REF!)/Produit_Tarif_Stock!#REF!*100)</f>
        <v>#REF!</v>
      </c>
      <c r="R3618" s="523">
        <f t="shared" si="115"/>
        <v>0</v>
      </c>
      <c r="S3618" s="524" t="e">
        <f>Produit_Tarif_Stock!#REF!</f>
        <v>#REF!</v>
      </c>
    </row>
    <row r="3619" spans="1:19" ht="24.75" customHeight="1">
      <c r="A3619" s="228" t="e">
        <f>Produit_Tarif_Stock!#REF!</f>
        <v>#REF!</v>
      </c>
      <c r="B3619" s="118" t="e">
        <f>IF(Produit_Tarif_Stock!#REF!&lt;&gt;"",Produit_Tarif_Stock!#REF!,"")</f>
        <v>#REF!</v>
      </c>
      <c r="C3619" s="502" t="e">
        <f>IF(Produit_Tarif_Stock!#REF!&lt;&gt;"",Produit_Tarif_Stock!#REF!,"")</f>
        <v>#REF!</v>
      </c>
      <c r="D3619" s="505" t="e">
        <f>IF(Produit_Tarif_Stock!#REF!&lt;&gt;"",Produit_Tarif_Stock!#REF!,"")</f>
        <v>#REF!</v>
      </c>
      <c r="E3619" s="514" t="e">
        <f>IF(Produit_Tarif_Stock!#REF!&lt;&gt;0,Produit_Tarif_Stock!#REF!,"")</f>
        <v>#REF!</v>
      </c>
      <c r="F3619" s="2" t="e">
        <f>IF(Produit_Tarif_Stock!#REF!&lt;&gt;"",Produit_Tarif_Stock!#REF!,"")</f>
        <v>#REF!</v>
      </c>
      <c r="G3619" s="506" t="e">
        <f>IF(Produit_Tarif_Stock!#REF!&lt;&gt;0,Produit_Tarif_Stock!#REF!,"")</f>
        <v>#REF!</v>
      </c>
      <c r="I3619" s="506" t="str">
        <f t="shared" si="114"/>
        <v/>
      </c>
      <c r="J3619" s="2" t="e">
        <f>IF(Produit_Tarif_Stock!#REF!&lt;&gt;0,Produit_Tarif_Stock!#REF!,"")</f>
        <v>#REF!</v>
      </c>
      <c r="K3619" s="2" t="e">
        <f>IF(Produit_Tarif_Stock!#REF!&lt;&gt;0,Produit_Tarif_Stock!#REF!,"")</f>
        <v>#REF!</v>
      </c>
      <c r="L3619" s="114" t="e">
        <f>IF(Produit_Tarif_Stock!#REF!&lt;&gt;0,Produit_Tarif_Stock!#REF!,"")</f>
        <v>#REF!</v>
      </c>
      <c r="M3619" s="114" t="e">
        <f>IF(Produit_Tarif_Stock!#REF!&lt;&gt;0,Produit_Tarif_Stock!#REF!,"")</f>
        <v>#REF!</v>
      </c>
      <c r="N3619" s="454"/>
      <c r="P3619" s="2" t="e">
        <f>IF(Produit_Tarif_Stock!#REF!&lt;&gt;0,Produit_Tarif_Stock!#REF!,"")</f>
        <v>#REF!</v>
      </c>
      <c r="Q3619" s="518" t="e">
        <f>IF(Produit_Tarif_Stock!#REF!&lt;&gt;0,(E3619-(E3619*H3619)-Produit_Tarif_Stock!#REF!)/Produit_Tarif_Stock!#REF!*100,(E3619-(E3619*H3619)-Produit_Tarif_Stock!#REF!)/Produit_Tarif_Stock!#REF!*100)</f>
        <v>#REF!</v>
      </c>
      <c r="R3619" s="523">
        <f t="shared" si="115"/>
        <v>0</v>
      </c>
      <c r="S3619" s="524" t="e">
        <f>Produit_Tarif_Stock!#REF!</f>
        <v>#REF!</v>
      </c>
    </row>
    <row r="3620" spans="1:19" ht="24.75" customHeight="1">
      <c r="A3620" s="228" t="e">
        <f>Produit_Tarif_Stock!#REF!</f>
        <v>#REF!</v>
      </c>
      <c r="B3620" s="118" t="e">
        <f>IF(Produit_Tarif_Stock!#REF!&lt;&gt;"",Produit_Tarif_Stock!#REF!,"")</f>
        <v>#REF!</v>
      </c>
      <c r="C3620" s="502" t="e">
        <f>IF(Produit_Tarif_Stock!#REF!&lt;&gt;"",Produit_Tarif_Stock!#REF!,"")</f>
        <v>#REF!</v>
      </c>
      <c r="D3620" s="505" t="e">
        <f>IF(Produit_Tarif_Stock!#REF!&lt;&gt;"",Produit_Tarif_Stock!#REF!,"")</f>
        <v>#REF!</v>
      </c>
      <c r="E3620" s="514" t="e">
        <f>IF(Produit_Tarif_Stock!#REF!&lt;&gt;0,Produit_Tarif_Stock!#REF!,"")</f>
        <v>#REF!</v>
      </c>
      <c r="F3620" s="2" t="e">
        <f>IF(Produit_Tarif_Stock!#REF!&lt;&gt;"",Produit_Tarif_Stock!#REF!,"")</f>
        <v>#REF!</v>
      </c>
      <c r="G3620" s="506" t="e">
        <f>IF(Produit_Tarif_Stock!#REF!&lt;&gt;0,Produit_Tarif_Stock!#REF!,"")</f>
        <v>#REF!</v>
      </c>
      <c r="I3620" s="506" t="str">
        <f t="shared" si="114"/>
        <v/>
      </c>
      <c r="J3620" s="2" t="e">
        <f>IF(Produit_Tarif_Stock!#REF!&lt;&gt;0,Produit_Tarif_Stock!#REF!,"")</f>
        <v>#REF!</v>
      </c>
      <c r="K3620" s="2" t="e">
        <f>IF(Produit_Tarif_Stock!#REF!&lt;&gt;0,Produit_Tarif_Stock!#REF!,"")</f>
        <v>#REF!</v>
      </c>
      <c r="L3620" s="114" t="e">
        <f>IF(Produit_Tarif_Stock!#REF!&lt;&gt;0,Produit_Tarif_Stock!#REF!,"")</f>
        <v>#REF!</v>
      </c>
      <c r="M3620" s="114" t="e">
        <f>IF(Produit_Tarif_Stock!#REF!&lt;&gt;0,Produit_Tarif_Stock!#REF!,"")</f>
        <v>#REF!</v>
      </c>
      <c r="N3620" s="454"/>
      <c r="P3620" s="2" t="e">
        <f>IF(Produit_Tarif_Stock!#REF!&lt;&gt;0,Produit_Tarif_Stock!#REF!,"")</f>
        <v>#REF!</v>
      </c>
      <c r="Q3620" s="518" t="e">
        <f>IF(Produit_Tarif_Stock!#REF!&lt;&gt;0,(E3620-(E3620*H3620)-Produit_Tarif_Stock!#REF!)/Produit_Tarif_Stock!#REF!*100,(E3620-(E3620*H3620)-Produit_Tarif_Stock!#REF!)/Produit_Tarif_Stock!#REF!*100)</f>
        <v>#REF!</v>
      </c>
      <c r="R3620" s="523">
        <f t="shared" si="115"/>
        <v>0</v>
      </c>
      <c r="S3620" s="524" t="e">
        <f>Produit_Tarif_Stock!#REF!</f>
        <v>#REF!</v>
      </c>
    </row>
    <row r="3621" spans="1:19" ht="24.75" customHeight="1">
      <c r="A3621" s="228" t="e">
        <f>Produit_Tarif_Stock!#REF!</f>
        <v>#REF!</v>
      </c>
      <c r="B3621" s="118" t="e">
        <f>IF(Produit_Tarif_Stock!#REF!&lt;&gt;"",Produit_Tarif_Stock!#REF!,"")</f>
        <v>#REF!</v>
      </c>
      <c r="C3621" s="502" t="e">
        <f>IF(Produit_Tarif_Stock!#REF!&lt;&gt;"",Produit_Tarif_Stock!#REF!,"")</f>
        <v>#REF!</v>
      </c>
      <c r="D3621" s="505" t="e">
        <f>IF(Produit_Tarif_Stock!#REF!&lt;&gt;"",Produit_Tarif_Stock!#REF!,"")</f>
        <v>#REF!</v>
      </c>
      <c r="E3621" s="514" t="e">
        <f>IF(Produit_Tarif_Stock!#REF!&lt;&gt;0,Produit_Tarif_Stock!#REF!,"")</f>
        <v>#REF!</v>
      </c>
      <c r="F3621" s="2" t="e">
        <f>IF(Produit_Tarif_Stock!#REF!&lt;&gt;"",Produit_Tarif_Stock!#REF!,"")</f>
        <v>#REF!</v>
      </c>
      <c r="G3621" s="506" t="e">
        <f>IF(Produit_Tarif_Stock!#REF!&lt;&gt;0,Produit_Tarif_Stock!#REF!,"")</f>
        <v>#REF!</v>
      </c>
      <c r="I3621" s="506" t="str">
        <f t="shared" si="114"/>
        <v/>
      </c>
      <c r="J3621" s="2" t="e">
        <f>IF(Produit_Tarif_Stock!#REF!&lt;&gt;0,Produit_Tarif_Stock!#REF!,"")</f>
        <v>#REF!</v>
      </c>
      <c r="K3621" s="2" t="e">
        <f>IF(Produit_Tarif_Stock!#REF!&lt;&gt;0,Produit_Tarif_Stock!#REF!,"")</f>
        <v>#REF!</v>
      </c>
      <c r="L3621" s="114" t="e">
        <f>IF(Produit_Tarif_Stock!#REF!&lt;&gt;0,Produit_Tarif_Stock!#REF!,"")</f>
        <v>#REF!</v>
      </c>
      <c r="M3621" s="114" t="e">
        <f>IF(Produit_Tarif_Stock!#REF!&lt;&gt;0,Produit_Tarif_Stock!#REF!,"")</f>
        <v>#REF!</v>
      </c>
      <c r="N3621" s="454"/>
      <c r="P3621" s="2" t="e">
        <f>IF(Produit_Tarif_Stock!#REF!&lt;&gt;0,Produit_Tarif_Stock!#REF!,"")</f>
        <v>#REF!</v>
      </c>
      <c r="Q3621" s="518" t="e">
        <f>IF(Produit_Tarif_Stock!#REF!&lt;&gt;0,(E3621-(E3621*H3621)-Produit_Tarif_Stock!#REF!)/Produit_Tarif_Stock!#REF!*100,(E3621-(E3621*H3621)-Produit_Tarif_Stock!#REF!)/Produit_Tarif_Stock!#REF!*100)</f>
        <v>#REF!</v>
      </c>
      <c r="R3621" s="523">
        <f t="shared" si="115"/>
        <v>0</v>
      </c>
      <c r="S3621" s="524" t="e">
        <f>Produit_Tarif_Stock!#REF!</f>
        <v>#REF!</v>
      </c>
    </row>
    <row r="3622" spans="1:19" ht="24.75" customHeight="1">
      <c r="A3622" s="228" t="e">
        <f>Produit_Tarif_Stock!#REF!</f>
        <v>#REF!</v>
      </c>
      <c r="B3622" s="118" t="e">
        <f>IF(Produit_Tarif_Stock!#REF!&lt;&gt;"",Produit_Tarif_Stock!#REF!,"")</f>
        <v>#REF!</v>
      </c>
      <c r="C3622" s="502" t="e">
        <f>IF(Produit_Tarif_Stock!#REF!&lt;&gt;"",Produit_Tarif_Stock!#REF!,"")</f>
        <v>#REF!</v>
      </c>
      <c r="D3622" s="505" t="e">
        <f>IF(Produit_Tarif_Stock!#REF!&lt;&gt;"",Produit_Tarif_Stock!#REF!,"")</f>
        <v>#REF!</v>
      </c>
      <c r="E3622" s="514" t="e">
        <f>IF(Produit_Tarif_Stock!#REF!&lt;&gt;0,Produit_Tarif_Stock!#REF!,"")</f>
        <v>#REF!</v>
      </c>
      <c r="F3622" s="2" t="e">
        <f>IF(Produit_Tarif_Stock!#REF!&lt;&gt;"",Produit_Tarif_Stock!#REF!,"")</f>
        <v>#REF!</v>
      </c>
      <c r="G3622" s="506" t="e">
        <f>IF(Produit_Tarif_Stock!#REF!&lt;&gt;0,Produit_Tarif_Stock!#REF!,"")</f>
        <v>#REF!</v>
      </c>
      <c r="I3622" s="506" t="str">
        <f t="shared" si="114"/>
        <v/>
      </c>
      <c r="J3622" s="2" t="e">
        <f>IF(Produit_Tarif_Stock!#REF!&lt;&gt;0,Produit_Tarif_Stock!#REF!,"")</f>
        <v>#REF!</v>
      </c>
      <c r="K3622" s="2" t="e">
        <f>IF(Produit_Tarif_Stock!#REF!&lt;&gt;0,Produit_Tarif_Stock!#REF!,"")</f>
        <v>#REF!</v>
      </c>
      <c r="L3622" s="114" t="e">
        <f>IF(Produit_Tarif_Stock!#REF!&lt;&gt;0,Produit_Tarif_Stock!#REF!,"")</f>
        <v>#REF!</v>
      </c>
      <c r="M3622" s="114" t="e">
        <f>IF(Produit_Tarif_Stock!#REF!&lt;&gt;0,Produit_Tarif_Stock!#REF!,"")</f>
        <v>#REF!</v>
      </c>
      <c r="N3622" s="454"/>
      <c r="P3622" s="2" t="e">
        <f>IF(Produit_Tarif_Stock!#REF!&lt;&gt;0,Produit_Tarif_Stock!#REF!,"")</f>
        <v>#REF!</v>
      </c>
      <c r="Q3622" s="518" t="e">
        <f>IF(Produit_Tarif_Stock!#REF!&lt;&gt;0,(E3622-(E3622*H3622)-Produit_Tarif_Stock!#REF!)/Produit_Tarif_Stock!#REF!*100,(E3622-(E3622*H3622)-Produit_Tarif_Stock!#REF!)/Produit_Tarif_Stock!#REF!*100)</f>
        <v>#REF!</v>
      </c>
      <c r="R3622" s="523">
        <f t="shared" si="115"/>
        <v>0</v>
      </c>
      <c r="S3622" s="524" t="e">
        <f>Produit_Tarif_Stock!#REF!</f>
        <v>#REF!</v>
      </c>
    </row>
    <row r="3623" spans="1:19" ht="24.75" customHeight="1">
      <c r="A3623" s="228" t="e">
        <f>Produit_Tarif_Stock!#REF!</f>
        <v>#REF!</v>
      </c>
      <c r="B3623" s="118" t="e">
        <f>IF(Produit_Tarif_Stock!#REF!&lt;&gt;"",Produit_Tarif_Stock!#REF!,"")</f>
        <v>#REF!</v>
      </c>
      <c r="C3623" s="502" t="e">
        <f>IF(Produit_Tarif_Stock!#REF!&lt;&gt;"",Produit_Tarif_Stock!#REF!,"")</f>
        <v>#REF!</v>
      </c>
      <c r="D3623" s="505" t="e">
        <f>IF(Produit_Tarif_Stock!#REF!&lt;&gt;"",Produit_Tarif_Stock!#REF!,"")</f>
        <v>#REF!</v>
      </c>
      <c r="E3623" s="514" t="e">
        <f>IF(Produit_Tarif_Stock!#REF!&lt;&gt;0,Produit_Tarif_Stock!#REF!,"")</f>
        <v>#REF!</v>
      </c>
      <c r="F3623" s="2" t="e">
        <f>IF(Produit_Tarif_Stock!#REF!&lt;&gt;"",Produit_Tarif_Stock!#REF!,"")</f>
        <v>#REF!</v>
      </c>
      <c r="G3623" s="506" t="e">
        <f>IF(Produit_Tarif_Stock!#REF!&lt;&gt;0,Produit_Tarif_Stock!#REF!,"")</f>
        <v>#REF!</v>
      </c>
      <c r="I3623" s="506" t="str">
        <f t="shared" si="114"/>
        <v/>
      </c>
      <c r="J3623" s="2" t="e">
        <f>IF(Produit_Tarif_Stock!#REF!&lt;&gt;0,Produit_Tarif_Stock!#REF!,"")</f>
        <v>#REF!</v>
      </c>
      <c r="K3623" s="2" t="e">
        <f>IF(Produit_Tarif_Stock!#REF!&lt;&gt;0,Produit_Tarif_Stock!#REF!,"")</f>
        <v>#REF!</v>
      </c>
      <c r="L3623" s="114" t="e">
        <f>IF(Produit_Tarif_Stock!#REF!&lt;&gt;0,Produit_Tarif_Stock!#REF!,"")</f>
        <v>#REF!</v>
      </c>
      <c r="M3623" s="114" t="e">
        <f>IF(Produit_Tarif_Stock!#REF!&lt;&gt;0,Produit_Tarif_Stock!#REF!,"")</f>
        <v>#REF!</v>
      </c>
      <c r="N3623" s="454"/>
      <c r="P3623" s="2" t="e">
        <f>IF(Produit_Tarif_Stock!#REF!&lt;&gt;0,Produit_Tarif_Stock!#REF!,"")</f>
        <v>#REF!</v>
      </c>
      <c r="Q3623" s="518" t="e">
        <f>IF(Produit_Tarif_Stock!#REF!&lt;&gt;0,(E3623-(E3623*H3623)-Produit_Tarif_Stock!#REF!)/Produit_Tarif_Stock!#REF!*100,(E3623-(E3623*H3623)-Produit_Tarif_Stock!#REF!)/Produit_Tarif_Stock!#REF!*100)</f>
        <v>#REF!</v>
      </c>
      <c r="R3623" s="523">
        <f t="shared" si="115"/>
        <v>0</v>
      </c>
      <c r="S3623" s="524" t="e">
        <f>Produit_Tarif_Stock!#REF!</f>
        <v>#REF!</v>
      </c>
    </row>
    <row r="3624" spans="1:19" ht="24.75" customHeight="1">
      <c r="A3624" s="228" t="e">
        <f>Produit_Tarif_Stock!#REF!</f>
        <v>#REF!</v>
      </c>
      <c r="B3624" s="118" t="e">
        <f>IF(Produit_Tarif_Stock!#REF!&lt;&gt;"",Produit_Tarif_Stock!#REF!,"")</f>
        <v>#REF!</v>
      </c>
      <c r="C3624" s="502" t="e">
        <f>IF(Produit_Tarif_Stock!#REF!&lt;&gt;"",Produit_Tarif_Stock!#REF!,"")</f>
        <v>#REF!</v>
      </c>
      <c r="D3624" s="505" t="e">
        <f>IF(Produit_Tarif_Stock!#REF!&lt;&gt;"",Produit_Tarif_Stock!#REF!,"")</f>
        <v>#REF!</v>
      </c>
      <c r="E3624" s="514" t="e">
        <f>IF(Produit_Tarif_Stock!#REF!&lt;&gt;0,Produit_Tarif_Stock!#REF!,"")</f>
        <v>#REF!</v>
      </c>
      <c r="F3624" s="2" t="e">
        <f>IF(Produit_Tarif_Stock!#REF!&lt;&gt;"",Produit_Tarif_Stock!#REF!,"")</f>
        <v>#REF!</v>
      </c>
      <c r="G3624" s="506" t="e">
        <f>IF(Produit_Tarif_Stock!#REF!&lt;&gt;0,Produit_Tarif_Stock!#REF!,"")</f>
        <v>#REF!</v>
      </c>
      <c r="I3624" s="506" t="str">
        <f t="shared" si="114"/>
        <v/>
      </c>
      <c r="J3624" s="2" t="e">
        <f>IF(Produit_Tarif_Stock!#REF!&lt;&gt;0,Produit_Tarif_Stock!#REF!,"")</f>
        <v>#REF!</v>
      </c>
      <c r="K3624" s="2" t="e">
        <f>IF(Produit_Tarif_Stock!#REF!&lt;&gt;0,Produit_Tarif_Stock!#REF!,"")</f>
        <v>#REF!</v>
      </c>
      <c r="L3624" s="114" t="e">
        <f>IF(Produit_Tarif_Stock!#REF!&lt;&gt;0,Produit_Tarif_Stock!#REF!,"")</f>
        <v>#REF!</v>
      </c>
      <c r="M3624" s="114" t="e">
        <f>IF(Produit_Tarif_Stock!#REF!&lt;&gt;0,Produit_Tarif_Stock!#REF!,"")</f>
        <v>#REF!</v>
      </c>
      <c r="N3624" s="454"/>
      <c r="P3624" s="2" t="e">
        <f>IF(Produit_Tarif_Stock!#REF!&lt;&gt;0,Produit_Tarif_Stock!#REF!,"")</f>
        <v>#REF!</v>
      </c>
      <c r="Q3624" s="518" t="e">
        <f>IF(Produit_Tarif_Stock!#REF!&lt;&gt;0,(E3624-(E3624*H3624)-Produit_Tarif_Stock!#REF!)/Produit_Tarif_Stock!#REF!*100,(E3624-(E3624*H3624)-Produit_Tarif_Stock!#REF!)/Produit_Tarif_Stock!#REF!*100)</f>
        <v>#REF!</v>
      </c>
      <c r="R3624" s="523">
        <f t="shared" si="115"/>
        <v>0</v>
      </c>
      <c r="S3624" s="524" t="e">
        <f>Produit_Tarif_Stock!#REF!</f>
        <v>#REF!</v>
      </c>
    </row>
    <row r="3625" spans="1:19" ht="24.75" customHeight="1">
      <c r="A3625" s="228" t="e">
        <f>Produit_Tarif_Stock!#REF!</f>
        <v>#REF!</v>
      </c>
      <c r="B3625" s="118" t="e">
        <f>IF(Produit_Tarif_Stock!#REF!&lt;&gt;"",Produit_Tarif_Stock!#REF!,"")</f>
        <v>#REF!</v>
      </c>
      <c r="C3625" s="502" t="e">
        <f>IF(Produit_Tarif_Stock!#REF!&lt;&gt;"",Produit_Tarif_Stock!#REF!,"")</f>
        <v>#REF!</v>
      </c>
      <c r="D3625" s="505" t="e">
        <f>IF(Produit_Tarif_Stock!#REF!&lt;&gt;"",Produit_Tarif_Stock!#REF!,"")</f>
        <v>#REF!</v>
      </c>
      <c r="E3625" s="514" t="e">
        <f>IF(Produit_Tarif_Stock!#REF!&lt;&gt;0,Produit_Tarif_Stock!#REF!,"")</f>
        <v>#REF!</v>
      </c>
      <c r="F3625" s="2" t="e">
        <f>IF(Produit_Tarif_Stock!#REF!&lt;&gt;"",Produit_Tarif_Stock!#REF!,"")</f>
        <v>#REF!</v>
      </c>
      <c r="G3625" s="506" t="e">
        <f>IF(Produit_Tarif_Stock!#REF!&lt;&gt;0,Produit_Tarif_Stock!#REF!,"")</f>
        <v>#REF!</v>
      </c>
      <c r="I3625" s="506" t="str">
        <f t="shared" si="114"/>
        <v/>
      </c>
      <c r="J3625" s="2" t="e">
        <f>IF(Produit_Tarif_Stock!#REF!&lt;&gt;0,Produit_Tarif_Stock!#REF!,"")</f>
        <v>#REF!</v>
      </c>
      <c r="K3625" s="2" t="e">
        <f>IF(Produit_Tarif_Stock!#REF!&lt;&gt;0,Produit_Tarif_Stock!#REF!,"")</f>
        <v>#REF!</v>
      </c>
      <c r="L3625" s="114" t="e">
        <f>IF(Produit_Tarif_Stock!#REF!&lt;&gt;0,Produit_Tarif_Stock!#REF!,"")</f>
        <v>#REF!</v>
      </c>
      <c r="M3625" s="114" t="e">
        <f>IF(Produit_Tarif_Stock!#REF!&lt;&gt;0,Produit_Tarif_Stock!#REF!,"")</f>
        <v>#REF!</v>
      </c>
      <c r="N3625" s="454"/>
      <c r="P3625" s="2" t="e">
        <f>IF(Produit_Tarif_Stock!#REF!&lt;&gt;0,Produit_Tarif_Stock!#REF!,"")</f>
        <v>#REF!</v>
      </c>
      <c r="Q3625" s="518" t="e">
        <f>IF(Produit_Tarif_Stock!#REF!&lt;&gt;0,(E3625-(E3625*H3625)-Produit_Tarif_Stock!#REF!)/Produit_Tarif_Stock!#REF!*100,(E3625-(E3625*H3625)-Produit_Tarif_Stock!#REF!)/Produit_Tarif_Stock!#REF!*100)</f>
        <v>#REF!</v>
      </c>
      <c r="R3625" s="523">
        <f t="shared" si="115"/>
        <v>0</v>
      </c>
      <c r="S3625" s="524" t="e">
        <f>Produit_Tarif_Stock!#REF!</f>
        <v>#REF!</v>
      </c>
    </row>
    <row r="3626" spans="1:19" ht="24.75" customHeight="1">
      <c r="A3626" s="228" t="e">
        <f>Produit_Tarif_Stock!#REF!</f>
        <v>#REF!</v>
      </c>
      <c r="B3626" s="118" t="e">
        <f>IF(Produit_Tarif_Stock!#REF!&lt;&gt;"",Produit_Tarif_Stock!#REF!,"")</f>
        <v>#REF!</v>
      </c>
      <c r="C3626" s="502" t="e">
        <f>IF(Produit_Tarif_Stock!#REF!&lt;&gt;"",Produit_Tarif_Stock!#REF!,"")</f>
        <v>#REF!</v>
      </c>
      <c r="D3626" s="505" t="e">
        <f>IF(Produit_Tarif_Stock!#REF!&lt;&gt;"",Produit_Tarif_Stock!#REF!,"")</f>
        <v>#REF!</v>
      </c>
      <c r="E3626" s="514" t="e">
        <f>IF(Produit_Tarif_Stock!#REF!&lt;&gt;0,Produit_Tarif_Stock!#REF!,"")</f>
        <v>#REF!</v>
      </c>
      <c r="F3626" s="2" t="e">
        <f>IF(Produit_Tarif_Stock!#REF!&lt;&gt;"",Produit_Tarif_Stock!#REF!,"")</f>
        <v>#REF!</v>
      </c>
      <c r="G3626" s="506" t="e">
        <f>IF(Produit_Tarif_Stock!#REF!&lt;&gt;0,Produit_Tarif_Stock!#REF!,"")</f>
        <v>#REF!</v>
      </c>
      <c r="I3626" s="506" t="str">
        <f t="shared" si="114"/>
        <v/>
      </c>
      <c r="J3626" s="2" t="e">
        <f>IF(Produit_Tarif_Stock!#REF!&lt;&gt;0,Produit_Tarif_Stock!#REF!,"")</f>
        <v>#REF!</v>
      </c>
      <c r="K3626" s="2" t="e">
        <f>IF(Produit_Tarif_Stock!#REF!&lt;&gt;0,Produit_Tarif_Stock!#REF!,"")</f>
        <v>#REF!</v>
      </c>
      <c r="L3626" s="114" t="e">
        <f>IF(Produit_Tarif_Stock!#REF!&lt;&gt;0,Produit_Tarif_Stock!#REF!,"")</f>
        <v>#REF!</v>
      </c>
      <c r="M3626" s="114" t="e">
        <f>IF(Produit_Tarif_Stock!#REF!&lt;&gt;0,Produit_Tarif_Stock!#REF!,"")</f>
        <v>#REF!</v>
      </c>
      <c r="N3626" s="454"/>
      <c r="P3626" s="2" t="e">
        <f>IF(Produit_Tarif_Stock!#REF!&lt;&gt;0,Produit_Tarif_Stock!#REF!,"")</f>
        <v>#REF!</v>
      </c>
      <c r="Q3626" s="518" t="e">
        <f>IF(Produit_Tarif_Stock!#REF!&lt;&gt;0,(E3626-(E3626*H3626)-Produit_Tarif_Stock!#REF!)/Produit_Tarif_Stock!#REF!*100,(E3626-(E3626*H3626)-Produit_Tarif_Stock!#REF!)/Produit_Tarif_Stock!#REF!*100)</f>
        <v>#REF!</v>
      </c>
      <c r="R3626" s="523">
        <f t="shared" si="115"/>
        <v>0</v>
      </c>
      <c r="S3626" s="524" t="e">
        <f>Produit_Tarif_Stock!#REF!</f>
        <v>#REF!</v>
      </c>
    </row>
    <row r="3627" spans="1:19" ht="24.75" customHeight="1">
      <c r="A3627" s="228" t="e">
        <f>Produit_Tarif_Stock!#REF!</f>
        <v>#REF!</v>
      </c>
      <c r="B3627" s="118" t="e">
        <f>IF(Produit_Tarif_Stock!#REF!&lt;&gt;"",Produit_Tarif_Stock!#REF!,"")</f>
        <v>#REF!</v>
      </c>
      <c r="C3627" s="502" t="e">
        <f>IF(Produit_Tarif_Stock!#REF!&lt;&gt;"",Produit_Tarif_Stock!#REF!,"")</f>
        <v>#REF!</v>
      </c>
      <c r="D3627" s="505" t="e">
        <f>IF(Produit_Tarif_Stock!#REF!&lt;&gt;"",Produit_Tarif_Stock!#REF!,"")</f>
        <v>#REF!</v>
      </c>
      <c r="E3627" s="514" t="e">
        <f>IF(Produit_Tarif_Stock!#REF!&lt;&gt;0,Produit_Tarif_Stock!#REF!,"")</f>
        <v>#REF!</v>
      </c>
      <c r="F3627" s="2" t="e">
        <f>IF(Produit_Tarif_Stock!#REF!&lt;&gt;"",Produit_Tarif_Stock!#REF!,"")</f>
        <v>#REF!</v>
      </c>
      <c r="G3627" s="506" t="e">
        <f>IF(Produit_Tarif_Stock!#REF!&lt;&gt;0,Produit_Tarif_Stock!#REF!,"")</f>
        <v>#REF!</v>
      </c>
      <c r="I3627" s="506" t="str">
        <f t="shared" si="114"/>
        <v/>
      </c>
      <c r="J3627" s="2" t="e">
        <f>IF(Produit_Tarif_Stock!#REF!&lt;&gt;0,Produit_Tarif_Stock!#REF!,"")</f>
        <v>#REF!</v>
      </c>
      <c r="K3627" s="2" t="e">
        <f>IF(Produit_Tarif_Stock!#REF!&lt;&gt;0,Produit_Tarif_Stock!#REF!,"")</f>
        <v>#REF!</v>
      </c>
      <c r="L3627" s="114" t="e">
        <f>IF(Produit_Tarif_Stock!#REF!&lt;&gt;0,Produit_Tarif_Stock!#REF!,"")</f>
        <v>#REF!</v>
      </c>
      <c r="M3627" s="114" t="e">
        <f>IF(Produit_Tarif_Stock!#REF!&lt;&gt;0,Produit_Tarif_Stock!#REF!,"")</f>
        <v>#REF!</v>
      </c>
      <c r="N3627" s="454"/>
      <c r="P3627" s="2" t="e">
        <f>IF(Produit_Tarif_Stock!#REF!&lt;&gt;0,Produit_Tarif_Stock!#REF!,"")</f>
        <v>#REF!</v>
      </c>
      <c r="Q3627" s="518" t="e">
        <f>IF(Produit_Tarif_Stock!#REF!&lt;&gt;0,(E3627-(E3627*H3627)-Produit_Tarif_Stock!#REF!)/Produit_Tarif_Stock!#REF!*100,(E3627-(E3627*H3627)-Produit_Tarif_Stock!#REF!)/Produit_Tarif_Stock!#REF!*100)</f>
        <v>#REF!</v>
      </c>
      <c r="R3627" s="523">
        <f t="shared" si="115"/>
        <v>0</v>
      </c>
      <c r="S3627" s="524" t="e">
        <f>Produit_Tarif_Stock!#REF!</f>
        <v>#REF!</v>
      </c>
    </row>
    <row r="3628" spans="1:19" ht="24.75" customHeight="1">
      <c r="A3628" s="228" t="e">
        <f>Produit_Tarif_Stock!#REF!</f>
        <v>#REF!</v>
      </c>
      <c r="B3628" s="118" t="e">
        <f>IF(Produit_Tarif_Stock!#REF!&lt;&gt;"",Produit_Tarif_Stock!#REF!,"")</f>
        <v>#REF!</v>
      </c>
      <c r="C3628" s="502" t="e">
        <f>IF(Produit_Tarif_Stock!#REF!&lt;&gt;"",Produit_Tarif_Stock!#REF!,"")</f>
        <v>#REF!</v>
      </c>
      <c r="D3628" s="505" t="e">
        <f>IF(Produit_Tarif_Stock!#REF!&lt;&gt;"",Produit_Tarif_Stock!#REF!,"")</f>
        <v>#REF!</v>
      </c>
      <c r="E3628" s="514" t="e">
        <f>IF(Produit_Tarif_Stock!#REF!&lt;&gt;0,Produit_Tarif_Stock!#REF!,"")</f>
        <v>#REF!</v>
      </c>
      <c r="F3628" s="2" t="e">
        <f>IF(Produit_Tarif_Stock!#REF!&lt;&gt;"",Produit_Tarif_Stock!#REF!,"")</f>
        <v>#REF!</v>
      </c>
      <c r="G3628" s="506" t="e">
        <f>IF(Produit_Tarif_Stock!#REF!&lt;&gt;0,Produit_Tarif_Stock!#REF!,"")</f>
        <v>#REF!</v>
      </c>
      <c r="I3628" s="506" t="str">
        <f t="shared" si="114"/>
        <v/>
      </c>
      <c r="J3628" s="2" t="e">
        <f>IF(Produit_Tarif_Stock!#REF!&lt;&gt;0,Produit_Tarif_Stock!#REF!,"")</f>
        <v>#REF!</v>
      </c>
      <c r="K3628" s="2" t="e">
        <f>IF(Produit_Tarif_Stock!#REF!&lt;&gt;0,Produit_Tarif_Stock!#REF!,"")</f>
        <v>#REF!</v>
      </c>
      <c r="L3628" s="114" t="e">
        <f>IF(Produit_Tarif_Stock!#REF!&lt;&gt;0,Produit_Tarif_Stock!#REF!,"")</f>
        <v>#REF!</v>
      </c>
      <c r="M3628" s="114" t="e">
        <f>IF(Produit_Tarif_Stock!#REF!&lt;&gt;0,Produit_Tarif_Stock!#REF!,"")</f>
        <v>#REF!</v>
      </c>
      <c r="N3628" s="454"/>
      <c r="P3628" s="2" t="e">
        <f>IF(Produit_Tarif_Stock!#REF!&lt;&gt;0,Produit_Tarif_Stock!#REF!,"")</f>
        <v>#REF!</v>
      </c>
      <c r="Q3628" s="518" t="e">
        <f>IF(Produit_Tarif_Stock!#REF!&lt;&gt;0,(E3628-(E3628*H3628)-Produit_Tarif_Stock!#REF!)/Produit_Tarif_Stock!#REF!*100,(E3628-(E3628*H3628)-Produit_Tarif_Stock!#REF!)/Produit_Tarif_Stock!#REF!*100)</f>
        <v>#REF!</v>
      </c>
      <c r="R3628" s="523">
        <f t="shared" si="115"/>
        <v>0</v>
      </c>
      <c r="S3628" s="524" t="e">
        <f>Produit_Tarif_Stock!#REF!</f>
        <v>#REF!</v>
      </c>
    </row>
    <row r="3629" spans="1:19" ht="24.75" customHeight="1">
      <c r="A3629" s="228" t="e">
        <f>Produit_Tarif_Stock!#REF!</f>
        <v>#REF!</v>
      </c>
      <c r="B3629" s="118" t="e">
        <f>IF(Produit_Tarif_Stock!#REF!&lt;&gt;"",Produit_Tarif_Stock!#REF!,"")</f>
        <v>#REF!</v>
      </c>
      <c r="C3629" s="502" t="e">
        <f>IF(Produit_Tarif_Stock!#REF!&lt;&gt;"",Produit_Tarif_Stock!#REF!,"")</f>
        <v>#REF!</v>
      </c>
      <c r="D3629" s="505" t="e">
        <f>IF(Produit_Tarif_Stock!#REF!&lt;&gt;"",Produit_Tarif_Stock!#REF!,"")</f>
        <v>#REF!</v>
      </c>
      <c r="E3629" s="514" t="e">
        <f>IF(Produit_Tarif_Stock!#REF!&lt;&gt;0,Produit_Tarif_Stock!#REF!,"")</f>
        <v>#REF!</v>
      </c>
      <c r="F3629" s="2" t="e">
        <f>IF(Produit_Tarif_Stock!#REF!&lt;&gt;"",Produit_Tarif_Stock!#REF!,"")</f>
        <v>#REF!</v>
      </c>
      <c r="G3629" s="506" t="e">
        <f>IF(Produit_Tarif_Stock!#REF!&lt;&gt;0,Produit_Tarif_Stock!#REF!,"")</f>
        <v>#REF!</v>
      </c>
      <c r="I3629" s="506" t="str">
        <f t="shared" si="114"/>
        <v/>
      </c>
      <c r="J3629" s="2" t="e">
        <f>IF(Produit_Tarif_Stock!#REF!&lt;&gt;0,Produit_Tarif_Stock!#REF!,"")</f>
        <v>#REF!</v>
      </c>
      <c r="K3629" s="2" t="e">
        <f>IF(Produit_Tarif_Stock!#REF!&lt;&gt;0,Produit_Tarif_Stock!#REF!,"")</f>
        <v>#REF!</v>
      </c>
      <c r="L3629" s="114" t="e">
        <f>IF(Produit_Tarif_Stock!#REF!&lt;&gt;0,Produit_Tarif_Stock!#REF!,"")</f>
        <v>#REF!</v>
      </c>
      <c r="M3629" s="114" t="e">
        <f>IF(Produit_Tarif_Stock!#REF!&lt;&gt;0,Produit_Tarif_Stock!#REF!,"")</f>
        <v>#REF!</v>
      </c>
      <c r="N3629" s="454"/>
      <c r="P3629" s="2" t="e">
        <f>IF(Produit_Tarif_Stock!#REF!&lt;&gt;0,Produit_Tarif_Stock!#REF!,"")</f>
        <v>#REF!</v>
      </c>
      <c r="Q3629" s="518" t="e">
        <f>IF(Produit_Tarif_Stock!#REF!&lt;&gt;0,(E3629-(E3629*H3629)-Produit_Tarif_Stock!#REF!)/Produit_Tarif_Stock!#REF!*100,(E3629-(E3629*H3629)-Produit_Tarif_Stock!#REF!)/Produit_Tarif_Stock!#REF!*100)</f>
        <v>#REF!</v>
      </c>
      <c r="R3629" s="523">
        <f t="shared" si="115"/>
        <v>0</v>
      </c>
      <c r="S3629" s="524" t="e">
        <f>Produit_Tarif_Stock!#REF!</f>
        <v>#REF!</v>
      </c>
    </row>
    <row r="3630" spans="1:19" ht="24.75" customHeight="1">
      <c r="A3630" s="228" t="e">
        <f>Produit_Tarif_Stock!#REF!</f>
        <v>#REF!</v>
      </c>
      <c r="B3630" s="118" t="e">
        <f>IF(Produit_Tarif_Stock!#REF!&lt;&gt;"",Produit_Tarif_Stock!#REF!,"")</f>
        <v>#REF!</v>
      </c>
      <c r="C3630" s="502" t="e">
        <f>IF(Produit_Tarif_Stock!#REF!&lt;&gt;"",Produit_Tarif_Stock!#REF!,"")</f>
        <v>#REF!</v>
      </c>
      <c r="D3630" s="505" t="e">
        <f>IF(Produit_Tarif_Stock!#REF!&lt;&gt;"",Produit_Tarif_Stock!#REF!,"")</f>
        <v>#REF!</v>
      </c>
      <c r="E3630" s="514" t="e">
        <f>IF(Produit_Tarif_Stock!#REF!&lt;&gt;0,Produit_Tarif_Stock!#REF!,"")</f>
        <v>#REF!</v>
      </c>
      <c r="F3630" s="2" t="e">
        <f>IF(Produit_Tarif_Stock!#REF!&lt;&gt;"",Produit_Tarif_Stock!#REF!,"")</f>
        <v>#REF!</v>
      </c>
      <c r="G3630" s="506" t="e">
        <f>IF(Produit_Tarif_Stock!#REF!&lt;&gt;0,Produit_Tarif_Stock!#REF!,"")</f>
        <v>#REF!</v>
      </c>
      <c r="I3630" s="506" t="str">
        <f t="shared" si="114"/>
        <v/>
      </c>
      <c r="J3630" s="2" t="e">
        <f>IF(Produit_Tarif_Stock!#REF!&lt;&gt;0,Produit_Tarif_Stock!#REF!,"")</f>
        <v>#REF!</v>
      </c>
      <c r="K3630" s="2" t="e">
        <f>IF(Produit_Tarif_Stock!#REF!&lt;&gt;0,Produit_Tarif_Stock!#REF!,"")</f>
        <v>#REF!</v>
      </c>
      <c r="L3630" s="114" t="e">
        <f>IF(Produit_Tarif_Stock!#REF!&lt;&gt;0,Produit_Tarif_Stock!#REF!,"")</f>
        <v>#REF!</v>
      </c>
      <c r="M3630" s="114" t="e">
        <f>IF(Produit_Tarif_Stock!#REF!&lt;&gt;0,Produit_Tarif_Stock!#REF!,"")</f>
        <v>#REF!</v>
      </c>
      <c r="N3630" s="454"/>
      <c r="P3630" s="2" t="e">
        <f>IF(Produit_Tarif_Stock!#REF!&lt;&gt;0,Produit_Tarif_Stock!#REF!,"")</f>
        <v>#REF!</v>
      </c>
      <c r="Q3630" s="518" t="e">
        <f>IF(Produit_Tarif_Stock!#REF!&lt;&gt;0,(E3630-(E3630*H3630)-Produit_Tarif_Stock!#REF!)/Produit_Tarif_Stock!#REF!*100,(E3630-(E3630*H3630)-Produit_Tarif_Stock!#REF!)/Produit_Tarif_Stock!#REF!*100)</f>
        <v>#REF!</v>
      </c>
      <c r="R3630" s="523">
        <f t="shared" si="115"/>
        <v>0</v>
      </c>
      <c r="S3630" s="524" t="e">
        <f>Produit_Tarif_Stock!#REF!</f>
        <v>#REF!</v>
      </c>
    </row>
    <row r="3631" spans="1:19" ht="24.75" customHeight="1">
      <c r="A3631" s="228" t="e">
        <f>Produit_Tarif_Stock!#REF!</f>
        <v>#REF!</v>
      </c>
      <c r="B3631" s="118" t="e">
        <f>IF(Produit_Tarif_Stock!#REF!&lt;&gt;"",Produit_Tarif_Stock!#REF!,"")</f>
        <v>#REF!</v>
      </c>
      <c r="C3631" s="502" t="e">
        <f>IF(Produit_Tarif_Stock!#REF!&lt;&gt;"",Produit_Tarif_Stock!#REF!,"")</f>
        <v>#REF!</v>
      </c>
      <c r="D3631" s="505" t="e">
        <f>IF(Produit_Tarif_Stock!#REF!&lt;&gt;"",Produit_Tarif_Stock!#REF!,"")</f>
        <v>#REF!</v>
      </c>
      <c r="E3631" s="514" t="e">
        <f>IF(Produit_Tarif_Stock!#REF!&lt;&gt;0,Produit_Tarif_Stock!#REF!,"")</f>
        <v>#REF!</v>
      </c>
      <c r="F3631" s="2" t="e">
        <f>IF(Produit_Tarif_Stock!#REF!&lt;&gt;"",Produit_Tarif_Stock!#REF!,"")</f>
        <v>#REF!</v>
      </c>
      <c r="G3631" s="506" t="e">
        <f>IF(Produit_Tarif_Stock!#REF!&lt;&gt;0,Produit_Tarif_Stock!#REF!,"")</f>
        <v>#REF!</v>
      </c>
      <c r="I3631" s="506" t="str">
        <f t="shared" si="114"/>
        <v/>
      </c>
      <c r="J3631" s="2" t="e">
        <f>IF(Produit_Tarif_Stock!#REF!&lt;&gt;0,Produit_Tarif_Stock!#REF!,"")</f>
        <v>#REF!</v>
      </c>
      <c r="K3631" s="2" t="e">
        <f>IF(Produit_Tarif_Stock!#REF!&lt;&gt;0,Produit_Tarif_Stock!#REF!,"")</f>
        <v>#REF!</v>
      </c>
      <c r="L3631" s="114" t="e">
        <f>IF(Produit_Tarif_Stock!#REF!&lt;&gt;0,Produit_Tarif_Stock!#REF!,"")</f>
        <v>#REF!</v>
      </c>
      <c r="M3631" s="114" t="e">
        <f>IF(Produit_Tarif_Stock!#REF!&lt;&gt;0,Produit_Tarif_Stock!#REF!,"")</f>
        <v>#REF!</v>
      </c>
      <c r="N3631" s="454"/>
      <c r="P3631" s="2" t="e">
        <f>IF(Produit_Tarif_Stock!#REF!&lt;&gt;0,Produit_Tarif_Stock!#REF!,"")</f>
        <v>#REF!</v>
      </c>
      <c r="Q3631" s="518" t="e">
        <f>IF(Produit_Tarif_Stock!#REF!&lt;&gt;0,(E3631-(E3631*H3631)-Produit_Tarif_Stock!#REF!)/Produit_Tarif_Stock!#REF!*100,(E3631-(E3631*H3631)-Produit_Tarif_Stock!#REF!)/Produit_Tarif_Stock!#REF!*100)</f>
        <v>#REF!</v>
      </c>
      <c r="R3631" s="523">
        <f t="shared" si="115"/>
        <v>0</v>
      </c>
      <c r="S3631" s="524" t="e">
        <f>Produit_Tarif_Stock!#REF!</f>
        <v>#REF!</v>
      </c>
    </row>
    <row r="3632" spans="1:19" ht="24.75" customHeight="1">
      <c r="A3632" s="228" t="e">
        <f>Produit_Tarif_Stock!#REF!</f>
        <v>#REF!</v>
      </c>
      <c r="B3632" s="118" t="e">
        <f>IF(Produit_Tarif_Stock!#REF!&lt;&gt;"",Produit_Tarif_Stock!#REF!,"")</f>
        <v>#REF!</v>
      </c>
      <c r="C3632" s="502" t="e">
        <f>IF(Produit_Tarif_Stock!#REF!&lt;&gt;"",Produit_Tarif_Stock!#REF!,"")</f>
        <v>#REF!</v>
      </c>
      <c r="D3632" s="505" t="e">
        <f>IF(Produit_Tarif_Stock!#REF!&lt;&gt;"",Produit_Tarif_Stock!#REF!,"")</f>
        <v>#REF!</v>
      </c>
      <c r="E3632" s="514" t="e">
        <f>IF(Produit_Tarif_Stock!#REF!&lt;&gt;0,Produit_Tarif_Stock!#REF!,"")</f>
        <v>#REF!</v>
      </c>
      <c r="F3632" s="2" t="e">
        <f>IF(Produit_Tarif_Stock!#REF!&lt;&gt;"",Produit_Tarif_Stock!#REF!,"")</f>
        <v>#REF!</v>
      </c>
      <c r="G3632" s="506" t="e">
        <f>IF(Produit_Tarif_Stock!#REF!&lt;&gt;0,Produit_Tarif_Stock!#REF!,"")</f>
        <v>#REF!</v>
      </c>
      <c r="I3632" s="506" t="str">
        <f t="shared" si="114"/>
        <v/>
      </c>
      <c r="J3632" s="2" t="e">
        <f>IF(Produit_Tarif_Stock!#REF!&lt;&gt;0,Produit_Tarif_Stock!#REF!,"")</f>
        <v>#REF!</v>
      </c>
      <c r="K3632" s="2" t="e">
        <f>IF(Produit_Tarif_Stock!#REF!&lt;&gt;0,Produit_Tarif_Stock!#REF!,"")</f>
        <v>#REF!</v>
      </c>
      <c r="L3632" s="114" t="e">
        <f>IF(Produit_Tarif_Stock!#REF!&lt;&gt;0,Produit_Tarif_Stock!#REF!,"")</f>
        <v>#REF!</v>
      </c>
      <c r="M3632" s="114" t="e">
        <f>IF(Produit_Tarif_Stock!#REF!&lt;&gt;0,Produit_Tarif_Stock!#REF!,"")</f>
        <v>#REF!</v>
      </c>
      <c r="N3632" s="454"/>
      <c r="P3632" s="2" t="e">
        <f>IF(Produit_Tarif_Stock!#REF!&lt;&gt;0,Produit_Tarif_Stock!#REF!,"")</f>
        <v>#REF!</v>
      </c>
      <c r="Q3632" s="518" t="e">
        <f>IF(Produit_Tarif_Stock!#REF!&lt;&gt;0,(E3632-(E3632*H3632)-Produit_Tarif_Stock!#REF!)/Produit_Tarif_Stock!#REF!*100,(E3632-(E3632*H3632)-Produit_Tarif_Stock!#REF!)/Produit_Tarif_Stock!#REF!*100)</f>
        <v>#REF!</v>
      </c>
      <c r="R3632" s="523">
        <f t="shared" si="115"/>
        <v>0</v>
      </c>
      <c r="S3632" s="524" t="e">
        <f>Produit_Tarif_Stock!#REF!</f>
        <v>#REF!</v>
      </c>
    </row>
    <row r="3633" spans="1:19" ht="24.75" customHeight="1">
      <c r="A3633" s="228" t="e">
        <f>Produit_Tarif_Stock!#REF!</f>
        <v>#REF!</v>
      </c>
      <c r="B3633" s="118" t="e">
        <f>IF(Produit_Tarif_Stock!#REF!&lt;&gt;"",Produit_Tarif_Stock!#REF!,"")</f>
        <v>#REF!</v>
      </c>
      <c r="C3633" s="502" t="e">
        <f>IF(Produit_Tarif_Stock!#REF!&lt;&gt;"",Produit_Tarif_Stock!#REF!,"")</f>
        <v>#REF!</v>
      </c>
      <c r="D3633" s="505" t="e">
        <f>IF(Produit_Tarif_Stock!#REF!&lt;&gt;"",Produit_Tarif_Stock!#REF!,"")</f>
        <v>#REF!</v>
      </c>
      <c r="E3633" s="514" t="e">
        <f>IF(Produit_Tarif_Stock!#REF!&lt;&gt;0,Produit_Tarif_Stock!#REF!,"")</f>
        <v>#REF!</v>
      </c>
      <c r="F3633" s="2" t="e">
        <f>IF(Produit_Tarif_Stock!#REF!&lt;&gt;"",Produit_Tarif_Stock!#REF!,"")</f>
        <v>#REF!</v>
      </c>
      <c r="G3633" s="506" t="e">
        <f>IF(Produit_Tarif_Stock!#REF!&lt;&gt;0,Produit_Tarif_Stock!#REF!,"")</f>
        <v>#REF!</v>
      </c>
      <c r="I3633" s="506" t="str">
        <f t="shared" si="114"/>
        <v/>
      </c>
      <c r="J3633" s="2" t="e">
        <f>IF(Produit_Tarif_Stock!#REF!&lt;&gt;0,Produit_Tarif_Stock!#REF!,"")</f>
        <v>#REF!</v>
      </c>
      <c r="K3633" s="2" t="e">
        <f>IF(Produit_Tarif_Stock!#REF!&lt;&gt;0,Produit_Tarif_Stock!#REF!,"")</f>
        <v>#REF!</v>
      </c>
      <c r="L3633" s="114" t="e">
        <f>IF(Produit_Tarif_Stock!#REF!&lt;&gt;0,Produit_Tarif_Stock!#REF!,"")</f>
        <v>#REF!</v>
      </c>
      <c r="M3633" s="114" t="e">
        <f>IF(Produit_Tarif_Stock!#REF!&lt;&gt;0,Produit_Tarif_Stock!#REF!,"")</f>
        <v>#REF!</v>
      </c>
      <c r="N3633" s="454"/>
      <c r="P3633" s="2" t="e">
        <f>IF(Produit_Tarif_Stock!#REF!&lt;&gt;0,Produit_Tarif_Stock!#REF!,"")</f>
        <v>#REF!</v>
      </c>
      <c r="Q3633" s="518" t="e">
        <f>IF(Produit_Tarif_Stock!#REF!&lt;&gt;0,(E3633-(E3633*H3633)-Produit_Tarif_Stock!#REF!)/Produit_Tarif_Stock!#REF!*100,(E3633-(E3633*H3633)-Produit_Tarif_Stock!#REF!)/Produit_Tarif_Stock!#REF!*100)</f>
        <v>#REF!</v>
      </c>
      <c r="R3633" s="523">
        <f t="shared" si="115"/>
        <v>0</v>
      </c>
      <c r="S3633" s="524" t="e">
        <f>Produit_Tarif_Stock!#REF!</f>
        <v>#REF!</v>
      </c>
    </row>
    <row r="3634" spans="1:19" ht="24.75" customHeight="1">
      <c r="A3634" s="228" t="e">
        <f>Produit_Tarif_Stock!#REF!</f>
        <v>#REF!</v>
      </c>
      <c r="B3634" s="118" t="e">
        <f>IF(Produit_Tarif_Stock!#REF!&lt;&gt;"",Produit_Tarif_Stock!#REF!,"")</f>
        <v>#REF!</v>
      </c>
      <c r="C3634" s="502" t="e">
        <f>IF(Produit_Tarif_Stock!#REF!&lt;&gt;"",Produit_Tarif_Stock!#REF!,"")</f>
        <v>#REF!</v>
      </c>
      <c r="D3634" s="505" t="e">
        <f>IF(Produit_Tarif_Stock!#REF!&lt;&gt;"",Produit_Tarif_Stock!#REF!,"")</f>
        <v>#REF!</v>
      </c>
      <c r="E3634" s="514" t="e">
        <f>IF(Produit_Tarif_Stock!#REF!&lt;&gt;0,Produit_Tarif_Stock!#REF!,"")</f>
        <v>#REF!</v>
      </c>
      <c r="F3634" s="2" t="e">
        <f>IF(Produit_Tarif_Stock!#REF!&lt;&gt;"",Produit_Tarif_Stock!#REF!,"")</f>
        <v>#REF!</v>
      </c>
      <c r="G3634" s="506" t="e">
        <f>IF(Produit_Tarif_Stock!#REF!&lt;&gt;0,Produit_Tarif_Stock!#REF!,"")</f>
        <v>#REF!</v>
      </c>
      <c r="I3634" s="506" t="str">
        <f t="shared" si="114"/>
        <v/>
      </c>
      <c r="J3634" s="2" t="e">
        <f>IF(Produit_Tarif_Stock!#REF!&lt;&gt;0,Produit_Tarif_Stock!#REF!,"")</f>
        <v>#REF!</v>
      </c>
      <c r="K3634" s="2" t="e">
        <f>IF(Produit_Tarif_Stock!#REF!&lt;&gt;0,Produit_Tarif_Stock!#REF!,"")</f>
        <v>#REF!</v>
      </c>
      <c r="L3634" s="114" t="e">
        <f>IF(Produit_Tarif_Stock!#REF!&lt;&gt;0,Produit_Tarif_Stock!#REF!,"")</f>
        <v>#REF!</v>
      </c>
      <c r="M3634" s="114" t="e">
        <f>IF(Produit_Tarif_Stock!#REF!&lt;&gt;0,Produit_Tarif_Stock!#REF!,"")</f>
        <v>#REF!</v>
      </c>
      <c r="N3634" s="454"/>
      <c r="P3634" s="2" t="e">
        <f>IF(Produit_Tarif_Stock!#REF!&lt;&gt;0,Produit_Tarif_Stock!#REF!,"")</f>
        <v>#REF!</v>
      </c>
      <c r="Q3634" s="518" t="e">
        <f>IF(Produit_Tarif_Stock!#REF!&lt;&gt;0,(E3634-(E3634*H3634)-Produit_Tarif_Stock!#REF!)/Produit_Tarif_Stock!#REF!*100,(E3634-(E3634*H3634)-Produit_Tarif_Stock!#REF!)/Produit_Tarif_Stock!#REF!*100)</f>
        <v>#REF!</v>
      </c>
      <c r="R3634" s="523">
        <f t="shared" si="115"/>
        <v>0</v>
      </c>
      <c r="S3634" s="524" t="e">
        <f>Produit_Tarif_Stock!#REF!</f>
        <v>#REF!</v>
      </c>
    </row>
    <row r="3635" spans="1:19" ht="24.75" customHeight="1">
      <c r="A3635" s="228" t="e">
        <f>Produit_Tarif_Stock!#REF!</f>
        <v>#REF!</v>
      </c>
      <c r="B3635" s="118" t="e">
        <f>IF(Produit_Tarif_Stock!#REF!&lt;&gt;"",Produit_Tarif_Stock!#REF!,"")</f>
        <v>#REF!</v>
      </c>
      <c r="C3635" s="502" t="e">
        <f>IF(Produit_Tarif_Stock!#REF!&lt;&gt;"",Produit_Tarif_Stock!#REF!,"")</f>
        <v>#REF!</v>
      </c>
      <c r="D3635" s="505" t="e">
        <f>IF(Produit_Tarif_Stock!#REF!&lt;&gt;"",Produit_Tarif_Stock!#REF!,"")</f>
        <v>#REF!</v>
      </c>
      <c r="E3635" s="514" t="e">
        <f>IF(Produit_Tarif_Stock!#REF!&lt;&gt;0,Produit_Tarif_Stock!#REF!,"")</f>
        <v>#REF!</v>
      </c>
      <c r="F3635" s="2" t="e">
        <f>IF(Produit_Tarif_Stock!#REF!&lt;&gt;"",Produit_Tarif_Stock!#REF!,"")</f>
        <v>#REF!</v>
      </c>
      <c r="G3635" s="506" t="e">
        <f>IF(Produit_Tarif_Stock!#REF!&lt;&gt;0,Produit_Tarif_Stock!#REF!,"")</f>
        <v>#REF!</v>
      </c>
      <c r="I3635" s="506" t="str">
        <f t="shared" si="114"/>
        <v/>
      </c>
      <c r="J3635" s="2" t="e">
        <f>IF(Produit_Tarif_Stock!#REF!&lt;&gt;0,Produit_Tarif_Stock!#REF!,"")</f>
        <v>#REF!</v>
      </c>
      <c r="K3635" s="2" t="e">
        <f>IF(Produit_Tarif_Stock!#REF!&lt;&gt;0,Produit_Tarif_Stock!#REF!,"")</f>
        <v>#REF!</v>
      </c>
      <c r="L3635" s="114" t="e">
        <f>IF(Produit_Tarif_Stock!#REF!&lt;&gt;0,Produit_Tarif_Stock!#REF!,"")</f>
        <v>#REF!</v>
      </c>
      <c r="M3635" s="114" t="e">
        <f>IF(Produit_Tarif_Stock!#REF!&lt;&gt;0,Produit_Tarif_Stock!#REF!,"")</f>
        <v>#REF!</v>
      </c>
      <c r="N3635" s="454"/>
      <c r="P3635" s="2" t="e">
        <f>IF(Produit_Tarif_Stock!#REF!&lt;&gt;0,Produit_Tarif_Stock!#REF!,"")</f>
        <v>#REF!</v>
      </c>
      <c r="Q3635" s="518" t="e">
        <f>IF(Produit_Tarif_Stock!#REF!&lt;&gt;0,(E3635-(E3635*H3635)-Produit_Tarif_Stock!#REF!)/Produit_Tarif_Stock!#REF!*100,(E3635-(E3635*H3635)-Produit_Tarif_Stock!#REF!)/Produit_Tarif_Stock!#REF!*100)</f>
        <v>#REF!</v>
      </c>
      <c r="R3635" s="523">
        <f t="shared" si="115"/>
        <v>0</v>
      </c>
      <c r="S3635" s="524" t="e">
        <f>Produit_Tarif_Stock!#REF!</f>
        <v>#REF!</v>
      </c>
    </row>
    <row r="3636" spans="1:19" ht="24.75" customHeight="1">
      <c r="A3636" s="228" t="e">
        <f>Produit_Tarif_Stock!#REF!</f>
        <v>#REF!</v>
      </c>
      <c r="B3636" s="118" t="e">
        <f>IF(Produit_Tarif_Stock!#REF!&lt;&gt;"",Produit_Tarif_Stock!#REF!,"")</f>
        <v>#REF!</v>
      </c>
      <c r="C3636" s="502" t="e">
        <f>IF(Produit_Tarif_Stock!#REF!&lt;&gt;"",Produit_Tarif_Stock!#REF!,"")</f>
        <v>#REF!</v>
      </c>
      <c r="D3636" s="505" t="e">
        <f>IF(Produit_Tarif_Stock!#REF!&lt;&gt;"",Produit_Tarif_Stock!#REF!,"")</f>
        <v>#REF!</v>
      </c>
      <c r="E3636" s="514" t="e">
        <f>IF(Produit_Tarif_Stock!#REF!&lt;&gt;0,Produit_Tarif_Stock!#REF!,"")</f>
        <v>#REF!</v>
      </c>
      <c r="F3636" s="2" t="e">
        <f>IF(Produit_Tarif_Stock!#REF!&lt;&gt;"",Produit_Tarif_Stock!#REF!,"")</f>
        <v>#REF!</v>
      </c>
      <c r="G3636" s="506" t="e">
        <f>IF(Produit_Tarif_Stock!#REF!&lt;&gt;0,Produit_Tarif_Stock!#REF!,"")</f>
        <v>#REF!</v>
      </c>
      <c r="I3636" s="506" t="str">
        <f t="shared" si="114"/>
        <v/>
      </c>
      <c r="J3636" s="2" t="e">
        <f>IF(Produit_Tarif_Stock!#REF!&lt;&gt;0,Produit_Tarif_Stock!#REF!,"")</f>
        <v>#REF!</v>
      </c>
      <c r="K3636" s="2" t="e">
        <f>IF(Produit_Tarif_Stock!#REF!&lt;&gt;0,Produit_Tarif_Stock!#REF!,"")</f>
        <v>#REF!</v>
      </c>
      <c r="L3636" s="114" t="e">
        <f>IF(Produit_Tarif_Stock!#REF!&lt;&gt;0,Produit_Tarif_Stock!#REF!,"")</f>
        <v>#REF!</v>
      </c>
      <c r="M3636" s="114" t="e">
        <f>IF(Produit_Tarif_Stock!#REF!&lt;&gt;0,Produit_Tarif_Stock!#REF!,"")</f>
        <v>#REF!</v>
      </c>
      <c r="N3636" s="454"/>
      <c r="P3636" s="2" t="e">
        <f>IF(Produit_Tarif_Stock!#REF!&lt;&gt;0,Produit_Tarif_Stock!#REF!,"")</f>
        <v>#REF!</v>
      </c>
      <c r="Q3636" s="518" t="e">
        <f>IF(Produit_Tarif_Stock!#REF!&lt;&gt;0,(E3636-(E3636*H3636)-Produit_Tarif_Stock!#REF!)/Produit_Tarif_Stock!#REF!*100,(E3636-(E3636*H3636)-Produit_Tarif_Stock!#REF!)/Produit_Tarif_Stock!#REF!*100)</f>
        <v>#REF!</v>
      </c>
      <c r="R3636" s="523">
        <f t="shared" si="115"/>
        <v>0</v>
      </c>
      <c r="S3636" s="524" t="e">
        <f>Produit_Tarif_Stock!#REF!</f>
        <v>#REF!</v>
      </c>
    </row>
    <row r="3637" spans="1:19" ht="24.75" customHeight="1">
      <c r="A3637" s="228" t="e">
        <f>Produit_Tarif_Stock!#REF!</f>
        <v>#REF!</v>
      </c>
      <c r="B3637" s="118" t="e">
        <f>IF(Produit_Tarif_Stock!#REF!&lt;&gt;"",Produit_Tarif_Stock!#REF!,"")</f>
        <v>#REF!</v>
      </c>
      <c r="C3637" s="502" t="e">
        <f>IF(Produit_Tarif_Stock!#REF!&lt;&gt;"",Produit_Tarif_Stock!#REF!,"")</f>
        <v>#REF!</v>
      </c>
      <c r="D3637" s="505" t="e">
        <f>IF(Produit_Tarif_Stock!#REF!&lt;&gt;"",Produit_Tarif_Stock!#REF!,"")</f>
        <v>#REF!</v>
      </c>
      <c r="E3637" s="514" t="e">
        <f>IF(Produit_Tarif_Stock!#REF!&lt;&gt;0,Produit_Tarif_Stock!#REF!,"")</f>
        <v>#REF!</v>
      </c>
      <c r="F3637" s="2" t="e">
        <f>IF(Produit_Tarif_Stock!#REF!&lt;&gt;"",Produit_Tarif_Stock!#REF!,"")</f>
        <v>#REF!</v>
      </c>
      <c r="G3637" s="506" t="e">
        <f>IF(Produit_Tarif_Stock!#REF!&lt;&gt;0,Produit_Tarif_Stock!#REF!,"")</f>
        <v>#REF!</v>
      </c>
      <c r="I3637" s="506" t="str">
        <f t="shared" si="114"/>
        <v/>
      </c>
      <c r="J3637" s="2" t="e">
        <f>IF(Produit_Tarif_Stock!#REF!&lt;&gt;0,Produit_Tarif_Stock!#REF!,"")</f>
        <v>#REF!</v>
      </c>
      <c r="K3637" s="2" t="e">
        <f>IF(Produit_Tarif_Stock!#REF!&lt;&gt;0,Produit_Tarif_Stock!#REF!,"")</f>
        <v>#REF!</v>
      </c>
      <c r="L3637" s="114" t="e">
        <f>IF(Produit_Tarif_Stock!#REF!&lt;&gt;0,Produit_Tarif_Stock!#REF!,"")</f>
        <v>#REF!</v>
      </c>
      <c r="M3637" s="114" t="e">
        <f>IF(Produit_Tarif_Stock!#REF!&lt;&gt;0,Produit_Tarif_Stock!#REF!,"")</f>
        <v>#REF!</v>
      </c>
      <c r="N3637" s="454"/>
      <c r="P3637" s="2" t="e">
        <f>IF(Produit_Tarif_Stock!#REF!&lt;&gt;0,Produit_Tarif_Stock!#REF!,"")</f>
        <v>#REF!</v>
      </c>
      <c r="Q3637" s="518" t="e">
        <f>IF(Produit_Tarif_Stock!#REF!&lt;&gt;0,(E3637-(E3637*H3637)-Produit_Tarif_Stock!#REF!)/Produit_Tarif_Stock!#REF!*100,(E3637-(E3637*H3637)-Produit_Tarif_Stock!#REF!)/Produit_Tarif_Stock!#REF!*100)</f>
        <v>#REF!</v>
      </c>
      <c r="R3637" s="523">
        <f t="shared" si="115"/>
        <v>0</v>
      </c>
      <c r="S3637" s="524" t="e">
        <f>Produit_Tarif_Stock!#REF!</f>
        <v>#REF!</v>
      </c>
    </row>
    <row r="3638" spans="1:19" ht="24.75" customHeight="1">
      <c r="A3638" s="228" t="e">
        <f>Produit_Tarif_Stock!#REF!</f>
        <v>#REF!</v>
      </c>
      <c r="B3638" s="118" t="e">
        <f>IF(Produit_Tarif_Stock!#REF!&lt;&gt;"",Produit_Tarif_Stock!#REF!,"")</f>
        <v>#REF!</v>
      </c>
      <c r="C3638" s="502" t="e">
        <f>IF(Produit_Tarif_Stock!#REF!&lt;&gt;"",Produit_Tarif_Stock!#REF!,"")</f>
        <v>#REF!</v>
      </c>
      <c r="D3638" s="505" t="e">
        <f>IF(Produit_Tarif_Stock!#REF!&lt;&gt;"",Produit_Tarif_Stock!#REF!,"")</f>
        <v>#REF!</v>
      </c>
      <c r="E3638" s="514" t="e">
        <f>IF(Produit_Tarif_Stock!#REF!&lt;&gt;0,Produit_Tarif_Stock!#REF!,"")</f>
        <v>#REF!</v>
      </c>
      <c r="F3638" s="2" t="e">
        <f>IF(Produit_Tarif_Stock!#REF!&lt;&gt;"",Produit_Tarif_Stock!#REF!,"")</f>
        <v>#REF!</v>
      </c>
      <c r="G3638" s="506" t="e">
        <f>IF(Produit_Tarif_Stock!#REF!&lt;&gt;0,Produit_Tarif_Stock!#REF!,"")</f>
        <v>#REF!</v>
      </c>
      <c r="I3638" s="506" t="str">
        <f t="shared" si="114"/>
        <v/>
      </c>
      <c r="J3638" s="2" t="e">
        <f>IF(Produit_Tarif_Stock!#REF!&lt;&gt;0,Produit_Tarif_Stock!#REF!,"")</f>
        <v>#REF!</v>
      </c>
      <c r="K3638" s="2" t="e">
        <f>IF(Produit_Tarif_Stock!#REF!&lt;&gt;0,Produit_Tarif_Stock!#REF!,"")</f>
        <v>#REF!</v>
      </c>
      <c r="L3638" s="114" t="e">
        <f>IF(Produit_Tarif_Stock!#REF!&lt;&gt;0,Produit_Tarif_Stock!#REF!,"")</f>
        <v>#REF!</v>
      </c>
      <c r="M3638" s="114" t="e">
        <f>IF(Produit_Tarif_Stock!#REF!&lt;&gt;0,Produit_Tarif_Stock!#REF!,"")</f>
        <v>#REF!</v>
      </c>
      <c r="N3638" s="454"/>
      <c r="P3638" s="2" t="e">
        <f>IF(Produit_Tarif_Stock!#REF!&lt;&gt;0,Produit_Tarif_Stock!#REF!,"")</f>
        <v>#REF!</v>
      </c>
      <c r="Q3638" s="518" t="e">
        <f>IF(Produit_Tarif_Stock!#REF!&lt;&gt;0,(E3638-(E3638*H3638)-Produit_Tarif_Stock!#REF!)/Produit_Tarif_Stock!#REF!*100,(E3638-(E3638*H3638)-Produit_Tarif_Stock!#REF!)/Produit_Tarif_Stock!#REF!*100)</f>
        <v>#REF!</v>
      </c>
      <c r="R3638" s="523">
        <f t="shared" si="115"/>
        <v>0</v>
      </c>
      <c r="S3638" s="524" t="e">
        <f>Produit_Tarif_Stock!#REF!</f>
        <v>#REF!</v>
      </c>
    </row>
    <row r="3639" spans="1:19" ht="24.75" customHeight="1">
      <c r="A3639" s="228" t="e">
        <f>Produit_Tarif_Stock!#REF!</f>
        <v>#REF!</v>
      </c>
      <c r="B3639" s="118" t="e">
        <f>IF(Produit_Tarif_Stock!#REF!&lt;&gt;"",Produit_Tarif_Stock!#REF!,"")</f>
        <v>#REF!</v>
      </c>
      <c r="C3639" s="502" t="e">
        <f>IF(Produit_Tarif_Stock!#REF!&lt;&gt;"",Produit_Tarif_Stock!#REF!,"")</f>
        <v>#REF!</v>
      </c>
      <c r="D3639" s="505" t="e">
        <f>IF(Produit_Tarif_Stock!#REF!&lt;&gt;"",Produit_Tarif_Stock!#REF!,"")</f>
        <v>#REF!</v>
      </c>
      <c r="E3639" s="514" t="e">
        <f>IF(Produit_Tarif_Stock!#REF!&lt;&gt;0,Produit_Tarif_Stock!#REF!,"")</f>
        <v>#REF!</v>
      </c>
      <c r="F3639" s="2" t="e">
        <f>IF(Produit_Tarif_Stock!#REF!&lt;&gt;"",Produit_Tarif_Stock!#REF!,"")</f>
        <v>#REF!</v>
      </c>
      <c r="G3639" s="506" t="e">
        <f>IF(Produit_Tarif_Stock!#REF!&lt;&gt;0,Produit_Tarif_Stock!#REF!,"")</f>
        <v>#REF!</v>
      </c>
      <c r="I3639" s="506" t="str">
        <f t="shared" si="114"/>
        <v/>
      </c>
      <c r="J3639" s="2" t="e">
        <f>IF(Produit_Tarif_Stock!#REF!&lt;&gt;0,Produit_Tarif_Stock!#REF!,"")</f>
        <v>#REF!</v>
      </c>
      <c r="K3639" s="2" t="e">
        <f>IF(Produit_Tarif_Stock!#REF!&lt;&gt;0,Produit_Tarif_Stock!#REF!,"")</f>
        <v>#REF!</v>
      </c>
      <c r="L3639" s="114" t="e">
        <f>IF(Produit_Tarif_Stock!#REF!&lt;&gt;0,Produit_Tarif_Stock!#REF!,"")</f>
        <v>#REF!</v>
      </c>
      <c r="M3639" s="114" t="e">
        <f>IF(Produit_Tarif_Stock!#REF!&lt;&gt;0,Produit_Tarif_Stock!#REF!,"")</f>
        <v>#REF!</v>
      </c>
      <c r="N3639" s="454"/>
      <c r="P3639" s="2" t="e">
        <f>IF(Produit_Tarif_Stock!#REF!&lt;&gt;0,Produit_Tarif_Stock!#REF!,"")</f>
        <v>#REF!</v>
      </c>
      <c r="Q3639" s="518" t="e">
        <f>IF(Produit_Tarif_Stock!#REF!&lt;&gt;0,(E3639-(E3639*H3639)-Produit_Tarif_Stock!#REF!)/Produit_Tarif_Stock!#REF!*100,(E3639-(E3639*H3639)-Produit_Tarif_Stock!#REF!)/Produit_Tarif_Stock!#REF!*100)</f>
        <v>#REF!</v>
      </c>
      <c r="R3639" s="523">
        <f t="shared" si="115"/>
        <v>0</v>
      </c>
      <c r="S3639" s="524" t="e">
        <f>Produit_Tarif_Stock!#REF!</f>
        <v>#REF!</v>
      </c>
    </row>
    <row r="3640" spans="1:19" ht="24.75" customHeight="1">
      <c r="A3640" s="228" t="e">
        <f>Produit_Tarif_Stock!#REF!</f>
        <v>#REF!</v>
      </c>
      <c r="B3640" s="118" t="e">
        <f>IF(Produit_Tarif_Stock!#REF!&lt;&gt;"",Produit_Tarif_Stock!#REF!,"")</f>
        <v>#REF!</v>
      </c>
      <c r="C3640" s="502" t="e">
        <f>IF(Produit_Tarif_Stock!#REF!&lt;&gt;"",Produit_Tarif_Stock!#REF!,"")</f>
        <v>#REF!</v>
      </c>
      <c r="D3640" s="505" t="e">
        <f>IF(Produit_Tarif_Stock!#REF!&lt;&gt;"",Produit_Tarif_Stock!#REF!,"")</f>
        <v>#REF!</v>
      </c>
      <c r="E3640" s="514" t="e">
        <f>IF(Produit_Tarif_Stock!#REF!&lt;&gt;0,Produit_Tarif_Stock!#REF!,"")</f>
        <v>#REF!</v>
      </c>
      <c r="F3640" s="2" t="e">
        <f>IF(Produit_Tarif_Stock!#REF!&lt;&gt;"",Produit_Tarif_Stock!#REF!,"")</f>
        <v>#REF!</v>
      </c>
      <c r="G3640" s="506" t="e">
        <f>IF(Produit_Tarif_Stock!#REF!&lt;&gt;0,Produit_Tarif_Stock!#REF!,"")</f>
        <v>#REF!</v>
      </c>
      <c r="I3640" s="506" t="str">
        <f t="shared" si="114"/>
        <v/>
      </c>
      <c r="J3640" s="2" t="e">
        <f>IF(Produit_Tarif_Stock!#REF!&lt;&gt;0,Produit_Tarif_Stock!#REF!,"")</f>
        <v>#REF!</v>
      </c>
      <c r="K3640" s="2" t="e">
        <f>IF(Produit_Tarif_Stock!#REF!&lt;&gt;0,Produit_Tarif_Stock!#REF!,"")</f>
        <v>#REF!</v>
      </c>
      <c r="L3640" s="114" t="e">
        <f>IF(Produit_Tarif_Stock!#REF!&lt;&gt;0,Produit_Tarif_Stock!#REF!,"")</f>
        <v>#REF!</v>
      </c>
      <c r="M3640" s="114" t="e">
        <f>IF(Produit_Tarif_Stock!#REF!&lt;&gt;0,Produit_Tarif_Stock!#REF!,"")</f>
        <v>#REF!</v>
      </c>
      <c r="N3640" s="454"/>
      <c r="P3640" s="2" t="e">
        <f>IF(Produit_Tarif_Stock!#REF!&lt;&gt;0,Produit_Tarif_Stock!#REF!,"")</f>
        <v>#REF!</v>
      </c>
      <c r="Q3640" s="518" t="e">
        <f>IF(Produit_Tarif_Stock!#REF!&lt;&gt;0,(E3640-(E3640*H3640)-Produit_Tarif_Stock!#REF!)/Produit_Tarif_Stock!#REF!*100,(E3640-(E3640*H3640)-Produit_Tarif_Stock!#REF!)/Produit_Tarif_Stock!#REF!*100)</f>
        <v>#REF!</v>
      </c>
      <c r="R3640" s="523">
        <f t="shared" si="115"/>
        <v>0</v>
      </c>
      <c r="S3640" s="524" t="e">
        <f>Produit_Tarif_Stock!#REF!</f>
        <v>#REF!</v>
      </c>
    </row>
    <row r="3641" spans="1:19" ht="24.75" customHeight="1">
      <c r="A3641" s="228" t="e">
        <f>Produit_Tarif_Stock!#REF!</f>
        <v>#REF!</v>
      </c>
      <c r="B3641" s="118" t="e">
        <f>IF(Produit_Tarif_Stock!#REF!&lt;&gt;"",Produit_Tarif_Stock!#REF!,"")</f>
        <v>#REF!</v>
      </c>
      <c r="C3641" s="502" t="e">
        <f>IF(Produit_Tarif_Stock!#REF!&lt;&gt;"",Produit_Tarif_Stock!#REF!,"")</f>
        <v>#REF!</v>
      </c>
      <c r="D3641" s="505" t="e">
        <f>IF(Produit_Tarif_Stock!#REF!&lt;&gt;"",Produit_Tarif_Stock!#REF!,"")</f>
        <v>#REF!</v>
      </c>
      <c r="E3641" s="514" t="e">
        <f>IF(Produit_Tarif_Stock!#REF!&lt;&gt;0,Produit_Tarif_Stock!#REF!,"")</f>
        <v>#REF!</v>
      </c>
      <c r="F3641" s="2" t="e">
        <f>IF(Produit_Tarif_Stock!#REF!&lt;&gt;"",Produit_Tarif_Stock!#REF!,"")</f>
        <v>#REF!</v>
      </c>
      <c r="G3641" s="506" t="e">
        <f>IF(Produit_Tarif_Stock!#REF!&lt;&gt;0,Produit_Tarif_Stock!#REF!,"")</f>
        <v>#REF!</v>
      </c>
      <c r="I3641" s="506" t="str">
        <f t="shared" si="114"/>
        <v/>
      </c>
      <c r="J3641" s="2" t="e">
        <f>IF(Produit_Tarif_Stock!#REF!&lt;&gt;0,Produit_Tarif_Stock!#REF!,"")</f>
        <v>#REF!</v>
      </c>
      <c r="K3641" s="2" t="e">
        <f>IF(Produit_Tarif_Stock!#REF!&lt;&gt;0,Produit_Tarif_Stock!#REF!,"")</f>
        <v>#REF!</v>
      </c>
      <c r="L3641" s="114" t="e">
        <f>IF(Produit_Tarif_Stock!#REF!&lt;&gt;0,Produit_Tarif_Stock!#REF!,"")</f>
        <v>#REF!</v>
      </c>
      <c r="M3641" s="114" t="e">
        <f>IF(Produit_Tarif_Stock!#REF!&lt;&gt;0,Produit_Tarif_Stock!#REF!,"")</f>
        <v>#REF!</v>
      </c>
      <c r="N3641" s="454"/>
      <c r="P3641" s="2" t="e">
        <f>IF(Produit_Tarif_Stock!#REF!&lt;&gt;0,Produit_Tarif_Stock!#REF!,"")</f>
        <v>#REF!</v>
      </c>
      <c r="Q3641" s="518" t="e">
        <f>IF(Produit_Tarif_Stock!#REF!&lt;&gt;0,(E3641-(E3641*H3641)-Produit_Tarif_Stock!#REF!)/Produit_Tarif_Stock!#REF!*100,(E3641-(E3641*H3641)-Produit_Tarif_Stock!#REF!)/Produit_Tarif_Stock!#REF!*100)</f>
        <v>#REF!</v>
      </c>
      <c r="R3641" s="523">
        <f t="shared" si="115"/>
        <v>0</v>
      </c>
      <c r="S3641" s="524" t="e">
        <f>Produit_Tarif_Stock!#REF!</f>
        <v>#REF!</v>
      </c>
    </row>
    <row r="3642" spans="1:19" ht="24.75" customHeight="1">
      <c r="A3642" s="228" t="e">
        <f>Produit_Tarif_Stock!#REF!</f>
        <v>#REF!</v>
      </c>
      <c r="B3642" s="118" t="e">
        <f>IF(Produit_Tarif_Stock!#REF!&lt;&gt;"",Produit_Tarif_Stock!#REF!,"")</f>
        <v>#REF!</v>
      </c>
      <c r="C3642" s="502" t="e">
        <f>IF(Produit_Tarif_Stock!#REF!&lt;&gt;"",Produit_Tarif_Stock!#REF!,"")</f>
        <v>#REF!</v>
      </c>
      <c r="D3642" s="505" t="e">
        <f>IF(Produit_Tarif_Stock!#REF!&lt;&gt;"",Produit_Tarif_Stock!#REF!,"")</f>
        <v>#REF!</v>
      </c>
      <c r="E3642" s="514" t="e">
        <f>IF(Produit_Tarif_Stock!#REF!&lt;&gt;0,Produit_Tarif_Stock!#REF!,"")</f>
        <v>#REF!</v>
      </c>
      <c r="F3642" s="2" t="e">
        <f>IF(Produit_Tarif_Stock!#REF!&lt;&gt;"",Produit_Tarif_Stock!#REF!,"")</f>
        <v>#REF!</v>
      </c>
      <c r="G3642" s="506" t="e">
        <f>IF(Produit_Tarif_Stock!#REF!&lt;&gt;0,Produit_Tarif_Stock!#REF!,"")</f>
        <v>#REF!</v>
      </c>
      <c r="I3642" s="506" t="str">
        <f t="shared" si="114"/>
        <v/>
      </c>
      <c r="J3642" s="2" t="e">
        <f>IF(Produit_Tarif_Stock!#REF!&lt;&gt;0,Produit_Tarif_Stock!#REF!,"")</f>
        <v>#REF!</v>
      </c>
      <c r="K3642" s="2" t="e">
        <f>IF(Produit_Tarif_Stock!#REF!&lt;&gt;0,Produit_Tarif_Stock!#REF!,"")</f>
        <v>#REF!</v>
      </c>
      <c r="L3642" s="114" t="e">
        <f>IF(Produit_Tarif_Stock!#REF!&lt;&gt;0,Produit_Tarif_Stock!#REF!,"")</f>
        <v>#REF!</v>
      </c>
      <c r="M3642" s="114" t="e">
        <f>IF(Produit_Tarif_Stock!#REF!&lt;&gt;0,Produit_Tarif_Stock!#REF!,"")</f>
        <v>#REF!</v>
      </c>
      <c r="N3642" s="454"/>
      <c r="P3642" s="2" t="e">
        <f>IF(Produit_Tarif_Stock!#REF!&lt;&gt;0,Produit_Tarif_Stock!#REF!,"")</f>
        <v>#REF!</v>
      </c>
      <c r="Q3642" s="518" t="e">
        <f>IF(Produit_Tarif_Stock!#REF!&lt;&gt;0,(E3642-(E3642*H3642)-Produit_Tarif_Stock!#REF!)/Produit_Tarif_Stock!#REF!*100,(E3642-(E3642*H3642)-Produit_Tarif_Stock!#REF!)/Produit_Tarif_Stock!#REF!*100)</f>
        <v>#REF!</v>
      </c>
      <c r="R3642" s="523">
        <f t="shared" si="115"/>
        <v>0</v>
      </c>
      <c r="S3642" s="524" t="e">
        <f>Produit_Tarif_Stock!#REF!</f>
        <v>#REF!</v>
      </c>
    </row>
    <row r="3643" spans="1:19" ht="24.75" customHeight="1">
      <c r="A3643" s="228" t="e">
        <f>Produit_Tarif_Stock!#REF!</f>
        <v>#REF!</v>
      </c>
      <c r="B3643" s="118" t="e">
        <f>IF(Produit_Tarif_Stock!#REF!&lt;&gt;"",Produit_Tarif_Stock!#REF!,"")</f>
        <v>#REF!</v>
      </c>
      <c r="C3643" s="502" t="e">
        <f>IF(Produit_Tarif_Stock!#REF!&lt;&gt;"",Produit_Tarif_Stock!#REF!,"")</f>
        <v>#REF!</v>
      </c>
      <c r="D3643" s="505" t="e">
        <f>IF(Produit_Tarif_Stock!#REF!&lt;&gt;"",Produit_Tarif_Stock!#REF!,"")</f>
        <v>#REF!</v>
      </c>
      <c r="E3643" s="514" t="e">
        <f>IF(Produit_Tarif_Stock!#REF!&lt;&gt;0,Produit_Tarif_Stock!#REF!,"")</f>
        <v>#REF!</v>
      </c>
      <c r="F3643" s="2" t="e">
        <f>IF(Produit_Tarif_Stock!#REF!&lt;&gt;"",Produit_Tarif_Stock!#REF!,"")</f>
        <v>#REF!</v>
      </c>
      <c r="G3643" s="506" t="e">
        <f>IF(Produit_Tarif_Stock!#REF!&lt;&gt;0,Produit_Tarif_Stock!#REF!,"")</f>
        <v>#REF!</v>
      </c>
      <c r="I3643" s="506" t="str">
        <f t="shared" si="114"/>
        <v/>
      </c>
      <c r="J3643" s="2" t="e">
        <f>IF(Produit_Tarif_Stock!#REF!&lt;&gt;0,Produit_Tarif_Stock!#REF!,"")</f>
        <v>#REF!</v>
      </c>
      <c r="K3643" s="2" t="e">
        <f>IF(Produit_Tarif_Stock!#REF!&lt;&gt;0,Produit_Tarif_Stock!#REF!,"")</f>
        <v>#REF!</v>
      </c>
      <c r="L3643" s="114" t="e">
        <f>IF(Produit_Tarif_Stock!#REF!&lt;&gt;0,Produit_Tarif_Stock!#REF!,"")</f>
        <v>#REF!</v>
      </c>
      <c r="M3643" s="114" t="e">
        <f>IF(Produit_Tarif_Stock!#REF!&lt;&gt;0,Produit_Tarif_Stock!#REF!,"")</f>
        <v>#REF!</v>
      </c>
      <c r="N3643" s="454"/>
      <c r="P3643" s="2" t="e">
        <f>IF(Produit_Tarif_Stock!#REF!&lt;&gt;0,Produit_Tarif_Stock!#REF!,"")</f>
        <v>#REF!</v>
      </c>
      <c r="Q3643" s="518" t="e">
        <f>IF(Produit_Tarif_Stock!#REF!&lt;&gt;0,(E3643-(E3643*H3643)-Produit_Tarif_Stock!#REF!)/Produit_Tarif_Stock!#REF!*100,(E3643-(E3643*H3643)-Produit_Tarif_Stock!#REF!)/Produit_Tarif_Stock!#REF!*100)</f>
        <v>#REF!</v>
      </c>
      <c r="R3643" s="523">
        <f t="shared" si="115"/>
        <v>0</v>
      </c>
      <c r="S3643" s="524" t="e">
        <f>Produit_Tarif_Stock!#REF!</f>
        <v>#REF!</v>
      </c>
    </row>
    <row r="3644" spans="1:19" ht="24.75" customHeight="1">
      <c r="A3644" s="228" t="e">
        <f>Produit_Tarif_Stock!#REF!</f>
        <v>#REF!</v>
      </c>
      <c r="B3644" s="118" t="e">
        <f>IF(Produit_Tarif_Stock!#REF!&lt;&gt;"",Produit_Tarif_Stock!#REF!,"")</f>
        <v>#REF!</v>
      </c>
      <c r="C3644" s="502" t="e">
        <f>IF(Produit_Tarif_Stock!#REF!&lt;&gt;"",Produit_Tarif_Stock!#REF!,"")</f>
        <v>#REF!</v>
      </c>
      <c r="D3644" s="505" t="e">
        <f>IF(Produit_Tarif_Stock!#REF!&lt;&gt;"",Produit_Tarif_Stock!#REF!,"")</f>
        <v>#REF!</v>
      </c>
      <c r="E3644" s="514" t="e">
        <f>IF(Produit_Tarif_Stock!#REF!&lt;&gt;0,Produit_Tarif_Stock!#REF!,"")</f>
        <v>#REF!</v>
      </c>
      <c r="F3644" s="2" t="e">
        <f>IF(Produit_Tarif_Stock!#REF!&lt;&gt;"",Produit_Tarif_Stock!#REF!,"")</f>
        <v>#REF!</v>
      </c>
      <c r="G3644" s="506" t="e">
        <f>IF(Produit_Tarif_Stock!#REF!&lt;&gt;0,Produit_Tarif_Stock!#REF!,"")</f>
        <v>#REF!</v>
      </c>
      <c r="I3644" s="506" t="str">
        <f t="shared" si="114"/>
        <v/>
      </c>
      <c r="J3644" s="2" t="e">
        <f>IF(Produit_Tarif_Stock!#REF!&lt;&gt;0,Produit_Tarif_Stock!#REF!,"")</f>
        <v>#REF!</v>
      </c>
      <c r="K3644" s="2" t="e">
        <f>IF(Produit_Tarif_Stock!#REF!&lt;&gt;0,Produit_Tarif_Stock!#REF!,"")</f>
        <v>#REF!</v>
      </c>
      <c r="L3644" s="114" t="e">
        <f>IF(Produit_Tarif_Stock!#REF!&lt;&gt;0,Produit_Tarif_Stock!#REF!,"")</f>
        <v>#REF!</v>
      </c>
      <c r="M3644" s="114" t="e">
        <f>IF(Produit_Tarif_Stock!#REF!&lt;&gt;0,Produit_Tarif_Stock!#REF!,"")</f>
        <v>#REF!</v>
      </c>
      <c r="N3644" s="454"/>
      <c r="P3644" s="2" t="e">
        <f>IF(Produit_Tarif_Stock!#REF!&lt;&gt;0,Produit_Tarif_Stock!#REF!,"")</f>
        <v>#REF!</v>
      </c>
      <c r="Q3644" s="518" t="e">
        <f>IF(Produit_Tarif_Stock!#REF!&lt;&gt;0,(E3644-(E3644*H3644)-Produit_Tarif_Stock!#REF!)/Produit_Tarif_Stock!#REF!*100,(E3644-(E3644*H3644)-Produit_Tarif_Stock!#REF!)/Produit_Tarif_Stock!#REF!*100)</f>
        <v>#REF!</v>
      </c>
      <c r="R3644" s="523">
        <f t="shared" si="115"/>
        <v>0</v>
      </c>
      <c r="S3644" s="524" t="e">
        <f>Produit_Tarif_Stock!#REF!</f>
        <v>#REF!</v>
      </c>
    </row>
    <row r="3645" spans="1:19" ht="24.75" customHeight="1">
      <c r="A3645" s="228" t="e">
        <f>Produit_Tarif_Stock!#REF!</f>
        <v>#REF!</v>
      </c>
      <c r="B3645" s="118" t="e">
        <f>IF(Produit_Tarif_Stock!#REF!&lt;&gt;"",Produit_Tarif_Stock!#REF!,"")</f>
        <v>#REF!</v>
      </c>
      <c r="C3645" s="502" t="e">
        <f>IF(Produit_Tarif_Stock!#REF!&lt;&gt;"",Produit_Tarif_Stock!#REF!,"")</f>
        <v>#REF!</v>
      </c>
      <c r="D3645" s="505" t="e">
        <f>IF(Produit_Tarif_Stock!#REF!&lt;&gt;"",Produit_Tarif_Stock!#REF!,"")</f>
        <v>#REF!</v>
      </c>
      <c r="E3645" s="514" t="e">
        <f>IF(Produit_Tarif_Stock!#REF!&lt;&gt;0,Produit_Tarif_Stock!#REF!,"")</f>
        <v>#REF!</v>
      </c>
      <c r="F3645" s="2" t="e">
        <f>IF(Produit_Tarif_Stock!#REF!&lt;&gt;"",Produit_Tarif_Stock!#REF!,"")</f>
        <v>#REF!</v>
      </c>
      <c r="G3645" s="506" t="e">
        <f>IF(Produit_Tarif_Stock!#REF!&lt;&gt;0,Produit_Tarif_Stock!#REF!,"")</f>
        <v>#REF!</v>
      </c>
      <c r="I3645" s="506" t="str">
        <f t="shared" si="114"/>
        <v/>
      </c>
      <c r="J3645" s="2" t="e">
        <f>IF(Produit_Tarif_Stock!#REF!&lt;&gt;0,Produit_Tarif_Stock!#REF!,"")</f>
        <v>#REF!</v>
      </c>
      <c r="K3645" s="2" t="e">
        <f>IF(Produit_Tarif_Stock!#REF!&lt;&gt;0,Produit_Tarif_Stock!#REF!,"")</f>
        <v>#REF!</v>
      </c>
      <c r="L3645" s="114" t="e">
        <f>IF(Produit_Tarif_Stock!#REF!&lt;&gt;0,Produit_Tarif_Stock!#REF!,"")</f>
        <v>#REF!</v>
      </c>
      <c r="M3645" s="114" t="e">
        <f>IF(Produit_Tarif_Stock!#REF!&lt;&gt;0,Produit_Tarif_Stock!#REF!,"")</f>
        <v>#REF!</v>
      </c>
      <c r="N3645" s="454"/>
      <c r="P3645" s="2" t="e">
        <f>IF(Produit_Tarif_Stock!#REF!&lt;&gt;0,Produit_Tarif_Stock!#REF!,"")</f>
        <v>#REF!</v>
      </c>
      <c r="Q3645" s="518" t="e">
        <f>IF(Produit_Tarif_Stock!#REF!&lt;&gt;0,(E3645-(E3645*H3645)-Produit_Tarif_Stock!#REF!)/Produit_Tarif_Stock!#REF!*100,(E3645-(E3645*H3645)-Produit_Tarif_Stock!#REF!)/Produit_Tarif_Stock!#REF!*100)</f>
        <v>#REF!</v>
      </c>
      <c r="R3645" s="523">
        <f t="shared" si="115"/>
        <v>0</v>
      </c>
      <c r="S3645" s="524" t="e">
        <f>Produit_Tarif_Stock!#REF!</f>
        <v>#REF!</v>
      </c>
    </row>
    <row r="3646" spans="1:19" ht="24.75" customHeight="1">
      <c r="A3646" s="228" t="e">
        <f>Produit_Tarif_Stock!#REF!</f>
        <v>#REF!</v>
      </c>
      <c r="B3646" s="118" t="e">
        <f>IF(Produit_Tarif_Stock!#REF!&lt;&gt;"",Produit_Tarif_Stock!#REF!,"")</f>
        <v>#REF!</v>
      </c>
      <c r="C3646" s="502" t="e">
        <f>IF(Produit_Tarif_Stock!#REF!&lt;&gt;"",Produit_Tarif_Stock!#REF!,"")</f>
        <v>#REF!</v>
      </c>
      <c r="D3646" s="505" t="e">
        <f>IF(Produit_Tarif_Stock!#REF!&lt;&gt;"",Produit_Tarif_Stock!#REF!,"")</f>
        <v>#REF!</v>
      </c>
      <c r="E3646" s="514" t="e">
        <f>IF(Produit_Tarif_Stock!#REF!&lt;&gt;0,Produit_Tarif_Stock!#REF!,"")</f>
        <v>#REF!</v>
      </c>
      <c r="F3646" s="2" t="e">
        <f>IF(Produit_Tarif_Stock!#REF!&lt;&gt;"",Produit_Tarif_Stock!#REF!,"")</f>
        <v>#REF!</v>
      </c>
      <c r="G3646" s="506" t="e">
        <f>IF(Produit_Tarif_Stock!#REF!&lt;&gt;0,Produit_Tarif_Stock!#REF!,"")</f>
        <v>#REF!</v>
      </c>
      <c r="I3646" s="506" t="str">
        <f t="shared" si="114"/>
        <v/>
      </c>
      <c r="J3646" s="2" t="e">
        <f>IF(Produit_Tarif_Stock!#REF!&lt;&gt;0,Produit_Tarif_Stock!#REF!,"")</f>
        <v>#REF!</v>
      </c>
      <c r="K3646" s="2" t="e">
        <f>IF(Produit_Tarif_Stock!#REF!&lt;&gt;0,Produit_Tarif_Stock!#REF!,"")</f>
        <v>#REF!</v>
      </c>
      <c r="L3646" s="114" t="e">
        <f>IF(Produit_Tarif_Stock!#REF!&lt;&gt;0,Produit_Tarif_Stock!#REF!,"")</f>
        <v>#REF!</v>
      </c>
      <c r="M3646" s="114" t="e">
        <f>IF(Produit_Tarif_Stock!#REF!&lt;&gt;0,Produit_Tarif_Stock!#REF!,"")</f>
        <v>#REF!</v>
      </c>
      <c r="N3646" s="454"/>
      <c r="P3646" s="2" t="e">
        <f>IF(Produit_Tarif_Stock!#REF!&lt;&gt;0,Produit_Tarif_Stock!#REF!,"")</f>
        <v>#REF!</v>
      </c>
      <c r="Q3646" s="518" t="e">
        <f>IF(Produit_Tarif_Stock!#REF!&lt;&gt;0,(E3646-(E3646*H3646)-Produit_Tarif_Stock!#REF!)/Produit_Tarif_Stock!#REF!*100,(E3646-(E3646*H3646)-Produit_Tarif_Stock!#REF!)/Produit_Tarif_Stock!#REF!*100)</f>
        <v>#REF!</v>
      </c>
      <c r="R3646" s="523">
        <f t="shared" si="115"/>
        <v>0</v>
      </c>
      <c r="S3646" s="524" t="e">
        <f>Produit_Tarif_Stock!#REF!</f>
        <v>#REF!</v>
      </c>
    </row>
    <row r="3647" spans="1:19" ht="24.75" customHeight="1">
      <c r="A3647" s="228" t="e">
        <f>Produit_Tarif_Stock!#REF!</f>
        <v>#REF!</v>
      </c>
      <c r="B3647" s="118" t="e">
        <f>IF(Produit_Tarif_Stock!#REF!&lt;&gt;"",Produit_Tarif_Stock!#REF!,"")</f>
        <v>#REF!</v>
      </c>
      <c r="C3647" s="502" t="e">
        <f>IF(Produit_Tarif_Stock!#REF!&lt;&gt;"",Produit_Tarif_Stock!#REF!,"")</f>
        <v>#REF!</v>
      </c>
      <c r="D3647" s="505" t="e">
        <f>IF(Produit_Tarif_Stock!#REF!&lt;&gt;"",Produit_Tarif_Stock!#REF!,"")</f>
        <v>#REF!</v>
      </c>
      <c r="E3647" s="514" t="e">
        <f>IF(Produit_Tarif_Stock!#REF!&lt;&gt;0,Produit_Tarif_Stock!#REF!,"")</f>
        <v>#REF!</v>
      </c>
      <c r="F3647" s="2" t="e">
        <f>IF(Produit_Tarif_Stock!#REF!&lt;&gt;"",Produit_Tarif_Stock!#REF!,"")</f>
        <v>#REF!</v>
      </c>
      <c r="G3647" s="506" t="e">
        <f>IF(Produit_Tarif_Stock!#REF!&lt;&gt;0,Produit_Tarif_Stock!#REF!,"")</f>
        <v>#REF!</v>
      </c>
      <c r="I3647" s="506" t="str">
        <f t="shared" si="114"/>
        <v/>
      </c>
      <c r="J3647" s="2" t="e">
        <f>IF(Produit_Tarif_Stock!#REF!&lt;&gt;0,Produit_Tarif_Stock!#REF!,"")</f>
        <v>#REF!</v>
      </c>
      <c r="K3647" s="2" t="e">
        <f>IF(Produit_Tarif_Stock!#REF!&lt;&gt;0,Produit_Tarif_Stock!#REF!,"")</f>
        <v>#REF!</v>
      </c>
      <c r="L3647" s="114" t="e">
        <f>IF(Produit_Tarif_Stock!#REF!&lt;&gt;0,Produit_Tarif_Stock!#REF!,"")</f>
        <v>#REF!</v>
      </c>
      <c r="M3647" s="114" t="e">
        <f>IF(Produit_Tarif_Stock!#REF!&lt;&gt;0,Produit_Tarif_Stock!#REF!,"")</f>
        <v>#REF!</v>
      </c>
      <c r="N3647" s="454"/>
      <c r="P3647" s="2" t="e">
        <f>IF(Produit_Tarif_Stock!#REF!&lt;&gt;0,Produit_Tarif_Stock!#REF!,"")</f>
        <v>#REF!</v>
      </c>
      <c r="Q3647" s="518" t="e">
        <f>IF(Produit_Tarif_Stock!#REF!&lt;&gt;0,(E3647-(E3647*H3647)-Produit_Tarif_Stock!#REF!)/Produit_Tarif_Stock!#REF!*100,(E3647-(E3647*H3647)-Produit_Tarif_Stock!#REF!)/Produit_Tarif_Stock!#REF!*100)</f>
        <v>#REF!</v>
      </c>
      <c r="R3647" s="523">
        <f t="shared" si="115"/>
        <v>0</v>
      </c>
      <c r="S3647" s="524" t="e">
        <f>Produit_Tarif_Stock!#REF!</f>
        <v>#REF!</v>
      </c>
    </row>
    <row r="3648" spans="1:19" ht="24.75" customHeight="1">
      <c r="A3648" s="228" t="e">
        <f>Produit_Tarif_Stock!#REF!</f>
        <v>#REF!</v>
      </c>
      <c r="B3648" s="118" t="e">
        <f>IF(Produit_Tarif_Stock!#REF!&lt;&gt;"",Produit_Tarif_Stock!#REF!,"")</f>
        <v>#REF!</v>
      </c>
      <c r="C3648" s="502" t="e">
        <f>IF(Produit_Tarif_Stock!#REF!&lt;&gt;"",Produit_Tarif_Stock!#REF!,"")</f>
        <v>#REF!</v>
      </c>
      <c r="D3648" s="505" t="e">
        <f>IF(Produit_Tarif_Stock!#REF!&lt;&gt;"",Produit_Tarif_Stock!#REF!,"")</f>
        <v>#REF!</v>
      </c>
      <c r="E3648" s="514" t="e">
        <f>IF(Produit_Tarif_Stock!#REF!&lt;&gt;0,Produit_Tarif_Stock!#REF!,"")</f>
        <v>#REF!</v>
      </c>
      <c r="F3648" s="2" t="e">
        <f>IF(Produit_Tarif_Stock!#REF!&lt;&gt;"",Produit_Tarif_Stock!#REF!,"")</f>
        <v>#REF!</v>
      </c>
      <c r="G3648" s="506" t="e">
        <f>IF(Produit_Tarif_Stock!#REF!&lt;&gt;0,Produit_Tarif_Stock!#REF!,"")</f>
        <v>#REF!</v>
      </c>
      <c r="I3648" s="506" t="str">
        <f t="shared" si="114"/>
        <v/>
      </c>
      <c r="J3648" s="2" t="e">
        <f>IF(Produit_Tarif_Stock!#REF!&lt;&gt;0,Produit_Tarif_Stock!#REF!,"")</f>
        <v>#REF!</v>
      </c>
      <c r="K3648" s="2" t="e">
        <f>IF(Produit_Tarif_Stock!#REF!&lt;&gt;0,Produit_Tarif_Stock!#REF!,"")</f>
        <v>#REF!</v>
      </c>
      <c r="L3648" s="114" t="e">
        <f>IF(Produit_Tarif_Stock!#REF!&lt;&gt;0,Produit_Tarif_Stock!#REF!,"")</f>
        <v>#REF!</v>
      </c>
      <c r="M3648" s="114" t="e">
        <f>IF(Produit_Tarif_Stock!#REF!&lt;&gt;0,Produit_Tarif_Stock!#REF!,"")</f>
        <v>#REF!</v>
      </c>
      <c r="N3648" s="454"/>
      <c r="P3648" s="2" t="e">
        <f>IF(Produit_Tarif_Stock!#REF!&lt;&gt;0,Produit_Tarif_Stock!#REF!,"")</f>
        <v>#REF!</v>
      </c>
      <c r="Q3648" s="518" t="e">
        <f>IF(Produit_Tarif_Stock!#REF!&lt;&gt;0,(E3648-(E3648*H3648)-Produit_Tarif_Stock!#REF!)/Produit_Tarif_Stock!#REF!*100,(E3648-(E3648*H3648)-Produit_Tarif_Stock!#REF!)/Produit_Tarif_Stock!#REF!*100)</f>
        <v>#REF!</v>
      </c>
      <c r="R3648" s="523">
        <f t="shared" si="115"/>
        <v>0</v>
      </c>
      <c r="S3648" s="524" t="e">
        <f>Produit_Tarif_Stock!#REF!</f>
        <v>#REF!</v>
      </c>
    </row>
    <row r="3649" spans="1:19" ht="24.75" customHeight="1">
      <c r="A3649" s="228" t="e">
        <f>Produit_Tarif_Stock!#REF!</f>
        <v>#REF!</v>
      </c>
      <c r="B3649" s="118" t="e">
        <f>IF(Produit_Tarif_Stock!#REF!&lt;&gt;"",Produit_Tarif_Stock!#REF!,"")</f>
        <v>#REF!</v>
      </c>
      <c r="C3649" s="502" t="e">
        <f>IF(Produit_Tarif_Stock!#REF!&lt;&gt;"",Produit_Tarif_Stock!#REF!,"")</f>
        <v>#REF!</v>
      </c>
      <c r="D3649" s="505" t="e">
        <f>IF(Produit_Tarif_Stock!#REF!&lt;&gt;"",Produit_Tarif_Stock!#REF!,"")</f>
        <v>#REF!</v>
      </c>
      <c r="E3649" s="514" t="e">
        <f>IF(Produit_Tarif_Stock!#REF!&lt;&gt;0,Produit_Tarif_Stock!#REF!,"")</f>
        <v>#REF!</v>
      </c>
      <c r="F3649" s="2" t="e">
        <f>IF(Produit_Tarif_Stock!#REF!&lt;&gt;"",Produit_Tarif_Stock!#REF!,"")</f>
        <v>#REF!</v>
      </c>
      <c r="G3649" s="506" t="e">
        <f>IF(Produit_Tarif_Stock!#REF!&lt;&gt;0,Produit_Tarif_Stock!#REF!,"")</f>
        <v>#REF!</v>
      </c>
      <c r="I3649" s="506" t="str">
        <f t="shared" si="114"/>
        <v/>
      </c>
      <c r="J3649" s="2" t="e">
        <f>IF(Produit_Tarif_Stock!#REF!&lt;&gt;0,Produit_Tarif_Stock!#REF!,"")</f>
        <v>#REF!</v>
      </c>
      <c r="K3649" s="2" t="e">
        <f>IF(Produit_Tarif_Stock!#REF!&lt;&gt;0,Produit_Tarif_Stock!#REF!,"")</f>
        <v>#REF!</v>
      </c>
      <c r="L3649" s="114" t="e">
        <f>IF(Produit_Tarif_Stock!#REF!&lt;&gt;0,Produit_Tarif_Stock!#REF!,"")</f>
        <v>#REF!</v>
      </c>
      <c r="M3649" s="114" t="e">
        <f>IF(Produit_Tarif_Stock!#REF!&lt;&gt;0,Produit_Tarif_Stock!#REF!,"")</f>
        <v>#REF!</v>
      </c>
      <c r="N3649" s="454"/>
      <c r="P3649" s="2" t="e">
        <f>IF(Produit_Tarif_Stock!#REF!&lt;&gt;0,Produit_Tarif_Stock!#REF!,"")</f>
        <v>#REF!</v>
      </c>
      <c r="Q3649" s="518" t="e">
        <f>IF(Produit_Tarif_Stock!#REF!&lt;&gt;0,(E3649-(E3649*H3649)-Produit_Tarif_Stock!#REF!)/Produit_Tarif_Stock!#REF!*100,(E3649-(E3649*H3649)-Produit_Tarif_Stock!#REF!)/Produit_Tarif_Stock!#REF!*100)</f>
        <v>#REF!</v>
      </c>
      <c r="R3649" s="523">
        <f t="shared" si="115"/>
        <v>0</v>
      </c>
      <c r="S3649" s="524" t="e">
        <f>Produit_Tarif_Stock!#REF!</f>
        <v>#REF!</v>
      </c>
    </row>
    <row r="3650" spans="1:19" ht="24.75" customHeight="1">
      <c r="A3650" s="228" t="e">
        <f>Produit_Tarif_Stock!#REF!</f>
        <v>#REF!</v>
      </c>
      <c r="B3650" s="118" t="e">
        <f>IF(Produit_Tarif_Stock!#REF!&lt;&gt;"",Produit_Tarif_Stock!#REF!,"")</f>
        <v>#REF!</v>
      </c>
      <c r="C3650" s="502" t="e">
        <f>IF(Produit_Tarif_Stock!#REF!&lt;&gt;"",Produit_Tarif_Stock!#REF!,"")</f>
        <v>#REF!</v>
      </c>
      <c r="D3650" s="505" t="e">
        <f>IF(Produit_Tarif_Stock!#REF!&lt;&gt;"",Produit_Tarif_Stock!#REF!,"")</f>
        <v>#REF!</v>
      </c>
      <c r="E3650" s="514" t="e">
        <f>IF(Produit_Tarif_Stock!#REF!&lt;&gt;0,Produit_Tarif_Stock!#REF!,"")</f>
        <v>#REF!</v>
      </c>
      <c r="F3650" s="2" t="e">
        <f>IF(Produit_Tarif_Stock!#REF!&lt;&gt;"",Produit_Tarif_Stock!#REF!,"")</f>
        <v>#REF!</v>
      </c>
      <c r="G3650" s="506" t="e">
        <f>IF(Produit_Tarif_Stock!#REF!&lt;&gt;0,Produit_Tarif_Stock!#REF!,"")</f>
        <v>#REF!</v>
      </c>
      <c r="I3650" s="506" t="str">
        <f t="shared" si="114"/>
        <v/>
      </c>
      <c r="J3650" s="2" t="e">
        <f>IF(Produit_Tarif_Stock!#REF!&lt;&gt;0,Produit_Tarif_Stock!#REF!,"")</f>
        <v>#REF!</v>
      </c>
      <c r="K3650" s="2" t="e">
        <f>IF(Produit_Tarif_Stock!#REF!&lt;&gt;0,Produit_Tarif_Stock!#REF!,"")</f>
        <v>#REF!</v>
      </c>
      <c r="L3650" s="114" t="e">
        <f>IF(Produit_Tarif_Stock!#REF!&lt;&gt;0,Produit_Tarif_Stock!#REF!,"")</f>
        <v>#REF!</v>
      </c>
      <c r="M3650" s="114" t="e">
        <f>IF(Produit_Tarif_Stock!#REF!&lt;&gt;0,Produit_Tarif_Stock!#REF!,"")</f>
        <v>#REF!</v>
      </c>
      <c r="N3650" s="454"/>
      <c r="P3650" s="2" t="e">
        <f>IF(Produit_Tarif_Stock!#REF!&lt;&gt;0,Produit_Tarif_Stock!#REF!,"")</f>
        <v>#REF!</v>
      </c>
      <c r="Q3650" s="518" t="e">
        <f>IF(Produit_Tarif_Stock!#REF!&lt;&gt;0,(E3650-(E3650*H3650)-Produit_Tarif_Stock!#REF!)/Produit_Tarif_Stock!#REF!*100,(E3650-(E3650*H3650)-Produit_Tarif_Stock!#REF!)/Produit_Tarif_Stock!#REF!*100)</f>
        <v>#REF!</v>
      </c>
      <c r="R3650" s="523">
        <f t="shared" si="115"/>
        <v>0</v>
      </c>
      <c r="S3650" s="524" t="e">
        <f>Produit_Tarif_Stock!#REF!</f>
        <v>#REF!</v>
      </c>
    </row>
    <row r="3651" spans="1:19" ht="24.75" customHeight="1">
      <c r="A3651" s="228" t="e">
        <f>Produit_Tarif_Stock!#REF!</f>
        <v>#REF!</v>
      </c>
      <c r="B3651" s="118" t="e">
        <f>IF(Produit_Tarif_Stock!#REF!&lt;&gt;"",Produit_Tarif_Stock!#REF!,"")</f>
        <v>#REF!</v>
      </c>
      <c r="C3651" s="502" t="e">
        <f>IF(Produit_Tarif_Stock!#REF!&lt;&gt;"",Produit_Tarif_Stock!#REF!,"")</f>
        <v>#REF!</v>
      </c>
      <c r="D3651" s="505" t="e">
        <f>IF(Produit_Tarif_Stock!#REF!&lt;&gt;"",Produit_Tarif_Stock!#REF!,"")</f>
        <v>#REF!</v>
      </c>
      <c r="E3651" s="514" t="e">
        <f>IF(Produit_Tarif_Stock!#REF!&lt;&gt;0,Produit_Tarif_Stock!#REF!,"")</f>
        <v>#REF!</v>
      </c>
      <c r="F3651" s="2" t="e">
        <f>IF(Produit_Tarif_Stock!#REF!&lt;&gt;"",Produit_Tarif_Stock!#REF!,"")</f>
        <v>#REF!</v>
      </c>
      <c r="G3651" s="506" t="e">
        <f>IF(Produit_Tarif_Stock!#REF!&lt;&gt;0,Produit_Tarif_Stock!#REF!,"")</f>
        <v>#REF!</v>
      </c>
      <c r="I3651" s="506" t="str">
        <f t="shared" si="114"/>
        <v/>
      </c>
      <c r="J3651" s="2" t="e">
        <f>IF(Produit_Tarif_Stock!#REF!&lt;&gt;0,Produit_Tarif_Stock!#REF!,"")</f>
        <v>#REF!</v>
      </c>
      <c r="K3651" s="2" t="e">
        <f>IF(Produit_Tarif_Stock!#REF!&lt;&gt;0,Produit_Tarif_Stock!#REF!,"")</f>
        <v>#REF!</v>
      </c>
      <c r="L3651" s="114" t="e">
        <f>IF(Produit_Tarif_Stock!#REF!&lt;&gt;0,Produit_Tarif_Stock!#REF!,"")</f>
        <v>#REF!</v>
      </c>
      <c r="M3651" s="114" t="e">
        <f>IF(Produit_Tarif_Stock!#REF!&lt;&gt;0,Produit_Tarif_Stock!#REF!,"")</f>
        <v>#REF!</v>
      </c>
      <c r="N3651" s="454"/>
      <c r="P3651" s="2" t="e">
        <f>IF(Produit_Tarif_Stock!#REF!&lt;&gt;0,Produit_Tarif_Stock!#REF!,"")</f>
        <v>#REF!</v>
      </c>
      <c r="Q3651" s="518" t="e">
        <f>IF(Produit_Tarif_Stock!#REF!&lt;&gt;0,(E3651-(E3651*H3651)-Produit_Tarif_Stock!#REF!)/Produit_Tarif_Stock!#REF!*100,(E3651-(E3651*H3651)-Produit_Tarif_Stock!#REF!)/Produit_Tarif_Stock!#REF!*100)</f>
        <v>#REF!</v>
      </c>
      <c r="R3651" s="523">
        <f t="shared" si="115"/>
        <v>0</v>
      </c>
      <c r="S3651" s="524" t="e">
        <f>Produit_Tarif_Stock!#REF!</f>
        <v>#REF!</v>
      </c>
    </row>
    <row r="3652" spans="1:19" ht="24.75" customHeight="1">
      <c r="A3652" s="228" t="e">
        <f>Produit_Tarif_Stock!#REF!</f>
        <v>#REF!</v>
      </c>
      <c r="B3652" s="118" t="e">
        <f>IF(Produit_Tarif_Stock!#REF!&lt;&gt;"",Produit_Tarif_Stock!#REF!,"")</f>
        <v>#REF!</v>
      </c>
      <c r="C3652" s="502" t="e">
        <f>IF(Produit_Tarif_Stock!#REF!&lt;&gt;"",Produit_Tarif_Stock!#REF!,"")</f>
        <v>#REF!</v>
      </c>
      <c r="D3652" s="505" t="e">
        <f>IF(Produit_Tarif_Stock!#REF!&lt;&gt;"",Produit_Tarif_Stock!#REF!,"")</f>
        <v>#REF!</v>
      </c>
      <c r="E3652" s="514" t="e">
        <f>IF(Produit_Tarif_Stock!#REF!&lt;&gt;0,Produit_Tarif_Stock!#REF!,"")</f>
        <v>#REF!</v>
      </c>
      <c r="F3652" s="2" t="e">
        <f>IF(Produit_Tarif_Stock!#REF!&lt;&gt;"",Produit_Tarif_Stock!#REF!,"")</f>
        <v>#REF!</v>
      </c>
      <c r="G3652" s="506" t="e">
        <f>IF(Produit_Tarif_Stock!#REF!&lt;&gt;0,Produit_Tarif_Stock!#REF!,"")</f>
        <v>#REF!</v>
      </c>
      <c r="I3652" s="506" t="str">
        <f t="shared" si="114"/>
        <v/>
      </c>
      <c r="J3652" s="2" t="e">
        <f>IF(Produit_Tarif_Stock!#REF!&lt;&gt;0,Produit_Tarif_Stock!#REF!,"")</f>
        <v>#REF!</v>
      </c>
      <c r="K3652" s="2" t="e">
        <f>IF(Produit_Tarif_Stock!#REF!&lt;&gt;0,Produit_Tarif_Stock!#REF!,"")</f>
        <v>#REF!</v>
      </c>
      <c r="L3652" s="114" t="e">
        <f>IF(Produit_Tarif_Stock!#REF!&lt;&gt;0,Produit_Tarif_Stock!#REF!,"")</f>
        <v>#REF!</v>
      </c>
      <c r="M3652" s="114" t="e">
        <f>IF(Produit_Tarif_Stock!#REF!&lt;&gt;0,Produit_Tarif_Stock!#REF!,"")</f>
        <v>#REF!</v>
      </c>
      <c r="N3652" s="454"/>
      <c r="P3652" s="2" t="e">
        <f>IF(Produit_Tarif_Stock!#REF!&lt;&gt;0,Produit_Tarif_Stock!#REF!,"")</f>
        <v>#REF!</v>
      </c>
      <c r="Q3652" s="518" t="e">
        <f>IF(Produit_Tarif_Stock!#REF!&lt;&gt;0,(E3652-(E3652*H3652)-Produit_Tarif_Stock!#REF!)/Produit_Tarif_Stock!#REF!*100,(E3652-(E3652*H3652)-Produit_Tarif_Stock!#REF!)/Produit_Tarif_Stock!#REF!*100)</f>
        <v>#REF!</v>
      </c>
      <c r="R3652" s="523">
        <f t="shared" si="115"/>
        <v>0</v>
      </c>
      <c r="S3652" s="524" t="e">
        <f>Produit_Tarif_Stock!#REF!</f>
        <v>#REF!</v>
      </c>
    </row>
    <row r="3653" spans="1:19" ht="24.75" customHeight="1">
      <c r="A3653" s="228" t="e">
        <f>Produit_Tarif_Stock!#REF!</f>
        <v>#REF!</v>
      </c>
      <c r="B3653" s="118" t="e">
        <f>IF(Produit_Tarif_Stock!#REF!&lt;&gt;"",Produit_Tarif_Stock!#REF!,"")</f>
        <v>#REF!</v>
      </c>
      <c r="C3653" s="502" t="e">
        <f>IF(Produit_Tarif_Stock!#REF!&lt;&gt;"",Produit_Tarif_Stock!#REF!,"")</f>
        <v>#REF!</v>
      </c>
      <c r="D3653" s="505" t="e">
        <f>IF(Produit_Tarif_Stock!#REF!&lt;&gt;"",Produit_Tarif_Stock!#REF!,"")</f>
        <v>#REF!</v>
      </c>
      <c r="E3653" s="514" t="e">
        <f>IF(Produit_Tarif_Stock!#REF!&lt;&gt;0,Produit_Tarif_Stock!#REF!,"")</f>
        <v>#REF!</v>
      </c>
      <c r="F3653" s="2" t="e">
        <f>IF(Produit_Tarif_Stock!#REF!&lt;&gt;"",Produit_Tarif_Stock!#REF!,"")</f>
        <v>#REF!</v>
      </c>
      <c r="G3653" s="506" t="e">
        <f>IF(Produit_Tarif_Stock!#REF!&lt;&gt;0,Produit_Tarif_Stock!#REF!,"")</f>
        <v>#REF!</v>
      </c>
      <c r="I3653" s="506" t="str">
        <f t="shared" si="114"/>
        <v/>
      </c>
      <c r="J3653" s="2" t="e">
        <f>IF(Produit_Tarif_Stock!#REF!&lt;&gt;0,Produit_Tarif_Stock!#REF!,"")</f>
        <v>#REF!</v>
      </c>
      <c r="K3653" s="2" t="e">
        <f>IF(Produit_Tarif_Stock!#REF!&lt;&gt;0,Produit_Tarif_Stock!#REF!,"")</f>
        <v>#REF!</v>
      </c>
      <c r="L3653" s="114" t="e">
        <f>IF(Produit_Tarif_Stock!#REF!&lt;&gt;0,Produit_Tarif_Stock!#REF!,"")</f>
        <v>#REF!</v>
      </c>
      <c r="M3653" s="114" t="e">
        <f>IF(Produit_Tarif_Stock!#REF!&lt;&gt;0,Produit_Tarif_Stock!#REF!,"")</f>
        <v>#REF!</v>
      </c>
      <c r="N3653" s="454"/>
      <c r="P3653" s="2" t="e">
        <f>IF(Produit_Tarif_Stock!#REF!&lt;&gt;0,Produit_Tarif_Stock!#REF!,"")</f>
        <v>#REF!</v>
      </c>
      <c r="Q3653" s="518" t="e">
        <f>IF(Produit_Tarif_Stock!#REF!&lt;&gt;0,(E3653-(E3653*H3653)-Produit_Tarif_Stock!#REF!)/Produit_Tarif_Stock!#REF!*100,(E3653-(E3653*H3653)-Produit_Tarif_Stock!#REF!)/Produit_Tarif_Stock!#REF!*100)</f>
        <v>#REF!</v>
      </c>
      <c r="R3653" s="523">
        <f t="shared" si="115"/>
        <v>0</v>
      </c>
      <c r="S3653" s="524" t="e">
        <f>Produit_Tarif_Stock!#REF!</f>
        <v>#REF!</v>
      </c>
    </row>
    <row r="3654" spans="1:19" ht="24.75" customHeight="1">
      <c r="A3654" s="228" t="e">
        <f>Produit_Tarif_Stock!#REF!</f>
        <v>#REF!</v>
      </c>
      <c r="B3654" s="118" t="e">
        <f>IF(Produit_Tarif_Stock!#REF!&lt;&gt;"",Produit_Tarif_Stock!#REF!,"")</f>
        <v>#REF!</v>
      </c>
      <c r="C3654" s="502" t="e">
        <f>IF(Produit_Tarif_Stock!#REF!&lt;&gt;"",Produit_Tarif_Stock!#REF!,"")</f>
        <v>#REF!</v>
      </c>
      <c r="D3654" s="505" t="e">
        <f>IF(Produit_Tarif_Stock!#REF!&lt;&gt;"",Produit_Tarif_Stock!#REF!,"")</f>
        <v>#REF!</v>
      </c>
      <c r="E3654" s="514" t="e">
        <f>IF(Produit_Tarif_Stock!#REF!&lt;&gt;0,Produit_Tarif_Stock!#REF!,"")</f>
        <v>#REF!</v>
      </c>
      <c r="F3654" s="2" t="e">
        <f>IF(Produit_Tarif_Stock!#REF!&lt;&gt;"",Produit_Tarif_Stock!#REF!,"")</f>
        <v>#REF!</v>
      </c>
      <c r="G3654" s="506" t="e">
        <f>IF(Produit_Tarif_Stock!#REF!&lt;&gt;0,Produit_Tarif_Stock!#REF!,"")</f>
        <v>#REF!</v>
      </c>
      <c r="I3654" s="506" t="str">
        <f t="shared" si="114"/>
        <v/>
      </c>
      <c r="J3654" s="2" t="e">
        <f>IF(Produit_Tarif_Stock!#REF!&lt;&gt;0,Produit_Tarif_Stock!#REF!,"")</f>
        <v>#REF!</v>
      </c>
      <c r="K3654" s="2" t="e">
        <f>IF(Produit_Tarif_Stock!#REF!&lt;&gt;0,Produit_Tarif_Stock!#REF!,"")</f>
        <v>#REF!</v>
      </c>
      <c r="L3654" s="114" t="e">
        <f>IF(Produit_Tarif_Stock!#REF!&lt;&gt;0,Produit_Tarif_Stock!#REF!,"")</f>
        <v>#REF!</v>
      </c>
      <c r="M3654" s="114" t="e">
        <f>IF(Produit_Tarif_Stock!#REF!&lt;&gt;0,Produit_Tarif_Stock!#REF!,"")</f>
        <v>#REF!</v>
      </c>
      <c r="N3654" s="454"/>
      <c r="P3654" s="2" t="e">
        <f>IF(Produit_Tarif_Stock!#REF!&lt;&gt;0,Produit_Tarif_Stock!#REF!,"")</f>
        <v>#REF!</v>
      </c>
      <c r="Q3654" s="518" t="e">
        <f>IF(Produit_Tarif_Stock!#REF!&lt;&gt;0,(E3654-(E3654*H3654)-Produit_Tarif_Stock!#REF!)/Produit_Tarif_Stock!#REF!*100,(E3654-(E3654*H3654)-Produit_Tarif_Stock!#REF!)/Produit_Tarif_Stock!#REF!*100)</f>
        <v>#REF!</v>
      </c>
      <c r="R3654" s="523">
        <f t="shared" si="115"/>
        <v>0</v>
      </c>
      <c r="S3654" s="524" t="e">
        <f>Produit_Tarif_Stock!#REF!</f>
        <v>#REF!</v>
      </c>
    </row>
    <row r="3655" spans="1:19" ht="24.75" customHeight="1">
      <c r="A3655" s="228" t="e">
        <f>Produit_Tarif_Stock!#REF!</f>
        <v>#REF!</v>
      </c>
      <c r="B3655" s="118" t="e">
        <f>IF(Produit_Tarif_Stock!#REF!&lt;&gt;"",Produit_Tarif_Stock!#REF!,"")</f>
        <v>#REF!</v>
      </c>
      <c r="C3655" s="502" t="e">
        <f>IF(Produit_Tarif_Stock!#REF!&lt;&gt;"",Produit_Tarif_Stock!#REF!,"")</f>
        <v>#REF!</v>
      </c>
      <c r="D3655" s="505" t="e">
        <f>IF(Produit_Tarif_Stock!#REF!&lt;&gt;"",Produit_Tarif_Stock!#REF!,"")</f>
        <v>#REF!</v>
      </c>
      <c r="E3655" s="514" t="e">
        <f>IF(Produit_Tarif_Stock!#REF!&lt;&gt;0,Produit_Tarif_Stock!#REF!,"")</f>
        <v>#REF!</v>
      </c>
      <c r="F3655" s="2" t="e">
        <f>IF(Produit_Tarif_Stock!#REF!&lt;&gt;"",Produit_Tarif_Stock!#REF!,"")</f>
        <v>#REF!</v>
      </c>
      <c r="G3655" s="506" t="e">
        <f>IF(Produit_Tarif_Stock!#REF!&lt;&gt;0,Produit_Tarif_Stock!#REF!,"")</f>
        <v>#REF!</v>
      </c>
      <c r="I3655" s="506" t="str">
        <f t="shared" ref="I3655:I3718" si="116">IF(H3655&gt;0,E3655-(E3655*H3655),"")</f>
        <v/>
      </c>
      <c r="J3655" s="2" t="e">
        <f>IF(Produit_Tarif_Stock!#REF!&lt;&gt;0,Produit_Tarif_Stock!#REF!,"")</f>
        <v>#REF!</v>
      </c>
      <c r="K3655" s="2" t="e">
        <f>IF(Produit_Tarif_Stock!#REF!&lt;&gt;0,Produit_Tarif_Stock!#REF!,"")</f>
        <v>#REF!</v>
      </c>
      <c r="L3655" s="114" t="e">
        <f>IF(Produit_Tarif_Stock!#REF!&lt;&gt;0,Produit_Tarif_Stock!#REF!,"")</f>
        <v>#REF!</v>
      </c>
      <c r="M3655" s="114" t="e">
        <f>IF(Produit_Tarif_Stock!#REF!&lt;&gt;0,Produit_Tarif_Stock!#REF!,"")</f>
        <v>#REF!</v>
      </c>
      <c r="N3655" s="454"/>
      <c r="P3655" s="2" t="e">
        <f>IF(Produit_Tarif_Stock!#REF!&lt;&gt;0,Produit_Tarif_Stock!#REF!,"")</f>
        <v>#REF!</v>
      </c>
      <c r="Q3655" s="518" t="e">
        <f>IF(Produit_Tarif_Stock!#REF!&lt;&gt;0,(E3655-(E3655*H3655)-Produit_Tarif_Stock!#REF!)/Produit_Tarif_Stock!#REF!*100,(E3655-(E3655*H3655)-Produit_Tarif_Stock!#REF!)/Produit_Tarif_Stock!#REF!*100)</f>
        <v>#REF!</v>
      </c>
      <c r="R3655" s="523">
        <f t="shared" ref="R3655:R3718" si="117">SUM(H3655:H5648)</f>
        <v>0</v>
      </c>
      <c r="S3655" s="524" t="e">
        <f>Produit_Tarif_Stock!#REF!</f>
        <v>#REF!</v>
      </c>
    </row>
    <row r="3656" spans="1:19" ht="24.75" customHeight="1">
      <c r="A3656" s="228" t="e">
        <f>Produit_Tarif_Stock!#REF!</f>
        <v>#REF!</v>
      </c>
      <c r="B3656" s="118" t="e">
        <f>IF(Produit_Tarif_Stock!#REF!&lt;&gt;"",Produit_Tarif_Stock!#REF!,"")</f>
        <v>#REF!</v>
      </c>
      <c r="C3656" s="502" t="e">
        <f>IF(Produit_Tarif_Stock!#REF!&lt;&gt;"",Produit_Tarif_Stock!#REF!,"")</f>
        <v>#REF!</v>
      </c>
      <c r="D3656" s="505" t="e">
        <f>IF(Produit_Tarif_Stock!#REF!&lt;&gt;"",Produit_Tarif_Stock!#REF!,"")</f>
        <v>#REF!</v>
      </c>
      <c r="E3656" s="514" t="e">
        <f>IF(Produit_Tarif_Stock!#REF!&lt;&gt;0,Produit_Tarif_Stock!#REF!,"")</f>
        <v>#REF!</v>
      </c>
      <c r="F3656" s="2" t="e">
        <f>IF(Produit_Tarif_Stock!#REF!&lt;&gt;"",Produit_Tarif_Stock!#REF!,"")</f>
        <v>#REF!</v>
      </c>
      <c r="G3656" s="506" t="e">
        <f>IF(Produit_Tarif_Stock!#REF!&lt;&gt;0,Produit_Tarif_Stock!#REF!,"")</f>
        <v>#REF!</v>
      </c>
      <c r="I3656" s="506" t="str">
        <f t="shared" si="116"/>
        <v/>
      </c>
      <c r="J3656" s="2" t="e">
        <f>IF(Produit_Tarif_Stock!#REF!&lt;&gt;0,Produit_Tarif_Stock!#REF!,"")</f>
        <v>#REF!</v>
      </c>
      <c r="K3656" s="2" t="e">
        <f>IF(Produit_Tarif_Stock!#REF!&lt;&gt;0,Produit_Tarif_Stock!#REF!,"")</f>
        <v>#REF!</v>
      </c>
      <c r="L3656" s="114" t="e">
        <f>IF(Produit_Tarif_Stock!#REF!&lt;&gt;0,Produit_Tarif_Stock!#REF!,"")</f>
        <v>#REF!</v>
      </c>
      <c r="M3656" s="114" t="e">
        <f>IF(Produit_Tarif_Stock!#REF!&lt;&gt;0,Produit_Tarif_Stock!#REF!,"")</f>
        <v>#REF!</v>
      </c>
      <c r="N3656" s="454"/>
      <c r="P3656" s="2" t="e">
        <f>IF(Produit_Tarif_Stock!#REF!&lt;&gt;0,Produit_Tarif_Stock!#REF!,"")</f>
        <v>#REF!</v>
      </c>
      <c r="Q3656" s="518" t="e">
        <f>IF(Produit_Tarif_Stock!#REF!&lt;&gt;0,(E3656-(E3656*H3656)-Produit_Tarif_Stock!#REF!)/Produit_Tarif_Stock!#REF!*100,(E3656-(E3656*H3656)-Produit_Tarif_Stock!#REF!)/Produit_Tarif_Stock!#REF!*100)</f>
        <v>#REF!</v>
      </c>
      <c r="R3656" s="523">
        <f t="shared" si="117"/>
        <v>0</v>
      </c>
      <c r="S3656" s="524" t="e">
        <f>Produit_Tarif_Stock!#REF!</f>
        <v>#REF!</v>
      </c>
    </row>
    <row r="3657" spans="1:19" ht="24.75" customHeight="1">
      <c r="A3657" s="228" t="e">
        <f>Produit_Tarif_Stock!#REF!</f>
        <v>#REF!</v>
      </c>
      <c r="B3657" s="118" t="e">
        <f>IF(Produit_Tarif_Stock!#REF!&lt;&gt;"",Produit_Tarif_Stock!#REF!,"")</f>
        <v>#REF!</v>
      </c>
      <c r="C3657" s="502" t="e">
        <f>IF(Produit_Tarif_Stock!#REF!&lt;&gt;"",Produit_Tarif_Stock!#REF!,"")</f>
        <v>#REF!</v>
      </c>
      <c r="D3657" s="505" t="e">
        <f>IF(Produit_Tarif_Stock!#REF!&lt;&gt;"",Produit_Tarif_Stock!#REF!,"")</f>
        <v>#REF!</v>
      </c>
      <c r="E3657" s="514" t="e">
        <f>IF(Produit_Tarif_Stock!#REF!&lt;&gt;0,Produit_Tarif_Stock!#REF!,"")</f>
        <v>#REF!</v>
      </c>
      <c r="F3657" s="2" t="e">
        <f>IF(Produit_Tarif_Stock!#REF!&lt;&gt;"",Produit_Tarif_Stock!#REF!,"")</f>
        <v>#REF!</v>
      </c>
      <c r="G3657" s="506" t="e">
        <f>IF(Produit_Tarif_Stock!#REF!&lt;&gt;0,Produit_Tarif_Stock!#REF!,"")</f>
        <v>#REF!</v>
      </c>
      <c r="I3657" s="506" t="str">
        <f t="shared" si="116"/>
        <v/>
      </c>
      <c r="J3657" s="2" t="e">
        <f>IF(Produit_Tarif_Stock!#REF!&lt;&gt;0,Produit_Tarif_Stock!#REF!,"")</f>
        <v>#REF!</v>
      </c>
      <c r="K3657" s="2" t="e">
        <f>IF(Produit_Tarif_Stock!#REF!&lt;&gt;0,Produit_Tarif_Stock!#REF!,"")</f>
        <v>#REF!</v>
      </c>
      <c r="L3657" s="114" t="e">
        <f>IF(Produit_Tarif_Stock!#REF!&lt;&gt;0,Produit_Tarif_Stock!#REF!,"")</f>
        <v>#REF!</v>
      </c>
      <c r="M3657" s="114" t="e">
        <f>IF(Produit_Tarif_Stock!#REF!&lt;&gt;0,Produit_Tarif_Stock!#REF!,"")</f>
        <v>#REF!</v>
      </c>
      <c r="N3657" s="454"/>
      <c r="P3657" s="2" t="e">
        <f>IF(Produit_Tarif_Stock!#REF!&lt;&gt;0,Produit_Tarif_Stock!#REF!,"")</f>
        <v>#REF!</v>
      </c>
      <c r="Q3657" s="518" t="e">
        <f>IF(Produit_Tarif_Stock!#REF!&lt;&gt;0,(E3657-(E3657*H3657)-Produit_Tarif_Stock!#REF!)/Produit_Tarif_Stock!#REF!*100,(E3657-(E3657*H3657)-Produit_Tarif_Stock!#REF!)/Produit_Tarif_Stock!#REF!*100)</f>
        <v>#REF!</v>
      </c>
      <c r="R3657" s="523">
        <f t="shared" si="117"/>
        <v>0</v>
      </c>
      <c r="S3657" s="524" t="e">
        <f>Produit_Tarif_Stock!#REF!</f>
        <v>#REF!</v>
      </c>
    </row>
    <row r="3658" spans="1:19" ht="24.75" customHeight="1">
      <c r="A3658" s="228" t="e">
        <f>Produit_Tarif_Stock!#REF!</f>
        <v>#REF!</v>
      </c>
      <c r="B3658" s="118" t="e">
        <f>IF(Produit_Tarif_Stock!#REF!&lt;&gt;"",Produit_Tarif_Stock!#REF!,"")</f>
        <v>#REF!</v>
      </c>
      <c r="C3658" s="502" t="e">
        <f>IF(Produit_Tarif_Stock!#REF!&lt;&gt;"",Produit_Tarif_Stock!#REF!,"")</f>
        <v>#REF!</v>
      </c>
      <c r="D3658" s="505" t="e">
        <f>IF(Produit_Tarif_Stock!#REF!&lt;&gt;"",Produit_Tarif_Stock!#REF!,"")</f>
        <v>#REF!</v>
      </c>
      <c r="E3658" s="514" t="e">
        <f>IF(Produit_Tarif_Stock!#REF!&lt;&gt;0,Produit_Tarif_Stock!#REF!,"")</f>
        <v>#REF!</v>
      </c>
      <c r="F3658" s="2" t="e">
        <f>IF(Produit_Tarif_Stock!#REF!&lt;&gt;"",Produit_Tarif_Stock!#REF!,"")</f>
        <v>#REF!</v>
      </c>
      <c r="G3658" s="506" t="e">
        <f>IF(Produit_Tarif_Stock!#REF!&lt;&gt;0,Produit_Tarif_Stock!#REF!,"")</f>
        <v>#REF!</v>
      </c>
      <c r="I3658" s="506" t="str">
        <f t="shared" si="116"/>
        <v/>
      </c>
      <c r="J3658" s="2" t="e">
        <f>IF(Produit_Tarif_Stock!#REF!&lt;&gt;0,Produit_Tarif_Stock!#REF!,"")</f>
        <v>#REF!</v>
      </c>
      <c r="K3658" s="2" t="e">
        <f>IF(Produit_Tarif_Stock!#REF!&lt;&gt;0,Produit_Tarif_Stock!#REF!,"")</f>
        <v>#REF!</v>
      </c>
      <c r="L3658" s="114" t="e">
        <f>IF(Produit_Tarif_Stock!#REF!&lt;&gt;0,Produit_Tarif_Stock!#REF!,"")</f>
        <v>#REF!</v>
      </c>
      <c r="M3658" s="114" t="e">
        <f>IF(Produit_Tarif_Stock!#REF!&lt;&gt;0,Produit_Tarif_Stock!#REF!,"")</f>
        <v>#REF!</v>
      </c>
      <c r="N3658" s="454"/>
      <c r="P3658" s="2" t="e">
        <f>IF(Produit_Tarif_Stock!#REF!&lt;&gt;0,Produit_Tarif_Stock!#REF!,"")</f>
        <v>#REF!</v>
      </c>
      <c r="Q3658" s="518" t="e">
        <f>IF(Produit_Tarif_Stock!#REF!&lt;&gt;0,(E3658-(E3658*H3658)-Produit_Tarif_Stock!#REF!)/Produit_Tarif_Stock!#REF!*100,(E3658-(E3658*H3658)-Produit_Tarif_Stock!#REF!)/Produit_Tarif_Stock!#REF!*100)</f>
        <v>#REF!</v>
      </c>
      <c r="R3658" s="523">
        <f t="shared" si="117"/>
        <v>0</v>
      </c>
      <c r="S3658" s="524" t="e">
        <f>Produit_Tarif_Stock!#REF!</f>
        <v>#REF!</v>
      </c>
    </row>
    <row r="3659" spans="1:19" ht="24.75" customHeight="1">
      <c r="A3659" s="228" t="e">
        <f>Produit_Tarif_Stock!#REF!</f>
        <v>#REF!</v>
      </c>
      <c r="B3659" s="118" t="e">
        <f>IF(Produit_Tarif_Stock!#REF!&lt;&gt;"",Produit_Tarif_Stock!#REF!,"")</f>
        <v>#REF!</v>
      </c>
      <c r="C3659" s="502" t="e">
        <f>IF(Produit_Tarif_Stock!#REF!&lt;&gt;"",Produit_Tarif_Stock!#REF!,"")</f>
        <v>#REF!</v>
      </c>
      <c r="D3659" s="505" t="e">
        <f>IF(Produit_Tarif_Stock!#REF!&lt;&gt;"",Produit_Tarif_Stock!#REF!,"")</f>
        <v>#REF!</v>
      </c>
      <c r="E3659" s="514" t="e">
        <f>IF(Produit_Tarif_Stock!#REF!&lt;&gt;0,Produit_Tarif_Stock!#REF!,"")</f>
        <v>#REF!</v>
      </c>
      <c r="F3659" s="2" t="e">
        <f>IF(Produit_Tarif_Stock!#REF!&lt;&gt;"",Produit_Tarif_Stock!#REF!,"")</f>
        <v>#REF!</v>
      </c>
      <c r="G3659" s="506" t="e">
        <f>IF(Produit_Tarif_Stock!#REF!&lt;&gt;0,Produit_Tarif_Stock!#REF!,"")</f>
        <v>#REF!</v>
      </c>
      <c r="I3659" s="506" t="str">
        <f t="shared" si="116"/>
        <v/>
      </c>
      <c r="J3659" s="2" t="e">
        <f>IF(Produit_Tarif_Stock!#REF!&lt;&gt;0,Produit_Tarif_Stock!#REF!,"")</f>
        <v>#REF!</v>
      </c>
      <c r="K3659" s="2" t="e">
        <f>IF(Produit_Tarif_Stock!#REF!&lt;&gt;0,Produit_Tarif_Stock!#REF!,"")</f>
        <v>#REF!</v>
      </c>
      <c r="L3659" s="114" t="e">
        <f>IF(Produit_Tarif_Stock!#REF!&lt;&gt;0,Produit_Tarif_Stock!#REF!,"")</f>
        <v>#REF!</v>
      </c>
      <c r="M3659" s="114" t="e">
        <f>IF(Produit_Tarif_Stock!#REF!&lt;&gt;0,Produit_Tarif_Stock!#REF!,"")</f>
        <v>#REF!</v>
      </c>
      <c r="N3659" s="454"/>
      <c r="P3659" s="2" t="e">
        <f>IF(Produit_Tarif_Stock!#REF!&lt;&gt;0,Produit_Tarif_Stock!#REF!,"")</f>
        <v>#REF!</v>
      </c>
      <c r="Q3659" s="518" t="e">
        <f>IF(Produit_Tarif_Stock!#REF!&lt;&gt;0,(E3659-(E3659*H3659)-Produit_Tarif_Stock!#REF!)/Produit_Tarif_Stock!#REF!*100,(E3659-(E3659*H3659)-Produit_Tarif_Stock!#REF!)/Produit_Tarif_Stock!#REF!*100)</f>
        <v>#REF!</v>
      </c>
      <c r="R3659" s="523">
        <f t="shared" si="117"/>
        <v>0</v>
      </c>
      <c r="S3659" s="524" t="e">
        <f>Produit_Tarif_Stock!#REF!</f>
        <v>#REF!</v>
      </c>
    </row>
    <row r="3660" spans="1:19" ht="24.75" customHeight="1">
      <c r="A3660" s="228" t="e">
        <f>Produit_Tarif_Stock!#REF!</f>
        <v>#REF!</v>
      </c>
      <c r="B3660" s="118" t="e">
        <f>IF(Produit_Tarif_Stock!#REF!&lt;&gt;"",Produit_Tarif_Stock!#REF!,"")</f>
        <v>#REF!</v>
      </c>
      <c r="C3660" s="502" t="e">
        <f>IF(Produit_Tarif_Stock!#REF!&lt;&gt;"",Produit_Tarif_Stock!#REF!,"")</f>
        <v>#REF!</v>
      </c>
      <c r="D3660" s="505" t="e">
        <f>IF(Produit_Tarif_Stock!#REF!&lt;&gt;"",Produit_Tarif_Stock!#REF!,"")</f>
        <v>#REF!</v>
      </c>
      <c r="E3660" s="514" t="e">
        <f>IF(Produit_Tarif_Stock!#REF!&lt;&gt;0,Produit_Tarif_Stock!#REF!,"")</f>
        <v>#REF!</v>
      </c>
      <c r="F3660" s="2" t="e">
        <f>IF(Produit_Tarif_Stock!#REF!&lt;&gt;"",Produit_Tarif_Stock!#REF!,"")</f>
        <v>#REF!</v>
      </c>
      <c r="G3660" s="506" t="e">
        <f>IF(Produit_Tarif_Stock!#REF!&lt;&gt;0,Produit_Tarif_Stock!#REF!,"")</f>
        <v>#REF!</v>
      </c>
      <c r="I3660" s="506" t="str">
        <f t="shared" si="116"/>
        <v/>
      </c>
      <c r="J3660" s="2" t="e">
        <f>IF(Produit_Tarif_Stock!#REF!&lt;&gt;0,Produit_Tarif_Stock!#REF!,"")</f>
        <v>#REF!</v>
      </c>
      <c r="K3660" s="2" t="e">
        <f>IF(Produit_Tarif_Stock!#REF!&lt;&gt;0,Produit_Tarif_Stock!#REF!,"")</f>
        <v>#REF!</v>
      </c>
      <c r="L3660" s="114" t="e">
        <f>IF(Produit_Tarif_Stock!#REF!&lt;&gt;0,Produit_Tarif_Stock!#REF!,"")</f>
        <v>#REF!</v>
      </c>
      <c r="M3660" s="114" t="e">
        <f>IF(Produit_Tarif_Stock!#REF!&lt;&gt;0,Produit_Tarif_Stock!#REF!,"")</f>
        <v>#REF!</v>
      </c>
      <c r="N3660" s="454"/>
      <c r="P3660" s="2" t="e">
        <f>IF(Produit_Tarif_Stock!#REF!&lt;&gt;0,Produit_Tarif_Stock!#REF!,"")</f>
        <v>#REF!</v>
      </c>
      <c r="Q3660" s="518" t="e">
        <f>IF(Produit_Tarif_Stock!#REF!&lt;&gt;0,(E3660-(E3660*H3660)-Produit_Tarif_Stock!#REF!)/Produit_Tarif_Stock!#REF!*100,(E3660-(E3660*H3660)-Produit_Tarif_Stock!#REF!)/Produit_Tarif_Stock!#REF!*100)</f>
        <v>#REF!</v>
      </c>
      <c r="R3660" s="523">
        <f t="shared" si="117"/>
        <v>0</v>
      </c>
      <c r="S3660" s="524" t="e">
        <f>Produit_Tarif_Stock!#REF!</f>
        <v>#REF!</v>
      </c>
    </row>
    <row r="3661" spans="1:19" ht="24.75" customHeight="1">
      <c r="A3661" s="228" t="e">
        <f>Produit_Tarif_Stock!#REF!</f>
        <v>#REF!</v>
      </c>
      <c r="B3661" s="118" t="e">
        <f>IF(Produit_Tarif_Stock!#REF!&lt;&gt;"",Produit_Tarif_Stock!#REF!,"")</f>
        <v>#REF!</v>
      </c>
      <c r="C3661" s="502" t="e">
        <f>IF(Produit_Tarif_Stock!#REF!&lt;&gt;"",Produit_Tarif_Stock!#REF!,"")</f>
        <v>#REF!</v>
      </c>
      <c r="D3661" s="505" t="e">
        <f>IF(Produit_Tarif_Stock!#REF!&lt;&gt;"",Produit_Tarif_Stock!#REF!,"")</f>
        <v>#REF!</v>
      </c>
      <c r="E3661" s="514" t="e">
        <f>IF(Produit_Tarif_Stock!#REF!&lt;&gt;0,Produit_Tarif_Stock!#REF!,"")</f>
        <v>#REF!</v>
      </c>
      <c r="F3661" s="2" t="e">
        <f>IF(Produit_Tarif_Stock!#REF!&lt;&gt;"",Produit_Tarif_Stock!#REF!,"")</f>
        <v>#REF!</v>
      </c>
      <c r="G3661" s="506" t="e">
        <f>IF(Produit_Tarif_Stock!#REF!&lt;&gt;0,Produit_Tarif_Stock!#REF!,"")</f>
        <v>#REF!</v>
      </c>
      <c r="I3661" s="506" t="str">
        <f t="shared" si="116"/>
        <v/>
      </c>
      <c r="J3661" s="2" t="e">
        <f>IF(Produit_Tarif_Stock!#REF!&lt;&gt;0,Produit_Tarif_Stock!#REF!,"")</f>
        <v>#REF!</v>
      </c>
      <c r="K3661" s="2" t="e">
        <f>IF(Produit_Tarif_Stock!#REF!&lt;&gt;0,Produit_Tarif_Stock!#REF!,"")</f>
        <v>#REF!</v>
      </c>
      <c r="L3661" s="114" t="e">
        <f>IF(Produit_Tarif_Stock!#REF!&lt;&gt;0,Produit_Tarif_Stock!#REF!,"")</f>
        <v>#REF!</v>
      </c>
      <c r="M3661" s="114" t="e">
        <f>IF(Produit_Tarif_Stock!#REF!&lt;&gt;0,Produit_Tarif_Stock!#REF!,"")</f>
        <v>#REF!</v>
      </c>
      <c r="N3661" s="454"/>
      <c r="P3661" s="2" t="e">
        <f>IF(Produit_Tarif_Stock!#REF!&lt;&gt;0,Produit_Tarif_Stock!#REF!,"")</f>
        <v>#REF!</v>
      </c>
      <c r="Q3661" s="518" t="e">
        <f>IF(Produit_Tarif_Stock!#REF!&lt;&gt;0,(E3661-(E3661*H3661)-Produit_Tarif_Stock!#REF!)/Produit_Tarif_Stock!#REF!*100,(E3661-(E3661*H3661)-Produit_Tarif_Stock!#REF!)/Produit_Tarif_Stock!#REF!*100)</f>
        <v>#REF!</v>
      </c>
      <c r="R3661" s="523">
        <f t="shared" si="117"/>
        <v>0</v>
      </c>
      <c r="S3661" s="524" t="e">
        <f>Produit_Tarif_Stock!#REF!</f>
        <v>#REF!</v>
      </c>
    </row>
    <row r="3662" spans="1:19" ht="24.75" customHeight="1">
      <c r="A3662" s="228" t="e">
        <f>Produit_Tarif_Stock!#REF!</f>
        <v>#REF!</v>
      </c>
      <c r="B3662" s="118" t="e">
        <f>IF(Produit_Tarif_Stock!#REF!&lt;&gt;"",Produit_Tarif_Stock!#REF!,"")</f>
        <v>#REF!</v>
      </c>
      <c r="C3662" s="502" t="e">
        <f>IF(Produit_Tarif_Stock!#REF!&lt;&gt;"",Produit_Tarif_Stock!#REF!,"")</f>
        <v>#REF!</v>
      </c>
      <c r="D3662" s="505" t="e">
        <f>IF(Produit_Tarif_Stock!#REF!&lt;&gt;"",Produit_Tarif_Stock!#REF!,"")</f>
        <v>#REF!</v>
      </c>
      <c r="E3662" s="514" t="e">
        <f>IF(Produit_Tarif_Stock!#REF!&lt;&gt;0,Produit_Tarif_Stock!#REF!,"")</f>
        <v>#REF!</v>
      </c>
      <c r="F3662" s="2" t="e">
        <f>IF(Produit_Tarif_Stock!#REF!&lt;&gt;"",Produit_Tarif_Stock!#REF!,"")</f>
        <v>#REF!</v>
      </c>
      <c r="G3662" s="506" t="e">
        <f>IF(Produit_Tarif_Stock!#REF!&lt;&gt;0,Produit_Tarif_Stock!#REF!,"")</f>
        <v>#REF!</v>
      </c>
      <c r="I3662" s="506" t="str">
        <f t="shared" si="116"/>
        <v/>
      </c>
      <c r="J3662" s="2" t="e">
        <f>IF(Produit_Tarif_Stock!#REF!&lt;&gt;0,Produit_Tarif_Stock!#REF!,"")</f>
        <v>#REF!</v>
      </c>
      <c r="K3662" s="2" t="e">
        <f>IF(Produit_Tarif_Stock!#REF!&lt;&gt;0,Produit_Tarif_Stock!#REF!,"")</f>
        <v>#REF!</v>
      </c>
      <c r="L3662" s="114" t="e">
        <f>IF(Produit_Tarif_Stock!#REF!&lt;&gt;0,Produit_Tarif_Stock!#REF!,"")</f>
        <v>#REF!</v>
      </c>
      <c r="M3662" s="114" t="e">
        <f>IF(Produit_Tarif_Stock!#REF!&lt;&gt;0,Produit_Tarif_Stock!#REF!,"")</f>
        <v>#REF!</v>
      </c>
      <c r="N3662" s="454"/>
      <c r="P3662" s="2" t="e">
        <f>IF(Produit_Tarif_Stock!#REF!&lt;&gt;0,Produit_Tarif_Stock!#REF!,"")</f>
        <v>#REF!</v>
      </c>
      <c r="Q3662" s="518" t="e">
        <f>IF(Produit_Tarif_Stock!#REF!&lt;&gt;0,(E3662-(E3662*H3662)-Produit_Tarif_Stock!#REF!)/Produit_Tarif_Stock!#REF!*100,(E3662-(E3662*H3662)-Produit_Tarif_Stock!#REF!)/Produit_Tarif_Stock!#REF!*100)</f>
        <v>#REF!</v>
      </c>
      <c r="R3662" s="523">
        <f t="shared" si="117"/>
        <v>0</v>
      </c>
      <c r="S3662" s="524" t="e">
        <f>Produit_Tarif_Stock!#REF!</f>
        <v>#REF!</v>
      </c>
    </row>
    <row r="3663" spans="1:19" ht="24.75" customHeight="1">
      <c r="A3663" s="228" t="e">
        <f>Produit_Tarif_Stock!#REF!</f>
        <v>#REF!</v>
      </c>
      <c r="B3663" s="118" t="e">
        <f>IF(Produit_Tarif_Stock!#REF!&lt;&gt;"",Produit_Tarif_Stock!#REF!,"")</f>
        <v>#REF!</v>
      </c>
      <c r="C3663" s="502" t="e">
        <f>IF(Produit_Tarif_Stock!#REF!&lt;&gt;"",Produit_Tarif_Stock!#REF!,"")</f>
        <v>#REF!</v>
      </c>
      <c r="D3663" s="505" t="e">
        <f>IF(Produit_Tarif_Stock!#REF!&lt;&gt;"",Produit_Tarif_Stock!#REF!,"")</f>
        <v>#REF!</v>
      </c>
      <c r="E3663" s="514" t="e">
        <f>IF(Produit_Tarif_Stock!#REF!&lt;&gt;0,Produit_Tarif_Stock!#REF!,"")</f>
        <v>#REF!</v>
      </c>
      <c r="F3663" s="2" t="e">
        <f>IF(Produit_Tarif_Stock!#REF!&lt;&gt;"",Produit_Tarif_Stock!#REF!,"")</f>
        <v>#REF!</v>
      </c>
      <c r="G3663" s="506" t="e">
        <f>IF(Produit_Tarif_Stock!#REF!&lt;&gt;0,Produit_Tarif_Stock!#REF!,"")</f>
        <v>#REF!</v>
      </c>
      <c r="I3663" s="506" t="str">
        <f t="shared" si="116"/>
        <v/>
      </c>
      <c r="J3663" s="2" t="e">
        <f>IF(Produit_Tarif_Stock!#REF!&lt;&gt;0,Produit_Tarif_Stock!#REF!,"")</f>
        <v>#REF!</v>
      </c>
      <c r="K3663" s="2" t="e">
        <f>IF(Produit_Tarif_Stock!#REF!&lt;&gt;0,Produit_Tarif_Stock!#REF!,"")</f>
        <v>#REF!</v>
      </c>
      <c r="L3663" s="114" t="e">
        <f>IF(Produit_Tarif_Stock!#REF!&lt;&gt;0,Produit_Tarif_Stock!#REF!,"")</f>
        <v>#REF!</v>
      </c>
      <c r="M3663" s="114" t="e">
        <f>IF(Produit_Tarif_Stock!#REF!&lt;&gt;0,Produit_Tarif_Stock!#REF!,"")</f>
        <v>#REF!</v>
      </c>
      <c r="N3663" s="454"/>
      <c r="P3663" s="2" t="e">
        <f>IF(Produit_Tarif_Stock!#REF!&lt;&gt;0,Produit_Tarif_Stock!#REF!,"")</f>
        <v>#REF!</v>
      </c>
      <c r="Q3663" s="518" t="e">
        <f>IF(Produit_Tarif_Stock!#REF!&lt;&gt;0,(E3663-(E3663*H3663)-Produit_Tarif_Stock!#REF!)/Produit_Tarif_Stock!#REF!*100,(E3663-(E3663*H3663)-Produit_Tarif_Stock!#REF!)/Produit_Tarif_Stock!#REF!*100)</f>
        <v>#REF!</v>
      </c>
      <c r="R3663" s="523">
        <f t="shared" si="117"/>
        <v>0</v>
      </c>
      <c r="S3663" s="524" t="e">
        <f>Produit_Tarif_Stock!#REF!</f>
        <v>#REF!</v>
      </c>
    </row>
    <row r="3664" spans="1:19" ht="24.75" customHeight="1">
      <c r="A3664" s="228" t="e">
        <f>Produit_Tarif_Stock!#REF!</f>
        <v>#REF!</v>
      </c>
      <c r="B3664" s="118" t="e">
        <f>IF(Produit_Tarif_Stock!#REF!&lt;&gt;"",Produit_Tarif_Stock!#REF!,"")</f>
        <v>#REF!</v>
      </c>
      <c r="C3664" s="502" t="e">
        <f>IF(Produit_Tarif_Stock!#REF!&lt;&gt;"",Produit_Tarif_Stock!#REF!,"")</f>
        <v>#REF!</v>
      </c>
      <c r="D3664" s="505" t="e">
        <f>IF(Produit_Tarif_Stock!#REF!&lt;&gt;"",Produit_Tarif_Stock!#REF!,"")</f>
        <v>#REF!</v>
      </c>
      <c r="E3664" s="514" t="e">
        <f>IF(Produit_Tarif_Stock!#REF!&lt;&gt;0,Produit_Tarif_Stock!#REF!,"")</f>
        <v>#REF!</v>
      </c>
      <c r="F3664" s="2" t="e">
        <f>IF(Produit_Tarif_Stock!#REF!&lt;&gt;"",Produit_Tarif_Stock!#REF!,"")</f>
        <v>#REF!</v>
      </c>
      <c r="G3664" s="506" t="e">
        <f>IF(Produit_Tarif_Stock!#REF!&lt;&gt;0,Produit_Tarif_Stock!#REF!,"")</f>
        <v>#REF!</v>
      </c>
      <c r="I3664" s="506" t="str">
        <f t="shared" si="116"/>
        <v/>
      </c>
      <c r="J3664" s="2" t="e">
        <f>IF(Produit_Tarif_Stock!#REF!&lt;&gt;0,Produit_Tarif_Stock!#REF!,"")</f>
        <v>#REF!</v>
      </c>
      <c r="K3664" s="2" t="e">
        <f>IF(Produit_Tarif_Stock!#REF!&lt;&gt;0,Produit_Tarif_Stock!#REF!,"")</f>
        <v>#REF!</v>
      </c>
      <c r="L3664" s="114" t="e">
        <f>IF(Produit_Tarif_Stock!#REF!&lt;&gt;0,Produit_Tarif_Stock!#REF!,"")</f>
        <v>#REF!</v>
      </c>
      <c r="M3664" s="114" t="e">
        <f>IF(Produit_Tarif_Stock!#REF!&lt;&gt;0,Produit_Tarif_Stock!#REF!,"")</f>
        <v>#REF!</v>
      </c>
      <c r="N3664" s="454"/>
      <c r="P3664" s="2" t="e">
        <f>IF(Produit_Tarif_Stock!#REF!&lt;&gt;0,Produit_Tarif_Stock!#REF!,"")</f>
        <v>#REF!</v>
      </c>
      <c r="Q3664" s="518" t="e">
        <f>IF(Produit_Tarif_Stock!#REF!&lt;&gt;0,(E3664-(E3664*H3664)-Produit_Tarif_Stock!#REF!)/Produit_Tarif_Stock!#REF!*100,(E3664-(E3664*H3664)-Produit_Tarif_Stock!#REF!)/Produit_Tarif_Stock!#REF!*100)</f>
        <v>#REF!</v>
      </c>
      <c r="R3664" s="523">
        <f t="shared" si="117"/>
        <v>0</v>
      </c>
      <c r="S3664" s="524" t="e">
        <f>Produit_Tarif_Stock!#REF!</f>
        <v>#REF!</v>
      </c>
    </row>
    <row r="3665" spans="1:19" ht="24.75" customHeight="1">
      <c r="A3665" s="228" t="e">
        <f>Produit_Tarif_Stock!#REF!</f>
        <v>#REF!</v>
      </c>
      <c r="B3665" s="118" t="e">
        <f>IF(Produit_Tarif_Stock!#REF!&lt;&gt;"",Produit_Tarif_Stock!#REF!,"")</f>
        <v>#REF!</v>
      </c>
      <c r="C3665" s="502" t="e">
        <f>IF(Produit_Tarif_Stock!#REF!&lt;&gt;"",Produit_Tarif_Stock!#REF!,"")</f>
        <v>#REF!</v>
      </c>
      <c r="D3665" s="505" t="e">
        <f>IF(Produit_Tarif_Stock!#REF!&lt;&gt;"",Produit_Tarif_Stock!#REF!,"")</f>
        <v>#REF!</v>
      </c>
      <c r="E3665" s="514" t="e">
        <f>IF(Produit_Tarif_Stock!#REF!&lt;&gt;0,Produit_Tarif_Stock!#REF!,"")</f>
        <v>#REF!</v>
      </c>
      <c r="F3665" s="2" t="e">
        <f>IF(Produit_Tarif_Stock!#REF!&lt;&gt;"",Produit_Tarif_Stock!#REF!,"")</f>
        <v>#REF!</v>
      </c>
      <c r="G3665" s="506" t="e">
        <f>IF(Produit_Tarif_Stock!#REF!&lt;&gt;0,Produit_Tarif_Stock!#REF!,"")</f>
        <v>#REF!</v>
      </c>
      <c r="I3665" s="506" t="str">
        <f t="shared" si="116"/>
        <v/>
      </c>
      <c r="J3665" s="2" t="e">
        <f>IF(Produit_Tarif_Stock!#REF!&lt;&gt;0,Produit_Tarif_Stock!#REF!,"")</f>
        <v>#REF!</v>
      </c>
      <c r="K3665" s="2" t="e">
        <f>IF(Produit_Tarif_Stock!#REF!&lt;&gt;0,Produit_Tarif_Stock!#REF!,"")</f>
        <v>#REF!</v>
      </c>
      <c r="L3665" s="114" t="e">
        <f>IF(Produit_Tarif_Stock!#REF!&lt;&gt;0,Produit_Tarif_Stock!#REF!,"")</f>
        <v>#REF!</v>
      </c>
      <c r="M3665" s="114" t="e">
        <f>IF(Produit_Tarif_Stock!#REF!&lt;&gt;0,Produit_Tarif_Stock!#REF!,"")</f>
        <v>#REF!</v>
      </c>
      <c r="N3665" s="454"/>
      <c r="P3665" s="2" t="e">
        <f>IF(Produit_Tarif_Stock!#REF!&lt;&gt;0,Produit_Tarif_Stock!#REF!,"")</f>
        <v>#REF!</v>
      </c>
      <c r="Q3665" s="518" t="e">
        <f>IF(Produit_Tarif_Stock!#REF!&lt;&gt;0,(E3665-(E3665*H3665)-Produit_Tarif_Stock!#REF!)/Produit_Tarif_Stock!#REF!*100,(E3665-(E3665*H3665)-Produit_Tarif_Stock!#REF!)/Produit_Tarif_Stock!#REF!*100)</f>
        <v>#REF!</v>
      </c>
      <c r="R3665" s="523">
        <f t="shared" si="117"/>
        <v>0</v>
      </c>
      <c r="S3665" s="524" t="e">
        <f>Produit_Tarif_Stock!#REF!</f>
        <v>#REF!</v>
      </c>
    </row>
    <row r="3666" spans="1:19" ht="24.75" customHeight="1">
      <c r="A3666" s="228" t="e">
        <f>Produit_Tarif_Stock!#REF!</f>
        <v>#REF!</v>
      </c>
      <c r="B3666" s="118" t="e">
        <f>IF(Produit_Tarif_Stock!#REF!&lt;&gt;"",Produit_Tarif_Stock!#REF!,"")</f>
        <v>#REF!</v>
      </c>
      <c r="C3666" s="502" t="e">
        <f>IF(Produit_Tarif_Stock!#REF!&lt;&gt;"",Produit_Tarif_Stock!#REF!,"")</f>
        <v>#REF!</v>
      </c>
      <c r="D3666" s="505" t="e">
        <f>IF(Produit_Tarif_Stock!#REF!&lt;&gt;"",Produit_Tarif_Stock!#REF!,"")</f>
        <v>#REF!</v>
      </c>
      <c r="E3666" s="514" t="e">
        <f>IF(Produit_Tarif_Stock!#REF!&lt;&gt;0,Produit_Tarif_Stock!#REF!,"")</f>
        <v>#REF!</v>
      </c>
      <c r="F3666" s="2" t="e">
        <f>IF(Produit_Tarif_Stock!#REF!&lt;&gt;"",Produit_Tarif_Stock!#REF!,"")</f>
        <v>#REF!</v>
      </c>
      <c r="G3666" s="506" t="e">
        <f>IF(Produit_Tarif_Stock!#REF!&lt;&gt;0,Produit_Tarif_Stock!#REF!,"")</f>
        <v>#REF!</v>
      </c>
      <c r="I3666" s="506" t="str">
        <f t="shared" si="116"/>
        <v/>
      </c>
      <c r="J3666" s="2" t="e">
        <f>IF(Produit_Tarif_Stock!#REF!&lt;&gt;0,Produit_Tarif_Stock!#REF!,"")</f>
        <v>#REF!</v>
      </c>
      <c r="K3666" s="2" t="e">
        <f>IF(Produit_Tarif_Stock!#REF!&lt;&gt;0,Produit_Tarif_Stock!#REF!,"")</f>
        <v>#REF!</v>
      </c>
      <c r="L3666" s="114" t="e">
        <f>IF(Produit_Tarif_Stock!#REF!&lt;&gt;0,Produit_Tarif_Stock!#REF!,"")</f>
        <v>#REF!</v>
      </c>
      <c r="M3666" s="114" t="e">
        <f>IF(Produit_Tarif_Stock!#REF!&lt;&gt;0,Produit_Tarif_Stock!#REF!,"")</f>
        <v>#REF!</v>
      </c>
      <c r="N3666" s="454"/>
      <c r="P3666" s="2" t="e">
        <f>IF(Produit_Tarif_Stock!#REF!&lt;&gt;0,Produit_Tarif_Stock!#REF!,"")</f>
        <v>#REF!</v>
      </c>
      <c r="Q3666" s="518" t="e">
        <f>IF(Produit_Tarif_Stock!#REF!&lt;&gt;0,(E3666-(E3666*H3666)-Produit_Tarif_Stock!#REF!)/Produit_Tarif_Stock!#REF!*100,(E3666-(E3666*H3666)-Produit_Tarif_Stock!#REF!)/Produit_Tarif_Stock!#REF!*100)</f>
        <v>#REF!</v>
      </c>
      <c r="R3666" s="523">
        <f t="shared" si="117"/>
        <v>0</v>
      </c>
      <c r="S3666" s="524" t="e">
        <f>Produit_Tarif_Stock!#REF!</f>
        <v>#REF!</v>
      </c>
    </row>
    <row r="3667" spans="1:19" ht="24.75" customHeight="1">
      <c r="A3667" s="228" t="e">
        <f>Produit_Tarif_Stock!#REF!</f>
        <v>#REF!</v>
      </c>
      <c r="B3667" s="118" t="e">
        <f>IF(Produit_Tarif_Stock!#REF!&lt;&gt;"",Produit_Tarif_Stock!#REF!,"")</f>
        <v>#REF!</v>
      </c>
      <c r="C3667" s="502" t="e">
        <f>IF(Produit_Tarif_Stock!#REF!&lt;&gt;"",Produit_Tarif_Stock!#REF!,"")</f>
        <v>#REF!</v>
      </c>
      <c r="D3667" s="505" t="e">
        <f>IF(Produit_Tarif_Stock!#REF!&lt;&gt;"",Produit_Tarif_Stock!#REF!,"")</f>
        <v>#REF!</v>
      </c>
      <c r="E3667" s="514" t="e">
        <f>IF(Produit_Tarif_Stock!#REF!&lt;&gt;0,Produit_Tarif_Stock!#REF!,"")</f>
        <v>#REF!</v>
      </c>
      <c r="F3667" s="2" t="e">
        <f>IF(Produit_Tarif_Stock!#REF!&lt;&gt;"",Produit_Tarif_Stock!#REF!,"")</f>
        <v>#REF!</v>
      </c>
      <c r="G3667" s="506" t="e">
        <f>IF(Produit_Tarif_Stock!#REF!&lt;&gt;0,Produit_Tarif_Stock!#REF!,"")</f>
        <v>#REF!</v>
      </c>
      <c r="I3667" s="506" t="str">
        <f t="shared" si="116"/>
        <v/>
      </c>
      <c r="J3667" s="2" t="e">
        <f>IF(Produit_Tarif_Stock!#REF!&lt;&gt;0,Produit_Tarif_Stock!#REF!,"")</f>
        <v>#REF!</v>
      </c>
      <c r="K3667" s="2" t="e">
        <f>IF(Produit_Tarif_Stock!#REF!&lt;&gt;0,Produit_Tarif_Stock!#REF!,"")</f>
        <v>#REF!</v>
      </c>
      <c r="L3667" s="114" t="e">
        <f>IF(Produit_Tarif_Stock!#REF!&lt;&gt;0,Produit_Tarif_Stock!#REF!,"")</f>
        <v>#REF!</v>
      </c>
      <c r="M3667" s="114" t="e">
        <f>IF(Produit_Tarif_Stock!#REF!&lt;&gt;0,Produit_Tarif_Stock!#REF!,"")</f>
        <v>#REF!</v>
      </c>
      <c r="N3667" s="454"/>
      <c r="P3667" s="2" t="e">
        <f>IF(Produit_Tarif_Stock!#REF!&lt;&gt;0,Produit_Tarif_Stock!#REF!,"")</f>
        <v>#REF!</v>
      </c>
      <c r="Q3667" s="518" t="e">
        <f>IF(Produit_Tarif_Stock!#REF!&lt;&gt;0,(E3667-(E3667*H3667)-Produit_Tarif_Stock!#REF!)/Produit_Tarif_Stock!#REF!*100,(E3667-(E3667*H3667)-Produit_Tarif_Stock!#REF!)/Produit_Tarif_Stock!#REF!*100)</f>
        <v>#REF!</v>
      </c>
      <c r="R3667" s="523">
        <f t="shared" si="117"/>
        <v>0</v>
      </c>
      <c r="S3667" s="524" t="e">
        <f>Produit_Tarif_Stock!#REF!</f>
        <v>#REF!</v>
      </c>
    </row>
    <row r="3668" spans="1:19" ht="24.75" customHeight="1">
      <c r="A3668" s="228" t="e">
        <f>Produit_Tarif_Stock!#REF!</f>
        <v>#REF!</v>
      </c>
      <c r="B3668" s="118" t="e">
        <f>IF(Produit_Tarif_Stock!#REF!&lt;&gt;"",Produit_Tarif_Stock!#REF!,"")</f>
        <v>#REF!</v>
      </c>
      <c r="C3668" s="502" t="e">
        <f>IF(Produit_Tarif_Stock!#REF!&lt;&gt;"",Produit_Tarif_Stock!#REF!,"")</f>
        <v>#REF!</v>
      </c>
      <c r="D3668" s="505" t="e">
        <f>IF(Produit_Tarif_Stock!#REF!&lt;&gt;"",Produit_Tarif_Stock!#REF!,"")</f>
        <v>#REF!</v>
      </c>
      <c r="E3668" s="514" t="e">
        <f>IF(Produit_Tarif_Stock!#REF!&lt;&gt;0,Produit_Tarif_Stock!#REF!,"")</f>
        <v>#REF!</v>
      </c>
      <c r="F3668" s="2" t="e">
        <f>IF(Produit_Tarif_Stock!#REF!&lt;&gt;"",Produit_Tarif_Stock!#REF!,"")</f>
        <v>#REF!</v>
      </c>
      <c r="G3668" s="506" t="e">
        <f>IF(Produit_Tarif_Stock!#REF!&lt;&gt;0,Produit_Tarif_Stock!#REF!,"")</f>
        <v>#REF!</v>
      </c>
      <c r="I3668" s="506" t="str">
        <f t="shared" si="116"/>
        <v/>
      </c>
      <c r="J3668" s="2" t="e">
        <f>IF(Produit_Tarif_Stock!#REF!&lt;&gt;0,Produit_Tarif_Stock!#REF!,"")</f>
        <v>#REF!</v>
      </c>
      <c r="K3668" s="2" t="e">
        <f>IF(Produit_Tarif_Stock!#REF!&lt;&gt;0,Produit_Tarif_Stock!#REF!,"")</f>
        <v>#REF!</v>
      </c>
      <c r="L3668" s="114" t="e">
        <f>IF(Produit_Tarif_Stock!#REF!&lt;&gt;0,Produit_Tarif_Stock!#REF!,"")</f>
        <v>#REF!</v>
      </c>
      <c r="M3668" s="114" t="e">
        <f>IF(Produit_Tarif_Stock!#REF!&lt;&gt;0,Produit_Tarif_Stock!#REF!,"")</f>
        <v>#REF!</v>
      </c>
      <c r="N3668" s="454"/>
      <c r="P3668" s="2" t="e">
        <f>IF(Produit_Tarif_Stock!#REF!&lt;&gt;0,Produit_Tarif_Stock!#REF!,"")</f>
        <v>#REF!</v>
      </c>
      <c r="Q3668" s="518" t="e">
        <f>IF(Produit_Tarif_Stock!#REF!&lt;&gt;0,(E3668-(E3668*H3668)-Produit_Tarif_Stock!#REF!)/Produit_Tarif_Stock!#REF!*100,(E3668-(E3668*H3668)-Produit_Tarif_Stock!#REF!)/Produit_Tarif_Stock!#REF!*100)</f>
        <v>#REF!</v>
      </c>
      <c r="R3668" s="523">
        <f t="shared" si="117"/>
        <v>0</v>
      </c>
      <c r="S3668" s="524" t="e">
        <f>Produit_Tarif_Stock!#REF!</f>
        <v>#REF!</v>
      </c>
    </row>
    <row r="3669" spans="1:19" ht="24.75" customHeight="1">
      <c r="A3669" s="228" t="e">
        <f>Produit_Tarif_Stock!#REF!</f>
        <v>#REF!</v>
      </c>
      <c r="B3669" s="118" t="e">
        <f>IF(Produit_Tarif_Stock!#REF!&lt;&gt;"",Produit_Tarif_Stock!#REF!,"")</f>
        <v>#REF!</v>
      </c>
      <c r="C3669" s="502" t="e">
        <f>IF(Produit_Tarif_Stock!#REF!&lt;&gt;"",Produit_Tarif_Stock!#REF!,"")</f>
        <v>#REF!</v>
      </c>
      <c r="D3669" s="505" t="e">
        <f>IF(Produit_Tarif_Stock!#REF!&lt;&gt;"",Produit_Tarif_Stock!#REF!,"")</f>
        <v>#REF!</v>
      </c>
      <c r="E3669" s="514" t="e">
        <f>IF(Produit_Tarif_Stock!#REF!&lt;&gt;0,Produit_Tarif_Stock!#REF!,"")</f>
        <v>#REF!</v>
      </c>
      <c r="F3669" s="2" t="e">
        <f>IF(Produit_Tarif_Stock!#REF!&lt;&gt;"",Produit_Tarif_Stock!#REF!,"")</f>
        <v>#REF!</v>
      </c>
      <c r="G3669" s="506" t="e">
        <f>IF(Produit_Tarif_Stock!#REF!&lt;&gt;0,Produit_Tarif_Stock!#REF!,"")</f>
        <v>#REF!</v>
      </c>
      <c r="I3669" s="506" t="str">
        <f t="shared" si="116"/>
        <v/>
      </c>
      <c r="J3669" s="2" t="e">
        <f>IF(Produit_Tarif_Stock!#REF!&lt;&gt;0,Produit_Tarif_Stock!#REF!,"")</f>
        <v>#REF!</v>
      </c>
      <c r="K3669" s="2" t="e">
        <f>IF(Produit_Tarif_Stock!#REF!&lt;&gt;0,Produit_Tarif_Stock!#REF!,"")</f>
        <v>#REF!</v>
      </c>
      <c r="L3669" s="114" t="e">
        <f>IF(Produit_Tarif_Stock!#REF!&lt;&gt;0,Produit_Tarif_Stock!#REF!,"")</f>
        <v>#REF!</v>
      </c>
      <c r="M3669" s="114" t="e">
        <f>IF(Produit_Tarif_Stock!#REF!&lt;&gt;0,Produit_Tarif_Stock!#REF!,"")</f>
        <v>#REF!</v>
      </c>
      <c r="N3669" s="454"/>
      <c r="P3669" s="2" t="e">
        <f>IF(Produit_Tarif_Stock!#REF!&lt;&gt;0,Produit_Tarif_Stock!#REF!,"")</f>
        <v>#REF!</v>
      </c>
      <c r="Q3669" s="518" t="e">
        <f>IF(Produit_Tarif_Stock!#REF!&lt;&gt;0,(E3669-(E3669*H3669)-Produit_Tarif_Stock!#REF!)/Produit_Tarif_Stock!#REF!*100,(E3669-(E3669*H3669)-Produit_Tarif_Stock!#REF!)/Produit_Tarif_Stock!#REF!*100)</f>
        <v>#REF!</v>
      </c>
      <c r="R3669" s="523">
        <f t="shared" si="117"/>
        <v>0</v>
      </c>
      <c r="S3669" s="524" t="e">
        <f>Produit_Tarif_Stock!#REF!</f>
        <v>#REF!</v>
      </c>
    </row>
    <row r="3670" spans="1:19" ht="24.75" customHeight="1">
      <c r="A3670" s="228" t="e">
        <f>Produit_Tarif_Stock!#REF!</f>
        <v>#REF!</v>
      </c>
      <c r="B3670" s="118" t="e">
        <f>IF(Produit_Tarif_Stock!#REF!&lt;&gt;"",Produit_Tarif_Stock!#REF!,"")</f>
        <v>#REF!</v>
      </c>
      <c r="C3670" s="502" t="e">
        <f>IF(Produit_Tarif_Stock!#REF!&lt;&gt;"",Produit_Tarif_Stock!#REF!,"")</f>
        <v>#REF!</v>
      </c>
      <c r="D3670" s="505" t="e">
        <f>IF(Produit_Tarif_Stock!#REF!&lt;&gt;"",Produit_Tarif_Stock!#REF!,"")</f>
        <v>#REF!</v>
      </c>
      <c r="E3670" s="514" t="e">
        <f>IF(Produit_Tarif_Stock!#REF!&lt;&gt;0,Produit_Tarif_Stock!#REF!,"")</f>
        <v>#REF!</v>
      </c>
      <c r="F3670" s="2" t="e">
        <f>IF(Produit_Tarif_Stock!#REF!&lt;&gt;"",Produit_Tarif_Stock!#REF!,"")</f>
        <v>#REF!</v>
      </c>
      <c r="G3670" s="506" t="e">
        <f>IF(Produit_Tarif_Stock!#REF!&lt;&gt;0,Produit_Tarif_Stock!#REF!,"")</f>
        <v>#REF!</v>
      </c>
      <c r="I3670" s="506" t="str">
        <f t="shared" si="116"/>
        <v/>
      </c>
      <c r="J3670" s="2" t="e">
        <f>IF(Produit_Tarif_Stock!#REF!&lt;&gt;0,Produit_Tarif_Stock!#REF!,"")</f>
        <v>#REF!</v>
      </c>
      <c r="K3670" s="2" t="e">
        <f>IF(Produit_Tarif_Stock!#REF!&lt;&gt;0,Produit_Tarif_Stock!#REF!,"")</f>
        <v>#REF!</v>
      </c>
      <c r="L3670" s="114" t="e">
        <f>IF(Produit_Tarif_Stock!#REF!&lt;&gt;0,Produit_Tarif_Stock!#REF!,"")</f>
        <v>#REF!</v>
      </c>
      <c r="M3670" s="114" t="e">
        <f>IF(Produit_Tarif_Stock!#REF!&lt;&gt;0,Produit_Tarif_Stock!#REF!,"")</f>
        <v>#REF!</v>
      </c>
      <c r="N3670" s="454"/>
      <c r="P3670" s="2" t="e">
        <f>IF(Produit_Tarif_Stock!#REF!&lt;&gt;0,Produit_Tarif_Stock!#REF!,"")</f>
        <v>#REF!</v>
      </c>
      <c r="Q3670" s="518" t="e">
        <f>IF(Produit_Tarif_Stock!#REF!&lt;&gt;0,(E3670-(E3670*H3670)-Produit_Tarif_Stock!#REF!)/Produit_Tarif_Stock!#REF!*100,(E3670-(E3670*H3670)-Produit_Tarif_Stock!#REF!)/Produit_Tarif_Stock!#REF!*100)</f>
        <v>#REF!</v>
      </c>
      <c r="R3670" s="523">
        <f t="shared" si="117"/>
        <v>0</v>
      </c>
      <c r="S3670" s="524" t="e">
        <f>Produit_Tarif_Stock!#REF!</f>
        <v>#REF!</v>
      </c>
    </row>
    <row r="3671" spans="1:19" ht="24.75" customHeight="1">
      <c r="A3671" s="228" t="e">
        <f>Produit_Tarif_Stock!#REF!</f>
        <v>#REF!</v>
      </c>
      <c r="B3671" s="118" t="e">
        <f>IF(Produit_Tarif_Stock!#REF!&lt;&gt;"",Produit_Tarif_Stock!#REF!,"")</f>
        <v>#REF!</v>
      </c>
      <c r="C3671" s="502" t="e">
        <f>IF(Produit_Tarif_Stock!#REF!&lt;&gt;"",Produit_Tarif_Stock!#REF!,"")</f>
        <v>#REF!</v>
      </c>
      <c r="D3671" s="505" t="e">
        <f>IF(Produit_Tarif_Stock!#REF!&lt;&gt;"",Produit_Tarif_Stock!#REF!,"")</f>
        <v>#REF!</v>
      </c>
      <c r="E3671" s="514" t="e">
        <f>IF(Produit_Tarif_Stock!#REF!&lt;&gt;0,Produit_Tarif_Stock!#REF!,"")</f>
        <v>#REF!</v>
      </c>
      <c r="F3671" s="2" t="e">
        <f>IF(Produit_Tarif_Stock!#REF!&lt;&gt;"",Produit_Tarif_Stock!#REF!,"")</f>
        <v>#REF!</v>
      </c>
      <c r="G3671" s="506" t="e">
        <f>IF(Produit_Tarif_Stock!#REF!&lt;&gt;0,Produit_Tarif_Stock!#REF!,"")</f>
        <v>#REF!</v>
      </c>
      <c r="I3671" s="506" t="str">
        <f t="shared" si="116"/>
        <v/>
      </c>
      <c r="J3671" s="2" t="e">
        <f>IF(Produit_Tarif_Stock!#REF!&lt;&gt;0,Produit_Tarif_Stock!#REF!,"")</f>
        <v>#REF!</v>
      </c>
      <c r="K3671" s="2" t="e">
        <f>IF(Produit_Tarif_Stock!#REF!&lt;&gt;0,Produit_Tarif_Stock!#REF!,"")</f>
        <v>#REF!</v>
      </c>
      <c r="L3671" s="114" t="e">
        <f>IF(Produit_Tarif_Stock!#REF!&lt;&gt;0,Produit_Tarif_Stock!#REF!,"")</f>
        <v>#REF!</v>
      </c>
      <c r="M3671" s="114" t="e">
        <f>IF(Produit_Tarif_Stock!#REF!&lt;&gt;0,Produit_Tarif_Stock!#REF!,"")</f>
        <v>#REF!</v>
      </c>
      <c r="N3671" s="454"/>
      <c r="P3671" s="2" t="e">
        <f>IF(Produit_Tarif_Stock!#REF!&lt;&gt;0,Produit_Tarif_Stock!#REF!,"")</f>
        <v>#REF!</v>
      </c>
      <c r="Q3671" s="518" t="e">
        <f>IF(Produit_Tarif_Stock!#REF!&lt;&gt;0,(E3671-(E3671*H3671)-Produit_Tarif_Stock!#REF!)/Produit_Tarif_Stock!#REF!*100,(E3671-(E3671*H3671)-Produit_Tarif_Stock!#REF!)/Produit_Tarif_Stock!#REF!*100)</f>
        <v>#REF!</v>
      </c>
      <c r="R3671" s="523">
        <f t="shared" si="117"/>
        <v>0</v>
      </c>
      <c r="S3671" s="524" t="e">
        <f>Produit_Tarif_Stock!#REF!</f>
        <v>#REF!</v>
      </c>
    </row>
    <row r="3672" spans="1:19" ht="24.75" customHeight="1">
      <c r="A3672" s="228" t="e">
        <f>Produit_Tarif_Stock!#REF!</f>
        <v>#REF!</v>
      </c>
      <c r="B3672" s="118" t="e">
        <f>IF(Produit_Tarif_Stock!#REF!&lt;&gt;"",Produit_Tarif_Stock!#REF!,"")</f>
        <v>#REF!</v>
      </c>
      <c r="C3672" s="502" t="e">
        <f>IF(Produit_Tarif_Stock!#REF!&lt;&gt;"",Produit_Tarif_Stock!#REF!,"")</f>
        <v>#REF!</v>
      </c>
      <c r="D3672" s="505" t="e">
        <f>IF(Produit_Tarif_Stock!#REF!&lt;&gt;"",Produit_Tarif_Stock!#REF!,"")</f>
        <v>#REF!</v>
      </c>
      <c r="E3672" s="514" t="e">
        <f>IF(Produit_Tarif_Stock!#REF!&lt;&gt;0,Produit_Tarif_Stock!#REF!,"")</f>
        <v>#REF!</v>
      </c>
      <c r="F3672" s="2" t="e">
        <f>IF(Produit_Tarif_Stock!#REF!&lt;&gt;"",Produit_Tarif_Stock!#REF!,"")</f>
        <v>#REF!</v>
      </c>
      <c r="G3672" s="506" t="e">
        <f>IF(Produit_Tarif_Stock!#REF!&lt;&gt;0,Produit_Tarif_Stock!#REF!,"")</f>
        <v>#REF!</v>
      </c>
      <c r="I3672" s="506" t="str">
        <f t="shared" si="116"/>
        <v/>
      </c>
      <c r="J3672" s="2" t="e">
        <f>IF(Produit_Tarif_Stock!#REF!&lt;&gt;0,Produit_Tarif_Stock!#REF!,"")</f>
        <v>#REF!</v>
      </c>
      <c r="K3672" s="2" t="e">
        <f>IF(Produit_Tarif_Stock!#REF!&lt;&gt;0,Produit_Tarif_Stock!#REF!,"")</f>
        <v>#REF!</v>
      </c>
      <c r="L3672" s="114" t="e">
        <f>IF(Produit_Tarif_Stock!#REF!&lt;&gt;0,Produit_Tarif_Stock!#REF!,"")</f>
        <v>#REF!</v>
      </c>
      <c r="M3672" s="114" t="e">
        <f>IF(Produit_Tarif_Stock!#REF!&lt;&gt;0,Produit_Tarif_Stock!#REF!,"")</f>
        <v>#REF!</v>
      </c>
      <c r="N3672" s="454"/>
      <c r="P3672" s="2" t="e">
        <f>IF(Produit_Tarif_Stock!#REF!&lt;&gt;0,Produit_Tarif_Stock!#REF!,"")</f>
        <v>#REF!</v>
      </c>
      <c r="Q3672" s="518" t="e">
        <f>IF(Produit_Tarif_Stock!#REF!&lt;&gt;0,(E3672-(E3672*H3672)-Produit_Tarif_Stock!#REF!)/Produit_Tarif_Stock!#REF!*100,(E3672-(E3672*H3672)-Produit_Tarif_Stock!#REF!)/Produit_Tarif_Stock!#REF!*100)</f>
        <v>#REF!</v>
      </c>
      <c r="R3672" s="523">
        <f t="shared" si="117"/>
        <v>0</v>
      </c>
      <c r="S3672" s="524" t="e">
        <f>Produit_Tarif_Stock!#REF!</f>
        <v>#REF!</v>
      </c>
    </row>
    <row r="3673" spans="1:19" ht="24.75" customHeight="1">
      <c r="A3673" s="228" t="e">
        <f>Produit_Tarif_Stock!#REF!</f>
        <v>#REF!</v>
      </c>
      <c r="B3673" s="118" t="e">
        <f>IF(Produit_Tarif_Stock!#REF!&lt;&gt;"",Produit_Tarif_Stock!#REF!,"")</f>
        <v>#REF!</v>
      </c>
      <c r="C3673" s="502" t="e">
        <f>IF(Produit_Tarif_Stock!#REF!&lt;&gt;"",Produit_Tarif_Stock!#REF!,"")</f>
        <v>#REF!</v>
      </c>
      <c r="D3673" s="505" t="e">
        <f>IF(Produit_Tarif_Stock!#REF!&lt;&gt;"",Produit_Tarif_Stock!#REF!,"")</f>
        <v>#REF!</v>
      </c>
      <c r="E3673" s="514" t="e">
        <f>IF(Produit_Tarif_Stock!#REF!&lt;&gt;0,Produit_Tarif_Stock!#REF!,"")</f>
        <v>#REF!</v>
      </c>
      <c r="F3673" s="2" t="e">
        <f>IF(Produit_Tarif_Stock!#REF!&lt;&gt;"",Produit_Tarif_Stock!#REF!,"")</f>
        <v>#REF!</v>
      </c>
      <c r="G3673" s="506" t="e">
        <f>IF(Produit_Tarif_Stock!#REF!&lt;&gt;0,Produit_Tarif_Stock!#REF!,"")</f>
        <v>#REF!</v>
      </c>
      <c r="I3673" s="506" t="str">
        <f t="shared" si="116"/>
        <v/>
      </c>
      <c r="J3673" s="2" t="e">
        <f>IF(Produit_Tarif_Stock!#REF!&lt;&gt;0,Produit_Tarif_Stock!#REF!,"")</f>
        <v>#REF!</v>
      </c>
      <c r="K3673" s="2" t="e">
        <f>IF(Produit_Tarif_Stock!#REF!&lt;&gt;0,Produit_Tarif_Stock!#REF!,"")</f>
        <v>#REF!</v>
      </c>
      <c r="L3673" s="114" t="e">
        <f>IF(Produit_Tarif_Stock!#REF!&lt;&gt;0,Produit_Tarif_Stock!#REF!,"")</f>
        <v>#REF!</v>
      </c>
      <c r="M3673" s="114" t="e">
        <f>IF(Produit_Tarif_Stock!#REF!&lt;&gt;0,Produit_Tarif_Stock!#REF!,"")</f>
        <v>#REF!</v>
      </c>
      <c r="N3673" s="454"/>
      <c r="P3673" s="2" t="e">
        <f>IF(Produit_Tarif_Stock!#REF!&lt;&gt;0,Produit_Tarif_Stock!#REF!,"")</f>
        <v>#REF!</v>
      </c>
      <c r="Q3673" s="518" t="e">
        <f>IF(Produit_Tarif_Stock!#REF!&lt;&gt;0,(E3673-(E3673*H3673)-Produit_Tarif_Stock!#REF!)/Produit_Tarif_Stock!#REF!*100,(E3673-(E3673*H3673)-Produit_Tarif_Stock!#REF!)/Produit_Tarif_Stock!#REF!*100)</f>
        <v>#REF!</v>
      </c>
      <c r="R3673" s="523">
        <f t="shared" si="117"/>
        <v>0</v>
      </c>
      <c r="S3673" s="524" t="e">
        <f>Produit_Tarif_Stock!#REF!</f>
        <v>#REF!</v>
      </c>
    </row>
    <row r="3674" spans="1:19" ht="24.75" customHeight="1">
      <c r="A3674" s="228" t="e">
        <f>Produit_Tarif_Stock!#REF!</f>
        <v>#REF!</v>
      </c>
      <c r="B3674" s="118" t="e">
        <f>IF(Produit_Tarif_Stock!#REF!&lt;&gt;"",Produit_Tarif_Stock!#REF!,"")</f>
        <v>#REF!</v>
      </c>
      <c r="C3674" s="502" t="e">
        <f>IF(Produit_Tarif_Stock!#REF!&lt;&gt;"",Produit_Tarif_Stock!#REF!,"")</f>
        <v>#REF!</v>
      </c>
      <c r="D3674" s="505" t="e">
        <f>IF(Produit_Tarif_Stock!#REF!&lt;&gt;"",Produit_Tarif_Stock!#REF!,"")</f>
        <v>#REF!</v>
      </c>
      <c r="E3674" s="514" t="e">
        <f>IF(Produit_Tarif_Stock!#REF!&lt;&gt;0,Produit_Tarif_Stock!#REF!,"")</f>
        <v>#REF!</v>
      </c>
      <c r="F3674" s="2" t="e">
        <f>IF(Produit_Tarif_Stock!#REF!&lt;&gt;"",Produit_Tarif_Stock!#REF!,"")</f>
        <v>#REF!</v>
      </c>
      <c r="G3674" s="506" t="e">
        <f>IF(Produit_Tarif_Stock!#REF!&lt;&gt;0,Produit_Tarif_Stock!#REF!,"")</f>
        <v>#REF!</v>
      </c>
      <c r="I3674" s="506" t="str">
        <f t="shared" si="116"/>
        <v/>
      </c>
      <c r="J3674" s="2" t="e">
        <f>IF(Produit_Tarif_Stock!#REF!&lt;&gt;0,Produit_Tarif_Stock!#REF!,"")</f>
        <v>#REF!</v>
      </c>
      <c r="K3674" s="2" t="e">
        <f>IF(Produit_Tarif_Stock!#REF!&lt;&gt;0,Produit_Tarif_Stock!#REF!,"")</f>
        <v>#REF!</v>
      </c>
      <c r="L3674" s="114" t="e">
        <f>IF(Produit_Tarif_Stock!#REF!&lt;&gt;0,Produit_Tarif_Stock!#REF!,"")</f>
        <v>#REF!</v>
      </c>
      <c r="M3674" s="114" t="e">
        <f>IF(Produit_Tarif_Stock!#REF!&lt;&gt;0,Produit_Tarif_Stock!#REF!,"")</f>
        <v>#REF!</v>
      </c>
      <c r="N3674" s="454"/>
      <c r="P3674" s="2" t="e">
        <f>IF(Produit_Tarif_Stock!#REF!&lt;&gt;0,Produit_Tarif_Stock!#REF!,"")</f>
        <v>#REF!</v>
      </c>
      <c r="Q3674" s="518" t="e">
        <f>IF(Produit_Tarif_Stock!#REF!&lt;&gt;0,(E3674-(E3674*H3674)-Produit_Tarif_Stock!#REF!)/Produit_Tarif_Stock!#REF!*100,(E3674-(E3674*H3674)-Produit_Tarif_Stock!#REF!)/Produit_Tarif_Stock!#REF!*100)</f>
        <v>#REF!</v>
      </c>
      <c r="R3674" s="523">
        <f t="shared" si="117"/>
        <v>0</v>
      </c>
      <c r="S3674" s="524" t="e">
        <f>Produit_Tarif_Stock!#REF!</f>
        <v>#REF!</v>
      </c>
    </row>
    <row r="3675" spans="1:19" ht="24.75" customHeight="1">
      <c r="A3675" s="228" t="e">
        <f>Produit_Tarif_Stock!#REF!</f>
        <v>#REF!</v>
      </c>
      <c r="B3675" s="118" t="e">
        <f>IF(Produit_Tarif_Stock!#REF!&lt;&gt;"",Produit_Tarif_Stock!#REF!,"")</f>
        <v>#REF!</v>
      </c>
      <c r="C3675" s="502" t="e">
        <f>IF(Produit_Tarif_Stock!#REF!&lt;&gt;"",Produit_Tarif_Stock!#REF!,"")</f>
        <v>#REF!</v>
      </c>
      <c r="D3675" s="505" t="e">
        <f>IF(Produit_Tarif_Stock!#REF!&lt;&gt;"",Produit_Tarif_Stock!#REF!,"")</f>
        <v>#REF!</v>
      </c>
      <c r="E3675" s="514" t="e">
        <f>IF(Produit_Tarif_Stock!#REF!&lt;&gt;0,Produit_Tarif_Stock!#REF!,"")</f>
        <v>#REF!</v>
      </c>
      <c r="F3675" s="2" t="e">
        <f>IF(Produit_Tarif_Stock!#REF!&lt;&gt;"",Produit_Tarif_Stock!#REF!,"")</f>
        <v>#REF!</v>
      </c>
      <c r="G3675" s="506" t="e">
        <f>IF(Produit_Tarif_Stock!#REF!&lt;&gt;0,Produit_Tarif_Stock!#REF!,"")</f>
        <v>#REF!</v>
      </c>
      <c r="I3675" s="506" t="str">
        <f t="shared" si="116"/>
        <v/>
      </c>
      <c r="J3675" s="2" t="e">
        <f>IF(Produit_Tarif_Stock!#REF!&lt;&gt;0,Produit_Tarif_Stock!#REF!,"")</f>
        <v>#REF!</v>
      </c>
      <c r="K3675" s="2" t="e">
        <f>IF(Produit_Tarif_Stock!#REF!&lt;&gt;0,Produit_Tarif_Stock!#REF!,"")</f>
        <v>#REF!</v>
      </c>
      <c r="L3675" s="114" t="e">
        <f>IF(Produit_Tarif_Stock!#REF!&lt;&gt;0,Produit_Tarif_Stock!#REF!,"")</f>
        <v>#REF!</v>
      </c>
      <c r="M3675" s="114" t="e">
        <f>IF(Produit_Tarif_Stock!#REF!&lt;&gt;0,Produit_Tarif_Stock!#REF!,"")</f>
        <v>#REF!</v>
      </c>
      <c r="N3675" s="454"/>
      <c r="P3675" s="2" t="e">
        <f>IF(Produit_Tarif_Stock!#REF!&lt;&gt;0,Produit_Tarif_Stock!#REF!,"")</f>
        <v>#REF!</v>
      </c>
      <c r="Q3675" s="518" t="e">
        <f>IF(Produit_Tarif_Stock!#REF!&lt;&gt;0,(E3675-(E3675*H3675)-Produit_Tarif_Stock!#REF!)/Produit_Tarif_Stock!#REF!*100,(E3675-(E3675*H3675)-Produit_Tarif_Stock!#REF!)/Produit_Tarif_Stock!#REF!*100)</f>
        <v>#REF!</v>
      </c>
      <c r="R3675" s="523">
        <f t="shared" si="117"/>
        <v>0</v>
      </c>
      <c r="S3675" s="524" t="e">
        <f>Produit_Tarif_Stock!#REF!</f>
        <v>#REF!</v>
      </c>
    </row>
    <row r="3676" spans="1:19" ht="24.75" customHeight="1">
      <c r="A3676" s="228" t="e">
        <f>Produit_Tarif_Stock!#REF!</f>
        <v>#REF!</v>
      </c>
      <c r="B3676" s="118" t="e">
        <f>IF(Produit_Tarif_Stock!#REF!&lt;&gt;"",Produit_Tarif_Stock!#REF!,"")</f>
        <v>#REF!</v>
      </c>
      <c r="C3676" s="502" t="e">
        <f>IF(Produit_Tarif_Stock!#REF!&lt;&gt;"",Produit_Tarif_Stock!#REF!,"")</f>
        <v>#REF!</v>
      </c>
      <c r="D3676" s="505" t="e">
        <f>IF(Produit_Tarif_Stock!#REF!&lt;&gt;"",Produit_Tarif_Stock!#REF!,"")</f>
        <v>#REF!</v>
      </c>
      <c r="E3676" s="514" t="e">
        <f>IF(Produit_Tarif_Stock!#REF!&lt;&gt;0,Produit_Tarif_Stock!#REF!,"")</f>
        <v>#REF!</v>
      </c>
      <c r="F3676" s="2" t="e">
        <f>IF(Produit_Tarif_Stock!#REF!&lt;&gt;"",Produit_Tarif_Stock!#REF!,"")</f>
        <v>#REF!</v>
      </c>
      <c r="G3676" s="506" t="e">
        <f>IF(Produit_Tarif_Stock!#REF!&lt;&gt;0,Produit_Tarif_Stock!#REF!,"")</f>
        <v>#REF!</v>
      </c>
      <c r="I3676" s="506" t="str">
        <f t="shared" si="116"/>
        <v/>
      </c>
      <c r="J3676" s="2" t="e">
        <f>IF(Produit_Tarif_Stock!#REF!&lt;&gt;0,Produit_Tarif_Stock!#REF!,"")</f>
        <v>#REF!</v>
      </c>
      <c r="K3676" s="2" t="e">
        <f>IF(Produit_Tarif_Stock!#REF!&lt;&gt;0,Produit_Tarif_Stock!#REF!,"")</f>
        <v>#REF!</v>
      </c>
      <c r="L3676" s="114" t="e">
        <f>IF(Produit_Tarif_Stock!#REF!&lt;&gt;0,Produit_Tarif_Stock!#REF!,"")</f>
        <v>#REF!</v>
      </c>
      <c r="M3676" s="114" t="e">
        <f>IF(Produit_Tarif_Stock!#REF!&lt;&gt;0,Produit_Tarif_Stock!#REF!,"")</f>
        <v>#REF!</v>
      </c>
      <c r="N3676" s="454"/>
      <c r="P3676" s="2" t="e">
        <f>IF(Produit_Tarif_Stock!#REF!&lt;&gt;0,Produit_Tarif_Stock!#REF!,"")</f>
        <v>#REF!</v>
      </c>
      <c r="Q3676" s="518" t="e">
        <f>IF(Produit_Tarif_Stock!#REF!&lt;&gt;0,(E3676-(E3676*H3676)-Produit_Tarif_Stock!#REF!)/Produit_Tarif_Stock!#REF!*100,(E3676-(E3676*H3676)-Produit_Tarif_Stock!#REF!)/Produit_Tarif_Stock!#REF!*100)</f>
        <v>#REF!</v>
      </c>
      <c r="R3676" s="523">
        <f t="shared" si="117"/>
        <v>0</v>
      </c>
      <c r="S3676" s="524" t="e">
        <f>Produit_Tarif_Stock!#REF!</f>
        <v>#REF!</v>
      </c>
    </row>
    <row r="3677" spans="1:19" ht="24.75" customHeight="1">
      <c r="A3677" s="228" t="e">
        <f>Produit_Tarif_Stock!#REF!</f>
        <v>#REF!</v>
      </c>
      <c r="B3677" s="118" t="e">
        <f>IF(Produit_Tarif_Stock!#REF!&lt;&gt;"",Produit_Tarif_Stock!#REF!,"")</f>
        <v>#REF!</v>
      </c>
      <c r="C3677" s="502" t="e">
        <f>IF(Produit_Tarif_Stock!#REF!&lt;&gt;"",Produit_Tarif_Stock!#REF!,"")</f>
        <v>#REF!</v>
      </c>
      <c r="D3677" s="505" t="e">
        <f>IF(Produit_Tarif_Stock!#REF!&lt;&gt;"",Produit_Tarif_Stock!#REF!,"")</f>
        <v>#REF!</v>
      </c>
      <c r="E3677" s="514" t="e">
        <f>IF(Produit_Tarif_Stock!#REF!&lt;&gt;0,Produit_Tarif_Stock!#REF!,"")</f>
        <v>#REF!</v>
      </c>
      <c r="F3677" s="2" t="e">
        <f>IF(Produit_Tarif_Stock!#REF!&lt;&gt;"",Produit_Tarif_Stock!#REF!,"")</f>
        <v>#REF!</v>
      </c>
      <c r="G3677" s="506" t="e">
        <f>IF(Produit_Tarif_Stock!#REF!&lt;&gt;0,Produit_Tarif_Stock!#REF!,"")</f>
        <v>#REF!</v>
      </c>
      <c r="I3677" s="506" t="str">
        <f t="shared" si="116"/>
        <v/>
      </c>
      <c r="J3677" s="2" t="e">
        <f>IF(Produit_Tarif_Stock!#REF!&lt;&gt;0,Produit_Tarif_Stock!#REF!,"")</f>
        <v>#REF!</v>
      </c>
      <c r="K3677" s="2" t="e">
        <f>IF(Produit_Tarif_Stock!#REF!&lt;&gt;0,Produit_Tarif_Stock!#REF!,"")</f>
        <v>#REF!</v>
      </c>
      <c r="L3677" s="114" t="e">
        <f>IF(Produit_Tarif_Stock!#REF!&lt;&gt;0,Produit_Tarif_Stock!#REF!,"")</f>
        <v>#REF!</v>
      </c>
      <c r="M3677" s="114" t="e">
        <f>IF(Produit_Tarif_Stock!#REF!&lt;&gt;0,Produit_Tarif_Stock!#REF!,"")</f>
        <v>#REF!</v>
      </c>
      <c r="N3677" s="454"/>
      <c r="P3677" s="2" t="e">
        <f>IF(Produit_Tarif_Stock!#REF!&lt;&gt;0,Produit_Tarif_Stock!#REF!,"")</f>
        <v>#REF!</v>
      </c>
      <c r="Q3677" s="518" t="e">
        <f>IF(Produit_Tarif_Stock!#REF!&lt;&gt;0,(E3677-(E3677*H3677)-Produit_Tarif_Stock!#REF!)/Produit_Tarif_Stock!#REF!*100,(E3677-(E3677*H3677)-Produit_Tarif_Stock!#REF!)/Produit_Tarif_Stock!#REF!*100)</f>
        <v>#REF!</v>
      </c>
      <c r="R3677" s="523">
        <f t="shared" si="117"/>
        <v>0</v>
      </c>
      <c r="S3677" s="524" t="e">
        <f>Produit_Tarif_Stock!#REF!</f>
        <v>#REF!</v>
      </c>
    </row>
    <row r="3678" spans="1:19" ht="24.75" customHeight="1">
      <c r="A3678" s="228" t="e">
        <f>Produit_Tarif_Stock!#REF!</f>
        <v>#REF!</v>
      </c>
      <c r="B3678" s="118" t="e">
        <f>IF(Produit_Tarif_Stock!#REF!&lt;&gt;"",Produit_Tarif_Stock!#REF!,"")</f>
        <v>#REF!</v>
      </c>
      <c r="C3678" s="502" t="e">
        <f>IF(Produit_Tarif_Stock!#REF!&lt;&gt;"",Produit_Tarif_Stock!#REF!,"")</f>
        <v>#REF!</v>
      </c>
      <c r="D3678" s="505" t="e">
        <f>IF(Produit_Tarif_Stock!#REF!&lt;&gt;"",Produit_Tarif_Stock!#REF!,"")</f>
        <v>#REF!</v>
      </c>
      <c r="E3678" s="514" t="e">
        <f>IF(Produit_Tarif_Stock!#REF!&lt;&gt;0,Produit_Tarif_Stock!#REF!,"")</f>
        <v>#REF!</v>
      </c>
      <c r="F3678" s="2" t="e">
        <f>IF(Produit_Tarif_Stock!#REF!&lt;&gt;"",Produit_Tarif_Stock!#REF!,"")</f>
        <v>#REF!</v>
      </c>
      <c r="G3678" s="506" t="e">
        <f>IF(Produit_Tarif_Stock!#REF!&lt;&gt;0,Produit_Tarif_Stock!#REF!,"")</f>
        <v>#REF!</v>
      </c>
      <c r="I3678" s="506" t="str">
        <f t="shared" si="116"/>
        <v/>
      </c>
      <c r="J3678" s="2" t="e">
        <f>IF(Produit_Tarif_Stock!#REF!&lt;&gt;0,Produit_Tarif_Stock!#REF!,"")</f>
        <v>#REF!</v>
      </c>
      <c r="K3678" s="2" t="e">
        <f>IF(Produit_Tarif_Stock!#REF!&lt;&gt;0,Produit_Tarif_Stock!#REF!,"")</f>
        <v>#REF!</v>
      </c>
      <c r="L3678" s="114" t="e">
        <f>IF(Produit_Tarif_Stock!#REF!&lt;&gt;0,Produit_Tarif_Stock!#REF!,"")</f>
        <v>#REF!</v>
      </c>
      <c r="M3678" s="114" t="e">
        <f>IF(Produit_Tarif_Stock!#REF!&lt;&gt;0,Produit_Tarif_Stock!#REF!,"")</f>
        <v>#REF!</v>
      </c>
      <c r="N3678" s="454"/>
      <c r="P3678" s="2" t="e">
        <f>IF(Produit_Tarif_Stock!#REF!&lt;&gt;0,Produit_Tarif_Stock!#REF!,"")</f>
        <v>#REF!</v>
      </c>
      <c r="Q3678" s="518" t="e">
        <f>IF(Produit_Tarif_Stock!#REF!&lt;&gt;0,(E3678-(E3678*H3678)-Produit_Tarif_Stock!#REF!)/Produit_Tarif_Stock!#REF!*100,(E3678-(E3678*H3678)-Produit_Tarif_Stock!#REF!)/Produit_Tarif_Stock!#REF!*100)</f>
        <v>#REF!</v>
      </c>
      <c r="R3678" s="523">
        <f t="shared" si="117"/>
        <v>0</v>
      </c>
      <c r="S3678" s="524" t="e">
        <f>Produit_Tarif_Stock!#REF!</f>
        <v>#REF!</v>
      </c>
    </row>
    <row r="3679" spans="1:19" ht="24.75" customHeight="1">
      <c r="A3679" s="228" t="e">
        <f>Produit_Tarif_Stock!#REF!</f>
        <v>#REF!</v>
      </c>
      <c r="B3679" s="118" t="e">
        <f>IF(Produit_Tarif_Stock!#REF!&lt;&gt;"",Produit_Tarif_Stock!#REF!,"")</f>
        <v>#REF!</v>
      </c>
      <c r="C3679" s="502" t="e">
        <f>IF(Produit_Tarif_Stock!#REF!&lt;&gt;"",Produit_Tarif_Stock!#REF!,"")</f>
        <v>#REF!</v>
      </c>
      <c r="D3679" s="505" t="e">
        <f>IF(Produit_Tarif_Stock!#REF!&lt;&gt;"",Produit_Tarif_Stock!#REF!,"")</f>
        <v>#REF!</v>
      </c>
      <c r="E3679" s="514" t="e">
        <f>IF(Produit_Tarif_Stock!#REF!&lt;&gt;0,Produit_Tarif_Stock!#REF!,"")</f>
        <v>#REF!</v>
      </c>
      <c r="F3679" s="2" t="e">
        <f>IF(Produit_Tarif_Stock!#REF!&lt;&gt;"",Produit_Tarif_Stock!#REF!,"")</f>
        <v>#REF!</v>
      </c>
      <c r="G3679" s="506" t="e">
        <f>IF(Produit_Tarif_Stock!#REF!&lt;&gt;0,Produit_Tarif_Stock!#REF!,"")</f>
        <v>#REF!</v>
      </c>
      <c r="I3679" s="506" t="str">
        <f t="shared" si="116"/>
        <v/>
      </c>
      <c r="J3679" s="2" t="e">
        <f>IF(Produit_Tarif_Stock!#REF!&lt;&gt;0,Produit_Tarif_Stock!#REF!,"")</f>
        <v>#REF!</v>
      </c>
      <c r="K3679" s="2" t="e">
        <f>IF(Produit_Tarif_Stock!#REF!&lt;&gt;0,Produit_Tarif_Stock!#REF!,"")</f>
        <v>#REF!</v>
      </c>
      <c r="L3679" s="114" t="e">
        <f>IF(Produit_Tarif_Stock!#REF!&lt;&gt;0,Produit_Tarif_Stock!#REF!,"")</f>
        <v>#REF!</v>
      </c>
      <c r="M3679" s="114" t="e">
        <f>IF(Produit_Tarif_Stock!#REF!&lt;&gt;0,Produit_Tarif_Stock!#REF!,"")</f>
        <v>#REF!</v>
      </c>
      <c r="N3679" s="454"/>
      <c r="P3679" s="2" t="e">
        <f>IF(Produit_Tarif_Stock!#REF!&lt;&gt;0,Produit_Tarif_Stock!#REF!,"")</f>
        <v>#REF!</v>
      </c>
      <c r="Q3679" s="518" t="e">
        <f>IF(Produit_Tarif_Stock!#REF!&lt;&gt;0,(E3679-(E3679*H3679)-Produit_Tarif_Stock!#REF!)/Produit_Tarif_Stock!#REF!*100,(E3679-(E3679*H3679)-Produit_Tarif_Stock!#REF!)/Produit_Tarif_Stock!#REF!*100)</f>
        <v>#REF!</v>
      </c>
      <c r="R3679" s="523">
        <f t="shared" si="117"/>
        <v>0</v>
      </c>
      <c r="S3679" s="524" t="e">
        <f>Produit_Tarif_Stock!#REF!</f>
        <v>#REF!</v>
      </c>
    </row>
    <row r="3680" spans="1:19" ht="24.75" customHeight="1">
      <c r="A3680" s="228" t="e">
        <f>Produit_Tarif_Stock!#REF!</f>
        <v>#REF!</v>
      </c>
      <c r="B3680" s="118" t="e">
        <f>IF(Produit_Tarif_Stock!#REF!&lt;&gt;"",Produit_Tarif_Stock!#REF!,"")</f>
        <v>#REF!</v>
      </c>
      <c r="C3680" s="502" t="e">
        <f>IF(Produit_Tarif_Stock!#REF!&lt;&gt;"",Produit_Tarif_Stock!#REF!,"")</f>
        <v>#REF!</v>
      </c>
      <c r="D3680" s="505" t="e">
        <f>IF(Produit_Tarif_Stock!#REF!&lt;&gt;"",Produit_Tarif_Stock!#REF!,"")</f>
        <v>#REF!</v>
      </c>
      <c r="E3680" s="514" t="e">
        <f>IF(Produit_Tarif_Stock!#REF!&lt;&gt;0,Produit_Tarif_Stock!#REF!,"")</f>
        <v>#REF!</v>
      </c>
      <c r="F3680" s="2" t="e">
        <f>IF(Produit_Tarif_Stock!#REF!&lt;&gt;"",Produit_Tarif_Stock!#REF!,"")</f>
        <v>#REF!</v>
      </c>
      <c r="G3680" s="506" t="e">
        <f>IF(Produit_Tarif_Stock!#REF!&lt;&gt;0,Produit_Tarif_Stock!#REF!,"")</f>
        <v>#REF!</v>
      </c>
      <c r="I3680" s="506" t="str">
        <f t="shared" si="116"/>
        <v/>
      </c>
      <c r="J3680" s="2" t="e">
        <f>IF(Produit_Tarif_Stock!#REF!&lt;&gt;0,Produit_Tarif_Stock!#REF!,"")</f>
        <v>#REF!</v>
      </c>
      <c r="K3680" s="2" t="e">
        <f>IF(Produit_Tarif_Stock!#REF!&lt;&gt;0,Produit_Tarif_Stock!#REF!,"")</f>
        <v>#REF!</v>
      </c>
      <c r="L3680" s="114" t="e">
        <f>IF(Produit_Tarif_Stock!#REF!&lt;&gt;0,Produit_Tarif_Stock!#REF!,"")</f>
        <v>#REF!</v>
      </c>
      <c r="M3680" s="114" t="e">
        <f>IF(Produit_Tarif_Stock!#REF!&lt;&gt;0,Produit_Tarif_Stock!#REF!,"")</f>
        <v>#REF!</v>
      </c>
      <c r="N3680" s="454"/>
      <c r="P3680" s="2" t="e">
        <f>IF(Produit_Tarif_Stock!#REF!&lt;&gt;0,Produit_Tarif_Stock!#REF!,"")</f>
        <v>#REF!</v>
      </c>
      <c r="Q3680" s="518" t="e">
        <f>IF(Produit_Tarif_Stock!#REF!&lt;&gt;0,(E3680-(E3680*H3680)-Produit_Tarif_Stock!#REF!)/Produit_Tarif_Stock!#REF!*100,(E3680-(E3680*H3680)-Produit_Tarif_Stock!#REF!)/Produit_Tarif_Stock!#REF!*100)</f>
        <v>#REF!</v>
      </c>
      <c r="R3680" s="523">
        <f t="shared" si="117"/>
        <v>0</v>
      </c>
      <c r="S3680" s="524" t="e">
        <f>Produit_Tarif_Stock!#REF!</f>
        <v>#REF!</v>
      </c>
    </row>
    <row r="3681" spans="1:19" ht="24.75" customHeight="1">
      <c r="A3681" s="228" t="e">
        <f>Produit_Tarif_Stock!#REF!</f>
        <v>#REF!</v>
      </c>
      <c r="B3681" s="118" t="e">
        <f>IF(Produit_Tarif_Stock!#REF!&lt;&gt;"",Produit_Tarif_Stock!#REF!,"")</f>
        <v>#REF!</v>
      </c>
      <c r="C3681" s="502" t="e">
        <f>IF(Produit_Tarif_Stock!#REF!&lt;&gt;"",Produit_Tarif_Stock!#REF!,"")</f>
        <v>#REF!</v>
      </c>
      <c r="D3681" s="505" t="e">
        <f>IF(Produit_Tarif_Stock!#REF!&lt;&gt;"",Produit_Tarif_Stock!#REF!,"")</f>
        <v>#REF!</v>
      </c>
      <c r="E3681" s="514" t="e">
        <f>IF(Produit_Tarif_Stock!#REF!&lt;&gt;0,Produit_Tarif_Stock!#REF!,"")</f>
        <v>#REF!</v>
      </c>
      <c r="F3681" s="2" t="e">
        <f>IF(Produit_Tarif_Stock!#REF!&lt;&gt;"",Produit_Tarif_Stock!#REF!,"")</f>
        <v>#REF!</v>
      </c>
      <c r="G3681" s="506" t="e">
        <f>IF(Produit_Tarif_Stock!#REF!&lt;&gt;0,Produit_Tarif_Stock!#REF!,"")</f>
        <v>#REF!</v>
      </c>
      <c r="I3681" s="506" t="str">
        <f t="shared" si="116"/>
        <v/>
      </c>
      <c r="J3681" s="2" t="e">
        <f>IF(Produit_Tarif_Stock!#REF!&lt;&gt;0,Produit_Tarif_Stock!#REF!,"")</f>
        <v>#REF!</v>
      </c>
      <c r="K3681" s="2" t="e">
        <f>IF(Produit_Tarif_Stock!#REF!&lt;&gt;0,Produit_Tarif_Stock!#REF!,"")</f>
        <v>#REF!</v>
      </c>
      <c r="L3681" s="114" t="e">
        <f>IF(Produit_Tarif_Stock!#REF!&lt;&gt;0,Produit_Tarif_Stock!#REF!,"")</f>
        <v>#REF!</v>
      </c>
      <c r="M3681" s="114" t="e">
        <f>IF(Produit_Tarif_Stock!#REF!&lt;&gt;0,Produit_Tarif_Stock!#REF!,"")</f>
        <v>#REF!</v>
      </c>
      <c r="N3681" s="454"/>
      <c r="P3681" s="2" t="e">
        <f>IF(Produit_Tarif_Stock!#REF!&lt;&gt;0,Produit_Tarif_Stock!#REF!,"")</f>
        <v>#REF!</v>
      </c>
      <c r="Q3681" s="518" t="e">
        <f>IF(Produit_Tarif_Stock!#REF!&lt;&gt;0,(E3681-(E3681*H3681)-Produit_Tarif_Stock!#REF!)/Produit_Tarif_Stock!#REF!*100,(E3681-(E3681*H3681)-Produit_Tarif_Stock!#REF!)/Produit_Tarif_Stock!#REF!*100)</f>
        <v>#REF!</v>
      </c>
      <c r="R3681" s="523">
        <f t="shared" si="117"/>
        <v>0</v>
      </c>
      <c r="S3681" s="524" t="e">
        <f>Produit_Tarif_Stock!#REF!</f>
        <v>#REF!</v>
      </c>
    </row>
    <row r="3682" spans="1:19" ht="24.75" customHeight="1">
      <c r="A3682" s="228" t="e">
        <f>Produit_Tarif_Stock!#REF!</f>
        <v>#REF!</v>
      </c>
      <c r="B3682" s="118" t="e">
        <f>IF(Produit_Tarif_Stock!#REF!&lt;&gt;"",Produit_Tarif_Stock!#REF!,"")</f>
        <v>#REF!</v>
      </c>
      <c r="C3682" s="502" t="e">
        <f>IF(Produit_Tarif_Stock!#REF!&lt;&gt;"",Produit_Tarif_Stock!#REF!,"")</f>
        <v>#REF!</v>
      </c>
      <c r="D3682" s="505" t="e">
        <f>IF(Produit_Tarif_Stock!#REF!&lt;&gt;"",Produit_Tarif_Stock!#REF!,"")</f>
        <v>#REF!</v>
      </c>
      <c r="E3682" s="514" t="e">
        <f>IF(Produit_Tarif_Stock!#REF!&lt;&gt;0,Produit_Tarif_Stock!#REF!,"")</f>
        <v>#REF!</v>
      </c>
      <c r="F3682" s="2" t="e">
        <f>IF(Produit_Tarif_Stock!#REF!&lt;&gt;"",Produit_Tarif_Stock!#REF!,"")</f>
        <v>#REF!</v>
      </c>
      <c r="G3682" s="506" t="e">
        <f>IF(Produit_Tarif_Stock!#REF!&lt;&gt;0,Produit_Tarif_Stock!#REF!,"")</f>
        <v>#REF!</v>
      </c>
      <c r="I3682" s="506" t="str">
        <f t="shared" si="116"/>
        <v/>
      </c>
      <c r="J3682" s="2" t="e">
        <f>IF(Produit_Tarif_Stock!#REF!&lt;&gt;0,Produit_Tarif_Stock!#REF!,"")</f>
        <v>#REF!</v>
      </c>
      <c r="K3682" s="2" t="e">
        <f>IF(Produit_Tarif_Stock!#REF!&lt;&gt;0,Produit_Tarif_Stock!#REF!,"")</f>
        <v>#REF!</v>
      </c>
      <c r="L3682" s="114" t="e">
        <f>IF(Produit_Tarif_Stock!#REF!&lt;&gt;0,Produit_Tarif_Stock!#REF!,"")</f>
        <v>#REF!</v>
      </c>
      <c r="M3682" s="114" t="e">
        <f>IF(Produit_Tarif_Stock!#REF!&lt;&gt;0,Produit_Tarif_Stock!#REF!,"")</f>
        <v>#REF!</v>
      </c>
      <c r="N3682" s="454"/>
      <c r="P3682" s="2" t="e">
        <f>IF(Produit_Tarif_Stock!#REF!&lt;&gt;0,Produit_Tarif_Stock!#REF!,"")</f>
        <v>#REF!</v>
      </c>
      <c r="Q3682" s="518" t="e">
        <f>IF(Produit_Tarif_Stock!#REF!&lt;&gt;0,(E3682-(E3682*H3682)-Produit_Tarif_Stock!#REF!)/Produit_Tarif_Stock!#REF!*100,(E3682-(E3682*H3682)-Produit_Tarif_Stock!#REF!)/Produit_Tarif_Stock!#REF!*100)</f>
        <v>#REF!</v>
      </c>
      <c r="R3682" s="523">
        <f t="shared" si="117"/>
        <v>0</v>
      </c>
      <c r="S3682" s="524" t="e">
        <f>Produit_Tarif_Stock!#REF!</f>
        <v>#REF!</v>
      </c>
    </row>
    <row r="3683" spans="1:19" ht="24.75" customHeight="1">
      <c r="A3683" s="228" t="e">
        <f>Produit_Tarif_Stock!#REF!</f>
        <v>#REF!</v>
      </c>
      <c r="B3683" s="118" t="e">
        <f>IF(Produit_Tarif_Stock!#REF!&lt;&gt;"",Produit_Tarif_Stock!#REF!,"")</f>
        <v>#REF!</v>
      </c>
      <c r="C3683" s="502" t="e">
        <f>IF(Produit_Tarif_Stock!#REF!&lt;&gt;"",Produit_Tarif_Stock!#REF!,"")</f>
        <v>#REF!</v>
      </c>
      <c r="D3683" s="505" t="e">
        <f>IF(Produit_Tarif_Stock!#REF!&lt;&gt;"",Produit_Tarif_Stock!#REF!,"")</f>
        <v>#REF!</v>
      </c>
      <c r="E3683" s="514" t="e">
        <f>IF(Produit_Tarif_Stock!#REF!&lt;&gt;0,Produit_Tarif_Stock!#REF!,"")</f>
        <v>#REF!</v>
      </c>
      <c r="F3683" s="2" t="e">
        <f>IF(Produit_Tarif_Stock!#REF!&lt;&gt;"",Produit_Tarif_Stock!#REF!,"")</f>
        <v>#REF!</v>
      </c>
      <c r="G3683" s="506" t="e">
        <f>IF(Produit_Tarif_Stock!#REF!&lt;&gt;0,Produit_Tarif_Stock!#REF!,"")</f>
        <v>#REF!</v>
      </c>
      <c r="I3683" s="506" t="str">
        <f t="shared" si="116"/>
        <v/>
      </c>
      <c r="J3683" s="2" t="e">
        <f>IF(Produit_Tarif_Stock!#REF!&lt;&gt;0,Produit_Tarif_Stock!#REF!,"")</f>
        <v>#REF!</v>
      </c>
      <c r="K3683" s="2" t="e">
        <f>IF(Produit_Tarif_Stock!#REF!&lt;&gt;0,Produit_Tarif_Stock!#REF!,"")</f>
        <v>#REF!</v>
      </c>
      <c r="L3683" s="114" t="e">
        <f>IF(Produit_Tarif_Stock!#REF!&lt;&gt;0,Produit_Tarif_Stock!#REF!,"")</f>
        <v>#REF!</v>
      </c>
      <c r="M3683" s="114" t="e">
        <f>IF(Produit_Tarif_Stock!#REF!&lt;&gt;0,Produit_Tarif_Stock!#REF!,"")</f>
        <v>#REF!</v>
      </c>
      <c r="N3683" s="454"/>
      <c r="P3683" s="2" t="e">
        <f>IF(Produit_Tarif_Stock!#REF!&lt;&gt;0,Produit_Tarif_Stock!#REF!,"")</f>
        <v>#REF!</v>
      </c>
      <c r="Q3683" s="518" t="e">
        <f>IF(Produit_Tarif_Stock!#REF!&lt;&gt;0,(E3683-(E3683*H3683)-Produit_Tarif_Stock!#REF!)/Produit_Tarif_Stock!#REF!*100,(E3683-(E3683*H3683)-Produit_Tarif_Stock!#REF!)/Produit_Tarif_Stock!#REF!*100)</f>
        <v>#REF!</v>
      </c>
      <c r="R3683" s="523">
        <f t="shared" si="117"/>
        <v>0</v>
      </c>
      <c r="S3683" s="524" t="e">
        <f>Produit_Tarif_Stock!#REF!</f>
        <v>#REF!</v>
      </c>
    </row>
    <row r="3684" spans="1:19" ht="24.75" customHeight="1">
      <c r="A3684" s="228" t="e">
        <f>Produit_Tarif_Stock!#REF!</f>
        <v>#REF!</v>
      </c>
      <c r="B3684" s="118" t="e">
        <f>IF(Produit_Tarif_Stock!#REF!&lt;&gt;"",Produit_Tarif_Stock!#REF!,"")</f>
        <v>#REF!</v>
      </c>
      <c r="C3684" s="502" t="e">
        <f>IF(Produit_Tarif_Stock!#REF!&lt;&gt;"",Produit_Tarif_Stock!#REF!,"")</f>
        <v>#REF!</v>
      </c>
      <c r="D3684" s="505" t="e">
        <f>IF(Produit_Tarif_Stock!#REF!&lt;&gt;"",Produit_Tarif_Stock!#REF!,"")</f>
        <v>#REF!</v>
      </c>
      <c r="E3684" s="514" t="e">
        <f>IF(Produit_Tarif_Stock!#REF!&lt;&gt;0,Produit_Tarif_Stock!#REF!,"")</f>
        <v>#REF!</v>
      </c>
      <c r="F3684" s="2" t="e">
        <f>IF(Produit_Tarif_Stock!#REF!&lt;&gt;"",Produit_Tarif_Stock!#REF!,"")</f>
        <v>#REF!</v>
      </c>
      <c r="G3684" s="506" t="e">
        <f>IF(Produit_Tarif_Stock!#REF!&lt;&gt;0,Produit_Tarif_Stock!#REF!,"")</f>
        <v>#REF!</v>
      </c>
      <c r="I3684" s="506" t="str">
        <f t="shared" si="116"/>
        <v/>
      </c>
      <c r="J3684" s="2" t="e">
        <f>IF(Produit_Tarif_Stock!#REF!&lt;&gt;0,Produit_Tarif_Stock!#REF!,"")</f>
        <v>#REF!</v>
      </c>
      <c r="K3684" s="2" t="e">
        <f>IF(Produit_Tarif_Stock!#REF!&lt;&gt;0,Produit_Tarif_Stock!#REF!,"")</f>
        <v>#REF!</v>
      </c>
      <c r="L3684" s="114" t="e">
        <f>IF(Produit_Tarif_Stock!#REF!&lt;&gt;0,Produit_Tarif_Stock!#REF!,"")</f>
        <v>#REF!</v>
      </c>
      <c r="M3684" s="114" t="e">
        <f>IF(Produit_Tarif_Stock!#REF!&lt;&gt;0,Produit_Tarif_Stock!#REF!,"")</f>
        <v>#REF!</v>
      </c>
      <c r="N3684" s="454"/>
      <c r="P3684" s="2" t="e">
        <f>IF(Produit_Tarif_Stock!#REF!&lt;&gt;0,Produit_Tarif_Stock!#REF!,"")</f>
        <v>#REF!</v>
      </c>
      <c r="Q3684" s="518" t="e">
        <f>IF(Produit_Tarif_Stock!#REF!&lt;&gt;0,(E3684-(E3684*H3684)-Produit_Tarif_Stock!#REF!)/Produit_Tarif_Stock!#REF!*100,(E3684-(E3684*H3684)-Produit_Tarif_Stock!#REF!)/Produit_Tarif_Stock!#REF!*100)</f>
        <v>#REF!</v>
      </c>
      <c r="R3684" s="523">
        <f t="shared" si="117"/>
        <v>0</v>
      </c>
      <c r="S3684" s="524" t="e">
        <f>Produit_Tarif_Stock!#REF!</f>
        <v>#REF!</v>
      </c>
    </row>
    <row r="3685" spans="1:19" ht="24.75" customHeight="1">
      <c r="A3685" s="228" t="e">
        <f>Produit_Tarif_Stock!#REF!</f>
        <v>#REF!</v>
      </c>
      <c r="B3685" s="118" t="e">
        <f>IF(Produit_Tarif_Stock!#REF!&lt;&gt;"",Produit_Tarif_Stock!#REF!,"")</f>
        <v>#REF!</v>
      </c>
      <c r="C3685" s="502" t="e">
        <f>IF(Produit_Tarif_Stock!#REF!&lt;&gt;"",Produit_Tarif_Stock!#REF!,"")</f>
        <v>#REF!</v>
      </c>
      <c r="D3685" s="505" t="e">
        <f>IF(Produit_Tarif_Stock!#REF!&lt;&gt;"",Produit_Tarif_Stock!#REF!,"")</f>
        <v>#REF!</v>
      </c>
      <c r="E3685" s="514" t="e">
        <f>IF(Produit_Tarif_Stock!#REF!&lt;&gt;0,Produit_Tarif_Stock!#REF!,"")</f>
        <v>#REF!</v>
      </c>
      <c r="F3685" s="2" t="e">
        <f>IF(Produit_Tarif_Stock!#REF!&lt;&gt;"",Produit_Tarif_Stock!#REF!,"")</f>
        <v>#REF!</v>
      </c>
      <c r="G3685" s="506" t="e">
        <f>IF(Produit_Tarif_Stock!#REF!&lt;&gt;0,Produit_Tarif_Stock!#REF!,"")</f>
        <v>#REF!</v>
      </c>
      <c r="I3685" s="506" t="str">
        <f t="shared" si="116"/>
        <v/>
      </c>
      <c r="J3685" s="2" t="e">
        <f>IF(Produit_Tarif_Stock!#REF!&lt;&gt;0,Produit_Tarif_Stock!#REF!,"")</f>
        <v>#REF!</v>
      </c>
      <c r="K3685" s="2" t="e">
        <f>IF(Produit_Tarif_Stock!#REF!&lt;&gt;0,Produit_Tarif_Stock!#REF!,"")</f>
        <v>#REF!</v>
      </c>
      <c r="L3685" s="114" t="e">
        <f>IF(Produit_Tarif_Stock!#REF!&lt;&gt;0,Produit_Tarif_Stock!#REF!,"")</f>
        <v>#REF!</v>
      </c>
      <c r="M3685" s="114" t="e">
        <f>IF(Produit_Tarif_Stock!#REF!&lt;&gt;0,Produit_Tarif_Stock!#REF!,"")</f>
        <v>#REF!</v>
      </c>
      <c r="N3685" s="454"/>
      <c r="P3685" s="2" t="e">
        <f>IF(Produit_Tarif_Stock!#REF!&lt;&gt;0,Produit_Tarif_Stock!#REF!,"")</f>
        <v>#REF!</v>
      </c>
      <c r="Q3685" s="518" t="e">
        <f>IF(Produit_Tarif_Stock!#REF!&lt;&gt;0,(E3685-(E3685*H3685)-Produit_Tarif_Stock!#REF!)/Produit_Tarif_Stock!#REF!*100,(E3685-(E3685*H3685)-Produit_Tarif_Stock!#REF!)/Produit_Tarif_Stock!#REF!*100)</f>
        <v>#REF!</v>
      </c>
      <c r="R3685" s="523">
        <f t="shared" si="117"/>
        <v>0</v>
      </c>
      <c r="S3685" s="524" t="e">
        <f>Produit_Tarif_Stock!#REF!</f>
        <v>#REF!</v>
      </c>
    </row>
    <row r="3686" spans="1:19" ht="24.75" customHeight="1">
      <c r="A3686" s="228" t="e">
        <f>Produit_Tarif_Stock!#REF!</f>
        <v>#REF!</v>
      </c>
      <c r="B3686" s="118" t="e">
        <f>IF(Produit_Tarif_Stock!#REF!&lt;&gt;"",Produit_Tarif_Stock!#REF!,"")</f>
        <v>#REF!</v>
      </c>
      <c r="C3686" s="502" t="e">
        <f>IF(Produit_Tarif_Stock!#REF!&lt;&gt;"",Produit_Tarif_Stock!#REF!,"")</f>
        <v>#REF!</v>
      </c>
      <c r="D3686" s="505" t="e">
        <f>IF(Produit_Tarif_Stock!#REF!&lt;&gt;"",Produit_Tarif_Stock!#REF!,"")</f>
        <v>#REF!</v>
      </c>
      <c r="E3686" s="514" t="e">
        <f>IF(Produit_Tarif_Stock!#REF!&lt;&gt;0,Produit_Tarif_Stock!#REF!,"")</f>
        <v>#REF!</v>
      </c>
      <c r="F3686" s="2" t="e">
        <f>IF(Produit_Tarif_Stock!#REF!&lt;&gt;"",Produit_Tarif_Stock!#REF!,"")</f>
        <v>#REF!</v>
      </c>
      <c r="G3686" s="506" t="e">
        <f>IF(Produit_Tarif_Stock!#REF!&lt;&gt;0,Produit_Tarif_Stock!#REF!,"")</f>
        <v>#REF!</v>
      </c>
      <c r="I3686" s="506" t="str">
        <f t="shared" si="116"/>
        <v/>
      </c>
      <c r="J3686" s="2" t="e">
        <f>IF(Produit_Tarif_Stock!#REF!&lt;&gt;0,Produit_Tarif_Stock!#REF!,"")</f>
        <v>#REF!</v>
      </c>
      <c r="K3686" s="2" t="e">
        <f>IF(Produit_Tarif_Stock!#REF!&lt;&gt;0,Produit_Tarif_Stock!#REF!,"")</f>
        <v>#REF!</v>
      </c>
      <c r="L3686" s="114" t="e">
        <f>IF(Produit_Tarif_Stock!#REF!&lt;&gt;0,Produit_Tarif_Stock!#REF!,"")</f>
        <v>#REF!</v>
      </c>
      <c r="M3686" s="114" t="e">
        <f>IF(Produit_Tarif_Stock!#REF!&lt;&gt;0,Produit_Tarif_Stock!#REF!,"")</f>
        <v>#REF!</v>
      </c>
      <c r="N3686" s="454"/>
      <c r="P3686" s="2" t="e">
        <f>IF(Produit_Tarif_Stock!#REF!&lt;&gt;0,Produit_Tarif_Stock!#REF!,"")</f>
        <v>#REF!</v>
      </c>
      <c r="Q3686" s="518" t="e">
        <f>IF(Produit_Tarif_Stock!#REF!&lt;&gt;0,(E3686-(E3686*H3686)-Produit_Tarif_Stock!#REF!)/Produit_Tarif_Stock!#REF!*100,(E3686-(E3686*H3686)-Produit_Tarif_Stock!#REF!)/Produit_Tarif_Stock!#REF!*100)</f>
        <v>#REF!</v>
      </c>
      <c r="R3686" s="523">
        <f t="shared" si="117"/>
        <v>0</v>
      </c>
      <c r="S3686" s="524" t="e">
        <f>Produit_Tarif_Stock!#REF!</f>
        <v>#REF!</v>
      </c>
    </row>
    <row r="3687" spans="1:19" ht="24.75" customHeight="1">
      <c r="A3687" s="228" t="e">
        <f>Produit_Tarif_Stock!#REF!</f>
        <v>#REF!</v>
      </c>
      <c r="B3687" s="118" t="e">
        <f>IF(Produit_Tarif_Stock!#REF!&lt;&gt;"",Produit_Tarif_Stock!#REF!,"")</f>
        <v>#REF!</v>
      </c>
      <c r="C3687" s="502" t="e">
        <f>IF(Produit_Tarif_Stock!#REF!&lt;&gt;"",Produit_Tarif_Stock!#REF!,"")</f>
        <v>#REF!</v>
      </c>
      <c r="D3687" s="505" t="e">
        <f>IF(Produit_Tarif_Stock!#REF!&lt;&gt;"",Produit_Tarif_Stock!#REF!,"")</f>
        <v>#REF!</v>
      </c>
      <c r="E3687" s="514" t="e">
        <f>IF(Produit_Tarif_Stock!#REF!&lt;&gt;0,Produit_Tarif_Stock!#REF!,"")</f>
        <v>#REF!</v>
      </c>
      <c r="F3687" s="2" t="e">
        <f>IF(Produit_Tarif_Stock!#REF!&lt;&gt;"",Produit_Tarif_Stock!#REF!,"")</f>
        <v>#REF!</v>
      </c>
      <c r="G3687" s="506" t="e">
        <f>IF(Produit_Tarif_Stock!#REF!&lt;&gt;0,Produit_Tarif_Stock!#REF!,"")</f>
        <v>#REF!</v>
      </c>
      <c r="I3687" s="506" t="str">
        <f t="shared" si="116"/>
        <v/>
      </c>
      <c r="J3687" s="2" t="e">
        <f>IF(Produit_Tarif_Stock!#REF!&lt;&gt;0,Produit_Tarif_Stock!#REF!,"")</f>
        <v>#REF!</v>
      </c>
      <c r="K3687" s="2" t="e">
        <f>IF(Produit_Tarif_Stock!#REF!&lt;&gt;0,Produit_Tarif_Stock!#REF!,"")</f>
        <v>#REF!</v>
      </c>
      <c r="L3687" s="114" t="e">
        <f>IF(Produit_Tarif_Stock!#REF!&lt;&gt;0,Produit_Tarif_Stock!#REF!,"")</f>
        <v>#REF!</v>
      </c>
      <c r="M3687" s="114" t="e">
        <f>IF(Produit_Tarif_Stock!#REF!&lt;&gt;0,Produit_Tarif_Stock!#REF!,"")</f>
        <v>#REF!</v>
      </c>
      <c r="N3687" s="454"/>
      <c r="P3687" s="2" t="e">
        <f>IF(Produit_Tarif_Stock!#REF!&lt;&gt;0,Produit_Tarif_Stock!#REF!,"")</f>
        <v>#REF!</v>
      </c>
      <c r="Q3687" s="518" t="e">
        <f>IF(Produit_Tarif_Stock!#REF!&lt;&gt;0,(E3687-(E3687*H3687)-Produit_Tarif_Stock!#REF!)/Produit_Tarif_Stock!#REF!*100,(E3687-(E3687*H3687)-Produit_Tarif_Stock!#REF!)/Produit_Tarif_Stock!#REF!*100)</f>
        <v>#REF!</v>
      </c>
      <c r="R3687" s="523">
        <f t="shared" si="117"/>
        <v>0</v>
      </c>
      <c r="S3687" s="524" t="e">
        <f>Produit_Tarif_Stock!#REF!</f>
        <v>#REF!</v>
      </c>
    </row>
    <row r="3688" spans="1:19" ht="24.75" customHeight="1">
      <c r="A3688" s="228" t="e">
        <f>Produit_Tarif_Stock!#REF!</f>
        <v>#REF!</v>
      </c>
      <c r="B3688" s="118" t="e">
        <f>IF(Produit_Tarif_Stock!#REF!&lt;&gt;"",Produit_Tarif_Stock!#REF!,"")</f>
        <v>#REF!</v>
      </c>
      <c r="C3688" s="502" t="e">
        <f>IF(Produit_Tarif_Stock!#REF!&lt;&gt;"",Produit_Tarif_Stock!#REF!,"")</f>
        <v>#REF!</v>
      </c>
      <c r="D3688" s="505" t="e">
        <f>IF(Produit_Tarif_Stock!#REF!&lt;&gt;"",Produit_Tarif_Stock!#REF!,"")</f>
        <v>#REF!</v>
      </c>
      <c r="E3688" s="514" t="e">
        <f>IF(Produit_Tarif_Stock!#REF!&lt;&gt;0,Produit_Tarif_Stock!#REF!,"")</f>
        <v>#REF!</v>
      </c>
      <c r="F3688" s="2" t="e">
        <f>IF(Produit_Tarif_Stock!#REF!&lt;&gt;"",Produit_Tarif_Stock!#REF!,"")</f>
        <v>#REF!</v>
      </c>
      <c r="G3688" s="506" t="e">
        <f>IF(Produit_Tarif_Stock!#REF!&lt;&gt;0,Produit_Tarif_Stock!#REF!,"")</f>
        <v>#REF!</v>
      </c>
      <c r="I3688" s="506" t="str">
        <f t="shared" si="116"/>
        <v/>
      </c>
      <c r="J3688" s="2" t="e">
        <f>IF(Produit_Tarif_Stock!#REF!&lt;&gt;0,Produit_Tarif_Stock!#REF!,"")</f>
        <v>#REF!</v>
      </c>
      <c r="K3688" s="2" t="e">
        <f>IF(Produit_Tarif_Stock!#REF!&lt;&gt;0,Produit_Tarif_Stock!#REF!,"")</f>
        <v>#REF!</v>
      </c>
      <c r="L3688" s="114" t="e">
        <f>IF(Produit_Tarif_Stock!#REF!&lt;&gt;0,Produit_Tarif_Stock!#REF!,"")</f>
        <v>#REF!</v>
      </c>
      <c r="M3688" s="114" t="e">
        <f>IF(Produit_Tarif_Stock!#REF!&lt;&gt;0,Produit_Tarif_Stock!#REF!,"")</f>
        <v>#REF!</v>
      </c>
      <c r="N3688" s="454"/>
      <c r="P3688" s="2" t="e">
        <f>IF(Produit_Tarif_Stock!#REF!&lt;&gt;0,Produit_Tarif_Stock!#REF!,"")</f>
        <v>#REF!</v>
      </c>
      <c r="Q3688" s="518" t="e">
        <f>IF(Produit_Tarif_Stock!#REF!&lt;&gt;0,(E3688-(E3688*H3688)-Produit_Tarif_Stock!#REF!)/Produit_Tarif_Stock!#REF!*100,(E3688-(E3688*H3688)-Produit_Tarif_Stock!#REF!)/Produit_Tarif_Stock!#REF!*100)</f>
        <v>#REF!</v>
      </c>
      <c r="R3688" s="523">
        <f t="shared" si="117"/>
        <v>0</v>
      </c>
      <c r="S3688" s="524" t="e">
        <f>Produit_Tarif_Stock!#REF!</f>
        <v>#REF!</v>
      </c>
    </row>
    <row r="3689" spans="1:19" ht="24.75" customHeight="1">
      <c r="A3689" s="228" t="e">
        <f>Produit_Tarif_Stock!#REF!</f>
        <v>#REF!</v>
      </c>
      <c r="B3689" s="118" t="e">
        <f>IF(Produit_Tarif_Stock!#REF!&lt;&gt;"",Produit_Tarif_Stock!#REF!,"")</f>
        <v>#REF!</v>
      </c>
      <c r="C3689" s="502" t="e">
        <f>IF(Produit_Tarif_Stock!#REF!&lt;&gt;"",Produit_Tarif_Stock!#REF!,"")</f>
        <v>#REF!</v>
      </c>
      <c r="D3689" s="505" t="e">
        <f>IF(Produit_Tarif_Stock!#REF!&lt;&gt;"",Produit_Tarif_Stock!#REF!,"")</f>
        <v>#REF!</v>
      </c>
      <c r="E3689" s="514" t="e">
        <f>IF(Produit_Tarif_Stock!#REF!&lt;&gt;0,Produit_Tarif_Stock!#REF!,"")</f>
        <v>#REF!</v>
      </c>
      <c r="F3689" s="2" t="e">
        <f>IF(Produit_Tarif_Stock!#REF!&lt;&gt;"",Produit_Tarif_Stock!#REF!,"")</f>
        <v>#REF!</v>
      </c>
      <c r="G3689" s="506" t="e">
        <f>IF(Produit_Tarif_Stock!#REF!&lt;&gt;0,Produit_Tarif_Stock!#REF!,"")</f>
        <v>#REF!</v>
      </c>
      <c r="I3689" s="506" t="str">
        <f t="shared" si="116"/>
        <v/>
      </c>
      <c r="J3689" s="2" t="e">
        <f>IF(Produit_Tarif_Stock!#REF!&lt;&gt;0,Produit_Tarif_Stock!#REF!,"")</f>
        <v>#REF!</v>
      </c>
      <c r="K3689" s="2" t="e">
        <f>IF(Produit_Tarif_Stock!#REF!&lt;&gt;0,Produit_Tarif_Stock!#REF!,"")</f>
        <v>#REF!</v>
      </c>
      <c r="L3689" s="114" t="e">
        <f>IF(Produit_Tarif_Stock!#REF!&lt;&gt;0,Produit_Tarif_Stock!#REF!,"")</f>
        <v>#REF!</v>
      </c>
      <c r="M3689" s="114" t="e">
        <f>IF(Produit_Tarif_Stock!#REF!&lt;&gt;0,Produit_Tarif_Stock!#REF!,"")</f>
        <v>#REF!</v>
      </c>
      <c r="N3689" s="454"/>
      <c r="P3689" s="2" t="e">
        <f>IF(Produit_Tarif_Stock!#REF!&lt;&gt;0,Produit_Tarif_Stock!#REF!,"")</f>
        <v>#REF!</v>
      </c>
      <c r="Q3689" s="518" t="e">
        <f>IF(Produit_Tarif_Stock!#REF!&lt;&gt;0,(E3689-(E3689*H3689)-Produit_Tarif_Stock!#REF!)/Produit_Tarif_Stock!#REF!*100,(E3689-(E3689*H3689)-Produit_Tarif_Stock!#REF!)/Produit_Tarif_Stock!#REF!*100)</f>
        <v>#REF!</v>
      </c>
      <c r="R3689" s="523">
        <f t="shared" si="117"/>
        <v>0</v>
      </c>
      <c r="S3689" s="524" t="e">
        <f>Produit_Tarif_Stock!#REF!</f>
        <v>#REF!</v>
      </c>
    </row>
    <row r="3690" spans="1:19" ht="24.75" customHeight="1">
      <c r="A3690" s="228" t="e">
        <f>Produit_Tarif_Stock!#REF!</f>
        <v>#REF!</v>
      </c>
      <c r="B3690" s="118" t="e">
        <f>IF(Produit_Tarif_Stock!#REF!&lt;&gt;"",Produit_Tarif_Stock!#REF!,"")</f>
        <v>#REF!</v>
      </c>
      <c r="C3690" s="502" t="e">
        <f>IF(Produit_Tarif_Stock!#REF!&lt;&gt;"",Produit_Tarif_Stock!#REF!,"")</f>
        <v>#REF!</v>
      </c>
      <c r="D3690" s="505" t="e">
        <f>IF(Produit_Tarif_Stock!#REF!&lt;&gt;"",Produit_Tarif_Stock!#REF!,"")</f>
        <v>#REF!</v>
      </c>
      <c r="E3690" s="514" t="e">
        <f>IF(Produit_Tarif_Stock!#REF!&lt;&gt;0,Produit_Tarif_Stock!#REF!,"")</f>
        <v>#REF!</v>
      </c>
      <c r="F3690" s="2" t="e">
        <f>IF(Produit_Tarif_Stock!#REF!&lt;&gt;"",Produit_Tarif_Stock!#REF!,"")</f>
        <v>#REF!</v>
      </c>
      <c r="G3690" s="506" t="e">
        <f>IF(Produit_Tarif_Stock!#REF!&lt;&gt;0,Produit_Tarif_Stock!#REF!,"")</f>
        <v>#REF!</v>
      </c>
      <c r="I3690" s="506" t="str">
        <f t="shared" si="116"/>
        <v/>
      </c>
      <c r="J3690" s="2" t="e">
        <f>IF(Produit_Tarif_Stock!#REF!&lt;&gt;0,Produit_Tarif_Stock!#REF!,"")</f>
        <v>#REF!</v>
      </c>
      <c r="K3690" s="2" t="e">
        <f>IF(Produit_Tarif_Stock!#REF!&lt;&gt;0,Produit_Tarif_Stock!#REF!,"")</f>
        <v>#REF!</v>
      </c>
      <c r="L3690" s="114" t="e">
        <f>IF(Produit_Tarif_Stock!#REF!&lt;&gt;0,Produit_Tarif_Stock!#REF!,"")</f>
        <v>#REF!</v>
      </c>
      <c r="M3690" s="114" t="e">
        <f>IF(Produit_Tarif_Stock!#REF!&lt;&gt;0,Produit_Tarif_Stock!#REF!,"")</f>
        <v>#REF!</v>
      </c>
      <c r="N3690" s="454"/>
      <c r="P3690" s="2" t="e">
        <f>IF(Produit_Tarif_Stock!#REF!&lt;&gt;0,Produit_Tarif_Stock!#REF!,"")</f>
        <v>#REF!</v>
      </c>
      <c r="Q3690" s="518" t="e">
        <f>IF(Produit_Tarif_Stock!#REF!&lt;&gt;0,(E3690-(E3690*H3690)-Produit_Tarif_Stock!#REF!)/Produit_Tarif_Stock!#REF!*100,(E3690-(E3690*H3690)-Produit_Tarif_Stock!#REF!)/Produit_Tarif_Stock!#REF!*100)</f>
        <v>#REF!</v>
      </c>
      <c r="R3690" s="523">
        <f t="shared" si="117"/>
        <v>0</v>
      </c>
      <c r="S3690" s="524" t="e">
        <f>Produit_Tarif_Stock!#REF!</f>
        <v>#REF!</v>
      </c>
    </row>
    <row r="3691" spans="1:19" ht="24.75" customHeight="1">
      <c r="A3691" s="228" t="e">
        <f>Produit_Tarif_Stock!#REF!</f>
        <v>#REF!</v>
      </c>
      <c r="B3691" s="118" t="e">
        <f>IF(Produit_Tarif_Stock!#REF!&lt;&gt;"",Produit_Tarif_Stock!#REF!,"")</f>
        <v>#REF!</v>
      </c>
      <c r="C3691" s="502" t="e">
        <f>IF(Produit_Tarif_Stock!#REF!&lt;&gt;"",Produit_Tarif_Stock!#REF!,"")</f>
        <v>#REF!</v>
      </c>
      <c r="D3691" s="505" t="e">
        <f>IF(Produit_Tarif_Stock!#REF!&lt;&gt;"",Produit_Tarif_Stock!#REF!,"")</f>
        <v>#REF!</v>
      </c>
      <c r="E3691" s="514" t="e">
        <f>IF(Produit_Tarif_Stock!#REF!&lt;&gt;0,Produit_Tarif_Stock!#REF!,"")</f>
        <v>#REF!</v>
      </c>
      <c r="F3691" s="2" t="e">
        <f>IF(Produit_Tarif_Stock!#REF!&lt;&gt;"",Produit_Tarif_Stock!#REF!,"")</f>
        <v>#REF!</v>
      </c>
      <c r="G3691" s="506" t="e">
        <f>IF(Produit_Tarif_Stock!#REF!&lt;&gt;0,Produit_Tarif_Stock!#REF!,"")</f>
        <v>#REF!</v>
      </c>
      <c r="I3691" s="506" t="str">
        <f t="shared" si="116"/>
        <v/>
      </c>
      <c r="J3691" s="2" t="e">
        <f>IF(Produit_Tarif_Stock!#REF!&lt;&gt;0,Produit_Tarif_Stock!#REF!,"")</f>
        <v>#REF!</v>
      </c>
      <c r="K3691" s="2" t="e">
        <f>IF(Produit_Tarif_Stock!#REF!&lt;&gt;0,Produit_Tarif_Stock!#REF!,"")</f>
        <v>#REF!</v>
      </c>
      <c r="L3691" s="114" t="e">
        <f>IF(Produit_Tarif_Stock!#REF!&lt;&gt;0,Produit_Tarif_Stock!#REF!,"")</f>
        <v>#REF!</v>
      </c>
      <c r="M3691" s="114" t="e">
        <f>IF(Produit_Tarif_Stock!#REF!&lt;&gt;0,Produit_Tarif_Stock!#REF!,"")</f>
        <v>#REF!</v>
      </c>
      <c r="N3691" s="454"/>
      <c r="P3691" s="2" t="e">
        <f>IF(Produit_Tarif_Stock!#REF!&lt;&gt;0,Produit_Tarif_Stock!#REF!,"")</f>
        <v>#REF!</v>
      </c>
      <c r="Q3691" s="518" t="e">
        <f>IF(Produit_Tarif_Stock!#REF!&lt;&gt;0,(E3691-(E3691*H3691)-Produit_Tarif_Stock!#REF!)/Produit_Tarif_Stock!#REF!*100,(E3691-(E3691*H3691)-Produit_Tarif_Stock!#REF!)/Produit_Tarif_Stock!#REF!*100)</f>
        <v>#REF!</v>
      </c>
      <c r="R3691" s="523">
        <f t="shared" si="117"/>
        <v>0</v>
      </c>
      <c r="S3691" s="524" t="e">
        <f>Produit_Tarif_Stock!#REF!</f>
        <v>#REF!</v>
      </c>
    </row>
    <row r="3692" spans="1:19" ht="24.75" customHeight="1">
      <c r="A3692" s="228" t="e">
        <f>Produit_Tarif_Stock!#REF!</f>
        <v>#REF!</v>
      </c>
      <c r="B3692" s="118" t="e">
        <f>IF(Produit_Tarif_Stock!#REF!&lt;&gt;"",Produit_Tarif_Stock!#REF!,"")</f>
        <v>#REF!</v>
      </c>
      <c r="C3692" s="502" t="e">
        <f>IF(Produit_Tarif_Stock!#REF!&lt;&gt;"",Produit_Tarif_Stock!#REF!,"")</f>
        <v>#REF!</v>
      </c>
      <c r="D3692" s="505" t="e">
        <f>IF(Produit_Tarif_Stock!#REF!&lt;&gt;"",Produit_Tarif_Stock!#REF!,"")</f>
        <v>#REF!</v>
      </c>
      <c r="E3692" s="514" t="e">
        <f>IF(Produit_Tarif_Stock!#REF!&lt;&gt;0,Produit_Tarif_Stock!#REF!,"")</f>
        <v>#REF!</v>
      </c>
      <c r="F3692" s="2" t="e">
        <f>IF(Produit_Tarif_Stock!#REF!&lt;&gt;"",Produit_Tarif_Stock!#REF!,"")</f>
        <v>#REF!</v>
      </c>
      <c r="G3692" s="506" t="e">
        <f>IF(Produit_Tarif_Stock!#REF!&lt;&gt;0,Produit_Tarif_Stock!#REF!,"")</f>
        <v>#REF!</v>
      </c>
      <c r="I3692" s="506" t="str">
        <f t="shared" si="116"/>
        <v/>
      </c>
      <c r="J3692" s="2" t="e">
        <f>IF(Produit_Tarif_Stock!#REF!&lt;&gt;0,Produit_Tarif_Stock!#REF!,"")</f>
        <v>#REF!</v>
      </c>
      <c r="K3692" s="2" t="e">
        <f>IF(Produit_Tarif_Stock!#REF!&lt;&gt;0,Produit_Tarif_Stock!#REF!,"")</f>
        <v>#REF!</v>
      </c>
      <c r="L3692" s="114" t="e">
        <f>IF(Produit_Tarif_Stock!#REF!&lt;&gt;0,Produit_Tarif_Stock!#REF!,"")</f>
        <v>#REF!</v>
      </c>
      <c r="M3692" s="114" t="e">
        <f>IF(Produit_Tarif_Stock!#REF!&lt;&gt;0,Produit_Tarif_Stock!#REF!,"")</f>
        <v>#REF!</v>
      </c>
      <c r="N3692" s="454"/>
      <c r="P3692" s="2" t="e">
        <f>IF(Produit_Tarif_Stock!#REF!&lt;&gt;0,Produit_Tarif_Stock!#REF!,"")</f>
        <v>#REF!</v>
      </c>
      <c r="Q3692" s="518" t="e">
        <f>IF(Produit_Tarif_Stock!#REF!&lt;&gt;0,(E3692-(E3692*H3692)-Produit_Tarif_Stock!#REF!)/Produit_Tarif_Stock!#REF!*100,(E3692-(E3692*H3692)-Produit_Tarif_Stock!#REF!)/Produit_Tarif_Stock!#REF!*100)</f>
        <v>#REF!</v>
      </c>
      <c r="R3692" s="523">
        <f t="shared" si="117"/>
        <v>0</v>
      </c>
      <c r="S3692" s="524" t="e">
        <f>Produit_Tarif_Stock!#REF!</f>
        <v>#REF!</v>
      </c>
    </row>
    <row r="3693" spans="1:19" ht="24.75" customHeight="1">
      <c r="A3693" s="228" t="e">
        <f>Produit_Tarif_Stock!#REF!</f>
        <v>#REF!</v>
      </c>
      <c r="B3693" s="118" t="e">
        <f>IF(Produit_Tarif_Stock!#REF!&lt;&gt;"",Produit_Tarif_Stock!#REF!,"")</f>
        <v>#REF!</v>
      </c>
      <c r="C3693" s="502" t="e">
        <f>IF(Produit_Tarif_Stock!#REF!&lt;&gt;"",Produit_Tarif_Stock!#REF!,"")</f>
        <v>#REF!</v>
      </c>
      <c r="D3693" s="505" t="e">
        <f>IF(Produit_Tarif_Stock!#REF!&lt;&gt;"",Produit_Tarif_Stock!#REF!,"")</f>
        <v>#REF!</v>
      </c>
      <c r="E3693" s="514" t="e">
        <f>IF(Produit_Tarif_Stock!#REF!&lt;&gt;0,Produit_Tarif_Stock!#REF!,"")</f>
        <v>#REF!</v>
      </c>
      <c r="F3693" s="2" t="e">
        <f>IF(Produit_Tarif_Stock!#REF!&lt;&gt;"",Produit_Tarif_Stock!#REF!,"")</f>
        <v>#REF!</v>
      </c>
      <c r="G3693" s="506" t="e">
        <f>IF(Produit_Tarif_Stock!#REF!&lt;&gt;0,Produit_Tarif_Stock!#REF!,"")</f>
        <v>#REF!</v>
      </c>
      <c r="I3693" s="506" t="str">
        <f t="shared" si="116"/>
        <v/>
      </c>
      <c r="J3693" s="2" t="e">
        <f>IF(Produit_Tarif_Stock!#REF!&lt;&gt;0,Produit_Tarif_Stock!#REF!,"")</f>
        <v>#REF!</v>
      </c>
      <c r="K3693" s="2" t="e">
        <f>IF(Produit_Tarif_Stock!#REF!&lt;&gt;0,Produit_Tarif_Stock!#REF!,"")</f>
        <v>#REF!</v>
      </c>
      <c r="L3693" s="114" t="e">
        <f>IF(Produit_Tarif_Stock!#REF!&lt;&gt;0,Produit_Tarif_Stock!#REF!,"")</f>
        <v>#REF!</v>
      </c>
      <c r="M3693" s="114" t="e">
        <f>IF(Produit_Tarif_Stock!#REF!&lt;&gt;0,Produit_Tarif_Stock!#REF!,"")</f>
        <v>#REF!</v>
      </c>
      <c r="N3693" s="454"/>
      <c r="P3693" s="2" t="e">
        <f>IF(Produit_Tarif_Stock!#REF!&lt;&gt;0,Produit_Tarif_Stock!#REF!,"")</f>
        <v>#REF!</v>
      </c>
      <c r="Q3693" s="518" t="e">
        <f>IF(Produit_Tarif_Stock!#REF!&lt;&gt;0,(E3693-(E3693*H3693)-Produit_Tarif_Stock!#REF!)/Produit_Tarif_Stock!#REF!*100,(E3693-(E3693*H3693)-Produit_Tarif_Stock!#REF!)/Produit_Tarif_Stock!#REF!*100)</f>
        <v>#REF!</v>
      </c>
      <c r="R3693" s="523">
        <f t="shared" si="117"/>
        <v>0</v>
      </c>
      <c r="S3693" s="524" t="e">
        <f>Produit_Tarif_Stock!#REF!</f>
        <v>#REF!</v>
      </c>
    </row>
    <row r="3694" spans="1:19" ht="24.75" customHeight="1">
      <c r="A3694" s="228" t="e">
        <f>Produit_Tarif_Stock!#REF!</f>
        <v>#REF!</v>
      </c>
      <c r="B3694" s="118" t="e">
        <f>IF(Produit_Tarif_Stock!#REF!&lt;&gt;"",Produit_Tarif_Stock!#REF!,"")</f>
        <v>#REF!</v>
      </c>
      <c r="C3694" s="502" t="e">
        <f>IF(Produit_Tarif_Stock!#REF!&lt;&gt;"",Produit_Tarif_Stock!#REF!,"")</f>
        <v>#REF!</v>
      </c>
      <c r="D3694" s="505" t="e">
        <f>IF(Produit_Tarif_Stock!#REF!&lt;&gt;"",Produit_Tarif_Stock!#REF!,"")</f>
        <v>#REF!</v>
      </c>
      <c r="E3694" s="514" t="e">
        <f>IF(Produit_Tarif_Stock!#REF!&lt;&gt;0,Produit_Tarif_Stock!#REF!,"")</f>
        <v>#REF!</v>
      </c>
      <c r="F3694" s="2" t="e">
        <f>IF(Produit_Tarif_Stock!#REF!&lt;&gt;"",Produit_Tarif_Stock!#REF!,"")</f>
        <v>#REF!</v>
      </c>
      <c r="G3694" s="506" t="e">
        <f>IF(Produit_Tarif_Stock!#REF!&lt;&gt;0,Produit_Tarif_Stock!#REF!,"")</f>
        <v>#REF!</v>
      </c>
      <c r="I3694" s="506" t="str">
        <f t="shared" si="116"/>
        <v/>
      </c>
      <c r="J3694" s="2" t="e">
        <f>IF(Produit_Tarif_Stock!#REF!&lt;&gt;0,Produit_Tarif_Stock!#REF!,"")</f>
        <v>#REF!</v>
      </c>
      <c r="K3694" s="2" t="e">
        <f>IF(Produit_Tarif_Stock!#REF!&lt;&gt;0,Produit_Tarif_Stock!#REF!,"")</f>
        <v>#REF!</v>
      </c>
      <c r="L3694" s="114" t="e">
        <f>IF(Produit_Tarif_Stock!#REF!&lt;&gt;0,Produit_Tarif_Stock!#REF!,"")</f>
        <v>#REF!</v>
      </c>
      <c r="M3694" s="114" t="e">
        <f>IF(Produit_Tarif_Stock!#REF!&lt;&gt;0,Produit_Tarif_Stock!#REF!,"")</f>
        <v>#REF!</v>
      </c>
      <c r="N3694" s="454"/>
      <c r="P3694" s="2" t="e">
        <f>IF(Produit_Tarif_Stock!#REF!&lt;&gt;0,Produit_Tarif_Stock!#REF!,"")</f>
        <v>#REF!</v>
      </c>
      <c r="Q3694" s="518" t="e">
        <f>IF(Produit_Tarif_Stock!#REF!&lt;&gt;0,(E3694-(E3694*H3694)-Produit_Tarif_Stock!#REF!)/Produit_Tarif_Stock!#REF!*100,(E3694-(E3694*H3694)-Produit_Tarif_Stock!#REF!)/Produit_Tarif_Stock!#REF!*100)</f>
        <v>#REF!</v>
      </c>
      <c r="R3694" s="523">
        <f t="shared" si="117"/>
        <v>0</v>
      </c>
      <c r="S3694" s="524" t="e">
        <f>Produit_Tarif_Stock!#REF!</f>
        <v>#REF!</v>
      </c>
    </row>
    <row r="3695" spans="1:19" ht="24.75" customHeight="1">
      <c r="A3695" s="228" t="e">
        <f>Produit_Tarif_Stock!#REF!</f>
        <v>#REF!</v>
      </c>
      <c r="B3695" s="118" t="e">
        <f>IF(Produit_Tarif_Stock!#REF!&lt;&gt;"",Produit_Tarif_Stock!#REF!,"")</f>
        <v>#REF!</v>
      </c>
      <c r="C3695" s="502" t="e">
        <f>IF(Produit_Tarif_Stock!#REF!&lt;&gt;"",Produit_Tarif_Stock!#REF!,"")</f>
        <v>#REF!</v>
      </c>
      <c r="D3695" s="505" t="e">
        <f>IF(Produit_Tarif_Stock!#REF!&lt;&gt;"",Produit_Tarif_Stock!#REF!,"")</f>
        <v>#REF!</v>
      </c>
      <c r="E3695" s="514" t="e">
        <f>IF(Produit_Tarif_Stock!#REF!&lt;&gt;0,Produit_Tarif_Stock!#REF!,"")</f>
        <v>#REF!</v>
      </c>
      <c r="F3695" s="2" t="e">
        <f>IF(Produit_Tarif_Stock!#REF!&lt;&gt;"",Produit_Tarif_Stock!#REF!,"")</f>
        <v>#REF!</v>
      </c>
      <c r="G3695" s="506" t="e">
        <f>IF(Produit_Tarif_Stock!#REF!&lt;&gt;0,Produit_Tarif_Stock!#REF!,"")</f>
        <v>#REF!</v>
      </c>
      <c r="I3695" s="506" t="str">
        <f t="shared" si="116"/>
        <v/>
      </c>
      <c r="J3695" s="2" t="e">
        <f>IF(Produit_Tarif_Stock!#REF!&lt;&gt;0,Produit_Tarif_Stock!#REF!,"")</f>
        <v>#REF!</v>
      </c>
      <c r="K3695" s="2" t="e">
        <f>IF(Produit_Tarif_Stock!#REF!&lt;&gt;0,Produit_Tarif_Stock!#REF!,"")</f>
        <v>#REF!</v>
      </c>
      <c r="L3695" s="114" t="e">
        <f>IF(Produit_Tarif_Stock!#REF!&lt;&gt;0,Produit_Tarif_Stock!#REF!,"")</f>
        <v>#REF!</v>
      </c>
      <c r="M3695" s="114" t="e">
        <f>IF(Produit_Tarif_Stock!#REF!&lt;&gt;0,Produit_Tarif_Stock!#REF!,"")</f>
        <v>#REF!</v>
      </c>
      <c r="N3695" s="454"/>
      <c r="P3695" s="2" t="e">
        <f>IF(Produit_Tarif_Stock!#REF!&lt;&gt;0,Produit_Tarif_Stock!#REF!,"")</f>
        <v>#REF!</v>
      </c>
      <c r="Q3695" s="518" t="e">
        <f>IF(Produit_Tarif_Stock!#REF!&lt;&gt;0,(E3695-(E3695*H3695)-Produit_Tarif_Stock!#REF!)/Produit_Tarif_Stock!#REF!*100,(E3695-(E3695*H3695)-Produit_Tarif_Stock!#REF!)/Produit_Tarif_Stock!#REF!*100)</f>
        <v>#REF!</v>
      </c>
      <c r="R3695" s="523">
        <f t="shared" si="117"/>
        <v>0</v>
      </c>
      <c r="S3695" s="524" t="e">
        <f>Produit_Tarif_Stock!#REF!</f>
        <v>#REF!</v>
      </c>
    </row>
    <row r="3696" spans="1:19" ht="24.75" customHeight="1">
      <c r="A3696" s="228" t="e">
        <f>Produit_Tarif_Stock!#REF!</f>
        <v>#REF!</v>
      </c>
      <c r="B3696" s="118" t="e">
        <f>IF(Produit_Tarif_Stock!#REF!&lt;&gt;"",Produit_Tarif_Stock!#REF!,"")</f>
        <v>#REF!</v>
      </c>
      <c r="C3696" s="502" t="e">
        <f>IF(Produit_Tarif_Stock!#REF!&lt;&gt;"",Produit_Tarif_Stock!#REF!,"")</f>
        <v>#REF!</v>
      </c>
      <c r="D3696" s="505" t="e">
        <f>IF(Produit_Tarif_Stock!#REF!&lt;&gt;"",Produit_Tarif_Stock!#REF!,"")</f>
        <v>#REF!</v>
      </c>
      <c r="E3696" s="514" t="e">
        <f>IF(Produit_Tarif_Stock!#REF!&lt;&gt;0,Produit_Tarif_Stock!#REF!,"")</f>
        <v>#REF!</v>
      </c>
      <c r="F3696" s="2" t="e">
        <f>IF(Produit_Tarif_Stock!#REF!&lt;&gt;"",Produit_Tarif_Stock!#REF!,"")</f>
        <v>#REF!</v>
      </c>
      <c r="G3696" s="506" t="e">
        <f>IF(Produit_Tarif_Stock!#REF!&lt;&gt;0,Produit_Tarif_Stock!#REF!,"")</f>
        <v>#REF!</v>
      </c>
      <c r="I3696" s="506" t="str">
        <f t="shared" si="116"/>
        <v/>
      </c>
      <c r="J3696" s="2" t="e">
        <f>IF(Produit_Tarif_Stock!#REF!&lt;&gt;0,Produit_Tarif_Stock!#REF!,"")</f>
        <v>#REF!</v>
      </c>
      <c r="K3696" s="2" t="e">
        <f>IF(Produit_Tarif_Stock!#REF!&lt;&gt;0,Produit_Tarif_Stock!#REF!,"")</f>
        <v>#REF!</v>
      </c>
      <c r="L3696" s="114" t="e">
        <f>IF(Produit_Tarif_Stock!#REF!&lt;&gt;0,Produit_Tarif_Stock!#REF!,"")</f>
        <v>#REF!</v>
      </c>
      <c r="M3696" s="114" t="e">
        <f>IF(Produit_Tarif_Stock!#REF!&lt;&gt;0,Produit_Tarif_Stock!#REF!,"")</f>
        <v>#REF!</v>
      </c>
      <c r="N3696" s="454"/>
      <c r="P3696" s="2" t="e">
        <f>IF(Produit_Tarif_Stock!#REF!&lt;&gt;0,Produit_Tarif_Stock!#REF!,"")</f>
        <v>#REF!</v>
      </c>
      <c r="Q3696" s="518" t="e">
        <f>IF(Produit_Tarif_Stock!#REF!&lt;&gt;0,(E3696-(E3696*H3696)-Produit_Tarif_Stock!#REF!)/Produit_Tarif_Stock!#REF!*100,(E3696-(E3696*H3696)-Produit_Tarif_Stock!#REF!)/Produit_Tarif_Stock!#REF!*100)</f>
        <v>#REF!</v>
      </c>
      <c r="R3696" s="523">
        <f t="shared" si="117"/>
        <v>0</v>
      </c>
      <c r="S3696" s="524" t="e">
        <f>Produit_Tarif_Stock!#REF!</f>
        <v>#REF!</v>
      </c>
    </row>
    <row r="3697" spans="1:19" ht="24.75" customHeight="1">
      <c r="A3697" s="228" t="e">
        <f>Produit_Tarif_Stock!#REF!</f>
        <v>#REF!</v>
      </c>
      <c r="B3697" s="118" t="e">
        <f>IF(Produit_Tarif_Stock!#REF!&lt;&gt;"",Produit_Tarif_Stock!#REF!,"")</f>
        <v>#REF!</v>
      </c>
      <c r="C3697" s="502" t="e">
        <f>IF(Produit_Tarif_Stock!#REF!&lt;&gt;"",Produit_Tarif_Stock!#REF!,"")</f>
        <v>#REF!</v>
      </c>
      <c r="D3697" s="505" t="e">
        <f>IF(Produit_Tarif_Stock!#REF!&lt;&gt;"",Produit_Tarif_Stock!#REF!,"")</f>
        <v>#REF!</v>
      </c>
      <c r="E3697" s="514" t="e">
        <f>IF(Produit_Tarif_Stock!#REF!&lt;&gt;0,Produit_Tarif_Stock!#REF!,"")</f>
        <v>#REF!</v>
      </c>
      <c r="F3697" s="2" t="e">
        <f>IF(Produit_Tarif_Stock!#REF!&lt;&gt;"",Produit_Tarif_Stock!#REF!,"")</f>
        <v>#REF!</v>
      </c>
      <c r="G3697" s="506" t="e">
        <f>IF(Produit_Tarif_Stock!#REF!&lt;&gt;0,Produit_Tarif_Stock!#REF!,"")</f>
        <v>#REF!</v>
      </c>
      <c r="I3697" s="506" t="str">
        <f t="shared" si="116"/>
        <v/>
      </c>
      <c r="J3697" s="2" t="e">
        <f>IF(Produit_Tarif_Stock!#REF!&lt;&gt;0,Produit_Tarif_Stock!#REF!,"")</f>
        <v>#REF!</v>
      </c>
      <c r="K3697" s="2" t="e">
        <f>IF(Produit_Tarif_Stock!#REF!&lt;&gt;0,Produit_Tarif_Stock!#REF!,"")</f>
        <v>#REF!</v>
      </c>
      <c r="L3697" s="114" t="e">
        <f>IF(Produit_Tarif_Stock!#REF!&lt;&gt;0,Produit_Tarif_Stock!#REF!,"")</f>
        <v>#REF!</v>
      </c>
      <c r="M3697" s="114" t="e">
        <f>IF(Produit_Tarif_Stock!#REF!&lt;&gt;0,Produit_Tarif_Stock!#REF!,"")</f>
        <v>#REF!</v>
      </c>
      <c r="N3697" s="454"/>
      <c r="P3697" s="2" t="e">
        <f>IF(Produit_Tarif_Stock!#REF!&lt;&gt;0,Produit_Tarif_Stock!#REF!,"")</f>
        <v>#REF!</v>
      </c>
      <c r="Q3697" s="518" t="e">
        <f>IF(Produit_Tarif_Stock!#REF!&lt;&gt;0,(E3697-(E3697*H3697)-Produit_Tarif_Stock!#REF!)/Produit_Tarif_Stock!#REF!*100,(E3697-(E3697*H3697)-Produit_Tarif_Stock!#REF!)/Produit_Tarif_Stock!#REF!*100)</f>
        <v>#REF!</v>
      </c>
      <c r="R3697" s="523">
        <f t="shared" si="117"/>
        <v>0</v>
      </c>
      <c r="S3697" s="524" t="e">
        <f>Produit_Tarif_Stock!#REF!</f>
        <v>#REF!</v>
      </c>
    </row>
    <row r="3698" spans="1:19" ht="24.75" customHeight="1">
      <c r="A3698" s="228" t="e">
        <f>Produit_Tarif_Stock!#REF!</f>
        <v>#REF!</v>
      </c>
      <c r="B3698" s="118" t="e">
        <f>IF(Produit_Tarif_Stock!#REF!&lt;&gt;"",Produit_Tarif_Stock!#REF!,"")</f>
        <v>#REF!</v>
      </c>
      <c r="C3698" s="502" t="e">
        <f>IF(Produit_Tarif_Stock!#REF!&lt;&gt;"",Produit_Tarif_Stock!#REF!,"")</f>
        <v>#REF!</v>
      </c>
      <c r="D3698" s="505" t="e">
        <f>IF(Produit_Tarif_Stock!#REF!&lt;&gt;"",Produit_Tarif_Stock!#REF!,"")</f>
        <v>#REF!</v>
      </c>
      <c r="E3698" s="514" t="e">
        <f>IF(Produit_Tarif_Stock!#REF!&lt;&gt;0,Produit_Tarif_Stock!#REF!,"")</f>
        <v>#REF!</v>
      </c>
      <c r="F3698" s="2" t="e">
        <f>IF(Produit_Tarif_Stock!#REF!&lt;&gt;"",Produit_Tarif_Stock!#REF!,"")</f>
        <v>#REF!</v>
      </c>
      <c r="G3698" s="506" t="e">
        <f>IF(Produit_Tarif_Stock!#REF!&lt;&gt;0,Produit_Tarif_Stock!#REF!,"")</f>
        <v>#REF!</v>
      </c>
      <c r="I3698" s="506" t="str">
        <f t="shared" si="116"/>
        <v/>
      </c>
      <c r="J3698" s="2" t="e">
        <f>IF(Produit_Tarif_Stock!#REF!&lt;&gt;0,Produit_Tarif_Stock!#REF!,"")</f>
        <v>#REF!</v>
      </c>
      <c r="K3698" s="2" t="e">
        <f>IF(Produit_Tarif_Stock!#REF!&lt;&gt;0,Produit_Tarif_Stock!#REF!,"")</f>
        <v>#REF!</v>
      </c>
      <c r="L3698" s="114" t="e">
        <f>IF(Produit_Tarif_Stock!#REF!&lt;&gt;0,Produit_Tarif_Stock!#REF!,"")</f>
        <v>#REF!</v>
      </c>
      <c r="M3698" s="114" t="e">
        <f>IF(Produit_Tarif_Stock!#REF!&lt;&gt;0,Produit_Tarif_Stock!#REF!,"")</f>
        <v>#REF!</v>
      </c>
      <c r="N3698" s="454"/>
      <c r="P3698" s="2" t="e">
        <f>IF(Produit_Tarif_Stock!#REF!&lt;&gt;0,Produit_Tarif_Stock!#REF!,"")</f>
        <v>#REF!</v>
      </c>
      <c r="Q3698" s="518" t="e">
        <f>IF(Produit_Tarif_Stock!#REF!&lt;&gt;0,(E3698-(E3698*H3698)-Produit_Tarif_Stock!#REF!)/Produit_Tarif_Stock!#REF!*100,(E3698-(E3698*H3698)-Produit_Tarif_Stock!#REF!)/Produit_Tarif_Stock!#REF!*100)</f>
        <v>#REF!</v>
      </c>
      <c r="R3698" s="523">
        <f t="shared" si="117"/>
        <v>0</v>
      </c>
      <c r="S3698" s="524" t="e">
        <f>Produit_Tarif_Stock!#REF!</f>
        <v>#REF!</v>
      </c>
    </row>
    <row r="3699" spans="1:19" ht="24.75" customHeight="1">
      <c r="A3699" s="228" t="e">
        <f>Produit_Tarif_Stock!#REF!</f>
        <v>#REF!</v>
      </c>
      <c r="B3699" s="118" t="e">
        <f>IF(Produit_Tarif_Stock!#REF!&lt;&gt;"",Produit_Tarif_Stock!#REF!,"")</f>
        <v>#REF!</v>
      </c>
      <c r="C3699" s="502" t="e">
        <f>IF(Produit_Tarif_Stock!#REF!&lt;&gt;"",Produit_Tarif_Stock!#REF!,"")</f>
        <v>#REF!</v>
      </c>
      <c r="D3699" s="505" t="e">
        <f>IF(Produit_Tarif_Stock!#REF!&lt;&gt;"",Produit_Tarif_Stock!#REF!,"")</f>
        <v>#REF!</v>
      </c>
      <c r="E3699" s="514" t="e">
        <f>IF(Produit_Tarif_Stock!#REF!&lt;&gt;0,Produit_Tarif_Stock!#REF!,"")</f>
        <v>#REF!</v>
      </c>
      <c r="F3699" s="2" t="e">
        <f>IF(Produit_Tarif_Stock!#REF!&lt;&gt;"",Produit_Tarif_Stock!#REF!,"")</f>
        <v>#REF!</v>
      </c>
      <c r="G3699" s="506" t="e">
        <f>IF(Produit_Tarif_Stock!#REF!&lt;&gt;0,Produit_Tarif_Stock!#REF!,"")</f>
        <v>#REF!</v>
      </c>
      <c r="I3699" s="506" t="str">
        <f t="shared" si="116"/>
        <v/>
      </c>
      <c r="J3699" s="2" t="e">
        <f>IF(Produit_Tarif_Stock!#REF!&lt;&gt;0,Produit_Tarif_Stock!#REF!,"")</f>
        <v>#REF!</v>
      </c>
      <c r="K3699" s="2" t="e">
        <f>IF(Produit_Tarif_Stock!#REF!&lt;&gt;0,Produit_Tarif_Stock!#REF!,"")</f>
        <v>#REF!</v>
      </c>
      <c r="L3699" s="114" t="e">
        <f>IF(Produit_Tarif_Stock!#REF!&lt;&gt;0,Produit_Tarif_Stock!#REF!,"")</f>
        <v>#REF!</v>
      </c>
      <c r="M3699" s="114" t="e">
        <f>IF(Produit_Tarif_Stock!#REF!&lt;&gt;0,Produit_Tarif_Stock!#REF!,"")</f>
        <v>#REF!</v>
      </c>
      <c r="N3699" s="454"/>
      <c r="P3699" s="2" t="e">
        <f>IF(Produit_Tarif_Stock!#REF!&lt;&gt;0,Produit_Tarif_Stock!#REF!,"")</f>
        <v>#REF!</v>
      </c>
      <c r="Q3699" s="518" t="e">
        <f>IF(Produit_Tarif_Stock!#REF!&lt;&gt;0,(E3699-(E3699*H3699)-Produit_Tarif_Stock!#REF!)/Produit_Tarif_Stock!#REF!*100,(E3699-(E3699*H3699)-Produit_Tarif_Stock!#REF!)/Produit_Tarif_Stock!#REF!*100)</f>
        <v>#REF!</v>
      </c>
      <c r="R3699" s="523">
        <f t="shared" si="117"/>
        <v>0</v>
      </c>
      <c r="S3699" s="524" t="e">
        <f>Produit_Tarif_Stock!#REF!</f>
        <v>#REF!</v>
      </c>
    </row>
    <row r="3700" spans="1:19" ht="24.75" customHeight="1">
      <c r="A3700" s="228" t="e">
        <f>Produit_Tarif_Stock!#REF!</f>
        <v>#REF!</v>
      </c>
      <c r="B3700" s="118" t="e">
        <f>IF(Produit_Tarif_Stock!#REF!&lt;&gt;"",Produit_Tarif_Stock!#REF!,"")</f>
        <v>#REF!</v>
      </c>
      <c r="C3700" s="502" t="e">
        <f>IF(Produit_Tarif_Stock!#REF!&lt;&gt;"",Produit_Tarif_Stock!#REF!,"")</f>
        <v>#REF!</v>
      </c>
      <c r="D3700" s="505" t="e">
        <f>IF(Produit_Tarif_Stock!#REF!&lt;&gt;"",Produit_Tarif_Stock!#REF!,"")</f>
        <v>#REF!</v>
      </c>
      <c r="E3700" s="514" t="e">
        <f>IF(Produit_Tarif_Stock!#REF!&lt;&gt;0,Produit_Tarif_Stock!#REF!,"")</f>
        <v>#REF!</v>
      </c>
      <c r="F3700" s="2" t="e">
        <f>IF(Produit_Tarif_Stock!#REF!&lt;&gt;"",Produit_Tarif_Stock!#REF!,"")</f>
        <v>#REF!</v>
      </c>
      <c r="G3700" s="506" t="e">
        <f>IF(Produit_Tarif_Stock!#REF!&lt;&gt;0,Produit_Tarif_Stock!#REF!,"")</f>
        <v>#REF!</v>
      </c>
      <c r="I3700" s="506" t="str">
        <f t="shared" si="116"/>
        <v/>
      </c>
      <c r="J3700" s="2" t="e">
        <f>IF(Produit_Tarif_Stock!#REF!&lt;&gt;0,Produit_Tarif_Stock!#REF!,"")</f>
        <v>#REF!</v>
      </c>
      <c r="K3700" s="2" t="e">
        <f>IF(Produit_Tarif_Stock!#REF!&lt;&gt;0,Produit_Tarif_Stock!#REF!,"")</f>
        <v>#REF!</v>
      </c>
      <c r="L3700" s="114" t="e">
        <f>IF(Produit_Tarif_Stock!#REF!&lt;&gt;0,Produit_Tarif_Stock!#REF!,"")</f>
        <v>#REF!</v>
      </c>
      <c r="M3700" s="114" t="e">
        <f>IF(Produit_Tarif_Stock!#REF!&lt;&gt;0,Produit_Tarif_Stock!#REF!,"")</f>
        <v>#REF!</v>
      </c>
      <c r="N3700" s="454"/>
      <c r="P3700" s="2" t="e">
        <f>IF(Produit_Tarif_Stock!#REF!&lt;&gt;0,Produit_Tarif_Stock!#REF!,"")</f>
        <v>#REF!</v>
      </c>
      <c r="Q3700" s="518" t="e">
        <f>IF(Produit_Tarif_Stock!#REF!&lt;&gt;0,(E3700-(E3700*H3700)-Produit_Tarif_Stock!#REF!)/Produit_Tarif_Stock!#REF!*100,(E3700-(E3700*H3700)-Produit_Tarif_Stock!#REF!)/Produit_Tarif_Stock!#REF!*100)</f>
        <v>#REF!</v>
      </c>
      <c r="R3700" s="523">
        <f t="shared" si="117"/>
        <v>0</v>
      </c>
      <c r="S3700" s="524" t="e">
        <f>Produit_Tarif_Stock!#REF!</f>
        <v>#REF!</v>
      </c>
    </row>
    <row r="3701" spans="1:19" ht="24.75" customHeight="1">
      <c r="A3701" s="228" t="e">
        <f>Produit_Tarif_Stock!#REF!</f>
        <v>#REF!</v>
      </c>
      <c r="B3701" s="118" t="e">
        <f>IF(Produit_Tarif_Stock!#REF!&lt;&gt;"",Produit_Tarif_Stock!#REF!,"")</f>
        <v>#REF!</v>
      </c>
      <c r="C3701" s="502" t="e">
        <f>IF(Produit_Tarif_Stock!#REF!&lt;&gt;"",Produit_Tarif_Stock!#REF!,"")</f>
        <v>#REF!</v>
      </c>
      <c r="D3701" s="505" t="e">
        <f>IF(Produit_Tarif_Stock!#REF!&lt;&gt;"",Produit_Tarif_Stock!#REF!,"")</f>
        <v>#REF!</v>
      </c>
      <c r="E3701" s="514" t="e">
        <f>IF(Produit_Tarif_Stock!#REF!&lt;&gt;0,Produit_Tarif_Stock!#REF!,"")</f>
        <v>#REF!</v>
      </c>
      <c r="F3701" s="2" t="e">
        <f>IF(Produit_Tarif_Stock!#REF!&lt;&gt;"",Produit_Tarif_Stock!#REF!,"")</f>
        <v>#REF!</v>
      </c>
      <c r="G3701" s="506" t="e">
        <f>IF(Produit_Tarif_Stock!#REF!&lt;&gt;0,Produit_Tarif_Stock!#REF!,"")</f>
        <v>#REF!</v>
      </c>
      <c r="I3701" s="506" t="str">
        <f t="shared" si="116"/>
        <v/>
      </c>
      <c r="J3701" s="2" t="e">
        <f>IF(Produit_Tarif_Stock!#REF!&lt;&gt;0,Produit_Tarif_Stock!#REF!,"")</f>
        <v>#REF!</v>
      </c>
      <c r="K3701" s="2" t="e">
        <f>IF(Produit_Tarif_Stock!#REF!&lt;&gt;0,Produit_Tarif_Stock!#REF!,"")</f>
        <v>#REF!</v>
      </c>
      <c r="L3701" s="114" t="e">
        <f>IF(Produit_Tarif_Stock!#REF!&lt;&gt;0,Produit_Tarif_Stock!#REF!,"")</f>
        <v>#REF!</v>
      </c>
      <c r="M3701" s="114" t="e">
        <f>IF(Produit_Tarif_Stock!#REF!&lt;&gt;0,Produit_Tarif_Stock!#REF!,"")</f>
        <v>#REF!</v>
      </c>
      <c r="N3701" s="454"/>
      <c r="P3701" s="2" t="e">
        <f>IF(Produit_Tarif_Stock!#REF!&lt;&gt;0,Produit_Tarif_Stock!#REF!,"")</f>
        <v>#REF!</v>
      </c>
      <c r="Q3701" s="518" t="e">
        <f>IF(Produit_Tarif_Stock!#REF!&lt;&gt;0,(E3701-(E3701*H3701)-Produit_Tarif_Stock!#REF!)/Produit_Tarif_Stock!#REF!*100,(E3701-(E3701*H3701)-Produit_Tarif_Stock!#REF!)/Produit_Tarif_Stock!#REF!*100)</f>
        <v>#REF!</v>
      </c>
      <c r="R3701" s="523">
        <f t="shared" si="117"/>
        <v>0</v>
      </c>
      <c r="S3701" s="524" t="e">
        <f>Produit_Tarif_Stock!#REF!</f>
        <v>#REF!</v>
      </c>
    </row>
    <row r="3702" spans="1:19" ht="24.75" customHeight="1">
      <c r="A3702" s="228" t="e">
        <f>Produit_Tarif_Stock!#REF!</f>
        <v>#REF!</v>
      </c>
      <c r="B3702" s="118" t="e">
        <f>IF(Produit_Tarif_Stock!#REF!&lt;&gt;"",Produit_Tarif_Stock!#REF!,"")</f>
        <v>#REF!</v>
      </c>
      <c r="C3702" s="502" t="e">
        <f>IF(Produit_Tarif_Stock!#REF!&lt;&gt;"",Produit_Tarif_Stock!#REF!,"")</f>
        <v>#REF!</v>
      </c>
      <c r="D3702" s="505" t="e">
        <f>IF(Produit_Tarif_Stock!#REF!&lt;&gt;"",Produit_Tarif_Stock!#REF!,"")</f>
        <v>#REF!</v>
      </c>
      <c r="E3702" s="514" t="e">
        <f>IF(Produit_Tarif_Stock!#REF!&lt;&gt;0,Produit_Tarif_Stock!#REF!,"")</f>
        <v>#REF!</v>
      </c>
      <c r="F3702" s="2" t="e">
        <f>IF(Produit_Tarif_Stock!#REF!&lt;&gt;"",Produit_Tarif_Stock!#REF!,"")</f>
        <v>#REF!</v>
      </c>
      <c r="G3702" s="506" t="e">
        <f>IF(Produit_Tarif_Stock!#REF!&lt;&gt;0,Produit_Tarif_Stock!#REF!,"")</f>
        <v>#REF!</v>
      </c>
      <c r="I3702" s="506" t="str">
        <f t="shared" si="116"/>
        <v/>
      </c>
      <c r="J3702" s="2" t="e">
        <f>IF(Produit_Tarif_Stock!#REF!&lt;&gt;0,Produit_Tarif_Stock!#REF!,"")</f>
        <v>#REF!</v>
      </c>
      <c r="K3702" s="2" t="e">
        <f>IF(Produit_Tarif_Stock!#REF!&lt;&gt;0,Produit_Tarif_Stock!#REF!,"")</f>
        <v>#REF!</v>
      </c>
      <c r="L3702" s="114" t="e">
        <f>IF(Produit_Tarif_Stock!#REF!&lt;&gt;0,Produit_Tarif_Stock!#REF!,"")</f>
        <v>#REF!</v>
      </c>
      <c r="M3702" s="114" t="e">
        <f>IF(Produit_Tarif_Stock!#REF!&lt;&gt;0,Produit_Tarif_Stock!#REF!,"")</f>
        <v>#REF!</v>
      </c>
      <c r="N3702" s="454"/>
      <c r="P3702" s="2" t="e">
        <f>IF(Produit_Tarif_Stock!#REF!&lt;&gt;0,Produit_Tarif_Stock!#REF!,"")</f>
        <v>#REF!</v>
      </c>
      <c r="Q3702" s="518" t="e">
        <f>IF(Produit_Tarif_Stock!#REF!&lt;&gt;0,(E3702-(E3702*H3702)-Produit_Tarif_Stock!#REF!)/Produit_Tarif_Stock!#REF!*100,(E3702-(E3702*H3702)-Produit_Tarif_Stock!#REF!)/Produit_Tarif_Stock!#REF!*100)</f>
        <v>#REF!</v>
      </c>
      <c r="R3702" s="523">
        <f t="shared" si="117"/>
        <v>0</v>
      </c>
      <c r="S3702" s="524" t="e">
        <f>Produit_Tarif_Stock!#REF!</f>
        <v>#REF!</v>
      </c>
    </row>
    <row r="3703" spans="1:19" ht="24.75" customHeight="1">
      <c r="A3703" s="228" t="e">
        <f>Produit_Tarif_Stock!#REF!</f>
        <v>#REF!</v>
      </c>
      <c r="B3703" s="118" t="e">
        <f>IF(Produit_Tarif_Stock!#REF!&lt;&gt;"",Produit_Tarif_Stock!#REF!,"")</f>
        <v>#REF!</v>
      </c>
      <c r="C3703" s="502" t="e">
        <f>IF(Produit_Tarif_Stock!#REF!&lt;&gt;"",Produit_Tarif_Stock!#REF!,"")</f>
        <v>#REF!</v>
      </c>
      <c r="D3703" s="505" t="e">
        <f>IF(Produit_Tarif_Stock!#REF!&lt;&gt;"",Produit_Tarif_Stock!#REF!,"")</f>
        <v>#REF!</v>
      </c>
      <c r="E3703" s="514" t="e">
        <f>IF(Produit_Tarif_Stock!#REF!&lt;&gt;0,Produit_Tarif_Stock!#REF!,"")</f>
        <v>#REF!</v>
      </c>
      <c r="F3703" s="2" t="e">
        <f>IF(Produit_Tarif_Stock!#REF!&lt;&gt;"",Produit_Tarif_Stock!#REF!,"")</f>
        <v>#REF!</v>
      </c>
      <c r="G3703" s="506" t="e">
        <f>IF(Produit_Tarif_Stock!#REF!&lt;&gt;0,Produit_Tarif_Stock!#REF!,"")</f>
        <v>#REF!</v>
      </c>
      <c r="I3703" s="506" t="str">
        <f t="shared" si="116"/>
        <v/>
      </c>
      <c r="J3703" s="2" t="e">
        <f>IF(Produit_Tarif_Stock!#REF!&lt;&gt;0,Produit_Tarif_Stock!#REF!,"")</f>
        <v>#REF!</v>
      </c>
      <c r="K3703" s="2" t="e">
        <f>IF(Produit_Tarif_Stock!#REF!&lt;&gt;0,Produit_Tarif_Stock!#REF!,"")</f>
        <v>#REF!</v>
      </c>
      <c r="L3703" s="114" t="e">
        <f>IF(Produit_Tarif_Stock!#REF!&lt;&gt;0,Produit_Tarif_Stock!#REF!,"")</f>
        <v>#REF!</v>
      </c>
      <c r="M3703" s="114" t="e">
        <f>IF(Produit_Tarif_Stock!#REF!&lt;&gt;0,Produit_Tarif_Stock!#REF!,"")</f>
        <v>#REF!</v>
      </c>
      <c r="N3703" s="454"/>
      <c r="P3703" s="2" t="e">
        <f>IF(Produit_Tarif_Stock!#REF!&lt;&gt;0,Produit_Tarif_Stock!#REF!,"")</f>
        <v>#REF!</v>
      </c>
      <c r="Q3703" s="518" t="e">
        <f>IF(Produit_Tarif_Stock!#REF!&lt;&gt;0,(E3703-(E3703*H3703)-Produit_Tarif_Stock!#REF!)/Produit_Tarif_Stock!#REF!*100,(E3703-(E3703*H3703)-Produit_Tarif_Stock!#REF!)/Produit_Tarif_Stock!#REF!*100)</f>
        <v>#REF!</v>
      </c>
      <c r="R3703" s="523">
        <f t="shared" si="117"/>
        <v>0</v>
      </c>
      <c r="S3703" s="524" t="e">
        <f>Produit_Tarif_Stock!#REF!</f>
        <v>#REF!</v>
      </c>
    </row>
    <row r="3704" spans="1:19" ht="24.75" customHeight="1">
      <c r="A3704" s="228" t="e">
        <f>Produit_Tarif_Stock!#REF!</f>
        <v>#REF!</v>
      </c>
      <c r="B3704" s="118" t="e">
        <f>IF(Produit_Tarif_Stock!#REF!&lt;&gt;"",Produit_Tarif_Stock!#REF!,"")</f>
        <v>#REF!</v>
      </c>
      <c r="C3704" s="502" t="e">
        <f>IF(Produit_Tarif_Stock!#REF!&lt;&gt;"",Produit_Tarif_Stock!#REF!,"")</f>
        <v>#REF!</v>
      </c>
      <c r="D3704" s="505" t="e">
        <f>IF(Produit_Tarif_Stock!#REF!&lt;&gt;"",Produit_Tarif_Stock!#REF!,"")</f>
        <v>#REF!</v>
      </c>
      <c r="E3704" s="514" t="e">
        <f>IF(Produit_Tarif_Stock!#REF!&lt;&gt;0,Produit_Tarif_Stock!#REF!,"")</f>
        <v>#REF!</v>
      </c>
      <c r="F3704" s="2" t="e">
        <f>IF(Produit_Tarif_Stock!#REF!&lt;&gt;"",Produit_Tarif_Stock!#REF!,"")</f>
        <v>#REF!</v>
      </c>
      <c r="G3704" s="506" t="e">
        <f>IF(Produit_Tarif_Stock!#REF!&lt;&gt;0,Produit_Tarif_Stock!#REF!,"")</f>
        <v>#REF!</v>
      </c>
      <c r="I3704" s="506" t="str">
        <f t="shared" si="116"/>
        <v/>
      </c>
      <c r="J3704" s="2" t="e">
        <f>IF(Produit_Tarif_Stock!#REF!&lt;&gt;0,Produit_Tarif_Stock!#REF!,"")</f>
        <v>#REF!</v>
      </c>
      <c r="K3704" s="2" t="e">
        <f>IF(Produit_Tarif_Stock!#REF!&lt;&gt;0,Produit_Tarif_Stock!#REF!,"")</f>
        <v>#REF!</v>
      </c>
      <c r="L3704" s="114" t="e">
        <f>IF(Produit_Tarif_Stock!#REF!&lt;&gt;0,Produit_Tarif_Stock!#REF!,"")</f>
        <v>#REF!</v>
      </c>
      <c r="M3704" s="114" t="e">
        <f>IF(Produit_Tarif_Stock!#REF!&lt;&gt;0,Produit_Tarif_Stock!#REF!,"")</f>
        <v>#REF!</v>
      </c>
      <c r="N3704" s="454"/>
      <c r="P3704" s="2" t="e">
        <f>IF(Produit_Tarif_Stock!#REF!&lt;&gt;0,Produit_Tarif_Stock!#REF!,"")</f>
        <v>#REF!</v>
      </c>
      <c r="Q3704" s="518" t="e">
        <f>IF(Produit_Tarif_Stock!#REF!&lt;&gt;0,(E3704-(E3704*H3704)-Produit_Tarif_Stock!#REF!)/Produit_Tarif_Stock!#REF!*100,(E3704-(E3704*H3704)-Produit_Tarif_Stock!#REF!)/Produit_Tarif_Stock!#REF!*100)</f>
        <v>#REF!</v>
      </c>
      <c r="R3704" s="523">
        <f t="shared" si="117"/>
        <v>0</v>
      </c>
      <c r="S3704" s="524" t="e">
        <f>Produit_Tarif_Stock!#REF!</f>
        <v>#REF!</v>
      </c>
    </row>
    <row r="3705" spans="1:19" ht="24.75" customHeight="1">
      <c r="A3705" s="228" t="e">
        <f>Produit_Tarif_Stock!#REF!</f>
        <v>#REF!</v>
      </c>
      <c r="B3705" s="118" t="e">
        <f>IF(Produit_Tarif_Stock!#REF!&lt;&gt;"",Produit_Tarif_Stock!#REF!,"")</f>
        <v>#REF!</v>
      </c>
      <c r="C3705" s="502" t="e">
        <f>IF(Produit_Tarif_Stock!#REF!&lt;&gt;"",Produit_Tarif_Stock!#REF!,"")</f>
        <v>#REF!</v>
      </c>
      <c r="D3705" s="505" t="e">
        <f>IF(Produit_Tarif_Stock!#REF!&lt;&gt;"",Produit_Tarif_Stock!#REF!,"")</f>
        <v>#REF!</v>
      </c>
      <c r="E3705" s="514" t="e">
        <f>IF(Produit_Tarif_Stock!#REF!&lt;&gt;0,Produit_Tarif_Stock!#REF!,"")</f>
        <v>#REF!</v>
      </c>
      <c r="F3705" s="2" t="e">
        <f>IF(Produit_Tarif_Stock!#REF!&lt;&gt;"",Produit_Tarif_Stock!#REF!,"")</f>
        <v>#REF!</v>
      </c>
      <c r="G3705" s="506" t="e">
        <f>IF(Produit_Tarif_Stock!#REF!&lt;&gt;0,Produit_Tarif_Stock!#REF!,"")</f>
        <v>#REF!</v>
      </c>
      <c r="I3705" s="506" t="str">
        <f t="shared" si="116"/>
        <v/>
      </c>
      <c r="J3705" s="2" t="e">
        <f>IF(Produit_Tarif_Stock!#REF!&lt;&gt;0,Produit_Tarif_Stock!#REF!,"")</f>
        <v>#REF!</v>
      </c>
      <c r="K3705" s="2" t="e">
        <f>IF(Produit_Tarif_Stock!#REF!&lt;&gt;0,Produit_Tarif_Stock!#REF!,"")</f>
        <v>#REF!</v>
      </c>
      <c r="L3705" s="114" t="e">
        <f>IF(Produit_Tarif_Stock!#REF!&lt;&gt;0,Produit_Tarif_Stock!#REF!,"")</f>
        <v>#REF!</v>
      </c>
      <c r="M3705" s="114" t="e">
        <f>IF(Produit_Tarif_Stock!#REF!&lt;&gt;0,Produit_Tarif_Stock!#REF!,"")</f>
        <v>#REF!</v>
      </c>
      <c r="N3705" s="454"/>
      <c r="P3705" s="2" t="e">
        <f>IF(Produit_Tarif_Stock!#REF!&lt;&gt;0,Produit_Tarif_Stock!#REF!,"")</f>
        <v>#REF!</v>
      </c>
      <c r="Q3705" s="518" t="e">
        <f>IF(Produit_Tarif_Stock!#REF!&lt;&gt;0,(E3705-(E3705*H3705)-Produit_Tarif_Stock!#REF!)/Produit_Tarif_Stock!#REF!*100,(E3705-(E3705*H3705)-Produit_Tarif_Stock!#REF!)/Produit_Tarif_Stock!#REF!*100)</f>
        <v>#REF!</v>
      </c>
      <c r="R3705" s="523">
        <f t="shared" si="117"/>
        <v>0</v>
      </c>
      <c r="S3705" s="524" t="e">
        <f>Produit_Tarif_Stock!#REF!</f>
        <v>#REF!</v>
      </c>
    </row>
    <row r="3706" spans="1:19" ht="24.75" customHeight="1">
      <c r="A3706" s="228" t="e">
        <f>Produit_Tarif_Stock!#REF!</f>
        <v>#REF!</v>
      </c>
      <c r="B3706" s="118" t="e">
        <f>IF(Produit_Tarif_Stock!#REF!&lt;&gt;"",Produit_Tarif_Stock!#REF!,"")</f>
        <v>#REF!</v>
      </c>
      <c r="C3706" s="502" t="e">
        <f>IF(Produit_Tarif_Stock!#REF!&lt;&gt;"",Produit_Tarif_Stock!#REF!,"")</f>
        <v>#REF!</v>
      </c>
      <c r="D3706" s="505" t="e">
        <f>IF(Produit_Tarif_Stock!#REF!&lt;&gt;"",Produit_Tarif_Stock!#REF!,"")</f>
        <v>#REF!</v>
      </c>
      <c r="E3706" s="514" t="e">
        <f>IF(Produit_Tarif_Stock!#REF!&lt;&gt;0,Produit_Tarif_Stock!#REF!,"")</f>
        <v>#REF!</v>
      </c>
      <c r="F3706" s="2" t="e">
        <f>IF(Produit_Tarif_Stock!#REF!&lt;&gt;"",Produit_Tarif_Stock!#REF!,"")</f>
        <v>#REF!</v>
      </c>
      <c r="G3706" s="506" t="e">
        <f>IF(Produit_Tarif_Stock!#REF!&lt;&gt;0,Produit_Tarif_Stock!#REF!,"")</f>
        <v>#REF!</v>
      </c>
      <c r="I3706" s="506" t="str">
        <f t="shared" si="116"/>
        <v/>
      </c>
      <c r="J3706" s="2" t="e">
        <f>IF(Produit_Tarif_Stock!#REF!&lt;&gt;0,Produit_Tarif_Stock!#REF!,"")</f>
        <v>#REF!</v>
      </c>
      <c r="K3706" s="2" t="e">
        <f>IF(Produit_Tarif_Stock!#REF!&lt;&gt;0,Produit_Tarif_Stock!#REF!,"")</f>
        <v>#REF!</v>
      </c>
      <c r="L3706" s="114" t="e">
        <f>IF(Produit_Tarif_Stock!#REF!&lt;&gt;0,Produit_Tarif_Stock!#REF!,"")</f>
        <v>#REF!</v>
      </c>
      <c r="M3706" s="114" t="e">
        <f>IF(Produit_Tarif_Stock!#REF!&lt;&gt;0,Produit_Tarif_Stock!#REF!,"")</f>
        <v>#REF!</v>
      </c>
      <c r="N3706" s="454"/>
      <c r="P3706" s="2" t="e">
        <f>IF(Produit_Tarif_Stock!#REF!&lt;&gt;0,Produit_Tarif_Stock!#REF!,"")</f>
        <v>#REF!</v>
      </c>
      <c r="Q3706" s="518" t="e">
        <f>IF(Produit_Tarif_Stock!#REF!&lt;&gt;0,(E3706-(E3706*H3706)-Produit_Tarif_Stock!#REF!)/Produit_Tarif_Stock!#REF!*100,(E3706-(E3706*H3706)-Produit_Tarif_Stock!#REF!)/Produit_Tarif_Stock!#REF!*100)</f>
        <v>#REF!</v>
      </c>
      <c r="R3706" s="523">
        <f t="shared" si="117"/>
        <v>0</v>
      </c>
      <c r="S3706" s="524" t="e">
        <f>Produit_Tarif_Stock!#REF!</f>
        <v>#REF!</v>
      </c>
    </row>
    <row r="3707" spans="1:19" ht="24.75" customHeight="1">
      <c r="A3707" s="228" t="e">
        <f>Produit_Tarif_Stock!#REF!</f>
        <v>#REF!</v>
      </c>
      <c r="B3707" s="118" t="e">
        <f>IF(Produit_Tarif_Stock!#REF!&lt;&gt;"",Produit_Tarif_Stock!#REF!,"")</f>
        <v>#REF!</v>
      </c>
      <c r="C3707" s="502" t="e">
        <f>IF(Produit_Tarif_Stock!#REF!&lt;&gt;"",Produit_Tarif_Stock!#REF!,"")</f>
        <v>#REF!</v>
      </c>
      <c r="D3707" s="505" t="e">
        <f>IF(Produit_Tarif_Stock!#REF!&lt;&gt;"",Produit_Tarif_Stock!#REF!,"")</f>
        <v>#REF!</v>
      </c>
      <c r="E3707" s="514" t="e">
        <f>IF(Produit_Tarif_Stock!#REF!&lt;&gt;0,Produit_Tarif_Stock!#REF!,"")</f>
        <v>#REF!</v>
      </c>
      <c r="F3707" s="2" t="e">
        <f>IF(Produit_Tarif_Stock!#REF!&lt;&gt;"",Produit_Tarif_Stock!#REF!,"")</f>
        <v>#REF!</v>
      </c>
      <c r="G3707" s="506" t="e">
        <f>IF(Produit_Tarif_Stock!#REF!&lt;&gt;0,Produit_Tarif_Stock!#REF!,"")</f>
        <v>#REF!</v>
      </c>
      <c r="I3707" s="506" t="str">
        <f t="shared" si="116"/>
        <v/>
      </c>
      <c r="J3707" s="2" t="e">
        <f>IF(Produit_Tarif_Stock!#REF!&lt;&gt;0,Produit_Tarif_Stock!#REF!,"")</f>
        <v>#REF!</v>
      </c>
      <c r="K3707" s="2" t="e">
        <f>IF(Produit_Tarif_Stock!#REF!&lt;&gt;0,Produit_Tarif_Stock!#REF!,"")</f>
        <v>#REF!</v>
      </c>
      <c r="L3707" s="114" t="e">
        <f>IF(Produit_Tarif_Stock!#REF!&lt;&gt;0,Produit_Tarif_Stock!#REF!,"")</f>
        <v>#REF!</v>
      </c>
      <c r="M3707" s="114" t="e">
        <f>IF(Produit_Tarif_Stock!#REF!&lt;&gt;0,Produit_Tarif_Stock!#REF!,"")</f>
        <v>#REF!</v>
      </c>
      <c r="N3707" s="454"/>
      <c r="P3707" s="2" t="e">
        <f>IF(Produit_Tarif_Stock!#REF!&lt;&gt;0,Produit_Tarif_Stock!#REF!,"")</f>
        <v>#REF!</v>
      </c>
      <c r="Q3707" s="518" t="e">
        <f>IF(Produit_Tarif_Stock!#REF!&lt;&gt;0,(E3707-(E3707*H3707)-Produit_Tarif_Stock!#REF!)/Produit_Tarif_Stock!#REF!*100,(E3707-(E3707*H3707)-Produit_Tarif_Stock!#REF!)/Produit_Tarif_Stock!#REF!*100)</f>
        <v>#REF!</v>
      </c>
      <c r="R3707" s="523">
        <f t="shared" si="117"/>
        <v>0</v>
      </c>
      <c r="S3707" s="524" t="e">
        <f>Produit_Tarif_Stock!#REF!</f>
        <v>#REF!</v>
      </c>
    </row>
    <row r="3708" spans="1:19" ht="24.75" customHeight="1">
      <c r="A3708" s="228" t="e">
        <f>Produit_Tarif_Stock!#REF!</f>
        <v>#REF!</v>
      </c>
      <c r="B3708" s="118" t="e">
        <f>IF(Produit_Tarif_Stock!#REF!&lt;&gt;"",Produit_Tarif_Stock!#REF!,"")</f>
        <v>#REF!</v>
      </c>
      <c r="C3708" s="502" t="e">
        <f>IF(Produit_Tarif_Stock!#REF!&lt;&gt;"",Produit_Tarif_Stock!#REF!,"")</f>
        <v>#REF!</v>
      </c>
      <c r="D3708" s="505" t="e">
        <f>IF(Produit_Tarif_Stock!#REF!&lt;&gt;"",Produit_Tarif_Stock!#REF!,"")</f>
        <v>#REF!</v>
      </c>
      <c r="E3708" s="514" t="e">
        <f>IF(Produit_Tarif_Stock!#REF!&lt;&gt;0,Produit_Tarif_Stock!#REF!,"")</f>
        <v>#REF!</v>
      </c>
      <c r="F3708" s="2" t="e">
        <f>IF(Produit_Tarif_Stock!#REF!&lt;&gt;"",Produit_Tarif_Stock!#REF!,"")</f>
        <v>#REF!</v>
      </c>
      <c r="G3708" s="506" t="e">
        <f>IF(Produit_Tarif_Stock!#REF!&lt;&gt;0,Produit_Tarif_Stock!#REF!,"")</f>
        <v>#REF!</v>
      </c>
      <c r="I3708" s="506" t="str">
        <f t="shared" si="116"/>
        <v/>
      </c>
      <c r="J3708" s="2" t="e">
        <f>IF(Produit_Tarif_Stock!#REF!&lt;&gt;0,Produit_Tarif_Stock!#REF!,"")</f>
        <v>#REF!</v>
      </c>
      <c r="K3708" s="2" t="e">
        <f>IF(Produit_Tarif_Stock!#REF!&lt;&gt;0,Produit_Tarif_Stock!#REF!,"")</f>
        <v>#REF!</v>
      </c>
      <c r="L3708" s="114" t="e">
        <f>IF(Produit_Tarif_Stock!#REF!&lt;&gt;0,Produit_Tarif_Stock!#REF!,"")</f>
        <v>#REF!</v>
      </c>
      <c r="M3708" s="114" t="e">
        <f>IF(Produit_Tarif_Stock!#REF!&lt;&gt;0,Produit_Tarif_Stock!#REF!,"")</f>
        <v>#REF!</v>
      </c>
      <c r="N3708" s="454"/>
      <c r="P3708" s="2" t="e">
        <f>IF(Produit_Tarif_Stock!#REF!&lt;&gt;0,Produit_Tarif_Stock!#REF!,"")</f>
        <v>#REF!</v>
      </c>
      <c r="Q3708" s="518" t="e">
        <f>IF(Produit_Tarif_Stock!#REF!&lt;&gt;0,(E3708-(E3708*H3708)-Produit_Tarif_Stock!#REF!)/Produit_Tarif_Stock!#REF!*100,(E3708-(E3708*H3708)-Produit_Tarif_Stock!#REF!)/Produit_Tarif_Stock!#REF!*100)</f>
        <v>#REF!</v>
      </c>
      <c r="R3708" s="523">
        <f t="shared" si="117"/>
        <v>0</v>
      </c>
      <c r="S3708" s="524" t="e">
        <f>Produit_Tarif_Stock!#REF!</f>
        <v>#REF!</v>
      </c>
    </row>
    <row r="3709" spans="1:19" ht="24.75" customHeight="1">
      <c r="A3709" s="228" t="e">
        <f>Produit_Tarif_Stock!#REF!</f>
        <v>#REF!</v>
      </c>
      <c r="B3709" s="118" t="e">
        <f>IF(Produit_Tarif_Stock!#REF!&lt;&gt;"",Produit_Tarif_Stock!#REF!,"")</f>
        <v>#REF!</v>
      </c>
      <c r="C3709" s="502" t="e">
        <f>IF(Produit_Tarif_Stock!#REF!&lt;&gt;"",Produit_Tarif_Stock!#REF!,"")</f>
        <v>#REF!</v>
      </c>
      <c r="D3709" s="505" t="e">
        <f>IF(Produit_Tarif_Stock!#REF!&lt;&gt;"",Produit_Tarif_Stock!#REF!,"")</f>
        <v>#REF!</v>
      </c>
      <c r="E3709" s="514" t="e">
        <f>IF(Produit_Tarif_Stock!#REF!&lt;&gt;0,Produit_Tarif_Stock!#REF!,"")</f>
        <v>#REF!</v>
      </c>
      <c r="F3709" s="2" t="e">
        <f>IF(Produit_Tarif_Stock!#REF!&lt;&gt;"",Produit_Tarif_Stock!#REF!,"")</f>
        <v>#REF!</v>
      </c>
      <c r="G3709" s="506" t="e">
        <f>IF(Produit_Tarif_Stock!#REF!&lt;&gt;0,Produit_Tarif_Stock!#REF!,"")</f>
        <v>#REF!</v>
      </c>
      <c r="I3709" s="506" t="str">
        <f t="shared" si="116"/>
        <v/>
      </c>
      <c r="J3709" s="2" t="e">
        <f>IF(Produit_Tarif_Stock!#REF!&lt;&gt;0,Produit_Tarif_Stock!#REF!,"")</f>
        <v>#REF!</v>
      </c>
      <c r="K3709" s="2" t="e">
        <f>IF(Produit_Tarif_Stock!#REF!&lt;&gt;0,Produit_Tarif_Stock!#REF!,"")</f>
        <v>#REF!</v>
      </c>
      <c r="L3709" s="114" t="e">
        <f>IF(Produit_Tarif_Stock!#REF!&lt;&gt;0,Produit_Tarif_Stock!#REF!,"")</f>
        <v>#REF!</v>
      </c>
      <c r="M3709" s="114" t="e">
        <f>IF(Produit_Tarif_Stock!#REF!&lt;&gt;0,Produit_Tarif_Stock!#REF!,"")</f>
        <v>#REF!</v>
      </c>
      <c r="N3709" s="454"/>
      <c r="P3709" s="2" t="e">
        <f>IF(Produit_Tarif_Stock!#REF!&lt;&gt;0,Produit_Tarif_Stock!#REF!,"")</f>
        <v>#REF!</v>
      </c>
      <c r="Q3709" s="518" t="e">
        <f>IF(Produit_Tarif_Stock!#REF!&lt;&gt;0,(E3709-(E3709*H3709)-Produit_Tarif_Stock!#REF!)/Produit_Tarif_Stock!#REF!*100,(E3709-(E3709*H3709)-Produit_Tarif_Stock!#REF!)/Produit_Tarif_Stock!#REF!*100)</f>
        <v>#REF!</v>
      </c>
      <c r="R3709" s="523">
        <f t="shared" si="117"/>
        <v>0</v>
      </c>
      <c r="S3709" s="524" t="e">
        <f>Produit_Tarif_Stock!#REF!</f>
        <v>#REF!</v>
      </c>
    </row>
    <row r="3710" spans="1:19" ht="24.75" customHeight="1">
      <c r="A3710" s="228" t="e">
        <f>Produit_Tarif_Stock!#REF!</f>
        <v>#REF!</v>
      </c>
      <c r="B3710" s="118" t="e">
        <f>IF(Produit_Tarif_Stock!#REF!&lt;&gt;"",Produit_Tarif_Stock!#REF!,"")</f>
        <v>#REF!</v>
      </c>
      <c r="C3710" s="502" t="e">
        <f>IF(Produit_Tarif_Stock!#REF!&lt;&gt;"",Produit_Tarif_Stock!#REF!,"")</f>
        <v>#REF!</v>
      </c>
      <c r="D3710" s="505" t="e">
        <f>IF(Produit_Tarif_Stock!#REF!&lt;&gt;"",Produit_Tarif_Stock!#REF!,"")</f>
        <v>#REF!</v>
      </c>
      <c r="E3710" s="514" t="e">
        <f>IF(Produit_Tarif_Stock!#REF!&lt;&gt;0,Produit_Tarif_Stock!#REF!,"")</f>
        <v>#REF!</v>
      </c>
      <c r="F3710" s="2" t="e">
        <f>IF(Produit_Tarif_Stock!#REF!&lt;&gt;"",Produit_Tarif_Stock!#REF!,"")</f>
        <v>#REF!</v>
      </c>
      <c r="G3710" s="506" t="e">
        <f>IF(Produit_Tarif_Stock!#REF!&lt;&gt;0,Produit_Tarif_Stock!#REF!,"")</f>
        <v>#REF!</v>
      </c>
      <c r="I3710" s="506" t="str">
        <f t="shared" si="116"/>
        <v/>
      </c>
      <c r="J3710" s="2" t="e">
        <f>IF(Produit_Tarif_Stock!#REF!&lt;&gt;0,Produit_Tarif_Stock!#REF!,"")</f>
        <v>#REF!</v>
      </c>
      <c r="K3710" s="2" t="e">
        <f>IF(Produit_Tarif_Stock!#REF!&lt;&gt;0,Produit_Tarif_Stock!#REF!,"")</f>
        <v>#REF!</v>
      </c>
      <c r="L3710" s="114" t="e">
        <f>IF(Produit_Tarif_Stock!#REF!&lt;&gt;0,Produit_Tarif_Stock!#REF!,"")</f>
        <v>#REF!</v>
      </c>
      <c r="M3710" s="114" t="e">
        <f>IF(Produit_Tarif_Stock!#REF!&lt;&gt;0,Produit_Tarif_Stock!#REF!,"")</f>
        <v>#REF!</v>
      </c>
      <c r="N3710" s="454"/>
      <c r="P3710" s="2" t="e">
        <f>IF(Produit_Tarif_Stock!#REF!&lt;&gt;0,Produit_Tarif_Stock!#REF!,"")</f>
        <v>#REF!</v>
      </c>
      <c r="Q3710" s="518" t="e">
        <f>IF(Produit_Tarif_Stock!#REF!&lt;&gt;0,(E3710-(E3710*H3710)-Produit_Tarif_Stock!#REF!)/Produit_Tarif_Stock!#REF!*100,(E3710-(E3710*H3710)-Produit_Tarif_Stock!#REF!)/Produit_Tarif_Stock!#REF!*100)</f>
        <v>#REF!</v>
      </c>
      <c r="R3710" s="523">
        <f t="shared" si="117"/>
        <v>0</v>
      </c>
      <c r="S3710" s="524" t="e">
        <f>Produit_Tarif_Stock!#REF!</f>
        <v>#REF!</v>
      </c>
    </row>
    <row r="3711" spans="1:19" ht="24.75" customHeight="1">
      <c r="A3711" s="228" t="e">
        <f>Produit_Tarif_Stock!#REF!</f>
        <v>#REF!</v>
      </c>
      <c r="B3711" s="118" t="e">
        <f>IF(Produit_Tarif_Stock!#REF!&lt;&gt;"",Produit_Tarif_Stock!#REF!,"")</f>
        <v>#REF!</v>
      </c>
      <c r="C3711" s="502" t="e">
        <f>IF(Produit_Tarif_Stock!#REF!&lt;&gt;"",Produit_Tarif_Stock!#REF!,"")</f>
        <v>#REF!</v>
      </c>
      <c r="D3711" s="505" t="e">
        <f>IF(Produit_Tarif_Stock!#REF!&lt;&gt;"",Produit_Tarif_Stock!#REF!,"")</f>
        <v>#REF!</v>
      </c>
      <c r="E3711" s="514" t="e">
        <f>IF(Produit_Tarif_Stock!#REF!&lt;&gt;0,Produit_Tarif_Stock!#REF!,"")</f>
        <v>#REF!</v>
      </c>
      <c r="F3711" s="2" t="e">
        <f>IF(Produit_Tarif_Stock!#REF!&lt;&gt;"",Produit_Tarif_Stock!#REF!,"")</f>
        <v>#REF!</v>
      </c>
      <c r="G3711" s="506" t="e">
        <f>IF(Produit_Tarif_Stock!#REF!&lt;&gt;0,Produit_Tarif_Stock!#REF!,"")</f>
        <v>#REF!</v>
      </c>
      <c r="I3711" s="506" t="str">
        <f t="shared" si="116"/>
        <v/>
      </c>
      <c r="J3711" s="2" t="e">
        <f>IF(Produit_Tarif_Stock!#REF!&lt;&gt;0,Produit_Tarif_Stock!#REF!,"")</f>
        <v>#REF!</v>
      </c>
      <c r="K3711" s="2" t="e">
        <f>IF(Produit_Tarif_Stock!#REF!&lt;&gt;0,Produit_Tarif_Stock!#REF!,"")</f>
        <v>#REF!</v>
      </c>
      <c r="L3711" s="114" t="e">
        <f>IF(Produit_Tarif_Stock!#REF!&lt;&gt;0,Produit_Tarif_Stock!#REF!,"")</f>
        <v>#REF!</v>
      </c>
      <c r="M3711" s="114" t="e">
        <f>IF(Produit_Tarif_Stock!#REF!&lt;&gt;0,Produit_Tarif_Stock!#REF!,"")</f>
        <v>#REF!</v>
      </c>
      <c r="N3711" s="454"/>
      <c r="P3711" s="2" t="e">
        <f>IF(Produit_Tarif_Stock!#REF!&lt;&gt;0,Produit_Tarif_Stock!#REF!,"")</f>
        <v>#REF!</v>
      </c>
      <c r="Q3711" s="518" t="e">
        <f>IF(Produit_Tarif_Stock!#REF!&lt;&gt;0,(E3711-(E3711*H3711)-Produit_Tarif_Stock!#REF!)/Produit_Tarif_Stock!#REF!*100,(E3711-(E3711*H3711)-Produit_Tarif_Stock!#REF!)/Produit_Tarif_Stock!#REF!*100)</f>
        <v>#REF!</v>
      </c>
      <c r="R3711" s="523">
        <f t="shared" si="117"/>
        <v>0</v>
      </c>
      <c r="S3711" s="524" t="e">
        <f>Produit_Tarif_Stock!#REF!</f>
        <v>#REF!</v>
      </c>
    </row>
    <row r="3712" spans="1:19" ht="24.75" customHeight="1">
      <c r="A3712" s="228" t="e">
        <f>Produit_Tarif_Stock!#REF!</f>
        <v>#REF!</v>
      </c>
      <c r="B3712" s="118" t="e">
        <f>IF(Produit_Tarif_Stock!#REF!&lt;&gt;"",Produit_Tarif_Stock!#REF!,"")</f>
        <v>#REF!</v>
      </c>
      <c r="C3712" s="502" t="e">
        <f>IF(Produit_Tarif_Stock!#REF!&lt;&gt;"",Produit_Tarif_Stock!#REF!,"")</f>
        <v>#REF!</v>
      </c>
      <c r="D3712" s="505" t="e">
        <f>IF(Produit_Tarif_Stock!#REF!&lt;&gt;"",Produit_Tarif_Stock!#REF!,"")</f>
        <v>#REF!</v>
      </c>
      <c r="E3712" s="514" t="e">
        <f>IF(Produit_Tarif_Stock!#REF!&lt;&gt;0,Produit_Tarif_Stock!#REF!,"")</f>
        <v>#REF!</v>
      </c>
      <c r="F3712" s="2" t="e">
        <f>IF(Produit_Tarif_Stock!#REF!&lt;&gt;"",Produit_Tarif_Stock!#REF!,"")</f>
        <v>#REF!</v>
      </c>
      <c r="G3712" s="506" t="e">
        <f>IF(Produit_Tarif_Stock!#REF!&lt;&gt;0,Produit_Tarif_Stock!#REF!,"")</f>
        <v>#REF!</v>
      </c>
      <c r="I3712" s="506" t="str">
        <f t="shared" si="116"/>
        <v/>
      </c>
      <c r="J3712" s="2" t="e">
        <f>IF(Produit_Tarif_Stock!#REF!&lt;&gt;0,Produit_Tarif_Stock!#REF!,"")</f>
        <v>#REF!</v>
      </c>
      <c r="K3712" s="2" t="e">
        <f>IF(Produit_Tarif_Stock!#REF!&lt;&gt;0,Produit_Tarif_Stock!#REF!,"")</f>
        <v>#REF!</v>
      </c>
      <c r="L3712" s="114" t="e">
        <f>IF(Produit_Tarif_Stock!#REF!&lt;&gt;0,Produit_Tarif_Stock!#REF!,"")</f>
        <v>#REF!</v>
      </c>
      <c r="M3712" s="114" t="e">
        <f>IF(Produit_Tarif_Stock!#REF!&lt;&gt;0,Produit_Tarif_Stock!#REF!,"")</f>
        <v>#REF!</v>
      </c>
      <c r="N3712" s="454"/>
      <c r="P3712" s="2" t="e">
        <f>IF(Produit_Tarif_Stock!#REF!&lt;&gt;0,Produit_Tarif_Stock!#REF!,"")</f>
        <v>#REF!</v>
      </c>
      <c r="Q3712" s="518" t="e">
        <f>IF(Produit_Tarif_Stock!#REF!&lt;&gt;0,(E3712-(E3712*H3712)-Produit_Tarif_Stock!#REF!)/Produit_Tarif_Stock!#REF!*100,(E3712-(E3712*H3712)-Produit_Tarif_Stock!#REF!)/Produit_Tarif_Stock!#REF!*100)</f>
        <v>#REF!</v>
      </c>
      <c r="R3712" s="523">
        <f t="shared" si="117"/>
        <v>0</v>
      </c>
      <c r="S3712" s="524" t="e">
        <f>Produit_Tarif_Stock!#REF!</f>
        <v>#REF!</v>
      </c>
    </row>
    <row r="3713" spans="1:19" ht="24.75" customHeight="1">
      <c r="A3713" s="228" t="e">
        <f>Produit_Tarif_Stock!#REF!</f>
        <v>#REF!</v>
      </c>
      <c r="B3713" s="118" t="e">
        <f>IF(Produit_Tarif_Stock!#REF!&lt;&gt;"",Produit_Tarif_Stock!#REF!,"")</f>
        <v>#REF!</v>
      </c>
      <c r="C3713" s="502" t="e">
        <f>IF(Produit_Tarif_Stock!#REF!&lt;&gt;"",Produit_Tarif_Stock!#REF!,"")</f>
        <v>#REF!</v>
      </c>
      <c r="D3713" s="505" t="e">
        <f>IF(Produit_Tarif_Stock!#REF!&lt;&gt;"",Produit_Tarif_Stock!#REF!,"")</f>
        <v>#REF!</v>
      </c>
      <c r="E3713" s="514" t="e">
        <f>IF(Produit_Tarif_Stock!#REF!&lt;&gt;0,Produit_Tarif_Stock!#REF!,"")</f>
        <v>#REF!</v>
      </c>
      <c r="F3713" s="2" t="e">
        <f>IF(Produit_Tarif_Stock!#REF!&lt;&gt;"",Produit_Tarif_Stock!#REF!,"")</f>
        <v>#REF!</v>
      </c>
      <c r="G3713" s="506" t="e">
        <f>IF(Produit_Tarif_Stock!#REF!&lt;&gt;0,Produit_Tarif_Stock!#REF!,"")</f>
        <v>#REF!</v>
      </c>
      <c r="I3713" s="506" t="str">
        <f t="shared" si="116"/>
        <v/>
      </c>
      <c r="J3713" s="2" t="e">
        <f>IF(Produit_Tarif_Stock!#REF!&lt;&gt;0,Produit_Tarif_Stock!#REF!,"")</f>
        <v>#REF!</v>
      </c>
      <c r="K3713" s="2" t="e">
        <f>IF(Produit_Tarif_Stock!#REF!&lt;&gt;0,Produit_Tarif_Stock!#REF!,"")</f>
        <v>#REF!</v>
      </c>
      <c r="L3713" s="114" t="e">
        <f>IF(Produit_Tarif_Stock!#REF!&lt;&gt;0,Produit_Tarif_Stock!#REF!,"")</f>
        <v>#REF!</v>
      </c>
      <c r="M3713" s="114" t="e">
        <f>IF(Produit_Tarif_Stock!#REF!&lt;&gt;0,Produit_Tarif_Stock!#REF!,"")</f>
        <v>#REF!</v>
      </c>
      <c r="N3713" s="454"/>
      <c r="P3713" s="2" t="e">
        <f>IF(Produit_Tarif_Stock!#REF!&lt;&gt;0,Produit_Tarif_Stock!#REF!,"")</f>
        <v>#REF!</v>
      </c>
      <c r="Q3713" s="518" t="e">
        <f>IF(Produit_Tarif_Stock!#REF!&lt;&gt;0,(E3713-(E3713*H3713)-Produit_Tarif_Stock!#REF!)/Produit_Tarif_Stock!#REF!*100,(E3713-(E3713*H3713)-Produit_Tarif_Stock!#REF!)/Produit_Tarif_Stock!#REF!*100)</f>
        <v>#REF!</v>
      </c>
      <c r="R3713" s="523">
        <f t="shared" si="117"/>
        <v>0</v>
      </c>
      <c r="S3713" s="524" t="e">
        <f>Produit_Tarif_Stock!#REF!</f>
        <v>#REF!</v>
      </c>
    </row>
    <row r="3714" spans="1:19" ht="24.75" customHeight="1">
      <c r="A3714" s="228" t="e">
        <f>Produit_Tarif_Stock!#REF!</f>
        <v>#REF!</v>
      </c>
      <c r="B3714" s="118" t="e">
        <f>IF(Produit_Tarif_Stock!#REF!&lt;&gt;"",Produit_Tarif_Stock!#REF!,"")</f>
        <v>#REF!</v>
      </c>
      <c r="C3714" s="502" t="e">
        <f>IF(Produit_Tarif_Stock!#REF!&lt;&gt;"",Produit_Tarif_Stock!#REF!,"")</f>
        <v>#REF!</v>
      </c>
      <c r="D3714" s="505" t="e">
        <f>IF(Produit_Tarif_Stock!#REF!&lt;&gt;"",Produit_Tarif_Stock!#REF!,"")</f>
        <v>#REF!</v>
      </c>
      <c r="E3714" s="514" t="e">
        <f>IF(Produit_Tarif_Stock!#REF!&lt;&gt;0,Produit_Tarif_Stock!#REF!,"")</f>
        <v>#REF!</v>
      </c>
      <c r="F3714" s="2" t="e">
        <f>IF(Produit_Tarif_Stock!#REF!&lt;&gt;"",Produit_Tarif_Stock!#REF!,"")</f>
        <v>#REF!</v>
      </c>
      <c r="G3714" s="506" t="e">
        <f>IF(Produit_Tarif_Stock!#REF!&lt;&gt;0,Produit_Tarif_Stock!#REF!,"")</f>
        <v>#REF!</v>
      </c>
      <c r="I3714" s="506" t="str">
        <f t="shared" si="116"/>
        <v/>
      </c>
      <c r="J3714" s="2" t="e">
        <f>IF(Produit_Tarif_Stock!#REF!&lt;&gt;0,Produit_Tarif_Stock!#REF!,"")</f>
        <v>#REF!</v>
      </c>
      <c r="K3714" s="2" t="e">
        <f>IF(Produit_Tarif_Stock!#REF!&lt;&gt;0,Produit_Tarif_Stock!#REF!,"")</f>
        <v>#REF!</v>
      </c>
      <c r="L3714" s="114" t="e">
        <f>IF(Produit_Tarif_Stock!#REF!&lt;&gt;0,Produit_Tarif_Stock!#REF!,"")</f>
        <v>#REF!</v>
      </c>
      <c r="M3714" s="114" t="e">
        <f>IF(Produit_Tarif_Stock!#REF!&lt;&gt;0,Produit_Tarif_Stock!#REF!,"")</f>
        <v>#REF!</v>
      </c>
      <c r="N3714" s="454"/>
      <c r="P3714" s="2" t="e">
        <f>IF(Produit_Tarif_Stock!#REF!&lt;&gt;0,Produit_Tarif_Stock!#REF!,"")</f>
        <v>#REF!</v>
      </c>
      <c r="Q3714" s="518" t="e">
        <f>IF(Produit_Tarif_Stock!#REF!&lt;&gt;0,(E3714-(E3714*H3714)-Produit_Tarif_Stock!#REF!)/Produit_Tarif_Stock!#REF!*100,(E3714-(E3714*H3714)-Produit_Tarif_Stock!#REF!)/Produit_Tarif_Stock!#REF!*100)</f>
        <v>#REF!</v>
      </c>
      <c r="R3714" s="523">
        <f t="shared" si="117"/>
        <v>0</v>
      </c>
      <c r="S3714" s="524" t="e">
        <f>Produit_Tarif_Stock!#REF!</f>
        <v>#REF!</v>
      </c>
    </row>
    <row r="3715" spans="1:19" ht="24.75" customHeight="1">
      <c r="A3715" s="228" t="e">
        <f>Produit_Tarif_Stock!#REF!</f>
        <v>#REF!</v>
      </c>
      <c r="B3715" s="118" t="e">
        <f>IF(Produit_Tarif_Stock!#REF!&lt;&gt;"",Produit_Tarif_Stock!#REF!,"")</f>
        <v>#REF!</v>
      </c>
      <c r="C3715" s="502" t="e">
        <f>IF(Produit_Tarif_Stock!#REF!&lt;&gt;"",Produit_Tarif_Stock!#REF!,"")</f>
        <v>#REF!</v>
      </c>
      <c r="D3715" s="505" t="e">
        <f>IF(Produit_Tarif_Stock!#REF!&lt;&gt;"",Produit_Tarif_Stock!#REF!,"")</f>
        <v>#REF!</v>
      </c>
      <c r="E3715" s="514" t="e">
        <f>IF(Produit_Tarif_Stock!#REF!&lt;&gt;0,Produit_Tarif_Stock!#REF!,"")</f>
        <v>#REF!</v>
      </c>
      <c r="F3715" s="2" t="e">
        <f>IF(Produit_Tarif_Stock!#REF!&lt;&gt;"",Produit_Tarif_Stock!#REF!,"")</f>
        <v>#REF!</v>
      </c>
      <c r="G3715" s="506" t="e">
        <f>IF(Produit_Tarif_Stock!#REF!&lt;&gt;0,Produit_Tarif_Stock!#REF!,"")</f>
        <v>#REF!</v>
      </c>
      <c r="I3715" s="506" t="str">
        <f t="shared" si="116"/>
        <v/>
      </c>
      <c r="J3715" s="2" t="e">
        <f>IF(Produit_Tarif_Stock!#REF!&lt;&gt;0,Produit_Tarif_Stock!#REF!,"")</f>
        <v>#REF!</v>
      </c>
      <c r="K3715" s="2" t="e">
        <f>IF(Produit_Tarif_Stock!#REF!&lt;&gt;0,Produit_Tarif_Stock!#REF!,"")</f>
        <v>#REF!</v>
      </c>
      <c r="L3715" s="114" t="e">
        <f>IF(Produit_Tarif_Stock!#REF!&lt;&gt;0,Produit_Tarif_Stock!#REF!,"")</f>
        <v>#REF!</v>
      </c>
      <c r="M3715" s="114" t="e">
        <f>IF(Produit_Tarif_Stock!#REF!&lt;&gt;0,Produit_Tarif_Stock!#REF!,"")</f>
        <v>#REF!</v>
      </c>
      <c r="N3715" s="454"/>
      <c r="P3715" s="2" t="e">
        <f>IF(Produit_Tarif_Stock!#REF!&lt;&gt;0,Produit_Tarif_Stock!#REF!,"")</f>
        <v>#REF!</v>
      </c>
      <c r="Q3715" s="518" t="e">
        <f>IF(Produit_Tarif_Stock!#REF!&lt;&gt;0,(E3715-(E3715*H3715)-Produit_Tarif_Stock!#REF!)/Produit_Tarif_Stock!#REF!*100,(E3715-(E3715*H3715)-Produit_Tarif_Stock!#REF!)/Produit_Tarif_Stock!#REF!*100)</f>
        <v>#REF!</v>
      </c>
      <c r="R3715" s="523">
        <f t="shared" si="117"/>
        <v>0</v>
      </c>
      <c r="S3715" s="524" t="e">
        <f>Produit_Tarif_Stock!#REF!</f>
        <v>#REF!</v>
      </c>
    </row>
    <row r="3716" spans="1:19" ht="24.75" customHeight="1">
      <c r="A3716" s="228" t="e">
        <f>Produit_Tarif_Stock!#REF!</f>
        <v>#REF!</v>
      </c>
      <c r="B3716" s="118" t="e">
        <f>IF(Produit_Tarif_Stock!#REF!&lt;&gt;"",Produit_Tarif_Stock!#REF!,"")</f>
        <v>#REF!</v>
      </c>
      <c r="C3716" s="502" t="e">
        <f>IF(Produit_Tarif_Stock!#REF!&lt;&gt;"",Produit_Tarif_Stock!#REF!,"")</f>
        <v>#REF!</v>
      </c>
      <c r="D3716" s="505" t="e">
        <f>IF(Produit_Tarif_Stock!#REF!&lt;&gt;"",Produit_Tarif_Stock!#REF!,"")</f>
        <v>#REF!</v>
      </c>
      <c r="E3716" s="514" t="e">
        <f>IF(Produit_Tarif_Stock!#REF!&lt;&gt;0,Produit_Tarif_Stock!#REF!,"")</f>
        <v>#REF!</v>
      </c>
      <c r="F3716" s="2" t="e">
        <f>IF(Produit_Tarif_Stock!#REF!&lt;&gt;"",Produit_Tarif_Stock!#REF!,"")</f>
        <v>#REF!</v>
      </c>
      <c r="G3716" s="506" t="e">
        <f>IF(Produit_Tarif_Stock!#REF!&lt;&gt;0,Produit_Tarif_Stock!#REF!,"")</f>
        <v>#REF!</v>
      </c>
      <c r="I3716" s="506" t="str">
        <f t="shared" si="116"/>
        <v/>
      </c>
      <c r="J3716" s="2" t="e">
        <f>IF(Produit_Tarif_Stock!#REF!&lt;&gt;0,Produit_Tarif_Stock!#REF!,"")</f>
        <v>#REF!</v>
      </c>
      <c r="K3716" s="2" t="e">
        <f>IF(Produit_Tarif_Stock!#REF!&lt;&gt;0,Produit_Tarif_Stock!#REF!,"")</f>
        <v>#REF!</v>
      </c>
      <c r="L3716" s="114" t="e">
        <f>IF(Produit_Tarif_Stock!#REF!&lt;&gt;0,Produit_Tarif_Stock!#REF!,"")</f>
        <v>#REF!</v>
      </c>
      <c r="M3716" s="114" t="e">
        <f>IF(Produit_Tarif_Stock!#REF!&lt;&gt;0,Produit_Tarif_Stock!#REF!,"")</f>
        <v>#REF!</v>
      </c>
      <c r="N3716" s="454"/>
      <c r="P3716" s="2" t="e">
        <f>IF(Produit_Tarif_Stock!#REF!&lt;&gt;0,Produit_Tarif_Stock!#REF!,"")</f>
        <v>#REF!</v>
      </c>
      <c r="Q3716" s="518" t="e">
        <f>IF(Produit_Tarif_Stock!#REF!&lt;&gt;0,(E3716-(E3716*H3716)-Produit_Tarif_Stock!#REF!)/Produit_Tarif_Stock!#REF!*100,(E3716-(E3716*H3716)-Produit_Tarif_Stock!#REF!)/Produit_Tarif_Stock!#REF!*100)</f>
        <v>#REF!</v>
      </c>
      <c r="R3716" s="523">
        <f t="shared" si="117"/>
        <v>0</v>
      </c>
      <c r="S3716" s="524" t="e">
        <f>Produit_Tarif_Stock!#REF!</f>
        <v>#REF!</v>
      </c>
    </row>
    <row r="3717" spans="1:19" ht="24.75" customHeight="1">
      <c r="A3717" s="228" t="e">
        <f>Produit_Tarif_Stock!#REF!</f>
        <v>#REF!</v>
      </c>
      <c r="B3717" s="118" t="e">
        <f>IF(Produit_Tarif_Stock!#REF!&lt;&gt;"",Produit_Tarif_Stock!#REF!,"")</f>
        <v>#REF!</v>
      </c>
      <c r="C3717" s="502" t="e">
        <f>IF(Produit_Tarif_Stock!#REF!&lt;&gt;"",Produit_Tarif_Stock!#REF!,"")</f>
        <v>#REF!</v>
      </c>
      <c r="D3717" s="505" t="e">
        <f>IF(Produit_Tarif_Stock!#REF!&lt;&gt;"",Produit_Tarif_Stock!#REF!,"")</f>
        <v>#REF!</v>
      </c>
      <c r="E3717" s="514" t="e">
        <f>IF(Produit_Tarif_Stock!#REF!&lt;&gt;0,Produit_Tarif_Stock!#REF!,"")</f>
        <v>#REF!</v>
      </c>
      <c r="F3717" s="2" t="e">
        <f>IF(Produit_Tarif_Stock!#REF!&lt;&gt;"",Produit_Tarif_Stock!#REF!,"")</f>
        <v>#REF!</v>
      </c>
      <c r="G3717" s="506" t="e">
        <f>IF(Produit_Tarif_Stock!#REF!&lt;&gt;0,Produit_Tarif_Stock!#REF!,"")</f>
        <v>#REF!</v>
      </c>
      <c r="I3717" s="506" t="str">
        <f t="shared" si="116"/>
        <v/>
      </c>
      <c r="J3717" s="2" t="e">
        <f>IF(Produit_Tarif_Stock!#REF!&lt;&gt;0,Produit_Tarif_Stock!#REF!,"")</f>
        <v>#REF!</v>
      </c>
      <c r="K3717" s="2" t="e">
        <f>IF(Produit_Tarif_Stock!#REF!&lt;&gt;0,Produit_Tarif_Stock!#REF!,"")</f>
        <v>#REF!</v>
      </c>
      <c r="L3717" s="114" t="e">
        <f>IF(Produit_Tarif_Stock!#REF!&lt;&gt;0,Produit_Tarif_Stock!#REF!,"")</f>
        <v>#REF!</v>
      </c>
      <c r="M3717" s="114" t="e">
        <f>IF(Produit_Tarif_Stock!#REF!&lt;&gt;0,Produit_Tarif_Stock!#REF!,"")</f>
        <v>#REF!</v>
      </c>
      <c r="N3717" s="454"/>
      <c r="P3717" s="2" t="e">
        <f>IF(Produit_Tarif_Stock!#REF!&lt;&gt;0,Produit_Tarif_Stock!#REF!,"")</f>
        <v>#REF!</v>
      </c>
      <c r="Q3717" s="518" t="e">
        <f>IF(Produit_Tarif_Stock!#REF!&lt;&gt;0,(E3717-(E3717*H3717)-Produit_Tarif_Stock!#REF!)/Produit_Tarif_Stock!#REF!*100,(E3717-(E3717*H3717)-Produit_Tarif_Stock!#REF!)/Produit_Tarif_Stock!#REF!*100)</f>
        <v>#REF!</v>
      </c>
      <c r="R3717" s="523">
        <f t="shared" si="117"/>
        <v>0</v>
      </c>
      <c r="S3717" s="524" t="e">
        <f>Produit_Tarif_Stock!#REF!</f>
        <v>#REF!</v>
      </c>
    </row>
    <row r="3718" spans="1:19" ht="24.75" customHeight="1">
      <c r="A3718" s="228" t="e">
        <f>Produit_Tarif_Stock!#REF!</f>
        <v>#REF!</v>
      </c>
      <c r="B3718" s="118" t="e">
        <f>IF(Produit_Tarif_Stock!#REF!&lt;&gt;"",Produit_Tarif_Stock!#REF!,"")</f>
        <v>#REF!</v>
      </c>
      <c r="C3718" s="502" t="e">
        <f>IF(Produit_Tarif_Stock!#REF!&lt;&gt;"",Produit_Tarif_Stock!#REF!,"")</f>
        <v>#REF!</v>
      </c>
      <c r="D3718" s="505" t="e">
        <f>IF(Produit_Tarif_Stock!#REF!&lt;&gt;"",Produit_Tarif_Stock!#REF!,"")</f>
        <v>#REF!</v>
      </c>
      <c r="E3718" s="514" t="e">
        <f>IF(Produit_Tarif_Stock!#REF!&lt;&gt;0,Produit_Tarif_Stock!#REF!,"")</f>
        <v>#REF!</v>
      </c>
      <c r="F3718" s="2" t="e">
        <f>IF(Produit_Tarif_Stock!#REF!&lt;&gt;"",Produit_Tarif_Stock!#REF!,"")</f>
        <v>#REF!</v>
      </c>
      <c r="G3718" s="506" t="e">
        <f>IF(Produit_Tarif_Stock!#REF!&lt;&gt;0,Produit_Tarif_Stock!#REF!,"")</f>
        <v>#REF!</v>
      </c>
      <c r="I3718" s="506" t="str">
        <f t="shared" si="116"/>
        <v/>
      </c>
      <c r="J3718" s="2" t="e">
        <f>IF(Produit_Tarif_Stock!#REF!&lt;&gt;0,Produit_Tarif_Stock!#REF!,"")</f>
        <v>#REF!</v>
      </c>
      <c r="K3718" s="2" t="e">
        <f>IF(Produit_Tarif_Stock!#REF!&lt;&gt;0,Produit_Tarif_Stock!#REF!,"")</f>
        <v>#REF!</v>
      </c>
      <c r="L3718" s="114" t="e">
        <f>IF(Produit_Tarif_Stock!#REF!&lt;&gt;0,Produit_Tarif_Stock!#REF!,"")</f>
        <v>#REF!</v>
      </c>
      <c r="M3718" s="114" t="e">
        <f>IF(Produit_Tarif_Stock!#REF!&lt;&gt;0,Produit_Tarif_Stock!#REF!,"")</f>
        <v>#REF!</v>
      </c>
      <c r="N3718" s="454"/>
      <c r="P3718" s="2" t="e">
        <f>IF(Produit_Tarif_Stock!#REF!&lt;&gt;0,Produit_Tarif_Stock!#REF!,"")</f>
        <v>#REF!</v>
      </c>
      <c r="Q3718" s="518" t="e">
        <f>IF(Produit_Tarif_Stock!#REF!&lt;&gt;0,(E3718-(E3718*H3718)-Produit_Tarif_Stock!#REF!)/Produit_Tarif_Stock!#REF!*100,(E3718-(E3718*H3718)-Produit_Tarif_Stock!#REF!)/Produit_Tarif_Stock!#REF!*100)</f>
        <v>#REF!</v>
      </c>
      <c r="R3718" s="523">
        <f t="shared" si="117"/>
        <v>0</v>
      </c>
      <c r="S3718" s="524" t="e">
        <f>Produit_Tarif_Stock!#REF!</f>
        <v>#REF!</v>
      </c>
    </row>
    <row r="3719" spans="1:19" ht="24.75" customHeight="1">
      <c r="A3719" s="228" t="e">
        <f>Produit_Tarif_Stock!#REF!</f>
        <v>#REF!</v>
      </c>
      <c r="B3719" s="118" t="e">
        <f>IF(Produit_Tarif_Stock!#REF!&lt;&gt;"",Produit_Tarif_Stock!#REF!,"")</f>
        <v>#REF!</v>
      </c>
      <c r="C3719" s="502" t="e">
        <f>IF(Produit_Tarif_Stock!#REF!&lt;&gt;"",Produit_Tarif_Stock!#REF!,"")</f>
        <v>#REF!</v>
      </c>
      <c r="D3719" s="505" t="e">
        <f>IF(Produit_Tarif_Stock!#REF!&lt;&gt;"",Produit_Tarif_Stock!#REF!,"")</f>
        <v>#REF!</v>
      </c>
      <c r="E3719" s="514" t="e">
        <f>IF(Produit_Tarif_Stock!#REF!&lt;&gt;0,Produit_Tarif_Stock!#REF!,"")</f>
        <v>#REF!</v>
      </c>
      <c r="F3719" s="2" t="e">
        <f>IF(Produit_Tarif_Stock!#REF!&lt;&gt;"",Produit_Tarif_Stock!#REF!,"")</f>
        <v>#REF!</v>
      </c>
      <c r="G3719" s="506" t="e">
        <f>IF(Produit_Tarif_Stock!#REF!&lt;&gt;0,Produit_Tarif_Stock!#REF!,"")</f>
        <v>#REF!</v>
      </c>
      <c r="I3719" s="506" t="str">
        <f t="shared" ref="I3719:I3782" si="118">IF(H3719&gt;0,E3719-(E3719*H3719),"")</f>
        <v/>
      </c>
      <c r="J3719" s="2" t="e">
        <f>IF(Produit_Tarif_Stock!#REF!&lt;&gt;0,Produit_Tarif_Stock!#REF!,"")</f>
        <v>#REF!</v>
      </c>
      <c r="K3719" s="2" t="e">
        <f>IF(Produit_Tarif_Stock!#REF!&lt;&gt;0,Produit_Tarif_Stock!#REF!,"")</f>
        <v>#REF!</v>
      </c>
      <c r="L3719" s="114" t="e">
        <f>IF(Produit_Tarif_Stock!#REF!&lt;&gt;0,Produit_Tarif_Stock!#REF!,"")</f>
        <v>#REF!</v>
      </c>
      <c r="M3719" s="114" t="e">
        <f>IF(Produit_Tarif_Stock!#REF!&lt;&gt;0,Produit_Tarif_Stock!#REF!,"")</f>
        <v>#REF!</v>
      </c>
      <c r="N3719" s="454"/>
      <c r="P3719" s="2" t="e">
        <f>IF(Produit_Tarif_Stock!#REF!&lt;&gt;0,Produit_Tarif_Stock!#REF!,"")</f>
        <v>#REF!</v>
      </c>
      <c r="Q3719" s="518" t="e">
        <f>IF(Produit_Tarif_Stock!#REF!&lt;&gt;0,(E3719-(E3719*H3719)-Produit_Tarif_Stock!#REF!)/Produit_Tarif_Stock!#REF!*100,(E3719-(E3719*H3719)-Produit_Tarif_Stock!#REF!)/Produit_Tarif_Stock!#REF!*100)</f>
        <v>#REF!</v>
      </c>
      <c r="R3719" s="523">
        <f t="shared" ref="R3719:R3782" si="119">SUM(H3719:H5712)</f>
        <v>0</v>
      </c>
      <c r="S3719" s="524" t="e">
        <f>Produit_Tarif_Stock!#REF!</f>
        <v>#REF!</v>
      </c>
    </row>
    <row r="3720" spans="1:19" ht="24.75" customHeight="1">
      <c r="A3720" s="228" t="e">
        <f>Produit_Tarif_Stock!#REF!</f>
        <v>#REF!</v>
      </c>
      <c r="B3720" s="118" t="e">
        <f>IF(Produit_Tarif_Stock!#REF!&lt;&gt;"",Produit_Tarif_Stock!#REF!,"")</f>
        <v>#REF!</v>
      </c>
      <c r="C3720" s="502" t="e">
        <f>IF(Produit_Tarif_Stock!#REF!&lt;&gt;"",Produit_Tarif_Stock!#REF!,"")</f>
        <v>#REF!</v>
      </c>
      <c r="D3720" s="505" t="e">
        <f>IF(Produit_Tarif_Stock!#REF!&lt;&gt;"",Produit_Tarif_Stock!#REF!,"")</f>
        <v>#REF!</v>
      </c>
      <c r="E3720" s="514" t="e">
        <f>IF(Produit_Tarif_Stock!#REF!&lt;&gt;0,Produit_Tarif_Stock!#REF!,"")</f>
        <v>#REF!</v>
      </c>
      <c r="F3720" s="2" t="e">
        <f>IF(Produit_Tarif_Stock!#REF!&lt;&gt;"",Produit_Tarif_Stock!#REF!,"")</f>
        <v>#REF!</v>
      </c>
      <c r="G3720" s="506" t="e">
        <f>IF(Produit_Tarif_Stock!#REF!&lt;&gt;0,Produit_Tarif_Stock!#REF!,"")</f>
        <v>#REF!</v>
      </c>
      <c r="I3720" s="506" t="str">
        <f t="shared" si="118"/>
        <v/>
      </c>
      <c r="J3720" s="2" t="e">
        <f>IF(Produit_Tarif_Stock!#REF!&lt;&gt;0,Produit_Tarif_Stock!#REF!,"")</f>
        <v>#REF!</v>
      </c>
      <c r="K3720" s="2" t="e">
        <f>IF(Produit_Tarif_Stock!#REF!&lt;&gt;0,Produit_Tarif_Stock!#REF!,"")</f>
        <v>#REF!</v>
      </c>
      <c r="L3720" s="114" t="e">
        <f>IF(Produit_Tarif_Stock!#REF!&lt;&gt;0,Produit_Tarif_Stock!#REF!,"")</f>
        <v>#REF!</v>
      </c>
      <c r="M3720" s="114" t="e">
        <f>IF(Produit_Tarif_Stock!#REF!&lt;&gt;0,Produit_Tarif_Stock!#REF!,"")</f>
        <v>#REF!</v>
      </c>
      <c r="N3720" s="454"/>
      <c r="P3720" s="2" t="e">
        <f>IF(Produit_Tarif_Stock!#REF!&lt;&gt;0,Produit_Tarif_Stock!#REF!,"")</f>
        <v>#REF!</v>
      </c>
      <c r="Q3720" s="518" t="e">
        <f>IF(Produit_Tarif_Stock!#REF!&lt;&gt;0,(E3720-(E3720*H3720)-Produit_Tarif_Stock!#REF!)/Produit_Tarif_Stock!#REF!*100,(E3720-(E3720*H3720)-Produit_Tarif_Stock!#REF!)/Produit_Tarif_Stock!#REF!*100)</f>
        <v>#REF!</v>
      </c>
      <c r="R3720" s="523">
        <f t="shared" si="119"/>
        <v>0</v>
      </c>
      <c r="S3720" s="524" t="e">
        <f>Produit_Tarif_Stock!#REF!</f>
        <v>#REF!</v>
      </c>
    </row>
    <row r="3721" spans="1:19" ht="24.75" customHeight="1">
      <c r="A3721" s="228" t="e">
        <f>Produit_Tarif_Stock!#REF!</f>
        <v>#REF!</v>
      </c>
      <c r="B3721" s="118" t="e">
        <f>IF(Produit_Tarif_Stock!#REF!&lt;&gt;"",Produit_Tarif_Stock!#REF!,"")</f>
        <v>#REF!</v>
      </c>
      <c r="C3721" s="502" t="e">
        <f>IF(Produit_Tarif_Stock!#REF!&lt;&gt;"",Produit_Tarif_Stock!#REF!,"")</f>
        <v>#REF!</v>
      </c>
      <c r="D3721" s="505" t="e">
        <f>IF(Produit_Tarif_Stock!#REF!&lt;&gt;"",Produit_Tarif_Stock!#REF!,"")</f>
        <v>#REF!</v>
      </c>
      <c r="E3721" s="514" t="e">
        <f>IF(Produit_Tarif_Stock!#REF!&lt;&gt;0,Produit_Tarif_Stock!#REF!,"")</f>
        <v>#REF!</v>
      </c>
      <c r="F3721" s="2" t="e">
        <f>IF(Produit_Tarif_Stock!#REF!&lt;&gt;"",Produit_Tarif_Stock!#REF!,"")</f>
        <v>#REF!</v>
      </c>
      <c r="G3721" s="506" t="e">
        <f>IF(Produit_Tarif_Stock!#REF!&lt;&gt;0,Produit_Tarif_Stock!#REF!,"")</f>
        <v>#REF!</v>
      </c>
      <c r="I3721" s="506" t="str">
        <f t="shared" si="118"/>
        <v/>
      </c>
      <c r="J3721" s="2" t="e">
        <f>IF(Produit_Tarif_Stock!#REF!&lt;&gt;0,Produit_Tarif_Stock!#REF!,"")</f>
        <v>#REF!</v>
      </c>
      <c r="K3721" s="2" t="e">
        <f>IF(Produit_Tarif_Stock!#REF!&lt;&gt;0,Produit_Tarif_Stock!#REF!,"")</f>
        <v>#REF!</v>
      </c>
      <c r="L3721" s="114" t="e">
        <f>IF(Produit_Tarif_Stock!#REF!&lt;&gt;0,Produit_Tarif_Stock!#REF!,"")</f>
        <v>#REF!</v>
      </c>
      <c r="M3721" s="114" t="e">
        <f>IF(Produit_Tarif_Stock!#REF!&lt;&gt;0,Produit_Tarif_Stock!#REF!,"")</f>
        <v>#REF!</v>
      </c>
      <c r="N3721" s="454"/>
      <c r="P3721" s="2" t="e">
        <f>IF(Produit_Tarif_Stock!#REF!&lt;&gt;0,Produit_Tarif_Stock!#REF!,"")</f>
        <v>#REF!</v>
      </c>
      <c r="Q3721" s="518" t="e">
        <f>IF(Produit_Tarif_Stock!#REF!&lt;&gt;0,(E3721-(E3721*H3721)-Produit_Tarif_Stock!#REF!)/Produit_Tarif_Stock!#REF!*100,(E3721-(E3721*H3721)-Produit_Tarif_Stock!#REF!)/Produit_Tarif_Stock!#REF!*100)</f>
        <v>#REF!</v>
      </c>
      <c r="R3721" s="523">
        <f t="shared" si="119"/>
        <v>0</v>
      </c>
      <c r="S3721" s="524" t="e">
        <f>Produit_Tarif_Stock!#REF!</f>
        <v>#REF!</v>
      </c>
    </row>
    <row r="3722" spans="1:19" ht="24.75" customHeight="1">
      <c r="A3722" s="228" t="e">
        <f>Produit_Tarif_Stock!#REF!</f>
        <v>#REF!</v>
      </c>
      <c r="B3722" s="118" t="e">
        <f>IF(Produit_Tarif_Stock!#REF!&lt;&gt;"",Produit_Tarif_Stock!#REF!,"")</f>
        <v>#REF!</v>
      </c>
      <c r="C3722" s="502" t="e">
        <f>IF(Produit_Tarif_Stock!#REF!&lt;&gt;"",Produit_Tarif_Stock!#REF!,"")</f>
        <v>#REF!</v>
      </c>
      <c r="D3722" s="505" t="e">
        <f>IF(Produit_Tarif_Stock!#REF!&lt;&gt;"",Produit_Tarif_Stock!#REF!,"")</f>
        <v>#REF!</v>
      </c>
      <c r="E3722" s="514" t="e">
        <f>IF(Produit_Tarif_Stock!#REF!&lt;&gt;0,Produit_Tarif_Stock!#REF!,"")</f>
        <v>#REF!</v>
      </c>
      <c r="F3722" s="2" t="e">
        <f>IF(Produit_Tarif_Stock!#REF!&lt;&gt;"",Produit_Tarif_Stock!#REF!,"")</f>
        <v>#REF!</v>
      </c>
      <c r="G3722" s="506" t="e">
        <f>IF(Produit_Tarif_Stock!#REF!&lt;&gt;0,Produit_Tarif_Stock!#REF!,"")</f>
        <v>#REF!</v>
      </c>
      <c r="I3722" s="506" t="str">
        <f t="shared" si="118"/>
        <v/>
      </c>
      <c r="J3722" s="2" t="e">
        <f>IF(Produit_Tarif_Stock!#REF!&lt;&gt;0,Produit_Tarif_Stock!#REF!,"")</f>
        <v>#REF!</v>
      </c>
      <c r="K3722" s="2" t="e">
        <f>IF(Produit_Tarif_Stock!#REF!&lt;&gt;0,Produit_Tarif_Stock!#REF!,"")</f>
        <v>#REF!</v>
      </c>
      <c r="L3722" s="114" t="e">
        <f>IF(Produit_Tarif_Stock!#REF!&lt;&gt;0,Produit_Tarif_Stock!#REF!,"")</f>
        <v>#REF!</v>
      </c>
      <c r="M3722" s="114" t="e">
        <f>IF(Produit_Tarif_Stock!#REF!&lt;&gt;0,Produit_Tarif_Stock!#REF!,"")</f>
        <v>#REF!</v>
      </c>
      <c r="N3722" s="454"/>
      <c r="P3722" s="2" t="e">
        <f>IF(Produit_Tarif_Stock!#REF!&lt;&gt;0,Produit_Tarif_Stock!#REF!,"")</f>
        <v>#REF!</v>
      </c>
      <c r="Q3722" s="518" t="e">
        <f>IF(Produit_Tarif_Stock!#REF!&lt;&gt;0,(E3722-(E3722*H3722)-Produit_Tarif_Stock!#REF!)/Produit_Tarif_Stock!#REF!*100,(E3722-(E3722*H3722)-Produit_Tarif_Stock!#REF!)/Produit_Tarif_Stock!#REF!*100)</f>
        <v>#REF!</v>
      </c>
      <c r="R3722" s="523">
        <f t="shared" si="119"/>
        <v>0</v>
      </c>
      <c r="S3722" s="524" t="e">
        <f>Produit_Tarif_Stock!#REF!</f>
        <v>#REF!</v>
      </c>
    </row>
    <row r="3723" spans="1:19" ht="24.75" customHeight="1">
      <c r="A3723" s="228" t="e">
        <f>Produit_Tarif_Stock!#REF!</f>
        <v>#REF!</v>
      </c>
      <c r="B3723" s="118" t="e">
        <f>IF(Produit_Tarif_Stock!#REF!&lt;&gt;"",Produit_Tarif_Stock!#REF!,"")</f>
        <v>#REF!</v>
      </c>
      <c r="C3723" s="502" t="e">
        <f>IF(Produit_Tarif_Stock!#REF!&lt;&gt;"",Produit_Tarif_Stock!#REF!,"")</f>
        <v>#REF!</v>
      </c>
      <c r="D3723" s="505" t="e">
        <f>IF(Produit_Tarif_Stock!#REF!&lt;&gt;"",Produit_Tarif_Stock!#REF!,"")</f>
        <v>#REF!</v>
      </c>
      <c r="E3723" s="514" t="e">
        <f>IF(Produit_Tarif_Stock!#REF!&lt;&gt;0,Produit_Tarif_Stock!#REF!,"")</f>
        <v>#REF!</v>
      </c>
      <c r="F3723" s="2" t="e">
        <f>IF(Produit_Tarif_Stock!#REF!&lt;&gt;"",Produit_Tarif_Stock!#REF!,"")</f>
        <v>#REF!</v>
      </c>
      <c r="G3723" s="506" t="e">
        <f>IF(Produit_Tarif_Stock!#REF!&lt;&gt;0,Produit_Tarif_Stock!#REF!,"")</f>
        <v>#REF!</v>
      </c>
      <c r="I3723" s="506" t="str">
        <f t="shared" si="118"/>
        <v/>
      </c>
      <c r="J3723" s="2" t="e">
        <f>IF(Produit_Tarif_Stock!#REF!&lt;&gt;0,Produit_Tarif_Stock!#REF!,"")</f>
        <v>#REF!</v>
      </c>
      <c r="K3723" s="2" t="e">
        <f>IF(Produit_Tarif_Stock!#REF!&lt;&gt;0,Produit_Tarif_Stock!#REF!,"")</f>
        <v>#REF!</v>
      </c>
      <c r="L3723" s="114" t="e">
        <f>IF(Produit_Tarif_Stock!#REF!&lt;&gt;0,Produit_Tarif_Stock!#REF!,"")</f>
        <v>#REF!</v>
      </c>
      <c r="M3723" s="114" t="e">
        <f>IF(Produit_Tarif_Stock!#REF!&lt;&gt;0,Produit_Tarif_Stock!#REF!,"")</f>
        <v>#REF!</v>
      </c>
      <c r="N3723" s="454"/>
      <c r="P3723" s="2" t="e">
        <f>IF(Produit_Tarif_Stock!#REF!&lt;&gt;0,Produit_Tarif_Stock!#REF!,"")</f>
        <v>#REF!</v>
      </c>
      <c r="Q3723" s="518" t="e">
        <f>IF(Produit_Tarif_Stock!#REF!&lt;&gt;0,(E3723-(E3723*H3723)-Produit_Tarif_Stock!#REF!)/Produit_Tarif_Stock!#REF!*100,(E3723-(E3723*H3723)-Produit_Tarif_Stock!#REF!)/Produit_Tarif_Stock!#REF!*100)</f>
        <v>#REF!</v>
      </c>
      <c r="R3723" s="523">
        <f t="shared" si="119"/>
        <v>0</v>
      </c>
      <c r="S3723" s="524" t="e">
        <f>Produit_Tarif_Stock!#REF!</f>
        <v>#REF!</v>
      </c>
    </row>
    <row r="3724" spans="1:19" ht="24.75" customHeight="1">
      <c r="A3724" s="228" t="e">
        <f>Produit_Tarif_Stock!#REF!</f>
        <v>#REF!</v>
      </c>
      <c r="B3724" s="118" t="e">
        <f>IF(Produit_Tarif_Stock!#REF!&lt;&gt;"",Produit_Tarif_Stock!#REF!,"")</f>
        <v>#REF!</v>
      </c>
      <c r="C3724" s="502" t="e">
        <f>IF(Produit_Tarif_Stock!#REF!&lt;&gt;"",Produit_Tarif_Stock!#REF!,"")</f>
        <v>#REF!</v>
      </c>
      <c r="D3724" s="505" t="e">
        <f>IF(Produit_Tarif_Stock!#REF!&lt;&gt;"",Produit_Tarif_Stock!#REF!,"")</f>
        <v>#REF!</v>
      </c>
      <c r="E3724" s="514" t="e">
        <f>IF(Produit_Tarif_Stock!#REF!&lt;&gt;0,Produit_Tarif_Stock!#REF!,"")</f>
        <v>#REF!</v>
      </c>
      <c r="F3724" s="2" t="e">
        <f>IF(Produit_Tarif_Stock!#REF!&lt;&gt;"",Produit_Tarif_Stock!#REF!,"")</f>
        <v>#REF!</v>
      </c>
      <c r="G3724" s="506" t="e">
        <f>IF(Produit_Tarif_Stock!#REF!&lt;&gt;0,Produit_Tarif_Stock!#REF!,"")</f>
        <v>#REF!</v>
      </c>
      <c r="I3724" s="506" t="str">
        <f t="shared" si="118"/>
        <v/>
      </c>
      <c r="J3724" s="2" t="e">
        <f>IF(Produit_Tarif_Stock!#REF!&lt;&gt;0,Produit_Tarif_Stock!#REF!,"")</f>
        <v>#REF!</v>
      </c>
      <c r="K3724" s="2" t="e">
        <f>IF(Produit_Tarif_Stock!#REF!&lt;&gt;0,Produit_Tarif_Stock!#REF!,"")</f>
        <v>#REF!</v>
      </c>
      <c r="L3724" s="114" t="e">
        <f>IF(Produit_Tarif_Stock!#REF!&lt;&gt;0,Produit_Tarif_Stock!#REF!,"")</f>
        <v>#REF!</v>
      </c>
      <c r="M3724" s="114" t="e">
        <f>IF(Produit_Tarif_Stock!#REF!&lt;&gt;0,Produit_Tarif_Stock!#REF!,"")</f>
        <v>#REF!</v>
      </c>
      <c r="N3724" s="454"/>
      <c r="P3724" s="2" t="e">
        <f>IF(Produit_Tarif_Stock!#REF!&lt;&gt;0,Produit_Tarif_Stock!#REF!,"")</f>
        <v>#REF!</v>
      </c>
      <c r="Q3724" s="518" t="e">
        <f>IF(Produit_Tarif_Stock!#REF!&lt;&gt;0,(E3724-(E3724*H3724)-Produit_Tarif_Stock!#REF!)/Produit_Tarif_Stock!#REF!*100,(E3724-(E3724*H3724)-Produit_Tarif_Stock!#REF!)/Produit_Tarif_Stock!#REF!*100)</f>
        <v>#REF!</v>
      </c>
      <c r="R3724" s="523">
        <f t="shared" si="119"/>
        <v>0</v>
      </c>
      <c r="S3724" s="524" t="e">
        <f>Produit_Tarif_Stock!#REF!</f>
        <v>#REF!</v>
      </c>
    </row>
    <row r="3725" spans="1:19" ht="24.75" customHeight="1">
      <c r="A3725" s="228" t="e">
        <f>Produit_Tarif_Stock!#REF!</f>
        <v>#REF!</v>
      </c>
      <c r="B3725" s="118" t="e">
        <f>IF(Produit_Tarif_Stock!#REF!&lt;&gt;"",Produit_Tarif_Stock!#REF!,"")</f>
        <v>#REF!</v>
      </c>
      <c r="C3725" s="502" t="e">
        <f>IF(Produit_Tarif_Stock!#REF!&lt;&gt;"",Produit_Tarif_Stock!#REF!,"")</f>
        <v>#REF!</v>
      </c>
      <c r="D3725" s="505" t="e">
        <f>IF(Produit_Tarif_Stock!#REF!&lt;&gt;"",Produit_Tarif_Stock!#REF!,"")</f>
        <v>#REF!</v>
      </c>
      <c r="E3725" s="514" t="e">
        <f>IF(Produit_Tarif_Stock!#REF!&lt;&gt;0,Produit_Tarif_Stock!#REF!,"")</f>
        <v>#REF!</v>
      </c>
      <c r="F3725" s="2" t="e">
        <f>IF(Produit_Tarif_Stock!#REF!&lt;&gt;"",Produit_Tarif_Stock!#REF!,"")</f>
        <v>#REF!</v>
      </c>
      <c r="G3725" s="506" t="e">
        <f>IF(Produit_Tarif_Stock!#REF!&lt;&gt;0,Produit_Tarif_Stock!#REF!,"")</f>
        <v>#REF!</v>
      </c>
      <c r="I3725" s="506" t="str">
        <f t="shared" si="118"/>
        <v/>
      </c>
      <c r="J3725" s="2" t="e">
        <f>IF(Produit_Tarif_Stock!#REF!&lt;&gt;0,Produit_Tarif_Stock!#REF!,"")</f>
        <v>#REF!</v>
      </c>
      <c r="K3725" s="2" t="e">
        <f>IF(Produit_Tarif_Stock!#REF!&lt;&gt;0,Produit_Tarif_Stock!#REF!,"")</f>
        <v>#REF!</v>
      </c>
      <c r="L3725" s="114" t="e">
        <f>IF(Produit_Tarif_Stock!#REF!&lt;&gt;0,Produit_Tarif_Stock!#REF!,"")</f>
        <v>#REF!</v>
      </c>
      <c r="M3725" s="114" t="e">
        <f>IF(Produit_Tarif_Stock!#REF!&lt;&gt;0,Produit_Tarif_Stock!#REF!,"")</f>
        <v>#REF!</v>
      </c>
      <c r="N3725" s="454"/>
      <c r="P3725" s="2" t="e">
        <f>IF(Produit_Tarif_Stock!#REF!&lt;&gt;0,Produit_Tarif_Stock!#REF!,"")</f>
        <v>#REF!</v>
      </c>
      <c r="Q3725" s="518" t="e">
        <f>IF(Produit_Tarif_Stock!#REF!&lt;&gt;0,(E3725-(E3725*H3725)-Produit_Tarif_Stock!#REF!)/Produit_Tarif_Stock!#REF!*100,(E3725-(E3725*H3725)-Produit_Tarif_Stock!#REF!)/Produit_Tarif_Stock!#REF!*100)</f>
        <v>#REF!</v>
      </c>
      <c r="R3725" s="523">
        <f t="shared" si="119"/>
        <v>0</v>
      </c>
      <c r="S3725" s="524" t="e">
        <f>Produit_Tarif_Stock!#REF!</f>
        <v>#REF!</v>
      </c>
    </row>
    <row r="3726" spans="1:19" ht="24.75" customHeight="1">
      <c r="A3726" s="228" t="e">
        <f>Produit_Tarif_Stock!#REF!</f>
        <v>#REF!</v>
      </c>
      <c r="B3726" s="118" t="e">
        <f>IF(Produit_Tarif_Stock!#REF!&lt;&gt;"",Produit_Tarif_Stock!#REF!,"")</f>
        <v>#REF!</v>
      </c>
      <c r="C3726" s="502" t="e">
        <f>IF(Produit_Tarif_Stock!#REF!&lt;&gt;"",Produit_Tarif_Stock!#REF!,"")</f>
        <v>#REF!</v>
      </c>
      <c r="D3726" s="505" t="e">
        <f>IF(Produit_Tarif_Stock!#REF!&lt;&gt;"",Produit_Tarif_Stock!#REF!,"")</f>
        <v>#REF!</v>
      </c>
      <c r="E3726" s="514" t="e">
        <f>IF(Produit_Tarif_Stock!#REF!&lt;&gt;0,Produit_Tarif_Stock!#REF!,"")</f>
        <v>#REF!</v>
      </c>
      <c r="F3726" s="2" t="e">
        <f>IF(Produit_Tarif_Stock!#REF!&lt;&gt;"",Produit_Tarif_Stock!#REF!,"")</f>
        <v>#REF!</v>
      </c>
      <c r="G3726" s="506" t="e">
        <f>IF(Produit_Tarif_Stock!#REF!&lt;&gt;0,Produit_Tarif_Stock!#REF!,"")</f>
        <v>#REF!</v>
      </c>
      <c r="I3726" s="506" t="str">
        <f t="shared" si="118"/>
        <v/>
      </c>
      <c r="J3726" s="2" t="e">
        <f>IF(Produit_Tarif_Stock!#REF!&lt;&gt;0,Produit_Tarif_Stock!#REF!,"")</f>
        <v>#REF!</v>
      </c>
      <c r="K3726" s="2" t="e">
        <f>IF(Produit_Tarif_Stock!#REF!&lt;&gt;0,Produit_Tarif_Stock!#REF!,"")</f>
        <v>#REF!</v>
      </c>
      <c r="L3726" s="114" t="e">
        <f>IF(Produit_Tarif_Stock!#REF!&lt;&gt;0,Produit_Tarif_Stock!#REF!,"")</f>
        <v>#REF!</v>
      </c>
      <c r="M3726" s="114" t="e">
        <f>IF(Produit_Tarif_Stock!#REF!&lt;&gt;0,Produit_Tarif_Stock!#REF!,"")</f>
        <v>#REF!</v>
      </c>
      <c r="N3726" s="454"/>
      <c r="P3726" s="2" t="e">
        <f>IF(Produit_Tarif_Stock!#REF!&lt;&gt;0,Produit_Tarif_Stock!#REF!,"")</f>
        <v>#REF!</v>
      </c>
      <c r="Q3726" s="518" t="e">
        <f>IF(Produit_Tarif_Stock!#REF!&lt;&gt;0,(E3726-(E3726*H3726)-Produit_Tarif_Stock!#REF!)/Produit_Tarif_Stock!#REF!*100,(E3726-(E3726*H3726)-Produit_Tarif_Stock!#REF!)/Produit_Tarif_Stock!#REF!*100)</f>
        <v>#REF!</v>
      </c>
      <c r="R3726" s="523">
        <f t="shared" si="119"/>
        <v>0</v>
      </c>
      <c r="S3726" s="524" t="e">
        <f>Produit_Tarif_Stock!#REF!</f>
        <v>#REF!</v>
      </c>
    </row>
    <row r="3727" spans="1:19" ht="24.75" customHeight="1">
      <c r="A3727" s="228" t="e">
        <f>Produit_Tarif_Stock!#REF!</f>
        <v>#REF!</v>
      </c>
      <c r="B3727" s="118" t="e">
        <f>IF(Produit_Tarif_Stock!#REF!&lt;&gt;"",Produit_Tarif_Stock!#REF!,"")</f>
        <v>#REF!</v>
      </c>
      <c r="C3727" s="502" t="e">
        <f>IF(Produit_Tarif_Stock!#REF!&lt;&gt;"",Produit_Tarif_Stock!#REF!,"")</f>
        <v>#REF!</v>
      </c>
      <c r="D3727" s="505" t="e">
        <f>IF(Produit_Tarif_Stock!#REF!&lt;&gt;"",Produit_Tarif_Stock!#REF!,"")</f>
        <v>#REF!</v>
      </c>
      <c r="E3727" s="514" t="e">
        <f>IF(Produit_Tarif_Stock!#REF!&lt;&gt;0,Produit_Tarif_Stock!#REF!,"")</f>
        <v>#REF!</v>
      </c>
      <c r="F3727" s="2" t="e">
        <f>IF(Produit_Tarif_Stock!#REF!&lt;&gt;"",Produit_Tarif_Stock!#REF!,"")</f>
        <v>#REF!</v>
      </c>
      <c r="G3727" s="506" t="e">
        <f>IF(Produit_Tarif_Stock!#REF!&lt;&gt;0,Produit_Tarif_Stock!#REF!,"")</f>
        <v>#REF!</v>
      </c>
      <c r="I3727" s="506" t="str">
        <f t="shared" si="118"/>
        <v/>
      </c>
      <c r="J3727" s="2" t="e">
        <f>IF(Produit_Tarif_Stock!#REF!&lt;&gt;0,Produit_Tarif_Stock!#REF!,"")</f>
        <v>#REF!</v>
      </c>
      <c r="K3727" s="2" t="e">
        <f>IF(Produit_Tarif_Stock!#REF!&lt;&gt;0,Produit_Tarif_Stock!#REF!,"")</f>
        <v>#REF!</v>
      </c>
      <c r="L3727" s="114" t="e">
        <f>IF(Produit_Tarif_Stock!#REF!&lt;&gt;0,Produit_Tarif_Stock!#REF!,"")</f>
        <v>#REF!</v>
      </c>
      <c r="M3727" s="114" t="e">
        <f>IF(Produit_Tarif_Stock!#REF!&lt;&gt;0,Produit_Tarif_Stock!#REF!,"")</f>
        <v>#REF!</v>
      </c>
      <c r="N3727" s="454"/>
      <c r="P3727" s="2" t="e">
        <f>IF(Produit_Tarif_Stock!#REF!&lt;&gt;0,Produit_Tarif_Stock!#REF!,"")</f>
        <v>#REF!</v>
      </c>
      <c r="Q3727" s="518" t="e">
        <f>IF(Produit_Tarif_Stock!#REF!&lt;&gt;0,(E3727-(E3727*H3727)-Produit_Tarif_Stock!#REF!)/Produit_Tarif_Stock!#REF!*100,(E3727-(E3727*H3727)-Produit_Tarif_Stock!#REF!)/Produit_Tarif_Stock!#REF!*100)</f>
        <v>#REF!</v>
      </c>
      <c r="R3727" s="523">
        <f t="shared" si="119"/>
        <v>0</v>
      </c>
      <c r="S3727" s="524" t="e">
        <f>Produit_Tarif_Stock!#REF!</f>
        <v>#REF!</v>
      </c>
    </row>
    <row r="3728" spans="1:19" ht="24.75" customHeight="1">
      <c r="A3728" s="228" t="e">
        <f>Produit_Tarif_Stock!#REF!</f>
        <v>#REF!</v>
      </c>
      <c r="B3728" s="118" t="e">
        <f>IF(Produit_Tarif_Stock!#REF!&lt;&gt;"",Produit_Tarif_Stock!#REF!,"")</f>
        <v>#REF!</v>
      </c>
      <c r="C3728" s="502" t="e">
        <f>IF(Produit_Tarif_Stock!#REF!&lt;&gt;"",Produit_Tarif_Stock!#REF!,"")</f>
        <v>#REF!</v>
      </c>
      <c r="D3728" s="505" t="e">
        <f>IF(Produit_Tarif_Stock!#REF!&lt;&gt;"",Produit_Tarif_Stock!#REF!,"")</f>
        <v>#REF!</v>
      </c>
      <c r="E3728" s="514" t="e">
        <f>IF(Produit_Tarif_Stock!#REF!&lt;&gt;0,Produit_Tarif_Stock!#REF!,"")</f>
        <v>#REF!</v>
      </c>
      <c r="F3728" s="2" t="e">
        <f>IF(Produit_Tarif_Stock!#REF!&lt;&gt;"",Produit_Tarif_Stock!#REF!,"")</f>
        <v>#REF!</v>
      </c>
      <c r="G3728" s="506" t="e">
        <f>IF(Produit_Tarif_Stock!#REF!&lt;&gt;0,Produit_Tarif_Stock!#REF!,"")</f>
        <v>#REF!</v>
      </c>
      <c r="I3728" s="506" t="str">
        <f t="shared" si="118"/>
        <v/>
      </c>
      <c r="J3728" s="2" t="e">
        <f>IF(Produit_Tarif_Stock!#REF!&lt;&gt;0,Produit_Tarif_Stock!#REF!,"")</f>
        <v>#REF!</v>
      </c>
      <c r="K3728" s="2" t="e">
        <f>IF(Produit_Tarif_Stock!#REF!&lt;&gt;0,Produit_Tarif_Stock!#REF!,"")</f>
        <v>#REF!</v>
      </c>
      <c r="L3728" s="114" t="e">
        <f>IF(Produit_Tarif_Stock!#REF!&lt;&gt;0,Produit_Tarif_Stock!#REF!,"")</f>
        <v>#REF!</v>
      </c>
      <c r="M3728" s="114" t="e">
        <f>IF(Produit_Tarif_Stock!#REF!&lt;&gt;0,Produit_Tarif_Stock!#REF!,"")</f>
        <v>#REF!</v>
      </c>
      <c r="N3728" s="454"/>
      <c r="P3728" s="2" t="e">
        <f>IF(Produit_Tarif_Stock!#REF!&lt;&gt;0,Produit_Tarif_Stock!#REF!,"")</f>
        <v>#REF!</v>
      </c>
      <c r="Q3728" s="518" t="e">
        <f>IF(Produit_Tarif_Stock!#REF!&lt;&gt;0,(E3728-(E3728*H3728)-Produit_Tarif_Stock!#REF!)/Produit_Tarif_Stock!#REF!*100,(E3728-(E3728*H3728)-Produit_Tarif_Stock!#REF!)/Produit_Tarif_Stock!#REF!*100)</f>
        <v>#REF!</v>
      </c>
      <c r="R3728" s="523">
        <f t="shared" si="119"/>
        <v>0</v>
      </c>
      <c r="S3728" s="524" t="e">
        <f>Produit_Tarif_Stock!#REF!</f>
        <v>#REF!</v>
      </c>
    </row>
    <row r="3729" spans="1:19" ht="24.75" customHeight="1">
      <c r="A3729" s="228" t="e">
        <f>Produit_Tarif_Stock!#REF!</f>
        <v>#REF!</v>
      </c>
      <c r="B3729" s="118" t="e">
        <f>IF(Produit_Tarif_Stock!#REF!&lt;&gt;"",Produit_Tarif_Stock!#REF!,"")</f>
        <v>#REF!</v>
      </c>
      <c r="C3729" s="502" t="e">
        <f>IF(Produit_Tarif_Stock!#REF!&lt;&gt;"",Produit_Tarif_Stock!#REF!,"")</f>
        <v>#REF!</v>
      </c>
      <c r="D3729" s="505" t="e">
        <f>IF(Produit_Tarif_Stock!#REF!&lt;&gt;"",Produit_Tarif_Stock!#REF!,"")</f>
        <v>#REF!</v>
      </c>
      <c r="E3729" s="514" t="e">
        <f>IF(Produit_Tarif_Stock!#REF!&lt;&gt;0,Produit_Tarif_Stock!#REF!,"")</f>
        <v>#REF!</v>
      </c>
      <c r="F3729" s="2" t="e">
        <f>IF(Produit_Tarif_Stock!#REF!&lt;&gt;"",Produit_Tarif_Stock!#REF!,"")</f>
        <v>#REF!</v>
      </c>
      <c r="G3729" s="506" t="e">
        <f>IF(Produit_Tarif_Stock!#REF!&lt;&gt;0,Produit_Tarif_Stock!#REF!,"")</f>
        <v>#REF!</v>
      </c>
      <c r="I3729" s="506" t="str">
        <f t="shared" si="118"/>
        <v/>
      </c>
      <c r="J3729" s="2" t="e">
        <f>IF(Produit_Tarif_Stock!#REF!&lt;&gt;0,Produit_Tarif_Stock!#REF!,"")</f>
        <v>#REF!</v>
      </c>
      <c r="K3729" s="2" t="e">
        <f>IF(Produit_Tarif_Stock!#REF!&lt;&gt;0,Produit_Tarif_Stock!#REF!,"")</f>
        <v>#REF!</v>
      </c>
      <c r="L3729" s="114" t="e">
        <f>IF(Produit_Tarif_Stock!#REF!&lt;&gt;0,Produit_Tarif_Stock!#REF!,"")</f>
        <v>#REF!</v>
      </c>
      <c r="M3729" s="114" t="e">
        <f>IF(Produit_Tarif_Stock!#REF!&lt;&gt;0,Produit_Tarif_Stock!#REF!,"")</f>
        <v>#REF!</v>
      </c>
      <c r="N3729" s="454"/>
      <c r="P3729" s="2" t="e">
        <f>IF(Produit_Tarif_Stock!#REF!&lt;&gt;0,Produit_Tarif_Stock!#REF!,"")</f>
        <v>#REF!</v>
      </c>
      <c r="Q3729" s="518" t="e">
        <f>IF(Produit_Tarif_Stock!#REF!&lt;&gt;0,(E3729-(E3729*H3729)-Produit_Tarif_Stock!#REF!)/Produit_Tarif_Stock!#REF!*100,(E3729-(E3729*H3729)-Produit_Tarif_Stock!#REF!)/Produit_Tarif_Stock!#REF!*100)</f>
        <v>#REF!</v>
      </c>
      <c r="R3729" s="523">
        <f t="shared" si="119"/>
        <v>0</v>
      </c>
      <c r="S3729" s="524" t="e">
        <f>Produit_Tarif_Stock!#REF!</f>
        <v>#REF!</v>
      </c>
    </row>
    <row r="3730" spans="1:19" ht="24.75" customHeight="1">
      <c r="A3730" s="228" t="e">
        <f>Produit_Tarif_Stock!#REF!</f>
        <v>#REF!</v>
      </c>
      <c r="B3730" s="118" t="e">
        <f>IF(Produit_Tarif_Stock!#REF!&lt;&gt;"",Produit_Tarif_Stock!#REF!,"")</f>
        <v>#REF!</v>
      </c>
      <c r="C3730" s="502" t="e">
        <f>IF(Produit_Tarif_Stock!#REF!&lt;&gt;"",Produit_Tarif_Stock!#REF!,"")</f>
        <v>#REF!</v>
      </c>
      <c r="D3730" s="505" t="e">
        <f>IF(Produit_Tarif_Stock!#REF!&lt;&gt;"",Produit_Tarif_Stock!#REF!,"")</f>
        <v>#REF!</v>
      </c>
      <c r="E3730" s="514" t="e">
        <f>IF(Produit_Tarif_Stock!#REF!&lt;&gt;0,Produit_Tarif_Stock!#REF!,"")</f>
        <v>#REF!</v>
      </c>
      <c r="F3730" s="2" t="e">
        <f>IF(Produit_Tarif_Stock!#REF!&lt;&gt;"",Produit_Tarif_Stock!#REF!,"")</f>
        <v>#REF!</v>
      </c>
      <c r="G3730" s="506" t="e">
        <f>IF(Produit_Tarif_Stock!#REF!&lt;&gt;0,Produit_Tarif_Stock!#REF!,"")</f>
        <v>#REF!</v>
      </c>
      <c r="I3730" s="506" t="str">
        <f t="shared" si="118"/>
        <v/>
      </c>
      <c r="J3730" s="2" t="e">
        <f>IF(Produit_Tarif_Stock!#REF!&lt;&gt;0,Produit_Tarif_Stock!#REF!,"")</f>
        <v>#REF!</v>
      </c>
      <c r="K3730" s="2" t="e">
        <f>IF(Produit_Tarif_Stock!#REF!&lt;&gt;0,Produit_Tarif_Stock!#REF!,"")</f>
        <v>#REF!</v>
      </c>
      <c r="L3730" s="114" t="e">
        <f>IF(Produit_Tarif_Stock!#REF!&lt;&gt;0,Produit_Tarif_Stock!#REF!,"")</f>
        <v>#REF!</v>
      </c>
      <c r="M3730" s="114" t="e">
        <f>IF(Produit_Tarif_Stock!#REF!&lt;&gt;0,Produit_Tarif_Stock!#REF!,"")</f>
        <v>#REF!</v>
      </c>
      <c r="N3730" s="454"/>
      <c r="P3730" s="2" t="e">
        <f>IF(Produit_Tarif_Stock!#REF!&lt;&gt;0,Produit_Tarif_Stock!#REF!,"")</f>
        <v>#REF!</v>
      </c>
      <c r="Q3730" s="518" t="e">
        <f>IF(Produit_Tarif_Stock!#REF!&lt;&gt;0,(E3730-(E3730*H3730)-Produit_Tarif_Stock!#REF!)/Produit_Tarif_Stock!#REF!*100,(E3730-(E3730*H3730)-Produit_Tarif_Stock!#REF!)/Produit_Tarif_Stock!#REF!*100)</f>
        <v>#REF!</v>
      </c>
      <c r="R3730" s="523">
        <f t="shared" si="119"/>
        <v>0</v>
      </c>
      <c r="S3730" s="524" t="e">
        <f>Produit_Tarif_Stock!#REF!</f>
        <v>#REF!</v>
      </c>
    </row>
    <row r="3731" spans="1:19" ht="24.75" customHeight="1">
      <c r="A3731" s="228" t="e">
        <f>Produit_Tarif_Stock!#REF!</f>
        <v>#REF!</v>
      </c>
      <c r="B3731" s="118" t="e">
        <f>IF(Produit_Tarif_Stock!#REF!&lt;&gt;"",Produit_Tarif_Stock!#REF!,"")</f>
        <v>#REF!</v>
      </c>
      <c r="C3731" s="502" t="e">
        <f>IF(Produit_Tarif_Stock!#REF!&lt;&gt;"",Produit_Tarif_Stock!#REF!,"")</f>
        <v>#REF!</v>
      </c>
      <c r="D3731" s="505" t="e">
        <f>IF(Produit_Tarif_Stock!#REF!&lt;&gt;"",Produit_Tarif_Stock!#REF!,"")</f>
        <v>#REF!</v>
      </c>
      <c r="E3731" s="514" t="e">
        <f>IF(Produit_Tarif_Stock!#REF!&lt;&gt;0,Produit_Tarif_Stock!#REF!,"")</f>
        <v>#REF!</v>
      </c>
      <c r="F3731" s="2" t="e">
        <f>IF(Produit_Tarif_Stock!#REF!&lt;&gt;"",Produit_Tarif_Stock!#REF!,"")</f>
        <v>#REF!</v>
      </c>
      <c r="G3731" s="506" t="e">
        <f>IF(Produit_Tarif_Stock!#REF!&lt;&gt;0,Produit_Tarif_Stock!#REF!,"")</f>
        <v>#REF!</v>
      </c>
      <c r="I3731" s="506" t="str">
        <f t="shared" si="118"/>
        <v/>
      </c>
      <c r="J3731" s="2" t="e">
        <f>IF(Produit_Tarif_Stock!#REF!&lt;&gt;0,Produit_Tarif_Stock!#REF!,"")</f>
        <v>#REF!</v>
      </c>
      <c r="K3731" s="2" t="e">
        <f>IF(Produit_Tarif_Stock!#REF!&lt;&gt;0,Produit_Tarif_Stock!#REF!,"")</f>
        <v>#REF!</v>
      </c>
      <c r="L3731" s="114" t="e">
        <f>IF(Produit_Tarif_Stock!#REF!&lt;&gt;0,Produit_Tarif_Stock!#REF!,"")</f>
        <v>#REF!</v>
      </c>
      <c r="M3731" s="114" t="e">
        <f>IF(Produit_Tarif_Stock!#REF!&lt;&gt;0,Produit_Tarif_Stock!#REF!,"")</f>
        <v>#REF!</v>
      </c>
      <c r="N3731" s="454"/>
      <c r="P3731" s="2" t="e">
        <f>IF(Produit_Tarif_Stock!#REF!&lt;&gt;0,Produit_Tarif_Stock!#REF!,"")</f>
        <v>#REF!</v>
      </c>
      <c r="Q3731" s="518" t="e">
        <f>IF(Produit_Tarif_Stock!#REF!&lt;&gt;0,(E3731-(E3731*H3731)-Produit_Tarif_Stock!#REF!)/Produit_Tarif_Stock!#REF!*100,(E3731-(E3731*H3731)-Produit_Tarif_Stock!#REF!)/Produit_Tarif_Stock!#REF!*100)</f>
        <v>#REF!</v>
      </c>
      <c r="R3731" s="523">
        <f t="shared" si="119"/>
        <v>0</v>
      </c>
      <c r="S3731" s="524" t="e">
        <f>Produit_Tarif_Stock!#REF!</f>
        <v>#REF!</v>
      </c>
    </row>
    <row r="3732" spans="1:19" ht="24.75" customHeight="1">
      <c r="A3732" s="228" t="e">
        <f>Produit_Tarif_Stock!#REF!</f>
        <v>#REF!</v>
      </c>
      <c r="B3732" s="118" t="e">
        <f>IF(Produit_Tarif_Stock!#REF!&lt;&gt;"",Produit_Tarif_Stock!#REF!,"")</f>
        <v>#REF!</v>
      </c>
      <c r="C3732" s="502" t="e">
        <f>IF(Produit_Tarif_Stock!#REF!&lt;&gt;"",Produit_Tarif_Stock!#REF!,"")</f>
        <v>#REF!</v>
      </c>
      <c r="D3732" s="505" t="e">
        <f>IF(Produit_Tarif_Stock!#REF!&lt;&gt;"",Produit_Tarif_Stock!#REF!,"")</f>
        <v>#REF!</v>
      </c>
      <c r="E3732" s="514" t="e">
        <f>IF(Produit_Tarif_Stock!#REF!&lt;&gt;0,Produit_Tarif_Stock!#REF!,"")</f>
        <v>#REF!</v>
      </c>
      <c r="F3732" s="2" t="e">
        <f>IF(Produit_Tarif_Stock!#REF!&lt;&gt;"",Produit_Tarif_Stock!#REF!,"")</f>
        <v>#REF!</v>
      </c>
      <c r="G3732" s="506" t="e">
        <f>IF(Produit_Tarif_Stock!#REF!&lt;&gt;0,Produit_Tarif_Stock!#REF!,"")</f>
        <v>#REF!</v>
      </c>
      <c r="I3732" s="506" t="str">
        <f t="shared" si="118"/>
        <v/>
      </c>
      <c r="J3732" s="2" t="e">
        <f>IF(Produit_Tarif_Stock!#REF!&lt;&gt;0,Produit_Tarif_Stock!#REF!,"")</f>
        <v>#REF!</v>
      </c>
      <c r="K3732" s="2" t="e">
        <f>IF(Produit_Tarif_Stock!#REF!&lt;&gt;0,Produit_Tarif_Stock!#REF!,"")</f>
        <v>#REF!</v>
      </c>
      <c r="L3732" s="114" t="e">
        <f>IF(Produit_Tarif_Stock!#REF!&lt;&gt;0,Produit_Tarif_Stock!#REF!,"")</f>
        <v>#REF!</v>
      </c>
      <c r="M3732" s="114" t="e">
        <f>IF(Produit_Tarif_Stock!#REF!&lt;&gt;0,Produit_Tarif_Stock!#REF!,"")</f>
        <v>#REF!</v>
      </c>
      <c r="N3732" s="454"/>
      <c r="P3732" s="2" t="e">
        <f>IF(Produit_Tarif_Stock!#REF!&lt;&gt;0,Produit_Tarif_Stock!#REF!,"")</f>
        <v>#REF!</v>
      </c>
      <c r="Q3732" s="518" t="e">
        <f>IF(Produit_Tarif_Stock!#REF!&lt;&gt;0,(E3732-(E3732*H3732)-Produit_Tarif_Stock!#REF!)/Produit_Tarif_Stock!#REF!*100,(E3732-(E3732*H3732)-Produit_Tarif_Stock!#REF!)/Produit_Tarif_Stock!#REF!*100)</f>
        <v>#REF!</v>
      </c>
      <c r="R3732" s="523">
        <f t="shared" si="119"/>
        <v>0</v>
      </c>
      <c r="S3732" s="524" t="e">
        <f>Produit_Tarif_Stock!#REF!</f>
        <v>#REF!</v>
      </c>
    </row>
    <row r="3733" spans="1:19" ht="24.75" customHeight="1">
      <c r="A3733" s="228" t="e">
        <f>Produit_Tarif_Stock!#REF!</f>
        <v>#REF!</v>
      </c>
      <c r="B3733" s="118" t="e">
        <f>IF(Produit_Tarif_Stock!#REF!&lt;&gt;"",Produit_Tarif_Stock!#REF!,"")</f>
        <v>#REF!</v>
      </c>
      <c r="C3733" s="502" t="e">
        <f>IF(Produit_Tarif_Stock!#REF!&lt;&gt;"",Produit_Tarif_Stock!#REF!,"")</f>
        <v>#REF!</v>
      </c>
      <c r="D3733" s="505" t="e">
        <f>IF(Produit_Tarif_Stock!#REF!&lt;&gt;"",Produit_Tarif_Stock!#REF!,"")</f>
        <v>#REF!</v>
      </c>
      <c r="E3733" s="514" t="e">
        <f>IF(Produit_Tarif_Stock!#REF!&lt;&gt;0,Produit_Tarif_Stock!#REF!,"")</f>
        <v>#REF!</v>
      </c>
      <c r="F3733" s="2" t="e">
        <f>IF(Produit_Tarif_Stock!#REF!&lt;&gt;"",Produit_Tarif_Stock!#REF!,"")</f>
        <v>#REF!</v>
      </c>
      <c r="G3733" s="506" t="e">
        <f>IF(Produit_Tarif_Stock!#REF!&lt;&gt;0,Produit_Tarif_Stock!#REF!,"")</f>
        <v>#REF!</v>
      </c>
      <c r="I3733" s="506" t="str">
        <f t="shared" si="118"/>
        <v/>
      </c>
      <c r="J3733" s="2" t="e">
        <f>IF(Produit_Tarif_Stock!#REF!&lt;&gt;0,Produit_Tarif_Stock!#REF!,"")</f>
        <v>#REF!</v>
      </c>
      <c r="K3733" s="2" t="e">
        <f>IF(Produit_Tarif_Stock!#REF!&lt;&gt;0,Produit_Tarif_Stock!#REF!,"")</f>
        <v>#REF!</v>
      </c>
      <c r="L3733" s="114" t="e">
        <f>IF(Produit_Tarif_Stock!#REF!&lt;&gt;0,Produit_Tarif_Stock!#REF!,"")</f>
        <v>#REF!</v>
      </c>
      <c r="M3733" s="114" t="e">
        <f>IF(Produit_Tarif_Stock!#REF!&lt;&gt;0,Produit_Tarif_Stock!#REF!,"")</f>
        <v>#REF!</v>
      </c>
      <c r="N3733" s="454"/>
      <c r="P3733" s="2" t="e">
        <f>IF(Produit_Tarif_Stock!#REF!&lt;&gt;0,Produit_Tarif_Stock!#REF!,"")</f>
        <v>#REF!</v>
      </c>
      <c r="Q3733" s="518" t="e">
        <f>IF(Produit_Tarif_Stock!#REF!&lt;&gt;0,(E3733-(E3733*H3733)-Produit_Tarif_Stock!#REF!)/Produit_Tarif_Stock!#REF!*100,(E3733-(E3733*H3733)-Produit_Tarif_Stock!#REF!)/Produit_Tarif_Stock!#REF!*100)</f>
        <v>#REF!</v>
      </c>
      <c r="R3733" s="523">
        <f t="shared" si="119"/>
        <v>0</v>
      </c>
      <c r="S3733" s="524" t="e">
        <f>Produit_Tarif_Stock!#REF!</f>
        <v>#REF!</v>
      </c>
    </row>
    <row r="3734" spans="1:19" ht="24.75" customHeight="1">
      <c r="A3734" s="228" t="e">
        <f>Produit_Tarif_Stock!#REF!</f>
        <v>#REF!</v>
      </c>
      <c r="B3734" s="118" t="e">
        <f>IF(Produit_Tarif_Stock!#REF!&lt;&gt;"",Produit_Tarif_Stock!#REF!,"")</f>
        <v>#REF!</v>
      </c>
      <c r="C3734" s="502" t="e">
        <f>IF(Produit_Tarif_Stock!#REF!&lt;&gt;"",Produit_Tarif_Stock!#REF!,"")</f>
        <v>#REF!</v>
      </c>
      <c r="D3734" s="505" t="e">
        <f>IF(Produit_Tarif_Stock!#REF!&lt;&gt;"",Produit_Tarif_Stock!#REF!,"")</f>
        <v>#REF!</v>
      </c>
      <c r="E3734" s="514" t="e">
        <f>IF(Produit_Tarif_Stock!#REF!&lt;&gt;0,Produit_Tarif_Stock!#REF!,"")</f>
        <v>#REF!</v>
      </c>
      <c r="F3734" s="2" t="e">
        <f>IF(Produit_Tarif_Stock!#REF!&lt;&gt;"",Produit_Tarif_Stock!#REF!,"")</f>
        <v>#REF!</v>
      </c>
      <c r="G3734" s="506" t="e">
        <f>IF(Produit_Tarif_Stock!#REF!&lt;&gt;0,Produit_Tarif_Stock!#REF!,"")</f>
        <v>#REF!</v>
      </c>
      <c r="I3734" s="506" t="str">
        <f t="shared" si="118"/>
        <v/>
      </c>
      <c r="J3734" s="2" t="e">
        <f>IF(Produit_Tarif_Stock!#REF!&lt;&gt;0,Produit_Tarif_Stock!#REF!,"")</f>
        <v>#REF!</v>
      </c>
      <c r="K3734" s="2" t="e">
        <f>IF(Produit_Tarif_Stock!#REF!&lt;&gt;0,Produit_Tarif_Stock!#REF!,"")</f>
        <v>#REF!</v>
      </c>
      <c r="L3734" s="114" t="e">
        <f>IF(Produit_Tarif_Stock!#REF!&lt;&gt;0,Produit_Tarif_Stock!#REF!,"")</f>
        <v>#REF!</v>
      </c>
      <c r="M3734" s="114" t="e">
        <f>IF(Produit_Tarif_Stock!#REF!&lt;&gt;0,Produit_Tarif_Stock!#REF!,"")</f>
        <v>#REF!</v>
      </c>
      <c r="N3734" s="454"/>
      <c r="P3734" s="2" t="e">
        <f>IF(Produit_Tarif_Stock!#REF!&lt;&gt;0,Produit_Tarif_Stock!#REF!,"")</f>
        <v>#REF!</v>
      </c>
      <c r="Q3734" s="518" t="e">
        <f>IF(Produit_Tarif_Stock!#REF!&lt;&gt;0,(E3734-(E3734*H3734)-Produit_Tarif_Stock!#REF!)/Produit_Tarif_Stock!#REF!*100,(E3734-(E3734*H3734)-Produit_Tarif_Stock!#REF!)/Produit_Tarif_Stock!#REF!*100)</f>
        <v>#REF!</v>
      </c>
      <c r="R3734" s="523">
        <f t="shared" si="119"/>
        <v>0</v>
      </c>
      <c r="S3734" s="524" t="e">
        <f>Produit_Tarif_Stock!#REF!</f>
        <v>#REF!</v>
      </c>
    </row>
    <row r="3735" spans="1:19" ht="24.75" customHeight="1">
      <c r="A3735" s="228" t="e">
        <f>Produit_Tarif_Stock!#REF!</f>
        <v>#REF!</v>
      </c>
      <c r="B3735" s="118" t="e">
        <f>IF(Produit_Tarif_Stock!#REF!&lt;&gt;"",Produit_Tarif_Stock!#REF!,"")</f>
        <v>#REF!</v>
      </c>
      <c r="C3735" s="502" t="e">
        <f>IF(Produit_Tarif_Stock!#REF!&lt;&gt;"",Produit_Tarif_Stock!#REF!,"")</f>
        <v>#REF!</v>
      </c>
      <c r="D3735" s="505" t="e">
        <f>IF(Produit_Tarif_Stock!#REF!&lt;&gt;"",Produit_Tarif_Stock!#REF!,"")</f>
        <v>#REF!</v>
      </c>
      <c r="E3735" s="514" t="e">
        <f>IF(Produit_Tarif_Stock!#REF!&lt;&gt;0,Produit_Tarif_Stock!#REF!,"")</f>
        <v>#REF!</v>
      </c>
      <c r="F3735" s="2" t="e">
        <f>IF(Produit_Tarif_Stock!#REF!&lt;&gt;"",Produit_Tarif_Stock!#REF!,"")</f>
        <v>#REF!</v>
      </c>
      <c r="G3735" s="506" t="e">
        <f>IF(Produit_Tarif_Stock!#REF!&lt;&gt;0,Produit_Tarif_Stock!#REF!,"")</f>
        <v>#REF!</v>
      </c>
      <c r="I3735" s="506" t="str">
        <f t="shared" si="118"/>
        <v/>
      </c>
      <c r="J3735" s="2" t="e">
        <f>IF(Produit_Tarif_Stock!#REF!&lt;&gt;0,Produit_Tarif_Stock!#REF!,"")</f>
        <v>#REF!</v>
      </c>
      <c r="K3735" s="2" t="e">
        <f>IF(Produit_Tarif_Stock!#REF!&lt;&gt;0,Produit_Tarif_Stock!#REF!,"")</f>
        <v>#REF!</v>
      </c>
      <c r="L3735" s="114" t="e">
        <f>IF(Produit_Tarif_Stock!#REF!&lt;&gt;0,Produit_Tarif_Stock!#REF!,"")</f>
        <v>#REF!</v>
      </c>
      <c r="M3735" s="114" t="e">
        <f>IF(Produit_Tarif_Stock!#REF!&lt;&gt;0,Produit_Tarif_Stock!#REF!,"")</f>
        <v>#REF!</v>
      </c>
      <c r="N3735" s="454"/>
      <c r="P3735" s="2" t="e">
        <f>IF(Produit_Tarif_Stock!#REF!&lt;&gt;0,Produit_Tarif_Stock!#REF!,"")</f>
        <v>#REF!</v>
      </c>
      <c r="Q3735" s="518" t="e">
        <f>IF(Produit_Tarif_Stock!#REF!&lt;&gt;0,(E3735-(E3735*H3735)-Produit_Tarif_Stock!#REF!)/Produit_Tarif_Stock!#REF!*100,(E3735-(E3735*H3735)-Produit_Tarif_Stock!#REF!)/Produit_Tarif_Stock!#REF!*100)</f>
        <v>#REF!</v>
      </c>
      <c r="R3735" s="523">
        <f t="shared" si="119"/>
        <v>0</v>
      </c>
      <c r="S3735" s="524" t="e">
        <f>Produit_Tarif_Stock!#REF!</f>
        <v>#REF!</v>
      </c>
    </row>
    <row r="3736" spans="1:19" ht="24.75" customHeight="1">
      <c r="A3736" s="228" t="e">
        <f>Produit_Tarif_Stock!#REF!</f>
        <v>#REF!</v>
      </c>
      <c r="B3736" s="118" t="e">
        <f>IF(Produit_Tarif_Stock!#REF!&lt;&gt;"",Produit_Tarif_Stock!#REF!,"")</f>
        <v>#REF!</v>
      </c>
      <c r="C3736" s="502" t="e">
        <f>IF(Produit_Tarif_Stock!#REF!&lt;&gt;"",Produit_Tarif_Stock!#REF!,"")</f>
        <v>#REF!</v>
      </c>
      <c r="D3736" s="505" t="e">
        <f>IF(Produit_Tarif_Stock!#REF!&lt;&gt;"",Produit_Tarif_Stock!#REF!,"")</f>
        <v>#REF!</v>
      </c>
      <c r="E3736" s="514" t="e">
        <f>IF(Produit_Tarif_Stock!#REF!&lt;&gt;0,Produit_Tarif_Stock!#REF!,"")</f>
        <v>#REF!</v>
      </c>
      <c r="F3736" s="2" t="e">
        <f>IF(Produit_Tarif_Stock!#REF!&lt;&gt;"",Produit_Tarif_Stock!#REF!,"")</f>
        <v>#REF!</v>
      </c>
      <c r="G3736" s="506" t="e">
        <f>IF(Produit_Tarif_Stock!#REF!&lt;&gt;0,Produit_Tarif_Stock!#REF!,"")</f>
        <v>#REF!</v>
      </c>
      <c r="I3736" s="506" t="str">
        <f t="shared" si="118"/>
        <v/>
      </c>
      <c r="J3736" s="2" t="e">
        <f>IF(Produit_Tarif_Stock!#REF!&lt;&gt;0,Produit_Tarif_Stock!#REF!,"")</f>
        <v>#REF!</v>
      </c>
      <c r="K3736" s="2" t="e">
        <f>IF(Produit_Tarif_Stock!#REF!&lt;&gt;0,Produit_Tarif_Stock!#REF!,"")</f>
        <v>#REF!</v>
      </c>
      <c r="L3736" s="114" t="e">
        <f>IF(Produit_Tarif_Stock!#REF!&lt;&gt;0,Produit_Tarif_Stock!#REF!,"")</f>
        <v>#REF!</v>
      </c>
      <c r="M3736" s="114" t="e">
        <f>IF(Produit_Tarif_Stock!#REF!&lt;&gt;0,Produit_Tarif_Stock!#REF!,"")</f>
        <v>#REF!</v>
      </c>
      <c r="N3736" s="454"/>
      <c r="P3736" s="2" t="e">
        <f>IF(Produit_Tarif_Stock!#REF!&lt;&gt;0,Produit_Tarif_Stock!#REF!,"")</f>
        <v>#REF!</v>
      </c>
      <c r="Q3736" s="518" t="e">
        <f>IF(Produit_Tarif_Stock!#REF!&lt;&gt;0,(E3736-(E3736*H3736)-Produit_Tarif_Stock!#REF!)/Produit_Tarif_Stock!#REF!*100,(E3736-(E3736*H3736)-Produit_Tarif_Stock!#REF!)/Produit_Tarif_Stock!#REF!*100)</f>
        <v>#REF!</v>
      </c>
      <c r="R3736" s="523">
        <f t="shared" si="119"/>
        <v>0</v>
      </c>
      <c r="S3736" s="524" t="e">
        <f>Produit_Tarif_Stock!#REF!</f>
        <v>#REF!</v>
      </c>
    </row>
    <row r="3737" spans="1:19" ht="24.75" customHeight="1">
      <c r="A3737" s="228" t="e">
        <f>Produit_Tarif_Stock!#REF!</f>
        <v>#REF!</v>
      </c>
      <c r="B3737" s="118" t="e">
        <f>IF(Produit_Tarif_Stock!#REF!&lt;&gt;"",Produit_Tarif_Stock!#REF!,"")</f>
        <v>#REF!</v>
      </c>
      <c r="C3737" s="502" t="e">
        <f>IF(Produit_Tarif_Stock!#REF!&lt;&gt;"",Produit_Tarif_Stock!#REF!,"")</f>
        <v>#REF!</v>
      </c>
      <c r="D3737" s="505" t="e">
        <f>IF(Produit_Tarif_Stock!#REF!&lt;&gt;"",Produit_Tarif_Stock!#REF!,"")</f>
        <v>#REF!</v>
      </c>
      <c r="E3737" s="514" t="e">
        <f>IF(Produit_Tarif_Stock!#REF!&lt;&gt;0,Produit_Tarif_Stock!#REF!,"")</f>
        <v>#REF!</v>
      </c>
      <c r="F3737" s="2" t="e">
        <f>IF(Produit_Tarif_Stock!#REF!&lt;&gt;"",Produit_Tarif_Stock!#REF!,"")</f>
        <v>#REF!</v>
      </c>
      <c r="G3737" s="506" t="e">
        <f>IF(Produit_Tarif_Stock!#REF!&lt;&gt;0,Produit_Tarif_Stock!#REF!,"")</f>
        <v>#REF!</v>
      </c>
      <c r="I3737" s="506" t="str">
        <f t="shared" si="118"/>
        <v/>
      </c>
      <c r="J3737" s="2" t="e">
        <f>IF(Produit_Tarif_Stock!#REF!&lt;&gt;0,Produit_Tarif_Stock!#REF!,"")</f>
        <v>#REF!</v>
      </c>
      <c r="K3737" s="2" t="e">
        <f>IF(Produit_Tarif_Stock!#REF!&lt;&gt;0,Produit_Tarif_Stock!#REF!,"")</f>
        <v>#REF!</v>
      </c>
      <c r="L3737" s="114" t="e">
        <f>IF(Produit_Tarif_Stock!#REF!&lt;&gt;0,Produit_Tarif_Stock!#REF!,"")</f>
        <v>#REF!</v>
      </c>
      <c r="M3737" s="114" t="e">
        <f>IF(Produit_Tarif_Stock!#REF!&lt;&gt;0,Produit_Tarif_Stock!#REF!,"")</f>
        <v>#REF!</v>
      </c>
      <c r="N3737" s="454"/>
      <c r="P3737" s="2" t="e">
        <f>IF(Produit_Tarif_Stock!#REF!&lt;&gt;0,Produit_Tarif_Stock!#REF!,"")</f>
        <v>#REF!</v>
      </c>
      <c r="Q3737" s="518" t="e">
        <f>IF(Produit_Tarif_Stock!#REF!&lt;&gt;0,(E3737-(E3737*H3737)-Produit_Tarif_Stock!#REF!)/Produit_Tarif_Stock!#REF!*100,(E3737-(E3737*H3737)-Produit_Tarif_Stock!#REF!)/Produit_Tarif_Stock!#REF!*100)</f>
        <v>#REF!</v>
      </c>
      <c r="R3737" s="523">
        <f t="shared" si="119"/>
        <v>0</v>
      </c>
      <c r="S3737" s="524" t="e">
        <f>Produit_Tarif_Stock!#REF!</f>
        <v>#REF!</v>
      </c>
    </row>
    <row r="3738" spans="1:19" ht="24.75" customHeight="1">
      <c r="A3738" s="228" t="e">
        <f>Produit_Tarif_Stock!#REF!</f>
        <v>#REF!</v>
      </c>
      <c r="B3738" s="118" t="e">
        <f>IF(Produit_Tarif_Stock!#REF!&lt;&gt;"",Produit_Tarif_Stock!#REF!,"")</f>
        <v>#REF!</v>
      </c>
      <c r="C3738" s="502" t="e">
        <f>IF(Produit_Tarif_Stock!#REF!&lt;&gt;"",Produit_Tarif_Stock!#REF!,"")</f>
        <v>#REF!</v>
      </c>
      <c r="D3738" s="505" t="e">
        <f>IF(Produit_Tarif_Stock!#REF!&lt;&gt;"",Produit_Tarif_Stock!#REF!,"")</f>
        <v>#REF!</v>
      </c>
      <c r="E3738" s="514" t="e">
        <f>IF(Produit_Tarif_Stock!#REF!&lt;&gt;0,Produit_Tarif_Stock!#REF!,"")</f>
        <v>#REF!</v>
      </c>
      <c r="F3738" s="2" t="e">
        <f>IF(Produit_Tarif_Stock!#REF!&lt;&gt;"",Produit_Tarif_Stock!#REF!,"")</f>
        <v>#REF!</v>
      </c>
      <c r="G3738" s="506" t="e">
        <f>IF(Produit_Tarif_Stock!#REF!&lt;&gt;0,Produit_Tarif_Stock!#REF!,"")</f>
        <v>#REF!</v>
      </c>
      <c r="I3738" s="506" t="str">
        <f t="shared" si="118"/>
        <v/>
      </c>
      <c r="J3738" s="2" t="e">
        <f>IF(Produit_Tarif_Stock!#REF!&lt;&gt;0,Produit_Tarif_Stock!#REF!,"")</f>
        <v>#REF!</v>
      </c>
      <c r="K3738" s="2" t="e">
        <f>IF(Produit_Tarif_Stock!#REF!&lt;&gt;0,Produit_Tarif_Stock!#REF!,"")</f>
        <v>#REF!</v>
      </c>
      <c r="L3738" s="114" t="e">
        <f>IF(Produit_Tarif_Stock!#REF!&lt;&gt;0,Produit_Tarif_Stock!#REF!,"")</f>
        <v>#REF!</v>
      </c>
      <c r="M3738" s="114" t="e">
        <f>IF(Produit_Tarif_Stock!#REF!&lt;&gt;0,Produit_Tarif_Stock!#REF!,"")</f>
        <v>#REF!</v>
      </c>
      <c r="N3738" s="454"/>
      <c r="P3738" s="2" t="e">
        <f>IF(Produit_Tarif_Stock!#REF!&lt;&gt;0,Produit_Tarif_Stock!#REF!,"")</f>
        <v>#REF!</v>
      </c>
      <c r="Q3738" s="518" t="e">
        <f>IF(Produit_Tarif_Stock!#REF!&lt;&gt;0,(E3738-(E3738*H3738)-Produit_Tarif_Stock!#REF!)/Produit_Tarif_Stock!#REF!*100,(E3738-(E3738*H3738)-Produit_Tarif_Stock!#REF!)/Produit_Tarif_Stock!#REF!*100)</f>
        <v>#REF!</v>
      </c>
      <c r="R3738" s="523">
        <f t="shared" si="119"/>
        <v>0</v>
      </c>
      <c r="S3738" s="524" t="e">
        <f>Produit_Tarif_Stock!#REF!</f>
        <v>#REF!</v>
      </c>
    </row>
    <row r="3739" spans="1:19" ht="24.75" customHeight="1">
      <c r="A3739" s="228" t="e">
        <f>Produit_Tarif_Stock!#REF!</f>
        <v>#REF!</v>
      </c>
      <c r="B3739" s="118" t="e">
        <f>IF(Produit_Tarif_Stock!#REF!&lt;&gt;"",Produit_Tarif_Stock!#REF!,"")</f>
        <v>#REF!</v>
      </c>
      <c r="C3739" s="502" t="e">
        <f>IF(Produit_Tarif_Stock!#REF!&lt;&gt;"",Produit_Tarif_Stock!#REF!,"")</f>
        <v>#REF!</v>
      </c>
      <c r="D3739" s="505" t="e">
        <f>IF(Produit_Tarif_Stock!#REF!&lt;&gt;"",Produit_Tarif_Stock!#REF!,"")</f>
        <v>#REF!</v>
      </c>
      <c r="E3739" s="514" t="e">
        <f>IF(Produit_Tarif_Stock!#REF!&lt;&gt;0,Produit_Tarif_Stock!#REF!,"")</f>
        <v>#REF!</v>
      </c>
      <c r="F3739" s="2" t="e">
        <f>IF(Produit_Tarif_Stock!#REF!&lt;&gt;"",Produit_Tarif_Stock!#REF!,"")</f>
        <v>#REF!</v>
      </c>
      <c r="G3739" s="506" t="e">
        <f>IF(Produit_Tarif_Stock!#REF!&lt;&gt;0,Produit_Tarif_Stock!#REF!,"")</f>
        <v>#REF!</v>
      </c>
      <c r="I3739" s="506" t="str">
        <f t="shared" si="118"/>
        <v/>
      </c>
      <c r="J3739" s="2" t="e">
        <f>IF(Produit_Tarif_Stock!#REF!&lt;&gt;0,Produit_Tarif_Stock!#REF!,"")</f>
        <v>#REF!</v>
      </c>
      <c r="K3739" s="2" t="e">
        <f>IF(Produit_Tarif_Stock!#REF!&lt;&gt;0,Produit_Tarif_Stock!#REF!,"")</f>
        <v>#REF!</v>
      </c>
      <c r="L3739" s="114" t="e">
        <f>IF(Produit_Tarif_Stock!#REF!&lt;&gt;0,Produit_Tarif_Stock!#REF!,"")</f>
        <v>#REF!</v>
      </c>
      <c r="M3739" s="114" t="e">
        <f>IF(Produit_Tarif_Stock!#REF!&lt;&gt;0,Produit_Tarif_Stock!#REF!,"")</f>
        <v>#REF!</v>
      </c>
      <c r="N3739" s="454"/>
      <c r="P3739" s="2" t="e">
        <f>IF(Produit_Tarif_Stock!#REF!&lt;&gt;0,Produit_Tarif_Stock!#REF!,"")</f>
        <v>#REF!</v>
      </c>
      <c r="Q3739" s="518" t="e">
        <f>IF(Produit_Tarif_Stock!#REF!&lt;&gt;0,(E3739-(E3739*H3739)-Produit_Tarif_Stock!#REF!)/Produit_Tarif_Stock!#REF!*100,(E3739-(E3739*H3739)-Produit_Tarif_Stock!#REF!)/Produit_Tarif_Stock!#REF!*100)</f>
        <v>#REF!</v>
      </c>
      <c r="R3739" s="523">
        <f t="shared" si="119"/>
        <v>0</v>
      </c>
      <c r="S3739" s="524" t="e">
        <f>Produit_Tarif_Stock!#REF!</f>
        <v>#REF!</v>
      </c>
    </row>
    <row r="3740" spans="1:19" ht="24.75" customHeight="1">
      <c r="A3740" s="228" t="e">
        <f>Produit_Tarif_Stock!#REF!</f>
        <v>#REF!</v>
      </c>
      <c r="B3740" s="118" t="e">
        <f>IF(Produit_Tarif_Stock!#REF!&lt;&gt;"",Produit_Tarif_Stock!#REF!,"")</f>
        <v>#REF!</v>
      </c>
      <c r="C3740" s="502" t="e">
        <f>IF(Produit_Tarif_Stock!#REF!&lt;&gt;"",Produit_Tarif_Stock!#REF!,"")</f>
        <v>#REF!</v>
      </c>
      <c r="D3740" s="505" t="e">
        <f>IF(Produit_Tarif_Stock!#REF!&lt;&gt;"",Produit_Tarif_Stock!#REF!,"")</f>
        <v>#REF!</v>
      </c>
      <c r="E3740" s="514" t="e">
        <f>IF(Produit_Tarif_Stock!#REF!&lt;&gt;0,Produit_Tarif_Stock!#REF!,"")</f>
        <v>#REF!</v>
      </c>
      <c r="F3740" s="2" t="e">
        <f>IF(Produit_Tarif_Stock!#REF!&lt;&gt;"",Produit_Tarif_Stock!#REF!,"")</f>
        <v>#REF!</v>
      </c>
      <c r="G3740" s="506" t="e">
        <f>IF(Produit_Tarif_Stock!#REF!&lt;&gt;0,Produit_Tarif_Stock!#REF!,"")</f>
        <v>#REF!</v>
      </c>
      <c r="I3740" s="506" t="str">
        <f t="shared" si="118"/>
        <v/>
      </c>
      <c r="J3740" s="2" t="e">
        <f>IF(Produit_Tarif_Stock!#REF!&lt;&gt;0,Produit_Tarif_Stock!#REF!,"")</f>
        <v>#REF!</v>
      </c>
      <c r="K3740" s="2" t="e">
        <f>IF(Produit_Tarif_Stock!#REF!&lt;&gt;0,Produit_Tarif_Stock!#REF!,"")</f>
        <v>#REF!</v>
      </c>
      <c r="L3740" s="114" t="e">
        <f>IF(Produit_Tarif_Stock!#REF!&lt;&gt;0,Produit_Tarif_Stock!#REF!,"")</f>
        <v>#REF!</v>
      </c>
      <c r="M3740" s="114" t="e">
        <f>IF(Produit_Tarif_Stock!#REF!&lt;&gt;0,Produit_Tarif_Stock!#REF!,"")</f>
        <v>#REF!</v>
      </c>
      <c r="N3740" s="454"/>
      <c r="P3740" s="2" t="e">
        <f>IF(Produit_Tarif_Stock!#REF!&lt;&gt;0,Produit_Tarif_Stock!#REF!,"")</f>
        <v>#REF!</v>
      </c>
      <c r="Q3740" s="518" t="e">
        <f>IF(Produit_Tarif_Stock!#REF!&lt;&gt;0,(E3740-(E3740*H3740)-Produit_Tarif_Stock!#REF!)/Produit_Tarif_Stock!#REF!*100,(E3740-(E3740*H3740)-Produit_Tarif_Stock!#REF!)/Produit_Tarif_Stock!#REF!*100)</f>
        <v>#REF!</v>
      </c>
      <c r="R3740" s="523">
        <f t="shared" si="119"/>
        <v>0</v>
      </c>
      <c r="S3740" s="524" t="e">
        <f>Produit_Tarif_Stock!#REF!</f>
        <v>#REF!</v>
      </c>
    </row>
    <row r="3741" spans="1:19" ht="24.75" customHeight="1">
      <c r="A3741" s="228" t="e">
        <f>Produit_Tarif_Stock!#REF!</f>
        <v>#REF!</v>
      </c>
      <c r="B3741" s="118" t="e">
        <f>IF(Produit_Tarif_Stock!#REF!&lt;&gt;"",Produit_Tarif_Stock!#REF!,"")</f>
        <v>#REF!</v>
      </c>
      <c r="C3741" s="502" t="e">
        <f>IF(Produit_Tarif_Stock!#REF!&lt;&gt;"",Produit_Tarif_Stock!#REF!,"")</f>
        <v>#REF!</v>
      </c>
      <c r="D3741" s="505" t="e">
        <f>IF(Produit_Tarif_Stock!#REF!&lt;&gt;"",Produit_Tarif_Stock!#REF!,"")</f>
        <v>#REF!</v>
      </c>
      <c r="E3741" s="514" t="e">
        <f>IF(Produit_Tarif_Stock!#REF!&lt;&gt;0,Produit_Tarif_Stock!#REF!,"")</f>
        <v>#REF!</v>
      </c>
      <c r="F3741" s="2" t="e">
        <f>IF(Produit_Tarif_Stock!#REF!&lt;&gt;"",Produit_Tarif_Stock!#REF!,"")</f>
        <v>#REF!</v>
      </c>
      <c r="G3741" s="506" t="e">
        <f>IF(Produit_Tarif_Stock!#REF!&lt;&gt;0,Produit_Tarif_Stock!#REF!,"")</f>
        <v>#REF!</v>
      </c>
      <c r="I3741" s="506" t="str">
        <f t="shared" si="118"/>
        <v/>
      </c>
      <c r="J3741" s="2" t="e">
        <f>IF(Produit_Tarif_Stock!#REF!&lt;&gt;0,Produit_Tarif_Stock!#REF!,"")</f>
        <v>#REF!</v>
      </c>
      <c r="K3741" s="2" t="e">
        <f>IF(Produit_Tarif_Stock!#REF!&lt;&gt;0,Produit_Tarif_Stock!#REF!,"")</f>
        <v>#REF!</v>
      </c>
      <c r="L3741" s="114" t="e">
        <f>IF(Produit_Tarif_Stock!#REF!&lt;&gt;0,Produit_Tarif_Stock!#REF!,"")</f>
        <v>#REF!</v>
      </c>
      <c r="M3741" s="114" t="e">
        <f>IF(Produit_Tarif_Stock!#REF!&lt;&gt;0,Produit_Tarif_Stock!#REF!,"")</f>
        <v>#REF!</v>
      </c>
      <c r="N3741" s="454"/>
      <c r="P3741" s="2" t="e">
        <f>IF(Produit_Tarif_Stock!#REF!&lt;&gt;0,Produit_Tarif_Stock!#REF!,"")</f>
        <v>#REF!</v>
      </c>
      <c r="Q3741" s="518" t="e">
        <f>IF(Produit_Tarif_Stock!#REF!&lt;&gt;0,(E3741-(E3741*H3741)-Produit_Tarif_Stock!#REF!)/Produit_Tarif_Stock!#REF!*100,(E3741-(E3741*H3741)-Produit_Tarif_Stock!#REF!)/Produit_Tarif_Stock!#REF!*100)</f>
        <v>#REF!</v>
      </c>
      <c r="R3741" s="523">
        <f t="shared" si="119"/>
        <v>0</v>
      </c>
      <c r="S3741" s="524" t="e">
        <f>Produit_Tarif_Stock!#REF!</f>
        <v>#REF!</v>
      </c>
    </row>
    <row r="3742" spans="1:19" ht="24.75" customHeight="1">
      <c r="A3742" s="228" t="e">
        <f>Produit_Tarif_Stock!#REF!</f>
        <v>#REF!</v>
      </c>
      <c r="B3742" s="118" t="e">
        <f>IF(Produit_Tarif_Stock!#REF!&lt;&gt;"",Produit_Tarif_Stock!#REF!,"")</f>
        <v>#REF!</v>
      </c>
      <c r="C3742" s="502" t="e">
        <f>IF(Produit_Tarif_Stock!#REF!&lt;&gt;"",Produit_Tarif_Stock!#REF!,"")</f>
        <v>#REF!</v>
      </c>
      <c r="D3742" s="505" t="e">
        <f>IF(Produit_Tarif_Stock!#REF!&lt;&gt;"",Produit_Tarif_Stock!#REF!,"")</f>
        <v>#REF!</v>
      </c>
      <c r="E3742" s="514" t="e">
        <f>IF(Produit_Tarif_Stock!#REF!&lt;&gt;0,Produit_Tarif_Stock!#REF!,"")</f>
        <v>#REF!</v>
      </c>
      <c r="F3742" s="2" t="e">
        <f>IF(Produit_Tarif_Stock!#REF!&lt;&gt;"",Produit_Tarif_Stock!#REF!,"")</f>
        <v>#REF!</v>
      </c>
      <c r="G3742" s="506" t="e">
        <f>IF(Produit_Tarif_Stock!#REF!&lt;&gt;0,Produit_Tarif_Stock!#REF!,"")</f>
        <v>#REF!</v>
      </c>
      <c r="I3742" s="506" t="str">
        <f t="shared" si="118"/>
        <v/>
      </c>
      <c r="J3742" s="2" t="e">
        <f>IF(Produit_Tarif_Stock!#REF!&lt;&gt;0,Produit_Tarif_Stock!#REF!,"")</f>
        <v>#REF!</v>
      </c>
      <c r="K3742" s="2" t="e">
        <f>IF(Produit_Tarif_Stock!#REF!&lt;&gt;0,Produit_Tarif_Stock!#REF!,"")</f>
        <v>#REF!</v>
      </c>
      <c r="L3742" s="114" t="e">
        <f>IF(Produit_Tarif_Stock!#REF!&lt;&gt;0,Produit_Tarif_Stock!#REF!,"")</f>
        <v>#REF!</v>
      </c>
      <c r="M3742" s="114" t="e">
        <f>IF(Produit_Tarif_Stock!#REF!&lt;&gt;0,Produit_Tarif_Stock!#REF!,"")</f>
        <v>#REF!</v>
      </c>
      <c r="N3742" s="454"/>
      <c r="P3742" s="2" t="e">
        <f>IF(Produit_Tarif_Stock!#REF!&lt;&gt;0,Produit_Tarif_Stock!#REF!,"")</f>
        <v>#REF!</v>
      </c>
      <c r="Q3742" s="518" t="e">
        <f>IF(Produit_Tarif_Stock!#REF!&lt;&gt;0,(E3742-(E3742*H3742)-Produit_Tarif_Stock!#REF!)/Produit_Tarif_Stock!#REF!*100,(E3742-(E3742*H3742)-Produit_Tarif_Stock!#REF!)/Produit_Tarif_Stock!#REF!*100)</f>
        <v>#REF!</v>
      </c>
      <c r="R3742" s="523">
        <f t="shared" si="119"/>
        <v>0</v>
      </c>
      <c r="S3742" s="524" t="e">
        <f>Produit_Tarif_Stock!#REF!</f>
        <v>#REF!</v>
      </c>
    </row>
    <row r="3743" spans="1:19" ht="24.75" customHeight="1">
      <c r="A3743" s="228" t="e">
        <f>Produit_Tarif_Stock!#REF!</f>
        <v>#REF!</v>
      </c>
      <c r="B3743" s="118" t="e">
        <f>IF(Produit_Tarif_Stock!#REF!&lt;&gt;"",Produit_Tarif_Stock!#REF!,"")</f>
        <v>#REF!</v>
      </c>
      <c r="C3743" s="502" t="e">
        <f>IF(Produit_Tarif_Stock!#REF!&lt;&gt;"",Produit_Tarif_Stock!#REF!,"")</f>
        <v>#REF!</v>
      </c>
      <c r="D3743" s="505" t="e">
        <f>IF(Produit_Tarif_Stock!#REF!&lt;&gt;"",Produit_Tarif_Stock!#REF!,"")</f>
        <v>#REF!</v>
      </c>
      <c r="E3743" s="514" t="e">
        <f>IF(Produit_Tarif_Stock!#REF!&lt;&gt;0,Produit_Tarif_Stock!#REF!,"")</f>
        <v>#REF!</v>
      </c>
      <c r="F3743" s="2" t="e">
        <f>IF(Produit_Tarif_Stock!#REF!&lt;&gt;"",Produit_Tarif_Stock!#REF!,"")</f>
        <v>#REF!</v>
      </c>
      <c r="G3743" s="506" t="e">
        <f>IF(Produit_Tarif_Stock!#REF!&lt;&gt;0,Produit_Tarif_Stock!#REF!,"")</f>
        <v>#REF!</v>
      </c>
      <c r="I3743" s="506" t="str">
        <f t="shared" si="118"/>
        <v/>
      </c>
      <c r="J3743" s="2" t="e">
        <f>IF(Produit_Tarif_Stock!#REF!&lt;&gt;0,Produit_Tarif_Stock!#REF!,"")</f>
        <v>#REF!</v>
      </c>
      <c r="K3743" s="2" t="e">
        <f>IF(Produit_Tarif_Stock!#REF!&lt;&gt;0,Produit_Tarif_Stock!#REF!,"")</f>
        <v>#REF!</v>
      </c>
      <c r="L3743" s="114" t="e">
        <f>IF(Produit_Tarif_Stock!#REF!&lt;&gt;0,Produit_Tarif_Stock!#REF!,"")</f>
        <v>#REF!</v>
      </c>
      <c r="M3743" s="114" t="e">
        <f>IF(Produit_Tarif_Stock!#REF!&lt;&gt;0,Produit_Tarif_Stock!#REF!,"")</f>
        <v>#REF!</v>
      </c>
      <c r="N3743" s="454"/>
      <c r="P3743" s="2" t="e">
        <f>IF(Produit_Tarif_Stock!#REF!&lt;&gt;0,Produit_Tarif_Stock!#REF!,"")</f>
        <v>#REF!</v>
      </c>
      <c r="Q3743" s="518" t="e">
        <f>IF(Produit_Tarif_Stock!#REF!&lt;&gt;0,(E3743-(E3743*H3743)-Produit_Tarif_Stock!#REF!)/Produit_Tarif_Stock!#REF!*100,(E3743-(E3743*H3743)-Produit_Tarif_Stock!#REF!)/Produit_Tarif_Stock!#REF!*100)</f>
        <v>#REF!</v>
      </c>
      <c r="R3743" s="523">
        <f t="shared" si="119"/>
        <v>0</v>
      </c>
      <c r="S3743" s="524" t="e">
        <f>Produit_Tarif_Stock!#REF!</f>
        <v>#REF!</v>
      </c>
    </row>
    <row r="3744" spans="1:19" ht="24.75" customHeight="1">
      <c r="A3744" s="228" t="e">
        <f>Produit_Tarif_Stock!#REF!</f>
        <v>#REF!</v>
      </c>
      <c r="B3744" s="118" t="e">
        <f>IF(Produit_Tarif_Stock!#REF!&lt;&gt;"",Produit_Tarif_Stock!#REF!,"")</f>
        <v>#REF!</v>
      </c>
      <c r="C3744" s="502" t="e">
        <f>IF(Produit_Tarif_Stock!#REF!&lt;&gt;"",Produit_Tarif_Stock!#REF!,"")</f>
        <v>#REF!</v>
      </c>
      <c r="D3744" s="505" t="e">
        <f>IF(Produit_Tarif_Stock!#REF!&lt;&gt;"",Produit_Tarif_Stock!#REF!,"")</f>
        <v>#REF!</v>
      </c>
      <c r="E3744" s="514" t="e">
        <f>IF(Produit_Tarif_Stock!#REF!&lt;&gt;0,Produit_Tarif_Stock!#REF!,"")</f>
        <v>#REF!</v>
      </c>
      <c r="F3744" s="2" t="e">
        <f>IF(Produit_Tarif_Stock!#REF!&lt;&gt;"",Produit_Tarif_Stock!#REF!,"")</f>
        <v>#REF!</v>
      </c>
      <c r="G3744" s="506" t="e">
        <f>IF(Produit_Tarif_Stock!#REF!&lt;&gt;0,Produit_Tarif_Stock!#REF!,"")</f>
        <v>#REF!</v>
      </c>
      <c r="I3744" s="506" t="str">
        <f t="shared" si="118"/>
        <v/>
      </c>
      <c r="J3744" s="2" t="e">
        <f>IF(Produit_Tarif_Stock!#REF!&lt;&gt;0,Produit_Tarif_Stock!#REF!,"")</f>
        <v>#REF!</v>
      </c>
      <c r="K3744" s="2" t="e">
        <f>IF(Produit_Tarif_Stock!#REF!&lt;&gt;0,Produit_Tarif_Stock!#REF!,"")</f>
        <v>#REF!</v>
      </c>
      <c r="L3744" s="114" t="e">
        <f>IF(Produit_Tarif_Stock!#REF!&lt;&gt;0,Produit_Tarif_Stock!#REF!,"")</f>
        <v>#REF!</v>
      </c>
      <c r="M3744" s="114" t="e">
        <f>IF(Produit_Tarif_Stock!#REF!&lt;&gt;0,Produit_Tarif_Stock!#REF!,"")</f>
        <v>#REF!</v>
      </c>
      <c r="N3744" s="454"/>
      <c r="P3744" s="2" t="e">
        <f>IF(Produit_Tarif_Stock!#REF!&lt;&gt;0,Produit_Tarif_Stock!#REF!,"")</f>
        <v>#REF!</v>
      </c>
      <c r="Q3744" s="518" t="e">
        <f>IF(Produit_Tarif_Stock!#REF!&lt;&gt;0,(E3744-(E3744*H3744)-Produit_Tarif_Stock!#REF!)/Produit_Tarif_Stock!#REF!*100,(E3744-(E3744*H3744)-Produit_Tarif_Stock!#REF!)/Produit_Tarif_Stock!#REF!*100)</f>
        <v>#REF!</v>
      </c>
      <c r="R3744" s="523">
        <f t="shared" si="119"/>
        <v>0</v>
      </c>
      <c r="S3744" s="524" t="e">
        <f>Produit_Tarif_Stock!#REF!</f>
        <v>#REF!</v>
      </c>
    </row>
    <row r="3745" spans="1:19" ht="24.75" customHeight="1">
      <c r="A3745" s="228" t="e">
        <f>Produit_Tarif_Stock!#REF!</f>
        <v>#REF!</v>
      </c>
      <c r="B3745" s="118" t="e">
        <f>IF(Produit_Tarif_Stock!#REF!&lt;&gt;"",Produit_Tarif_Stock!#REF!,"")</f>
        <v>#REF!</v>
      </c>
      <c r="C3745" s="502" t="e">
        <f>IF(Produit_Tarif_Stock!#REF!&lt;&gt;"",Produit_Tarif_Stock!#REF!,"")</f>
        <v>#REF!</v>
      </c>
      <c r="D3745" s="505" t="e">
        <f>IF(Produit_Tarif_Stock!#REF!&lt;&gt;"",Produit_Tarif_Stock!#REF!,"")</f>
        <v>#REF!</v>
      </c>
      <c r="E3745" s="514" t="e">
        <f>IF(Produit_Tarif_Stock!#REF!&lt;&gt;0,Produit_Tarif_Stock!#REF!,"")</f>
        <v>#REF!</v>
      </c>
      <c r="F3745" s="2" t="e">
        <f>IF(Produit_Tarif_Stock!#REF!&lt;&gt;"",Produit_Tarif_Stock!#REF!,"")</f>
        <v>#REF!</v>
      </c>
      <c r="G3745" s="506" t="e">
        <f>IF(Produit_Tarif_Stock!#REF!&lt;&gt;0,Produit_Tarif_Stock!#REF!,"")</f>
        <v>#REF!</v>
      </c>
      <c r="I3745" s="506" t="str">
        <f t="shared" si="118"/>
        <v/>
      </c>
      <c r="J3745" s="2" t="e">
        <f>IF(Produit_Tarif_Stock!#REF!&lt;&gt;0,Produit_Tarif_Stock!#REF!,"")</f>
        <v>#REF!</v>
      </c>
      <c r="K3745" s="2" t="e">
        <f>IF(Produit_Tarif_Stock!#REF!&lt;&gt;0,Produit_Tarif_Stock!#REF!,"")</f>
        <v>#REF!</v>
      </c>
      <c r="L3745" s="114" t="e">
        <f>IF(Produit_Tarif_Stock!#REF!&lt;&gt;0,Produit_Tarif_Stock!#REF!,"")</f>
        <v>#REF!</v>
      </c>
      <c r="M3745" s="114" t="e">
        <f>IF(Produit_Tarif_Stock!#REF!&lt;&gt;0,Produit_Tarif_Stock!#REF!,"")</f>
        <v>#REF!</v>
      </c>
      <c r="N3745" s="454"/>
      <c r="P3745" s="2" t="e">
        <f>IF(Produit_Tarif_Stock!#REF!&lt;&gt;0,Produit_Tarif_Stock!#REF!,"")</f>
        <v>#REF!</v>
      </c>
      <c r="Q3745" s="518" t="e">
        <f>IF(Produit_Tarif_Stock!#REF!&lt;&gt;0,(E3745-(E3745*H3745)-Produit_Tarif_Stock!#REF!)/Produit_Tarif_Stock!#REF!*100,(E3745-(E3745*H3745)-Produit_Tarif_Stock!#REF!)/Produit_Tarif_Stock!#REF!*100)</f>
        <v>#REF!</v>
      </c>
      <c r="R3745" s="523">
        <f t="shared" si="119"/>
        <v>0</v>
      </c>
      <c r="S3745" s="524" t="e">
        <f>Produit_Tarif_Stock!#REF!</f>
        <v>#REF!</v>
      </c>
    </row>
    <row r="3746" spans="1:19" ht="24.75" customHeight="1">
      <c r="A3746" s="228" t="e">
        <f>Produit_Tarif_Stock!#REF!</f>
        <v>#REF!</v>
      </c>
      <c r="B3746" s="118" t="e">
        <f>IF(Produit_Tarif_Stock!#REF!&lt;&gt;"",Produit_Tarif_Stock!#REF!,"")</f>
        <v>#REF!</v>
      </c>
      <c r="C3746" s="502" t="e">
        <f>IF(Produit_Tarif_Stock!#REF!&lt;&gt;"",Produit_Tarif_Stock!#REF!,"")</f>
        <v>#REF!</v>
      </c>
      <c r="D3746" s="505" t="e">
        <f>IF(Produit_Tarif_Stock!#REF!&lt;&gt;"",Produit_Tarif_Stock!#REF!,"")</f>
        <v>#REF!</v>
      </c>
      <c r="E3746" s="514" t="e">
        <f>IF(Produit_Tarif_Stock!#REF!&lt;&gt;0,Produit_Tarif_Stock!#REF!,"")</f>
        <v>#REF!</v>
      </c>
      <c r="F3746" s="2" t="e">
        <f>IF(Produit_Tarif_Stock!#REF!&lt;&gt;"",Produit_Tarif_Stock!#REF!,"")</f>
        <v>#REF!</v>
      </c>
      <c r="G3746" s="506" t="e">
        <f>IF(Produit_Tarif_Stock!#REF!&lt;&gt;0,Produit_Tarif_Stock!#REF!,"")</f>
        <v>#REF!</v>
      </c>
      <c r="I3746" s="506" t="str">
        <f t="shared" si="118"/>
        <v/>
      </c>
      <c r="J3746" s="2" t="e">
        <f>IF(Produit_Tarif_Stock!#REF!&lt;&gt;0,Produit_Tarif_Stock!#REF!,"")</f>
        <v>#REF!</v>
      </c>
      <c r="K3746" s="2" t="e">
        <f>IF(Produit_Tarif_Stock!#REF!&lt;&gt;0,Produit_Tarif_Stock!#REF!,"")</f>
        <v>#REF!</v>
      </c>
      <c r="L3746" s="114" t="e">
        <f>IF(Produit_Tarif_Stock!#REF!&lt;&gt;0,Produit_Tarif_Stock!#REF!,"")</f>
        <v>#REF!</v>
      </c>
      <c r="M3746" s="114" t="e">
        <f>IF(Produit_Tarif_Stock!#REF!&lt;&gt;0,Produit_Tarif_Stock!#REF!,"")</f>
        <v>#REF!</v>
      </c>
      <c r="N3746" s="454"/>
      <c r="P3746" s="2" t="e">
        <f>IF(Produit_Tarif_Stock!#REF!&lt;&gt;0,Produit_Tarif_Stock!#REF!,"")</f>
        <v>#REF!</v>
      </c>
      <c r="Q3746" s="518" t="e">
        <f>IF(Produit_Tarif_Stock!#REF!&lt;&gt;0,(E3746-(E3746*H3746)-Produit_Tarif_Stock!#REF!)/Produit_Tarif_Stock!#REF!*100,(E3746-(E3746*H3746)-Produit_Tarif_Stock!#REF!)/Produit_Tarif_Stock!#REF!*100)</f>
        <v>#REF!</v>
      </c>
      <c r="R3746" s="523">
        <f t="shared" si="119"/>
        <v>0</v>
      </c>
      <c r="S3746" s="524" t="e">
        <f>Produit_Tarif_Stock!#REF!</f>
        <v>#REF!</v>
      </c>
    </row>
    <row r="3747" spans="1:19" ht="24.75" customHeight="1">
      <c r="A3747" s="228" t="e">
        <f>Produit_Tarif_Stock!#REF!</f>
        <v>#REF!</v>
      </c>
      <c r="B3747" s="118" t="e">
        <f>IF(Produit_Tarif_Stock!#REF!&lt;&gt;"",Produit_Tarif_Stock!#REF!,"")</f>
        <v>#REF!</v>
      </c>
      <c r="C3747" s="502" t="e">
        <f>IF(Produit_Tarif_Stock!#REF!&lt;&gt;"",Produit_Tarif_Stock!#REF!,"")</f>
        <v>#REF!</v>
      </c>
      <c r="D3747" s="505" t="e">
        <f>IF(Produit_Tarif_Stock!#REF!&lt;&gt;"",Produit_Tarif_Stock!#REF!,"")</f>
        <v>#REF!</v>
      </c>
      <c r="E3747" s="514" t="e">
        <f>IF(Produit_Tarif_Stock!#REF!&lt;&gt;0,Produit_Tarif_Stock!#REF!,"")</f>
        <v>#REF!</v>
      </c>
      <c r="F3747" s="2" t="e">
        <f>IF(Produit_Tarif_Stock!#REF!&lt;&gt;"",Produit_Tarif_Stock!#REF!,"")</f>
        <v>#REF!</v>
      </c>
      <c r="G3747" s="506" t="e">
        <f>IF(Produit_Tarif_Stock!#REF!&lt;&gt;0,Produit_Tarif_Stock!#REF!,"")</f>
        <v>#REF!</v>
      </c>
      <c r="I3747" s="506" t="str">
        <f t="shared" si="118"/>
        <v/>
      </c>
      <c r="J3747" s="2" t="e">
        <f>IF(Produit_Tarif_Stock!#REF!&lt;&gt;0,Produit_Tarif_Stock!#REF!,"")</f>
        <v>#REF!</v>
      </c>
      <c r="K3747" s="2" t="e">
        <f>IF(Produit_Tarif_Stock!#REF!&lt;&gt;0,Produit_Tarif_Stock!#REF!,"")</f>
        <v>#REF!</v>
      </c>
      <c r="L3747" s="114" t="e">
        <f>IF(Produit_Tarif_Stock!#REF!&lt;&gt;0,Produit_Tarif_Stock!#REF!,"")</f>
        <v>#REF!</v>
      </c>
      <c r="M3747" s="114" t="e">
        <f>IF(Produit_Tarif_Stock!#REF!&lt;&gt;0,Produit_Tarif_Stock!#REF!,"")</f>
        <v>#REF!</v>
      </c>
      <c r="N3747" s="454"/>
      <c r="P3747" s="2" t="e">
        <f>IF(Produit_Tarif_Stock!#REF!&lt;&gt;0,Produit_Tarif_Stock!#REF!,"")</f>
        <v>#REF!</v>
      </c>
      <c r="Q3747" s="518" t="e">
        <f>IF(Produit_Tarif_Stock!#REF!&lt;&gt;0,(E3747-(E3747*H3747)-Produit_Tarif_Stock!#REF!)/Produit_Tarif_Stock!#REF!*100,(E3747-(E3747*H3747)-Produit_Tarif_Stock!#REF!)/Produit_Tarif_Stock!#REF!*100)</f>
        <v>#REF!</v>
      </c>
      <c r="R3747" s="523">
        <f t="shared" si="119"/>
        <v>0</v>
      </c>
      <c r="S3747" s="524" t="e">
        <f>Produit_Tarif_Stock!#REF!</f>
        <v>#REF!</v>
      </c>
    </row>
    <row r="3748" spans="1:19" ht="24.75" customHeight="1">
      <c r="A3748" s="228" t="e">
        <f>Produit_Tarif_Stock!#REF!</f>
        <v>#REF!</v>
      </c>
      <c r="B3748" s="118" t="e">
        <f>IF(Produit_Tarif_Stock!#REF!&lt;&gt;"",Produit_Tarif_Stock!#REF!,"")</f>
        <v>#REF!</v>
      </c>
      <c r="C3748" s="502" t="e">
        <f>IF(Produit_Tarif_Stock!#REF!&lt;&gt;"",Produit_Tarif_Stock!#REF!,"")</f>
        <v>#REF!</v>
      </c>
      <c r="D3748" s="505" t="e">
        <f>IF(Produit_Tarif_Stock!#REF!&lt;&gt;"",Produit_Tarif_Stock!#REF!,"")</f>
        <v>#REF!</v>
      </c>
      <c r="E3748" s="514" t="e">
        <f>IF(Produit_Tarif_Stock!#REF!&lt;&gt;0,Produit_Tarif_Stock!#REF!,"")</f>
        <v>#REF!</v>
      </c>
      <c r="F3748" s="2" t="e">
        <f>IF(Produit_Tarif_Stock!#REF!&lt;&gt;"",Produit_Tarif_Stock!#REF!,"")</f>
        <v>#REF!</v>
      </c>
      <c r="G3748" s="506" t="e">
        <f>IF(Produit_Tarif_Stock!#REF!&lt;&gt;0,Produit_Tarif_Stock!#REF!,"")</f>
        <v>#REF!</v>
      </c>
      <c r="I3748" s="506" t="str">
        <f t="shared" si="118"/>
        <v/>
      </c>
      <c r="J3748" s="2" t="e">
        <f>IF(Produit_Tarif_Stock!#REF!&lt;&gt;0,Produit_Tarif_Stock!#REF!,"")</f>
        <v>#REF!</v>
      </c>
      <c r="K3748" s="2" t="e">
        <f>IF(Produit_Tarif_Stock!#REF!&lt;&gt;0,Produit_Tarif_Stock!#REF!,"")</f>
        <v>#REF!</v>
      </c>
      <c r="L3748" s="114" t="e">
        <f>IF(Produit_Tarif_Stock!#REF!&lt;&gt;0,Produit_Tarif_Stock!#REF!,"")</f>
        <v>#REF!</v>
      </c>
      <c r="M3748" s="114" t="e">
        <f>IF(Produit_Tarif_Stock!#REF!&lt;&gt;0,Produit_Tarif_Stock!#REF!,"")</f>
        <v>#REF!</v>
      </c>
      <c r="N3748" s="454"/>
      <c r="P3748" s="2" t="e">
        <f>IF(Produit_Tarif_Stock!#REF!&lt;&gt;0,Produit_Tarif_Stock!#REF!,"")</f>
        <v>#REF!</v>
      </c>
      <c r="Q3748" s="518" t="e">
        <f>IF(Produit_Tarif_Stock!#REF!&lt;&gt;0,(E3748-(E3748*H3748)-Produit_Tarif_Stock!#REF!)/Produit_Tarif_Stock!#REF!*100,(E3748-(E3748*H3748)-Produit_Tarif_Stock!#REF!)/Produit_Tarif_Stock!#REF!*100)</f>
        <v>#REF!</v>
      </c>
      <c r="R3748" s="523">
        <f t="shared" si="119"/>
        <v>0</v>
      </c>
      <c r="S3748" s="524" t="e">
        <f>Produit_Tarif_Stock!#REF!</f>
        <v>#REF!</v>
      </c>
    </row>
    <row r="3749" spans="1:19" ht="24.75" customHeight="1">
      <c r="A3749" s="228" t="e">
        <f>Produit_Tarif_Stock!#REF!</f>
        <v>#REF!</v>
      </c>
      <c r="B3749" s="118" t="e">
        <f>IF(Produit_Tarif_Stock!#REF!&lt;&gt;"",Produit_Tarif_Stock!#REF!,"")</f>
        <v>#REF!</v>
      </c>
      <c r="C3749" s="502" t="e">
        <f>IF(Produit_Tarif_Stock!#REF!&lt;&gt;"",Produit_Tarif_Stock!#REF!,"")</f>
        <v>#REF!</v>
      </c>
      <c r="D3749" s="505" t="e">
        <f>IF(Produit_Tarif_Stock!#REF!&lt;&gt;"",Produit_Tarif_Stock!#REF!,"")</f>
        <v>#REF!</v>
      </c>
      <c r="E3749" s="514" t="e">
        <f>IF(Produit_Tarif_Stock!#REF!&lt;&gt;0,Produit_Tarif_Stock!#REF!,"")</f>
        <v>#REF!</v>
      </c>
      <c r="F3749" s="2" t="e">
        <f>IF(Produit_Tarif_Stock!#REF!&lt;&gt;"",Produit_Tarif_Stock!#REF!,"")</f>
        <v>#REF!</v>
      </c>
      <c r="G3749" s="506" t="e">
        <f>IF(Produit_Tarif_Stock!#REF!&lt;&gt;0,Produit_Tarif_Stock!#REF!,"")</f>
        <v>#REF!</v>
      </c>
      <c r="I3749" s="506" t="str">
        <f t="shared" si="118"/>
        <v/>
      </c>
      <c r="J3749" s="2" t="e">
        <f>IF(Produit_Tarif_Stock!#REF!&lt;&gt;0,Produit_Tarif_Stock!#REF!,"")</f>
        <v>#REF!</v>
      </c>
      <c r="K3749" s="2" t="e">
        <f>IF(Produit_Tarif_Stock!#REF!&lt;&gt;0,Produit_Tarif_Stock!#REF!,"")</f>
        <v>#REF!</v>
      </c>
      <c r="L3749" s="114" t="e">
        <f>IF(Produit_Tarif_Stock!#REF!&lt;&gt;0,Produit_Tarif_Stock!#REF!,"")</f>
        <v>#REF!</v>
      </c>
      <c r="M3749" s="114" t="e">
        <f>IF(Produit_Tarif_Stock!#REF!&lt;&gt;0,Produit_Tarif_Stock!#REF!,"")</f>
        <v>#REF!</v>
      </c>
      <c r="N3749" s="454"/>
      <c r="P3749" s="2" t="e">
        <f>IF(Produit_Tarif_Stock!#REF!&lt;&gt;0,Produit_Tarif_Stock!#REF!,"")</f>
        <v>#REF!</v>
      </c>
      <c r="Q3749" s="518" t="e">
        <f>IF(Produit_Tarif_Stock!#REF!&lt;&gt;0,(E3749-(E3749*H3749)-Produit_Tarif_Stock!#REF!)/Produit_Tarif_Stock!#REF!*100,(E3749-(E3749*H3749)-Produit_Tarif_Stock!#REF!)/Produit_Tarif_Stock!#REF!*100)</f>
        <v>#REF!</v>
      </c>
      <c r="R3749" s="523">
        <f t="shared" si="119"/>
        <v>0</v>
      </c>
      <c r="S3749" s="524" t="e">
        <f>Produit_Tarif_Stock!#REF!</f>
        <v>#REF!</v>
      </c>
    </row>
    <row r="3750" spans="1:19" ht="24.75" customHeight="1">
      <c r="A3750" s="228" t="e">
        <f>Produit_Tarif_Stock!#REF!</f>
        <v>#REF!</v>
      </c>
      <c r="B3750" s="118" t="e">
        <f>IF(Produit_Tarif_Stock!#REF!&lt;&gt;"",Produit_Tarif_Stock!#REF!,"")</f>
        <v>#REF!</v>
      </c>
      <c r="C3750" s="502" t="e">
        <f>IF(Produit_Tarif_Stock!#REF!&lt;&gt;"",Produit_Tarif_Stock!#REF!,"")</f>
        <v>#REF!</v>
      </c>
      <c r="D3750" s="505" t="e">
        <f>IF(Produit_Tarif_Stock!#REF!&lt;&gt;"",Produit_Tarif_Stock!#REF!,"")</f>
        <v>#REF!</v>
      </c>
      <c r="E3750" s="514" t="e">
        <f>IF(Produit_Tarif_Stock!#REF!&lt;&gt;0,Produit_Tarif_Stock!#REF!,"")</f>
        <v>#REF!</v>
      </c>
      <c r="F3750" s="2" t="e">
        <f>IF(Produit_Tarif_Stock!#REF!&lt;&gt;"",Produit_Tarif_Stock!#REF!,"")</f>
        <v>#REF!</v>
      </c>
      <c r="G3750" s="506" t="e">
        <f>IF(Produit_Tarif_Stock!#REF!&lt;&gt;0,Produit_Tarif_Stock!#REF!,"")</f>
        <v>#REF!</v>
      </c>
      <c r="I3750" s="506" t="str">
        <f t="shared" si="118"/>
        <v/>
      </c>
      <c r="J3750" s="2" t="e">
        <f>IF(Produit_Tarif_Stock!#REF!&lt;&gt;0,Produit_Tarif_Stock!#REF!,"")</f>
        <v>#REF!</v>
      </c>
      <c r="K3750" s="2" t="e">
        <f>IF(Produit_Tarif_Stock!#REF!&lt;&gt;0,Produit_Tarif_Stock!#REF!,"")</f>
        <v>#REF!</v>
      </c>
      <c r="L3750" s="114" t="e">
        <f>IF(Produit_Tarif_Stock!#REF!&lt;&gt;0,Produit_Tarif_Stock!#REF!,"")</f>
        <v>#REF!</v>
      </c>
      <c r="M3750" s="114" t="e">
        <f>IF(Produit_Tarif_Stock!#REF!&lt;&gt;0,Produit_Tarif_Stock!#REF!,"")</f>
        <v>#REF!</v>
      </c>
      <c r="N3750" s="454"/>
      <c r="P3750" s="2" t="e">
        <f>IF(Produit_Tarif_Stock!#REF!&lt;&gt;0,Produit_Tarif_Stock!#REF!,"")</f>
        <v>#REF!</v>
      </c>
      <c r="Q3750" s="518" t="e">
        <f>IF(Produit_Tarif_Stock!#REF!&lt;&gt;0,(E3750-(E3750*H3750)-Produit_Tarif_Stock!#REF!)/Produit_Tarif_Stock!#REF!*100,(E3750-(E3750*H3750)-Produit_Tarif_Stock!#REF!)/Produit_Tarif_Stock!#REF!*100)</f>
        <v>#REF!</v>
      </c>
      <c r="R3750" s="523">
        <f t="shared" si="119"/>
        <v>0</v>
      </c>
      <c r="S3750" s="524" t="e">
        <f>Produit_Tarif_Stock!#REF!</f>
        <v>#REF!</v>
      </c>
    </row>
    <row r="3751" spans="1:19" ht="24.75" customHeight="1">
      <c r="A3751" s="228" t="e">
        <f>Produit_Tarif_Stock!#REF!</f>
        <v>#REF!</v>
      </c>
      <c r="B3751" s="118" t="e">
        <f>IF(Produit_Tarif_Stock!#REF!&lt;&gt;"",Produit_Tarif_Stock!#REF!,"")</f>
        <v>#REF!</v>
      </c>
      <c r="C3751" s="502" t="e">
        <f>IF(Produit_Tarif_Stock!#REF!&lt;&gt;"",Produit_Tarif_Stock!#REF!,"")</f>
        <v>#REF!</v>
      </c>
      <c r="D3751" s="505" t="e">
        <f>IF(Produit_Tarif_Stock!#REF!&lt;&gt;"",Produit_Tarif_Stock!#REF!,"")</f>
        <v>#REF!</v>
      </c>
      <c r="E3751" s="514" t="e">
        <f>IF(Produit_Tarif_Stock!#REF!&lt;&gt;0,Produit_Tarif_Stock!#REF!,"")</f>
        <v>#REF!</v>
      </c>
      <c r="F3751" s="2" t="e">
        <f>IF(Produit_Tarif_Stock!#REF!&lt;&gt;"",Produit_Tarif_Stock!#REF!,"")</f>
        <v>#REF!</v>
      </c>
      <c r="G3751" s="506" t="e">
        <f>IF(Produit_Tarif_Stock!#REF!&lt;&gt;0,Produit_Tarif_Stock!#REF!,"")</f>
        <v>#REF!</v>
      </c>
      <c r="I3751" s="506" t="str">
        <f t="shared" si="118"/>
        <v/>
      </c>
      <c r="J3751" s="2" t="e">
        <f>IF(Produit_Tarif_Stock!#REF!&lt;&gt;0,Produit_Tarif_Stock!#REF!,"")</f>
        <v>#REF!</v>
      </c>
      <c r="K3751" s="2" t="e">
        <f>IF(Produit_Tarif_Stock!#REF!&lt;&gt;0,Produit_Tarif_Stock!#REF!,"")</f>
        <v>#REF!</v>
      </c>
      <c r="L3751" s="114" t="e">
        <f>IF(Produit_Tarif_Stock!#REF!&lt;&gt;0,Produit_Tarif_Stock!#REF!,"")</f>
        <v>#REF!</v>
      </c>
      <c r="M3751" s="114" t="e">
        <f>IF(Produit_Tarif_Stock!#REF!&lt;&gt;0,Produit_Tarif_Stock!#REF!,"")</f>
        <v>#REF!</v>
      </c>
      <c r="N3751" s="454"/>
      <c r="P3751" s="2" t="e">
        <f>IF(Produit_Tarif_Stock!#REF!&lt;&gt;0,Produit_Tarif_Stock!#REF!,"")</f>
        <v>#REF!</v>
      </c>
      <c r="Q3751" s="518" t="e">
        <f>IF(Produit_Tarif_Stock!#REF!&lt;&gt;0,(E3751-(E3751*H3751)-Produit_Tarif_Stock!#REF!)/Produit_Tarif_Stock!#REF!*100,(E3751-(E3751*H3751)-Produit_Tarif_Stock!#REF!)/Produit_Tarif_Stock!#REF!*100)</f>
        <v>#REF!</v>
      </c>
      <c r="R3751" s="523">
        <f t="shared" si="119"/>
        <v>0</v>
      </c>
      <c r="S3751" s="524" t="e">
        <f>Produit_Tarif_Stock!#REF!</f>
        <v>#REF!</v>
      </c>
    </row>
    <row r="3752" spans="1:19" ht="24.75" customHeight="1">
      <c r="A3752" s="228" t="e">
        <f>Produit_Tarif_Stock!#REF!</f>
        <v>#REF!</v>
      </c>
      <c r="B3752" s="118" t="e">
        <f>IF(Produit_Tarif_Stock!#REF!&lt;&gt;"",Produit_Tarif_Stock!#REF!,"")</f>
        <v>#REF!</v>
      </c>
      <c r="C3752" s="502" t="e">
        <f>IF(Produit_Tarif_Stock!#REF!&lt;&gt;"",Produit_Tarif_Stock!#REF!,"")</f>
        <v>#REF!</v>
      </c>
      <c r="D3752" s="505" t="e">
        <f>IF(Produit_Tarif_Stock!#REF!&lt;&gt;"",Produit_Tarif_Stock!#REF!,"")</f>
        <v>#REF!</v>
      </c>
      <c r="E3752" s="514" t="e">
        <f>IF(Produit_Tarif_Stock!#REF!&lt;&gt;0,Produit_Tarif_Stock!#REF!,"")</f>
        <v>#REF!</v>
      </c>
      <c r="F3752" s="2" t="e">
        <f>IF(Produit_Tarif_Stock!#REF!&lt;&gt;"",Produit_Tarif_Stock!#REF!,"")</f>
        <v>#REF!</v>
      </c>
      <c r="G3752" s="506" t="e">
        <f>IF(Produit_Tarif_Stock!#REF!&lt;&gt;0,Produit_Tarif_Stock!#REF!,"")</f>
        <v>#REF!</v>
      </c>
      <c r="I3752" s="506" t="str">
        <f t="shared" si="118"/>
        <v/>
      </c>
      <c r="J3752" s="2" t="e">
        <f>IF(Produit_Tarif_Stock!#REF!&lt;&gt;0,Produit_Tarif_Stock!#REF!,"")</f>
        <v>#REF!</v>
      </c>
      <c r="K3752" s="2" t="e">
        <f>IF(Produit_Tarif_Stock!#REF!&lt;&gt;0,Produit_Tarif_Stock!#REF!,"")</f>
        <v>#REF!</v>
      </c>
      <c r="L3752" s="114" t="e">
        <f>IF(Produit_Tarif_Stock!#REF!&lt;&gt;0,Produit_Tarif_Stock!#REF!,"")</f>
        <v>#REF!</v>
      </c>
      <c r="M3752" s="114" t="e">
        <f>IF(Produit_Tarif_Stock!#REF!&lt;&gt;0,Produit_Tarif_Stock!#REF!,"")</f>
        <v>#REF!</v>
      </c>
      <c r="N3752" s="454"/>
      <c r="P3752" s="2" t="e">
        <f>IF(Produit_Tarif_Stock!#REF!&lt;&gt;0,Produit_Tarif_Stock!#REF!,"")</f>
        <v>#REF!</v>
      </c>
      <c r="Q3752" s="518" t="e">
        <f>IF(Produit_Tarif_Stock!#REF!&lt;&gt;0,(E3752-(E3752*H3752)-Produit_Tarif_Stock!#REF!)/Produit_Tarif_Stock!#REF!*100,(E3752-(E3752*H3752)-Produit_Tarif_Stock!#REF!)/Produit_Tarif_Stock!#REF!*100)</f>
        <v>#REF!</v>
      </c>
      <c r="R3752" s="523">
        <f t="shared" si="119"/>
        <v>0</v>
      </c>
      <c r="S3752" s="524" t="e">
        <f>Produit_Tarif_Stock!#REF!</f>
        <v>#REF!</v>
      </c>
    </row>
    <row r="3753" spans="1:19" ht="24.75" customHeight="1">
      <c r="A3753" s="228" t="e">
        <f>Produit_Tarif_Stock!#REF!</f>
        <v>#REF!</v>
      </c>
      <c r="B3753" s="118" t="e">
        <f>IF(Produit_Tarif_Stock!#REF!&lt;&gt;"",Produit_Tarif_Stock!#REF!,"")</f>
        <v>#REF!</v>
      </c>
      <c r="C3753" s="502" t="e">
        <f>IF(Produit_Tarif_Stock!#REF!&lt;&gt;"",Produit_Tarif_Stock!#REF!,"")</f>
        <v>#REF!</v>
      </c>
      <c r="D3753" s="505" t="e">
        <f>IF(Produit_Tarif_Stock!#REF!&lt;&gt;"",Produit_Tarif_Stock!#REF!,"")</f>
        <v>#REF!</v>
      </c>
      <c r="E3753" s="514" t="e">
        <f>IF(Produit_Tarif_Stock!#REF!&lt;&gt;0,Produit_Tarif_Stock!#REF!,"")</f>
        <v>#REF!</v>
      </c>
      <c r="F3753" s="2" t="e">
        <f>IF(Produit_Tarif_Stock!#REF!&lt;&gt;"",Produit_Tarif_Stock!#REF!,"")</f>
        <v>#REF!</v>
      </c>
      <c r="G3753" s="506" t="e">
        <f>IF(Produit_Tarif_Stock!#REF!&lt;&gt;0,Produit_Tarif_Stock!#REF!,"")</f>
        <v>#REF!</v>
      </c>
      <c r="I3753" s="506" t="str">
        <f t="shared" si="118"/>
        <v/>
      </c>
      <c r="J3753" s="2" t="e">
        <f>IF(Produit_Tarif_Stock!#REF!&lt;&gt;0,Produit_Tarif_Stock!#REF!,"")</f>
        <v>#REF!</v>
      </c>
      <c r="K3753" s="2" t="e">
        <f>IF(Produit_Tarif_Stock!#REF!&lt;&gt;0,Produit_Tarif_Stock!#REF!,"")</f>
        <v>#REF!</v>
      </c>
      <c r="L3753" s="114" t="e">
        <f>IF(Produit_Tarif_Stock!#REF!&lt;&gt;0,Produit_Tarif_Stock!#REF!,"")</f>
        <v>#REF!</v>
      </c>
      <c r="M3753" s="114" t="e">
        <f>IF(Produit_Tarif_Stock!#REF!&lt;&gt;0,Produit_Tarif_Stock!#REF!,"")</f>
        <v>#REF!</v>
      </c>
      <c r="N3753" s="454"/>
      <c r="P3753" s="2" t="e">
        <f>IF(Produit_Tarif_Stock!#REF!&lt;&gt;0,Produit_Tarif_Stock!#REF!,"")</f>
        <v>#REF!</v>
      </c>
      <c r="Q3753" s="518" t="e">
        <f>IF(Produit_Tarif_Stock!#REF!&lt;&gt;0,(E3753-(E3753*H3753)-Produit_Tarif_Stock!#REF!)/Produit_Tarif_Stock!#REF!*100,(E3753-(E3753*H3753)-Produit_Tarif_Stock!#REF!)/Produit_Tarif_Stock!#REF!*100)</f>
        <v>#REF!</v>
      </c>
      <c r="R3753" s="523">
        <f t="shared" si="119"/>
        <v>0</v>
      </c>
      <c r="S3753" s="524" t="e">
        <f>Produit_Tarif_Stock!#REF!</f>
        <v>#REF!</v>
      </c>
    </row>
    <row r="3754" spans="1:19" ht="24.75" customHeight="1">
      <c r="A3754" s="228" t="e">
        <f>Produit_Tarif_Stock!#REF!</f>
        <v>#REF!</v>
      </c>
      <c r="B3754" s="118" t="e">
        <f>IF(Produit_Tarif_Stock!#REF!&lt;&gt;"",Produit_Tarif_Stock!#REF!,"")</f>
        <v>#REF!</v>
      </c>
      <c r="C3754" s="502" t="e">
        <f>IF(Produit_Tarif_Stock!#REF!&lt;&gt;"",Produit_Tarif_Stock!#REF!,"")</f>
        <v>#REF!</v>
      </c>
      <c r="D3754" s="505" t="e">
        <f>IF(Produit_Tarif_Stock!#REF!&lt;&gt;"",Produit_Tarif_Stock!#REF!,"")</f>
        <v>#REF!</v>
      </c>
      <c r="E3754" s="514" t="e">
        <f>IF(Produit_Tarif_Stock!#REF!&lt;&gt;0,Produit_Tarif_Stock!#REF!,"")</f>
        <v>#REF!</v>
      </c>
      <c r="F3754" s="2" t="e">
        <f>IF(Produit_Tarif_Stock!#REF!&lt;&gt;"",Produit_Tarif_Stock!#REF!,"")</f>
        <v>#REF!</v>
      </c>
      <c r="G3754" s="506" t="e">
        <f>IF(Produit_Tarif_Stock!#REF!&lt;&gt;0,Produit_Tarif_Stock!#REF!,"")</f>
        <v>#REF!</v>
      </c>
      <c r="I3754" s="506" t="str">
        <f t="shared" si="118"/>
        <v/>
      </c>
      <c r="J3754" s="2" t="e">
        <f>IF(Produit_Tarif_Stock!#REF!&lt;&gt;0,Produit_Tarif_Stock!#REF!,"")</f>
        <v>#REF!</v>
      </c>
      <c r="K3754" s="2" t="e">
        <f>IF(Produit_Tarif_Stock!#REF!&lt;&gt;0,Produit_Tarif_Stock!#REF!,"")</f>
        <v>#REF!</v>
      </c>
      <c r="L3754" s="114" t="e">
        <f>IF(Produit_Tarif_Stock!#REF!&lt;&gt;0,Produit_Tarif_Stock!#REF!,"")</f>
        <v>#REF!</v>
      </c>
      <c r="M3754" s="114" t="e">
        <f>IF(Produit_Tarif_Stock!#REF!&lt;&gt;0,Produit_Tarif_Stock!#REF!,"")</f>
        <v>#REF!</v>
      </c>
      <c r="N3754" s="454"/>
      <c r="P3754" s="2" t="e">
        <f>IF(Produit_Tarif_Stock!#REF!&lt;&gt;0,Produit_Tarif_Stock!#REF!,"")</f>
        <v>#REF!</v>
      </c>
      <c r="Q3754" s="518" t="e">
        <f>IF(Produit_Tarif_Stock!#REF!&lt;&gt;0,(E3754-(E3754*H3754)-Produit_Tarif_Stock!#REF!)/Produit_Tarif_Stock!#REF!*100,(E3754-(E3754*H3754)-Produit_Tarif_Stock!#REF!)/Produit_Tarif_Stock!#REF!*100)</f>
        <v>#REF!</v>
      </c>
      <c r="R3754" s="523">
        <f t="shared" si="119"/>
        <v>0</v>
      </c>
      <c r="S3754" s="524" t="e">
        <f>Produit_Tarif_Stock!#REF!</f>
        <v>#REF!</v>
      </c>
    </row>
    <row r="3755" spans="1:19" ht="24.75" customHeight="1">
      <c r="A3755" s="228" t="e">
        <f>Produit_Tarif_Stock!#REF!</f>
        <v>#REF!</v>
      </c>
      <c r="B3755" s="118" t="e">
        <f>IF(Produit_Tarif_Stock!#REF!&lt;&gt;"",Produit_Tarif_Stock!#REF!,"")</f>
        <v>#REF!</v>
      </c>
      <c r="C3755" s="502" t="e">
        <f>IF(Produit_Tarif_Stock!#REF!&lt;&gt;"",Produit_Tarif_Stock!#REF!,"")</f>
        <v>#REF!</v>
      </c>
      <c r="D3755" s="505" t="e">
        <f>IF(Produit_Tarif_Stock!#REF!&lt;&gt;"",Produit_Tarif_Stock!#REF!,"")</f>
        <v>#REF!</v>
      </c>
      <c r="E3755" s="514" t="e">
        <f>IF(Produit_Tarif_Stock!#REF!&lt;&gt;0,Produit_Tarif_Stock!#REF!,"")</f>
        <v>#REF!</v>
      </c>
      <c r="F3755" s="2" t="e">
        <f>IF(Produit_Tarif_Stock!#REF!&lt;&gt;"",Produit_Tarif_Stock!#REF!,"")</f>
        <v>#REF!</v>
      </c>
      <c r="G3755" s="506" t="e">
        <f>IF(Produit_Tarif_Stock!#REF!&lt;&gt;0,Produit_Tarif_Stock!#REF!,"")</f>
        <v>#REF!</v>
      </c>
      <c r="I3755" s="506" t="str">
        <f t="shared" si="118"/>
        <v/>
      </c>
      <c r="J3755" s="2" t="e">
        <f>IF(Produit_Tarif_Stock!#REF!&lt;&gt;0,Produit_Tarif_Stock!#REF!,"")</f>
        <v>#REF!</v>
      </c>
      <c r="K3755" s="2" t="e">
        <f>IF(Produit_Tarif_Stock!#REF!&lt;&gt;0,Produit_Tarif_Stock!#REF!,"")</f>
        <v>#REF!</v>
      </c>
      <c r="L3755" s="114" t="e">
        <f>IF(Produit_Tarif_Stock!#REF!&lt;&gt;0,Produit_Tarif_Stock!#REF!,"")</f>
        <v>#REF!</v>
      </c>
      <c r="M3755" s="114" t="e">
        <f>IF(Produit_Tarif_Stock!#REF!&lt;&gt;0,Produit_Tarif_Stock!#REF!,"")</f>
        <v>#REF!</v>
      </c>
      <c r="N3755" s="454"/>
      <c r="P3755" s="2" t="e">
        <f>IF(Produit_Tarif_Stock!#REF!&lt;&gt;0,Produit_Tarif_Stock!#REF!,"")</f>
        <v>#REF!</v>
      </c>
      <c r="Q3755" s="518" t="e">
        <f>IF(Produit_Tarif_Stock!#REF!&lt;&gt;0,(E3755-(E3755*H3755)-Produit_Tarif_Stock!#REF!)/Produit_Tarif_Stock!#REF!*100,(E3755-(E3755*H3755)-Produit_Tarif_Stock!#REF!)/Produit_Tarif_Stock!#REF!*100)</f>
        <v>#REF!</v>
      </c>
      <c r="R3755" s="523">
        <f t="shared" si="119"/>
        <v>0</v>
      </c>
      <c r="S3755" s="524" t="e">
        <f>Produit_Tarif_Stock!#REF!</f>
        <v>#REF!</v>
      </c>
    </row>
    <row r="3756" spans="1:19" ht="24.75" customHeight="1">
      <c r="A3756" s="228" t="e">
        <f>Produit_Tarif_Stock!#REF!</f>
        <v>#REF!</v>
      </c>
      <c r="B3756" s="118" t="e">
        <f>IF(Produit_Tarif_Stock!#REF!&lt;&gt;"",Produit_Tarif_Stock!#REF!,"")</f>
        <v>#REF!</v>
      </c>
      <c r="C3756" s="502" t="e">
        <f>IF(Produit_Tarif_Stock!#REF!&lt;&gt;"",Produit_Tarif_Stock!#REF!,"")</f>
        <v>#REF!</v>
      </c>
      <c r="D3756" s="505" t="e">
        <f>IF(Produit_Tarif_Stock!#REF!&lt;&gt;"",Produit_Tarif_Stock!#REF!,"")</f>
        <v>#REF!</v>
      </c>
      <c r="E3756" s="514" t="e">
        <f>IF(Produit_Tarif_Stock!#REF!&lt;&gt;0,Produit_Tarif_Stock!#REF!,"")</f>
        <v>#REF!</v>
      </c>
      <c r="F3756" s="2" t="e">
        <f>IF(Produit_Tarif_Stock!#REF!&lt;&gt;"",Produit_Tarif_Stock!#REF!,"")</f>
        <v>#REF!</v>
      </c>
      <c r="G3756" s="506" t="e">
        <f>IF(Produit_Tarif_Stock!#REF!&lt;&gt;0,Produit_Tarif_Stock!#REF!,"")</f>
        <v>#REF!</v>
      </c>
      <c r="I3756" s="506" t="str">
        <f t="shared" si="118"/>
        <v/>
      </c>
      <c r="J3756" s="2" t="e">
        <f>IF(Produit_Tarif_Stock!#REF!&lt;&gt;0,Produit_Tarif_Stock!#REF!,"")</f>
        <v>#REF!</v>
      </c>
      <c r="K3756" s="2" t="e">
        <f>IF(Produit_Tarif_Stock!#REF!&lt;&gt;0,Produit_Tarif_Stock!#REF!,"")</f>
        <v>#REF!</v>
      </c>
      <c r="L3756" s="114" t="e">
        <f>IF(Produit_Tarif_Stock!#REF!&lt;&gt;0,Produit_Tarif_Stock!#REF!,"")</f>
        <v>#REF!</v>
      </c>
      <c r="M3756" s="114" t="e">
        <f>IF(Produit_Tarif_Stock!#REF!&lt;&gt;0,Produit_Tarif_Stock!#REF!,"")</f>
        <v>#REF!</v>
      </c>
      <c r="N3756" s="454"/>
      <c r="P3756" s="2" t="e">
        <f>IF(Produit_Tarif_Stock!#REF!&lt;&gt;0,Produit_Tarif_Stock!#REF!,"")</f>
        <v>#REF!</v>
      </c>
      <c r="Q3756" s="518" t="e">
        <f>IF(Produit_Tarif_Stock!#REF!&lt;&gt;0,(E3756-(E3756*H3756)-Produit_Tarif_Stock!#REF!)/Produit_Tarif_Stock!#REF!*100,(E3756-(E3756*H3756)-Produit_Tarif_Stock!#REF!)/Produit_Tarif_Stock!#REF!*100)</f>
        <v>#REF!</v>
      </c>
      <c r="R3756" s="523">
        <f t="shared" si="119"/>
        <v>0</v>
      </c>
      <c r="S3756" s="524" t="e">
        <f>Produit_Tarif_Stock!#REF!</f>
        <v>#REF!</v>
      </c>
    </row>
    <row r="3757" spans="1:19" ht="24.75" customHeight="1">
      <c r="A3757" s="228" t="e">
        <f>Produit_Tarif_Stock!#REF!</f>
        <v>#REF!</v>
      </c>
      <c r="B3757" s="118" t="e">
        <f>IF(Produit_Tarif_Stock!#REF!&lt;&gt;"",Produit_Tarif_Stock!#REF!,"")</f>
        <v>#REF!</v>
      </c>
      <c r="C3757" s="502" t="e">
        <f>IF(Produit_Tarif_Stock!#REF!&lt;&gt;"",Produit_Tarif_Stock!#REF!,"")</f>
        <v>#REF!</v>
      </c>
      <c r="D3757" s="505" t="e">
        <f>IF(Produit_Tarif_Stock!#REF!&lt;&gt;"",Produit_Tarif_Stock!#REF!,"")</f>
        <v>#REF!</v>
      </c>
      <c r="E3757" s="514" t="e">
        <f>IF(Produit_Tarif_Stock!#REF!&lt;&gt;0,Produit_Tarif_Stock!#REF!,"")</f>
        <v>#REF!</v>
      </c>
      <c r="F3757" s="2" t="e">
        <f>IF(Produit_Tarif_Stock!#REF!&lt;&gt;"",Produit_Tarif_Stock!#REF!,"")</f>
        <v>#REF!</v>
      </c>
      <c r="G3757" s="506" t="e">
        <f>IF(Produit_Tarif_Stock!#REF!&lt;&gt;0,Produit_Tarif_Stock!#REF!,"")</f>
        <v>#REF!</v>
      </c>
      <c r="I3757" s="506" t="str">
        <f t="shared" si="118"/>
        <v/>
      </c>
      <c r="J3757" s="2" t="e">
        <f>IF(Produit_Tarif_Stock!#REF!&lt;&gt;0,Produit_Tarif_Stock!#REF!,"")</f>
        <v>#REF!</v>
      </c>
      <c r="K3757" s="2" t="e">
        <f>IF(Produit_Tarif_Stock!#REF!&lt;&gt;0,Produit_Tarif_Stock!#REF!,"")</f>
        <v>#REF!</v>
      </c>
      <c r="L3757" s="114" t="e">
        <f>IF(Produit_Tarif_Stock!#REF!&lt;&gt;0,Produit_Tarif_Stock!#REF!,"")</f>
        <v>#REF!</v>
      </c>
      <c r="M3757" s="114" t="e">
        <f>IF(Produit_Tarif_Stock!#REF!&lt;&gt;0,Produit_Tarif_Stock!#REF!,"")</f>
        <v>#REF!</v>
      </c>
      <c r="N3757" s="454"/>
      <c r="P3757" s="2" t="e">
        <f>IF(Produit_Tarif_Stock!#REF!&lt;&gt;0,Produit_Tarif_Stock!#REF!,"")</f>
        <v>#REF!</v>
      </c>
      <c r="Q3757" s="518" t="e">
        <f>IF(Produit_Tarif_Stock!#REF!&lt;&gt;0,(E3757-(E3757*H3757)-Produit_Tarif_Stock!#REF!)/Produit_Tarif_Stock!#REF!*100,(E3757-(E3757*H3757)-Produit_Tarif_Stock!#REF!)/Produit_Tarif_Stock!#REF!*100)</f>
        <v>#REF!</v>
      </c>
      <c r="R3757" s="523">
        <f t="shared" si="119"/>
        <v>0</v>
      </c>
      <c r="S3757" s="524" t="e">
        <f>Produit_Tarif_Stock!#REF!</f>
        <v>#REF!</v>
      </c>
    </row>
    <row r="3758" spans="1:19" ht="24.75" customHeight="1">
      <c r="A3758" s="228" t="e">
        <f>Produit_Tarif_Stock!#REF!</f>
        <v>#REF!</v>
      </c>
      <c r="B3758" s="118" t="e">
        <f>IF(Produit_Tarif_Stock!#REF!&lt;&gt;"",Produit_Tarif_Stock!#REF!,"")</f>
        <v>#REF!</v>
      </c>
      <c r="C3758" s="502" t="e">
        <f>IF(Produit_Tarif_Stock!#REF!&lt;&gt;"",Produit_Tarif_Stock!#REF!,"")</f>
        <v>#REF!</v>
      </c>
      <c r="D3758" s="505" t="e">
        <f>IF(Produit_Tarif_Stock!#REF!&lt;&gt;"",Produit_Tarif_Stock!#REF!,"")</f>
        <v>#REF!</v>
      </c>
      <c r="E3758" s="514" t="e">
        <f>IF(Produit_Tarif_Stock!#REF!&lt;&gt;0,Produit_Tarif_Stock!#REF!,"")</f>
        <v>#REF!</v>
      </c>
      <c r="F3758" s="2" t="e">
        <f>IF(Produit_Tarif_Stock!#REF!&lt;&gt;"",Produit_Tarif_Stock!#REF!,"")</f>
        <v>#REF!</v>
      </c>
      <c r="G3758" s="506" t="e">
        <f>IF(Produit_Tarif_Stock!#REF!&lt;&gt;0,Produit_Tarif_Stock!#REF!,"")</f>
        <v>#REF!</v>
      </c>
      <c r="I3758" s="506" t="str">
        <f t="shared" si="118"/>
        <v/>
      </c>
      <c r="J3758" s="2" t="e">
        <f>IF(Produit_Tarif_Stock!#REF!&lt;&gt;0,Produit_Tarif_Stock!#REF!,"")</f>
        <v>#REF!</v>
      </c>
      <c r="K3758" s="2" t="e">
        <f>IF(Produit_Tarif_Stock!#REF!&lt;&gt;0,Produit_Tarif_Stock!#REF!,"")</f>
        <v>#REF!</v>
      </c>
      <c r="L3758" s="114" t="e">
        <f>IF(Produit_Tarif_Stock!#REF!&lt;&gt;0,Produit_Tarif_Stock!#REF!,"")</f>
        <v>#REF!</v>
      </c>
      <c r="M3758" s="114" t="e">
        <f>IF(Produit_Tarif_Stock!#REF!&lt;&gt;0,Produit_Tarif_Stock!#REF!,"")</f>
        <v>#REF!</v>
      </c>
      <c r="N3758" s="454"/>
      <c r="P3758" s="2" t="e">
        <f>IF(Produit_Tarif_Stock!#REF!&lt;&gt;0,Produit_Tarif_Stock!#REF!,"")</f>
        <v>#REF!</v>
      </c>
      <c r="Q3758" s="518" t="e">
        <f>IF(Produit_Tarif_Stock!#REF!&lt;&gt;0,(E3758-(E3758*H3758)-Produit_Tarif_Stock!#REF!)/Produit_Tarif_Stock!#REF!*100,(E3758-(E3758*H3758)-Produit_Tarif_Stock!#REF!)/Produit_Tarif_Stock!#REF!*100)</f>
        <v>#REF!</v>
      </c>
      <c r="R3758" s="523">
        <f t="shared" si="119"/>
        <v>0</v>
      </c>
      <c r="S3758" s="524" t="e">
        <f>Produit_Tarif_Stock!#REF!</f>
        <v>#REF!</v>
      </c>
    </row>
    <row r="3759" spans="1:19" ht="24.75" customHeight="1">
      <c r="A3759" s="228" t="e">
        <f>Produit_Tarif_Stock!#REF!</f>
        <v>#REF!</v>
      </c>
      <c r="B3759" s="118" t="e">
        <f>IF(Produit_Tarif_Stock!#REF!&lt;&gt;"",Produit_Tarif_Stock!#REF!,"")</f>
        <v>#REF!</v>
      </c>
      <c r="C3759" s="502" t="e">
        <f>IF(Produit_Tarif_Stock!#REF!&lt;&gt;"",Produit_Tarif_Stock!#REF!,"")</f>
        <v>#REF!</v>
      </c>
      <c r="D3759" s="505" t="e">
        <f>IF(Produit_Tarif_Stock!#REF!&lt;&gt;"",Produit_Tarif_Stock!#REF!,"")</f>
        <v>#REF!</v>
      </c>
      <c r="E3759" s="514" t="e">
        <f>IF(Produit_Tarif_Stock!#REF!&lt;&gt;0,Produit_Tarif_Stock!#REF!,"")</f>
        <v>#REF!</v>
      </c>
      <c r="F3759" s="2" t="e">
        <f>IF(Produit_Tarif_Stock!#REF!&lt;&gt;"",Produit_Tarif_Stock!#REF!,"")</f>
        <v>#REF!</v>
      </c>
      <c r="G3759" s="506" t="e">
        <f>IF(Produit_Tarif_Stock!#REF!&lt;&gt;0,Produit_Tarif_Stock!#REF!,"")</f>
        <v>#REF!</v>
      </c>
      <c r="I3759" s="506" t="str">
        <f t="shared" si="118"/>
        <v/>
      </c>
      <c r="J3759" s="2" t="e">
        <f>IF(Produit_Tarif_Stock!#REF!&lt;&gt;0,Produit_Tarif_Stock!#REF!,"")</f>
        <v>#REF!</v>
      </c>
      <c r="K3759" s="2" t="e">
        <f>IF(Produit_Tarif_Stock!#REF!&lt;&gt;0,Produit_Tarif_Stock!#REF!,"")</f>
        <v>#REF!</v>
      </c>
      <c r="L3759" s="114" t="e">
        <f>IF(Produit_Tarif_Stock!#REF!&lt;&gt;0,Produit_Tarif_Stock!#REF!,"")</f>
        <v>#REF!</v>
      </c>
      <c r="M3759" s="114" t="e">
        <f>IF(Produit_Tarif_Stock!#REF!&lt;&gt;0,Produit_Tarif_Stock!#REF!,"")</f>
        <v>#REF!</v>
      </c>
      <c r="N3759" s="454"/>
      <c r="P3759" s="2" t="e">
        <f>IF(Produit_Tarif_Stock!#REF!&lt;&gt;0,Produit_Tarif_Stock!#REF!,"")</f>
        <v>#REF!</v>
      </c>
      <c r="Q3759" s="518" t="e">
        <f>IF(Produit_Tarif_Stock!#REF!&lt;&gt;0,(E3759-(E3759*H3759)-Produit_Tarif_Stock!#REF!)/Produit_Tarif_Stock!#REF!*100,(E3759-(E3759*H3759)-Produit_Tarif_Stock!#REF!)/Produit_Tarif_Stock!#REF!*100)</f>
        <v>#REF!</v>
      </c>
      <c r="R3759" s="523">
        <f t="shared" si="119"/>
        <v>0</v>
      </c>
      <c r="S3759" s="524" t="e">
        <f>Produit_Tarif_Stock!#REF!</f>
        <v>#REF!</v>
      </c>
    </row>
    <row r="3760" spans="1:19" ht="24.75" customHeight="1">
      <c r="A3760" s="228" t="e">
        <f>Produit_Tarif_Stock!#REF!</f>
        <v>#REF!</v>
      </c>
      <c r="B3760" s="118" t="e">
        <f>IF(Produit_Tarif_Stock!#REF!&lt;&gt;"",Produit_Tarif_Stock!#REF!,"")</f>
        <v>#REF!</v>
      </c>
      <c r="C3760" s="502" t="e">
        <f>IF(Produit_Tarif_Stock!#REF!&lt;&gt;"",Produit_Tarif_Stock!#REF!,"")</f>
        <v>#REF!</v>
      </c>
      <c r="D3760" s="505" t="e">
        <f>IF(Produit_Tarif_Stock!#REF!&lt;&gt;"",Produit_Tarif_Stock!#REF!,"")</f>
        <v>#REF!</v>
      </c>
      <c r="E3760" s="514" t="e">
        <f>IF(Produit_Tarif_Stock!#REF!&lt;&gt;0,Produit_Tarif_Stock!#REF!,"")</f>
        <v>#REF!</v>
      </c>
      <c r="F3760" s="2" t="e">
        <f>IF(Produit_Tarif_Stock!#REF!&lt;&gt;"",Produit_Tarif_Stock!#REF!,"")</f>
        <v>#REF!</v>
      </c>
      <c r="G3760" s="506" t="e">
        <f>IF(Produit_Tarif_Stock!#REF!&lt;&gt;0,Produit_Tarif_Stock!#REF!,"")</f>
        <v>#REF!</v>
      </c>
      <c r="I3760" s="506" t="str">
        <f t="shared" si="118"/>
        <v/>
      </c>
      <c r="J3760" s="2" t="e">
        <f>IF(Produit_Tarif_Stock!#REF!&lt;&gt;0,Produit_Tarif_Stock!#REF!,"")</f>
        <v>#REF!</v>
      </c>
      <c r="K3760" s="2" t="e">
        <f>IF(Produit_Tarif_Stock!#REF!&lt;&gt;0,Produit_Tarif_Stock!#REF!,"")</f>
        <v>#REF!</v>
      </c>
      <c r="L3760" s="114" t="e">
        <f>IF(Produit_Tarif_Stock!#REF!&lt;&gt;0,Produit_Tarif_Stock!#REF!,"")</f>
        <v>#REF!</v>
      </c>
      <c r="M3760" s="114" t="e">
        <f>IF(Produit_Tarif_Stock!#REF!&lt;&gt;0,Produit_Tarif_Stock!#REF!,"")</f>
        <v>#REF!</v>
      </c>
      <c r="N3760" s="454"/>
      <c r="P3760" s="2" t="e">
        <f>IF(Produit_Tarif_Stock!#REF!&lt;&gt;0,Produit_Tarif_Stock!#REF!,"")</f>
        <v>#REF!</v>
      </c>
      <c r="Q3760" s="518" t="e">
        <f>IF(Produit_Tarif_Stock!#REF!&lt;&gt;0,(E3760-(E3760*H3760)-Produit_Tarif_Stock!#REF!)/Produit_Tarif_Stock!#REF!*100,(E3760-(E3760*H3760)-Produit_Tarif_Stock!#REF!)/Produit_Tarif_Stock!#REF!*100)</f>
        <v>#REF!</v>
      </c>
      <c r="R3760" s="523">
        <f t="shared" si="119"/>
        <v>0</v>
      </c>
      <c r="S3760" s="524" t="e">
        <f>Produit_Tarif_Stock!#REF!</f>
        <v>#REF!</v>
      </c>
    </row>
    <row r="3761" spans="1:19" ht="24.75" customHeight="1">
      <c r="A3761" s="228" t="e">
        <f>Produit_Tarif_Stock!#REF!</f>
        <v>#REF!</v>
      </c>
      <c r="B3761" s="118" t="e">
        <f>IF(Produit_Tarif_Stock!#REF!&lt;&gt;"",Produit_Tarif_Stock!#REF!,"")</f>
        <v>#REF!</v>
      </c>
      <c r="C3761" s="502" t="e">
        <f>IF(Produit_Tarif_Stock!#REF!&lt;&gt;"",Produit_Tarif_Stock!#REF!,"")</f>
        <v>#REF!</v>
      </c>
      <c r="D3761" s="505" t="e">
        <f>IF(Produit_Tarif_Stock!#REF!&lt;&gt;"",Produit_Tarif_Stock!#REF!,"")</f>
        <v>#REF!</v>
      </c>
      <c r="E3761" s="514" t="e">
        <f>IF(Produit_Tarif_Stock!#REF!&lt;&gt;0,Produit_Tarif_Stock!#REF!,"")</f>
        <v>#REF!</v>
      </c>
      <c r="F3761" s="2" t="e">
        <f>IF(Produit_Tarif_Stock!#REF!&lt;&gt;"",Produit_Tarif_Stock!#REF!,"")</f>
        <v>#REF!</v>
      </c>
      <c r="G3761" s="506" t="e">
        <f>IF(Produit_Tarif_Stock!#REF!&lt;&gt;0,Produit_Tarif_Stock!#REF!,"")</f>
        <v>#REF!</v>
      </c>
      <c r="I3761" s="506" t="str">
        <f t="shared" si="118"/>
        <v/>
      </c>
      <c r="J3761" s="2" t="e">
        <f>IF(Produit_Tarif_Stock!#REF!&lt;&gt;0,Produit_Tarif_Stock!#REF!,"")</f>
        <v>#REF!</v>
      </c>
      <c r="K3761" s="2" t="e">
        <f>IF(Produit_Tarif_Stock!#REF!&lt;&gt;0,Produit_Tarif_Stock!#REF!,"")</f>
        <v>#REF!</v>
      </c>
      <c r="L3761" s="114" t="e">
        <f>IF(Produit_Tarif_Stock!#REF!&lt;&gt;0,Produit_Tarif_Stock!#REF!,"")</f>
        <v>#REF!</v>
      </c>
      <c r="M3761" s="114" t="e">
        <f>IF(Produit_Tarif_Stock!#REF!&lt;&gt;0,Produit_Tarif_Stock!#REF!,"")</f>
        <v>#REF!</v>
      </c>
      <c r="N3761" s="454"/>
      <c r="P3761" s="2" t="e">
        <f>IF(Produit_Tarif_Stock!#REF!&lt;&gt;0,Produit_Tarif_Stock!#REF!,"")</f>
        <v>#REF!</v>
      </c>
      <c r="Q3761" s="518" t="e">
        <f>IF(Produit_Tarif_Stock!#REF!&lt;&gt;0,(E3761-(E3761*H3761)-Produit_Tarif_Stock!#REF!)/Produit_Tarif_Stock!#REF!*100,(E3761-(E3761*H3761)-Produit_Tarif_Stock!#REF!)/Produit_Tarif_Stock!#REF!*100)</f>
        <v>#REF!</v>
      </c>
      <c r="R3761" s="523">
        <f t="shared" si="119"/>
        <v>0</v>
      </c>
      <c r="S3761" s="524" t="e">
        <f>Produit_Tarif_Stock!#REF!</f>
        <v>#REF!</v>
      </c>
    </row>
    <row r="3762" spans="1:19" ht="24.75" customHeight="1">
      <c r="A3762" s="228" t="e">
        <f>Produit_Tarif_Stock!#REF!</f>
        <v>#REF!</v>
      </c>
      <c r="B3762" s="118" t="e">
        <f>IF(Produit_Tarif_Stock!#REF!&lt;&gt;"",Produit_Tarif_Stock!#REF!,"")</f>
        <v>#REF!</v>
      </c>
      <c r="C3762" s="502" t="e">
        <f>IF(Produit_Tarif_Stock!#REF!&lt;&gt;"",Produit_Tarif_Stock!#REF!,"")</f>
        <v>#REF!</v>
      </c>
      <c r="D3762" s="505" t="e">
        <f>IF(Produit_Tarif_Stock!#REF!&lt;&gt;"",Produit_Tarif_Stock!#REF!,"")</f>
        <v>#REF!</v>
      </c>
      <c r="E3762" s="514" t="e">
        <f>IF(Produit_Tarif_Stock!#REF!&lt;&gt;0,Produit_Tarif_Stock!#REF!,"")</f>
        <v>#REF!</v>
      </c>
      <c r="F3762" s="2" t="e">
        <f>IF(Produit_Tarif_Stock!#REF!&lt;&gt;"",Produit_Tarif_Stock!#REF!,"")</f>
        <v>#REF!</v>
      </c>
      <c r="G3762" s="506" t="e">
        <f>IF(Produit_Tarif_Stock!#REF!&lt;&gt;0,Produit_Tarif_Stock!#REF!,"")</f>
        <v>#REF!</v>
      </c>
      <c r="I3762" s="506" t="str">
        <f t="shared" si="118"/>
        <v/>
      </c>
      <c r="J3762" s="2" t="e">
        <f>IF(Produit_Tarif_Stock!#REF!&lt;&gt;0,Produit_Tarif_Stock!#REF!,"")</f>
        <v>#REF!</v>
      </c>
      <c r="K3762" s="2" t="e">
        <f>IF(Produit_Tarif_Stock!#REF!&lt;&gt;0,Produit_Tarif_Stock!#REF!,"")</f>
        <v>#REF!</v>
      </c>
      <c r="L3762" s="114" t="e">
        <f>IF(Produit_Tarif_Stock!#REF!&lt;&gt;0,Produit_Tarif_Stock!#REF!,"")</f>
        <v>#REF!</v>
      </c>
      <c r="M3762" s="114" t="e">
        <f>IF(Produit_Tarif_Stock!#REF!&lt;&gt;0,Produit_Tarif_Stock!#REF!,"")</f>
        <v>#REF!</v>
      </c>
      <c r="N3762" s="454"/>
      <c r="P3762" s="2" t="e">
        <f>IF(Produit_Tarif_Stock!#REF!&lt;&gt;0,Produit_Tarif_Stock!#REF!,"")</f>
        <v>#REF!</v>
      </c>
      <c r="Q3762" s="518" t="e">
        <f>IF(Produit_Tarif_Stock!#REF!&lt;&gt;0,(E3762-(E3762*H3762)-Produit_Tarif_Stock!#REF!)/Produit_Tarif_Stock!#REF!*100,(E3762-(E3762*H3762)-Produit_Tarif_Stock!#REF!)/Produit_Tarif_Stock!#REF!*100)</f>
        <v>#REF!</v>
      </c>
      <c r="R3762" s="523">
        <f t="shared" si="119"/>
        <v>0</v>
      </c>
      <c r="S3762" s="524" t="e">
        <f>Produit_Tarif_Stock!#REF!</f>
        <v>#REF!</v>
      </c>
    </row>
    <row r="3763" spans="1:19" ht="24.75" customHeight="1">
      <c r="A3763" s="228" t="e">
        <f>Produit_Tarif_Stock!#REF!</f>
        <v>#REF!</v>
      </c>
      <c r="B3763" s="118" t="e">
        <f>IF(Produit_Tarif_Stock!#REF!&lt;&gt;"",Produit_Tarif_Stock!#REF!,"")</f>
        <v>#REF!</v>
      </c>
      <c r="C3763" s="502" t="e">
        <f>IF(Produit_Tarif_Stock!#REF!&lt;&gt;"",Produit_Tarif_Stock!#REF!,"")</f>
        <v>#REF!</v>
      </c>
      <c r="D3763" s="505" t="e">
        <f>IF(Produit_Tarif_Stock!#REF!&lt;&gt;"",Produit_Tarif_Stock!#REF!,"")</f>
        <v>#REF!</v>
      </c>
      <c r="E3763" s="514" t="e">
        <f>IF(Produit_Tarif_Stock!#REF!&lt;&gt;0,Produit_Tarif_Stock!#REF!,"")</f>
        <v>#REF!</v>
      </c>
      <c r="F3763" s="2" t="e">
        <f>IF(Produit_Tarif_Stock!#REF!&lt;&gt;"",Produit_Tarif_Stock!#REF!,"")</f>
        <v>#REF!</v>
      </c>
      <c r="G3763" s="506" t="e">
        <f>IF(Produit_Tarif_Stock!#REF!&lt;&gt;0,Produit_Tarif_Stock!#REF!,"")</f>
        <v>#REF!</v>
      </c>
      <c r="I3763" s="506" t="str">
        <f t="shared" si="118"/>
        <v/>
      </c>
      <c r="J3763" s="2" t="e">
        <f>IF(Produit_Tarif_Stock!#REF!&lt;&gt;0,Produit_Tarif_Stock!#REF!,"")</f>
        <v>#REF!</v>
      </c>
      <c r="K3763" s="2" t="e">
        <f>IF(Produit_Tarif_Stock!#REF!&lt;&gt;0,Produit_Tarif_Stock!#REF!,"")</f>
        <v>#REF!</v>
      </c>
      <c r="L3763" s="114" t="e">
        <f>IF(Produit_Tarif_Stock!#REF!&lt;&gt;0,Produit_Tarif_Stock!#REF!,"")</f>
        <v>#REF!</v>
      </c>
      <c r="M3763" s="114" t="e">
        <f>IF(Produit_Tarif_Stock!#REF!&lt;&gt;0,Produit_Tarif_Stock!#REF!,"")</f>
        <v>#REF!</v>
      </c>
      <c r="N3763" s="454"/>
      <c r="P3763" s="2" t="e">
        <f>IF(Produit_Tarif_Stock!#REF!&lt;&gt;0,Produit_Tarif_Stock!#REF!,"")</f>
        <v>#REF!</v>
      </c>
      <c r="Q3763" s="518" t="e">
        <f>IF(Produit_Tarif_Stock!#REF!&lt;&gt;0,(E3763-(E3763*H3763)-Produit_Tarif_Stock!#REF!)/Produit_Tarif_Stock!#REF!*100,(E3763-(E3763*H3763)-Produit_Tarif_Stock!#REF!)/Produit_Tarif_Stock!#REF!*100)</f>
        <v>#REF!</v>
      </c>
      <c r="R3763" s="523">
        <f t="shared" si="119"/>
        <v>0</v>
      </c>
      <c r="S3763" s="524" t="e">
        <f>Produit_Tarif_Stock!#REF!</f>
        <v>#REF!</v>
      </c>
    </row>
    <row r="3764" spans="1:19" ht="24.75" customHeight="1">
      <c r="A3764" s="228" t="e">
        <f>Produit_Tarif_Stock!#REF!</f>
        <v>#REF!</v>
      </c>
      <c r="B3764" s="118" t="e">
        <f>IF(Produit_Tarif_Stock!#REF!&lt;&gt;"",Produit_Tarif_Stock!#REF!,"")</f>
        <v>#REF!</v>
      </c>
      <c r="C3764" s="502" t="e">
        <f>IF(Produit_Tarif_Stock!#REF!&lt;&gt;"",Produit_Tarif_Stock!#REF!,"")</f>
        <v>#REF!</v>
      </c>
      <c r="D3764" s="505" t="e">
        <f>IF(Produit_Tarif_Stock!#REF!&lt;&gt;"",Produit_Tarif_Stock!#REF!,"")</f>
        <v>#REF!</v>
      </c>
      <c r="E3764" s="514" t="e">
        <f>IF(Produit_Tarif_Stock!#REF!&lt;&gt;0,Produit_Tarif_Stock!#REF!,"")</f>
        <v>#REF!</v>
      </c>
      <c r="F3764" s="2" t="e">
        <f>IF(Produit_Tarif_Stock!#REF!&lt;&gt;"",Produit_Tarif_Stock!#REF!,"")</f>
        <v>#REF!</v>
      </c>
      <c r="G3764" s="506" t="e">
        <f>IF(Produit_Tarif_Stock!#REF!&lt;&gt;0,Produit_Tarif_Stock!#REF!,"")</f>
        <v>#REF!</v>
      </c>
      <c r="I3764" s="506" t="str">
        <f t="shared" si="118"/>
        <v/>
      </c>
      <c r="J3764" s="2" t="e">
        <f>IF(Produit_Tarif_Stock!#REF!&lt;&gt;0,Produit_Tarif_Stock!#REF!,"")</f>
        <v>#REF!</v>
      </c>
      <c r="K3764" s="2" t="e">
        <f>IF(Produit_Tarif_Stock!#REF!&lt;&gt;0,Produit_Tarif_Stock!#REF!,"")</f>
        <v>#REF!</v>
      </c>
      <c r="L3764" s="114" t="e">
        <f>IF(Produit_Tarif_Stock!#REF!&lt;&gt;0,Produit_Tarif_Stock!#REF!,"")</f>
        <v>#REF!</v>
      </c>
      <c r="M3764" s="114" t="e">
        <f>IF(Produit_Tarif_Stock!#REF!&lt;&gt;0,Produit_Tarif_Stock!#REF!,"")</f>
        <v>#REF!</v>
      </c>
      <c r="N3764" s="454"/>
      <c r="P3764" s="2" t="e">
        <f>IF(Produit_Tarif_Stock!#REF!&lt;&gt;0,Produit_Tarif_Stock!#REF!,"")</f>
        <v>#REF!</v>
      </c>
      <c r="Q3764" s="518" t="e">
        <f>IF(Produit_Tarif_Stock!#REF!&lt;&gt;0,(E3764-(E3764*H3764)-Produit_Tarif_Stock!#REF!)/Produit_Tarif_Stock!#REF!*100,(E3764-(E3764*H3764)-Produit_Tarif_Stock!#REF!)/Produit_Tarif_Stock!#REF!*100)</f>
        <v>#REF!</v>
      </c>
      <c r="R3764" s="523">
        <f t="shared" si="119"/>
        <v>0</v>
      </c>
      <c r="S3764" s="524" t="e">
        <f>Produit_Tarif_Stock!#REF!</f>
        <v>#REF!</v>
      </c>
    </row>
    <row r="3765" spans="1:19" ht="24.75" customHeight="1">
      <c r="A3765" s="228" t="e">
        <f>Produit_Tarif_Stock!#REF!</f>
        <v>#REF!</v>
      </c>
      <c r="B3765" s="118" t="e">
        <f>IF(Produit_Tarif_Stock!#REF!&lt;&gt;"",Produit_Tarif_Stock!#REF!,"")</f>
        <v>#REF!</v>
      </c>
      <c r="C3765" s="502" t="e">
        <f>IF(Produit_Tarif_Stock!#REF!&lt;&gt;"",Produit_Tarif_Stock!#REF!,"")</f>
        <v>#REF!</v>
      </c>
      <c r="D3765" s="505" t="e">
        <f>IF(Produit_Tarif_Stock!#REF!&lt;&gt;"",Produit_Tarif_Stock!#REF!,"")</f>
        <v>#REF!</v>
      </c>
      <c r="E3765" s="514" t="e">
        <f>IF(Produit_Tarif_Stock!#REF!&lt;&gt;0,Produit_Tarif_Stock!#REF!,"")</f>
        <v>#REF!</v>
      </c>
      <c r="F3765" s="2" t="e">
        <f>IF(Produit_Tarif_Stock!#REF!&lt;&gt;"",Produit_Tarif_Stock!#REF!,"")</f>
        <v>#REF!</v>
      </c>
      <c r="G3765" s="506" t="e">
        <f>IF(Produit_Tarif_Stock!#REF!&lt;&gt;0,Produit_Tarif_Stock!#REF!,"")</f>
        <v>#REF!</v>
      </c>
      <c r="I3765" s="506" t="str">
        <f t="shared" si="118"/>
        <v/>
      </c>
      <c r="J3765" s="2" t="e">
        <f>IF(Produit_Tarif_Stock!#REF!&lt;&gt;0,Produit_Tarif_Stock!#REF!,"")</f>
        <v>#REF!</v>
      </c>
      <c r="K3765" s="2" t="e">
        <f>IF(Produit_Tarif_Stock!#REF!&lt;&gt;0,Produit_Tarif_Stock!#REF!,"")</f>
        <v>#REF!</v>
      </c>
      <c r="L3765" s="114" t="e">
        <f>IF(Produit_Tarif_Stock!#REF!&lt;&gt;0,Produit_Tarif_Stock!#REF!,"")</f>
        <v>#REF!</v>
      </c>
      <c r="M3765" s="114" t="e">
        <f>IF(Produit_Tarif_Stock!#REF!&lt;&gt;0,Produit_Tarif_Stock!#REF!,"")</f>
        <v>#REF!</v>
      </c>
      <c r="N3765" s="454"/>
      <c r="P3765" s="2" t="e">
        <f>IF(Produit_Tarif_Stock!#REF!&lt;&gt;0,Produit_Tarif_Stock!#REF!,"")</f>
        <v>#REF!</v>
      </c>
      <c r="Q3765" s="518" t="e">
        <f>IF(Produit_Tarif_Stock!#REF!&lt;&gt;0,(E3765-(E3765*H3765)-Produit_Tarif_Stock!#REF!)/Produit_Tarif_Stock!#REF!*100,(E3765-(E3765*H3765)-Produit_Tarif_Stock!#REF!)/Produit_Tarif_Stock!#REF!*100)</f>
        <v>#REF!</v>
      </c>
      <c r="R3765" s="523">
        <f t="shared" si="119"/>
        <v>0</v>
      </c>
      <c r="S3765" s="524" t="e">
        <f>Produit_Tarif_Stock!#REF!</f>
        <v>#REF!</v>
      </c>
    </row>
    <row r="3766" spans="1:19" ht="24.75" customHeight="1">
      <c r="A3766" s="228" t="e">
        <f>Produit_Tarif_Stock!#REF!</f>
        <v>#REF!</v>
      </c>
      <c r="B3766" s="118" t="e">
        <f>IF(Produit_Tarif_Stock!#REF!&lt;&gt;"",Produit_Tarif_Stock!#REF!,"")</f>
        <v>#REF!</v>
      </c>
      <c r="C3766" s="502" t="e">
        <f>IF(Produit_Tarif_Stock!#REF!&lt;&gt;"",Produit_Tarif_Stock!#REF!,"")</f>
        <v>#REF!</v>
      </c>
      <c r="D3766" s="505" t="e">
        <f>IF(Produit_Tarif_Stock!#REF!&lt;&gt;"",Produit_Tarif_Stock!#REF!,"")</f>
        <v>#REF!</v>
      </c>
      <c r="E3766" s="514" t="e">
        <f>IF(Produit_Tarif_Stock!#REF!&lt;&gt;0,Produit_Tarif_Stock!#REF!,"")</f>
        <v>#REF!</v>
      </c>
      <c r="F3766" s="2" t="e">
        <f>IF(Produit_Tarif_Stock!#REF!&lt;&gt;"",Produit_Tarif_Stock!#REF!,"")</f>
        <v>#REF!</v>
      </c>
      <c r="G3766" s="506" t="e">
        <f>IF(Produit_Tarif_Stock!#REF!&lt;&gt;0,Produit_Tarif_Stock!#REF!,"")</f>
        <v>#REF!</v>
      </c>
      <c r="I3766" s="506" t="str">
        <f t="shared" si="118"/>
        <v/>
      </c>
      <c r="J3766" s="2" t="e">
        <f>IF(Produit_Tarif_Stock!#REF!&lt;&gt;0,Produit_Tarif_Stock!#REF!,"")</f>
        <v>#REF!</v>
      </c>
      <c r="K3766" s="2" t="e">
        <f>IF(Produit_Tarif_Stock!#REF!&lt;&gt;0,Produit_Tarif_Stock!#REF!,"")</f>
        <v>#REF!</v>
      </c>
      <c r="L3766" s="114" t="e">
        <f>IF(Produit_Tarif_Stock!#REF!&lt;&gt;0,Produit_Tarif_Stock!#REF!,"")</f>
        <v>#REF!</v>
      </c>
      <c r="M3766" s="114" t="e">
        <f>IF(Produit_Tarif_Stock!#REF!&lt;&gt;0,Produit_Tarif_Stock!#REF!,"")</f>
        <v>#REF!</v>
      </c>
      <c r="N3766" s="454"/>
      <c r="P3766" s="2" t="e">
        <f>IF(Produit_Tarif_Stock!#REF!&lt;&gt;0,Produit_Tarif_Stock!#REF!,"")</f>
        <v>#REF!</v>
      </c>
      <c r="Q3766" s="518" t="e">
        <f>IF(Produit_Tarif_Stock!#REF!&lt;&gt;0,(E3766-(E3766*H3766)-Produit_Tarif_Stock!#REF!)/Produit_Tarif_Stock!#REF!*100,(E3766-(E3766*H3766)-Produit_Tarif_Stock!#REF!)/Produit_Tarif_Stock!#REF!*100)</f>
        <v>#REF!</v>
      </c>
      <c r="R3766" s="523">
        <f t="shared" si="119"/>
        <v>0</v>
      </c>
      <c r="S3766" s="524" t="e">
        <f>Produit_Tarif_Stock!#REF!</f>
        <v>#REF!</v>
      </c>
    </row>
    <row r="3767" spans="1:19" ht="24.75" customHeight="1">
      <c r="A3767" s="228" t="e">
        <f>Produit_Tarif_Stock!#REF!</f>
        <v>#REF!</v>
      </c>
      <c r="B3767" s="118" t="e">
        <f>IF(Produit_Tarif_Stock!#REF!&lt;&gt;"",Produit_Tarif_Stock!#REF!,"")</f>
        <v>#REF!</v>
      </c>
      <c r="C3767" s="502" t="e">
        <f>IF(Produit_Tarif_Stock!#REF!&lt;&gt;"",Produit_Tarif_Stock!#REF!,"")</f>
        <v>#REF!</v>
      </c>
      <c r="D3767" s="505" t="e">
        <f>IF(Produit_Tarif_Stock!#REF!&lt;&gt;"",Produit_Tarif_Stock!#REF!,"")</f>
        <v>#REF!</v>
      </c>
      <c r="E3767" s="514" t="e">
        <f>IF(Produit_Tarif_Stock!#REF!&lt;&gt;0,Produit_Tarif_Stock!#REF!,"")</f>
        <v>#REF!</v>
      </c>
      <c r="F3767" s="2" t="e">
        <f>IF(Produit_Tarif_Stock!#REF!&lt;&gt;"",Produit_Tarif_Stock!#REF!,"")</f>
        <v>#REF!</v>
      </c>
      <c r="G3767" s="506" t="e">
        <f>IF(Produit_Tarif_Stock!#REF!&lt;&gt;0,Produit_Tarif_Stock!#REF!,"")</f>
        <v>#REF!</v>
      </c>
      <c r="I3767" s="506" t="str">
        <f t="shared" si="118"/>
        <v/>
      </c>
      <c r="J3767" s="2" t="e">
        <f>IF(Produit_Tarif_Stock!#REF!&lt;&gt;0,Produit_Tarif_Stock!#REF!,"")</f>
        <v>#REF!</v>
      </c>
      <c r="K3767" s="2" t="e">
        <f>IF(Produit_Tarif_Stock!#REF!&lt;&gt;0,Produit_Tarif_Stock!#REF!,"")</f>
        <v>#REF!</v>
      </c>
      <c r="L3767" s="114" t="e">
        <f>IF(Produit_Tarif_Stock!#REF!&lt;&gt;0,Produit_Tarif_Stock!#REF!,"")</f>
        <v>#REF!</v>
      </c>
      <c r="M3767" s="114" t="e">
        <f>IF(Produit_Tarif_Stock!#REF!&lt;&gt;0,Produit_Tarif_Stock!#REF!,"")</f>
        <v>#REF!</v>
      </c>
      <c r="N3767" s="454"/>
      <c r="P3767" s="2" t="e">
        <f>IF(Produit_Tarif_Stock!#REF!&lt;&gt;0,Produit_Tarif_Stock!#REF!,"")</f>
        <v>#REF!</v>
      </c>
      <c r="Q3767" s="518" t="e">
        <f>IF(Produit_Tarif_Stock!#REF!&lt;&gt;0,(E3767-(E3767*H3767)-Produit_Tarif_Stock!#REF!)/Produit_Tarif_Stock!#REF!*100,(E3767-(E3767*H3767)-Produit_Tarif_Stock!#REF!)/Produit_Tarif_Stock!#REF!*100)</f>
        <v>#REF!</v>
      </c>
      <c r="R3767" s="523">
        <f t="shared" si="119"/>
        <v>0</v>
      </c>
      <c r="S3767" s="524" t="e">
        <f>Produit_Tarif_Stock!#REF!</f>
        <v>#REF!</v>
      </c>
    </row>
    <row r="3768" spans="1:19" ht="24.75" customHeight="1">
      <c r="A3768" s="228" t="e">
        <f>Produit_Tarif_Stock!#REF!</f>
        <v>#REF!</v>
      </c>
      <c r="B3768" s="118" t="e">
        <f>IF(Produit_Tarif_Stock!#REF!&lt;&gt;"",Produit_Tarif_Stock!#REF!,"")</f>
        <v>#REF!</v>
      </c>
      <c r="C3768" s="502" t="e">
        <f>IF(Produit_Tarif_Stock!#REF!&lt;&gt;"",Produit_Tarif_Stock!#REF!,"")</f>
        <v>#REF!</v>
      </c>
      <c r="D3768" s="505" t="e">
        <f>IF(Produit_Tarif_Stock!#REF!&lt;&gt;"",Produit_Tarif_Stock!#REF!,"")</f>
        <v>#REF!</v>
      </c>
      <c r="E3768" s="514" t="e">
        <f>IF(Produit_Tarif_Stock!#REF!&lt;&gt;0,Produit_Tarif_Stock!#REF!,"")</f>
        <v>#REF!</v>
      </c>
      <c r="F3768" s="2" t="e">
        <f>IF(Produit_Tarif_Stock!#REF!&lt;&gt;"",Produit_Tarif_Stock!#REF!,"")</f>
        <v>#REF!</v>
      </c>
      <c r="G3768" s="506" t="e">
        <f>IF(Produit_Tarif_Stock!#REF!&lt;&gt;0,Produit_Tarif_Stock!#REF!,"")</f>
        <v>#REF!</v>
      </c>
      <c r="I3768" s="506" t="str">
        <f t="shared" si="118"/>
        <v/>
      </c>
      <c r="J3768" s="2" t="e">
        <f>IF(Produit_Tarif_Stock!#REF!&lt;&gt;0,Produit_Tarif_Stock!#REF!,"")</f>
        <v>#REF!</v>
      </c>
      <c r="K3768" s="2" t="e">
        <f>IF(Produit_Tarif_Stock!#REF!&lt;&gt;0,Produit_Tarif_Stock!#REF!,"")</f>
        <v>#REF!</v>
      </c>
      <c r="L3768" s="114" t="e">
        <f>IF(Produit_Tarif_Stock!#REF!&lt;&gt;0,Produit_Tarif_Stock!#REF!,"")</f>
        <v>#REF!</v>
      </c>
      <c r="M3768" s="114" t="e">
        <f>IF(Produit_Tarif_Stock!#REF!&lt;&gt;0,Produit_Tarif_Stock!#REF!,"")</f>
        <v>#REF!</v>
      </c>
      <c r="N3768" s="454"/>
      <c r="P3768" s="2" t="e">
        <f>IF(Produit_Tarif_Stock!#REF!&lt;&gt;0,Produit_Tarif_Stock!#REF!,"")</f>
        <v>#REF!</v>
      </c>
      <c r="Q3768" s="518" t="e">
        <f>IF(Produit_Tarif_Stock!#REF!&lt;&gt;0,(E3768-(E3768*H3768)-Produit_Tarif_Stock!#REF!)/Produit_Tarif_Stock!#REF!*100,(E3768-(E3768*H3768)-Produit_Tarif_Stock!#REF!)/Produit_Tarif_Stock!#REF!*100)</f>
        <v>#REF!</v>
      </c>
      <c r="R3768" s="523">
        <f t="shared" si="119"/>
        <v>0</v>
      </c>
      <c r="S3768" s="524" t="e">
        <f>Produit_Tarif_Stock!#REF!</f>
        <v>#REF!</v>
      </c>
    </row>
    <row r="3769" spans="1:19" ht="24.75" customHeight="1">
      <c r="A3769" s="228" t="e">
        <f>Produit_Tarif_Stock!#REF!</f>
        <v>#REF!</v>
      </c>
      <c r="B3769" s="118" t="e">
        <f>IF(Produit_Tarif_Stock!#REF!&lt;&gt;"",Produit_Tarif_Stock!#REF!,"")</f>
        <v>#REF!</v>
      </c>
      <c r="C3769" s="502" t="e">
        <f>IF(Produit_Tarif_Stock!#REF!&lt;&gt;"",Produit_Tarif_Stock!#REF!,"")</f>
        <v>#REF!</v>
      </c>
      <c r="D3769" s="505" t="e">
        <f>IF(Produit_Tarif_Stock!#REF!&lt;&gt;"",Produit_Tarif_Stock!#REF!,"")</f>
        <v>#REF!</v>
      </c>
      <c r="E3769" s="514" t="e">
        <f>IF(Produit_Tarif_Stock!#REF!&lt;&gt;0,Produit_Tarif_Stock!#REF!,"")</f>
        <v>#REF!</v>
      </c>
      <c r="F3769" s="2" t="e">
        <f>IF(Produit_Tarif_Stock!#REF!&lt;&gt;"",Produit_Tarif_Stock!#REF!,"")</f>
        <v>#REF!</v>
      </c>
      <c r="G3769" s="506" t="e">
        <f>IF(Produit_Tarif_Stock!#REF!&lt;&gt;0,Produit_Tarif_Stock!#REF!,"")</f>
        <v>#REF!</v>
      </c>
      <c r="I3769" s="506" t="str">
        <f t="shared" si="118"/>
        <v/>
      </c>
      <c r="J3769" s="2" t="e">
        <f>IF(Produit_Tarif_Stock!#REF!&lt;&gt;0,Produit_Tarif_Stock!#REF!,"")</f>
        <v>#REF!</v>
      </c>
      <c r="K3769" s="2" t="e">
        <f>IF(Produit_Tarif_Stock!#REF!&lt;&gt;0,Produit_Tarif_Stock!#REF!,"")</f>
        <v>#REF!</v>
      </c>
      <c r="L3769" s="114" t="e">
        <f>IF(Produit_Tarif_Stock!#REF!&lt;&gt;0,Produit_Tarif_Stock!#REF!,"")</f>
        <v>#REF!</v>
      </c>
      <c r="M3769" s="114" t="e">
        <f>IF(Produit_Tarif_Stock!#REF!&lt;&gt;0,Produit_Tarif_Stock!#REF!,"")</f>
        <v>#REF!</v>
      </c>
      <c r="N3769" s="454"/>
      <c r="P3769" s="2" t="e">
        <f>IF(Produit_Tarif_Stock!#REF!&lt;&gt;0,Produit_Tarif_Stock!#REF!,"")</f>
        <v>#REF!</v>
      </c>
      <c r="Q3769" s="518" t="e">
        <f>IF(Produit_Tarif_Stock!#REF!&lt;&gt;0,(E3769-(E3769*H3769)-Produit_Tarif_Stock!#REF!)/Produit_Tarif_Stock!#REF!*100,(E3769-(E3769*H3769)-Produit_Tarif_Stock!#REF!)/Produit_Tarif_Stock!#REF!*100)</f>
        <v>#REF!</v>
      </c>
      <c r="R3769" s="523">
        <f t="shared" si="119"/>
        <v>0</v>
      </c>
      <c r="S3769" s="524" t="e">
        <f>Produit_Tarif_Stock!#REF!</f>
        <v>#REF!</v>
      </c>
    </row>
    <row r="3770" spans="1:19" ht="24.75" customHeight="1">
      <c r="A3770" s="228" t="e">
        <f>Produit_Tarif_Stock!#REF!</f>
        <v>#REF!</v>
      </c>
      <c r="B3770" s="118" t="e">
        <f>IF(Produit_Tarif_Stock!#REF!&lt;&gt;"",Produit_Tarif_Stock!#REF!,"")</f>
        <v>#REF!</v>
      </c>
      <c r="C3770" s="502" t="e">
        <f>IF(Produit_Tarif_Stock!#REF!&lt;&gt;"",Produit_Tarif_Stock!#REF!,"")</f>
        <v>#REF!</v>
      </c>
      <c r="D3770" s="505" t="e">
        <f>IF(Produit_Tarif_Stock!#REF!&lt;&gt;"",Produit_Tarif_Stock!#REF!,"")</f>
        <v>#REF!</v>
      </c>
      <c r="E3770" s="514" t="e">
        <f>IF(Produit_Tarif_Stock!#REF!&lt;&gt;0,Produit_Tarif_Stock!#REF!,"")</f>
        <v>#REF!</v>
      </c>
      <c r="F3770" s="2" t="e">
        <f>IF(Produit_Tarif_Stock!#REF!&lt;&gt;"",Produit_Tarif_Stock!#REF!,"")</f>
        <v>#REF!</v>
      </c>
      <c r="G3770" s="506" t="e">
        <f>IF(Produit_Tarif_Stock!#REF!&lt;&gt;0,Produit_Tarif_Stock!#REF!,"")</f>
        <v>#REF!</v>
      </c>
      <c r="I3770" s="506" t="str">
        <f t="shared" si="118"/>
        <v/>
      </c>
      <c r="J3770" s="2" t="e">
        <f>IF(Produit_Tarif_Stock!#REF!&lt;&gt;0,Produit_Tarif_Stock!#REF!,"")</f>
        <v>#REF!</v>
      </c>
      <c r="K3770" s="2" t="e">
        <f>IF(Produit_Tarif_Stock!#REF!&lt;&gt;0,Produit_Tarif_Stock!#REF!,"")</f>
        <v>#REF!</v>
      </c>
      <c r="L3770" s="114" t="e">
        <f>IF(Produit_Tarif_Stock!#REF!&lt;&gt;0,Produit_Tarif_Stock!#REF!,"")</f>
        <v>#REF!</v>
      </c>
      <c r="M3770" s="114" t="e">
        <f>IF(Produit_Tarif_Stock!#REF!&lt;&gt;0,Produit_Tarif_Stock!#REF!,"")</f>
        <v>#REF!</v>
      </c>
      <c r="N3770" s="454"/>
      <c r="P3770" s="2" t="e">
        <f>IF(Produit_Tarif_Stock!#REF!&lt;&gt;0,Produit_Tarif_Stock!#REF!,"")</f>
        <v>#REF!</v>
      </c>
      <c r="Q3770" s="518" t="e">
        <f>IF(Produit_Tarif_Stock!#REF!&lt;&gt;0,(E3770-(E3770*H3770)-Produit_Tarif_Stock!#REF!)/Produit_Tarif_Stock!#REF!*100,(E3770-(E3770*H3770)-Produit_Tarif_Stock!#REF!)/Produit_Tarif_Stock!#REF!*100)</f>
        <v>#REF!</v>
      </c>
      <c r="R3770" s="523">
        <f t="shared" si="119"/>
        <v>0</v>
      </c>
      <c r="S3770" s="524" t="e">
        <f>Produit_Tarif_Stock!#REF!</f>
        <v>#REF!</v>
      </c>
    </row>
    <row r="3771" spans="1:19" ht="24.75" customHeight="1">
      <c r="A3771" s="228" t="e">
        <f>Produit_Tarif_Stock!#REF!</f>
        <v>#REF!</v>
      </c>
      <c r="B3771" s="118" t="e">
        <f>IF(Produit_Tarif_Stock!#REF!&lt;&gt;"",Produit_Tarif_Stock!#REF!,"")</f>
        <v>#REF!</v>
      </c>
      <c r="C3771" s="502" t="e">
        <f>IF(Produit_Tarif_Stock!#REF!&lt;&gt;"",Produit_Tarif_Stock!#REF!,"")</f>
        <v>#REF!</v>
      </c>
      <c r="D3771" s="505" t="e">
        <f>IF(Produit_Tarif_Stock!#REF!&lt;&gt;"",Produit_Tarif_Stock!#REF!,"")</f>
        <v>#REF!</v>
      </c>
      <c r="E3771" s="514" t="e">
        <f>IF(Produit_Tarif_Stock!#REF!&lt;&gt;0,Produit_Tarif_Stock!#REF!,"")</f>
        <v>#REF!</v>
      </c>
      <c r="F3771" s="2" t="e">
        <f>IF(Produit_Tarif_Stock!#REF!&lt;&gt;"",Produit_Tarif_Stock!#REF!,"")</f>
        <v>#REF!</v>
      </c>
      <c r="G3771" s="506" t="e">
        <f>IF(Produit_Tarif_Stock!#REF!&lt;&gt;0,Produit_Tarif_Stock!#REF!,"")</f>
        <v>#REF!</v>
      </c>
      <c r="I3771" s="506" t="str">
        <f t="shared" si="118"/>
        <v/>
      </c>
      <c r="J3771" s="2" t="e">
        <f>IF(Produit_Tarif_Stock!#REF!&lt;&gt;0,Produit_Tarif_Stock!#REF!,"")</f>
        <v>#REF!</v>
      </c>
      <c r="K3771" s="2" t="e">
        <f>IF(Produit_Tarif_Stock!#REF!&lt;&gt;0,Produit_Tarif_Stock!#REF!,"")</f>
        <v>#REF!</v>
      </c>
      <c r="L3771" s="114" t="e">
        <f>IF(Produit_Tarif_Stock!#REF!&lt;&gt;0,Produit_Tarif_Stock!#REF!,"")</f>
        <v>#REF!</v>
      </c>
      <c r="M3771" s="114" t="e">
        <f>IF(Produit_Tarif_Stock!#REF!&lt;&gt;0,Produit_Tarif_Stock!#REF!,"")</f>
        <v>#REF!</v>
      </c>
      <c r="N3771" s="454"/>
      <c r="P3771" s="2" t="e">
        <f>IF(Produit_Tarif_Stock!#REF!&lt;&gt;0,Produit_Tarif_Stock!#REF!,"")</f>
        <v>#REF!</v>
      </c>
      <c r="Q3771" s="518" t="e">
        <f>IF(Produit_Tarif_Stock!#REF!&lt;&gt;0,(E3771-(E3771*H3771)-Produit_Tarif_Stock!#REF!)/Produit_Tarif_Stock!#REF!*100,(E3771-(E3771*H3771)-Produit_Tarif_Stock!#REF!)/Produit_Tarif_Stock!#REF!*100)</f>
        <v>#REF!</v>
      </c>
      <c r="R3771" s="523">
        <f t="shared" si="119"/>
        <v>0</v>
      </c>
      <c r="S3771" s="524" t="e">
        <f>Produit_Tarif_Stock!#REF!</f>
        <v>#REF!</v>
      </c>
    </row>
    <row r="3772" spans="1:19" ht="24.75" customHeight="1">
      <c r="A3772" s="228" t="e">
        <f>Produit_Tarif_Stock!#REF!</f>
        <v>#REF!</v>
      </c>
      <c r="B3772" s="118" t="e">
        <f>IF(Produit_Tarif_Stock!#REF!&lt;&gt;"",Produit_Tarif_Stock!#REF!,"")</f>
        <v>#REF!</v>
      </c>
      <c r="C3772" s="502" t="e">
        <f>IF(Produit_Tarif_Stock!#REF!&lt;&gt;"",Produit_Tarif_Stock!#REF!,"")</f>
        <v>#REF!</v>
      </c>
      <c r="D3772" s="505" t="e">
        <f>IF(Produit_Tarif_Stock!#REF!&lt;&gt;"",Produit_Tarif_Stock!#REF!,"")</f>
        <v>#REF!</v>
      </c>
      <c r="E3772" s="514" t="e">
        <f>IF(Produit_Tarif_Stock!#REF!&lt;&gt;0,Produit_Tarif_Stock!#REF!,"")</f>
        <v>#REF!</v>
      </c>
      <c r="F3772" s="2" t="e">
        <f>IF(Produit_Tarif_Stock!#REF!&lt;&gt;"",Produit_Tarif_Stock!#REF!,"")</f>
        <v>#REF!</v>
      </c>
      <c r="G3772" s="506" t="e">
        <f>IF(Produit_Tarif_Stock!#REF!&lt;&gt;0,Produit_Tarif_Stock!#REF!,"")</f>
        <v>#REF!</v>
      </c>
      <c r="I3772" s="506" t="str">
        <f t="shared" si="118"/>
        <v/>
      </c>
      <c r="J3772" s="2" t="e">
        <f>IF(Produit_Tarif_Stock!#REF!&lt;&gt;0,Produit_Tarif_Stock!#REF!,"")</f>
        <v>#REF!</v>
      </c>
      <c r="K3772" s="2" t="e">
        <f>IF(Produit_Tarif_Stock!#REF!&lt;&gt;0,Produit_Tarif_Stock!#REF!,"")</f>
        <v>#REF!</v>
      </c>
      <c r="L3772" s="114" t="e">
        <f>IF(Produit_Tarif_Stock!#REF!&lt;&gt;0,Produit_Tarif_Stock!#REF!,"")</f>
        <v>#REF!</v>
      </c>
      <c r="M3772" s="114" t="e">
        <f>IF(Produit_Tarif_Stock!#REF!&lt;&gt;0,Produit_Tarif_Stock!#REF!,"")</f>
        <v>#REF!</v>
      </c>
      <c r="N3772" s="454"/>
      <c r="P3772" s="2" t="e">
        <f>IF(Produit_Tarif_Stock!#REF!&lt;&gt;0,Produit_Tarif_Stock!#REF!,"")</f>
        <v>#REF!</v>
      </c>
      <c r="Q3772" s="518" t="e">
        <f>IF(Produit_Tarif_Stock!#REF!&lt;&gt;0,(E3772-(E3772*H3772)-Produit_Tarif_Stock!#REF!)/Produit_Tarif_Stock!#REF!*100,(E3772-(E3772*H3772)-Produit_Tarif_Stock!#REF!)/Produit_Tarif_Stock!#REF!*100)</f>
        <v>#REF!</v>
      </c>
      <c r="R3772" s="523">
        <f t="shared" si="119"/>
        <v>0</v>
      </c>
      <c r="S3772" s="524" t="e">
        <f>Produit_Tarif_Stock!#REF!</f>
        <v>#REF!</v>
      </c>
    </row>
    <row r="3773" spans="1:19" ht="24.75" customHeight="1">
      <c r="A3773" s="228" t="e">
        <f>Produit_Tarif_Stock!#REF!</f>
        <v>#REF!</v>
      </c>
      <c r="B3773" s="118" t="e">
        <f>IF(Produit_Tarif_Stock!#REF!&lt;&gt;"",Produit_Tarif_Stock!#REF!,"")</f>
        <v>#REF!</v>
      </c>
      <c r="C3773" s="502" t="e">
        <f>IF(Produit_Tarif_Stock!#REF!&lt;&gt;"",Produit_Tarif_Stock!#REF!,"")</f>
        <v>#REF!</v>
      </c>
      <c r="D3773" s="505" t="e">
        <f>IF(Produit_Tarif_Stock!#REF!&lt;&gt;"",Produit_Tarif_Stock!#REF!,"")</f>
        <v>#REF!</v>
      </c>
      <c r="E3773" s="514" t="e">
        <f>IF(Produit_Tarif_Stock!#REF!&lt;&gt;0,Produit_Tarif_Stock!#REF!,"")</f>
        <v>#REF!</v>
      </c>
      <c r="F3773" s="2" t="e">
        <f>IF(Produit_Tarif_Stock!#REF!&lt;&gt;"",Produit_Tarif_Stock!#REF!,"")</f>
        <v>#REF!</v>
      </c>
      <c r="G3773" s="506" t="e">
        <f>IF(Produit_Tarif_Stock!#REF!&lt;&gt;0,Produit_Tarif_Stock!#REF!,"")</f>
        <v>#REF!</v>
      </c>
      <c r="I3773" s="506" t="str">
        <f t="shared" si="118"/>
        <v/>
      </c>
      <c r="J3773" s="2" t="e">
        <f>IF(Produit_Tarif_Stock!#REF!&lt;&gt;0,Produit_Tarif_Stock!#REF!,"")</f>
        <v>#REF!</v>
      </c>
      <c r="K3773" s="2" t="e">
        <f>IF(Produit_Tarif_Stock!#REF!&lt;&gt;0,Produit_Tarif_Stock!#REF!,"")</f>
        <v>#REF!</v>
      </c>
      <c r="L3773" s="114" t="e">
        <f>IF(Produit_Tarif_Stock!#REF!&lt;&gt;0,Produit_Tarif_Stock!#REF!,"")</f>
        <v>#REF!</v>
      </c>
      <c r="M3773" s="114" t="e">
        <f>IF(Produit_Tarif_Stock!#REF!&lt;&gt;0,Produit_Tarif_Stock!#REF!,"")</f>
        <v>#REF!</v>
      </c>
      <c r="N3773" s="454"/>
      <c r="P3773" s="2" t="e">
        <f>IF(Produit_Tarif_Stock!#REF!&lt;&gt;0,Produit_Tarif_Stock!#REF!,"")</f>
        <v>#REF!</v>
      </c>
      <c r="Q3773" s="518" t="e">
        <f>IF(Produit_Tarif_Stock!#REF!&lt;&gt;0,(E3773-(E3773*H3773)-Produit_Tarif_Stock!#REF!)/Produit_Tarif_Stock!#REF!*100,(E3773-(E3773*H3773)-Produit_Tarif_Stock!#REF!)/Produit_Tarif_Stock!#REF!*100)</f>
        <v>#REF!</v>
      </c>
      <c r="R3773" s="523">
        <f t="shared" si="119"/>
        <v>0</v>
      </c>
      <c r="S3773" s="524" t="e">
        <f>Produit_Tarif_Stock!#REF!</f>
        <v>#REF!</v>
      </c>
    </row>
    <row r="3774" spans="1:19" ht="24.75" customHeight="1">
      <c r="A3774" s="228" t="e">
        <f>Produit_Tarif_Stock!#REF!</f>
        <v>#REF!</v>
      </c>
      <c r="B3774" s="118" t="e">
        <f>IF(Produit_Tarif_Stock!#REF!&lt;&gt;"",Produit_Tarif_Stock!#REF!,"")</f>
        <v>#REF!</v>
      </c>
      <c r="C3774" s="502" t="e">
        <f>IF(Produit_Tarif_Stock!#REF!&lt;&gt;"",Produit_Tarif_Stock!#REF!,"")</f>
        <v>#REF!</v>
      </c>
      <c r="D3774" s="505" t="e">
        <f>IF(Produit_Tarif_Stock!#REF!&lt;&gt;"",Produit_Tarif_Stock!#REF!,"")</f>
        <v>#REF!</v>
      </c>
      <c r="E3774" s="514" t="e">
        <f>IF(Produit_Tarif_Stock!#REF!&lt;&gt;0,Produit_Tarif_Stock!#REF!,"")</f>
        <v>#REF!</v>
      </c>
      <c r="F3774" s="2" t="e">
        <f>IF(Produit_Tarif_Stock!#REF!&lt;&gt;"",Produit_Tarif_Stock!#REF!,"")</f>
        <v>#REF!</v>
      </c>
      <c r="G3774" s="506" t="e">
        <f>IF(Produit_Tarif_Stock!#REF!&lt;&gt;0,Produit_Tarif_Stock!#REF!,"")</f>
        <v>#REF!</v>
      </c>
      <c r="I3774" s="506" t="str">
        <f t="shared" si="118"/>
        <v/>
      </c>
      <c r="J3774" s="2" t="e">
        <f>IF(Produit_Tarif_Stock!#REF!&lt;&gt;0,Produit_Tarif_Stock!#REF!,"")</f>
        <v>#REF!</v>
      </c>
      <c r="K3774" s="2" t="e">
        <f>IF(Produit_Tarif_Stock!#REF!&lt;&gt;0,Produit_Tarif_Stock!#REF!,"")</f>
        <v>#REF!</v>
      </c>
      <c r="L3774" s="114" t="e">
        <f>IF(Produit_Tarif_Stock!#REF!&lt;&gt;0,Produit_Tarif_Stock!#REF!,"")</f>
        <v>#REF!</v>
      </c>
      <c r="M3774" s="114" t="e">
        <f>IF(Produit_Tarif_Stock!#REF!&lt;&gt;0,Produit_Tarif_Stock!#REF!,"")</f>
        <v>#REF!</v>
      </c>
      <c r="N3774" s="454"/>
      <c r="P3774" s="2" t="e">
        <f>IF(Produit_Tarif_Stock!#REF!&lt;&gt;0,Produit_Tarif_Stock!#REF!,"")</f>
        <v>#REF!</v>
      </c>
      <c r="Q3774" s="518" t="e">
        <f>IF(Produit_Tarif_Stock!#REF!&lt;&gt;0,(E3774-(E3774*H3774)-Produit_Tarif_Stock!#REF!)/Produit_Tarif_Stock!#REF!*100,(E3774-(E3774*H3774)-Produit_Tarif_Stock!#REF!)/Produit_Tarif_Stock!#REF!*100)</f>
        <v>#REF!</v>
      </c>
      <c r="R3774" s="523">
        <f t="shared" si="119"/>
        <v>0</v>
      </c>
      <c r="S3774" s="524" t="e">
        <f>Produit_Tarif_Stock!#REF!</f>
        <v>#REF!</v>
      </c>
    </row>
    <row r="3775" spans="1:19" ht="24.75" customHeight="1">
      <c r="A3775" s="228" t="e">
        <f>Produit_Tarif_Stock!#REF!</f>
        <v>#REF!</v>
      </c>
      <c r="B3775" s="118" t="e">
        <f>IF(Produit_Tarif_Stock!#REF!&lt;&gt;"",Produit_Tarif_Stock!#REF!,"")</f>
        <v>#REF!</v>
      </c>
      <c r="C3775" s="502" t="e">
        <f>IF(Produit_Tarif_Stock!#REF!&lt;&gt;"",Produit_Tarif_Stock!#REF!,"")</f>
        <v>#REF!</v>
      </c>
      <c r="D3775" s="505" t="e">
        <f>IF(Produit_Tarif_Stock!#REF!&lt;&gt;"",Produit_Tarif_Stock!#REF!,"")</f>
        <v>#REF!</v>
      </c>
      <c r="E3775" s="514" t="e">
        <f>IF(Produit_Tarif_Stock!#REF!&lt;&gt;0,Produit_Tarif_Stock!#REF!,"")</f>
        <v>#REF!</v>
      </c>
      <c r="F3775" s="2" t="e">
        <f>IF(Produit_Tarif_Stock!#REF!&lt;&gt;"",Produit_Tarif_Stock!#REF!,"")</f>
        <v>#REF!</v>
      </c>
      <c r="G3775" s="506" t="e">
        <f>IF(Produit_Tarif_Stock!#REF!&lt;&gt;0,Produit_Tarif_Stock!#REF!,"")</f>
        <v>#REF!</v>
      </c>
      <c r="I3775" s="506" t="str">
        <f t="shared" si="118"/>
        <v/>
      </c>
      <c r="J3775" s="2" t="e">
        <f>IF(Produit_Tarif_Stock!#REF!&lt;&gt;0,Produit_Tarif_Stock!#REF!,"")</f>
        <v>#REF!</v>
      </c>
      <c r="K3775" s="2" t="e">
        <f>IF(Produit_Tarif_Stock!#REF!&lt;&gt;0,Produit_Tarif_Stock!#REF!,"")</f>
        <v>#REF!</v>
      </c>
      <c r="L3775" s="114" t="e">
        <f>IF(Produit_Tarif_Stock!#REF!&lt;&gt;0,Produit_Tarif_Stock!#REF!,"")</f>
        <v>#REF!</v>
      </c>
      <c r="M3775" s="114" t="e">
        <f>IF(Produit_Tarif_Stock!#REF!&lt;&gt;0,Produit_Tarif_Stock!#REF!,"")</f>
        <v>#REF!</v>
      </c>
      <c r="N3775" s="454"/>
      <c r="P3775" s="2" t="e">
        <f>IF(Produit_Tarif_Stock!#REF!&lt;&gt;0,Produit_Tarif_Stock!#REF!,"")</f>
        <v>#REF!</v>
      </c>
      <c r="Q3775" s="518" t="e">
        <f>IF(Produit_Tarif_Stock!#REF!&lt;&gt;0,(E3775-(E3775*H3775)-Produit_Tarif_Stock!#REF!)/Produit_Tarif_Stock!#REF!*100,(E3775-(E3775*H3775)-Produit_Tarif_Stock!#REF!)/Produit_Tarif_Stock!#REF!*100)</f>
        <v>#REF!</v>
      </c>
      <c r="R3775" s="523">
        <f t="shared" si="119"/>
        <v>0</v>
      </c>
      <c r="S3775" s="524" t="e">
        <f>Produit_Tarif_Stock!#REF!</f>
        <v>#REF!</v>
      </c>
    </row>
    <row r="3776" spans="1:19" ht="24.75" customHeight="1">
      <c r="A3776" s="228" t="e">
        <f>Produit_Tarif_Stock!#REF!</f>
        <v>#REF!</v>
      </c>
      <c r="B3776" s="118" t="e">
        <f>IF(Produit_Tarif_Stock!#REF!&lt;&gt;"",Produit_Tarif_Stock!#REF!,"")</f>
        <v>#REF!</v>
      </c>
      <c r="C3776" s="502" t="e">
        <f>IF(Produit_Tarif_Stock!#REF!&lt;&gt;"",Produit_Tarif_Stock!#REF!,"")</f>
        <v>#REF!</v>
      </c>
      <c r="D3776" s="505" t="e">
        <f>IF(Produit_Tarif_Stock!#REF!&lt;&gt;"",Produit_Tarif_Stock!#REF!,"")</f>
        <v>#REF!</v>
      </c>
      <c r="E3776" s="514" t="e">
        <f>IF(Produit_Tarif_Stock!#REF!&lt;&gt;0,Produit_Tarif_Stock!#REF!,"")</f>
        <v>#REF!</v>
      </c>
      <c r="F3776" s="2" t="e">
        <f>IF(Produit_Tarif_Stock!#REF!&lt;&gt;"",Produit_Tarif_Stock!#REF!,"")</f>
        <v>#REF!</v>
      </c>
      <c r="G3776" s="506" t="e">
        <f>IF(Produit_Tarif_Stock!#REF!&lt;&gt;0,Produit_Tarif_Stock!#REF!,"")</f>
        <v>#REF!</v>
      </c>
      <c r="I3776" s="506" t="str">
        <f t="shared" si="118"/>
        <v/>
      </c>
      <c r="J3776" s="2" t="e">
        <f>IF(Produit_Tarif_Stock!#REF!&lt;&gt;0,Produit_Tarif_Stock!#REF!,"")</f>
        <v>#REF!</v>
      </c>
      <c r="K3776" s="2" t="e">
        <f>IF(Produit_Tarif_Stock!#REF!&lt;&gt;0,Produit_Tarif_Stock!#REF!,"")</f>
        <v>#REF!</v>
      </c>
      <c r="L3776" s="114" t="e">
        <f>IF(Produit_Tarif_Stock!#REF!&lt;&gt;0,Produit_Tarif_Stock!#REF!,"")</f>
        <v>#REF!</v>
      </c>
      <c r="M3776" s="114" t="e">
        <f>IF(Produit_Tarif_Stock!#REF!&lt;&gt;0,Produit_Tarif_Stock!#REF!,"")</f>
        <v>#REF!</v>
      </c>
      <c r="N3776" s="454"/>
      <c r="P3776" s="2" t="e">
        <f>IF(Produit_Tarif_Stock!#REF!&lt;&gt;0,Produit_Tarif_Stock!#REF!,"")</f>
        <v>#REF!</v>
      </c>
      <c r="Q3776" s="518" t="e">
        <f>IF(Produit_Tarif_Stock!#REF!&lt;&gt;0,(E3776-(E3776*H3776)-Produit_Tarif_Stock!#REF!)/Produit_Tarif_Stock!#REF!*100,(E3776-(E3776*H3776)-Produit_Tarif_Stock!#REF!)/Produit_Tarif_Stock!#REF!*100)</f>
        <v>#REF!</v>
      </c>
      <c r="R3776" s="523">
        <f t="shared" si="119"/>
        <v>0</v>
      </c>
      <c r="S3776" s="524" t="e">
        <f>Produit_Tarif_Stock!#REF!</f>
        <v>#REF!</v>
      </c>
    </row>
    <row r="3777" spans="1:19" ht="24.75" customHeight="1">
      <c r="A3777" s="228" t="e">
        <f>Produit_Tarif_Stock!#REF!</f>
        <v>#REF!</v>
      </c>
      <c r="B3777" s="118" t="e">
        <f>IF(Produit_Tarif_Stock!#REF!&lt;&gt;"",Produit_Tarif_Stock!#REF!,"")</f>
        <v>#REF!</v>
      </c>
      <c r="C3777" s="502" t="e">
        <f>IF(Produit_Tarif_Stock!#REF!&lt;&gt;"",Produit_Tarif_Stock!#REF!,"")</f>
        <v>#REF!</v>
      </c>
      <c r="D3777" s="505" t="e">
        <f>IF(Produit_Tarif_Stock!#REF!&lt;&gt;"",Produit_Tarif_Stock!#REF!,"")</f>
        <v>#REF!</v>
      </c>
      <c r="E3777" s="514" t="e">
        <f>IF(Produit_Tarif_Stock!#REF!&lt;&gt;0,Produit_Tarif_Stock!#REF!,"")</f>
        <v>#REF!</v>
      </c>
      <c r="F3777" s="2" t="e">
        <f>IF(Produit_Tarif_Stock!#REF!&lt;&gt;"",Produit_Tarif_Stock!#REF!,"")</f>
        <v>#REF!</v>
      </c>
      <c r="G3777" s="506" t="e">
        <f>IF(Produit_Tarif_Stock!#REF!&lt;&gt;0,Produit_Tarif_Stock!#REF!,"")</f>
        <v>#REF!</v>
      </c>
      <c r="I3777" s="506" t="str">
        <f t="shared" si="118"/>
        <v/>
      </c>
      <c r="J3777" s="2" t="e">
        <f>IF(Produit_Tarif_Stock!#REF!&lt;&gt;0,Produit_Tarif_Stock!#REF!,"")</f>
        <v>#REF!</v>
      </c>
      <c r="K3777" s="2" t="e">
        <f>IF(Produit_Tarif_Stock!#REF!&lt;&gt;0,Produit_Tarif_Stock!#REF!,"")</f>
        <v>#REF!</v>
      </c>
      <c r="L3777" s="114" t="e">
        <f>IF(Produit_Tarif_Stock!#REF!&lt;&gt;0,Produit_Tarif_Stock!#REF!,"")</f>
        <v>#REF!</v>
      </c>
      <c r="M3777" s="114" t="e">
        <f>IF(Produit_Tarif_Stock!#REF!&lt;&gt;0,Produit_Tarif_Stock!#REF!,"")</f>
        <v>#REF!</v>
      </c>
      <c r="N3777" s="454"/>
      <c r="P3777" s="2" t="e">
        <f>IF(Produit_Tarif_Stock!#REF!&lt;&gt;0,Produit_Tarif_Stock!#REF!,"")</f>
        <v>#REF!</v>
      </c>
      <c r="Q3777" s="518" t="e">
        <f>IF(Produit_Tarif_Stock!#REF!&lt;&gt;0,(E3777-(E3777*H3777)-Produit_Tarif_Stock!#REF!)/Produit_Tarif_Stock!#REF!*100,(E3777-(E3777*H3777)-Produit_Tarif_Stock!#REF!)/Produit_Tarif_Stock!#REF!*100)</f>
        <v>#REF!</v>
      </c>
      <c r="R3777" s="523">
        <f t="shared" si="119"/>
        <v>0</v>
      </c>
      <c r="S3777" s="524" t="e">
        <f>Produit_Tarif_Stock!#REF!</f>
        <v>#REF!</v>
      </c>
    </row>
    <row r="3778" spans="1:19" ht="24.75" customHeight="1">
      <c r="A3778" s="228" t="e">
        <f>Produit_Tarif_Stock!#REF!</f>
        <v>#REF!</v>
      </c>
      <c r="B3778" s="118" t="e">
        <f>IF(Produit_Tarif_Stock!#REF!&lt;&gt;"",Produit_Tarif_Stock!#REF!,"")</f>
        <v>#REF!</v>
      </c>
      <c r="C3778" s="502" t="e">
        <f>IF(Produit_Tarif_Stock!#REF!&lt;&gt;"",Produit_Tarif_Stock!#REF!,"")</f>
        <v>#REF!</v>
      </c>
      <c r="D3778" s="505" t="e">
        <f>IF(Produit_Tarif_Stock!#REF!&lt;&gt;"",Produit_Tarif_Stock!#REF!,"")</f>
        <v>#REF!</v>
      </c>
      <c r="E3778" s="514" t="e">
        <f>IF(Produit_Tarif_Stock!#REF!&lt;&gt;0,Produit_Tarif_Stock!#REF!,"")</f>
        <v>#REF!</v>
      </c>
      <c r="F3778" s="2" t="e">
        <f>IF(Produit_Tarif_Stock!#REF!&lt;&gt;"",Produit_Tarif_Stock!#REF!,"")</f>
        <v>#REF!</v>
      </c>
      <c r="G3778" s="506" t="e">
        <f>IF(Produit_Tarif_Stock!#REF!&lt;&gt;0,Produit_Tarif_Stock!#REF!,"")</f>
        <v>#REF!</v>
      </c>
      <c r="I3778" s="506" t="str">
        <f t="shared" si="118"/>
        <v/>
      </c>
      <c r="J3778" s="2" t="e">
        <f>IF(Produit_Tarif_Stock!#REF!&lt;&gt;0,Produit_Tarif_Stock!#REF!,"")</f>
        <v>#REF!</v>
      </c>
      <c r="K3778" s="2" t="e">
        <f>IF(Produit_Tarif_Stock!#REF!&lt;&gt;0,Produit_Tarif_Stock!#REF!,"")</f>
        <v>#REF!</v>
      </c>
      <c r="L3778" s="114" t="e">
        <f>IF(Produit_Tarif_Stock!#REF!&lt;&gt;0,Produit_Tarif_Stock!#REF!,"")</f>
        <v>#REF!</v>
      </c>
      <c r="M3778" s="114" t="e">
        <f>IF(Produit_Tarif_Stock!#REF!&lt;&gt;0,Produit_Tarif_Stock!#REF!,"")</f>
        <v>#REF!</v>
      </c>
      <c r="N3778" s="454"/>
      <c r="P3778" s="2" t="e">
        <f>IF(Produit_Tarif_Stock!#REF!&lt;&gt;0,Produit_Tarif_Stock!#REF!,"")</f>
        <v>#REF!</v>
      </c>
      <c r="Q3778" s="518" t="e">
        <f>IF(Produit_Tarif_Stock!#REF!&lt;&gt;0,(E3778-(E3778*H3778)-Produit_Tarif_Stock!#REF!)/Produit_Tarif_Stock!#REF!*100,(E3778-(E3778*H3778)-Produit_Tarif_Stock!#REF!)/Produit_Tarif_Stock!#REF!*100)</f>
        <v>#REF!</v>
      </c>
      <c r="R3778" s="523">
        <f t="shared" si="119"/>
        <v>0</v>
      </c>
      <c r="S3778" s="524" t="e">
        <f>Produit_Tarif_Stock!#REF!</f>
        <v>#REF!</v>
      </c>
    </row>
    <row r="3779" spans="1:19" ht="24.75" customHeight="1">
      <c r="A3779" s="228" t="e">
        <f>Produit_Tarif_Stock!#REF!</f>
        <v>#REF!</v>
      </c>
      <c r="B3779" s="118" t="e">
        <f>IF(Produit_Tarif_Stock!#REF!&lt;&gt;"",Produit_Tarif_Stock!#REF!,"")</f>
        <v>#REF!</v>
      </c>
      <c r="C3779" s="502" t="e">
        <f>IF(Produit_Tarif_Stock!#REF!&lt;&gt;"",Produit_Tarif_Stock!#REF!,"")</f>
        <v>#REF!</v>
      </c>
      <c r="D3779" s="505" t="e">
        <f>IF(Produit_Tarif_Stock!#REF!&lt;&gt;"",Produit_Tarif_Stock!#REF!,"")</f>
        <v>#REF!</v>
      </c>
      <c r="E3779" s="514" t="e">
        <f>IF(Produit_Tarif_Stock!#REF!&lt;&gt;0,Produit_Tarif_Stock!#REF!,"")</f>
        <v>#REF!</v>
      </c>
      <c r="F3779" s="2" t="e">
        <f>IF(Produit_Tarif_Stock!#REF!&lt;&gt;"",Produit_Tarif_Stock!#REF!,"")</f>
        <v>#REF!</v>
      </c>
      <c r="G3779" s="506" t="e">
        <f>IF(Produit_Tarif_Stock!#REF!&lt;&gt;0,Produit_Tarif_Stock!#REF!,"")</f>
        <v>#REF!</v>
      </c>
      <c r="I3779" s="506" t="str">
        <f t="shared" si="118"/>
        <v/>
      </c>
      <c r="J3779" s="2" t="e">
        <f>IF(Produit_Tarif_Stock!#REF!&lt;&gt;0,Produit_Tarif_Stock!#REF!,"")</f>
        <v>#REF!</v>
      </c>
      <c r="K3779" s="2" t="e">
        <f>IF(Produit_Tarif_Stock!#REF!&lt;&gt;0,Produit_Tarif_Stock!#REF!,"")</f>
        <v>#REF!</v>
      </c>
      <c r="L3779" s="114" t="e">
        <f>IF(Produit_Tarif_Stock!#REF!&lt;&gt;0,Produit_Tarif_Stock!#REF!,"")</f>
        <v>#REF!</v>
      </c>
      <c r="M3779" s="114" t="e">
        <f>IF(Produit_Tarif_Stock!#REF!&lt;&gt;0,Produit_Tarif_Stock!#REF!,"")</f>
        <v>#REF!</v>
      </c>
      <c r="N3779" s="454"/>
      <c r="P3779" s="2" t="e">
        <f>IF(Produit_Tarif_Stock!#REF!&lt;&gt;0,Produit_Tarif_Stock!#REF!,"")</f>
        <v>#REF!</v>
      </c>
      <c r="Q3779" s="518" t="e">
        <f>IF(Produit_Tarif_Stock!#REF!&lt;&gt;0,(E3779-(E3779*H3779)-Produit_Tarif_Stock!#REF!)/Produit_Tarif_Stock!#REF!*100,(E3779-(E3779*H3779)-Produit_Tarif_Stock!#REF!)/Produit_Tarif_Stock!#REF!*100)</f>
        <v>#REF!</v>
      </c>
      <c r="R3779" s="523">
        <f t="shared" si="119"/>
        <v>0</v>
      </c>
      <c r="S3779" s="524" t="e">
        <f>Produit_Tarif_Stock!#REF!</f>
        <v>#REF!</v>
      </c>
    </row>
    <row r="3780" spans="1:19" ht="24.75" customHeight="1">
      <c r="A3780" s="228" t="e">
        <f>Produit_Tarif_Stock!#REF!</f>
        <v>#REF!</v>
      </c>
      <c r="B3780" s="118" t="e">
        <f>IF(Produit_Tarif_Stock!#REF!&lt;&gt;"",Produit_Tarif_Stock!#REF!,"")</f>
        <v>#REF!</v>
      </c>
      <c r="C3780" s="502" t="e">
        <f>IF(Produit_Tarif_Stock!#REF!&lt;&gt;"",Produit_Tarif_Stock!#REF!,"")</f>
        <v>#REF!</v>
      </c>
      <c r="D3780" s="505" t="e">
        <f>IF(Produit_Tarif_Stock!#REF!&lt;&gt;"",Produit_Tarif_Stock!#REF!,"")</f>
        <v>#REF!</v>
      </c>
      <c r="E3780" s="514" t="e">
        <f>IF(Produit_Tarif_Stock!#REF!&lt;&gt;0,Produit_Tarif_Stock!#REF!,"")</f>
        <v>#REF!</v>
      </c>
      <c r="F3780" s="2" t="e">
        <f>IF(Produit_Tarif_Stock!#REF!&lt;&gt;"",Produit_Tarif_Stock!#REF!,"")</f>
        <v>#REF!</v>
      </c>
      <c r="G3780" s="506" t="e">
        <f>IF(Produit_Tarif_Stock!#REF!&lt;&gt;0,Produit_Tarif_Stock!#REF!,"")</f>
        <v>#REF!</v>
      </c>
      <c r="I3780" s="506" t="str">
        <f t="shared" si="118"/>
        <v/>
      </c>
      <c r="J3780" s="2" t="e">
        <f>IF(Produit_Tarif_Stock!#REF!&lt;&gt;0,Produit_Tarif_Stock!#REF!,"")</f>
        <v>#REF!</v>
      </c>
      <c r="K3780" s="2" t="e">
        <f>IF(Produit_Tarif_Stock!#REF!&lt;&gt;0,Produit_Tarif_Stock!#REF!,"")</f>
        <v>#REF!</v>
      </c>
      <c r="L3780" s="114" t="e">
        <f>IF(Produit_Tarif_Stock!#REF!&lt;&gt;0,Produit_Tarif_Stock!#REF!,"")</f>
        <v>#REF!</v>
      </c>
      <c r="M3780" s="114" t="e">
        <f>IF(Produit_Tarif_Stock!#REF!&lt;&gt;0,Produit_Tarif_Stock!#REF!,"")</f>
        <v>#REF!</v>
      </c>
      <c r="N3780" s="454"/>
      <c r="P3780" s="2" t="e">
        <f>IF(Produit_Tarif_Stock!#REF!&lt;&gt;0,Produit_Tarif_Stock!#REF!,"")</f>
        <v>#REF!</v>
      </c>
      <c r="Q3780" s="518" t="e">
        <f>IF(Produit_Tarif_Stock!#REF!&lt;&gt;0,(E3780-(E3780*H3780)-Produit_Tarif_Stock!#REF!)/Produit_Tarif_Stock!#REF!*100,(E3780-(E3780*H3780)-Produit_Tarif_Stock!#REF!)/Produit_Tarif_Stock!#REF!*100)</f>
        <v>#REF!</v>
      </c>
      <c r="R3780" s="523">
        <f t="shared" si="119"/>
        <v>0</v>
      </c>
      <c r="S3780" s="524" t="e">
        <f>Produit_Tarif_Stock!#REF!</f>
        <v>#REF!</v>
      </c>
    </row>
    <row r="3781" spans="1:19" ht="24.75" customHeight="1">
      <c r="A3781" s="228" t="e">
        <f>Produit_Tarif_Stock!#REF!</f>
        <v>#REF!</v>
      </c>
      <c r="B3781" s="118" t="e">
        <f>IF(Produit_Tarif_Stock!#REF!&lt;&gt;"",Produit_Tarif_Stock!#REF!,"")</f>
        <v>#REF!</v>
      </c>
      <c r="C3781" s="502" t="e">
        <f>IF(Produit_Tarif_Stock!#REF!&lt;&gt;"",Produit_Tarif_Stock!#REF!,"")</f>
        <v>#REF!</v>
      </c>
      <c r="D3781" s="505" t="e">
        <f>IF(Produit_Tarif_Stock!#REF!&lt;&gt;"",Produit_Tarif_Stock!#REF!,"")</f>
        <v>#REF!</v>
      </c>
      <c r="E3781" s="514" t="e">
        <f>IF(Produit_Tarif_Stock!#REF!&lt;&gt;0,Produit_Tarif_Stock!#REF!,"")</f>
        <v>#REF!</v>
      </c>
      <c r="F3781" s="2" t="e">
        <f>IF(Produit_Tarif_Stock!#REF!&lt;&gt;"",Produit_Tarif_Stock!#REF!,"")</f>
        <v>#REF!</v>
      </c>
      <c r="G3781" s="506" t="e">
        <f>IF(Produit_Tarif_Stock!#REF!&lt;&gt;0,Produit_Tarif_Stock!#REF!,"")</f>
        <v>#REF!</v>
      </c>
      <c r="I3781" s="506" t="str">
        <f t="shared" si="118"/>
        <v/>
      </c>
      <c r="J3781" s="2" t="e">
        <f>IF(Produit_Tarif_Stock!#REF!&lt;&gt;0,Produit_Tarif_Stock!#REF!,"")</f>
        <v>#REF!</v>
      </c>
      <c r="K3781" s="2" t="e">
        <f>IF(Produit_Tarif_Stock!#REF!&lt;&gt;0,Produit_Tarif_Stock!#REF!,"")</f>
        <v>#REF!</v>
      </c>
      <c r="L3781" s="114" t="e">
        <f>IF(Produit_Tarif_Stock!#REF!&lt;&gt;0,Produit_Tarif_Stock!#REF!,"")</f>
        <v>#REF!</v>
      </c>
      <c r="M3781" s="114" t="e">
        <f>IF(Produit_Tarif_Stock!#REF!&lt;&gt;0,Produit_Tarif_Stock!#REF!,"")</f>
        <v>#REF!</v>
      </c>
      <c r="N3781" s="454"/>
      <c r="P3781" s="2" t="e">
        <f>IF(Produit_Tarif_Stock!#REF!&lt;&gt;0,Produit_Tarif_Stock!#REF!,"")</f>
        <v>#REF!</v>
      </c>
      <c r="Q3781" s="518" t="e">
        <f>IF(Produit_Tarif_Stock!#REF!&lt;&gt;0,(E3781-(E3781*H3781)-Produit_Tarif_Stock!#REF!)/Produit_Tarif_Stock!#REF!*100,(E3781-(E3781*H3781)-Produit_Tarif_Stock!#REF!)/Produit_Tarif_Stock!#REF!*100)</f>
        <v>#REF!</v>
      </c>
      <c r="R3781" s="523">
        <f t="shared" si="119"/>
        <v>0</v>
      </c>
      <c r="S3781" s="524" t="e">
        <f>Produit_Tarif_Stock!#REF!</f>
        <v>#REF!</v>
      </c>
    </row>
    <row r="3782" spans="1:19" ht="24.75" customHeight="1">
      <c r="A3782" s="228" t="e">
        <f>Produit_Tarif_Stock!#REF!</f>
        <v>#REF!</v>
      </c>
      <c r="B3782" s="118" t="e">
        <f>IF(Produit_Tarif_Stock!#REF!&lt;&gt;"",Produit_Tarif_Stock!#REF!,"")</f>
        <v>#REF!</v>
      </c>
      <c r="C3782" s="502" t="e">
        <f>IF(Produit_Tarif_Stock!#REF!&lt;&gt;"",Produit_Tarif_Stock!#REF!,"")</f>
        <v>#REF!</v>
      </c>
      <c r="D3782" s="505" t="e">
        <f>IF(Produit_Tarif_Stock!#REF!&lt;&gt;"",Produit_Tarif_Stock!#REF!,"")</f>
        <v>#REF!</v>
      </c>
      <c r="E3782" s="514" t="e">
        <f>IF(Produit_Tarif_Stock!#REF!&lt;&gt;0,Produit_Tarif_Stock!#REF!,"")</f>
        <v>#REF!</v>
      </c>
      <c r="F3782" s="2" t="e">
        <f>IF(Produit_Tarif_Stock!#REF!&lt;&gt;"",Produit_Tarif_Stock!#REF!,"")</f>
        <v>#REF!</v>
      </c>
      <c r="G3782" s="506" t="e">
        <f>IF(Produit_Tarif_Stock!#REF!&lt;&gt;0,Produit_Tarif_Stock!#REF!,"")</f>
        <v>#REF!</v>
      </c>
      <c r="I3782" s="506" t="str">
        <f t="shared" si="118"/>
        <v/>
      </c>
      <c r="J3782" s="2" t="e">
        <f>IF(Produit_Tarif_Stock!#REF!&lt;&gt;0,Produit_Tarif_Stock!#REF!,"")</f>
        <v>#REF!</v>
      </c>
      <c r="K3782" s="2" t="e">
        <f>IF(Produit_Tarif_Stock!#REF!&lt;&gt;0,Produit_Tarif_Stock!#REF!,"")</f>
        <v>#REF!</v>
      </c>
      <c r="L3782" s="114" t="e">
        <f>IF(Produit_Tarif_Stock!#REF!&lt;&gt;0,Produit_Tarif_Stock!#REF!,"")</f>
        <v>#REF!</v>
      </c>
      <c r="M3782" s="114" t="e">
        <f>IF(Produit_Tarif_Stock!#REF!&lt;&gt;0,Produit_Tarif_Stock!#REF!,"")</f>
        <v>#REF!</v>
      </c>
      <c r="N3782" s="454"/>
      <c r="P3782" s="2" t="e">
        <f>IF(Produit_Tarif_Stock!#REF!&lt;&gt;0,Produit_Tarif_Stock!#REF!,"")</f>
        <v>#REF!</v>
      </c>
      <c r="Q3782" s="518" t="e">
        <f>IF(Produit_Tarif_Stock!#REF!&lt;&gt;0,(E3782-(E3782*H3782)-Produit_Tarif_Stock!#REF!)/Produit_Tarif_Stock!#REF!*100,(E3782-(E3782*H3782)-Produit_Tarif_Stock!#REF!)/Produit_Tarif_Stock!#REF!*100)</f>
        <v>#REF!</v>
      </c>
      <c r="R3782" s="523">
        <f t="shared" si="119"/>
        <v>0</v>
      </c>
      <c r="S3782" s="524" t="e">
        <f>Produit_Tarif_Stock!#REF!</f>
        <v>#REF!</v>
      </c>
    </row>
    <row r="3783" spans="1:19" ht="24.75" customHeight="1">
      <c r="A3783" s="228" t="e">
        <f>Produit_Tarif_Stock!#REF!</f>
        <v>#REF!</v>
      </c>
      <c r="B3783" s="118" t="e">
        <f>IF(Produit_Tarif_Stock!#REF!&lt;&gt;"",Produit_Tarif_Stock!#REF!,"")</f>
        <v>#REF!</v>
      </c>
      <c r="C3783" s="502" t="e">
        <f>IF(Produit_Tarif_Stock!#REF!&lt;&gt;"",Produit_Tarif_Stock!#REF!,"")</f>
        <v>#REF!</v>
      </c>
      <c r="D3783" s="505" t="e">
        <f>IF(Produit_Tarif_Stock!#REF!&lt;&gt;"",Produit_Tarif_Stock!#REF!,"")</f>
        <v>#REF!</v>
      </c>
      <c r="E3783" s="514" t="e">
        <f>IF(Produit_Tarif_Stock!#REF!&lt;&gt;0,Produit_Tarif_Stock!#REF!,"")</f>
        <v>#REF!</v>
      </c>
      <c r="F3783" s="2" t="e">
        <f>IF(Produit_Tarif_Stock!#REF!&lt;&gt;"",Produit_Tarif_Stock!#REF!,"")</f>
        <v>#REF!</v>
      </c>
      <c r="G3783" s="506" t="e">
        <f>IF(Produit_Tarif_Stock!#REF!&lt;&gt;0,Produit_Tarif_Stock!#REF!,"")</f>
        <v>#REF!</v>
      </c>
      <c r="I3783" s="506" t="str">
        <f t="shared" ref="I3783:I3846" si="120">IF(H3783&gt;0,E3783-(E3783*H3783),"")</f>
        <v/>
      </c>
      <c r="J3783" s="2" t="e">
        <f>IF(Produit_Tarif_Stock!#REF!&lt;&gt;0,Produit_Tarif_Stock!#REF!,"")</f>
        <v>#REF!</v>
      </c>
      <c r="K3783" s="2" t="e">
        <f>IF(Produit_Tarif_Stock!#REF!&lt;&gt;0,Produit_Tarif_Stock!#REF!,"")</f>
        <v>#REF!</v>
      </c>
      <c r="L3783" s="114" t="e">
        <f>IF(Produit_Tarif_Stock!#REF!&lt;&gt;0,Produit_Tarif_Stock!#REF!,"")</f>
        <v>#REF!</v>
      </c>
      <c r="M3783" s="114" t="e">
        <f>IF(Produit_Tarif_Stock!#REF!&lt;&gt;0,Produit_Tarif_Stock!#REF!,"")</f>
        <v>#REF!</v>
      </c>
      <c r="N3783" s="454"/>
      <c r="P3783" s="2" t="e">
        <f>IF(Produit_Tarif_Stock!#REF!&lt;&gt;0,Produit_Tarif_Stock!#REF!,"")</f>
        <v>#REF!</v>
      </c>
      <c r="Q3783" s="518" t="e">
        <f>IF(Produit_Tarif_Stock!#REF!&lt;&gt;0,(E3783-(E3783*H3783)-Produit_Tarif_Stock!#REF!)/Produit_Tarif_Stock!#REF!*100,(E3783-(E3783*H3783)-Produit_Tarif_Stock!#REF!)/Produit_Tarif_Stock!#REF!*100)</f>
        <v>#REF!</v>
      </c>
      <c r="R3783" s="523">
        <f t="shared" ref="R3783:R3846" si="121">SUM(H3783:H5776)</f>
        <v>0</v>
      </c>
      <c r="S3783" s="524" t="e">
        <f>Produit_Tarif_Stock!#REF!</f>
        <v>#REF!</v>
      </c>
    </row>
    <row r="3784" spans="1:19" ht="24.75" customHeight="1">
      <c r="A3784" s="228" t="e">
        <f>Produit_Tarif_Stock!#REF!</f>
        <v>#REF!</v>
      </c>
      <c r="B3784" s="118" t="e">
        <f>IF(Produit_Tarif_Stock!#REF!&lt;&gt;"",Produit_Tarif_Stock!#REF!,"")</f>
        <v>#REF!</v>
      </c>
      <c r="C3784" s="502" t="e">
        <f>IF(Produit_Tarif_Stock!#REF!&lt;&gt;"",Produit_Tarif_Stock!#REF!,"")</f>
        <v>#REF!</v>
      </c>
      <c r="D3784" s="505" t="e">
        <f>IF(Produit_Tarif_Stock!#REF!&lt;&gt;"",Produit_Tarif_Stock!#REF!,"")</f>
        <v>#REF!</v>
      </c>
      <c r="E3784" s="514" t="e">
        <f>IF(Produit_Tarif_Stock!#REF!&lt;&gt;0,Produit_Tarif_Stock!#REF!,"")</f>
        <v>#REF!</v>
      </c>
      <c r="F3784" s="2" t="e">
        <f>IF(Produit_Tarif_Stock!#REF!&lt;&gt;"",Produit_Tarif_Stock!#REF!,"")</f>
        <v>#REF!</v>
      </c>
      <c r="G3784" s="506" t="e">
        <f>IF(Produit_Tarif_Stock!#REF!&lt;&gt;0,Produit_Tarif_Stock!#REF!,"")</f>
        <v>#REF!</v>
      </c>
      <c r="I3784" s="506" t="str">
        <f t="shared" si="120"/>
        <v/>
      </c>
      <c r="J3784" s="2" t="e">
        <f>IF(Produit_Tarif_Stock!#REF!&lt;&gt;0,Produit_Tarif_Stock!#REF!,"")</f>
        <v>#REF!</v>
      </c>
      <c r="K3784" s="2" t="e">
        <f>IF(Produit_Tarif_Stock!#REF!&lt;&gt;0,Produit_Tarif_Stock!#REF!,"")</f>
        <v>#REF!</v>
      </c>
      <c r="L3784" s="114" t="e">
        <f>IF(Produit_Tarif_Stock!#REF!&lt;&gt;0,Produit_Tarif_Stock!#REF!,"")</f>
        <v>#REF!</v>
      </c>
      <c r="M3784" s="114" t="e">
        <f>IF(Produit_Tarif_Stock!#REF!&lt;&gt;0,Produit_Tarif_Stock!#REF!,"")</f>
        <v>#REF!</v>
      </c>
      <c r="N3784" s="454"/>
      <c r="P3784" s="2" t="e">
        <f>IF(Produit_Tarif_Stock!#REF!&lt;&gt;0,Produit_Tarif_Stock!#REF!,"")</f>
        <v>#REF!</v>
      </c>
      <c r="Q3784" s="518" t="e">
        <f>IF(Produit_Tarif_Stock!#REF!&lt;&gt;0,(E3784-(E3784*H3784)-Produit_Tarif_Stock!#REF!)/Produit_Tarif_Stock!#REF!*100,(E3784-(E3784*H3784)-Produit_Tarif_Stock!#REF!)/Produit_Tarif_Stock!#REF!*100)</f>
        <v>#REF!</v>
      </c>
      <c r="R3784" s="523">
        <f t="shared" si="121"/>
        <v>0</v>
      </c>
      <c r="S3784" s="524" t="e">
        <f>Produit_Tarif_Stock!#REF!</f>
        <v>#REF!</v>
      </c>
    </row>
    <row r="3785" spans="1:19" ht="24.75" customHeight="1">
      <c r="A3785" s="228" t="e">
        <f>Produit_Tarif_Stock!#REF!</f>
        <v>#REF!</v>
      </c>
      <c r="B3785" s="118" t="e">
        <f>IF(Produit_Tarif_Stock!#REF!&lt;&gt;"",Produit_Tarif_Stock!#REF!,"")</f>
        <v>#REF!</v>
      </c>
      <c r="C3785" s="502" t="e">
        <f>IF(Produit_Tarif_Stock!#REF!&lt;&gt;"",Produit_Tarif_Stock!#REF!,"")</f>
        <v>#REF!</v>
      </c>
      <c r="D3785" s="505" t="e">
        <f>IF(Produit_Tarif_Stock!#REF!&lt;&gt;"",Produit_Tarif_Stock!#REF!,"")</f>
        <v>#REF!</v>
      </c>
      <c r="E3785" s="514" t="e">
        <f>IF(Produit_Tarif_Stock!#REF!&lt;&gt;0,Produit_Tarif_Stock!#REF!,"")</f>
        <v>#REF!</v>
      </c>
      <c r="F3785" s="2" t="e">
        <f>IF(Produit_Tarif_Stock!#REF!&lt;&gt;"",Produit_Tarif_Stock!#REF!,"")</f>
        <v>#REF!</v>
      </c>
      <c r="G3785" s="506" t="e">
        <f>IF(Produit_Tarif_Stock!#REF!&lt;&gt;0,Produit_Tarif_Stock!#REF!,"")</f>
        <v>#REF!</v>
      </c>
      <c r="I3785" s="506" t="str">
        <f t="shared" si="120"/>
        <v/>
      </c>
      <c r="J3785" s="2" t="e">
        <f>IF(Produit_Tarif_Stock!#REF!&lt;&gt;0,Produit_Tarif_Stock!#REF!,"")</f>
        <v>#REF!</v>
      </c>
      <c r="K3785" s="2" t="e">
        <f>IF(Produit_Tarif_Stock!#REF!&lt;&gt;0,Produit_Tarif_Stock!#REF!,"")</f>
        <v>#REF!</v>
      </c>
      <c r="L3785" s="114" t="e">
        <f>IF(Produit_Tarif_Stock!#REF!&lt;&gt;0,Produit_Tarif_Stock!#REF!,"")</f>
        <v>#REF!</v>
      </c>
      <c r="M3785" s="114" t="e">
        <f>IF(Produit_Tarif_Stock!#REF!&lt;&gt;0,Produit_Tarif_Stock!#REF!,"")</f>
        <v>#REF!</v>
      </c>
      <c r="N3785" s="454"/>
      <c r="P3785" s="2" t="e">
        <f>IF(Produit_Tarif_Stock!#REF!&lt;&gt;0,Produit_Tarif_Stock!#REF!,"")</f>
        <v>#REF!</v>
      </c>
      <c r="Q3785" s="518" t="e">
        <f>IF(Produit_Tarif_Stock!#REF!&lt;&gt;0,(E3785-(E3785*H3785)-Produit_Tarif_Stock!#REF!)/Produit_Tarif_Stock!#REF!*100,(E3785-(E3785*H3785)-Produit_Tarif_Stock!#REF!)/Produit_Tarif_Stock!#REF!*100)</f>
        <v>#REF!</v>
      </c>
      <c r="R3785" s="523">
        <f t="shared" si="121"/>
        <v>0</v>
      </c>
      <c r="S3785" s="524" t="e">
        <f>Produit_Tarif_Stock!#REF!</f>
        <v>#REF!</v>
      </c>
    </row>
    <row r="3786" spans="1:19" ht="24.75" customHeight="1">
      <c r="A3786" s="228" t="e">
        <f>Produit_Tarif_Stock!#REF!</f>
        <v>#REF!</v>
      </c>
      <c r="B3786" s="118" t="e">
        <f>IF(Produit_Tarif_Stock!#REF!&lt;&gt;"",Produit_Tarif_Stock!#REF!,"")</f>
        <v>#REF!</v>
      </c>
      <c r="C3786" s="502" t="e">
        <f>IF(Produit_Tarif_Stock!#REF!&lt;&gt;"",Produit_Tarif_Stock!#REF!,"")</f>
        <v>#REF!</v>
      </c>
      <c r="D3786" s="505" t="e">
        <f>IF(Produit_Tarif_Stock!#REF!&lt;&gt;"",Produit_Tarif_Stock!#REF!,"")</f>
        <v>#REF!</v>
      </c>
      <c r="E3786" s="514" t="e">
        <f>IF(Produit_Tarif_Stock!#REF!&lt;&gt;0,Produit_Tarif_Stock!#REF!,"")</f>
        <v>#REF!</v>
      </c>
      <c r="F3786" s="2" t="e">
        <f>IF(Produit_Tarif_Stock!#REF!&lt;&gt;"",Produit_Tarif_Stock!#REF!,"")</f>
        <v>#REF!</v>
      </c>
      <c r="G3786" s="506" t="e">
        <f>IF(Produit_Tarif_Stock!#REF!&lt;&gt;0,Produit_Tarif_Stock!#REF!,"")</f>
        <v>#REF!</v>
      </c>
      <c r="I3786" s="506" t="str">
        <f t="shared" si="120"/>
        <v/>
      </c>
      <c r="J3786" s="2" t="e">
        <f>IF(Produit_Tarif_Stock!#REF!&lt;&gt;0,Produit_Tarif_Stock!#REF!,"")</f>
        <v>#REF!</v>
      </c>
      <c r="K3786" s="2" t="e">
        <f>IF(Produit_Tarif_Stock!#REF!&lt;&gt;0,Produit_Tarif_Stock!#REF!,"")</f>
        <v>#REF!</v>
      </c>
      <c r="L3786" s="114" t="e">
        <f>IF(Produit_Tarif_Stock!#REF!&lt;&gt;0,Produit_Tarif_Stock!#REF!,"")</f>
        <v>#REF!</v>
      </c>
      <c r="M3786" s="114" t="e">
        <f>IF(Produit_Tarif_Stock!#REF!&lt;&gt;0,Produit_Tarif_Stock!#REF!,"")</f>
        <v>#REF!</v>
      </c>
      <c r="N3786" s="454"/>
      <c r="P3786" s="2" t="e">
        <f>IF(Produit_Tarif_Stock!#REF!&lt;&gt;0,Produit_Tarif_Stock!#REF!,"")</f>
        <v>#REF!</v>
      </c>
      <c r="Q3786" s="518" t="e">
        <f>IF(Produit_Tarif_Stock!#REF!&lt;&gt;0,(E3786-(E3786*H3786)-Produit_Tarif_Stock!#REF!)/Produit_Tarif_Stock!#REF!*100,(E3786-(E3786*H3786)-Produit_Tarif_Stock!#REF!)/Produit_Tarif_Stock!#REF!*100)</f>
        <v>#REF!</v>
      </c>
      <c r="R3786" s="523">
        <f t="shared" si="121"/>
        <v>0</v>
      </c>
      <c r="S3786" s="524" t="e">
        <f>Produit_Tarif_Stock!#REF!</f>
        <v>#REF!</v>
      </c>
    </row>
    <row r="3787" spans="1:19" ht="24.75" customHeight="1">
      <c r="A3787" s="228" t="e">
        <f>Produit_Tarif_Stock!#REF!</f>
        <v>#REF!</v>
      </c>
      <c r="B3787" s="118" t="e">
        <f>IF(Produit_Tarif_Stock!#REF!&lt;&gt;"",Produit_Tarif_Stock!#REF!,"")</f>
        <v>#REF!</v>
      </c>
      <c r="C3787" s="502" t="e">
        <f>IF(Produit_Tarif_Stock!#REF!&lt;&gt;"",Produit_Tarif_Stock!#REF!,"")</f>
        <v>#REF!</v>
      </c>
      <c r="D3787" s="505" t="e">
        <f>IF(Produit_Tarif_Stock!#REF!&lt;&gt;"",Produit_Tarif_Stock!#REF!,"")</f>
        <v>#REF!</v>
      </c>
      <c r="E3787" s="514" t="e">
        <f>IF(Produit_Tarif_Stock!#REF!&lt;&gt;0,Produit_Tarif_Stock!#REF!,"")</f>
        <v>#REF!</v>
      </c>
      <c r="F3787" s="2" t="e">
        <f>IF(Produit_Tarif_Stock!#REF!&lt;&gt;"",Produit_Tarif_Stock!#REF!,"")</f>
        <v>#REF!</v>
      </c>
      <c r="G3787" s="506" t="e">
        <f>IF(Produit_Tarif_Stock!#REF!&lt;&gt;0,Produit_Tarif_Stock!#REF!,"")</f>
        <v>#REF!</v>
      </c>
      <c r="I3787" s="506" t="str">
        <f t="shared" si="120"/>
        <v/>
      </c>
      <c r="J3787" s="2" t="e">
        <f>IF(Produit_Tarif_Stock!#REF!&lt;&gt;0,Produit_Tarif_Stock!#REF!,"")</f>
        <v>#REF!</v>
      </c>
      <c r="K3787" s="2" t="e">
        <f>IF(Produit_Tarif_Stock!#REF!&lt;&gt;0,Produit_Tarif_Stock!#REF!,"")</f>
        <v>#REF!</v>
      </c>
      <c r="L3787" s="114" t="e">
        <f>IF(Produit_Tarif_Stock!#REF!&lt;&gt;0,Produit_Tarif_Stock!#REF!,"")</f>
        <v>#REF!</v>
      </c>
      <c r="M3787" s="114" t="e">
        <f>IF(Produit_Tarif_Stock!#REF!&lt;&gt;0,Produit_Tarif_Stock!#REF!,"")</f>
        <v>#REF!</v>
      </c>
      <c r="N3787" s="454"/>
      <c r="P3787" s="2" t="e">
        <f>IF(Produit_Tarif_Stock!#REF!&lt;&gt;0,Produit_Tarif_Stock!#REF!,"")</f>
        <v>#REF!</v>
      </c>
      <c r="Q3787" s="518" t="e">
        <f>IF(Produit_Tarif_Stock!#REF!&lt;&gt;0,(E3787-(E3787*H3787)-Produit_Tarif_Stock!#REF!)/Produit_Tarif_Stock!#REF!*100,(E3787-(E3787*H3787)-Produit_Tarif_Stock!#REF!)/Produit_Tarif_Stock!#REF!*100)</f>
        <v>#REF!</v>
      </c>
      <c r="R3787" s="523">
        <f t="shared" si="121"/>
        <v>0</v>
      </c>
      <c r="S3787" s="524" t="e">
        <f>Produit_Tarif_Stock!#REF!</f>
        <v>#REF!</v>
      </c>
    </row>
    <row r="3788" spans="1:19" ht="24.75" customHeight="1">
      <c r="A3788" s="228" t="e">
        <f>Produit_Tarif_Stock!#REF!</f>
        <v>#REF!</v>
      </c>
      <c r="B3788" s="118" t="e">
        <f>IF(Produit_Tarif_Stock!#REF!&lt;&gt;"",Produit_Tarif_Stock!#REF!,"")</f>
        <v>#REF!</v>
      </c>
      <c r="C3788" s="502" t="e">
        <f>IF(Produit_Tarif_Stock!#REF!&lt;&gt;"",Produit_Tarif_Stock!#REF!,"")</f>
        <v>#REF!</v>
      </c>
      <c r="D3788" s="505" t="e">
        <f>IF(Produit_Tarif_Stock!#REF!&lt;&gt;"",Produit_Tarif_Stock!#REF!,"")</f>
        <v>#REF!</v>
      </c>
      <c r="E3788" s="514" t="e">
        <f>IF(Produit_Tarif_Stock!#REF!&lt;&gt;0,Produit_Tarif_Stock!#REF!,"")</f>
        <v>#REF!</v>
      </c>
      <c r="F3788" s="2" t="e">
        <f>IF(Produit_Tarif_Stock!#REF!&lt;&gt;"",Produit_Tarif_Stock!#REF!,"")</f>
        <v>#REF!</v>
      </c>
      <c r="G3788" s="506" t="e">
        <f>IF(Produit_Tarif_Stock!#REF!&lt;&gt;0,Produit_Tarif_Stock!#REF!,"")</f>
        <v>#REF!</v>
      </c>
      <c r="I3788" s="506" t="str">
        <f t="shared" si="120"/>
        <v/>
      </c>
      <c r="J3788" s="2" t="e">
        <f>IF(Produit_Tarif_Stock!#REF!&lt;&gt;0,Produit_Tarif_Stock!#REF!,"")</f>
        <v>#REF!</v>
      </c>
      <c r="K3788" s="2" t="e">
        <f>IF(Produit_Tarif_Stock!#REF!&lt;&gt;0,Produit_Tarif_Stock!#REF!,"")</f>
        <v>#REF!</v>
      </c>
      <c r="L3788" s="114" t="e">
        <f>IF(Produit_Tarif_Stock!#REF!&lt;&gt;0,Produit_Tarif_Stock!#REF!,"")</f>
        <v>#REF!</v>
      </c>
      <c r="M3788" s="114" t="e">
        <f>IF(Produit_Tarif_Stock!#REF!&lt;&gt;0,Produit_Tarif_Stock!#REF!,"")</f>
        <v>#REF!</v>
      </c>
      <c r="N3788" s="454"/>
      <c r="P3788" s="2" t="e">
        <f>IF(Produit_Tarif_Stock!#REF!&lt;&gt;0,Produit_Tarif_Stock!#REF!,"")</f>
        <v>#REF!</v>
      </c>
      <c r="Q3788" s="518" t="e">
        <f>IF(Produit_Tarif_Stock!#REF!&lt;&gt;0,(E3788-(E3788*H3788)-Produit_Tarif_Stock!#REF!)/Produit_Tarif_Stock!#REF!*100,(E3788-(E3788*H3788)-Produit_Tarif_Stock!#REF!)/Produit_Tarif_Stock!#REF!*100)</f>
        <v>#REF!</v>
      </c>
      <c r="R3788" s="523">
        <f t="shared" si="121"/>
        <v>0</v>
      </c>
      <c r="S3788" s="524" t="e">
        <f>Produit_Tarif_Stock!#REF!</f>
        <v>#REF!</v>
      </c>
    </row>
    <row r="3789" spans="1:19" ht="24.75" customHeight="1">
      <c r="A3789" s="228" t="e">
        <f>Produit_Tarif_Stock!#REF!</f>
        <v>#REF!</v>
      </c>
      <c r="B3789" s="118" t="e">
        <f>IF(Produit_Tarif_Stock!#REF!&lt;&gt;"",Produit_Tarif_Stock!#REF!,"")</f>
        <v>#REF!</v>
      </c>
      <c r="C3789" s="502" t="e">
        <f>IF(Produit_Tarif_Stock!#REF!&lt;&gt;"",Produit_Tarif_Stock!#REF!,"")</f>
        <v>#REF!</v>
      </c>
      <c r="D3789" s="505" t="e">
        <f>IF(Produit_Tarif_Stock!#REF!&lt;&gt;"",Produit_Tarif_Stock!#REF!,"")</f>
        <v>#REF!</v>
      </c>
      <c r="E3789" s="514" t="e">
        <f>IF(Produit_Tarif_Stock!#REF!&lt;&gt;0,Produit_Tarif_Stock!#REF!,"")</f>
        <v>#REF!</v>
      </c>
      <c r="F3789" s="2" t="e">
        <f>IF(Produit_Tarif_Stock!#REF!&lt;&gt;"",Produit_Tarif_Stock!#REF!,"")</f>
        <v>#REF!</v>
      </c>
      <c r="G3789" s="506" t="e">
        <f>IF(Produit_Tarif_Stock!#REF!&lt;&gt;0,Produit_Tarif_Stock!#REF!,"")</f>
        <v>#REF!</v>
      </c>
      <c r="I3789" s="506" t="str">
        <f t="shared" si="120"/>
        <v/>
      </c>
      <c r="J3789" s="2" t="e">
        <f>IF(Produit_Tarif_Stock!#REF!&lt;&gt;0,Produit_Tarif_Stock!#REF!,"")</f>
        <v>#REF!</v>
      </c>
      <c r="K3789" s="2" t="e">
        <f>IF(Produit_Tarif_Stock!#REF!&lt;&gt;0,Produit_Tarif_Stock!#REF!,"")</f>
        <v>#REF!</v>
      </c>
      <c r="L3789" s="114" t="e">
        <f>IF(Produit_Tarif_Stock!#REF!&lt;&gt;0,Produit_Tarif_Stock!#REF!,"")</f>
        <v>#REF!</v>
      </c>
      <c r="M3789" s="114" t="e">
        <f>IF(Produit_Tarif_Stock!#REF!&lt;&gt;0,Produit_Tarif_Stock!#REF!,"")</f>
        <v>#REF!</v>
      </c>
      <c r="N3789" s="454"/>
      <c r="P3789" s="2" t="e">
        <f>IF(Produit_Tarif_Stock!#REF!&lt;&gt;0,Produit_Tarif_Stock!#REF!,"")</f>
        <v>#REF!</v>
      </c>
      <c r="Q3789" s="518" t="e">
        <f>IF(Produit_Tarif_Stock!#REF!&lt;&gt;0,(E3789-(E3789*H3789)-Produit_Tarif_Stock!#REF!)/Produit_Tarif_Stock!#REF!*100,(E3789-(E3789*H3789)-Produit_Tarif_Stock!#REF!)/Produit_Tarif_Stock!#REF!*100)</f>
        <v>#REF!</v>
      </c>
      <c r="R3789" s="523">
        <f t="shared" si="121"/>
        <v>0</v>
      </c>
      <c r="S3789" s="524" t="e">
        <f>Produit_Tarif_Stock!#REF!</f>
        <v>#REF!</v>
      </c>
    </row>
    <row r="3790" spans="1:19" ht="24.75" customHeight="1">
      <c r="A3790" s="228" t="e">
        <f>Produit_Tarif_Stock!#REF!</f>
        <v>#REF!</v>
      </c>
      <c r="B3790" s="118" t="e">
        <f>IF(Produit_Tarif_Stock!#REF!&lt;&gt;"",Produit_Tarif_Stock!#REF!,"")</f>
        <v>#REF!</v>
      </c>
      <c r="C3790" s="502" t="e">
        <f>IF(Produit_Tarif_Stock!#REF!&lt;&gt;"",Produit_Tarif_Stock!#REF!,"")</f>
        <v>#REF!</v>
      </c>
      <c r="D3790" s="505" t="e">
        <f>IF(Produit_Tarif_Stock!#REF!&lt;&gt;"",Produit_Tarif_Stock!#REF!,"")</f>
        <v>#REF!</v>
      </c>
      <c r="E3790" s="514" t="e">
        <f>IF(Produit_Tarif_Stock!#REF!&lt;&gt;0,Produit_Tarif_Stock!#REF!,"")</f>
        <v>#REF!</v>
      </c>
      <c r="F3790" s="2" t="e">
        <f>IF(Produit_Tarif_Stock!#REF!&lt;&gt;"",Produit_Tarif_Stock!#REF!,"")</f>
        <v>#REF!</v>
      </c>
      <c r="G3790" s="506" t="e">
        <f>IF(Produit_Tarif_Stock!#REF!&lt;&gt;0,Produit_Tarif_Stock!#REF!,"")</f>
        <v>#REF!</v>
      </c>
      <c r="I3790" s="506" t="str">
        <f t="shared" si="120"/>
        <v/>
      </c>
      <c r="J3790" s="2" t="e">
        <f>IF(Produit_Tarif_Stock!#REF!&lt;&gt;0,Produit_Tarif_Stock!#REF!,"")</f>
        <v>#REF!</v>
      </c>
      <c r="K3790" s="2" t="e">
        <f>IF(Produit_Tarif_Stock!#REF!&lt;&gt;0,Produit_Tarif_Stock!#REF!,"")</f>
        <v>#REF!</v>
      </c>
      <c r="L3790" s="114" t="e">
        <f>IF(Produit_Tarif_Stock!#REF!&lt;&gt;0,Produit_Tarif_Stock!#REF!,"")</f>
        <v>#REF!</v>
      </c>
      <c r="M3790" s="114" t="e">
        <f>IF(Produit_Tarif_Stock!#REF!&lt;&gt;0,Produit_Tarif_Stock!#REF!,"")</f>
        <v>#REF!</v>
      </c>
      <c r="N3790" s="454"/>
      <c r="P3790" s="2" t="e">
        <f>IF(Produit_Tarif_Stock!#REF!&lt;&gt;0,Produit_Tarif_Stock!#REF!,"")</f>
        <v>#REF!</v>
      </c>
      <c r="Q3790" s="518" t="e">
        <f>IF(Produit_Tarif_Stock!#REF!&lt;&gt;0,(E3790-(E3790*H3790)-Produit_Tarif_Stock!#REF!)/Produit_Tarif_Stock!#REF!*100,(E3790-(E3790*H3790)-Produit_Tarif_Stock!#REF!)/Produit_Tarif_Stock!#REF!*100)</f>
        <v>#REF!</v>
      </c>
      <c r="R3790" s="523">
        <f t="shared" si="121"/>
        <v>0</v>
      </c>
      <c r="S3790" s="524" t="e">
        <f>Produit_Tarif_Stock!#REF!</f>
        <v>#REF!</v>
      </c>
    </row>
    <row r="3791" spans="1:19" ht="24.75" customHeight="1">
      <c r="A3791" s="228" t="e">
        <f>Produit_Tarif_Stock!#REF!</f>
        <v>#REF!</v>
      </c>
      <c r="B3791" s="118" t="e">
        <f>IF(Produit_Tarif_Stock!#REF!&lt;&gt;"",Produit_Tarif_Stock!#REF!,"")</f>
        <v>#REF!</v>
      </c>
      <c r="C3791" s="502" t="e">
        <f>IF(Produit_Tarif_Stock!#REF!&lt;&gt;"",Produit_Tarif_Stock!#REF!,"")</f>
        <v>#REF!</v>
      </c>
      <c r="D3791" s="505" t="e">
        <f>IF(Produit_Tarif_Stock!#REF!&lt;&gt;"",Produit_Tarif_Stock!#REF!,"")</f>
        <v>#REF!</v>
      </c>
      <c r="E3791" s="514" t="e">
        <f>IF(Produit_Tarif_Stock!#REF!&lt;&gt;0,Produit_Tarif_Stock!#REF!,"")</f>
        <v>#REF!</v>
      </c>
      <c r="F3791" s="2" t="e">
        <f>IF(Produit_Tarif_Stock!#REF!&lt;&gt;"",Produit_Tarif_Stock!#REF!,"")</f>
        <v>#REF!</v>
      </c>
      <c r="G3791" s="506" t="e">
        <f>IF(Produit_Tarif_Stock!#REF!&lt;&gt;0,Produit_Tarif_Stock!#REF!,"")</f>
        <v>#REF!</v>
      </c>
      <c r="I3791" s="506" t="str">
        <f t="shared" si="120"/>
        <v/>
      </c>
      <c r="J3791" s="2" t="e">
        <f>IF(Produit_Tarif_Stock!#REF!&lt;&gt;0,Produit_Tarif_Stock!#REF!,"")</f>
        <v>#REF!</v>
      </c>
      <c r="K3791" s="2" t="e">
        <f>IF(Produit_Tarif_Stock!#REF!&lt;&gt;0,Produit_Tarif_Stock!#REF!,"")</f>
        <v>#REF!</v>
      </c>
      <c r="L3791" s="114" t="e">
        <f>IF(Produit_Tarif_Stock!#REF!&lt;&gt;0,Produit_Tarif_Stock!#REF!,"")</f>
        <v>#REF!</v>
      </c>
      <c r="M3791" s="114" t="e">
        <f>IF(Produit_Tarif_Stock!#REF!&lt;&gt;0,Produit_Tarif_Stock!#REF!,"")</f>
        <v>#REF!</v>
      </c>
      <c r="N3791" s="454"/>
      <c r="P3791" s="2" t="e">
        <f>IF(Produit_Tarif_Stock!#REF!&lt;&gt;0,Produit_Tarif_Stock!#REF!,"")</f>
        <v>#REF!</v>
      </c>
      <c r="Q3791" s="518" t="e">
        <f>IF(Produit_Tarif_Stock!#REF!&lt;&gt;0,(E3791-(E3791*H3791)-Produit_Tarif_Stock!#REF!)/Produit_Tarif_Stock!#REF!*100,(E3791-(E3791*H3791)-Produit_Tarif_Stock!#REF!)/Produit_Tarif_Stock!#REF!*100)</f>
        <v>#REF!</v>
      </c>
      <c r="R3791" s="523">
        <f t="shared" si="121"/>
        <v>0</v>
      </c>
      <c r="S3791" s="524" t="e">
        <f>Produit_Tarif_Stock!#REF!</f>
        <v>#REF!</v>
      </c>
    </row>
    <row r="3792" spans="1:19" ht="24.75" customHeight="1">
      <c r="A3792" s="228" t="e">
        <f>Produit_Tarif_Stock!#REF!</f>
        <v>#REF!</v>
      </c>
      <c r="B3792" s="118" t="e">
        <f>IF(Produit_Tarif_Stock!#REF!&lt;&gt;"",Produit_Tarif_Stock!#REF!,"")</f>
        <v>#REF!</v>
      </c>
      <c r="C3792" s="502" t="e">
        <f>IF(Produit_Tarif_Stock!#REF!&lt;&gt;"",Produit_Tarif_Stock!#REF!,"")</f>
        <v>#REF!</v>
      </c>
      <c r="D3792" s="505" t="e">
        <f>IF(Produit_Tarif_Stock!#REF!&lt;&gt;"",Produit_Tarif_Stock!#REF!,"")</f>
        <v>#REF!</v>
      </c>
      <c r="E3792" s="514" t="e">
        <f>IF(Produit_Tarif_Stock!#REF!&lt;&gt;0,Produit_Tarif_Stock!#REF!,"")</f>
        <v>#REF!</v>
      </c>
      <c r="F3792" s="2" t="e">
        <f>IF(Produit_Tarif_Stock!#REF!&lt;&gt;"",Produit_Tarif_Stock!#REF!,"")</f>
        <v>#REF!</v>
      </c>
      <c r="G3792" s="506" t="e">
        <f>IF(Produit_Tarif_Stock!#REF!&lt;&gt;0,Produit_Tarif_Stock!#REF!,"")</f>
        <v>#REF!</v>
      </c>
      <c r="I3792" s="506" t="str">
        <f t="shared" si="120"/>
        <v/>
      </c>
      <c r="J3792" s="2" t="e">
        <f>IF(Produit_Tarif_Stock!#REF!&lt;&gt;0,Produit_Tarif_Stock!#REF!,"")</f>
        <v>#REF!</v>
      </c>
      <c r="K3792" s="2" t="e">
        <f>IF(Produit_Tarif_Stock!#REF!&lt;&gt;0,Produit_Tarif_Stock!#REF!,"")</f>
        <v>#REF!</v>
      </c>
      <c r="L3792" s="114" t="e">
        <f>IF(Produit_Tarif_Stock!#REF!&lt;&gt;0,Produit_Tarif_Stock!#REF!,"")</f>
        <v>#REF!</v>
      </c>
      <c r="M3792" s="114" t="e">
        <f>IF(Produit_Tarif_Stock!#REF!&lt;&gt;0,Produit_Tarif_Stock!#REF!,"")</f>
        <v>#REF!</v>
      </c>
      <c r="N3792" s="454"/>
      <c r="P3792" s="2" t="e">
        <f>IF(Produit_Tarif_Stock!#REF!&lt;&gt;0,Produit_Tarif_Stock!#REF!,"")</f>
        <v>#REF!</v>
      </c>
      <c r="Q3792" s="518" t="e">
        <f>IF(Produit_Tarif_Stock!#REF!&lt;&gt;0,(E3792-(E3792*H3792)-Produit_Tarif_Stock!#REF!)/Produit_Tarif_Stock!#REF!*100,(E3792-(E3792*H3792)-Produit_Tarif_Stock!#REF!)/Produit_Tarif_Stock!#REF!*100)</f>
        <v>#REF!</v>
      </c>
      <c r="R3792" s="523">
        <f t="shared" si="121"/>
        <v>0</v>
      </c>
      <c r="S3792" s="524" t="e">
        <f>Produit_Tarif_Stock!#REF!</f>
        <v>#REF!</v>
      </c>
    </row>
    <row r="3793" spans="1:19" ht="24.75" customHeight="1">
      <c r="A3793" s="228" t="e">
        <f>Produit_Tarif_Stock!#REF!</f>
        <v>#REF!</v>
      </c>
      <c r="B3793" s="118" t="e">
        <f>IF(Produit_Tarif_Stock!#REF!&lt;&gt;"",Produit_Tarif_Stock!#REF!,"")</f>
        <v>#REF!</v>
      </c>
      <c r="C3793" s="502" t="e">
        <f>IF(Produit_Tarif_Stock!#REF!&lt;&gt;"",Produit_Tarif_Stock!#REF!,"")</f>
        <v>#REF!</v>
      </c>
      <c r="D3793" s="505" t="e">
        <f>IF(Produit_Tarif_Stock!#REF!&lt;&gt;"",Produit_Tarif_Stock!#REF!,"")</f>
        <v>#REF!</v>
      </c>
      <c r="E3793" s="514" t="e">
        <f>IF(Produit_Tarif_Stock!#REF!&lt;&gt;0,Produit_Tarif_Stock!#REF!,"")</f>
        <v>#REF!</v>
      </c>
      <c r="F3793" s="2" t="e">
        <f>IF(Produit_Tarif_Stock!#REF!&lt;&gt;"",Produit_Tarif_Stock!#REF!,"")</f>
        <v>#REF!</v>
      </c>
      <c r="G3793" s="506" t="e">
        <f>IF(Produit_Tarif_Stock!#REF!&lt;&gt;0,Produit_Tarif_Stock!#REF!,"")</f>
        <v>#REF!</v>
      </c>
      <c r="I3793" s="506" t="str">
        <f t="shared" si="120"/>
        <v/>
      </c>
      <c r="J3793" s="2" t="e">
        <f>IF(Produit_Tarif_Stock!#REF!&lt;&gt;0,Produit_Tarif_Stock!#REF!,"")</f>
        <v>#REF!</v>
      </c>
      <c r="K3793" s="2" t="e">
        <f>IF(Produit_Tarif_Stock!#REF!&lt;&gt;0,Produit_Tarif_Stock!#REF!,"")</f>
        <v>#REF!</v>
      </c>
      <c r="L3793" s="114" t="e">
        <f>IF(Produit_Tarif_Stock!#REF!&lt;&gt;0,Produit_Tarif_Stock!#REF!,"")</f>
        <v>#REF!</v>
      </c>
      <c r="M3793" s="114" t="e">
        <f>IF(Produit_Tarif_Stock!#REF!&lt;&gt;0,Produit_Tarif_Stock!#REF!,"")</f>
        <v>#REF!</v>
      </c>
      <c r="N3793" s="454"/>
      <c r="P3793" s="2" t="e">
        <f>IF(Produit_Tarif_Stock!#REF!&lt;&gt;0,Produit_Tarif_Stock!#REF!,"")</f>
        <v>#REF!</v>
      </c>
      <c r="Q3793" s="518" t="e">
        <f>IF(Produit_Tarif_Stock!#REF!&lt;&gt;0,(E3793-(E3793*H3793)-Produit_Tarif_Stock!#REF!)/Produit_Tarif_Stock!#REF!*100,(E3793-(E3793*H3793)-Produit_Tarif_Stock!#REF!)/Produit_Tarif_Stock!#REF!*100)</f>
        <v>#REF!</v>
      </c>
      <c r="R3793" s="523">
        <f t="shared" si="121"/>
        <v>0</v>
      </c>
      <c r="S3793" s="524" t="e">
        <f>Produit_Tarif_Stock!#REF!</f>
        <v>#REF!</v>
      </c>
    </row>
    <row r="3794" spans="1:19" ht="24.75" customHeight="1">
      <c r="A3794" s="228" t="e">
        <f>Produit_Tarif_Stock!#REF!</f>
        <v>#REF!</v>
      </c>
      <c r="B3794" s="118" t="e">
        <f>IF(Produit_Tarif_Stock!#REF!&lt;&gt;"",Produit_Tarif_Stock!#REF!,"")</f>
        <v>#REF!</v>
      </c>
      <c r="C3794" s="502" t="e">
        <f>IF(Produit_Tarif_Stock!#REF!&lt;&gt;"",Produit_Tarif_Stock!#REF!,"")</f>
        <v>#REF!</v>
      </c>
      <c r="D3794" s="505" t="e">
        <f>IF(Produit_Tarif_Stock!#REF!&lt;&gt;"",Produit_Tarif_Stock!#REF!,"")</f>
        <v>#REF!</v>
      </c>
      <c r="E3794" s="514" t="e">
        <f>IF(Produit_Tarif_Stock!#REF!&lt;&gt;0,Produit_Tarif_Stock!#REF!,"")</f>
        <v>#REF!</v>
      </c>
      <c r="F3794" s="2" t="e">
        <f>IF(Produit_Tarif_Stock!#REF!&lt;&gt;"",Produit_Tarif_Stock!#REF!,"")</f>
        <v>#REF!</v>
      </c>
      <c r="G3794" s="506" t="e">
        <f>IF(Produit_Tarif_Stock!#REF!&lt;&gt;0,Produit_Tarif_Stock!#REF!,"")</f>
        <v>#REF!</v>
      </c>
      <c r="I3794" s="506" t="str">
        <f t="shared" si="120"/>
        <v/>
      </c>
      <c r="J3794" s="2" t="e">
        <f>IF(Produit_Tarif_Stock!#REF!&lt;&gt;0,Produit_Tarif_Stock!#REF!,"")</f>
        <v>#REF!</v>
      </c>
      <c r="K3794" s="2" t="e">
        <f>IF(Produit_Tarif_Stock!#REF!&lt;&gt;0,Produit_Tarif_Stock!#REF!,"")</f>
        <v>#REF!</v>
      </c>
      <c r="L3794" s="114" t="e">
        <f>IF(Produit_Tarif_Stock!#REF!&lt;&gt;0,Produit_Tarif_Stock!#REF!,"")</f>
        <v>#REF!</v>
      </c>
      <c r="M3794" s="114" t="e">
        <f>IF(Produit_Tarif_Stock!#REF!&lt;&gt;0,Produit_Tarif_Stock!#REF!,"")</f>
        <v>#REF!</v>
      </c>
      <c r="N3794" s="454"/>
      <c r="P3794" s="2" t="e">
        <f>IF(Produit_Tarif_Stock!#REF!&lt;&gt;0,Produit_Tarif_Stock!#REF!,"")</f>
        <v>#REF!</v>
      </c>
      <c r="Q3794" s="518" t="e">
        <f>IF(Produit_Tarif_Stock!#REF!&lt;&gt;0,(E3794-(E3794*H3794)-Produit_Tarif_Stock!#REF!)/Produit_Tarif_Stock!#REF!*100,(E3794-(E3794*H3794)-Produit_Tarif_Stock!#REF!)/Produit_Tarif_Stock!#REF!*100)</f>
        <v>#REF!</v>
      </c>
      <c r="R3794" s="523">
        <f t="shared" si="121"/>
        <v>0</v>
      </c>
      <c r="S3794" s="524" t="e">
        <f>Produit_Tarif_Stock!#REF!</f>
        <v>#REF!</v>
      </c>
    </row>
    <row r="3795" spans="1:19" ht="24.75" customHeight="1">
      <c r="A3795" s="228" t="e">
        <f>Produit_Tarif_Stock!#REF!</f>
        <v>#REF!</v>
      </c>
      <c r="B3795" s="118" t="e">
        <f>IF(Produit_Tarif_Stock!#REF!&lt;&gt;"",Produit_Tarif_Stock!#REF!,"")</f>
        <v>#REF!</v>
      </c>
      <c r="C3795" s="502" t="e">
        <f>IF(Produit_Tarif_Stock!#REF!&lt;&gt;"",Produit_Tarif_Stock!#REF!,"")</f>
        <v>#REF!</v>
      </c>
      <c r="D3795" s="505" t="e">
        <f>IF(Produit_Tarif_Stock!#REF!&lt;&gt;"",Produit_Tarif_Stock!#REF!,"")</f>
        <v>#REF!</v>
      </c>
      <c r="E3795" s="514" t="e">
        <f>IF(Produit_Tarif_Stock!#REF!&lt;&gt;0,Produit_Tarif_Stock!#REF!,"")</f>
        <v>#REF!</v>
      </c>
      <c r="F3795" s="2" t="e">
        <f>IF(Produit_Tarif_Stock!#REF!&lt;&gt;"",Produit_Tarif_Stock!#REF!,"")</f>
        <v>#REF!</v>
      </c>
      <c r="G3795" s="506" t="e">
        <f>IF(Produit_Tarif_Stock!#REF!&lt;&gt;0,Produit_Tarif_Stock!#REF!,"")</f>
        <v>#REF!</v>
      </c>
      <c r="I3795" s="506" t="str">
        <f t="shared" si="120"/>
        <v/>
      </c>
      <c r="J3795" s="2" t="e">
        <f>IF(Produit_Tarif_Stock!#REF!&lt;&gt;0,Produit_Tarif_Stock!#REF!,"")</f>
        <v>#REF!</v>
      </c>
      <c r="K3795" s="2" t="e">
        <f>IF(Produit_Tarif_Stock!#REF!&lt;&gt;0,Produit_Tarif_Stock!#REF!,"")</f>
        <v>#REF!</v>
      </c>
      <c r="L3795" s="114" t="e">
        <f>IF(Produit_Tarif_Stock!#REF!&lt;&gt;0,Produit_Tarif_Stock!#REF!,"")</f>
        <v>#REF!</v>
      </c>
      <c r="M3795" s="114" t="e">
        <f>IF(Produit_Tarif_Stock!#REF!&lt;&gt;0,Produit_Tarif_Stock!#REF!,"")</f>
        <v>#REF!</v>
      </c>
      <c r="N3795" s="454"/>
      <c r="P3795" s="2" t="e">
        <f>IF(Produit_Tarif_Stock!#REF!&lt;&gt;0,Produit_Tarif_Stock!#REF!,"")</f>
        <v>#REF!</v>
      </c>
      <c r="Q3795" s="518" t="e">
        <f>IF(Produit_Tarif_Stock!#REF!&lt;&gt;0,(E3795-(E3795*H3795)-Produit_Tarif_Stock!#REF!)/Produit_Tarif_Stock!#REF!*100,(E3795-(E3795*H3795)-Produit_Tarif_Stock!#REF!)/Produit_Tarif_Stock!#REF!*100)</f>
        <v>#REF!</v>
      </c>
      <c r="R3795" s="523">
        <f t="shared" si="121"/>
        <v>0</v>
      </c>
      <c r="S3795" s="524" t="e">
        <f>Produit_Tarif_Stock!#REF!</f>
        <v>#REF!</v>
      </c>
    </row>
    <row r="3796" spans="1:19" ht="24.75" customHeight="1">
      <c r="A3796" s="228" t="e">
        <f>Produit_Tarif_Stock!#REF!</f>
        <v>#REF!</v>
      </c>
      <c r="B3796" s="118" t="e">
        <f>IF(Produit_Tarif_Stock!#REF!&lt;&gt;"",Produit_Tarif_Stock!#REF!,"")</f>
        <v>#REF!</v>
      </c>
      <c r="C3796" s="502" t="e">
        <f>IF(Produit_Tarif_Stock!#REF!&lt;&gt;"",Produit_Tarif_Stock!#REF!,"")</f>
        <v>#REF!</v>
      </c>
      <c r="D3796" s="505" t="e">
        <f>IF(Produit_Tarif_Stock!#REF!&lt;&gt;"",Produit_Tarif_Stock!#REF!,"")</f>
        <v>#REF!</v>
      </c>
      <c r="E3796" s="514" t="e">
        <f>IF(Produit_Tarif_Stock!#REF!&lt;&gt;0,Produit_Tarif_Stock!#REF!,"")</f>
        <v>#REF!</v>
      </c>
      <c r="F3796" s="2" t="e">
        <f>IF(Produit_Tarif_Stock!#REF!&lt;&gt;"",Produit_Tarif_Stock!#REF!,"")</f>
        <v>#REF!</v>
      </c>
      <c r="G3796" s="506" t="e">
        <f>IF(Produit_Tarif_Stock!#REF!&lt;&gt;0,Produit_Tarif_Stock!#REF!,"")</f>
        <v>#REF!</v>
      </c>
      <c r="I3796" s="506" t="str">
        <f t="shared" si="120"/>
        <v/>
      </c>
      <c r="J3796" s="2" t="e">
        <f>IF(Produit_Tarif_Stock!#REF!&lt;&gt;0,Produit_Tarif_Stock!#REF!,"")</f>
        <v>#REF!</v>
      </c>
      <c r="K3796" s="2" t="e">
        <f>IF(Produit_Tarif_Stock!#REF!&lt;&gt;0,Produit_Tarif_Stock!#REF!,"")</f>
        <v>#REF!</v>
      </c>
      <c r="L3796" s="114" t="e">
        <f>IF(Produit_Tarif_Stock!#REF!&lt;&gt;0,Produit_Tarif_Stock!#REF!,"")</f>
        <v>#REF!</v>
      </c>
      <c r="M3796" s="114" t="e">
        <f>IF(Produit_Tarif_Stock!#REF!&lt;&gt;0,Produit_Tarif_Stock!#REF!,"")</f>
        <v>#REF!</v>
      </c>
      <c r="N3796" s="454"/>
      <c r="P3796" s="2" t="e">
        <f>IF(Produit_Tarif_Stock!#REF!&lt;&gt;0,Produit_Tarif_Stock!#REF!,"")</f>
        <v>#REF!</v>
      </c>
      <c r="Q3796" s="518" t="e">
        <f>IF(Produit_Tarif_Stock!#REF!&lt;&gt;0,(E3796-(E3796*H3796)-Produit_Tarif_Stock!#REF!)/Produit_Tarif_Stock!#REF!*100,(E3796-(E3796*H3796)-Produit_Tarif_Stock!#REF!)/Produit_Tarif_Stock!#REF!*100)</f>
        <v>#REF!</v>
      </c>
      <c r="R3796" s="523">
        <f t="shared" si="121"/>
        <v>0</v>
      </c>
      <c r="S3796" s="524" t="e">
        <f>Produit_Tarif_Stock!#REF!</f>
        <v>#REF!</v>
      </c>
    </row>
    <row r="3797" spans="1:19" ht="24.75" customHeight="1">
      <c r="A3797" s="228" t="e">
        <f>Produit_Tarif_Stock!#REF!</f>
        <v>#REF!</v>
      </c>
      <c r="B3797" s="118" t="e">
        <f>IF(Produit_Tarif_Stock!#REF!&lt;&gt;"",Produit_Tarif_Stock!#REF!,"")</f>
        <v>#REF!</v>
      </c>
      <c r="C3797" s="502" t="e">
        <f>IF(Produit_Tarif_Stock!#REF!&lt;&gt;"",Produit_Tarif_Stock!#REF!,"")</f>
        <v>#REF!</v>
      </c>
      <c r="D3797" s="505" t="e">
        <f>IF(Produit_Tarif_Stock!#REF!&lt;&gt;"",Produit_Tarif_Stock!#REF!,"")</f>
        <v>#REF!</v>
      </c>
      <c r="E3797" s="514" t="e">
        <f>IF(Produit_Tarif_Stock!#REF!&lt;&gt;0,Produit_Tarif_Stock!#REF!,"")</f>
        <v>#REF!</v>
      </c>
      <c r="F3797" s="2" t="e">
        <f>IF(Produit_Tarif_Stock!#REF!&lt;&gt;"",Produit_Tarif_Stock!#REF!,"")</f>
        <v>#REF!</v>
      </c>
      <c r="G3797" s="506" t="e">
        <f>IF(Produit_Tarif_Stock!#REF!&lt;&gt;0,Produit_Tarif_Stock!#REF!,"")</f>
        <v>#REF!</v>
      </c>
      <c r="I3797" s="506" t="str">
        <f t="shared" si="120"/>
        <v/>
      </c>
      <c r="J3797" s="2" t="e">
        <f>IF(Produit_Tarif_Stock!#REF!&lt;&gt;0,Produit_Tarif_Stock!#REF!,"")</f>
        <v>#REF!</v>
      </c>
      <c r="K3797" s="2" t="e">
        <f>IF(Produit_Tarif_Stock!#REF!&lt;&gt;0,Produit_Tarif_Stock!#REF!,"")</f>
        <v>#REF!</v>
      </c>
      <c r="L3797" s="114" t="e">
        <f>IF(Produit_Tarif_Stock!#REF!&lt;&gt;0,Produit_Tarif_Stock!#REF!,"")</f>
        <v>#REF!</v>
      </c>
      <c r="M3797" s="114" t="e">
        <f>IF(Produit_Tarif_Stock!#REF!&lt;&gt;0,Produit_Tarif_Stock!#REF!,"")</f>
        <v>#REF!</v>
      </c>
      <c r="N3797" s="454"/>
      <c r="P3797" s="2" t="e">
        <f>IF(Produit_Tarif_Stock!#REF!&lt;&gt;0,Produit_Tarif_Stock!#REF!,"")</f>
        <v>#REF!</v>
      </c>
      <c r="Q3797" s="518" t="e">
        <f>IF(Produit_Tarif_Stock!#REF!&lt;&gt;0,(E3797-(E3797*H3797)-Produit_Tarif_Stock!#REF!)/Produit_Tarif_Stock!#REF!*100,(E3797-(E3797*H3797)-Produit_Tarif_Stock!#REF!)/Produit_Tarif_Stock!#REF!*100)</f>
        <v>#REF!</v>
      </c>
      <c r="R3797" s="523">
        <f t="shared" si="121"/>
        <v>0</v>
      </c>
      <c r="S3797" s="524" t="e">
        <f>Produit_Tarif_Stock!#REF!</f>
        <v>#REF!</v>
      </c>
    </row>
    <row r="3798" spans="1:19" ht="24.75" customHeight="1">
      <c r="A3798" s="228" t="e">
        <f>Produit_Tarif_Stock!#REF!</f>
        <v>#REF!</v>
      </c>
      <c r="B3798" s="118" t="e">
        <f>IF(Produit_Tarif_Stock!#REF!&lt;&gt;"",Produit_Tarif_Stock!#REF!,"")</f>
        <v>#REF!</v>
      </c>
      <c r="C3798" s="502" t="e">
        <f>IF(Produit_Tarif_Stock!#REF!&lt;&gt;"",Produit_Tarif_Stock!#REF!,"")</f>
        <v>#REF!</v>
      </c>
      <c r="D3798" s="505" t="e">
        <f>IF(Produit_Tarif_Stock!#REF!&lt;&gt;"",Produit_Tarif_Stock!#REF!,"")</f>
        <v>#REF!</v>
      </c>
      <c r="E3798" s="514" t="e">
        <f>IF(Produit_Tarif_Stock!#REF!&lt;&gt;0,Produit_Tarif_Stock!#REF!,"")</f>
        <v>#REF!</v>
      </c>
      <c r="F3798" s="2" t="e">
        <f>IF(Produit_Tarif_Stock!#REF!&lt;&gt;"",Produit_Tarif_Stock!#REF!,"")</f>
        <v>#REF!</v>
      </c>
      <c r="G3798" s="506" t="e">
        <f>IF(Produit_Tarif_Stock!#REF!&lt;&gt;0,Produit_Tarif_Stock!#REF!,"")</f>
        <v>#REF!</v>
      </c>
      <c r="I3798" s="506" t="str">
        <f t="shared" si="120"/>
        <v/>
      </c>
      <c r="J3798" s="2" t="e">
        <f>IF(Produit_Tarif_Stock!#REF!&lt;&gt;0,Produit_Tarif_Stock!#REF!,"")</f>
        <v>#REF!</v>
      </c>
      <c r="K3798" s="2" t="e">
        <f>IF(Produit_Tarif_Stock!#REF!&lt;&gt;0,Produit_Tarif_Stock!#REF!,"")</f>
        <v>#REF!</v>
      </c>
      <c r="L3798" s="114" t="e">
        <f>IF(Produit_Tarif_Stock!#REF!&lt;&gt;0,Produit_Tarif_Stock!#REF!,"")</f>
        <v>#REF!</v>
      </c>
      <c r="M3798" s="114" t="e">
        <f>IF(Produit_Tarif_Stock!#REF!&lt;&gt;0,Produit_Tarif_Stock!#REF!,"")</f>
        <v>#REF!</v>
      </c>
      <c r="N3798" s="454"/>
      <c r="P3798" s="2" t="e">
        <f>IF(Produit_Tarif_Stock!#REF!&lt;&gt;0,Produit_Tarif_Stock!#REF!,"")</f>
        <v>#REF!</v>
      </c>
      <c r="Q3798" s="518" t="e">
        <f>IF(Produit_Tarif_Stock!#REF!&lt;&gt;0,(E3798-(E3798*H3798)-Produit_Tarif_Stock!#REF!)/Produit_Tarif_Stock!#REF!*100,(E3798-(E3798*H3798)-Produit_Tarif_Stock!#REF!)/Produit_Tarif_Stock!#REF!*100)</f>
        <v>#REF!</v>
      </c>
      <c r="R3798" s="523">
        <f t="shared" si="121"/>
        <v>0</v>
      </c>
      <c r="S3798" s="524" t="e">
        <f>Produit_Tarif_Stock!#REF!</f>
        <v>#REF!</v>
      </c>
    </row>
    <row r="3799" spans="1:19" ht="24.75" customHeight="1">
      <c r="A3799" s="228" t="e">
        <f>Produit_Tarif_Stock!#REF!</f>
        <v>#REF!</v>
      </c>
      <c r="B3799" s="118" t="e">
        <f>IF(Produit_Tarif_Stock!#REF!&lt;&gt;"",Produit_Tarif_Stock!#REF!,"")</f>
        <v>#REF!</v>
      </c>
      <c r="C3799" s="502" t="e">
        <f>IF(Produit_Tarif_Stock!#REF!&lt;&gt;"",Produit_Tarif_Stock!#REF!,"")</f>
        <v>#REF!</v>
      </c>
      <c r="D3799" s="505" t="e">
        <f>IF(Produit_Tarif_Stock!#REF!&lt;&gt;"",Produit_Tarif_Stock!#REF!,"")</f>
        <v>#REF!</v>
      </c>
      <c r="E3799" s="514" t="e">
        <f>IF(Produit_Tarif_Stock!#REF!&lt;&gt;0,Produit_Tarif_Stock!#REF!,"")</f>
        <v>#REF!</v>
      </c>
      <c r="F3799" s="2" t="e">
        <f>IF(Produit_Tarif_Stock!#REF!&lt;&gt;"",Produit_Tarif_Stock!#REF!,"")</f>
        <v>#REF!</v>
      </c>
      <c r="G3799" s="506" t="e">
        <f>IF(Produit_Tarif_Stock!#REF!&lt;&gt;0,Produit_Tarif_Stock!#REF!,"")</f>
        <v>#REF!</v>
      </c>
      <c r="I3799" s="506" t="str">
        <f t="shared" si="120"/>
        <v/>
      </c>
      <c r="J3799" s="2" t="e">
        <f>IF(Produit_Tarif_Stock!#REF!&lt;&gt;0,Produit_Tarif_Stock!#REF!,"")</f>
        <v>#REF!</v>
      </c>
      <c r="K3799" s="2" t="e">
        <f>IF(Produit_Tarif_Stock!#REF!&lt;&gt;0,Produit_Tarif_Stock!#REF!,"")</f>
        <v>#REF!</v>
      </c>
      <c r="L3799" s="114" t="e">
        <f>IF(Produit_Tarif_Stock!#REF!&lt;&gt;0,Produit_Tarif_Stock!#REF!,"")</f>
        <v>#REF!</v>
      </c>
      <c r="M3799" s="114" t="e">
        <f>IF(Produit_Tarif_Stock!#REF!&lt;&gt;0,Produit_Tarif_Stock!#REF!,"")</f>
        <v>#REF!</v>
      </c>
      <c r="N3799" s="454"/>
      <c r="P3799" s="2" t="e">
        <f>IF(Produit_Tarif_Stock!#REF!&lt;&gt;0,Produit_Tarif_Stock!#REF!,"")</f>
        <v>#REF!</v>
      </c>
      <c r="Q3799" s="518" t="e">
        <f>IF(Produit_Tarif_Stock!#REF!&lt;&gt;0,(E3799-(E3799*H3799)-Produit_Tarif_Stock!#REF!)/Produit_Tarif_Stock!#REF!*100,(E3799-(E3799*H3799)-Produit_Tarif_Stock!#REF!)/Produit_Tarif_Stock!#REF!*100)</f>
        <v>#REF!</v>
      </c>
      <c r="R3799" s="523">
        <f t="shared" si="121"/>
        <v>0</v>
      </c>
      <c r="S3799" s="524" t="e">
        <f>Produit_Tarif_Stock!#REF!</f>
        <v>#REF!</v>
      </c>
    </row>
    <row r="3800" spans="1:19" ht="24.75" customHeight="1">
      <c r="A3800" s="228" t="e">
        <f>Produit_Tarif_Stock!#REF!</f>
        <v>#REF!</v>
      </c>
      <c r="B3800" s="118" t="e">
        <f>IF(Produit_Tarif_Stock!#REF!&lt;&gt;"",Produit_Tarif_Stock!#REF!,"")</f>
        <v>#REF!</v>
      </c>
      <c r="C3800" s="502" t="e">
        <f>IF(Produit_Tarif_Stock!#REF!&lt;&gt;"",Produit_Tarif_Stock!#REF!,"")</f>
        <v>#REF!</v>
      </c>
      <c r="D3800" s="505" t="e">
        <f>IF(Produit_Tarif_Stock!#REF!&lt;&gt;"",Produit_Tarif_Stock!#REF!,"")</f>
        <v>#REF!</v>
      </c>
      <c r="E3800" s="514" t="e">
        <f>IF(Produit_Tarif_Stock!#REF!&lt;&gt;0,Produit_Tarif_Stock!#REF!,"")</f>
        <v>#REF!</v>
      </c>
      <c r="F3800" s="2" t="e">
        <f>IF(Produit_Tarif_Stock!#REF!&lt;&gt;"",Produit_Tarif_Stock!#REF!,"")</f>
        <v>#REF!</v>
      </c>
      <c r="G3800" s="506" t="e">
        <f>IF(Produit_Tarif_Stock!#REF!&lt;&gt;0,Produit_Tarif_Stock!#REF!,"")</f>
        <v>#REF!</v>
      </c>
      <c r="I3800" s="506" t="str">
        <f t="shared" si="120"/>
        <v/>
      </c>
      <c r="J3800" s="2" t="e">
        <f>IF(Produit_Tarif_Stock!#REF!&lt;&gt;0,Produit_Tarif_Stock!#REF!,"")</f>
        <v>#REF!</v>
      </c>
      <c r="K3800" s="2" t="e">
        <f>IF(Produit_Tarif_Stock!#REF!&lt;&gt;0,Produit_Tarif_Stock!#REF!,"")</f>
        <v>#REF!</v>
      </c>
      <c r="L3800" s="114" t="e">
        <f>IF(Produit_Tarif_Stock!#REF!&lt;&gt;0,Produit_Tarif_Stock!#REF!,"")</f>
        <v>#REF!</v>
      </c>
      <c r="M3800" s="114" t="e">
        <f>IF(Produit_Tarif_Stock!#REF!&lt;&gt;0,Produit_Tarif_Stock!#REF!,"")</f>
        <v>#REF!</v>
      </c>
      <c r="N3800" s="454"/>
      <c r="P3800" s="2" t="e">
        <f>IF(Produit_Tarif_Stock!#REF!&lt;&gt;0,Produit_Tarif_Stock!#REF!,"")</f>
        <v>#REF!</v>
      </c>
      <c r="Q3800" s="518" t="e">
        <f>IF(Produit_Tarif_Stock!#REF!&lt;&gt;0,(E3800-(E3800*H3800)-Produit_Tarif_Stock!#REF!)/Produit_Tarif_Stock!#REF!*100,(E3800-(E3800*H3800)-Produit_Tarif_Stock!#REF!)/Produit_Tarif_Stock!#REF!*100)</f>
        <v>#REF!</v>
      </c>
      <c r="R3800" s="523">
        <f t="shared" si="121"/>
        <v>0</v>
      </c>
      <c r="S3800" s="524" t="e">
        <f>Produit_Tarif_Stock!#REF!</f>
        <v>#REF!</v>
      </c>
    </row>
    <row r="3801" spans="1:19" ht="24.75" customHeight="1">
      <c r="A3801" s="228" t="e">
        <f>Produit_Tarif_Stock!#REF!</f>
        <v>#REF!</v>
      </c>
      <c r="B3801" s="118" t="e">
        <f>IF(Produit_Tarif_Stock!#REF!&lt;&gt;"",Produit_Tarif_Stock!#REF!,"")</f>
        <v>#REF!</v>
      </c>
      <c r="C3801" s="502" t="e">
        <f>IF(Produit_Tarif_Stock!#REF!&lt;&gt;"",Produit_Tarif_Stock!#REF!,"")</f>
        <v>#REF!</v>
      </c>
      <c r="D3801" s="505" t="e">
        <f>IF(Produit_Tarif_Stock!#REF!&lt;&gt;"",Produit_Tarif_Stock!#REF!,"")</f>
        <v>#REF!</v>
      </c>
      <c r="E3801" s="514" t="e">
        <f>IF(Produit_Tarif_Stock!#REF!&lt;&gt;0,Produit_Tarif_Stock!#REF!,"")</f>
        <v>#REF!</v>
      </c>
      <c r="F3801" s="2" t="e">
        <f>IF(Produit_Tarif_Stock!#REF!&lt;&gt;"",Produit_Tarif_Stock!#REF!,"")</f>
        <v>#REF!</v>
      </c>
      <c r="G3801" s="506" t="e">
        <f>IF(Produit_Tarif_Stock!#REF!&lt;&gt;0,Produit_Tarif_Stock!#REF!,"")</f>
        <v>#REF!</v>
      </c>
      <c r="I3801" s="506" t="str">
        <f t="shared" si="120"/>
        <v/>
      </c>
      <c r="J3801" s="2" t="e">
        <f>IF(Produit_Tarif_Stock!#REF!&lt;&gt;0,Produit_Tarif_Stock!#REF!,"")</f>
        <v>#REF!</v>
      </c>
      <c r="K3801" s="2" t="e">
        <f>IF(Produit_Tarif_Stock!#REF!&lt;&gt;0,Produit_Tarif_Stock!#REF!,"")</f>
        <v>#REF!</v>
      </c>
      <c r="L3801" s="114" t="e">
        <f>IF(Produit_Tarif_Stock!#REF!&lt;&gt;0,Produit_Tarif_Stock!#REF!,"")</f>
        <v>#REF!</v>
      </c>
      <c r="M3801" s="114" t="e">
        <f>IF(Produit_Tarif_Stock!#REF!&lt;&gt;0,Produit_Tarif_Stock!#REF!,"")</f>
        <v>#REF!</v>
      </c>
      <c r="N3801" s="454"/>
      <c r="P3801" s="2" t="e">
        <f>IF(Produit_Tarif_Stock!#REF!&lt;&gt;0,Produit_Tarif_Stock!#REF!,"")</f>
        <v>#REF!</v>
      </c>
      <c r="Q3801" s="518" t="e">
        <f>IF(Produit_Tarif_Stock!#REF!&lt;&gt;0,(E3801-(E3801*H3801)-Produit_Tarif_Stock!#REF!)/Produit_Tarif_Stock!#REF!*100,(E3801-(E3801*H3801)-Produit_Tarif_Stock!#REF!)/Produit_Tarif_Stock!#REF!*100)</f>
        <v>#REF!</v>
      </c>
      <c r="R3801" s="523">
        <f t="shared" si="121"/>
        <v>0</v>
      </c>
      <c r="S3801" s="524" t="e">
        <f>Produit_Tarif_Stock!#REF!</f>
        <v>#REF!</v>
      </c>
    </row>
    <row r="3802" spans="1:19" ht="24.75" customHeight="1">
      <c r="A3802" s="228" t="e">
        <f>Produit_Tarif_Stock!#REF!</f>
        <v>#REF!</v>
      </c>
      <c r="B3802" s="118" t="e">
        <f>IF(Produit_Tarif_Stock!#REF!&lt;&gt;"",Produit_Tarif_Stock!#REF!,"")</f>
        <v>#REF!</v>
      </c>
      <c r="C3802" s="502" t="e">
        <f>IF(Produit_Tarif_Stock!#REF!&lt;&gt;"",Produit_Tarif_Stock!#REF!,"")</f>
        <v>#REF!</v>
      </c>
      <c r="D3802" s="505" t="e">
        <f>IF(Produit_Tarif_Stock!#REF!&lt;&gt;"",Produit_Tarif_Stock!#REF!,"")</f>
        <v>#REF!</v>
      </c>
      <c r="E3802" s="514" t="e">
        <f>IF(Produit_Tarif_Stock!#REF!&lt;&gt;0,Produit_Tarif_Stock!#REF!,"")</f>
        <v>#REF!</v>
      </c>
      <c r="F3802" s="2" t="e">
        <f>IF(Produit_Tarif_Stock!#REF!&lt;&gt;"",Produit_Tarif_Stock!#REF!,"")</f>
        <v>#REF!</v>
      </c>
      <c r="G3802" s="506" t="e">
        <f>IF(Produit_Tarif_Stock!#REF!&lt;&gt;0,Produit_Tarif_Stock!#REF!,"")</f>
        <v>#REF!</v>
      </c>
      <c r="I3802" s="506" t="str">
        <f t="shared" si="120"/>
        <v/>
      </c>
      <c r="J3802" s="2" t="e">
        <f>IF(Produit_Tarif_Stock!#REF!&lt;&gt;0,Produit_Tarif_Stock!#REF!,"")</f>
        <v>#REF!</v>
      </c>
      <c r="K3802" s="2" t="e">
        <f>IF(Produit_Tarif_Stock!#REF!&lt;&gt;0,Produit_Tarif_Stock!#REF!,"")</f>
        <v>#REF!</v>
      </c>
      <c r="L3802" s="114" t="e">
        <f>IF(Produit_Tarif_Stock!#REF!&lt;&gt;0,Produit_Tarif_Stock!#REF!,"")</f>
        <v>#REF!</v>
      </c>
      <c r="M3802" s="114" t="e">
        <f>IF(Produit_Tarif_Stock!#REF!&lt;&gt;0,Produit_Tarif_Stock!#REF!,"")</f>
        <v>#REF!</v>
      </c>
      <c r="N3802" s="454"/>
      <c r="P3802" s="2" t="e">
        <f>IF(Produit_Tarif_Stock!#REF!&lt;&gt;0,Produit_Tarif_Stock!#REF!,"")</f>
        <v>#REF!</v>
      </c>
      <c r="Q3802" s="518" t="e">
        <f>IF(Produit_Tarif_Stock!#REF!&lt;&gt;0,(E3802-(E3802*H3802)-Produit_Tarif_Stock!#REF!)/Produit_Tarif_Stock!#REF!*100,(E3802-(E3802*H3802)-Produit_Tarif_Stock!#REF!)/Produit_Tarif_Stock!#REF!*100)</f>
        <v>#REF!</v>
      </c>
      <c r="R3802" s="523">
        <f t="shared" si="121"/>
        <v>0</v>
      </c>
      <c r="S3802" s="524" t="e">
        <f>Produit_Tarif_Stock!#REF!</f>
        <v>#REF!</v>
      </c>
    </row>
    <row r="3803" spans="1:19" ht="24.75" customHeight="1">
      <c r="A3803" s="228" t="e">
        <f>Produit_Tarif_Stock!#REF!</f>
        <v>#REF!</v>
      </c>
      <c r="B3803" s="118" t="e">
        <f>IF(Produit_Tarif_Stock!#REF!&lt;&gt;"",Produit_Tarif_Stock!#REF!,"")</f>
        <v>#REF!</v>
      </c>
      <c r="C3803" s="502" t="e">
        <f>IF(Produit_Tarif_Stock!#REF!&lt;&gt;"",Produit_Tarif_Stock!#REF!,"")</f>
        <v>#REF!</v>
      </c>
      <c r="D3803" s="505" t="e">
        <f>IF(Produit_Tarif_Stock!#REF!&lt;&gt;"",Produit_Tarif_Stock!#REF!,"")</f>
        <v>#REF!</v>
      </c>
      <c r="E3803" s="514" t="e">
        <f>IF(Produit_Tarif_Stock!#REF!&lt;&gt;0,Produit_Tarif_Stock!#REF!,"")</f>
        <v>#REF!</v>
      </c>
      <c r="F3803" s="2" t="e">
        <f>IF(Produit_Tarif_Stock!#REF!&lt;&gt;"",Produit_Tarif_Stock!#REF!,"")</f>
        <v>#REF!</v>
      </c>
      <c r="G3803" s="506" t="e">
        <f>IF(Produit_Tarif_Stock!#REF!&lt;&gt;0,Produit_Tarif_Stock!#REF!,"")</f>
        <v>#REF!</v>
      </c>
      <c r="I3803" s="506" t="str">
        <f t="shared" si="120"/>
        <v/>
      </c>
      <c r="J3803" s="2" t="e">
        <f>IF(Produit_Tarif_Stock!#REF!&lt;&gt;0,Produit_Tarif_Stock!#REF!,"")</f>
        <v>#REF!</v>
      </c>
      <c r="K3803" s="2" t="e">
        <f>IF(Produit_Tarif_Stock!#REF!&lt;&gt;0,Produit_Tarif_Stock!#REF!,"")</f>
        <v>#REF!</v>
      </c>
      <c r="L3803" s="114" t="e">
        <f>IF(Produit_Tarif_Stock!#REF!&lt;&gt;0,Produit_Tarif_Stock!#REF!,"")</f>
        <v>#REF!</v>
      </c>
      <c r="M3803" s="114" t="e">
        <f>IF(Produit_Tarif_Stock!#REF!&lt;&gt;0,Produit_Tarif_Stock!#REF!,"")</f>
        <v>#REF!</v>
      </c>
      <c r="N3803" s="454"/>
      <c r="P3803" s="2" t="e">
        <f>IF(Produit_Tarif_Stock!#REF!&lt;&gt;0,Produit_Tarif_Stock!#REF!,"")</f>
        <v>#REF!</v>
      </c>
      <c r="Q3803" s="518" t="e">
        <f>IF(Produit_Tarif_Stock!#REF!&lt;&gt;0,(E3803-(E3803*H3803)-Produit_Tarif_Stock!#REF!)/Produit_Tarif_Stock!#REF!*100,(E3803-(E3803*H3803)-Produit_Tarif_Stock!#REF!)/Produit_Tarif_Stock!#REF!*100)</f>
        <v>#REF!</v>
      </c>
      <c r="R3803" s="523">
        <f t="shared" si="121"/>
        <v>0</v>
      </c>
      <c r="S3803" s="524" t="e">
        <f>Produit_Tarif_Stock!#REF!</f>
        <v>#REF!</v>
      </c>
    </row>
    <row r="3804" spans="1:19" ht="24.75" customHeight="1">
      <c r="A3804" s="228" t="e">
        <f>Produit_Tarif_Stock!#REF!</f>
        <v>#REF!</v>
      </c>
      <c r="B3804" s="118" t="e">
        <f>IF(Produit_Tarif_Stock!#REF!&lt;&gt;"",Produit_Tarif_Stock!#REF!,"")</f>
        <v>#REF!</v>
      </c>
      <c r="C3804" s="502" t="e">
        <f>IF(Produit_Tarif_Stock!#REF!&lt;&gt;"",Produit_Tarif_Stock!#REF!,"")</f>
        <v>#REF!</v>
      </c>
      <c r="D3804" s="505" t="e">
        <f>IF(Produit_Tarif_Stock!#REF!&lt;&gt;"",Produit_Tarif_Stock!#REF!,"")</f>
        <v>#REF!</v>
      </c>
      <c r="E3804" s="514" t="e">
        <f>IF(Produit_Tarif_Stock!#REF!&lt;&gt;0,Produit_Tarif_Stock!#REF!,"")</f>
        <v>#REF!</v>
      </c>
      <c r="F3804" s="2" t="e">
        <f>IF(Produit_Tarif_Stock!#REF!&lt;&gt;"",Produit_Tarif_Stock!#REF!,"")</f>
        <v>#REF!</v>
      </c>
      <c r="G3804" s="506" t="e">
        <f>IF(Produit_Tarif_Stock!#REF!&lt;&gt;0,Produit_Tarif_Stock!#REF!,"")</f>
        <v>#REF!</v>
      </c>
      <c r="I3804" s="506" t="str">
        <f t="shared" si="120"/>
        <v/>
      </c>
      <c r="J3804" s="2" t="e">
        <f>IF(Produit_Tarif_Stock!#REF!&lt;&gt;0,Produit_Tarif_Stock!#REF!,"")</f>
        <v>#REF!</v>
      </c>
      <c r="K3804" s="2" t="e">
        <f>IF(Produit_Tarif_Stock!#REF!&lt;&gt;0,Produit_Tarif_Stock!#REF!,"")</f>
        <v>#REF!</v>
      </c>
      <c r="L3804" s="114" t="e">
        <f>IF(Produit_Tarif_Stock!#REF!&lt;&gt;0,Produit_Tarif_Stock!#REF!,"")</f>
        <v>#REF!</v>
      </c>
      <c r="M3804" s="114" t="e">
        <f>IF(Produit_Tarif_Stock!#REF!&lt;&gt;0,Produit_Tarif_Stock!#REF!,"")</f>
        <v>#REF!</v>
      </c>
      <c r="N3804" s="454"/>
      <c r="P3804" s="2" t="e">
        <f>IF(Produit_Tarif_Stock!#REF!&lt;&gt;0,Produit_Tarif_Stock!#REF!,"")</f>
        <v>#REF!</v>
      </c>
      <c r="Q3804" s="518" t="e">
        <f>IF(Produit_Tarif_Stock!#REF!&lt;&gt;0,(E3804-(E3804*H3804)-Produit_Tarif_Stock!#REF!)/Produit_Tarif_Stock!#REF!*100,(E3804-(E3804*H3804)-Produit_Tarif_Stock!#REF!)/Produit_Tarif_Stock!#REF!*100)</f>
        <v>#REF!</v>
      </c>
      <c r="R3804" s="523">
        <f t="shared" si="121"/>
        <v>0</v>
      </c>
      <c r="S3804" s="524" t="e">
        <f>Produit_Tarif_Stock!#REF!</f>
        <v>#REF!</v>
      </c>
    </row>
    <row r="3805" spans="1:19" ht="24.75" customHeight="1">
      <c r="A3805" s="228" t="e">
        <f>Produit_Tarif_Stock!#REF!</f>
        <v>#REF!</v>
      </c>
      <c r="B3805" s="118" t="e">
        <f>IF(Produit_Tarif_Stock!#REF!&lt;&gt;"",Produit_Tarif_Stock!#REF!,"")</f>
        <v>#REF!</v>
      </c>
      <c r="C3805" s="502" t="e">
        <f>IF(Produit_Tarif_Stock!#REF!&lt;&gt;"",Produit_Tarif_Stock!#REF!,"")</f>
        <v>#REF!</v>
      </c>
      <c r="D3805" s="505" t="e">
        <f>IF(Produit_Tarif_Stock!#REF!&lt;&gt;"",Produit_Tarif_Stock!#REF!,"")</f>
        <v>#REF!</v>
      </c>
      <c r="E3805" s="514" t="e">
        <f>IF(Produit_Tarif_Stock!#REF!&lt;&gt;0,Produit_Tarif_Stock!#REF!,"")</f>
        <v>#REF!</v>
      </c>
      <c r="F3805" s="2" t="e">
        <f>IF(Produit_Tarif_Stock!#REF!&lt;&gt;"",Produit_Tarif_Stock!#REF!,"")</f>
        <v>#REF!</v>
      </c>
      <c r="G3805" s="506" t="e">
        <f>IF(Produit_Tarif_Stock!#REF!&lt;&gt;0,Produit_Tarif_Stock!#REF!,"")</f>
        <v>#REF!</v>
      </c>
      <c r="I3805" s="506" t="str">
        <f t="shared" si="120"/>
        <v/>
      </c>
      <c r="J3805" s="2" t="e">
        <f>IF(Produit_Tarif_Stock!#REF!&lt;&gt;0,Produit_Tarif_Stock!#REF!,"")</f>
        <v>#REF!</v>
      </c>
      <c r="K3805" s="2" t="e">
        <f>IF(Produit_Tarif_Stock!#REF!&lt;&gt;0,Produit_Tarif_Stock!#REF!,"")</f>
        <v>#REF!</v>
      </c>
      <c r="L3805" s="114" t="e">
        <f>IF(Produit_Tarif_Stock!#REF!&lt;&gt;0,Produit_Tarif_Stock!#REF!,"")</f>
        <v>#REF!</v>
      </c>
      <c r="M3805" s="114" t="e">
        <f>IF(Produit_Tarif_Stock!#REF!&lt;&gt;0,Produit_Tarif_Stock!#REF!,"")</f>
        <v>#REF!</v>
      </c>
      <c r="N3805" s="454"/>
      <c r="P3805" s="2" t="e">
        <f>IF(Produit_Tarif_Stock!#REF!&lt;&gt;0,Produit_Tarif_Stock!#REF!,"")</f>
        <v>#REF!</v>
      </c>
      <c r="Q3805" s="518" t="e">
        <f>IF(Produit_Tarif_Stock!#REF!&lt;&gt;0,(E3805-(E3805*H3805)-Produit_Tarif_Stock!#REF!)/Produit_Tarif_Stock!#REF!*100,(E3805-(E3805*H3805)-Produit_Tarif_Stock!#REF!)/Produit_Tarif_Stock!#REF!*100)</f>
        <v>#REF!</v>
      </c>
      <c r="R3805" s="523">
        <f t="shared" si="121"/>
        <v>0</v>
      </c>
      <c r="S3805" s="524" t="e">
        <f>Produit_Tarif_Stock!#REF!</f>
        <v>#REF!</v>
      </c>
    </row>
    <row r="3806" spans="1:19" ht="24.75" customHeight="1">
      <c r="A3806" s="228" t="e">
        <f>Produit_Tarif_Stock!#REF!</f>
        <v>#REF!</v>
      </c>
      <c r="B3806" s="118" t="e">
        <f>IF(Produit_Tarif_Stock!#REF!&lt;&gt;"",Produit_Tarif_Stock!#REF!,"")</f>
        <v>#REF!</v>
      </c>
      <c r="C3806" s="502" t="e">
        <f>IF(Produit_Tarif_Stock!#REF!&lt;&gt;"",Produit_Tarif_Stock!#REF!,"")</f>
        <v>#REF!</v>
      </c>
      <c r="D3806" s="505" t="e">
        <f>IF(Produit_Tarif_Stock!#REF!&lt;&gt;"",Produit_Tarif_Stock!#REF!,"")</f>
        <v>#REF!</v>
      </c>
      <c r="E3806" s="514" t="e">
        <f>IF(Produit_Tarif_Stock!#REF!&lt;&gt;0,Produit_Tarif_Stock!#REF!,"")</f>
        <v>#REF!</v>
      </c>
      <c r="F3806" s="2" t="e">
        <f>IF(Produit_Tarif_Stock!#REF!&lt;&gt;"",Produit_Tarif_Stock!#REF!,"")</f>
        <v>#REF!</v>
      </c>
      <c r="G3806" s="506" t="e">
        <f>IF(Produit_Tarif_Stock!#REF!&lt;&gt;0,Produit_Tarif_Stock!#REF!,"")</f>
        <v>#REF!</v>
      </c>
      <c r="I3806" s="506" t="str">
        <f t="shared" si="120"/>
        <v/>
      </c>
      <c r="J3806" s="2" t="e">
        <f>IF(Produit_Tarif_Stock!#REF!&lt;&gt;0,Produit_Tarif_Stock!#REF!,"")</f>
        <v>#REF!</v>
      </c>
      <c r="K3806" s="2" t="e">
        <f>IF(Produit_Tarif_Stock!#REF!&lt;&gt;0,Produit_Tarif_Stock!#REF!,"")</f>
        <v>#REF!</v>
      </c>
      <c r="L3806" s="114" t="e">
        <f>IF(Produit_Tarif_Stock!#REF!&lt;&gt;0,Produit_Tarif_Stock!#REF!,"")</f>
        <v>#REF!</v>
      </c>
      <c r="M3806" s="114" t="e">
        <f>IF(Produit_Tarif_Stock!#REF!&lt;&gt;0,Produit_Tarif_Stock!#REF!,"")</f>
        <v>#REF!</v>
      </c>
      <c r="N3806" s="454"/>
      <c r="P3806" s="2" t="e">
        <f>IF(Produit_Tarif_Stock!#REF!&lt;&gt;0,Produit_Tarif_Stock!#REF!,"")</f>
        <v>#REF!</v>
      </c>
      <c r="Q3806" s="518" t="e">
        <f>IF(Produit_Tarif_Stock!#REF!&lt;&gt;0,(E3806-(E3806*H3806)-Produit_Tarif_Stock!#REF!)/Produit_Tarif_Stock!#REF!*100,(E3806-(E3806*H3806)-Produit_Tarif_Stock!#REF!)/Produit_Tarif_Stock!#REF!*100)</f>
        <v>#REF!</v>
      </c>
      <c r="R3806" s="523">
        <f t="shared" si="121"/>
        <v>0</v>
      </c>
      <c r="S3806" s="524" t="e">
        <f>Produit_Tarif_Stock!#REF!</f>
        <v>#REF!</v>
      </c>
    </row>
    <row r="3807" spans="1:19" ht="24.75" customHeight="1">
      <c r="A3807" s="228" t="e">
        <f>Produit_Tarif_Stock!#REF!</f>
        <v>#REF!</v>
      </c>
      <c r="B3807" s="118" t="e">
        <f>IF(Produit_Tarif_Stock!#REF!&lt;&gt;"",Produit_Tarif_Stock!#REF!,"")</f>
        <v>#REF!</v>
      </c>
      <c r="C3807" s="502" t="e">
        <f>IF(Produit_Tarif_Stock!#REF!&lt;&gt;"",Produit_Tarif_Stock!#REF!,"")</f>
        <v>#REF!</v>
      </c>
      <c r="D3807" s="505" t="e">
        <f>IF(Produit_Tarif_Stock!#REF!&lt;&gt;"",Produit_Tarif_Stock!#REF!,"")</f>
        <v>#REF!</v>
      </c>
      <c r="E3807" s="514" t="e">
        <f>IF(Produit_Tarif_Stock!#REF!&lt;&gt;0,Produit_Tarif_Stock!#REF!,"")</f>
        <v>#REF!</v>
      </c>
      <c r="F3807" s="2" t="e">
        <f>IF(Produit_Tarif_Stock!#REF!&lt;&gt;"",Produit_Tarif_Stock!#REF!,"")</f>
        <v>#REF!</v>
      </c>
      <c r="G3807" s="506" t="e">
        <f>IF(Produit_Tarif_Stock!#REF!&lt;&gt;0,Produit_Tarif_Stock!#REF!,"")</f>
        <v>#REF!</v>
      </c>
      <c r="I3807" s="506" t="str">
        <f t="shared" si="120"/>
        <v/>
      </c>
      <c r="J3807" s="2" t="e">
        <f>IF(Produit_Tarif_Stock!#REF!&lt;&gt;0,Produit_Tarif_Stock!#REF!,"")</f>
        <v>#REF!</v>
      </c>
      <c r="K3807" s="2" t="e">
        <f>IF(Produit_Tarif_Stock!#REF!&lt;&gt;0,Produit_Tarif_Stock!#REF!,"")</f>
        <v>#REF!</v>
      </c>
      <c r="L3807" s="114" t="e">
        <f>IF(Produit_Tarif_Stock!#REF!&lt;&gt;0,Produit_Tarif_Stock!#REF!,"")</f>
        <v>#REF!</v>
      </c>
      <c r="M3807" s="114" t="e">
        <f>IF(Produit_Tarif_Stock!#REF!&lt;&gt;0,Produit_Tarif_Stock!#REF!,"")</f>
        <v>#REF!</v>
      </c>
      <c r="N3807" s="454"/>
      <c r="P3807" s="2" t="e">
        <f>IF(Produit_Tarif_Stock!#REF!&lt;&gt;0,Produit_Tarif_Stock!#REF!,"")</f>
        <v>#REF!</v>
      </c>
      <c r="Q3807" s="518" t="e">
        <f>IF(Produit_Tarif_Stock!#REF!&lt;&gt;0,(E3807-(E3807*H3807)-Produit_Tarif_Stock!#REF!)/Produit_Tarif_Stock!#REF!*100,(E3807-(E3807*H3807)-Produit_Tarif_Stock!#REF!)/Produit_Tarif_Stock!#REF!*100)</f>
        <v>#REF!</v>
      </c>
      <c r="R3807" s="523">
        <f t="shared" si="121"/>
        <v>0</v>
      </c>
      <c r="S3807" s="524" t="e">
        <f>Produit_Tarif_Stock!#REF!</f>
        <v>#REF!</v>
      </c>
    </row>
    <row r="3808" spans="1:19" ht="24.75" customHeight="1">
      <c r="A3808" s="228" t="e">
        <f>Produit_Tarif_Stock!#REF!</f>
        <v>#REF!</v>
      </c>
      <c r="B3808" s="118" t="e">
        <f>IF(Produit_Tarif_Stock!#REF!&lt;&gt;"",Produit_Tarif_Stock!#REF!,"")</f>
        <v>#REF!</v>
      </c>
      <c r="C3808" s="502" t="e">
        <f>IF(Produit_Tarif_Stock!#REF!&lt;&gt;"",Produit_Tarif_Stock!#REF!,"")</f>
        <v>#REF!</v>
      </c>
      <c r="D3808" s="505" t="e">
        <f>IF(Produit_Tarif_Stock!#REF!&lt;&gt;"",Produit_Tarif_Stock!#REF!,"")</f>
        <v>#REF!</v>
      </c>
      <c r="E3808" s="514" t="e">
        <f>IF(Produit_Tarif_Stock!#REF!&lt;&gt;0,Produit_Tarif_Stock!#REF!,"")</f>
        <v>#REF!</v>
      </c>
      <c r="F3808" s="2" t="e">
        <f>IF(Produit_Tarif_Stock!#REF!&lt;&gt;"",Produit_Tarif_Stock!#REF!,"")</f>
        <v>#REF!</v>
      </c>
      <c r="G3808" s="506" t="e">
        <f>IF(Produit_Tarif_Stock!#REF!&lt;&gt;0,Produit_Tarif_Stock!#REF!,"")</f>
        <v>#REF!</v>
      </c>
      <c r="I3808" s="506" t="str">
        <f t="shared" si="120"/>
        <v/>
      </c>
      <c r="J3808" s="2" t="e">
        <f>IF(Produit_Tarif_Stock!#REF!&lt;&gt;0,Produit_Tarif_Stock!#REF!,"")</f>
        <v>#REF!</v>
      </c>
      <c r="K3808" s="2" t="e">
        <f>IF(Produit_Tarif_Stock!#REF!&lt;&gt;0,Produit_Tarif_Stock!#REF!,"")</f>
        <v>#REF!</v>
      </c>
      <c r="L3808" s="114" t="e">
        <f>IF(Produit_Tarif_Stock!#REF!&lt;&gt;0,Produit_Tarif_Stock!#REF!,"")</f>
        <v>#REF!</v>
      </c>
      <c r="M3808" s="114" t="e">
        <f>IF(Produit_Tarif_Stock!#REF!&lt;&gt;0,Produit_Tarif_Stock!#REF!,"")</f>
        <v>#REF!</v>
      </c>
      <c r="N3808" s="454"/>
      <c r="P3808" s="2" t="e">
        <f>IF(Produit_Tarif_Stock!#REF!&lt;&gt;0,Produit_Tarif_Stock!#REF!,"")</f>
        <v>#REF!</v>
      </c>
      <c r="Q3808" s="518" t="e">
        <f>IF(Produit_Tarif_Stock!#REF!&lt;&gt;0,(E3808-(E3808*H3808)-Produit_Tarif_Stock!#REF!)/Produit_Tarif_Stock!#REF!*100,(E3808-(E3808*H3808)-Produit_Tarif_Stock!#REF!)/Produit_Tarif_Stock!#REF!*100)</f>
        <v>#REF!</v>
      </c>
      <c r="R3808" s="523">
        <f t="shared" si="121"/>
        <v>0</v>
      </c>
      <c r="S3808" s="524" t="e">
        <f>Produit_Tarif_Stock!#REF!</f>
        <v>#REF!</v>
      </c>
    </row>
    <row r="3809" spans="1:19" ht="24.75" customHeight="1">
      <c r="A3809" s="228" t="e">
        <f>Produit_Tarif_Stock!#REF!</f>
        <v>#REF!</v>
      </c>
      <c r="B3809" s="118" t="e">
        <f>IF(Produit_Tarif_Stock!#REF!&lt;&gt;"",Produit_Tarif_Stock!#REF!,"")</f>
        <v>#REF!</v>
      </c>
      <c r="C3809" s="502" t="e">
        <f>IF(Produit_Tarif_Stock!#REF!&lt;&gt;"",Produit_Tarif_Stock!#REF!,"")</f>
        <v>#REF!</v>
      </c>
      <c r="D3809" s="505" t="e">
        <f>IF(Produit_Tarif_Stock!#REF!&lt;&gt;"",Produit_Tarif_Stock!#REF!,"")</f>
        <v>#REF!</v>
      </c>
      <c r="E3809" s="514" t="e">
        <f>IF(Produit_Tarif_Stock!#REF!&lt;&gt;0,Produit_Tarif_Stock!#REF!,"")</f>
        <v>#REF!</v>
      </c>
      <c r="F3809" s="2" t="e">
        <f>IF(Produit_Tarif_Stock!#REF!&lt;&gt;"",Produit_Tarif_Stock!#REF!,"")</f>
        <v>#REF!</v>
      </c>
      <c r="G3809" s="506" t="e">
        <f>IF(Produit_Tarif_Stock!#REF!&lt;&gt;0,Produit_Tarif_Stock!#REF!,"")</f>
        <v>#REF!</v>
      </c>
      <c r="I3809" s="506" t="str">
        <f t="shared" si="120"/>
        <v/>
      </c>
      <c r="J3809" s="2" t="e">
        <f>IF(Produit_Tarif_Stock!#REF!&lt;&gt;0,Produit_Tarif_Stock!#REF!,"")</f>
        <v>#REF!</v>
      </c>
      <c r="K3809" s="2" t="e">
        <f>IF(Produit_Tarif_Stock!#REF!&lt;&gt;0,Produit_Tarif_Stock!#REF!,"")</f>
        <v>#REF!</v>
      </c>
      <c r="L3809" s="114" t="e">
        <f>IF(Produit_Tarif_Stock!#REF!&lt;&gt;0,Produit_Tarif_Stock!#REF!,"")</f>
        <v>#REF!</v>
      </c>
      <c r="M3809" s="114" t="e">
        <f>IF(Produit_Tarif_Stock!#REF!&lt;&gt;0,Produit_Tarif_Stock!#REF!,"")</f>
        <v>#REF!</v>
      </c>
      <c r="N3809" s="454"/>
      <c r="P3809" s="2" t="e">
        <f>IF(Produit_Tarif_Stock!#REF!&lt;&gt;0,Produit_Tarif_Stock!#REF!,"")</f>
        <v>#REF!</v>
      </c>
      <c r="Q3809" s="518" t="e">
        <f>IF(Produit_Tarif_Stock!#REF!&lt;&gt;0,(E3809-(E3809*H3809)-Produit_Tarif_Stock!#REF!)/Produit_Tarif_Stock!#REF!*100,(E3809-(E3809*H3809)-Produit_Tarif_Stock!#REF!)/Produit_Tarif_Stock!#REF!*100)</f>
        <v>#REF!</v>
      </c>
      <c r="R3809" s="523">
        <f t="shared" si="121"/>
        <v>0</v>
      </c>
      <c r="S3809" s="524" t="e">
        <f>Produit_Tarif_Stock!#REF!</f>
        <v>#REF!</v>
      </c>
    </row>
    <row r="3810" spans="1:19" ht="24.75" customHeight="1">
      <c r="A3810" s="228" t="e">
        <f>Produit_Tarif_Stock!#REF!</f>
        <v>#REF!</v>
      </c>
      <c r="B3810" s="118" t="e">
        <f>IF(Produit_Tarif_Stock!#REF!&lt;&gt;"",Produit_Tarif_Stock!#REF!,"")</f>
        <v>#REF!</v>
      </c>
      <c r="C3810" s="502" t="e">
        <f>IF(Produit_Tarif_Stock!#REF!&lt;&gt;"",Produit_Tarif_Stock!#REF!,"")</f>
        <v>#REF!</v>
      </c>
      <c r="D3810" s="505" t="e">
        <f>IF(Produit_Tarif_Stock!#REF!&lt;&gt;"",Produit_Tarif_Stock!#REF!,"")</f>
        <v>#REF!</v>
      </c>
      <c r="E3810" s="514" t="e">
        <f>IF(Produit_Tarif_Stock!#REF!&lt;&gt;0,Produit_Tarif_Stock!#REF!,"")</f>
        <v>#REF!</v>
      </c>
      <c r="F3810" s="2" t="e">
        <f>IF(Produit_Tarif_Stock!#REF!&lt;&gt;"",Produit_Tarif_Stock!#REF!,"")</f>
        <v>#REF!</v>
      </c>
      <c r="G3810" s="506" t="e">
        <f>IF(Produit_Tarif_Stock!#REF!&lt;&gt;0,Produit_Tarif_Stock!#REF!,"")</f>
        <v>#REF!</v>
      </c>
      <c r="I3810" s="506" t="str">
        <f t="shared" si="120"/>
        <v/>
      </c>
      <c r="J3810" s="2" t="e">
        <f>IF(Produit_Tarif_Stock!#REF!&lt;&gt;0,Produit_Tarif_Stock!#REF!,"")</f>
        <v>#REF!</v>
      </c>
      <c r="K3810" s="2" t="e">
        <f>IF(Produit_Tarif_Stock!#REF!&lt;&gt;0,Produit_Tarif_Stock!#REF!,"")</f>
        <v>#REF!</v>
      </c>
      <c r="L3810" s="114" t="e">
        <f>IF(Produit_Tarif_Stock!#REF!&lt;&gt;0,Produit_Tarif_Stock!#REF!,"")</f>
        <v>#REF!</v>
      </c>
      <c r="M3810" s="114" t="e">
        <f>IF(Produit_Tarif_Stock!#REF!&lt;&gt;0,Produit_Tarif_Stock!#REF!,"")</f>
        <v>#REF!</v>
      </c>
      <c r="N3810" s="454"/>
      <c r="P3810" s="2" t="e">
        <f>IF(Produit_Tarif_Stock!#REF!&lt;&gt;0,Produit_Tarif_Stock!#REF!,"")</f>
        <v>#REF!</v>
      </c>
      <c r="Q3810" s="518" t="e">
        <f>IF(Produit_Tarif_Stock!#REF!&lt;&gt;0,(E3810-(E3810*H3810)-Produit_Tarif_Stock!#REF!)/Produit_Tarif_Stock!#REF!*100,(E3810-(E3810*H3810)-Produit_Tarif_Stock!#REF!)/Produit_Tarif_Stock!#REF!*100)</f>
        <v>#REF!</v>
      </c>
      <c r="R3810" s="523">
        <f t="shared" si="121"/>
        <v>0</v>
      </c>
      <c r="S3810" s="524" t="e">
        <f>Produit_Tarif_Stock!#REF!</f>
        <v>#REF!</v>
      </c>
    </row>
    <row r="3811" spans="1:19" ht="24.75" customHeight="1">
      <c r="A3811" s="228" t="e">
        <f>Produit_Tarif_Stock!#REF!</f>
        <v>#REF!</v>
      </c>
      <c r="B3811" s="118" t="e">
        <f>IF(Produit_Tarif_Stock!#REF!&lt;&gt;"",Produit_Tarif_Stock!#REF!,"")</f>
        <v>#REF!</v>
      </c>
      <c r="C3811" s="502" t="e">
        <f>IF(Produit_Tarif_Stock!#REF!&lt;&gt;"",Produit_Tarif_Stock!#REF!,"")</f>
        <v>#REF!</v>
      </c>
      <c r="D3811" s="505" t="e">
        <f>IF(Produit_Tarif_Stock!#REF!&lt;&gt;"",Produit_Tarif_Stock!#REF!,"")</f>
        <v>#REF!</v>
      </c>
      <c r="E3811" s="514" t="e">
        <f>IF(Produit_Tarif_Stock!#REF!&lt;&gt;0,Produit_Tarif_Stock!#REF!,"")</f>
        <v>#REF!</v>
      </c>
      <c r="F3811" s="2" t="e">
        <f>IF(Produit_Tarif_Stock!#REF!&lt;&gt;"",Produit_Tarif_Stock!#REF!,"")</f>
        <v>#REF!</v>
      </c>
      <c r="G3811" s="506" t="e">
        <f>IF(Produit_Tarif_Stock!#REF!&lt;&gt;0,Produit_Tarif_Stock!#REF!,"")</f>
        <v>#REF!</v>
      </c>
      <c r="I3811" s="506" t="str">
        <f t="shared" si="120"/>
        <v/>
      </c>
      <c r="J3811" s="2" t="e">
        <f>IF(Produit_Tarif_Stock!#REF!&lt;&gt;0,Produit_Tarif_Stock!#REF!,"")</f>
        <v>#REF!</v>
      </c>
      <c r="K3811" s="2" t="e">
        <f>IF(Produit_Tarif_Stock!#REF!&lt;&gt;0,Produit_Tarif_Stock!#REF!,"")</f>
        <v>#REF!</v>
      </c>
      <c r="L3811" s="114" t="e">
        <f>IF(Produit_Tarif_Stock!#REF!&lt;&gt;0,Produit_Tarif_Stock!#REF!,"")</f>
        <v>#REF!</v>
      </c>
      <c r="M3811" s="114" t="e">
        <f>IF(Produit_Tarif_Stock!#REF!&lt;&gt;0,Produit_Tarif_Stock!#REF!,"")</f>
        <v>#REF!</v>
      </c>
      <c r="N3811" s="454"/>
      <c r="P3811" s="2" t="e">
        <f>IF(Produit_Tarif_Stock!#REF!&lt;&gt;0,Produit_Tarif_Stock!#REF!,"")</f>
        <v>#REF!</v>
      </c>
      <c r="Q3811" s="518" t="e">
        <f>IF(Produit_Tarif_Stock!#REF!&lt;&gt;0,(E3811-(E3811*H3811)-Produit_Tarif_Stock!#REF!)/Produit_Tarif_Stock!#REF!*100,(E3811-(E3811*H3811)-Produit_Tarif_Stock!#REF!)/Produit_Tarif_Stock!#REF!*100)</f>
        <v>#REF!</v>
      </c>
      <c r="R3811" s="523">
        <f t="shared" si="121"/>
        <v>0</v>
      </c>
      <c r="S3811" s="524" t="e">
        <f>Produit_Tarif_Stock!#REF!</f>
        <v>#REF!</v>
      </c>
    </row>
    <row r="3812" spans="1:19" ht="24.75" customHeight="1">
      <c r="A3812" s="228" t="e">
        <f>Produit_Tarif_Stock!#REF!</f>
        <v>#REF!</v>
      </c>
      <c r="B3812" s="118" t="e">
        <f>IF(Produit_Tarif_Stock!#REF!&lt;&gt;"",Produit_Tarif_Stock!#REF!,"")</f>
        <v>#REF!</v>
      </c>
      <c r="C3812" s="502" t="e">
        <f>IF(Produit_Tarif_Stock!#REF!&lt;&gt;"",Produit_Tarif_Stock!#REF!,"")</f>
        <v>#REF!</v>
      </c>
      <c r="D3812" s="505" t="e">
        <f>IF(Produit_Tarif_Stock!#REF!&lt;&gt;"",Produit_Tarif_Stock!#REF!,"")</f>
        <v>#REF!</v>
      </c>
      <c r="E3812" s="514" t="e">
        <f>IF(Produit_Tarif_Stock!#REF!&lt;&gt;0,Produit_Tarif_Stock!#REF!,"")</f>
        <v>#REF!</v>
      </c>
      <c r="F3812" s="2" t="e">
        <f>IF(Produit_Tarif_Stock!#REF!&lt;&gt;"",Produit_Tarif_Stock!#REF!,"")</f>
        <v>#REF!</v>
      </c>
      <c r="G3812" s="506" t="e">
        <f>IF(Produit_Tarif_Stock!#REF!&lt;&gt;0,Produit_Tarif_Stock!#REF!,"")</f>
        <v>#REF!</v>
      </c>
      <c r="I3812" s="506" t="str">
        <f t="shared" si="120"/>
        <v/>
      </c>
      <c r="J3812" s="2" t="e">
        <f>IF(Produit_Tarif_Stock!#REF!&lt;&gt;0,Produit_Tarif_Stock!#REF!,"")</f>
        <v>#REF!</v>
      </c>
      <c r="K3812" s="2" t="e">
        <f>IF(Produit_Tarif_Stock!#REF!&lt;&gt;0,Produit_Tarif_Stock!#REF!,"")</f>
        <v>#REF!</v>
      </c>
      <c r="L3812" s="114" t="e">
        <f>IF(Produit_Tarif_Stock!#REF!&lt;&gt;0,Produit_Tarif_Stock!#REF!,"")</f>
        <v>#REF!</v>
      </c>
      <c r="M3812" s="114" t="e">
        <f>IF(Produit_Tarif_Stock!#REF!&lt;&gt;0,Produit_Tarif_Stock!#REF!,"")</f>
        <v>#REF!</v>
      </c>
      <c r="N3812" s="454"/>
      <c r="P3812" s="2" t="e">
        <f>IF(Produit_Tarif_Stock!#REF!&lt;&gt;0,Produit_Tarif_Stock!#REF!,"")</f>
        <v>#REF!</v>
      </c>
      <c r="Q3812" s="518" t="e">
        <f>IF(Produit_Tarif_Stock!#REF!&lt;&gt;0,(E3812-(E3812*H3812)-Produit_Tarif_Stock!#REF!)/Produit_Tarif_Stock!#REF!*100,(E3812-(E3812*H3812)-Produit_Tarif_Stock!#REF!)/Produit_Tarif_Stock!#REF!*100)</f>
        <v>#REF!</v>
      </c>
      <c r="R3812" s="523">
        <f t="shared" si="121"/>
        <v>0</v>
      </c>
      <c r="S3812" s="524" t="e">
        <f>Produit_Tarif_Stock!#REF!</f>
        <v>#REF!</v>
      </c>
    </row>
    <row r="3813" spans="1:19" ht="24.75" customHeight="1">
      <c r="A3813" s="228" t="e">
        <f>Produit_Tarif_Stock!#REF!</f>
        <v>#REF!</v>
      </c>
      <c r="B3813" s="118" t="e">
        <f>IF(Produit_Tarif_Stock!#REF!&lt;&gt;"",Produit_Tarif_Stock!#REF!,"")</f>
        <v>#REF!</v>
      </c>
      <c r="C3813" s="502" t="e">
        <f>IF(Produit_Tarif_Stock!#REF!&lt;&gt;"",Produit_Tarif_Stock!#REF!,"")</f>
        <v>#REF!</v>
      </c>
      <c r="D3813" s="505" t="e">
        <f>IF(Produit_Tarif_Stock!#REF!&lt;&gt;"",Produit_Tarif_Stock!#REF!,"")</f>
        <v>#REF!</v>
      </c>
      <c r="E3813" s="514" t="e">
        <f>IF(Produit_Tarif_Stock!#REF!&lt;&gt;0,Produit_Tarif_Stock!#REF!,"")</f>
        <v>#REF!</v>
      </c>
      <c r="F3813" s="2" t="e">
        <f>IF(Produit_Tarif_Stock!#REF!&lt;&gt;"",Produit_Tarif_Stock!#REF!,"")</f>
        <v>#REF!</v>
      </c>
      <c r="G3813" s="506" t="e">
        <f>IF(Produit_Tarif_Stock!#REF!&lt;&gt;0,Produit_Tarif_Stock!#REF!,"")</f>
        <v>#REF!</v>
      </c>
      <c r="I3813" s="506" t="str">
        <f t="shared" si="120"/>
        <v/>
      </c>
      <c r="J3813" s="2" t="e">
        <f>IF(Produit_Tarif_Stock!#REF!&lt;&gt;0,Produit_Tarif_Stock!#REF!,"")</f>
        <v>#REF!</v>
      </c>
      <c r="K3813" s="2" t="e">
        <f>IF(Produit_Tarif_Stock!#REF!&lt;&gt;0,Produit_Tarif_Stock!#REF!,"")</f>
        <v>#REF!</v>
      </c>
      <c r="L3813" s="114" t="e">
        <f>IF(Produit_Tarif_Stock!#REF!&lt;&gt;0,Produit_Tarif_Stock!#REF!,"")</f>
        <v>#REF!</v>
      </c>
      <c r="M3813" s="114" t="e">
        <f>IF(Produit_Tarif_Stock!#REF!&lt;&gt;0,Produit_Tarif_Stock!#REF!,"")</f>
        <v>#REF!</v>
      </c>
      <c r="N3813" s="454"/>
      <c r="P3813" s="2" t="e">
        <f>IF(Produit_Tarif_Stock!#REF!&lt;&gt;0,Produit_Tarif_Stock!#REF!,"")</f>
        <v>#REF!</v>
      </c>
      <c r="Q3813" s="518" t="e">
        <f>IF(Produit_Tarif_Stock!#REF!&lt;&gt;0,(E3813-(E3813*H3813)-Produit_Tarif_Stock!#REF!)/Produit_Tarif_Stock!#REF!*100,(E3813-(E3813*H3813)-Produit_Tarif_Stock!#REF!)/Produit_Tarif_Stock!#REF!*100)</f>
        <v>#REF!</v>
      </c>
      <c r="R3813" s="523">
        <f t="shared" si="121"/>
        <v>0</v>
      </c>
      <c r="S3813" s="524" t="e">
        <f>Produit_Tarif_Stock!#REF!</f>
        <v>#REF!</v>
      </c>
    </row>
    <row r="3814" spans="1:19" ht="24.75" customHeight="1">
      <c r="A3814" s="228" t="e">
        <f>Produit_Tarif_Stock!#REF!</f>
        <v>#REF!</v>
      </c>
      <c r="B3814" s="118" t="e">
        <f>IF(Produit_Tarif_Stock!#REF!&lt;&gt;"",Produit_Tarif_Stock!#REF!,"")</f>
        <v>#REF!</v>
      </c>
      <c r="C3814" s="502" t="e">
        <f>IF(Produit_Tarif_Stock!#REF!&lt;&gt;"",Produit_Tarif_Stock!#REF!,"")</f>
        <v>#REF!</v>
      </c>
      <c r="D3814" s="505" t="e">
        <f>IF(Produit_Tarif_Stock!#REF!&lt;&gt;"",Produit_Tarif_Stock!#REF!,"")</f>
        <v>#REF!</v>
      </c>
      <c r="E3814" s="514" t="e">
        <f>IF(Produit_Tarif_Stock!#REF!&lt;&gt;0,Produit_Tarif_Stock!#REF!,"")</f>
        <v>#REF!</v>
      </c>
      <c r="F3814" s="2" t="e">
        <f>IF(Produit_Tarif_Stock!#REF!&lt;&gt;"",Produit_Tarif_Stock!#REF!,"")</f>
        <v>#REF!</v>
      </c>
      <c r="G3814" s="506" t="e">
        <f>IF(Produit_Tarif_Stock!#REF!&lt;&gt;0,Produit_Tarif_Stock!#REF!,"")</f>
        <v>#REF!</v>
      </c>
      <c r="I3814" s="506" t="str">
        <f t="shared" si="120"/>
        <v/>
      </c>
      <c r="J3814" s="2" t="e">
        <f>IF(Produit_Tarif_Stock!#REF!&lt;&gt;0,Produit_Tarif_Stock!#REF!,"")</f>
        <v>#REF!</v>
      </c>
      <c r="K3814" s="2" t="e">
        <f>IF(Produit_Tarif_Stock!#REF!&lt;&gt;0,Produit_Tarif_Stock!#REF!,"")</f>
        <v>#REF!</v>
      </c>
      <c r="L3814" s="114" t="e">
        <f>IF(Produit_Tarif_Stock!#REF!&lt;&gt;0,Produit_Tarif_Stock!#REF!,"")</f>
        <v>#REF!</v>
      </c>
      <c r="M3814" s="114" t="e">
        <f>IF(Produit_Tarif_Stock!#REF!&lt;&gt;0,Produit_Tarif_Stock!#REF!,"")</f>
        <v>#REF!</v>
      </c>
      <c r="N3814" s="454"/>
      <c r="P3814" s="2" t="e">
        <f>IF(Produit_Tarif_Stock!#REF!&lt;&gt;0,Produit_Tarif_Stock!#REF!,"")</f>
        <v>#REF!</v>
      </c>
      <c r="Q3814" s="518" t="e">
        <f>IF(Produit_Tarif_Stock!#REF!&lt;&gt;0,(E3814-(E3814*H3814)-Produit_Tarif_Stock!#REF!)/Produit_Tarif_Stock!#REF!*100,(E3814-(E3814*H3814)-Produit_Tarif_Stock!#REF!)/Produit_Tarif_Stock!#REF!*100)</f>
        <v>#REF!</v>
      </c>
      <c r="R3814" s="523">
        <f t="shared" si="121"/>
        <v>0</v>
      </c>
      <c r="S3814" s="524" t="e">
        <f>Produit_Tarif_Stock!#REF!</f>
        <v>#REF!</v>
      </c>
    </row>
    <row r="3815" spans="1:19" ht="24.75" customHeight="1">
      <c r="A3815" s="228" t="e">
        <f>Produit_Tarif_Stock!#REF!</f>
        <v>#REF!</v>
      </c>
      <c r="B3815" s="118" t="e">
        <f>IF(Produit_Tarif_Stock!#REF!&lt;&gt;"",Produit_Tarif_Stock!#REF!,"")</f>
        <v>#REF!</v>
      </c>
      <c r="C3815" s="502" t="e">
        <f>IF(Produit_Tarif_Stock!#REF!&lt;&gt;"",Produit_Tarif_Stock!#REF!,"")</f>
        <v>#REF!</v>
      </c>
      <c r="D3815" s="505" t="e">
        <f>IF(Produit_Tarif_Stock!#REF!&lt;&gt;"",Produit_Tarif_Stock!#REF!,"")</f>
        <v>#REF!</v>
      </c>
      <c r="E3815" s="514" t="e">
        <f>IF(Produit_Tarif_Stock!#REF!&lt;&gt;0,Produit_Tarif_Stock!#REF!,"")</f>
        <v>#REF!</v>
      </c>
      <c r="F3815" s="2" t="e">
        <f>IF(Produit_Tarif_Stock!#REF!&lt;&gt;"",Produit_Tarif_Stock!#REF!,"")</f>
        <v>#REF!</v>
      </c>
      <c r="G3815" s="506" t="e">
        <f>IF(Produit_Tarif_Stock!#REF!&lt;&gt;0,Produit_Tarif_Stock!#REF!,"")</f>
        <v>#REF!</v>
      </c>
      <c r="I3815" s="506" t="str">
        <f t="shared" si="120"/>
        <v/>
      </c>
      <c r="J3815" s="2" t="e">
        <f>IF(Produit_Tarif_Stock!#REF!&lt;&gt;0,Produit_Tarif_Stock!#REF!,"")</f>
        <v>#REF!</v>
      </c>
      <c r="K3815" s="2" t="e">
        <f>IF(Produit_Tarif_Stock!#REF!&lt;&gt;0,Produit_Tarif_Stock!#REF!,"")</f>
        <v>#REF!</v>
      </c>
      <c r="L3815" s="114" t="e">
        <f>IF(Produit_Tarif_Stock!#REF!&lt;&gt;0,Produit_Tarif_Stock!#REF!,"")</f>
        <v>#REF!</v>
      </c>
      <c r="M3815" s="114" t="e">
        <f>IF(Produit_Tarif_Stock!#REF!&lt;&gt;0,Produit_Tarif_Stock!#REF!,"")</f>
        <v>#REF!</v>
      </c>
      <c r="N3815" s="454"/>
      <c r="P3815" s="2" t="e">
        <f>IF(Produit_Tarif_Stock!#REF!&lt;&gt;0,Produit_Tarif_Stock!#REF!,"")</f>
        <v>#REF!</v>
      </c>
      <c r="Q3815" s="518" t="e">
        <f>IF(Produit_Tarif_Stock!#REF!&lt;&gt;0,(E3815-(E3815*H3815)-Produit_Tarif_Stock!#REF!)/Produit_Tarif_Stock!#REF!*100,(E3815-(E3815*H3815)-Produit_Tarif_Stock!#REF!)/Produit_Tarif_Stock!#REF!*100)</f>
        <v>#REF!</v>
      </c>
      <c r="R3815" s="523">
        <f t="shared" si="121"/>
        <v>0</v>
      </c>
      <c r="S3815" s="524" t="e">
        <f>Produit_Tarif_Stock!#REF!</f>
        <v>#REF!</v>
      </c>
    </row>
    <row r="3816" spans="1:19" ht="24.75" customHeight="1">
      <c r="A3816" s="228" t="e">
        <f>Produit_Tarif_Stock!#REF!</f>
        <v>#REF!</v>
      </c>
      <c r="B3816" s="118" t="e">
        <f>IF(Produit_Tarif_Stock!#REF!&lt;&gt;"",Produit_Tarif_Stock!#REF!,"")</f>
        <v>#REF!</v>
      </c>
      <c r="C3816" s="502" t="e">
        <f>IF(Produit_Tarif_Stock!#REF!&lt;&gt;"",Produit_Tarif_Stock!#REF!,"")</f>
        <v>#REF!</v>
      </c>
      <c r="D3816" s="505" t="e">
        <f>IF(Produit_Tarif_Stock!#REF!&lt;&gt;"",Produit_Tarif_Stock!#REF!,"")</f>
        <v>#REF!</v>
      </c>
      <c r="E3816" s="514" t="e">
        <f>IF(Produit_Tarif_Stock!#REF!&lt;&gt;0,Produit_Tarif_Stock!#REF!,"")</f>
        <v>#REF!</v>
      </c>
      <c r="F3816" s="2" t="e">
        <f>IF(Produit_Tarif_Stock!#REF!&lt;&gt;"",Produit_Tarif_Stock!#REF!,"")</f>
        <v>#REF!</v>
      </c>
      <c r="G3816" s="506" t="e">
        <f>IF(Produit_Tarif_Stock!#REF!&lt;&gt;0,Produit_Tarif_Stock!#REF!,"")</f>
        <v>#REF!</v>
      </c>
      <c r="I3816" s="506" t="str">
        <f t="shared" si="120"/>
        <v/>
      </c>
      <c r="J3816" s="2" t="e">
        <f>IF(Produit_Tarif_Stock!#REF!&lt;&gt;0,Produit_Tarif_Stock!#REF!,"")</f>
        <v>#REF!</v>
      </c>
      <c r="K3816" s="2" t="e">
        <f>IF(Produit_Tarif_Stock!#REF!&lt;&gt;0,Produit_Tarif_Stock!#REF!,"")</f>
        <v>#REF!</v>
      </c>
      <c r="L3816" s="114" t="e">
        <f>IF(Produit_Tarif_Stock!#REF!&lt;&gt;0,Produit_Tarif_Stock!#REF!,"")</f>
        <v>#REF!</v>
      </c>
      <c r="M3816" s="114" t="e">
        <f>IF(Produit_Tarif_Stock!#REF!&lt;&gt;0,Produit_Tarif_Stock!#REF!,"")</f>
        <v>#REF!</v>
      </c>
      <c r="N3816" s="454"/>
      <c r="P3816" s="2" t="e">
        <f>IF(Produit_Tarif_Stock!#REF!&lt;&gt;0,Produit_Tarif_Stock!#REF!,"")</f>
        <v>#REF!</v>
      </c>
      <c r="Q3816" s="518" t="e">
        <f>IF(Produit_Tarif_Stock!#REF!&lt;&gt;0,(E3816-(E3816*H3816)-Produit_Tarif_Stock!#REF!)/Produit_Tarif_Stock!#REF!*100,(E3816-(E3816*H3816)-Produit_Tarif_Stock!#REF!)/Produit_Tarif_Stock!#REF!*100)</f>
        <v>#REF!</v>
      </c>
      <c r="R3816" s="523">
        <f t="shared" si="121"/>
        <v>0</v>
      </c>
      <c r="S3816" s="524" t="e">
        <f>Produit_Tarif_Stock!#REF!</f>
        <v>#REF!</v>
      </c>
    </row>
    <row r="3817" spans="1:19" ht="24.75" customHeight="1">
      <c r="A3817" s="228" t="e">
        <f>Produit_Tarif_Stock!#REF!</f>
        <v>#REF!</v>
      </c>
      <c r="B3817" s="118" t="e">
        <f>IF(Produit_Tarif_Stock!#REF!&lt;&gt;"",Produit_Tarif_Stock!#REF!,"")</f>
        <v>#REF!</v>
      </c>
      <c r="C3817" s="502" t="e">
        <f>IF(Produit_Tarif_Stock!#REF!&lt;&gt;"",Produit_Tarif_Stock!#REF!,"")</f>
        <v>#REF!</v>
      </c>
      <c r="D3817" s="505" t="e">
        <f>IF(Produit_Tarif_Stock!#REF!&lt;&gt;"",Produit_Tarif_Stock!#REF!,"")</f>
        <v>#REF!</v>
      </c>
      <c r="E3817" s="514" t="e">
        <f>IF(Produit_Tarif_Stock!#REF!&lt;&gt;0,Produit_Tarif_Stock!#REF!,"")</f>
        <v>#REF!</v>
      </c>
      <c r="F3817" s="2" t="e">
        <f>IF(Produit_Tarif_Stock!#REF!&lt;&gt;"",Produit_Tarif_Stock!#REF!,"")</f>
        <v>#REF!</v>
      </c>
      <c r="G3817" s="506" t="e">
        <f>IF(Produit_Tarif_Stock!#REF!&lt;&gt;0,Produit_Tarif_Stock!#REF!,"")</f>
        <v>#REF!</v>
      </c>
      <c r="I3817" s="506" t="str">
        <f t="shared" si="120"/>
        <v/>
      </c>
      <c r="J3817" s="2" t="e">
        <f>IF(Produit_Tarif_Stock!#REF!&lt;&gt;0,Produit_Tarif_Stock!#REF!,"")</f>
        <v>#REF!</v>
      </c>
      <c r="K3817" s="2" t="e">
        <f>IF(Produit_Tarif_Stock!#REF!&lt;&gt;0,Produit_Tarif_Stock!#REF!,"")</f>
        <v>#REF!</v>
      </c>
      <c r="L3817" s="114" t="e">
        <f>IF(Produit_Tarif_Stock!#REF!&lt;&gt;0,Produit_Tarif_Stock!#REF!,"")</f>
        <v>#REF!</v>
      </c>
      <c r="M3817" s="114" t="e">
        <f>IF(Produit_Tarif_Stock!#REF!&lt;&gt;0,Produit_Tarif_Stock!#REF!,"")</f>
        <v>#REF!</v>
      </c>
      <c r="N3817" s="454"/>
      <c r="P3817" s="2" t="e">
        <f>IF(Produit_Tarif_Stock!#REF!&lt;&gt;0,Produit_Tarif_Stock!#REF!,"")</f>
        <v>#REF!</v>
      </c>
      <c r="Q3817" s="518" t="e">
        <f>IF(Produit_Tarif_Stock!#REF!&lt;&gt;0,(E3817-(E3817*H3817)-Produit_Tarif_Stock!#REF!)/Produit_Tarif_Stock!#REF!*100,(E3817-(E3817*H3817)-Produit_Tarif_Stock!#REF!)/Produit_Tarif_Stock!#REF!*100)</f>
        <v>#REF!</v>
      </c>
      <c r="R3817" s="523">
        <f t="shared" si="121"/>
        <v>0</v>
      </c>
      <c r="S3817" s="524" t="e">
        <f>Produit_Tarif_Stock!#REF!</f>
        <v>#REF!</v>
      </c>
    </row>
    <row r="3818" spans="1:19" ht="24.75" customHeight="1">
      <c r="A3818" s="228" t="e">
        <f>Produit_Tarif_Stock!#REF!</f>
        <v>#REF!</v>
      </c>
      <c r="B3818" s="118" t="e">
        <f>IF(Produit_Tarif_Stock!#REF!&lt;&gt;"",Produit_Tarif_Stock!#REF!,"")</f>
        <v>#REF!</v>
      </c>
      <c r="C3818" s="502" t="e">
        <f>IF(Produit_Tarif_Stock!#REF!&lt;&gt;"",Produit_Tarif_Stock!#REF!,"")</f>
        <v>#REF!</v>
      </c>
      <c r="D3818" s="505" t="e">
        <f>IF(Produit_Tarif_Stock!#REF!&lt;&gt;"",Produit_Tarif_Stock!#REF!,"")</f>
        <v>#REF!</v>
      </c>
      <c r="E3818" s="514" t="e">
        <f>IF(Produit_Tarif_Stock!#REF!&lt;&gt;0,Produit_Tarif_Stock!#REF!,"")</f>
        <v>#REF!</v>
      </c>
      <c r="F3818" s="2" t="e">
        <f>IF(Produit_Tarif_Stock!#REF!&lt;&gt;"",Produit_Tarif_Stock!#REF!,"")</f>
        <v>#REF!</v>
      </c>
      <c r="G3818" s="506" t="e">
        <f>IF(Produit_Tarif_Stock!#REF!&lt;&gt;0,Produit_Tarif_Stock!#REF!,"")</f>
        <v>#REF!</v>
      </c>
      <c r="I3818" s="506" t="str">
        <f t="shared" si="120"/>
        <v/>
      </c>
      <c r="J3818" s="2" t="e">
        <f>IF(Produit_Tarif_Stock!#REF!&lt;&gt;0,Produit_Tarif_Stock!#REF!,"")</f>
        <v>#REF!</v>
      </c>
      <c r="K3818" s="2" t="e">
        <f>IF(Produit_Tarif_Stock!#REF!&lt;&gt;0,Produit_Tarif_Stock!#REF!,"")</f>
        <v>#REF!</v>
      </c>
      <c r="L3818" s="114" t="e">
        <f>IF(Produit_Tarif_Stock!#REF!&lt;&gt;0,Produit_Tarif_Stock!#REF!,"")</f>
        <v>#REF!</v>
      </c>
      <c r="M3818" s="114" t="e">
        <f>IF(Produit_Tarif_Stock!#REF!&lt;&gt;0,Produit_Tarif_Stock!#REF!,"")</f>
        <v>#REF!</v>
      </c>
      <c r="N3818" s="454"/>
      <c r="P3818" s="2" t="e">
        <f>IF(Produit_Tarif_Stock!#REF!&lt;&gt;0,Produit_Tarif_Stock!#REF!,"")</f>
        <v>#REF!</v>
      </c>
      <c r="Q3818" s="518" t="e">
        <f>IF(Produit_Tarif_Stock!#REF!&lt;&gt;0,(E3818-(E3818*H3818)-Produit_Tarif_Stock!#REF!)/Produit_Tarif_Stock!#REF!*100,(E3818-(E3818*H3818)-Produit_Tarif_Stock!#REF!)/Produit_Tarif_Stock!#REF!*100)</f>
        <v>#REF!</v>
      </c>
      <c r="R3818" s="523">
        <f t="shared" si="121"/>
        <v>0</v>
      </c>
      <c r="S3818" s="524" t="e">
        <f>Produit_Tarif_Stock!#REF!</f>
        <v>#REF!</v>
      </c>
    </row>
    <row r="3819" spans="1:19" ht="24.75" customHeight="1">
      <c r="A3819" s="228" t="e">
        <f>Produit_Tarif_Stock!#REF!</f>
        <v>#REF!</v>
      </c>
      <c r="B3819" s="118" t="e">
        <f>IF(Produit_Tarif_Stock!#REF!&lt;&gt;"",Produit_Tarif_Stock!#REF!,"")</f>
        <v>#REF!</v>
      </c>
      <c r="C3819" s="502" t="e">
        <f>IF(Produit_Tarif_Stock!#REF!&lt;&gt;"",Produit_Tarif_Stock!#REF!,"")</f>
        <v>#REF!</v>
      </c>
      <c r="D3819" s="505" t="e">
        <f>IF(Produit_Tarif_Stock!#REF!&lt;&gt;"",Produit_Tarif_Stock!#REF!,"")</f>
        <v>#REF!</v>
      </c>
      <c r="E3819" s="514" t="e">
        <f>IF(Produit_Tarif_Stock!#REF!&lt;&gt;0,Produit_Tarif_Stock!#REF!,"")</f>
        <v>#REF!</v>
      </c>
      <c r="F3819" s="2" t="e">
        <f>IF(Produit_Tarif_Stock!#REF!&lt;&gt;"",Produit_Tarif_Stock!#REF!,"")</f>
        <v>#REF!</v>
      </c>
      <c r="G3819" s="506" t="e">
        <f>IF(Produit_Tarif_Stock!#REF!&lt;&gt;0,Produit_Tarif_Stock!#REF!,"")</f>
        <v>#REF!</v>
      </c>
      <c r="I3819" s="506" t="str">
        <f t="shared" si="120"/>
        <v/>
      </c>
      <c r="J3819" s="2" t="e">
        <f>IF(Produit_Tarif_Stock!#REF!&lt;&gt;0,Produit_Tarif_Stock!#REF!,"")</f>
        <v>#REF!</v>
      </c>
      <c r="K3819" s="2" t="e">
        <f>IF(Produit_Tarif_Stock!#REF!&lt;&gt;0,Produit_Tarif_Stock!#REF!,"")</f>
        <v>#REF!</v>
      </c>
      <c r="L3819" s="114" t="e">
        <f>IF(Produit_Tarif_Stock!#REF!&lt;&gt;0,Produit_Tarif_Stock!#REF!,"")</f>
        <v>#REF!</v>
      </c>
      <c r="M3819" s="114" t="e">
        <f>IF(Produit_Tarif_Stock!#REF!&lt;&gt;0,Produit_Tarif_Stock!#REF!,"")</f>
        <v>#REF!</v>
      </c>
      <c r="N3819" s="454"/>
      <c r="P3819" s="2" t="e">
        <f>IF(Produit_Tarif_Stock!#REF!&lt;&gt;0,Produit_Tarif_Stock!#REF!,"")</f>
        <v>#REF!</v>
      </c>
      <c r="Q3819" s="518" t="e">
        <f>IF(Produit_Tarif_Stock!#REF!&lt;&gt;0,(E3819-(E3819*H3819)-Produit_Tarif_Stock!#REF!)/Produit_Tarif_Stock!#REF!*100,(E3819-(E3819*H3819)-Produit_Tarif_Stock!#REF!)/Produit_Tarif_Stock!#REF!*100)</f>
        <v>#REF!</v>
      </c>
      <c r="R3819" s="523">
        <f t="shared" si="121"/>
        <v>0</v>
      </c>
      <c r="S3819" s="524" t="e">
        <f>Produit_Tarif_Stock!#REF!</f>
        <v>#REF!</v>
      </c>
    </row>
    <row r="3820" spans="1:19" ht="24.75" customHeight="1">
      <c r="A3820" s="228" t="e">
        <f>Produit_Tarif_Stock!#REF!</f>
        <v>#REF!</v>
      </c>
      <c r="B3820" s="118" t="e">
        <f>IF(Produit_Tarif_Stock!#REF!&lt;&gt;"",Produit_Tarif_Stock!#REF!,"")</f>
        <v>#REF!</v>
      </c>
      <c r="C3820" s="502" t="e">
        <f>IF(Produit_Tarif_Stock!#REF!&lt;&gt;"",Produit_Tarif_Stock!#REF!,"")</f>
        <v>#REF!</v>
      </c>
      <c r="D3820" s="505" t="e">
        <f>IF(Produit_Tarif_Stock!#REF!&lt;&gt;"",Produit_Tarif_Stock!#REF!,"")</f>
        <v>#REF!</v>
      </c>
      <c r="E3820" s="514" t="e">
        <f>IF(Produit_Tarif_Stock!#REF!&lt;&gt;0,Produit_Tarif_Stock!#REF!,"")</f>
        <v>#REF!</v>
      </c>
      <c r="F3820" s="2" t="e">
        <f>IF(Produit_Tarif_Stock!#REF!&lt;&gt;"",Produit_Tarif_Stock!#REF!,"")</f>
        <v>#REF!</v>
      </c>
      <c r="G3820" s="506" t="e">
        <f>IF(Produit_Tarif_Stock!#REF!&lt;&gt;0,Produit_Tarif_Stock!#REF!,"")</f>
        <v>#REF!</v>
      </c>
      <c r="I3820" s="506" t="str">
        <f t="shared" si="120"/>
        <v/>
      </c>
      <c r="J3820" s="2" t="e">
        <f>IF(Produit_Tarif_Stock!#REF!&lt;&gt;0,Produit_Tarif_Stock!#REF!,"")</f>
        <v>#REF!</v>
      </c>
      <c r="K3820" s="2" t="e">
        <f>IF(Produit_Tarif_Stock!#REF!&lt;&gt;0,Produit_Tarif_Stock!#REF!,"")</f>
        <v>#REF!</v>
      </c>
      <c r="L3820" s="114" t="e">
        <f>IF(Produit_Tarif_Stock!#REF!&lt;&gt;0,Produit_Tarif_Stock!#REF!,"")</f>
        <v>#REF!</v>
      </c>
      <c r="M3820" s="114" t="e">
        <f>IF(Produit_Tarif_Stock!#REF!&lt;&gt;0,Produit_Tarif_Stock!#REF!,"")</f>
        <v>#REF!</v>
      </c>
      <c r="N3820" s="454"/>
      <c r="P3820" s="2" t="e">
        <f>IF(Produit_Tarif_Stock!#REF!&lt;&gt;0,Produit_Tarif_Stock!#REF!,"")</f>
        <v>#REF!</v>
      </c>
      <c r="Q3820" s="518" t="e">
        <f>IF(Produit_Tarif_Stock!#REF!&lt;&gt;0,(E3820-(E3820*H3820)-Produit_Tarif_Stock!#REF!)/Produit_Tarif_Stock!#REF!*100,(E3820-(E3820*H3820)-Produit_Tarif_Stock!#REF!)/Produit_Tarif_Stock!#REF!*100)</f>
        <v>#REF!</v>
      </c>
      <c r="R3820" s="523">
        <f t="shared" si="121"/>
        <v>0</v>
      </c>
      <c r="S3820" s="524" t="e">
        <f>Produit_Tarif_Stock!#REF!</f>
        <v>#REF!</v>
      </c>
    </row>
    <row r="3821" spans="1:19" ht="24.75" customHeight="1">
      <c r="A3821" s="228" t="e">
        <f>Produit_Tarif_Stock!#REF!</f>
        <v>#REF!</v>
      </c>
      <c r="B3821" s="118" t="e">
        <f>IF(Produit_Tarif_Stock!#REF!&lt;&gt;"",Produit_Tarif_Stock!#REF!,"")</f>
        <v>#REF!</v>
      </c>
      <c r="C3821" s="502" t="e">
        <f>IF(Produit_Tarif_Stock!#REF!&lt;&gt;"",Produit_Tarif_Stock!#REF!,"")</f>
        <v>#REF!</v>
      </c>
      <c r="D3821" s="505" t="e">
        <f>IF(Produit_Tarif_Stock!#REF!&lt;&gt;"",Produit_Tarif_Stock!#REF!,"")</f>
        <v>#REF!</v>
      </c>
      <c r="E3821" s="514" t="e">
        <f>IF(Produit_Tarif_Stock!#REF!&lt;&gt;0,Produit_Tarif_Stock!#REF!,"")</f>
        <v>#REF!</v>
      </c>
      <c r="F3821" s="2" t="e">
        <f>IF(Produit_Tarif_Stock!#REF!&lt;&gt;"",Produit_Tarif_Stock!#REF!,"")</f>
        <v>#REF!</v>
      </c>
      <c r="G3821" s="506" t="e">
        <f>IF(Produit_Tarif_Stock!#REF!&lt;&gt;0,Produit_Tarif_Stock!#REF!,"")</f>
        <v>#REF!</v>
      </c>
      <c r="I3821" s="506" t="str">
        <f t="shared" si="120"/>
        <v/>
      </c>
      <c r="J3821" s="2" t="e">
        <f>IF(Produit_Tarif_Stock!#REF!&lt;&gt;0,Produit_Tarif_Stock!#REF!,"")</f>
        <v>#REF!</v>
      </c>
      <c r="K3821" s="2" t="e">
        <f>IF(Produit_Tarif_Stock!#REF!&lt;&gt;0,Produit_Tarif_Stock!#REF!,"")</f>
        <v>#REF!</v>
      </c>
      <c r="L3821" s="114" t="e">
        <f>IF(Produit_Tarif_Stock!#REF!&lt;&gt;0,Produit_Tarif_Stock!#REF!,"")</f>
        <v>#REF!</v>
      </c>
      <c r="M3821" s="114" t="e">
        <f>IF(Produit_Tarif_Stock!#REF!&lt;&gt;0,Produit_Tarif_Stock!#REF!,"")</f>
        <v>#REF!</v>
      </c>
      <c r="N3821" s="454"/>
      <c r="P3821" s="2" t="e">
        <f>IF(Produit_Tarif_Stock!#REF!&lt;&gt;0,Produit_Tarif_Stock!#REF!,"")</f>
        <v>#REF!</v>
      </c>
      <c r="Q3821" s="518" t="e">
        <f>IF(Produit_Tarif_Stock!#REF!&lt;&gt;0,(E3821-(E3821*H3821)-Produit_Tarif_Stock!#REF!)/Produit_Tarif_Stock!#REF!*100,(E3821-(E3821*H3821)-Produit_Tarif_Stock!#REF!)/Produit_Tarif_Stock!#REF!*100)</f>
        <v>#REF!</v>
      </c>
      <c r="R3821" s="523">
        <f t="shared" si="121"/>
        <v>0</v>
      </c>
      <c r="S3821" s="524" t="e">
        <f>Produit_Tarif_Stock!#REF!</f>
        <v>#REF!</v>
      </c>
    </row>
    <row r="3822" spans="1:19" ht="24.75" customHeight="1">
      <c r="A3822" s="228" t="e">
        <f>Produit_Tarif_Stock!#REF!</f>
        <v>#REF!</v>
      </c>
      <c r="B3822" s="118" t="e">
        <f>IF(Produit_Tarif_Stock!#REF!&lt;&gt;"",Produit_Tarif_Stock!#REF!,"")</f>
        <v>#REF!</v>
      </c>
      <c r="C3822" s="502" t="e">
        <f>IF(Produit_Tarif_Stock!#REF!&lt;&gt;"",Produit_Tarif_Stock!#REF!,"")</f>
        <v>#REF!</v>
      </c>
      <c r="D3822" s="505" t="e">
        <f>IF(Produit_Tarif_Stock!#REF!&lt;&gt;"",Produit_Tarif_Stock!#REF!,"")</f>
        <v>#REF!</v>
      </c>
      <c r="E3822" s="514" t="e">
        <f>IF(Produit_Tarif_Stock!#REF!&lt;&gt;0,Produit_Tarif_Stock!#REF!,"")</f>
        <v>#REF!</v>
      </c>
      <c r="F3822" s="2" t="e">
        <f>IF(Produit_Tarif_Stock!#REF!&lt;&gt;"",Produit_Tarif_Stock!#REF!,"")</f>
        <v>#REF!</v>
      </c>
      <c r="G3822" s="506" t="e">
        <f>IF(Produit_Tarif_Stock!#REF!&lt;&gt;0,Produit_Tarif_Stock!#REF!,"")</f>
        <v>#REF!</v>
      </c>
      <c r="I3822" s="506" t="str">
        <f t="shared" si="120"/>
        <v/>
      </c>
      <c r="J3822" s="2" t="e">
        <f>IF(Produit_Tarif_Stock!#REF!&lt;&gt;0,Produit_Tarif_Stock!#REF!,"")</f>
        <v>#REF!</v>
      </c>
      <c r="K3822" s="2" t="e">
        <f>IF(Produit_Tarif_Stock!#REF!&lt;&gt;0,Produit_Tarif_Stock!#REF!,"")</f>
        <v>#REF!</v>
      </c>
      <c r="L3822" s="114" t="e">
        <f>IF(Produit_Tarif_Stock!#REF!&lt;&gt;0,Produit_Tarif_Stock!#REF!,"")</f>
        <v>#REF!</v>
      </c>
      <c r="M3822" s="114" t="e">
        <f>IF(Produit_Tarif_Stock!#REF!&lt;&gt;0,Produit_Tarif_Stock!#REF!,"")</f>
        <v>#REF!</v>
      </c>
      <c r="N3822" s="454"/>
      <c r="P3822" s="2" t="e">
        <f>IF(Produit_Tarif_Stock!#REF!&lt;&gt;0,Produit_Tarif_Stock!#REF!,"")</f>
        <v>#REF!</v>
      </c>
      <c r="Q3822" s="518" t="e">
        <f>IF(Produit_Tarif_Stock!#REF!&lt;&gt;0,(E3822-(E3822*H3822)-Produit_Tarif_Stock!#REF!)/Produit_Tarif_Stock!#REF!*100,(E3822-(E3822*H3822)-Produit_Tarif_Stock!#REF!)/Produit_Tarif_Stock!#REF!*100)</f>
        <v>#REF!</v>
      </c>
      <c r="R3822" s="523">
        <f t="shared" si="121"/>
        <v>0</v>
      </c>
      <c r="S3822" s="524" t="e">
        <f>Produit_Tarif_Stock!#REF!</f>
        <v>#REF!</v>
      </c>
    </row>
    <row r="3823" spans="1:19" ht="24.75" customHeight="1">
      <c r="A3823" s="228" t="e">
        <f>Produit_Tarif_Stock!#REF!</f>
        <v>#REF!</v>
      </c>
      <c r="B3823" s="118" t="e">
        <f>IF(Produit_Tarif_Stock!#REF!&lt;&gt;"",Produit_Tarif_Stock!#REF!,"")</f>
        <v>#REF!</v>
      </c>
      <c r="C3823" s="502" t="e">
        <f>IF(Produit_Tarif_Stock!#REF!&lt;&gt;"",Produit_Tarif_Stock!#REF!,"")</f>
        <v>#REF!</v>
      </c>
      <c r="D3823" s="505" t="e">
        <f>IF(Produit_Tarif_Stock!#REF!&lt;&gt;"",Produit_Tarif_Stock!#REF!,"")</f>
        <v>#REF!</v>
      </c>
      <c r="E3823" s="514" t="e">
        <f>IF(Produit_Tarif_Stock!#REF!&lt;&gt;0,Produit_Tarif_Stock!#REF!,"")</f>
        <v>#REF!</v>
      </c>
      <c r="F3823" s="2" t="e">
        <f>IF(Produit_Tarif_Stock!#REF!&lt;&gt;"",Produit_Tarif_Stock!#REF!,"")</f>
        <v>#REF!</v>
      </c>
      <c r="G3823" s="506" t="e">
        <f>IF(Produit_Tarif_Stock!#REF!&lt;&gt;0,Produit_Tarif_Stock!#REF!,"")</f>
        <v>#REF!</v>
      </c>
      <c r="I3823" s="506" t="str">
        <f t="shared" si="120"/>
        <v/>
      </c>
      <c r="J3823" s="2" t="e">
        <f>IF(Produit_Tarif_Stock!#REF!&lt;&gt;0,Produit_Tarif_Stock!#REF!,"")</f>
        <v>#REF!</v>
      </c>
      <c r="K3823" s="2" t="e">
        <f>IF(Produit_Tarif_Stock!#REF!&lt;&gt;0,Produit_Tarif_Stock!#REF!,"")</f>
        <v>#REF!</v>
      </c>
      <c r="L3823" s="114" t="e">
        <f>IF(Produit_Tarif_Stock!#REF!&lt;&gt;0,Produit_Tarif_Stock!#REF!,"")</f>
        <v>#REF!</v>
      </c>
      <c r="M3823" s="114" t="e">
        <f>IF(Produit_Tarif_Stock!#REF!&lt;&gt;0,Produit_Tarif_Stock!#REF!,"")</f>
        <v>#REF!</v>
      </c>
      <c r="N3823" s="454"/>
      <c r="P3823" s="2" t="e">
        <f>IF(Produit_Tarif_Stock!#REF!&lt;&gt;0,Produit_Tarif_Stock!#REF!,"")</f>
        <v>#REF!</v>
      </c>
      <c r="Q3823" s="518" t="e">
        <f>IF(Produit_Tarif_Stock!#REF!&lt;&gt;0,(E3823-(E3823*H3823)-Produit_Tarif_Stock!#REF!)/Produit_Tarif_Stock!#REF!*100,(E3823-(E3823*H3823)-Produit_Tarif_Stock!#REF!)/Produit_Tarif_Stock!#REF!*100)</f>
        <v>#REF!</v>
      </c>
      <c r="R3823" s="523">
        <f t="shared" si="121"/>
        <v>0</v>
      </c>
      <c r="S3823" s="524" t="e">
        <f>Produit_Tarif_Stock!#REF!</f>
        <v>#REF!</v>
      </c>
    </row>
    <row r="3824" spans="1:19" ht="24.75" customHeight="1">
      <c r="A3824" s="228" t="e">
        <f>Produit_Tarif_Stock!#REF!</f>
        <v>#REF!</v>
      </c>
      <c r="B3824" s="118" t="e">
        <f>IF(Produit_Tarif_Stock!#REF!&lt;&gt;"",Produit_Tarif_Stock!#REF!,"")</f>
        <v>#REF!</v>
      </c>
      <c r="C3824" s="502" t="e">
        <f>IF(Produit_Tarif_Stock!#REF!&lt;&gt;"",Produit_Tarif_Stock!#REF!,"")</f>
        <v>#REF!</v>
      </c>
      <c r="D3824" s="505" t="e">
        <f>IF(Produit_Tarif_Stock!#REF!&lt;&gt;"",Produit_Tarif_Stock!#REF!,"")</f>
        <v>#REF!</v>
      </c>
      <c r="E3824" s="514" t="e">
        <f>IF(Produit_Tarif_Stock!#REF!&lt;&gt;0,Produit_Tarif_Stock!#REF!,"")</f>
        <v>#REF!</v>
      </c>
      <c r="F3824" s="2" t="e">
        <f>IF(Produit_Tarif_Stock!#REF!&lt;&gt;"",Produit_Tarif_Stock!#REF!,"")</f>
        <v>#REF!</v>
      </c>
      <c r="G3824" s="506" t="e">
        <f>IF(Produit_Tarif_Stock!#REF!&lt;&gt;0,Produit_Tarif_Stock!#REF!,"")</f>
        <v>#REF!</v>
      </c>
      <c r="I3824" s="506" t="str">
        <f t="shared" si="120"/>
        <v/>
      </c>
      <c r="J3824" s="2" t="e">
        <f>IF(Produit_Tarif_Stock!#REF!&lt;&gt;0,Produit_Tarif_Stock!#REF!,"")</f>
        <v>#REF!</v>
      </c>
      <c r="K3824" s="2" t="e">
        <f>IF(Produit_Tarif_Stock!#REF!&lt;&gt;0,Produit_Tarif_Stock!#REF!,"")</f>
        <v>#REF!</v>
      </c>
      <c r="L3824" s="114" t="e">
        <f>IF(Produit_Tarif_Stock!#REF!&lt;&gt;0,Produit_Tarif_Stock!#REF!,"")</f>
        <v>#REF!</v>
      </c>
      <c r="M3824" s="114" t="e">
        <f>IF(Produit_Tarif_Stock!#REF!&lt;&gt;0,Produit_Tarif_Stock!#REF!,"")</f>
        <v>#REF!</v>
      </c>
      <c r="N3824" s="454"/>
      <c r="P3824" s="2" t="e">
        <f>IF(Produit_Tarif_Stock!#REF!&lt;&gt;0,Produit_Tarif_Stock!#REF!,"")</f>
        <v>#REF!</v>
      </c>
      <c r="Q3824" s="518" t="e">
        <f>IF(Produit_Tarif_Stock!#REF!&lt;&gt;0,(E3824-(E3824*H3824)-Produit_Tarif_Stock!#REF!)/Produit_Tarif_Stock!#REF!*100,(E3824-(E3824*H3824)-Produit_Tarif_Stock!#REF!)/Produit_Tarif_Stock!#REF!*100)</f>
        <v>#REF!</v>
      </c>
      <c r="R3824" s="523">
        <f t="shared" si="121"/>
        <v>0</v>
      </c>
      <c r="S3824" s="524" t="e">
        <f>Produit_Tarif_Stock!#REF!</f>
        <v>#REF!</v>
      </c>
    </row>
    <row r="3825" spans="1:19" ht="24.75" customHeight="1">
      <c r="A3825" s="228" t="e">
        <f>Produit_Tarif_Stock!#REF!</f>
        <v>#REF!</v>
      </c>
      <c r="B3825" s="118" t="e">
        <f>IF(Produit_Tarif_Stock!#REF!&lt;&gt;"",Produit_Tarif_Stock!#REF!,"")</f>
        <v>#REF!</v>
      </c>
      <c r="C3825" s="502" t="e">
        <f>IF(Produit_Tarif_Stock!#REF!&lt;&gt;"",Produit_Tarif_Stock!#REF!,"")</f>
        <v>#REF!</v>
      </c>
      <c r="D3825" s="505" t="e">
        <f>IF(Produit_Tarif_Stock!#REF!&lt;&gt;"",Produit_Tarif_Stock!#REF!,"")</f>
        <v>#REF!</v>
      </c>
      <c r="E3825" s="514" t="e">
        <f>IF(Produit_Tarif_Stock!#REF!&lt;&gt;0,Produit_Tarif_Stock!#REF!,"")</f>
        <v>#REF!</v>
      </c>
      <c r="F3825" s="2" t="e">
        <f>IF(Produit_Tarif_Stock!#REF!&lt;&gt;"",Produit_Tarif_Stock!#REF!,"")</f>
        <v>#REF!</v>
      </c>
      <c r="G3825" s="506" t="e">
        <f>IF(Produit_Tarif_Stock!#REF!&lt;&gt;0,Produit_Tarif_Stock!#REF!,"")</f>
        <v>#REF!</v>
      </c>
      <c r="I3825" s="506" t="str">
        <f t="shared" si="120"/>
        <v/>
      </c>
      <c r="J3825" s="2" t="e">
        <f>IF(Produit_Tarif_Stock!#REF!&lt;&gt;0,Produit_Tarif_Stock!#REF!,"")</f>
        <v>#REF!</v>
      </c>
      <c r="K3825" s="2" t="e">
        <f>IF(Produit_Tarif_Stock!#REF!&lt;&gt;0,Produit_Tarif_Stock!#REF!,"")</f>
        <v>#REF!</v>
      </c>
      <c r="L3825" s="114" t="e">
        <f>IF(Produit_Tarif_Stock!#REF!&lt;&gt;0,Produit_Tarif_Stock!#REF!,"")</f>
        <v>#REF!</v>
      </c>
      <c r="M3825" s="114" t="e">
        <f>IF(Produit_Tarif_Stock!#REF!&lt;&gt;0,Produit_Tarif_Stock!#REF!,"")</f>
        <v>#REF!</v>
      </c>
      <c r="N3825" s="454"/>
      <c r="P3825" s="2" t="e">
        <f>IF(Produit_Tarif_Stock!#REF!&lt;&gt;0,Produit_Tarif_Stock!#REF!,"")</f>
        <v>#REF!</v>
      </c>
      <c r="Q3825" s="518" t="e">
        <f>IF(Produit_Tarif_Stock!#REF!&lt;&gt;0,(E3825-(E3825*H3825)-Produit_Tarif_Stock!#REF!)/Produit_Tarif_Stock!#REF!*100,(E3825-(E3825*H3825)-Produit_Tarif_Stock!#REF!)/Produit_Tarif_Stock!#REF!*100)</f>
        <v>#REF!</v>
      </c>
      <c r="R3825" s="523">
        <f t="shared" si="121"/>
        <v>0</v>
      </c>
      <c r="S3825" s="524" t="e">
        <f>Produit_Tarif_Stock!#REF!</f>
        <v>#REF!</v>
      </c>
    </row>
    <row r="3826" spans="1:19" ht="24.75" customHeight="1">
      <c r="A3826" s="228" t="e">
        <f>Produit_Tarif_Stock!#REF!</f>
        <v>#REF!</v>
      </c>
      <c r="B3826" s="118" t="e">
        <f>IF(Produit_Tarif_Stock!#REF!&lt;&gt;"",Produit_Tarif_Stock!#REF!,"")</f>
        <v>#REF!</v>
      </c>
      <c r="C3826" s="502" t="e">
        <f>IF(Produit_Tarif_Stock!#REF!&lt;&gt;"",Produit_Tarif_Stock!#REF!,"")</f>
        <v>#REF!</v>
      </c>
      <c r="D3826" s="505" t="e">
        <f>IF(Produit_Tarif_Stock!#REF!&lt;&gt;"",Produit_Tarif_Stock!#REF!,"")</f>
        <v>#REF!</v>
      </c>
      <c r="E3826" s="514" t="e">
        <f>IF(Produit_Tarif_Stock!#REF!&lt;&gt;0,Produit_Tarif_Stock!#REF!,"")</f>
        <v>#REF!</v>
      </c>
      <c r="F3826" s="2" t="e">
        <f>IF(Produit_Tarif_Stock!#REF!&lt;&gt;"",Produit_Tarif_Stock!#REF!,"")</f>
        <v>#REF!</v>
      </c>
      <c r="G3826" s="506" t="e">
        <f>IF(Produit_Tarif_Stock!#REF!&lt;&gt;0,Produit_Tarif_Stock!#REF!,"")</f>
        <v>#REF!</v>
      </c>
      <c r="I3826" s="506" t="str">
        <f t="shared" si="120"/>
        <v/>
      </c>
      <c r="J3826" s="2" t="e">
        <f>IF(Produit_Tarif_Stock!#REF!&lt;&gt;0,Produit_Tarif_Stock!#REF!,"")</f>
        <v>#REF!</v>
      </c>
      <c r="K3826" s="2" t="e">
        <f>IF(Produit_Tarif_Stock!#REF!&lt;&gt;0,Produit_Tarif_Stock!#REF!,"")</f>
        <v>#REF!</v>
      </c>
      <c r="L3826" s="114" t="e">
        <f>IF(Produit_Tarif_Stock!#REF!&lt;&gt;0,Produit_Tarif_Stock!#REF!,"")</f>
        <v>#REF!</v>
      </c>
      <c r="M3826" s="114" t="e">
        <f>IF(Produit_Tarif_Stock!#REF!&lt;&gt;0,Produit_Tarif_Stock!#REF!,"")</f>
        <v>#REF!</v>
      </c>
      <c r="N3826" s="454"/>
      <c r="P3826" s="2" t="e">
        <f>IF(Produit_Tarif_Stock!#REF!&lt;&gt;0,Produit_Tarif_Stock!#REF!,"")</f>
        <v>#REF!</v>
      </c>
      <c r="Q3826" s="518" t="e">
        <f>IF(Produit_Tarif_Stock!#REF!&lt;&gt;0,(E3826-(E3826*H3826)-Produit_Tarif_Stock!#REF!)/Produit_Tarif_Stock!#REF!*100,(E3826-(E3826*H3826)-Produit_Tarif_Stock!#REF!)/Produit_Tarif_Stock!#REF!*100)</f>
        <v>#REF!</v>
      </c>
      <c r="R3826" s="523">
        <f t="shared" si="121"/>
        <v>0</v>
      </c>
      <c r="S3826" s="524" t="e">
        <f>Produit_Tarif_Stock!#REF!</f>
        <v>#REF!</v>
      </c>
    </row>
    <row r="3827" spans="1:19" ht="24.75" customHeight="1">
      <c r="A3827" s="228" t="e">
        <f>Produit_Tarif_Stock!#REF!</f>
        <v>#REF!</v>
      </c>
      <c r="B3827" s="118" t="e">
        <f>IF(Produit_Tarif_Stock!#REF!&lt;&gt;"",Produit_Tarif_Stock!#REF!,"")</f>
        <v>#REF!</v>
      </c>
      <c r="C3827" s="502" t="e">
        <f>IF(Produit_Tarif_Stock!#REF!&lt;&gt;"",Produit_Tarif_Stock!#REF!,"")</f>
        <v>#REF!</v>
      </c>
      <c r="D3827" s="505" t="e">
        <f>IF(Produit_Tarif_Stock!#REF!&lt;&gt;"",Produit_Tarif_Stock!#REF!,"")</f>
        <v>#REF!</v>
      </c>
      <c r="E3827" s="514" t="e">
        <f>IF(Produit_Tarif_Stock!#REF!&lt;&gt;0,Produit_Tarif_Stock!#REF!,"")</f>
        <v>#REF!</v>
      </c>
      <c r="F3827" s="2" t="e">
        <f>IF(Produit_Tarif_Stock!#REF!&lt;&gt;"",Produit_Tarif_Stock!#REF!,"")</f>
        <v>#REF!</v>
      </c>
      <c r="G3827" s="506" t="e">
        <f>IF(Produit_Tarif_Stock!#REF!&lt;&gt;0,Produit_Tarif_Stock!#REF!,"")</f>
        <v>#REF!</v>
      </c>
      <c r="I3827" s="506" t="str">
        <f t="shared" si="120"/>
        <v/>
      </c>
      <c r="J3827" s="2" t="e">
        <f>IF(Produit_Tarif_Stock!#REF!&lt;&gt;0,Produit_Tarif_Stock!#REF!,"")</f>
        <v>#REF!</v>
      </c>
      <c r="K3827" s="2" t="e">
        <f>IF(Produit_Tarif_Stock!#REF!&lt;&gt;0,Produit_Tarif_Stock!#REF!,"")</f>
        <v>#REF!</v>
      </c>
      <c r="L3827" s="114" t="e">
        <f>IF(Produit_Tarif_Stock!#REF!&lt;&gt;0,Produit_Tarif_Stock!#REF!,"")</f>
        <v>#REF!</v>
      </c>
      <c r="M3827" s="114" t="e">
        <f>IF(Produit_Tarif_Stock!#REF!&lt;&gt;0,Produit_Tarif_Stock!#REF!,"")</f>
        <v>#REF!</v>
      </c>
      <c r="N3827" s="454"/>
      <c r="P3827" s="2" t="e">
        <f>IF(Produit_Tarif_Stock!#REF!&lt;&gt;0,Produit_Tarif_Stock!#REF!,"")</f>
        <v>#REF!</v>
      </c>
      <c r="Q3827" s="518" t="e">
        <f>IF(Produit_Tarif_Stock!#REF!&lt;&gt;0,(E3827-(E3827*H3827)-Produit_Tarif_Stock!#REF!)/Produit_Tarif_Stock!#REF!*100,(E3827-(E3827*H3827)-Produit_Tarif_Stock!#REF!)/Produit_Tarif_Stock!#REF!*100)</f>
        <v>#REF!</v>
      </c>
      <c r="R3827" s="523">
        <f t="shared" si="121"/>
        <v>0</v>
      </c>
      <c r="S3827" s="524" t="e">
        <f>Produit_Tarif_Stock!#REF!</f>
        <v>#REF!</v>
      </c>
    </row>
    <row r="3828" spans="1:19" ht="24.75" customHeight="1">
      <c r="A3828" s="228" t="e">
        <f>Produit_Tarif_Stock!#REF!</f>
        <v>#REF!</v>
      </c>
      <c r="B3828" s="118" t="e">
        <f>IF(Produit_Tarif_Stock!#REF!&lt;&gt;"",Produit_Tarif_Stock!#REF!,"")</f>
        <v>#REF!</v>
      </c>
      <c r="C3828" s="502" t="e">
        <f>IF(Produit_Tarif_Stock!#REF!&lt;&gt;"",Produit_Tarif_Stock!#REF!,"")</f>
        <v>#REF!</v>
      </c>
      <c r="D3828" s="505" t="e">
        <f>IF(Produit_Tarif_Stock!#REF!&lt;&gt;"",Produit_Tarif_Stock!#REF!,"")</f>
        <v>#REF!</v>
      </c>
      <c r="E3828" s="514" t="e">
        <f>IF(Produit_Tarif_Stock!#REF!&lt;&gt;0,Produit_Tarif_Stock!#REF!,"")</f>
        <v>#REF!</v>
      </c>
      <c r="F3828" s="2" t="e">
        <f>IF(Produit_Tarif_Stock!#REF!&lt;&gt;"",Produit_Tarif_Stock!#REF!,"")</f>
        <v>#REF!</v>
      </c>
      <c r="G3828" s="506" t="e">
        <f>IF(Produit_Tarif_Stock!#REF!&lt;&gt;0,Produit_Tarif_Stock!#REF!,"")</f>
        <v>#REF!</v>
      </c>
      <c r="I3828" s="506" t="str">
        <f t="shared" si="120"/>
        <v/>
      </c>
      <c r="J3828" s="2" t="e">
        <f>IF(Produit_Tarif_Stock!#REF!&lt;&gt;0,Produit_Tarif_Stock!#REF!,"")</f>
        <v>#REF!</v>
      </c>
      <c r="K3828" s="2" t="e">
        <f>IF(Produit_Tarif_Stock!#REF!&lt;&gt;0,Produit_Tarif_Stock!#REF!,"")</f>
        <v>#REF!</v>
      </c>
      <c r="L3828" s="114" t="e">
        <f>IF(Produit_Tarif_Stock!#REF!&lt;&gt;0,Produit_Tarif_Stock!#REF!,"")</f>
        <v>#REF!</v>
      </c>
      <c r="M3828" s="114" t="e">
        <f>IF(Produit_Tarif_Stock!#REF!&lt;&gt;0,Produit_Tarif_Stock!#REF!,"")</f>
        <v>#REF!</v>
      </c>
      <c r="N3828" s="454"/>
      <c r="P3828" s="2" t="e">
        <f>IF(Produit_Tarif_Stock!#REF!&lt;&gt;0,Produit_Tarif_Stock!#REF!,"")</f>
        <v>#REF!</v>
      </c>
      <c r="Q3828" s="518" t="e">
        <f>IF(Produit_Tarif_Stock!#REF!&lt;&gt;0,(E3828-(E3828*H3828)-Produit_Tarif_Stock!#REF!)/Produit_Tarif_Stock!#REF!*100,(E3828-(E3828*H3828)-Produit_Tarif_Stock!#REF!)/Produit_Tarif_Stock!#REF!*100)</f>
        <v>#REF!</v>
      </c>
      <c r="R3828" s="523">
        <f t="shared" si="121"/>
        <v>0</v>
      </c>
      <c r="S3828" s="524" t="e">
        <f>Produit_Tarif_Stock!#REF!</f>
        <v>#REF!</v>
      </c>
    </row>
    <row r="3829" spans="1:19" ht="24.75" customHeight="1">
      <c r="A3829" s="228" t="e">
        <f>Produit_Tarif_Stock!#REF!</f>
        <v>#REF!</v>
      </c>
      <c r="B3829" s="118" t="e">
        <f>IF(Produit_Tarif_Stock!#REF!&lt;&gt;"",Produit_Tarif_Stock!#REF!,"")</f>
        <v>#REF!</v>
      </c>
      <c r="C3829" s="502" t="e">
        <f>IF(Produit_Tarif_Stock!#REF!&lt;&gt;"",Produit_Tarif_Stock!#REF!,"")</f>
        <v>#REF!</v>
      </c>
      <c r="D3829" s="505" t="e">
        <f>IF(Produit_Tarif_Stock!#REF!&lt;&gt;"",Produit_Tarif_Stock!#REF!,"")</f>
        <v>#REF!</v>
      </c>
      <c r="E3829" s="514" t="e">
        <f>IF(Produit_Tarif_Stock!#REF!&lt;&gt;0,Produit_Tarif_Stock!#REF!,"")</f>
        <v>#REF!</v>
      </c>
      <c r="F3829" s="2" t="e">
        <f>IF(Produit_Tarif_Stock!#REF!&lt;&gt;"",Produit_Tarif_Stock!#REF!,"")</f>
        <v>#REF!</v>
      </c>
      <c r="G3829" s="506" t="e">
        <f>IF(Produit_Tarif_Stock!#REF!&lt;&gt;0,Produit_Tarif_Stock!#REF!,"")</f>
        <v>#REF!</v>
      </c>
      <c r="I3829" s="506" t="str">
        <f t="shared" si="120"/>
        <v/>
      </c>
      <c r="J3829" s="2" t="e">
        <f>IF(Produit_Tarif_Stock!#REF!&lt;&gt;0,Produit_Tarif_Stock!#REF!,"")</f>
        <v>#REF!</v>
      </c>
      <c r="K3829" s="2" t="e">
        <f>IF(Produit_Tarif_Stock!#REF!&lt;&gt;0,Produit_Tarif_Stock!#REF!,"")</f>
        <v>#REF!</v>
      </c>
      <c r="L3829" s="114" t="e">
        <f>IF(Produit_Tarif_Stock!#REF!&lt;&gt;0,Produit_Tarif_Stock!#REF!,"")</f>
        <v>#REF!</v>
      </c>
      <c r="M3829" s="114" t="e">
        <f>IF(Produit_Tarif_Stock!#REF!&lt;&gt;0,Produit_Tarif_Stock!#REF!,"")</f>
        <v>#REF!</v>
      </c>
      <c r="N3829" s="454"/>
      <c r="P3829" s="2" t="e">
        <f>IF(Produit_Tarif_Stock!#REF!&lt;&gt;0,Produit_Tarif_Stock!#REF!,"")</f>
        <v>#REF!</v>
      </c>
      <c r="Q3829" s="518" t="e">
        <f>IF(Produit_Tarif_Stock!#REF!&lt;&gt;0,(E3829-(E3829*H3829)-Produit_Tarif_Stock!#REF!)/Produit_Tarif_Stock!#REF!*100,(E3829-(E3829*H3829)-Produit_Tarif_Stock!#REF!)/Produit_Tarif_Stock!#REF!*100)</f>
        <v>#REF!</v>
      </c>
      <c r="R3829" s="523">
        <f t="shared" si="121"/>
        <v>0</v>
      </c>
      <c r="S3829" s="524" t="e">
        <f>Produit_Tarif_Stock!#REF!</f>
        <v>#REF!</v>
      </c>
    </row>
    <row r="3830" spans="1:19" ht="24.75" customHeight="1">
      <c r="A3830" s="228" t="e">
        <f>Produit_Tarif_Stock!#REF!</f>
        <v>#REF!</v>
      </c>
      <c r="B3830" s="118" t="e">
        <f>IF(Produit_Tarif_Stock!#REF!&lt;&gt;"",Produit_Tarif_Stock!#REF!,"")</f>
        <v>#REF!</v>
      </c>
      <c r="C3830" s="502" t="e">
        <f>IF(Produit_Tarif_Stock!#REF!&lt;&gt;"",Produit_Tarif_Stock!#REF!,"")</f>
        <v>#REF!</v>
      </c>
      <c r="D3830" s="505" t="e">
        <f>IF(Produit_Tarif_Stock!#REF!&lt;&gt;"",Produit_Tarif_Stock!#REF!,"")</f>
        <v>#REF!</v>
      </c>
      <c r="E3830" s="514" t="e">
        <f>IF(Produit_Tarif_Stock!#REF!&lt;&gt;0,Produit_Tarif_Stock!#REF!,"")</f>
        <v>#REF!</v>
      </c>
      <c r="F3830" s="2" t="e">
        <f>IF(Produit_Tarif_Stock!#REF!&lt;&gt;"",Produit_Tarif_Stock!#REF!,"")</f>
        <v>#REF!</v>
      </c>
      <c r="G3830" s="506" t="e">
        <f>IF(Produit_Tarif_Stock!#REF!&lt;&gt;0,Produit_Tarif_Stock!#REF!,"")</f>
        <v>#REF!</v>
      </c>
      <c r="I3830" s="506" t="str">
        <f t="shared" si="120"/>
        <v/>
      </c>
      <c r="J3830" s="2" t="e">
        <f>IF(Produit_Tarif_Stock!#REF!&lt;&gt;0,Produit_Tarif_Stock!#REF!,"")</f>
        <v>#REF!</v>
      </c>
      <c r="K3830" s="2" t="e">
        <f>IF(Produit_Tarif_Stock!#REF!&lt;&gt;0,Produit_Tarif_Stock!#REF!,"")</f>
        <v>#REF!</v>
      </c>
      <c r="L3830" s="114" t="e">
        <f>IF(Produit_Tarif_Stock!#REF!&lt;&gt;0,Produit_Tarif_Stock!#REF!,"")</f>
        <v>#REF!</v>
      </c>
      <c r="M3830" s="114" t="e">
        <f>IF(Produit_Tarif_Stock!#REF!&lt;&gt;0,Produit_Tarif_Stock!#REF!,"")</f>
        <v>#REF!</v>
      </c>
      <c r="N3830" s="454"/>
      <c r="P3830" s="2" t="e">
        <f>IF(Produit_Tarif_Stock!#REF!&lt;&gt;0,Produit_Tarif_Stock!#REF!,"")</f>
        <v>#REF!</v>
      </c>
      <c r="Q3830" s="518" t="e">
        <f>IF(Produit_Tarif_Stock!#REF!&lt;&gt;0,(E3830-(E3830*H3830)-Produit_Tarif_Stock!#REF!)/Produit_Tarif_Stock!#REF!*100,(E3830-(E3830*H3830)-Produit_Tarif_Stock!#REF!)/Produit_Tarif_Stock!#REF!*100)</f>
        <v>#REF!</v>
      </c>
      <c r="R3830" s="523">
        <f t="shared" si="121"/>
        <v>0</v>
      </c>
      <c r="S3830" s="524" t="e">
        <f>Produit_Tarif_Stock!#REF!</f>
        <v>#REF!</v>
      </c>
    </row>
    <row r="3831" spans="1:19" ht="24.75" customHeight="1">
      <c r="A3831" s="228" t="e">
        <f>Produit_Tarif_Stock!#REF!</f>
        <v>#REF!</v>
      </c>
      <c r="B3831" s="118" t="e">
        <f>IF(Produit_Tarif_Stock!#REF!&lt;&gt;"",Produit_Tarif_Stock!#REF!,"")</f>
        <v>#REF!</v>
      </c>
      <c r="C3831" s="502" t="e">
        <f>IF(Produit_Tarif_Stock!#REF!&lt;&gt;"",Produit_Tarif_Stock!#REF!,"")</f>
        <v>#REF!</v>
      </c>
      <c r="D3831" s="505" t="e">
        <f>IF(Produit_Tarif_Stock!#REF!&lt;&gt;"",Produit_Tarif_Stock!#REF!,"")</f>
        <v>#REF!</v>
      </c>
      <c r="E3831" s="514" t="e">
        <f>IF(Produit_Tarif_Stock!#REF!&lt;&gt;0,Produit_Tarif_Stock!#REF!,"")</f>
        <v>#REF!</v>
      </c>
      <c r="F3831" s="2" t="e">
        <f>IF(Produit_Tarif_Stock!#REF!&lt;&gt;"",Produit_Tarif_Stock!#REF!,"")</f>
        <v>#REF!</v>
      </c>
      <c r="G3831" s="506" t="e">
        <f>IF(Produit_Tarif_Stock!#REF!&lt;&gt;0,Produit_Tarif_Stock!#REF!,"")</f>
        <v>#REF!</v>
      </c>
      <c r="I3831" s="506" t="str">
        <f t="shared" si="120"/>
        <v/>
      </c>
      <c r="J3831" s="2" t="e">
        <f>IF(Produit_Tarif_Stock!#REF!&lt;&gt;0,Produit_Tarif_Stock!#REF!,"")</f>
        <v>#REF!</v>
      </c>
      <c r="K3831" s="2" t="e">
        <f>IF(Produit_Tarif_Stock!#REF!&lt;&gt;0,Produit_Tarif_Stock!#REF!,"")</f>
        <v>#REF!</v>
      </c>
      <c r="L3831" s="114" t="e">
        <f>IF(Produit_Tarif_Stock!#REF!&lt;&gt;0,Produit_Tarif_Stock!#REF!,"")</f>
        <v>#REF!</v>
      </c>
      <c r="M3831" s="114" t="e">
        <f>IF(Produit_Tarif_Stock!#REF!&lt;&gt;0,Produit_Tarif_Stock!#REF!,"")</f>
        <v>#REF!</v>
      </c>
      <c r="N3831" s="454"/>
      <c r="P3831" s="2" t="e">
        <f>IF(Produit_Tarif_Stock!#REF!&lt;&gt;0,Produit_Tarif_Stock!#REF!,"")</f>
        <v>#REF!</v>
      </c>
      <c r="Q3831" s="518" t="e">
        <f>IF(Produit_Tarif_Stock!#REF!&lt;&gt;0,(E3831-(E3831*H3831)-Produit_Tarif_Stock!#REF!)/Produit_Tarif_Stock!#REF!*100,(E3831-(E3831*H3831)-Produit_Tarif_Stock!#REF!)/Produit_Tarif_Stock!#REF!*100)</f>
        <v>#REF!</v>
      </c>
      <c r="R3831" s="523">
        <f t="shared" si="121"/>
        <v>0</v>
      </c>
      <c r="S3831" s="524" t="e">
        <f>Produit_Tarif_Stock!#REF!</f>
        <v>#REF!</v>
      </c>
    </row>
    <row r="3832" spans="1:19" ht="24.75" customHeight="1">
      <c r="A3832" s="228" t="e">
        <f>Produit_Tarif_Stock!#REF!</f>
        <v>#REF!</v>
      </c>
      <c r="B3832" s="118" t="e">
        <f>IF(Produit_Tarif_Stock!#REF!&lt;&gt;"",Produit_Tarif_Stock!#REF!,"")</f>
        <v>#REF!</v>
      </c>
      <c r="C3832" s="502" t="e">
        <f>IF(Produit_Tarif_Stock!#REF!&lt;&gt;"",Produit_Tarif_Stock!#REF!,"")</f>
        <v>#REF!</v>
      </c>
      <c r="D3832" s="505" t="e">
        <f>IF(Produit_Tarif_Stock!#REF!&lt;&gt;"",Produit_Tarif_Stock!#REF!,"")</f>
        <v>#REF!</v>
      </c>
      <c r="E3832" s="514" t="e">
        <f>IF(Produit_Tarif_Stock!#REF!&lt;&gt;0,Produit_Tarif_Stock!#REF!,"")</f>
        <v>#REF!</v>
      </c>
      <c r="F3832" s="2" t="e">
        <f>IF(Produit_Tarif_Stock!#REF!&lt;&gt;"",Produit_Tarif_Stock!#REF!,"")</f>
        <v>#REF!</v>
      </c>
      <c r="G3832" s="506" t="e">
        <f>IF(Produit_Tarif_Stock!#REF!&lt;&gt;0,Produit_Tarif_Stock!#REF!,"")</f>
        <v>#REF!</v>
      </c>
      <c r="I3832" s="506" t="str">
        <f t="shared" si="120"/>
        <v/>
      </c>
      <c r="J3832" s="2" t="e">
        <f>IF(Produit_Tarif_Stock!#REF!&lt;&gt;0,Produit_Tarif_Stock!#REF!,"")</f>
        <v>#REF!</v>
      </c>
      <c r="K3832" s="2" t="e">
        <f>IF(Produit_Tarif_Stock!#REF!&lt;&gt;0,Produit_Tarif_Stock!#REF!,"")</f>
        <v>#REF!</v>
      </c>
      <c r="L3832" s="114" t="e">
        <f>IF(Produit_Tarif_Stock!#REF!&lt;&gt;0,Produit_Tarif_Stock!#REF!,"")</f>
        <v>#REF!</v>
      </c>
      <c r="M3832" s="114" t="e">
        <f>IF(Produit_Tarif_Stock!#REF!&lt;&gt;0,Produit_Tarif_Stock!#REF!,"")</f>
        <v>#REF!</v>
      </c>
      <c r="N3832" s="454"/>
      <c r="P3832" s="2" t="e">
        <f>IF(Produit_Tarif_Stock!#REF!&lt;&gt;0,Produit_Tarif_Stock!#REF!,"")</f>
        <v>#REF!</v>
      </c>
      <c r="Q3832" s="518" t="e">
        <f>IF(Produit_Tarif_Stock!#REF!&lt;&gt;0,(E3832-(E3832*H3832)-Produit_Tarif_Stock!#REF!)/Produit_Tarif_Stock!#REF!*100,(E3832-(E3832*H3832)-Produit_Tarif_Stock!#REF!)/Produit_Tarif_Stock!#REF!*100)</f>
        <v>#REF!</v>
      </c>
      <c r="R3832" s="523">
        <f t="shared" si="121"/>
        <v>0</v>
      </c>
      <c r="S3832" s="524" t="e">
        <f>Produit_Tarif_Stock!#REF!</f>
        <v>#REF!</v>
      </c>
    </row>
    <row r="3833" spans="1:19" ht="24.75" customHeight="1">
      <c r="A3833" s="228" t="e">
        <f>Produit_Tarif_Stock!#REF!</f>
        <v>#REF!</v>
      </c>
      <c r="B3833" s="118" t="e">
        <f>IF(Produit_Tarif_Stock!#REF!&lt;&gt;"",Produit_Tarif_Stock!#REF!,"")</f>
        <v>#REF!</v>
      </c>
      <c r="C3833" s="502" t="e">
        <f>IF(Produit_Tarif_Stock!#REF!&lt;&gt;"",Produit_Tarif_Stock!#REF!,"")</f>
        <v>#REF!</v>
      </c>
      <c r="D3833" s="505" t="e">
        <f>IF(Produit_Tarif_Stock!#REF!&lt;&gt;"",Produit_Tarif_Stock!#REF!,"")</f>
        <v>#REF!</v>
      </c>
      <c r="E3833" s="514" t="e">
        <f>IF(Produit_Tarif_Stock!#REF!&lt;&gt;0,Produit_Tarif_Stock!#REF!,"")</f>
        <v>#REF!</v>
      </c>
      <c r="F3833" s="2" t="e">
        <f>IF(Produit_Tarif_Stock!#REF!&lt;&gt;"",Produit_Tarif_Stock!#REF!,"")</f>
        <v>#REF!</v>
      </c>
      <c r="G3833" s="506" t="e">
        <f>IF(Produit_Tarif_Stock!#REF!&lt;&gt;0,Produit_Tarif_Stock!#REF!,"")</f>
        <v>#REF!</v>
      </c>
      <c r="I3833" s="506" t="str">
        <f t="shared" si="120"/>
        <v/>
      </c>
      <c r="J3833" s="2" t="e">
        <f>IF(Produit_Tarif_Stock!#REF!&lt;&gt;0,Produit_Tarif_Stock!#REF!,"")</f>
        <v>#REF!</v>
      </c>
      <c r="K3833" s="2" t="e">
        <f>IF(Produit_Tarif_Stock!#REF!&lt;&gt;0,Produit_Tarif_Stock!#REF!,"")</f>
        <v>#REF!</v>
      </c>
      <c r="L3833" s="114" t="e">
        <f>IF(Produit_Tarif_Stock!#REF!&lt;&gt;0,Produit_Tarif_Stock!#REF!,"")</f>
        <v>#REF!</v>
      </c>
      <c r="M3833" s="114" t="e">
        <f>IF(Produit_Tarif_Stock!#REF!&lt;&gt;0,Produit_Tarif_Stock!#REF!,"")</f>
        <v>#REF!</v>
      </c>
      <c r="N3833" s="454"/>
      <c r="P3833" s="2" t="e">
        <f>IF(Produit_Tarif_Stock!#REF!&lt;&gt;0,Produit_Tarif_Stock!#REF!,"")</f>
        <v>#REF!</v>
      </c>
      <c r="Q3833" s="518" t="e">
        <f>IF(Produit_Tarif_Stock!#REF!&lt;&gt;0,(E3833-(E3833*H3833)-Produit_Tarif_Stock!#REF!)/Produit_Tarif_Stock!#REF!*100,(E3833-(E3833*H3833)-Produit_Tarif_Stock!#REF!)/Produit_Tarif_Stock!#REF!*100)</f>
        <v>#REF!</v>
      </c>
      <c r="R3833" s="523">
        <f t="shared" si="121"/>
        <v>0</v>
      </c>
      <c r="S3833" s="524" t="e">
        <f>Produit_Tarif_Stock!#REF!</f>
        <v>#REF!</v>
      </c>
    </row>
    <row r="3834" spans="1:19" ht="24.75" customHeight="1">
      <c r="A3834" s="228" t="e">
        <f>Produit_Tarif_Stock!#REF!</f>
        <v>#REF!</v>
      </c>
      <c r="B3834" s="118" t="e">
        <f>IF(Produit_Tarif_Stock!#REF!&lt;&gt;"",Produit_Tarif_Stock!#REF!,"")</f>
        <v>#REF!</v>
      </c>
      <c r="C3834" s="502" t="e">
        <f>IF(Produit_Tarif_Stock!#REF!&lt;&gt;"",Produit_Tarif_Stock!#REF!,"")</f>
        <v>#REF!</v>
      </c>
      <c r="D3834" s="505" t="e">
        <f>IF(Produit_Tarif_Stock!#REF!&lt;&gt;"",Produit_Tarif_Stock!#REF!,"")</f>
        <v>#REF!</v>
      </c>
      <c r="E3834" s="514" t="e">
        <f>IF(Produit_Tarif_Stock!#REF!&lt;&gt;0,Produit_Tarif_Stock!#REF!,"")</f>
        <v>#REF!</v>
      </c>
      <c r="F3834" s="2" t="e">
        <f>IF(Produit_Tarif_Stock!#REF!&lt;&gt;"",Produit_Tarif_Stock!#REF!,"")</f>
        <v>#REF!</v>
      </c>
      <c r="G3834" s="506" t="e">
        <f>IF(Produit_Tarif_Stock!#REF!&lt;&gt;0,Produit_Tarif_Stock!#REF!,"")</f>
        <v>#REF!</v>
      </c>
      <c r="I3834" s="506" t="str">
        <f t="shared" si="120"/>
        <v/>
      </c>
      <c r="J3834" s="2" t="e">
        <f>IF(Produit_Tarif_Stock!#REF!&lt;&gt;0,Produit_Tarif_Stock!#REF!,"")</f>
        <v>#REF!</v>
      </c>
      <c r="K3834" s="2" t="e">
        <f>IF(Produit_Tarif_Stock!#REF!&lt;&gt;0,Produit_Tarif_Stock!#REF!,"")</f>
        <v>#REF!</v>
      </c>
      <c r="L3834" s="114" t="e">
        <f>IF(Produit_Tarif_Stock!#REF!&lt;&gt;0,Produit_Tarif_Stock!#REF!,"")</f>
        <v>#REF!</v>
      </c>
      <c r="M3834" s="114" t="e">
        <f>IF(Produit_Tarif_Stock!#REF!&lt;&gt;0,Produit_Tarif_Stock!#REF!,"")</f>
        <v>#REF!</v>
      </c>
      <c r="N3834" s="454"/>
      <c r="P3834" s="2" t="e">
        <f>IF(Produit_Tarif_Stock!#REF!&lt;&gt;0,Produit_Tarif_Stock!#REF!,"")</f>
        <v>#REF!</v>
      </c>
      <c r="Q3834" s="518" t="e">
        <f>IF(Produit_Tarif_Stock!#REF!&lt;&gt;0,(E3834-(E3834*H3834)-Produit_Tarif_Stock!#REF!)/Produit_Tarif_Stock!#REF!*100,(E3834-(E3834*H3834)-Produit_Tarif_Stock!#REF!)/Produit_Tarif_Stock!#REF!*100)</f>
        <v>#REF!</v>
      </c>
      <c r="R3834" s="523">
        <f t="shared" si="121"/>
        <v>0</v>
      </c>
      <c r="S3834" s="524" t="e">
        <f>Produit_Tarif_Stock!#REF!</f>
        <v>#REF!</v>
      </c>
    </row>
    <row r="3835" spans="1:19" ht="24.75" customHeight="1">
      <c r="A3835" s="228" t="e">
        <f>Produit_Tarif_Stock!#REF!</f>
        <v>#REF!</v>
      </c>
      <c r="B3835" s="118" t="e">
        <f>IF(Produit_Tarif_Stock!#REF!&lt;&gt;"",Produit_Tarif_Stock!#REF!,"")</f>
        <v>#REF!</v>
      </c>
      <c r="C3835" s="502" t="e">
        <f>IF(Produit_Tarif_Stock!#REF!&lt;&gt;"",Produit_Tarif_Stock!#REF!,"")</f>
        <v>#REF!</v>
      </c>
      <c r="D3835" s="505" t="e">
        <f>IF(Produit_Tarif_Stock!#REF!&lt;&gt;"",Produit_Tarif_Stock!#REF!,"")</f>
        <v>#REF!</v>
      </c>
      <c r="E3835" s="514" t="e">
        <f>IF(Produit_Tarif_Stock!#REF!&lt;&gt;0,Produit_Tarif_Stock!#REF!,"")</f>
        <v>#REF!</v>
      </c>
      <c r="F3835" s="2" t="e">
        <f>IF(Produit_Tarif_Stock!#REF!&lt;&gt;"",Produit_Tarif_Stock!#REF!,"")</f>
        <v>#REF!</v>
      </c>
      <c r="G3835" s="506" t="e">
        <f>IF(Produit_Tarif_Stock!#REF!&lt;&gt;0,Produit_Tarif_Stock!#REF!,"")</f>
        <v>#REF!</v>
      </c>
      <c r="I3835" s="506" t="str">
        <f t="shared" si="120"/>
        <v/>
      </c>
      <c r="J3835" s="2" t="e">
        <f>IF(Produit_Tarif_Stock!#REF!&lt;&gt;0,Produit_Tarif_Stock!#REF!,"")</f>
        <v>#REF!</v>
      </c>
      <c r="K3835" s="2" t="e">
        <f>IF(Produit_Tarif_Stock!#REF!&lt;&gt;0,Produit_Tarif_Stock!#REF!,"")</f>
        <v>#REF!</v>
      </c>
      <c r="L3835" s="114" t="e">
        <f>IF(Produit_Tarif_Stock!#REF!&lt;&gt;0,Produit_Tarif_Stock!#REF!,"")</f>
        <v>#REF!</v>
      </c>
      <c r="M3835" s="114" t="e">
        <f>IF(Produit_Tarif_Stock!#REF!&lt;&gt;0,Produit_Tarif_Stock!#REF!,"")</f>
        <v>#REF!</v>
      </c>
      <c r="N3835" s="454"/>
      <c r="P3835" s="2" t="e">
        <f>IF(Produit_Tarif_Stock!#REF!&lt;&gt;0,Produit_Tarif_Stock!#REF!,"")</f>
        <v>#REF!</v>
      </c>
      <c r="Q3835" s="518" t="e">
        <f>IF(Produit_Tarif_Stock!#REF!&lt;&gt;0,(E3835-(E3835*H3835)-Produit_Tarif_Stock!#REF!)/Produit_Tarif_Stock!#REF!*100,(E3835-(E3835*H3835)-Produit_Tarif_Stock!#REF!)/Produit_Tarif_Stock!#REF!*100)</f>
        <v>#REF!</v>
      </c>
      <c r="R3835" s="523">
        <f t="shared" si="121"/>
        <v>0</v>
      </c>
      <c r="S3835" s="524" t="e">
        <f>Produit_Tarif_Stock!#REF!</f>
        <v>#REF!</v>
      </c>
    </row>
    <row r="3836" spans="1:19" ht="24.75" customHeight="1">
      <c r="A3836" s="228" t="e">
        <f>Produit_Tarif_Stock!#REF!</f>
        <v>#REF!</v>
      </c>
      <c r="B3836" s="118" t="e">
        <f>IF(Produit_Tarif_Stock!#REF!&lt;&gt;"",Produit_Tarif_Stock!#REF!,"")</f>
        <v>#REF!</v>
      </c>
      <c r="C3836" s="502" t="e">
        <f>IF(Produit_Tarif_Stock!#REF!&lt;&gt;"",Produit_Tarif_Stock!#REF!,"")</f>
        <v>#REF!</v>
      </c>
      <c r="D3836" s="505" t="e">
        <f>IF(Produit_Tarif_Stock!#REF!&lt;&gt;"",Produit_Tarif_Stock!#REF!,"")</f>
        <v>#REF!</v>
      </c>
      <c r="E3836" s="514" t="e">
        <f>IF(Produit_Tarif_Stock!#REF!&lt;&gt;0,Produit_Tarif_Stock!#REF!,"")</f>
        <v>#REF!</v>
      </c>
      <c r="F3836" s="2" t="e">
        <f>IF(Produit_Tarif_Stock!#REF!&lt;&gt;"",Produit_Tarif_Stock!#REF!,"")</f>
        <v>#REF!</v>
      </c>
      <c r="G3836" s="506" t="e">
        <f>IF(Produit_Tarif_Stock!#REF!&lt;&gt;0,Produit_Tarif_Stock!#REF!,"")</f>
        <v>#REF!</v>
      </c>
      <c r="I3836" s="506" t="str">
        <f t="shared" si="120"/>
        <v/>
      </c>
      <c r="J3836" s="2" t="e">
        <f>IF(Produit_Tarif_Stock!#REF!&lt;&gt;0,Produit_Tarif_Stock!#REF!,"")</f>
        <v>#REF!</v>
      </c>
      <c r="K3836" s="2" t="e">
        <f>IF(Produit_Tarif_Stock!#REF!&lt;&gt;0,Produit_Tarif_Stock!#REF!,"")</f>
        <v>#REF!</v>
      </c>
      <c r="L3836" s="114" t="e">
        <f>IF(Produit_Tarif_Stock!#REF!&lt;&gt;0,Produit_Tarif_Stock!#REF!,"")</f>
        <v>#REF!</v>
      </c>
      <c r="M3836" s="114" t="e">
        <f>IF(Produit_Tarif_Stock!#REF!&lt;&gt;0,Produit_Tarif_Stock!#REF!,"")</f>
        <v>#REF!</v>
      </c>
      <c r="N3836" s="454"/>
      <c r="P3836" s="2" t="e">
        <f>IF(Produit_Tarif_Stock!#REF!&lt;&gt;0,Produit_Tarif_Stock!#REF!,"")</f>
        <v>#REF!</v>
      </c>
      <c r="Q3836" s="518" t="e">
        <f>IF(Produit_Tarif_Stock!#REF!&lt;&gt;0,(E3836-(E3836*H3836)-Produit_Tarif_Stock!#REF!)/Produit_Tarif_Stock!#REF!*100,(E3836-(E3836*H3836)-Produit_Tarif_Stock!#REF!)/Produit_Tarif_Stock!#REF!*100)</f>
        <v>#REF!</v>
      </c>
      <c r="R3836" s="523">
        <f t="shared" si="121"/>
        <v>0</v>
      </c>
      <c r="S3836" s="524" t="e">
        <f>Produit_Tarif_Stock!#REF!</f>
        <v>#REF!</v>
      </c>
    </row>
    <row r="3837" spans="1:19" ht="24.75" customHeight="1">
      <c r="A3837" s="228" t="e">
        <f>Produit_Tarif_Stock!#REF!</f>
        <v>#REF!</v>
      </c>
      <c r="B3837" s="118" t="e">
        <f>IF(Produit_Tarif_Stock!#REF!&lt;&gt;"",Produit_Tarif_Stock!#REF!,"")</f>
        <v>#REF!</v>
      </c>
      <c r="C3837" s="502" t="e">
        <f>IF(Produit_Tarif_Stock!#REF!&lt;&gt;"",Produit_Tarif_Stock!#REF!,"")</f>
        <v>#REF!</v>
      </c>
      <c r="D3837" s="505" t="e">
        <f>IF(Produit_Tarif_Stock!#REF!&lt;&gt;"",Produit_Tarif_Stock!#REF!,"")</f>
        <v>#REF!</v>
      </c>
      <c r="E3837" s="514" t="e">
        <f>IF(Produit_Tarif_Stock!#REF!&lt;&gt;0,Produit_Tarif_Stock!#REF!,"")</f>
        <v>#REF!</v>
      </c>
      <c r="F3837" s="2" t="e">
        <f>IF(Produit_Tarif_Stock!#REF!&lt;&gt;"",Produit_Tarif_Stock!#REF!,"")</f>
        <v>#REF!</v>
      </c>
      <c r="G3837" s="506" t="e">
        <f>IF(Produit_Tarif_Stock!#REF!&lt;&gt;0,Produit_Tarif_Stock!#REF!,"")</f>
        <v>#REF!</v>
      </c>
      <c r="I3837" s="506" t="str">
        <f t="shared" si="120"/>
        <v/>
      </c>
      <c r="J3837" s="2" t="e">
        <f>IF(Produit_Tarif_Stock!#REF!&lt;&gt;0,Produit_Tarif_Stock!#REF!,"")</f>
        <v>#REF!</v>
      </c>
      <c r="K3837" s="2" t="e">
        <f>IF(Produit_Tarif_Stock!#REF!&lt;&gt;0,Produit_Tarif_Stock!#REF!,"")</f>
        <v>#REF!</v>
      </c>
      <c r="L3837" s="114" t="e">
        <f>IF(Produit_Tarif_Stock!#REF!&lt;&gt;0,Produit_Tarif_Stock!#REF!,"")</f>
        <v>#REF!</v>
      </c>
      <c r="M3837" s="114" t="e">
        <f>IF(Produit_Tarif_Stock!#REF!&lt;&gt;0,Produit_Tarif_Stock!#REF!,"")</f>
        <v>#REF!</v>
      </c>
      <c r="N3837" s="454"/>
      <c r="P3837" s="2" t="e">
        <f>IF(Produit_Tarif_Stock!#REF!&lt;&gt;0,Produit_Tarif_Stock!#REF!,"")</f>
        <v>#REF!</v>
      </c>
      <c r="Q3837" s="518" t="e">
        <f>IF(Produit_Tarif_Stock!#REF!&lt;&gt;0,(E3837-(E3837*H3837)-Produit_Tarif_Stock!#REF!)/Produit_Tarif_Stock!#REF!*100,(E3837-(E3837*H3837)-Produit_Tarif_Stock!#REF!)/Produit_Tarif_Stock!#REF!*100)</f>
        <v>#REF!</v>
      </c>
      <c r="R3837" s="523">
        <f t="shared" si="121"/>
        <v>0</v>
      </c>
      <c r="S3837" s="524" t="e">
        <f>Produit_Tarif_Stock!#REF!</f>
        <v>#REF!</v>
      </c>
    </row>
    <row r="3838" spans="1:19" ht="24.75" customHeight="1">
      <c r="A3838" s="228" t="e">
        <f>Produit_Tarif_Stock!#REF!</f>
        <v>#REF!</v>
      </c>
      <c r="B3838" s="118" t="e">
        <f>IF(Produit_Tarif_Stock!#REF!&lt;&gt;"",Produit_Tarif_Stock!#REF!,"")</f>
        <v>#REF!</v>
      </c>
      <c r="C3838" s="502" t="e">
        <f>IF(Produit_Tarif_Stock!#REF!&lt;&gt;"",Produit_Tarif_Stock!#REF!,"")</f>
        <v>#REF!</v>
      </c>
      <c r="D3838" s="505" t="e">
        <f>IF(Produit_Tarif_Stock!#REF!&lt;&gt;"",Produit_Tarif_Stock!#REF!,"")</f>
        <v>#REF!</v>
      </c>
      <c r="E3838" s="514" t="e">
        <f>IF(Produit_Tarif_Stock!#REF!&lt;&gt;0,Produit_Tarif_Stock!#REF!,"")</f>
        <v>#REF!</v>
      </c>
      <c r="F3838" s="2" t="e">
        <f>IF(Produit_Tarif_Stock!#REF!&lt;&gt;"",Produit_Tarif_Stock!#REF!,"")</f>
        <v>#REF!</v>
      </c>
      <c r="G3838" s="506" t="e">
        <f>IF(Produit_Tarif_Stock!#REF!&lt;&gt;0,Produit_Tarif_Stock!#REF!,"")</f>
        <v>#REF!</v>
      </c>
      <c r="I3838" s="506" t="str">
        <f t="shared" si="120"/>
        <v/>
      </c>
      <c r="J3838" s="2" t="e">
        <f>IF(Produit_Tarif_Stock!#REF!&lt;&gt;0,Produit_Tarif_Stock!#REF!,"")</f>
        <v>#REF!</v>
      </c>
      <c r="K3838" s="2" t="e">
        <f>IF(Produit_Tarif_Stock!#REF!&lt;&gt;0,Produit_Tarif_Stock!#REF!,"")</f>
        <v>#REF!</v>
      </c>
      <c r="L3838" s="114" t="e">
        <f>IF(Produit_Tarif_Stock!#REF!&lt;&gt;0,Produit_Tarif_Stock!#REF!,"")</f>
        <v>#REF!</v>
      </c>
      <c r="M3838" s="114" t="e">
        <f>IF(Produit_Tarif_Stock!#REF!&lt;&gt;0,Produit_Tarif_Stock!#REF!,"")</f>
        <v>#REF!</v>
      </c>
      <c r="N3838" s="454"/>
      <c r="P3838" s="2" t="e">
        <f>IF(Produit_Tarif_Stock!#REF!&lt;&gt;0,Produit_Tarif_Stock!#REF!,"")</f>
        <v>#REF!</v>
      </c>
      <c r="Q3838" s="518" t="e">
        <f>IF(Produit_Tarif_Stock!#REF!&lt;&gt;0,(E3838-(E3838*H3838)-Produit_Tarif_Stock!#REF!)/Produit_Tarif_Stock!#REF!*100,(E3838-(E3838*H3838)-Produit_Tarif_Stock!#REF!)/Produit_Tarif_Stock!#REF!*100)</f>
        <v>#REF!</v>
      </c>
      <c r="R3838" s="523">
        <f t="shared" si="121"/>
        <v>0</v>
      </c>
      <c r="S3838" s="524" t="e">
        <f>Produit_Tarif_Stock!#REF!</f>
        <v>#REF!</v>
      </c>
    </row>
    <row r="3839" spans="1:19" ht="24.75" customHeight="1">
      <c r="A3839" s="228" t="e">
        <f>Produit_Tarif_Stock!#REF!</f>
        <v>#REF!</v>
      </c>
      <c r="B3839" s="118" t="e">
        <f>IF(Produit_Tarif_Stock!#REF!&lt;&gt;"",Produit_Tarif_Stock!#REF!,"")</f>
        <v>#REF!</v>
      </c>
      <c r="C3839" s="502" t="e">
        <f>IF(Produit_Tarif_Stock!#REF!&lt;&gt;"",Produit_Tarif_Stock!#REF!,"")</f>
        <v>#REF!</v>
      </c>
      <c r="D3839" s="505" t="e">
        <f>IF(Produit_Tarif_Stock!#REF!&lt;&gt;"",Produit_Tarif_Stock!#REF!,"")</f>
        <v>#REF!</v>
      </c>
      <c r="E3839" s="514" t="e">
        <f>IF(Produit_Tarif_Stock!#REF!&lt;&gt;0,Produit_Tarif_Stock!#REF!,"")</f>
        <v>#REF!</v>
      </c>
      <c r="F3839" s="2" t="e">
        <f>IF(Produit_Tarif_Stock!#REF!&lt;&gt;"",Produit_Tarif_Stock!#REF!,"")</f>
        <v>#REF!</v>
      </c>
      <c r="G3839" s="506" t="e">
        <f>IF(Produit_Tarif_Stock!#REF!&lt;&gt;0,Produit_Tarif_Stock!#REF!,"")</f>
        <v>#REF!</v>
      </c>
      <c r="I3839" s="506" t="str">
        <f t="shared" si="120"/>
        <v/>
      </c>
      <c r="J3839" s="2" t="e">
        <f>IF(Produit_Tarif_Stock!#REF!&lt;&gt;0,Produit_Tarif_Stock!#REF!,"")</f>
        <v>#REF!</v>
      </c>
      <c r="K3839" s="2" t="e">
        <f>IF(Produit_Tarif_Stock!#REF!&lt;&gt;0,Produit_Tarif_Stock!#REF!,"")</f>
        <v>#REF!</v>
      </c>
      <c r="L3839" s="114" t="e">
        <f>IF(Produit_Tarif_Stock!#REF!&lt;&gt;0,Produit_Tarif_Stock!#REF!,"")</f>
        <v>#REF!</v>
      </c>
      <c r="M3839" s="114" t="e">
        <f>IF(Produit_Tarif_Stock!#REF!&lt;&gt;0,Produit_Tarif_Stock!#REF!,"")</f>
        <v>#REF!</v>
      </c>
      <c r="N3839" s="454"/>
      <c r="P3839" s="2" t="e">
        <f>IF(Produit_Tarif_Stock!#REF!&lt;&gt;0,Produit_Tarif_Stock!#REF!,"")</f>
        <v>#REF!</v>
      </c>
      <c r="Q3839" s="518" t="e">
        <f>IF(Produit_Tarif_Stock!#REF!&lt;&gt;0,(E3839-(E3839*H3839)-Produit_Tarif_Stock!#REF!)/Produit_Tarif_Stock!#REF!*100,(E3839-(E3839*H3839)-Produit_Tarif_Stock!#REF!)/Produit_Tarif_Stock!#REF!*100)</f>
        <v>#REF!</v>
      </c>
      <c r="R3839" s="523">
        <f t="shared" si="121"/>
        <v>0</v>
      </c>
      <c r="S3839" s="524" t="e">
        <f>Produit_Tarif_Stock!#REF!</f>
        <v>#REF!</v>
      </c>
    </row>
    <row r="3840" spans="1:19" ht="24.75" customHeight="1">
      <c r="A3840" s="228" t="e">
        <f>Produit_Tarif_Stock!#REF!</f>
        <v>#REF!</v>
      </c>
      <c r="B3840" s="118" t="e">
        <f>IF(Produit_Tarif_Stock!#REF!&lt;&gt;"",Produit_Tarif_Stock!#REF!,"")</f>
        <v>#REF!</v>
      </c>
      <c r="C3840" s="502" t="e">
        <f>IF(Produit_Tarif_Stock!#REF!&lt;&gt;"",Produit_Tarif_Stock!#REF!,"")</f>
        <v>#REF!</v>
      </c>
      <c r="D3840" s="505" t="e">
        <f>IF(Produit_Tarif_Stock!#REF!&lt;&gt;"",Produit_Tarif_Stock!#REF!,"")</f>
        <v>#REF!</v>
      </c>
      <c r="E3840" s="514" t="e">
        <f>IF(Produit_Tarif_Stock!#REF!&lt;&gt;0,Produit_Tarif_Stock!#REF!,"")</f>
        <v>#REF!</v>
      </c>
      <c r="F3840" s="2" t="e">
        <f>IF(Produit_Tarif_Stock!#REF!&lt;&gt;"",Produit_Tarif_Stock!#REF!,"")</f>
        <v>#REF!</v>
      </c>
      <c r="G3840" s="506" t="e">
        <f>IF(Produit_Tarif_Stock!#REF!&lt;&gt;0,Produit_Tarif_Stock!#REF!,"")</f>
        <v>#REF!</v>
      </c>
      <c r="I3840" s="506" t="str">
        <f t="shared" si="120"/>
        <v/>
      </c>
      <c r="J3840" s="2" t="e">
        <f>IF(Produit_Tarif_Stock!#REF!&lt;&gt;0,Produit_Tarif_Stock!#REF!,"")</f>
        <v>#REF!</v>
      </c>
      <c r="K3840" s="2" t="e">
        <f>IF(Produit_Tarif_Stock!#REF!&lt;&gt;0,Produit_Tarif_Stock!#REF!,"")</f>
        <v>#REF!</v>
      </c>
      <c r="L3840" s="114" t="e">
        <f>IF(Produit_Tarif_Stock!#REF!&lt;&gt;0,Produit_Tarif_Stock!#REF!,"")</f>
        <v>#REF!</v>
      </c>
      <c r="M3840" s="114" t="e">
        <f>IF(Produit_Tarif_Stock!#REF!&lt;&gt;0,Produit_Tarif_Stock!#REF!,"")</f>
        <v>#REF!</v>
      </c>
      <c r="N3840" s="454"/>
      <c r="P3840" s="2" t="e">
        <f>IF(Produit_Tarif_Stock!#REF!&lt;&gt;0,Produit_Tarif_Stock!#REF!,"")</f>
        <v>#REF!</v>
      </c>
      <c r="Q3840" s="518" t="e">
        <f>IF(Produit_Tarif_Stock!#REF!&lt;&gt;0,(E3840-(E3840*H3840)-Produit_Tarif_Stock!#REF!)/Produit_Tarif_Stock!#REF!*100,(E3840-(E3840*H3840)-Produit_Tarif_Stock!#REF!)/Produit_Tarif_Stock!#REF!*100)</f>
        <v>#REF!</v>
      </c>
      <c r="R3840" s="523">
        <f t="shared" si="121"/>
        <v>0</v>
      </c>
      <c r="S3840" s="524" t="e">
        <f>Produit_Tarif_Stock!#REF!</f>
        <v>#REF!</v>
      </c>
    </row>
    <row r="3841" spans="1:19" ht="24.75" customHeight="1">
      <c r="A3841" s="228" t="e">
        <f>Produit_Tarif_Stock!#REF!</f>
        <v>#REF!</v>
      </c>
      <c r="B3841" s="118" t="e">
        <f>IF(Produit_Tarif_Stock!#REF!&lt;&gt;"",Produit_Tarif_Stock!#REF!,"")</f>
        <v>#REF!</v>
      </c>
      <c r="C3841" s="502" t="e">
        <f>IF(Produit_Tarif_Stock!#REF!&lt;&gt;"",Produit_Tarif_Stock!#REF!,"")</f>
        <v>#REF!</v>
      </c>
      <c r="D3841" s="505" t="e">
        <f>IF(Produit_Tarif_Stock!#REF!&lt;&gt;"",Produit_Tarif_Stock!#REF!,"")</f>
        <v>#REF!</v>
      </c>
      <c r="E3841" s="514" t="e">
        <f>IF(Produit_Tarif_Stock!#REF!&lt;&gt;0,Produit_Tarif_Stock!#REF!,"")</f>
        <v>#REF!</v>
      </c>
      <c r="F3841" s="2" t="e">
        <f>IF(Produit_Tarif_Stock!#REF!&lt;&gt;"",Produit_Tarif_Stock!#REF!,"")</f>
        <v>#REF!</v>
      </c>
      <c r="G3841" s="506" t="e">
        <f>IF(Produit_Tarif_Stock!#REF!&lt;&gt;0,Produit_Tarif_Stock!#REF!,"")</f>
        <v>#REF!</v>
      </c>
      <c r="I3841" s="506" t="str">
        <f t="shared" si="120"/>
        <v/>
      </c>
      <c r="J3841" s="2" t="e">
        <f>IF(Produit_Tarif_Stock!#REF!&lt;&gt;0,Produit_Tarif_Stock!#REF!,"")</f>
        <v>#REF!</v>
      </c>
      <c r="K3841" s="2" t="e">
        <f>IF(Produit_Tarif_Stock!#REF!&lt;&gt;0,Produit_Tarif_Stock!#REF!,"")</f>
        <v>#REF!</v>
      </c>
      <c r="L3841" s="114" t="e">
        <f>IF(Produit_Tarif_Stock!#REF!&lt;&gt;0,Produit_Tarif_Stock!#REF!,"")</f>
        <v>#REF!</v>
      </c>
      <c r="M3841" s="114" t="e">
        <f>IF(Produit_Tarif_Stock!#REF!&lt;&gt;0,Produit_Tarif_Stock!#REF!,"")</f>
        <v>#REF!</v>
      </c>
      <c r="N3841" s="454"/>
      <c r="P3841" s="2" t="e">
        <f>IF(Produit_Tarif_Stock!#REF!&lt;&gt;0,Produit_Tarif_Stock!#REF!,"")</f>
        <v>#REF!</v>
      </c>
      <c r="Q3841" s="518" t="e">
        <f>IF(Produit_Tarif_Stock!#REF!&lt;&gt;0,(E3841-(E3841*H3841)-Produit_Tarif_Stock!#REF!)/Produit_Tarif_Stock!#REF!*100,(E3841-(E3841*H3841)-Produit_Tarif_Stock!#REF!)/Produit_Tarif_Stock!#REF!*100)</f>
        <v>#REF!</v>
      </c>
      <c r="R3841" s="523">
        <f t="shared" si="121"/>
        <v>0</v>
      </c>
      <c r="S3841" s="524" t="e">
        <f>Produit_Tarif_Stock!#REF!</f>
        <v>#REF!</v>
      </c>
    </row>
    <row r="3842" spans="1:19" ht="24.75" customHeight="1">
      <c r="A3842" s="228" t="e">
        <f>Produit_Tarif_Stock!#REF!</f>
        <v>#REF!</v>
      </c>
      <c r="B3842" s="118" t="e">
        <f>IF(Produit_Tarif_Stock!#REF!&lt;&gt;"",Produit_Tarif_Stock!#REF!,"")</f>
        <v>#REF!</v>
      </c>
      <c r="C3842" s="502" t="e">
        <f>IF(Produit_Tarif_Stock!#REF!&lt;&gt;"",Produit_Tarif_Stock!#REF!,"")</f>
        <v>#REF!</v>
      </c>
      <c r="D3842" s="505" t="e">
        <f>IF(Produit_Tarif_Stock!#REF!&lt;&gt;"",Produit_Tarif_Stock!#REF!,"")</f>
        <v>#REF!</v>
      </c>
      <c r="E3842" s="514" t="e">
        <f>IF(Produit_Tarif_Stock!#REF!&lt;&gt;0,Produit_Tarif_Stock!#REF!,"")</f>
        <v>#REF!</v>
      </c>
      <c r="F3842" s="2" t="e">
        <f>IF(Produit_Tarif_Stock!#REF!&lt;&gt;"",Produit_Tarif_Stock!#REF!,"")</f>
        <v>#REF!</v>
      </c>
      <c r="G3842" s="506" t="e">
        <f>IF(Produit_Tarif_Stock!#REF!&lt;&gt;0,Produit_Tarif_Stock!#REF!,"")</f>
        <v>#REF!</v>
      </c>
      <c r="I3842" s="506" t="str">
        <f t="shared" si="120"/>
        <v/>
      </c>
      <c r="J3842" s="2" t="e">
        <f>IF(Produit_Tarif_Stock!#REF!&lt;&gt;0,Produit_Tarif_Stock!#REF!,"")</f>
        <v>#REF!</v>
      </c>
      <c r="K3842" s="2" t="e">
        <f>IF(Produit_Tarif_Stock!#REF!&lt;&gt;0,Produit_Tarif_Stock!#REF!,"")</f>
        <v>#REF!</v>
      </c>
      <c r="L3842" s="114" t="e">
        <f>IF(Produit_Tarif_Stock!#REF!&lt;&gt;0,Produit_Tarif_Stock!#REF!,"")</f>
        <v>#REF!</v>
      </c>
      <c r="M3842" s="114" t="e">
        <f>IF(Produit_Tarif_Stock!#REF!&lt;&gt;0,Produit_Tarif_Stock!#REF!,"")</f>
        <v>#REF!</v>
      </c>
      <c r="N3842" s="454"/>
      <c r="P3842" s="2" t="e">
        <f>IF(Produit_Tarif_Stock!#REF!&lt;&gt;0,Produit_Tarif_Stock!#REF!,"")</f>
        <v>#REF!</v>
      </c>
      <c r="Q3842" s="518" t="e">
        <f>IF(Produit_Tarif_Stock!#REF!&lt;&gt;0,(E3842-(E3842*H3842)-Produit_Tarif_Stock!#REF!)/Produit_Tarif_Stock!#REF!*100,(E3842-(E3842*H3842)-Produit_Tarif_Stock!#REF!)/Produit_Tarif_Stock!#REF!*100)</f>
        <v>#REF!</v>
      </c>
      <c r="R3842" s="523">
        <f t="shared" si="121"/>
        <v>0</v>
      </c>
      <c r="S3842" s="524" t="e">
        <f>Produit_Tarif_Stock!#REF!</f>
        <v>#REF!</v>
      </c>
    </row>
    <row r="3843" spans="1:19" ht="24.75" customHeight="1">
      <c r="A3843" s="228" t="e">
        <f>Produit_Tarif_Stock!#REF!</f>
        <v>#REF!</v>
      </c>
      <c r="B3843" s="118" t="e">
        <f>IF(Produit_Tarif_Stock!#REF!&lt;&gt;"",Produit_Tarif_Stock!#REF!,"")</f>
        <v>#REF!</v>
      </c>
      <c r="C3843" s="502" t="e">
        <f>IF(Produit_Tarif_Stock!#REF!&lt;&gt;"",Produit_Tarif_Stock!#REF!,"")</f>
        <v>#REF!</v>
      </c>
      <c r="D3843" s="505" t="e">
        <f>IF(Produit_Tarif_Stock!#REF!&lt;&gt;"",Produit_Tarif_Stock!#REF!,"")</f>
        <v>#REF!</v>
      </c>
      <c r="E3843" s="514" t="e">
        <f>IF(Produit_Tarif_Stock!#REF!&lt;&gt;0,Produit_Tarif_Stock!#REF!,"")</f>
        <v>#REF!</v>
      </c>
      <c r="F3843" s="2" t="e">
        <f>IF(Produit_Tarif_Stock!#REF!&lt;&gt;"",Produit_Tarif_Stock!#REF!,"")</f>
        <v>#REF!</v>
      </c>
      <c r="G3843" s="506" t="e">
        <f>IF(Produit_Tarif_Stock!#REF!&lt;&gt;0,Produit_Tarif_Stock!#REF!,"")</f>
        <v>#REF!</v>
      </c>
      <c r="I3843" s="506" t="str">
        <f t="shared" si="120"/>
        <v/>
      </c>
      <c r="J3843" s="2" t="e">
        <f>IF(Produit_Tarif_Stock!#REF!&lt;&gt;0,Produit_Tarif_Stock!#REF!,"")</f>
        <v>#REF!</v>
      </c>
      <c r="K3843" s="2" t="e">
        <f>IF(Produit_Tarif_Stock!#REF!&lt;&gt;0,Produit_Tarif_Stock!#REF!,"")</f>
        <v>#REF!</v>
      </c>
      <c r="L3843" s="114" t="e">
        <f>IF(Produit_Tarif_Stock!#REF!&lt;&gt;0,Produit_Tarif_Stock!#REF!,"")</f>
        <v>#REF!</v>
      </c>
      <c r="M3843" s="114" t="e">
        <f>IF(Produit_Tarif_Stock!#REF!&lt;&gt;0,Produit_Tarif_Stock!#REF!,"")</f>
        <v>#REF!</v>
      </c>
      <c r="N3843" s="454"/>
      <c r="P3843" s="2" t="e">
        <f>IF(Produit_Tarif_Stock!#REF!&lt;&gt;0,Produit_Tarif_Stock!#REF!,"")</f>
        <v>#REF!</v>
      </c>
      <c r="Q3843" s="518" t="e">
        <f>IF(Produit_Tarif_Stock!#REF!&lt;&gt;0,(E3843-(E3843*H3843)-Produit_Tarif_Stock!#REF!)/Produit_Tarif_Stock!#REF!*100,(E3843-(E3843*H3843)-Produit_Tarif_Stock!#REF!)/Produit_Tarif_Stock!#REF!*100)</f>
        <v>#REF!</v>
      </c>
      <c r="R3843" s="523">
        <f t="shared" si="121"/>
        <v>0</v>
      </c>
      <c r="S3843" s="524" t="e">
        <f>Produit_Tarif_Stock!#REF!</f>
        <v>#REF!</v>
      </c>
    </row>
    <row r="3844" spans="1:19" ht="24.75" customHeight="1">
      <c r="A3844" s="228" t="e">
        <f>Produit_Tarif_Stock!#REF!</f>
        <v>#REF!</v>
      </c>
      <c r="B3844" s="118" t="e">
        <f>IF(Produit_Tarif_Stock!#REF!&lt;&gt;"",Produit_Tarif_Stock!#REF!,"")</f>
        <v>#REF!</v>
      </c>
      <c r="C3844" s="502" t="e">
        <f>IF(Produit_Tarif_Stock!#REF!&lt;&gt;"",Produit_Tarif_Stock!#REF!,"")</f>
        <v>#REF!</v>
      </c>
      <c r="D3844" s="505" t="e">
        <f>IF(Produit_Tarif_Stock!#REF!&lt;&gt;"",Produit_Tarif_Stock!#REF!,"")</f>
        <v>#REF!</v>
      </c>
      <c r="E3844" s="514" t="e">
        <f>IF(Produit_Tarif_Stock!#REF!&lt;&gt;0,Produit_Tarif_Stock!#REF!,"")</f>
        <v>#REF!</v>
      </c>
      <c r="F3844" s="2" t="e">
        <f>IF(Produit_Tarif_Stock!#REF!&lt;&gt;"",Produit_Tarif_Stock!#REF!,"")</f>
        <v>#REF!</v>
      </c>
      <c r="G3844" s="506" t="e">
        <f>IF(Produit_Tarif_Stock!#REF!&lt;&gt;0,Produit_Tarif_Stock!#REF!,"")</f>
        <v>#REF!</v>
      </c>
      <c r="I3844" s="506" t="str">
        <f t="shared" si="120"/>
        <v/>
      </c>
      <c r="J3844" s="2" t="e">
        <f>IF(Produit_Tarif_Stock!#REF!&lt;&gt;0,Produit_Tarif_Stock!#REF!,"")</f>
        <v>#REF!</v>
      </c>
      <c r="K3844" s="2" t="e">
        <f>IF(Produit_Tarif_Stock!#REF!&lt;&gt;0,Produit_Tarif_Stock!#REF!,"")</f>
        <v>#REF!</v>
      </c>
      <c r="L3844" s="114" t="e">
        <f>IF(Produit_Tarif_Stock!#REF!&lt;&gt;0,Produit_Tarif_Stock!#REF!,"")</f>
        <v>#REF!</v>
      </c>
      <c r="M3844" s="114" t="e">
        <f>IF(Produit_Tarif_Stock!#REF!&lt;&gt;0,Produit_Tarif_Stock!#REF!,"")</f>
        <v>#REF!</v>
      </c>
      <c r="N3844" s="454"/>
      <c r="P3844" s="2" t="e">
        <f>IF(Produit_Tarif_Stock!#REF!&lt;&gt;0,Produit_Tarif_Stock!#REF!,"")</f>
        <v>#REF!</v>
      </c>
      <c r="Q3844" s="518" t="e">
        <f>IF(Produit_Tarif_Stock!#REF!&lt;&gt;0,(E3844-(E3844*H3844)-Produit_Tarif_Stock!#REF!)/Produit_Tarif_Stock!#REF!*100,(E3844-(E3844*H3844)-Produit_Tarif_Stock!#REF!)/Produit_Tarif_Stock!#REF!*100)</f>
        <v>#REF!</v>
      </c>
      <c r="R3844" s="523">
        <f t="shared" si="121"/>
        <v>0</v>
      </c>
      <c r="S3844" s="524" t="e">
        <f>Produit_Tarif_Stock!#REF!</f>
        <v>#REF!</v>
      </c>
    </row>
    <row r="3845" spans="1:19" ht="24.75" customHeight="1">
      <c r="A3845" s="228" t="e">
        <f>Produit_Tarif_Stock!#REF!</f>
        <v>#REF!</v>
      </c>
      <c r="B3845" s="118" t="e">
        <f>IF(Produit_Tarif_Stock!#REF!&lt;&gt;"",Produit_Tarif_Stock!#REF!,"")</f>
        <v>#REF!</v>
      </c>
      <c r="C3845" s="502" t="e">
        <f>IF(Produit_Tarif_Stock!#REF!&lt;&gt;"",Produit_Tarif_Stock!#REF!,"")</f>
        <v>#REF!</v>
      </c>
      <c r="D3845" s="505" t="e">
        <f>IF(Produit_Tarif_Stock!#REF!&lt;&gt;"",Produit_Tarif_Stock!#REF!,"")</f>
        <v>#REF!</v>
      </c>
      <c r="E3845" s="514" t="e">
        <f>IF(Produit_Tarif_Stock!#REF!&lt;&gt;0,Produit_Tarif_Stock!#REF!,"")</f>
        <v>#REF!</v>
      </c>
      <c r="F3845" s="2" t="e">
        <f>IF(Produit_Tarif_Stock!#REF!&lt;&gt;"",Produit_Tarif_Stock!#REF!,"")</f>
        <v>#REF!</v>
      </c>
      <c r="G3845" s="506" t="e">
        <f>IF(Produit_Tarif_Stock!#REF!&lt;&gt;0,Produit_Tarif_Stock!#REF!,"")</f>
        <v>#REF!</v>
      </c>
      <c r="I3845" s="506" t="str">
        <f t="shared" si="120"/>
        <v/>
      </c>
      <c r="J3845" s="2" t="e">
        <f>IF(Produit_Tarif_Stock!#REF!&lt;&gt;0,Produit_Tarif_Stock!#REF!,"")</f>
        <v>#REF!</v>
      </c>
      <c r="K3845" s="2" t="e">
        <f>IF(Produit_Tarif_Stock!#REF!&lt;&gt;0,Produit_Tarif_Stock!#REF!,"")</f>
        <v>#REF!</v>
      </c>
      <c r="L3845" s="114" t="e">
        <f>IF(Produit_Tarif_Stock!#REF!&lt;&gt;0,Produit_Tarif_Stock!#REF!,"")</f>
        <v>#REF!</v>
      </c>
      <c r="M3845" s="114" t="e">
        <f>IF(Produit_Tarif_Stock!#REF!&lt;&gt;0,Produit_Tarif_Stock!#REF!,"")</f>
        <v>#REF!</v>
      </c>
      <c r="N3845" s="454"/>
      <c r="P3845" s="2" t="e">
        <f>IF(Produit_Tarif_Stock!#REF!&lt;&gt;0,Produit_Tarif_Stock!#REF!,"")</f>
        <v>#REF!</v>
      </c>
      <c r="Q3845" s="518" t="e">
        <f>IF(Produit_Tarif_Stock!#REF!&lt;&gt;0,(E3845-(E3845*H3845)-Produit_Tarif_Stock!#REF!)/Produit_Tarif_Stock!#REF!*100,(E3845-(E3845*H3845)-Produit_Tarif_Stock!#REF!)/Produit_Tarif_Stock!#REF!*100)</f>
        <v>#REF!</v>
      </c>
      <c r="R3845" s="523">
        <f t="shared" si="121"/>
        <v>0</v>
      </c>
      <c r="S3845" s="524" t="e">
        <f>Produit_Tarif_Stock!#REF!</f>
        <v>#REF!</v>
      </c>
    </row>
    <row r="3846" spans="1:19" ht="24.75" customHeight="1">
      <c r="A3846" s="228" t="e">
        <f>Produit_Tarif_Stock!#REF!</f>
        <v>#REF!</v>
      </c>
      <c r="B3846" s="118" t="e">
        <f>IF(Produit_Tarif_Stock!#REF!&lt;&gt;"",Produit_Tarif_Stock!#REF!,"")</f>
        <v>#REF!</v>
      </c>
      <c r="C3846" s="502" t="e">
        <f>IF(Produit_Tarif_Stock!#REF!&lt;&gt;"",Produit_Tarif_Stock!#REF!,"")</f>
        <v>#REF!</v>
      </c>
      <c r="D3846" s="505" t="e">
        <f>IF(Produit_Tarif_Stock!#REF!&lt;&gt;"",Produit_Tarif_Stock!#REF!,"")</f>
        <v>#REF!</v>
      </c>
      <c r="E3846" s="514" t="e">
        <f>IF(Produit_Tarif_Stock!#REF!&lt;&gt;0,Produit_Tarif_Stock!#REF!,"")</f>
        <v>#REF!</v>
      </c>
      <c r="F3846" s="2" t="e">
        <f>IF(Produit_Tarif_Stock!#REF!&lt;&gt;"",Produit_Tarif_Stock!#REF!,"")</f>
        <v>#REF!</v>
      </c>
      <c r="G3846" s="506" t="e">
        <f>IF(Produit_Tarif_Stock!#REF!&lt;&gt;0,Produit_Tarif_Stock!#REF!,"")</f>
        <v>#REF!</v>
      </c>
      <c r="I3846" s="506" t="str">
        <f t="shared" si="120"/>
        <v/>
      </c>
      <c r="J3846" s="2" t="e">
        <f>IF(Produit_Tarif_Stock!#REF!&lt;&gt;0,Produit_Tarif_Stock!#REF!,"")</f>
        <v>#REF!</v>
      </c>
      <c r="K3846" s="2" t="e">
        <f>IF(Produit_Tarif_Stock!#REF!&lt;&gt;0,Produit_Tarif_Stock!#REF!,"")</f>
        <v>#REF!</v>
      </c>
      <c r="L3846" s="114" t="e">
        <f>IF(Produit_Tarif_Stock!#REF!&lt;&gt;0,Produit_Tarif_Stock!#REF!,"")</f>
        <v>#REF!</v>
      </c>
      <c r="M3846" s="114" t="e">
        <f>IF(Produit_Tarif_Stock!#REF!&lt;&gt;0,Produit_Tarif_Stock!#REF!,"")</f>
        <v>#REF!</v>
      </c>
      <c r="N3846" s="454"/>
      <c r="P3846" s="2" t="e">
        <f>IF(Produit_Tarif_Stock!#REF!&lt;&gt;0,Produit_Tarif_Stock!#REF!,"")</f>
        <v>#REF!</v>
      </c>
      <c r="Q3846" s="518" t="e">
        <f>IF(Produit_Tarif_Stock!#REF!&lt;&gt;0,(E3846-(E3846*H3846)-Produit_Tarif_Stock!#REF!)/Produit_Tarif_Stock!#REF!*100,(E3846-(E3846*H3846)-Produit_Tarif_Stock!#REF!)/Produit_Tarif_Stock!#REF!*100)</f>
        <v>#REF!</v>
      </c>
      <c r="R3846" s="523">
        <f t="shared" si="121"/>
        <v>0</v>
      </c>
      <c r="S3846" s="524" t="e">
        <f>Produit_Tarif_Stock!#REF!</f>
        <v>#REF!</v>
      </c>
    </row>
    <row r="3847" spans="1:19" ht="24.75" customHeight="1">
      <c r="A3847" s="228" t="e">
        <f>Produit_Tarif_Stock!#REF!</f>
        <v>#REF!</v>
      </c>
      <c r="B3847" s="118" t="e">
        <f>IF(Produit_Tarif_Stock!#REF!&lt;&gt;"",Produit_Tarif_Stock!#REF!,"")</f>
        <v>#REF!</v>
      </c>
      <c r="C3847" s="502" t="e">
        <f>IF(Produit_Tarif_Stock!#REF!&lt;&gt;"",Produit_Tarif_Stock!#REF!,"")</f>
        <v>#REF!</v>
      </c>
      <c r="D3847" s="505" t="e">
        <f>IF(Produit_Tarif_Stock!#REF!&lt;&gt;"",Produit_Tarif_Stock!#REF!,"")</f>
        <v>#REF!</v>
      </c>
      <c r="E3847" s="514" t="e">
        <f>IF(Produit_Tarif_Stock!#REF!&lt;&gt;0,Produit_Tarif_Stock!#REF!,"")</f>
        <v>#REF!</v>
      </c>
      <c r="F3847" s="2" t="e">
        <f>IF(Produit_Tarif_Stock!#REF!&lt;&gt;"",Produit_Tarif_Stock!#REF!,"")</f>
        <v>#REF!</v>
      </c>
      <c r="G3847" s="506" t="e">
        <f>IF(Produit_Tarif_Stock!#REF!&lt;&gt;0,Produit_Tarif_Stock!#REF!,"")</f>
        <v>#REF!</v>
      </c>
      <c r="I3847" s="506" t="str">
        <f t="shared" ref="I3847:I3910" si="122">IF(H3847&gt;0,E3847-(E3847*H3847),"")</f>
        <v/>
      </c>
      <c r="J3847" s="2" t="e">
        <f>IF(Produit_Tarif_Stock!#REF!&lt;&gt;0,Produit_Tarif_Stock!#REF!,"")</f>
        <v>#REF!</v>
      </c>
      <c r="K3847" s="2" t="e">
        <f>IF(Produit_Tarif_Stock!#REF!&lt;&gt;0,Produit_Tarif_Stock!#REF!,"")</f>
        <v>#REF!</v>
      </c>
      <c r="L3847" s="114" t="e">
        <f>IF(Produit_Tarif_Stock!#REF!&lt;&gt;0,Produit_Tarif_Stock!#REF!,"")</f>
        <v>#REF!</v>
      </c>
      <c r="M3847" s="114" t="e">
        <f>IF(Produit_Tarif_Stock!#REF!&lt;&gt;0,Produit_Tarif_Stock!#REF!,"")</f>
        <v>#REF!</v>
      </c>
      <c r="N3847" s="454"/>
      <c r="P3847" s="2" t="e">
        <f>IF(Produit_Tarif_Stock!#REF!&lt;&gt;0,Produit_Tarif_Stock!#REF!,"")</f>
        <v>#REF!</v>
      </c>
      <c r="Q3847" s="518" t="e">
        <f>IF(Produit_Tarif_Stock!#REF!&lt;&gt;0,(E3847-(E3847*H3847)-Produit_Tarif_Stock!#REF!)/Produit_Tarif_Stock!#REF!*100,(E3847-(E3847*H3847)-Produit_Tarif_Stock!#REF!)/Produit_Tarif_Stock!#REF!*100)</f>
        <v>#REF!</v>
      </c>
      <c r="R3847" s="523">
        <f t="shared" ref="R3847:R3910" si="123">SUM(H3847:H5840)</f>
        <v>0</v>
      </c>
      <c r="S3847" s="524" t="e">
        <f>Produit_Tarif_Stock!#REF!</f>
        <v>#REF!</v>
      </c>
    </row>
    <row r="3848" spans="1:19" ht="24.75" customHeight="1">
      <c r="A3848" s="228" t="e">
        <f>Produit_Tarif_Stock!#REF!</f>
        <v>#REF!</v>
      </c>
      <c r="B3848" s="118" t="e">
        <f>IF(Produit_Tarif_Stock!#REF!&lt;&gt;"",Produit_Tarif_Stock!#REF!,"")</f>
        <v>#REF!</v>
      </c>
      <c r="C3848" s="502" t="e">
        <f>IF(Produit_Tarif_Stock!#REF!&lt;&gt;"",Produit_Tarif_Stock!#REF!,"")</f>
        <v>#REF!</v>
      </c>
      <c r="D3848" s="505" t="e">
        <f>IF(Produit_Tarif_Stock!#REF!&lt;&gt;"",Produit_Tarif_Stock!#REF!,"")</f>
        <v>#REF!</v>
      </c>
      <c r="E3848" s="514" t="e">
        <f>IF(Produit_Tarif_Stock!#REF!&lt;&gt;0,Produit_Tarif_Stock!#REF!,"")</f>
        <v>#REF!</v>
      </c>
      <c r="F3848" s="2" t="e">
        <f>IF(Produit_Tarif_Stock!#REF!&lt;&gt;"",Produit_Tarif_Stock!#REF!,"")</f>
        <v>#REF!</v>
      </c>
      <c r="G3848" s="506" t="e">
        <f>IF(Produit_Tarif_Stock!#REF!&lt;&gt;0,Produit_Tarif_Stock!#REF!,"")</f>
        <v>#REF!</v>
      </c>
      <c r="I3848" s="506" t="str">
        <f t="shared" si="122"/>
        <v/>
      </c>
      <c r="J3848" s="2" t="e">
        <f>IF(Produit_Tarif_Stock!#REF!&lt;&gt;0,Produit_Tarif_Stock!#REF!,"")</f>
        <v>#REF!</v>
      </c>
      <c r="K3848" s="2" t="e">
        <f>IF(Produit_Tarif_Stock!#REF!&lt;&gt;0,Produit_Tarif_Stock!#REF!,"")</f>
        <v>#REF!</v>
      </c>
      <c r="L3848" s="114" t="e">
        <f>IF(Produit_Tarif_Stock!#REF!&lt;&gt;0,Produit_Tarif_Stock!#REF!,"")</f>
        <v>#REF!</v>
      </c>
      <c r="M3848" s="114" t="e">
        <f>IF(Produit_Tarif_Stock!#REF!&lt;&gt;0,Produit_Tarif_Stock!#REF!,"")</f>
        <v>#REF!</v>
      </c>
      <c r="N3848" s="454"/>
      <c r="P3848" s="2" t="e">
        <f>IF(Produit_Tarif_Stock!#REF!&lt;&gt;0,Produit_Tarif_Stock!#REF!,"")</f>
        <v>#REF!</v>
      </c>
      <c r="Q3848" s="518" t="e">
        <f>IF(Produit_Tarif_Stock!#REF!&lt;&gt;0,(E3848-(E3848*H3848)-Produit_Tarif_Stock!#REF!)/Produit_Tarif_Stock!#REF!*100,(E3848-(E3848*H3848)-Produit_Tarif_Stock!#REF!)/Produit_Tarif_Stock!#REF!*100)</f>
        <v>#REF!</v>
      </c>
      <c r="R3848" s="523">
        <f t="shared" si="123"/>
        <v>0</v>
      </c>
      <c r="S3848" s="524" t="e">
        <f>Produit_Tarif_Stock!#REF!</f>
        <v>#REF!</v>
      </c>
    </row>
    <row r="3849" spans="1:19" ht="24.75" customHeight="1">
      <c r="A3849" s="228" t="e">
        <f>Produit_Tarif_Stock!#REF!</f>
        <v>#REF!</v>
      </c>
      <c r="B3849" s="118" t="e">
        <f>IF(Produit_Tarif_Stock!#REF!&lt;&gt;"",Produit_Tarif_Stock!#REF!,"")</f>
        <v>#REF!</v>
      </c>
      <c r="C3849" s="502" t="e">
        <f>IF(Produit_Tarif_Stock!#REF!&lt;&gt;"",Produit_Tarif_Stock!#REF!,"")</f>
        <v>#REF!</v>
      </c>
      <c r="D3849" s="505" t="e">
        <f>IF(Produit_Tarif_Stock!#REF!&lt;&gt;"",Produit_Tarif_Stock!#REF!,"")</f>
        <v>#REF!</v>
      </c>
      <c r="E3849" s="514" t="e">
        <f>IF(Produit_Tarif_Stock!#REF!&lt;&gt;0,Produit_Tarif_Stock!#REF!,"")</f>
        <v>#REF!</v>
      </c>
      <c r="F3849" s="2" t="e">
        <f>IF(Produit_Tarif_Stock!#REF!&lt;&gt;"",Produit_Tarif_Stock!#REF!,"")</f>
        <v>#REF!</v>
      </c>
      <c r="G3849" s="506" t="e">
        <f>IF(Produit_Tarif_Stock!#REF!&lt;&gt;0,Produit_Tarif_Stock!#REF!,"")</f>
        <v>#REF!</v>
      </c>
      <c r="I3849" s="506" t="str">
        <f t="shared" si="122"/>
        <v/>
      </c>
      <c r="J3849" s="2" t="e">
        <f>IF(Produit_Tarif_Stock!#REF!&lt;&gt;0,Produit_Tarif_Stock!#REF!,"")</f>
        <v>#REF!</v>
      </c>
      <c r="K3849" s="2" t="e">
        <f>IF(Produit_Tarif_Stock!#REF!&lt;&gt;0,Produit_Tarif_Stock!#REF!,"")</f>
        <v>#REF!</v>
      </c>
      <c r="L3849" s="114" t="e">
        <f>IF(Produit_Tarif_Stock!#REF!&lt;&gt;0,Produit_Tarif_Stock!#REF!,"")</f>
        <v>#REF!</v>
      </c>
      <c r="M3849" s="114" t="e">
        <f>IF(Produit_Tarif_Stock!#REF!&lt;&gt;0,Produit_Tarif_Stock!#REF!,"")</f>
        <v>#REF!</v>
      </c>
      <c r="N3849" s="454"/>
      <c r="P3849" s="2" t="e">
        <f>IF(Produit_Tarif_Stock!#REF!&lt;&gt;0,Produit_Tarif_Stock!#REF!,"")</f>
        <v>#REF!</v>
      </c>
      <c r="Q3849" s="518" t="e">
        <f>IF(Produit_Tarif_Stock!#REF!&lt;&gt;0,(E3849-(E3849*H3849)-Produit_Tarif_Stock!#REF!)/Produit_Tarif_Stock!#REF!*100,(E3849-(E3849*H3849)-Produit_Tarif_Stock!#REF!)/Produit_Tarif_Stock!#REF!*100)</f>
        <v>#REF!</v>
      </c>
      <c r="R3849" s="523">
        <f t="shared" si="123"/>
        <v>0</v>
      </c>
      <c r="S3849" s="524" t="e">
        <f>Produit_Tarif_Stock!#REF!</f>
        <v>#REF!</v>
      </c>
    </row>
    <row r="3850" spans="1:19" ht="24.75" customHeight="1">
      <c r="A3850" s="228" t="e">
        <f>Produit_Tarif_Stock!#REF!</f>
        <v>#REF!</v>
      </c>
      <c r="B3850" s="118" t="e">
        <f>IF(Produit_Tarif_Stock!#REF!&lt;&gt;"",Produit_Tarif_Stock!#REF!,"")</f>
        <v>#REF!</v>
      </c>
      <c r="C3850" s="502" t="e">
        <f>IF(Produit_Tarif_Stock!#REF!&lt;&gt;"",Produit_Tarif_Stock!#REF!,"")</f>
        <v>#REF!</v>
      </c>
      <c r="D3850" s="505" t="e">
        <f>IF(Produit_Tarif_Stock!#REF!&lt;&gt;"",Produit_Tarif_Stock!#REF!,"")</f>
        <v>#REF!</v>
      </c>
      <c r="E3850" s="514" t="e">
        <f>IF(Produit_Tarif_Stock!#REF!&lt;&gt;0,Produit_Tarif_Stock!#REF!,"")</f>
        <v>#REF!</v>
      </c>
      <c r="F3850" s="2" t="e">
        <f>IF(Produit_Tarif_Stock!#REF!&lt;&gt;"",Produit_Tarif_Stock!#REF!,"")</f>
        <v>#REF!</v>
      </c>
      <c r="G3850" s="506" t="e">
        <f>IF(Produit_Tarif_Stock!#REF!&lt;&gt;0,Produit_Tarif_Stock!#REF!,"")</f>
        <v>#REF!</v>
      </c>
      <c r="I3850" s="506" t="str">
        <f t="shared" si="122"/>
        <v/>
      </c>
      <c r="J3850" s="2" t="e">
        <f>IF(Produit_Tarif_Stock!#REF!&lt;&gt;0,Produit_Tarif_Stock!#REF!,"")</f>
        <v>#REF!</v>
      </c>
      <c r="K3850" s="2" t="e">
        <f>IF(Produit_Tarif_Stock!#REF!&lt;&gt;0,Produit_Tarif_Stock!#REF!,"")</f>
        <v>#REF!</v>
      </c>
      <c r="L3850" s="114" t="e">
        <f>IF(Produit_Tarif_Stock!#REF!&lt;&gt;0,Produit_Tarif_Stock!#REF!,"")</f>
        <v>#REF!</v>
      </c>
      <c r="M3850" s="114" t="e">
        <f>IF(Produit_Tarif_Stock!#REF!&lt;&gt;0,Produit_Tarif_Stock!#REF!,"")</f>
        <v>#REF!</v>
      </c>
      <c r="N3850" s="454"/>
      <c r="P3850" s="2" t="e">
        <f>IF(Produit_Tarif_Stock!#REF!&lt;&gt;0,Produit_Tarif_Stock!#REF!,"")</f>
        <v>#REF!</v>
      </c>
      <c r="Q3850" s="518" t="e">
        <f>IF(Produit_Tarif_Stock!#REF!&lt;&gt;0,(E3850-(E3850*H3850)-Produit_Tarif_Stock!#REF!)/Produit_Tarif_Stock!#REF!*100,(E3850-(E3850*H3850)-Produit_Tarif_Stock!#REF!)/Produit_Tarif_Stock!#REF!*100)</f>
        <v>#REF!</v>
      </c>
      <c r="R3850" s="523">
        <f t="shared" si="123"/>
        <v>0</v>
      </c>
      <c r="S3850" s="524" t="e">
        <f>Produit_Tarif_Stock!#REF!</f>
        <v>#REF!</v>
      </c>
    </row>
    <row r="3851" spans="1:19" ht="24.75" customHeight="1">
      <c r="A3851" s="228" t="e">
        <f>Produit_Tarif_Stock!#REF!</f>
        <v>#REF!</v>
      </c>
      <c r="B3851" s="118" t="e">
        <f>IF(Produit_Tarif_Stock!#REF!&lt;&gt;"",Produit_Tarif_Stock!#REF!,"")</f>
        <v>#REF!</v>
      </c>
      <c r="C3851" s="502" t="e">
        <f>IF(Produit_Tarif_Stock!#REF!&lt;&gt;"",Produit_Tarif_Stock!#REF!,"")</f>
        <v>#REF!</v>
      </c>
      <c r="D3851" s="505" t="e">
        <f>IF(Produit_Tarif_Stock!#REF!&lt;&gt;"",Produit_Tarif_Stock!#REF!,"")</f>
        <v>#REF!</v>
      </c>
      <c r="E3851" s="514" t="e">
        <f>IF(Produit_Tarif_Stock!#REF!&lt;&gt;0,Produit_Tarif_Stock!#REF!,"")</f>
        <v>#REF!</v>
      </c>
      <c r="F3851" s="2" t="e">
        <f>IF(Produit_Tarif_Stock!#REF!&lt;&gt;"",Produit_Tarif_Stock!#REF!,"")</f>
        <v>#REF!</v>
      </c>
      <c r="G3851" s="506" t="e">
        <f>IF(Produit_Tarif_Stock!#REF!&lt;&gt;0,Produit_Tarif_Stock!#REF!,"")</f>
        <v>#REF!</v>
      </c>
      <c r="I3851" s="506" t="str">
        <f t="shared" si="122"/>
        <v/>
      </c>
      <c r="J3851" s="2" t="e">
        <f>IF(Produit_Tarif_Stock!#REF!&lt;&gt;0,Produit_Tarif_Stock!#REF!,"")</f>
        <v>#REF!</v>
      </c>
      <c r="K3851" s="2" t="e">
        <f>IF(Produit_Tarif_Stock!#REF!&lt;&gt;0,Produit_Tarif_Stock!#REF!,"")</f>
        <v>#REF!</v>
      </c>
      <c r="L3851" s="114" t="e">
        <f>IF(Produit_Tarif_Stock!#REF!&lt;&gt;0,Produit_Tarif_Stock!#REF!,"")</f>
        <v>#REF!</v>
      </c>
      <c r="M3851" s="114" t="e">
        <f>IF(Produit_Tarif_Stock!#REF!&lt;&gt;0,Produit_Tarif_Stock!#REF!,"")</f>
        <v>#REF!</v>
      </c>
      <c r="N3851" s="454"/>
      <c r="P3851" s="2" t="e">
        <f>IF(Produit_Tarif_Stock!#REF!&lt;&gt;0,Produit_Tarif_Stock!#REF!,"")</f>
        <v>#REF!</v>
      </c>
      <c r="Q3851" s="518" t="e">
        <f>IF(Produit_Tarif_Stock!#REF!&lt;&gt;0,(E3851-(E3851*H3851)-Produit_Tarif_Stock!#REF!)/Produit_Tarif_Stock!#REF!*100,(E3851-(E3851*H3851)-Produit_Tarif_Stock!#REF!)/Produit_Tarif_Stock!#REF!*100)</f>
        <v>#REF!</v>
      </c>
      <c r="R3851" s="523">
        <f t="shared" si="123"/>
        <v>0</v>
      </c>
      <c r="S3851" s="524" t="e">
        <f>Produit_Tarif_Stock!#REF!</f>
        <v>#REF!</v>
      </c>
    </row>
    <row r="3852" spans="1:19" ht="24.75" customHeight="1">
      <c r="A3852" s="228" t="e">
        <f>Produit_Tarif_Stock!#REF!</f>
        <v>#REF!</v>
      </c>
      <c r="B3852" s="118" t="e">
        <f>IF(Produit_Tarif_Stock!#REF!&lt;&gt;"",Produit_Tarif_Stock!#REF!,"")</f>
        <v>#REF!</v>
      </c>
      <c r="C3852" s="502" t="e">
        <f>IF(Produit_Tarif_Stock!#REF!&lt;&gt;"",Produit_Tarif_Stock!#REF!,"")</f>
        <v>#REF!</v>
      </c>
      <c r="D3852" s="505" t="e">
        <f>IF(Produit_Tarif_Stock!#REF!&lt;&gt;"",Produit_Tarif_Stock!#REF!,"")</f>
        <v>#REF!</v>
      </c>
      <c r="E3852" s="514" t="e">
        <f>IF(Produit_Tarif_Stock!#REF!&lt;&gt;0,Produit_Tarif_Stock!#REF!,"")</f>
        <v>#REF!</v>
      </c>
      <c r="F3852" s="2" t="e">
        <f>IF(Produit_Tarif_Stock!#REF!&lt;&gt;"",Produit_Tarif_Stock!#REF!,"")</f>
        <v>#REF!</v>
      </c>
      <c r="G3852" s="506" t="e">
        <f>IF(Produit_Tarif_Stock!#REF!&lt;&gt;0,Produit_Tarif_Stock!#REF!,"")</f>
        <v>#REF!</v>
      </c>
      <c r="I3852" s="506" t="str">
        <f t="shared" si="122"/>
        <v/>
      </c>
      <c r="J3852" s="2" t="e">
        <f>IF(Produit_Tarif_Stock!#REF!&lt;&gt;0,Produit_Tarif_Stock!#REF!,"")</f>
        <v>#REF!</v>
      </c>
      <c r="K3852" s="2" t="e">
        <f>IF(Produit_Tarif_Stock!#REF!&lt;&gt;0,Produit_Tarif_Stock!#REF!,"")</f>
        <v>#REF!</v>
      </c>
      <c r="L3852" s="114" t="e">
        <f>IF(Produit_Tarif_Stock!#REF!&lt;&gt;0,Produit_Tarif_Stock!#REF!,"")</f>
        <v>#REF!</v>
      </c>
      <c r="M3852" s="114" t="e">
        <f>IF(Produit_Tarif_Stock!#REF!&lt;&gt;0,Produit_Tarif_Stock!#REF!,"")</f>
        <v>#REF!</v>
      </c>
      <c r="N3852" s="454"/>
      <c r="P3852" s="2" t="e">
        <f>IF(Produit_Tarif_Stock!#REF!&lt;&gt;0,Produit_Tarif_Stock!#REF!,"")</f>
        <v>#REF!</v>
      </c>
      <c r="Q3852" s="518" t="e">
        <f>IF(Produit_Tarif_Stock!#REF!&lt;&gt;0,(E3852-(E3852*H3852)-Produit_Tarif_Stock!#REF!)/Produit_Tarif_Stock!#REF!*100,(E3852-(E3852*H3852)-Produit_Tarif_Stock!#REF!)/Produit_Tarif_Stock!#REF!*100)</f>
        <v>#REF!</v>
      </c>
      <c r="R3852" s="523">
        <f t="shared" si="123"/>
        <v>0</v>
      </c>
      <c r="S3852" s="524" t="e">
        <f>Produit_Tarif_Stock!#REF!</f>
        <v>#REF!</v>
      </c>
    </row>
    <row r="3853" spans="1:19" ht="24.75" customHeight="1">
      <c r="A3853" s="228" t="e">
        <f>Produit_Tarif_Stock!#REF!</f>
        <v>#REF!</v>
      </c>
      <c r="B3853" s="118" t="e">
        <f>IF(Produit_Tarif_Stock!#REF!&lt;&gt;"",Produit_Tarif_Stock!#REF!,"")</f>
        <v>#REF!</v>
      </c>
      <c r="C3853" s="502" t="e">
        <f>IF(Produit_Tarif_Stock!#REF!&lt;&gt;"",Produit_Tarif_Stock!#REF!,"")</f>
        <v>#REF!</v>
      </c>
      <c r="D3853" s="505" t="e">
        <f>IF(Produit_Tarif_Stock!#REF!&lt;&gt;"",Produit_Tarif_Stock!#REF!,"")</f>
        <v>#REF!</v>
      </c>
      <c r="E3853" s="514" t="e">
        <f>IF(Produit_Tarif_Stock!#REF!&lt;&gt;0,Produit_Tarif_Stock!#REF!,"")</f>
        <v>#REF!</v>
      </c>
      <c r="F3853" s="2" t="e">
        <f>IF(Produit_Tarif_Stock!#REF!&lt;&gt;"",Produit_Tarif_Stock!#REF!,"")</f>
        <v>#REF!</v>
      </c>
      <c r="G3853" s="506" t="e">
        <f>IF(Produit_Tarif_Stock!#REF!&lt;&gt;0,Produit_Tarif_Stock!#REF!,"")</f>
        <v>#REF!</v>
      </c>
      <c r="I3853" s="506" t="str">
        <f t="shared" si="122"/>
        <v/>
      </c>
      <c r="J3853" s="2" t="e">
        <f>IF(Produit_Tarif_Stock!#REF!&lt;&gt;0,Produit_Tarif_Stock!#REF!,"")</f>
        <v>#REF!</v>
      </c>
      <c r="K3853" s="2" t="e">
        <f>IF(Produit_Tarif_Stock!#REF!&lt;&gt;0,Produit_Tarif_Stock!#REF!,"")</f>
        <v>#REF!</v>
      </c>
      <c r="L3853" s="114" t="e">
        <f>IF(Produit_Tarif_Stock!#REF!&lt;&gt;0,Produit_Tarif_Stock!#REF!,"")</f>
        <v>#REF!</v>
      </c>
      <c r="M3853" s="114" t="e">
        <f>IF(Produit_Tarif_Stock!#REF!&lt;&gt;0,Produit_Tarif_Stock!#REF!,"")</f>
        <v>#REF!</v>
      </c>
      <c r="N3853" s="454"/>
      <c r="P3853" s="2" t="e">
        <f>IF(Produit_Tarif_Stock!#REF!&lt;&gt;0,Produit_Tarif_Stock!#REF!,"")</f>
        <v>#REF!</v>
      </c>
      <c r="Q3853" s="518" t="e">
        <f>IF(Produit_Tarif_Stock!#REF!&lt;&gt;0,(E3853-(E3853*H3853)-Produit_Tarif_Stock!#REF!)/Produit_Tarif_Stock!#REF!*100,(E3853-(E3853*H3853)-Produit_Tarif_Stock!#REF!)/Produit_Tarif_Stock!#REF!*100)</f>
        <v>#REF!</v>
      </c>
      <c r="R3853" s="523">
        <f t="shared" si="123"/>
        <v>0</v>
      </c>
      <c r="S3853" s="524" t="e">
        <f>Produit_Tarif_Stock!#REF!</f>
        <v>#REF!</v>
      </c>
    </row>
    <row r="3854" spans="1:19" ht="24.75" customHeight="1">
      <c r="A3854" s="228" t="e">
        <f>Produit_Tarif_Stock!#REF!</f>
        <v>#REF!</v>
      </c>
      <c r="B3854" s="118" t="e">
        <f>IF(Produit_Tarif_Stock!#REF!&lt;&gt;"",Produit_Tarif_Stock!#REF!,"")</f>
        <v>#REF!</v>
      </c>
      <c r="C3854" s="502" t="e">
        <f>IF(Produit_Tarif_Stock!#REF!&lt;&gt;"",Produit_Tarif_Stock!#REF!,"")</f>
        <v>#REF!</v>
      </c>
      <c r="D3854" s="505" t="e">
        <f>IF(Produit_Tarif_Stock!#REF!&lt;&gt;"",Produit_Tarif_Stock!#REF!,"")</f>
        <v>#REF!</v>
      </c>
      <c r="E3854" s="514" t="e">
        <f>IF(Produit_Tarif_Stock!#REF!&lt;&gt;0,Produit_Tarif_Stock!#REF!,"")</f>
        <v>#REF!</v>
      </c>
      <c r="F3854" s="2" t="e">
        <f>IF(Produit_Tarif_Stock!#REF!&lt;&gt;"",Produit_Tarif_Stock!#REF!,"")</f>
        <v>#REF!</v>
      </c>
      <c r="G3854" s="506" t="e">
        <f>IF(Produit_Tarif_Stock!#REF!&lt;&gt;0,Produit_Tarif_Stock!#REF!,"")</f>
        <v>#REF!</v>
      </c>
      <c r="I3854" s="506" t="str">
        <f t="shared" si="122"/>
        <v/>
      </c>
      <c r="J3854" s="2" t="e">
        <f>IF(Produit_Tarif_Stock!#REF!&lt;&gt;0,Produit_Tarif_Stock!#REF!,"")</f>
        <v>#REF!</v>
      </c>
      <c r="K3854" s="2" t="e">
        <f>IF(Produit_Tarif_Stock!#REF!&lt;&gt;0,Produit_Tarif_Stock!#REF!,"")</f>
        <v>#REF!</v>
      </c>
      <c r="L3854" s="114" t="e">
        <f>IF(Produit_Tarif_Stock!#REF!&lt;&gt;0,Produit_Tarif_Stock!#REF!,"")</f>
        <v>#REF!</v>
      </c>
      <c r="M3854" s="114" t="e">
        <f>IF(Produit_Tarif_Stock!#REF!&lt;&gt;0,Produit_Tarif_Stock!#REF!,"")</f>
        <v>#REF!</v>
      </c>
      <c r="N3854" s="454"/>
      <c r="P3854" s="2" t="e">
        <f>IF(Produit_Tarif_Stock!#REF!&lt;&gt;0,Produit_Tarif_Stock!#REF!,"")</f>
        <v>#REF!</v>
      </c>
      <c r="Q3854" s="518" t="e">
        <f>IF(Produit_Tarif_Stock!#REF!&lt;&gt;0,(E3854-(E3854*H3854)-Produit_Tarif_Stock!#REF!)/Produit_Tarif_Stock!#REF!*100,(E3854-(E3854*H3854)-Produit_Tarif_Stock!#REF!)/Produit_Tarif_Stock!#REF!*100)</f>
        <v>#REF!</v>
      </c>
      <c r="R3854" s="523">
        <f t="shared" si="123"/>
        <v>0</v>
      </c>
      <c r="S3854" s="524" t="e">
        <f>Produit_Tarif_Stock!#REF!</f>
        <v>#REF!</v>
      </c>
    </row>
    <row r="3855" spans="1:19" ht="24.75" customHeight="1">
      <c r="A3855" s="228" t="e">
        <f>Produit_Tarif_Stock!#REF!</f>
        <v>#REF!</v>
      </c>
      <c r="B3855" s="118" t="e">
        <f>IF(Produit_Tarif_Stock!#REF!&lt;&gt;"",Produit_Tarif_Stock!#REF!,"")</f>
        <v>#REF!</v>
      </c>
      <c r="C3855" s="502" t="e">
        <f>IF(Produit_Tarif_Stock!#REF!&lt;&gt;"",Produit_Tarif_Stock!#REF!,"")</f>
        <v>#REF!</v>
      </c>
      <c r="D3855" s="505" t="e">
        <f>IF(Produit_Tarif_Stock!#REF!&lt;&gt;"",Produit_Tarif_Stock!#REF!,"")</f>
        <v>#REF!</v>
      </c>
      <c r="E3855" s="514" t="e">
        <f>IF(Produit_Tarif_Stock!#REF!&lt;&gt;0,Produit_Tarif_Stock!#REF!,"")</f>
        <v>#REF!</v>
      </c>
      <c r="F3855" s="2" t="e">
        <f>IF(Produit_Tarif_Stock!#REF!&lt;&gt;"",Produit_Tarif_Stock!#REF!,"")</f>
        <v>#REF!</v>
      </c>
      <c r="G3855" s="506" t="e">
        <f>IF(Produit_Tarif_Stock!#REF!&lt;&gt;0,Produit_Tarif_Stock!#REF!,"")</f>
        <v>#REF!</v>
      </c>
      <c r="I3855" s="506" t="str">
        <f t="shared" si="122"/>
        <v/>
      </c>
      <c r="J3855" s="2" t="e">
        <f>IF(Produit_Tarif_Stock!#REF!&lt;&gt;0,Produit_Tarif_Stock!#REF!,"")</f>
        <v>#REF!</v>
      </c>
      <c r="K3855" s="2" t="e">
        <f>IF(Produit_Tarif_Stock!#REF!&lt;&gt;0,Produit_Tarif_Stock!#REF!,"")</f>
        <v>#REF!</v>
      </c>
      <c r="L3855" s="114" t="e">
        <f>IF(Produit_Tarif_Stock!#REF!&lt;&gt;0,Produit_Tarif_Stock!#REF!,"")</f>
        <v>#REF!</v>
      </c>
      <c r="M3855" s="114" t="e">
        <f>IF(Produit_Tarif_Stock!#REF!&lt;&gt;0,Produit_Tarif_Stock!#REF!,"")</f>
        <v>#REF!</v>
      </c>
      <c r="N3855" s="454"/>
      <c r="P3855" s="2" t="e">
        <f>IF(Produit_Tarif_Stock!#REF!&lt;&gt;0,Produit_Tarif_Stock!#REF!,"")</f>
        <v>#REF!</v>
      </c>
      <c r="Q3855" s="518" t="e">
        <f>IF(Produit_Tarif_Stock!#REF!&lt;&gt;0,(E3855-(E3855*H3855)-Produit_Tarif_Stock!#REF!)/Produit_Tarif_Stock!#REF!*100,(E3855-(E3855*H3855)-Produit_Tarif_Stock!#REF!)/Produit_Tarif_Stock!#REF!*100)</f>
        <v>#REF!</v>
      </c>
      <c r="R3855" s="523">
        <f t="shared" si="123"/>
        <v>0</v>
      </c>
      <c r="S3855" s="524" t="e">
        <f>Produit_Tarif_Stock!#REF!</f>
        <v>#REF!</v>
      </c>
    </row>
    <row r="3856" spans="1:19" ht="24.75" customHeight="1">
      <c r="A3856" s="228" t="e">
        <f>Produit_Tarif_Stock!#REF!</f>
        <v>#REF!</v>
      </c>
      <c r="B3856" s="118" t="e">
        <f>IF(Produit_Tarif_Stock!#REF!&lt;&gt;"",Produit_Tarif_Stock!#REF!,"")</f>
        <v>#REF!</v>
      </c>
      <c r="C3856" s="502" t="e">
        <f>IF(Produit_Tarif_Stock!#REF!&lt;&gt;"",Produit_Tarif_Stock!#REF!,"")</f>
        <v>#REF!</v>
      </c>
      <c r="D3856" s="505" t="e">
        <f>IF(Produit_Tarif_Stock!#REF!&lt;&gt;"",Produit_Tarif_Stock!#REF!,"")</f>
        <v>#REF!</v>
      </c>
      <c r="E3856" s="514" t="e">
        <f>IF(Produit_Tarif_Stock!#REF!&lt;&gt;0,Produit_Tarif_Stock!#REF!,"")</f>
        <v>#REF!</v>
      </c>
      <c r="F3856" s="2" t="e">
        <f>IF(Produit_Tarif_Stock!#REF!&lt;&gt;"",Produit_Tarif_Stock!#REF!,"")</f>
        <v>#REF!</v>
      </c>
      <c r="G3856" s="506" t="e">
        <f>IF(Produit_Tarif_Stock!#REF!&lt;&gt;0,Produit_Tarif_Stock!#REF!,"")</f>
        <v>#REF!</v>
      </c>
      <c r="I3856" s="506" t="str">
        <f t="shared" si="122"/>
        <v/>
      </c>
      <c r="J3856" s="2" t="e">
        <f>IF(Produit_Tarif_Stock!#REF!&lt;&gt;0,Produit_Tarif_Stock!#REF!,"")</f>
        <v>#REF!</v>
      </c>
      <c r="K3856" s="2" t="e">
        <f>IF(Produit_Tarif_Stock!#REF!&lt;&gt;0,Produit_Tarif_Stock!#REF!,"")</f>
        <v>#REF!</v>
      </c>
      <c r="L3856" s="114" t="e">
        <f>IF(Produit_Tarif_Stock!#REF!&lt;&gt;0,Produit_Tarif_Stock!#REF!,"")</f>
        <v>#REF!</v>
      </c>
      <c r="M3856" s="114" t="e">
        <f>IF(Produit_Tarif_Stock!#REF!&lt;&gt;0,Produit_Tarif_Stock!#REF!,"")</f>
        <v>#REF!</v>
      </c>
      <c r="N3856" s="454"/>
      <c r="P3856" s="2" t="e">
        <f>IF(Produit_Tarif_Stock!#REF!&lt;&gt;0,Produit_Tarif_Stock!#REF!,"")</f>
        <v>#REF!</v>
      </c>
      <c r="Q3856" s="518" t="e">
        <f>IF(Produit_Tarif_Stock!#REF!&lt;&gt;0,(E3856-(E3856*H3856)-Produit_Tarif_Stock!#REF!)/Produit_Tarif_Stock!#REF!*100,(E3856-(E3856*H3856)-Produit_Tarif_Stock!#REF!)/Produit_Tarif_Stock!#REF!*100)</f>
        <v>#REF!</v>
      </c>
      <c r="R3856" s="523">
        <f t="shared" si="123"/>
        <v>0</v>
      </c>
      <c r="S3856" s="524" t="e">
        <f>Produit_Tarif_Stock!#REF!</f>
        <v>#REF!</v>
      </c>
    </row>
    <row r="3857" spans="1:19" ht="24.75" customHeight="1">
      <c r="A3857" s="228" t="e">
        <f>Produit_Tarif_Stock!#REF!</f>
        <v>#REF!</v>
      </c>
      <c r="B3857" s="118" t="e">
        <f>IF(Produit_Tarif_Stock!#REF!&lt;&gt;"",Produit_Tarif_Stock!#REF!,"")</f>
        <v>#REF!</v>
      </c>
      <c r="C3857" s="502" t="e">
        <f>IF(Produit_Tarif_Stock!#REF!&lt;&gt;"",Produit_Tarif_Stock!#REF!,"")</f>
        <v>#REF!</v>
      </c>
      <c r="D3857" s="505" t="e">
        <f>IF(Produit_Tarif_Stock!#REF!&lt;&gt;"",Produit_Tarif_Stock!#REF!,"")</f>
        <v>#REF!</v>
      </c>
      <c r="E3857" s="514" t="e">
        <f>IF(Produit_Tarif_Stock!#REF!&lt;&gt;0,Produit_Tarif_Stock!#REF!,"")</f>
        <v>#REF!</v>
      </c>
      <c r="F3857" s="2" t="e">
        <f>IF(Produit_Tarif_Stock!#REF!&lt;&gt;"",Produit_Tarif_Stock!#REF!,"")</f>
        <v>#REF!</v>
      </c>
      <c r="G3857" s="506" t="e">
        <f>IF(Produit_Tarif_Stock!#REF!&lt;&gt;0,Produit_Tarif_Stock!#REF!,"")</f>
        <v>#REF!</v>
      </c>
      <c r="I3857" s="506" t="str">
        <f t="shared" si="122"/>
        <v/>
      </c>
      <c r="J3857" s="2" t="e">
        <f>IF(Produit_Tarif_Stock!#REF!&lt;&gt;0,Produit_Tarif_Stock!#REF!,"")</f>
        <v>#REF!</v>
      </c>
      <c r="K3857" s="2" t="e">
        <f>IF(Produit_Tarif_Stock!#REF!&lt;&gt;0,Produit_Tarif_Stock!#REF!,"")</f>
        <v>#REF!</v>
      </c>
      <c r="L3857" s="114" t="e">
        <f>IF(Produit_Tarif_Stock!#REF!&lt;&gt;0,Produit_Tarif_Stock!#REF!,"")</f>
        <v>#REF!</v>
      </c>
      <c r="M3857" s="114" t="e">
        <f>IF(Produit_Tarif_Stock!#REF!&lt;&gt;0,Produit_Tarif_Stock!#REF!,"")</f>
        <v>#REF!</v>
      </c>
      <c r="N3857" s="454"/>
      <c r="P3857" s="2" t="e">
        <f>IF(Produit_Tarif_Stock!#REF!&lt;&gt;0,Produit_Tarif_Stock!#REF!,"")</f>
        <v>#REF!</v>
      </c>
      <c r="Q3857" s="518" t="e">
        <f>IF(Produit_Tarif_Stock!#REF!&lt;&gt;0,(E3857-(E3857*H3857)-Produit_Tarif_Stock!#REF!)/Produit_Tarif_Stock!#REF!*100,(E3857-(E3857*H3857)-Produit_Tarif_Stock!#REF!)/Produit_Tarif_Stock!#REF!*100)</f>
        <v>#REF!</v>
      </c>
      <c r="R3857" s="523">
        <f t="shared" si="123"/>
        <v>0</v>
      </c>
      <c r="S3857" s="524" t="e">
        <f>Produit_Tarif_Stock!#REF!</f>
        <v>#REF!</v>
      </c>
    </row>
    <row r="3858" spans="1:19" ht="24.75" customHeight="1">
      <c r="A3858" s="228" t="e">
        <f>Produit_Tarif_Stock!#REF!</f>
        <v>#REF!</v>
      </c>
      <c r="B3858" s="118" t="e">
        <f>IF(Produit_Tarif_Stock!#REF!&lt;&gt;"",Produit_Tarif_Stock!#REF!,"")</f>
        <v>#REF!</v>
      </c>
      <c r="C3858" s="502" t="e">
        <f>IF(Produit_Tarif_Stock!#REF!&lt;&gt;"",Produit_Tarif_Stock!#REF!,"")</f>
        <v>#REF!</v>
      </c>
      <c r="D3858" s="505" t="e">
        <f>IF(Produit_Tarif_Stock!#REF!&lt;&gt;"",Produit_Tarif_Stock!#REF!,"")</f>
        <v>#REF!</v>
      </c>
      <c r="E3858" s="514" t="e">
        <f>IF(Produit_Tarif_Stock!#REF!&lt;&gt;0,Produit_Tarif_Stock!#REF!,"")</f>
        <v>#REF!</v>
      </c>
      <c r="F3858" s="2" t="e">
        <f>IF(Produit_Tarif_Stock!#REF!&lt;&gt;"",Produit_Tarif_Stock!#REF!,"")</f>
        <v>#REF!</v>
      </c>
      <c r="G3858" s="506" t="e">
        <f>IF(Produit_Tarif_Stock!#REF!&lt;&gt;0,Produit_Tarif_Stock!#REF!,"")</f>
        <v>#REF!</v>
      </c>
      <c r="I3858" s="506" t="str">
        <f t="shared" si="122"/>
        <v/>
      </c>
      <c r="J3858" s="2" t="e">
        <f>IF(Produit_Tarif_Stock!#REF!&lt;&gt;0,Produit_Tarif_Stock!#REF!,"")</f>
        <v>#REF!</v>
      </c>
      <c r="K3858" s="2" t="e">
        <f>IF(Produit_Tarif_Stock!#REF!&lt;&gt;0,Produit_Tarif_Stock!#REF!,"")</f>
        <v>#REF!</v>
      </c>
      <c r="L3858" s="114" t="e">
        <f>IF(Produit_Tarif_Stock!#REF!&lt;&gt;0,Produit_Tarif_Stock!#REF!,"")</f>
        <v>#REF!</v>
      </c>
      <c r="M3858" s="114" t="e">
        <f>IF(Produit_Tarif_Stock!#REF!&lt;&gt;0,Produit_Tarif_Stock!#REF!,"")</f>
        <v>#REF!</v>
      </c>
      <c r="N3858" s="454"/>
      <c r="P3858" s="2" t="e">
        <f>IF(Produit_Tarif_Stock!#REF!&lt;&gt;0,Produit_Tarif_Stock!#REF!,"")</f>
        <v>#REF!</v>
      </c>
      <c r="Q3858" s="518" t="e">
        <f>IF(Produit_Tarif_Stock!#REF!&lt;&gt;0,(E3858-(E3858*H3858)-Produit_Tarif_Stock!#REF!)/Produit_Tarif_Stock!#REF!*100,(E3858-(E3858*H3858)-Produit_Tarif_Stock!#REF!)/Produit_Tarif_Stock!#REF!*100)</f>
        <v>#REF!</v>
      </c>
      <c r="R3858" s="523">
        <f t="shared" si="123"/>
        <v>0</v>
      </c>
      <c r="S3858" s="524" t="e">
        <f>Produit_Tarif_Stock!#REF!</f>
        <v>#REF!</v>
      </c>
    </row>
    <row r="3859" spans="1:19" ht="24.75" customHeight="1">
      <c r="A3859" s="228" t="e">
        <f>Produit_Tarif_Stock!#REF!</f>
        <v>#REF!</v>
      </c>
      <c r="B3859" s="118" t="e">
        <f>IF(Produit_Tarif_Stock!#REF!&lt;&gt;"",Produit_Tarif_Stock!#REF!,"")</f>
        <v>#REF!</v>
      </c>
      <c r="C3859" s="502" t="e">
        <f>IF(Produit_Tarif_Stock!#REF!&lt;&gt;"",Produit_Tarif_Stock!#REF!,"")</f>
        <v>#REF!</v>
      </c>
      <c r="D3859" s="505" t="e">
        <f>IF(Produit_Tarif_Stock!#REF!&lt;&gt;"",Produit_Tarif_Stock!#REF!,"")</f>
        <v>#REF!</v>
      </c>
      <c r="E3859" s="514" t="e">
        <f>IF(Produit_Tarif_Stock!#REF!&lt;&gt;0,Produit_Tarif_Stock!#REF!,"")</f>
        <v>#REF!</v>
      </c>
      <c r="F3859" s="2" t="e">
        <f>IF(Produit_Tarif_Stock!#REF!&lt;&gt;"",Produit_Tarif_Stock!#REF!,"")</f>
        <v>#REF!</v>
      </c>
      <c r="G3859" s="506" t="e">
        <f>IF(Produit_Tarif_Stock!#REF!&lt;&gt;0,Produit_Tarif_Stock!#REF!,"")</f>
        <v>#REF!</v>
      </c>
      <c r="I3859" s="506" t="str">
        <f t="shared" si="122"/>
        <v/>
      </c>
      <c r="J3859" s="2" t="e">
        <f>IF(Produit_Tarif_Stock!#REF!&lt;&gt;0,Produit_Tarif_Stock!#REF!,"")</f>
        <v>#REF!</v>
      </c>
      <c r="K3859" s="2" t="e">
        <f>IF(Produit_Tarif_Stock!#REF!&lt;&gt;0,Produit_Tarif_Stock!#REF!,"")</f>
        <v>#REF!</v>
      </c>
      <c r="L3859" s="114" t="e">
        <f>IF(Produit_Tarif_Stock!#REF!&lt;&gt;0,Produit_Tarif_Stock!#REF!,"")</f>
        <v>#REF!</v>
      </c>
      <c r="M3859" s="114" t="e">
        <f>IF(Produit_Tarif_Stock!#REF!&lt;&gt;0,Produit_Tarif_Stock!#REF!,"")</f>
        <v>#REF!</v>
      </c>
      <c r="N3859" s="454"/>
      <c r="P3859" s="2" t="e">
        <f>IF(Produit_Tarif_Stock!#REF!&lt;&gt;0,Produit_Tarif_Stock!#REF!,"")</f>
        <v>#REF!</v>
      </c>
      <c r="Q3859" s="518" t="e">
        <f>IF(Produit_Tarif_Stock!#REF!&lt;&gt;0,(E3859-(E3859*H3859)-Produit_Tarif_Stock!#REF!)/Produit_Tarif_Stock!#REF!*100,(E3859-(E3859*H3859)-Produit_Tarif_Stock!#REF!)/Produit_Tarif_Stock!#REF!*100)</f>
        <v>#REF!</v>
      </c>
      <c r="R3859" s="523">
        <f t="shared" si="123"/>
        <v>0</v>
      </c>
      <c r="S3859" s="524" t="e">
        <f>Produit_Tarif_Stock!#REF!</f>
        <v>#REF!</v>
      </c>
    </row>
    <row r="3860" spans="1:19" ht="24.75" customHeight="1">
      <c r="A3860" s="228" t="e">
        <f>Produit_Tarif_Stock!#REF!</f>
        <v>#REF!</v>
      </c>
      <c r="B3860" s="118" t="e">
        <f>IF(Produit_Tarif_Stock!#REF!&lt;&gt;"",Produit_Tarif_Stock!#REF!,"")</f>
        <v>#REF!</v>
      </c>
      <c r="C3860" s="502" t="e">
        <f>IF(Produit_Tarif_Stock!#REF!&lt;&gt;"",Produit_Tarif_Stock!#REF!,"")</f>
        <v>#REF!</v>
      </c>
      <c r="D3860" s="505" t="e">
        <f>IF(Produit_Tarif_Stock!#REF!&lt;&gt;"",Produit_Tarif_Stock!#REF!,"")</f>
        <v>#REF!</v>
      </c>
      <c r="E3860" s="514" t="e">
        <f>IF(Produit_Tarif_Stock!#REF!&lt;&gt;0,Produit_Tarif_Stock!#REF!,"")</f>
        <v>#REF!</v>
      </c>
      <c r="F3860" s="2" t="e">
        <f>IF(Produit_Tarif_Stock!#REF!&lt;&gt;"",Produit_Tarif_Stock!#REF!,"")</f>
        <v>#REF!</v>
      </c>
      <c r="G3860" s="506" t="e">
        <f>IF(Produit_Tarif_Stock!#REF!&lt;&gt;0,Produit_Tarif_Stock!#REF!,"")</f>
        <v>#REF!</v>
      </c>
      <c r="I3860" s="506" t="str">
        <f t="shared" si="122"/>
        <v/>
      </c>
      <c r="J3860" s="2" t="e">
        <f>IF(Produit_Tarif_Stock!#REF!&lt;&gt;0,Produit_Tarif_Stock!#REF!,"")</f>
        <v>#REF!</v>
      </c>
      <c r="K3860" s="2" t="e">
        <f>IF(Produit_Tarif_Stock!#REF!&lt;&gt;0,Produit_Tarif_Stock!#REF!,"")</f>
        <v>#REF!</v>
      </c>
      <c r="L3860" s="114" t="e">
        <f>IF(Produit_Tarif_Stock!#REF!&lt;&gt;0,Produit_Tarif_Stock!#REF!,"")</f>
        <v>#REF!</v>
      </c>
      <c r="M3860" s="114" t="e">
        <f>IF(Produit_Tarif_Stock!#REF!&lt;&gt;0,Produit_Tarif_Stock!#REF!,"")</f>
        <v>#REF!</v>
      </c>
      <c r="N3860" s="454"/>
      <c r="P3860" s="2" t="e">
        <f>IF(Produit_Tarif_Stock!#REF!&lt;&gt;0,Produit_Tarif_Stock!#REF!,"")</f>
        <v>#REF!</v>
      </c>
      <c r="Q3860" s="518" t="e">
        <f>IF(Produit_Tarif_Stock!#REF!&lt;&gt;0,(E3860-(E3860*H3860)-Produit_Tarif_Stock!#REF!)/Produit_Tarif_Stock!#REF!*100,(E3860-(E3860*H3860)-Produit_Tarif_Stock!#REF!)/Produit_Tarif_Stock!#REF!*100)</f>
        <v>#REF!</v>
      </c>
      <c r="R3860" s="523">
        <f t="shared" si="123"/>
        <v>0</v>
      </c>
      <c r="S3860" s="524" t="e">
        <f>Produit_Tarif_Stock!#REF!</f>
        <v>#REF!</v>
      </c>
    </row>
    <row r="3861" spans="1:19" ht="24.75" customHeight="1">
      <c r="A3861" s="228" t="e">
        <f>Produit_Tarif_Stock!#REF!</f>
        <v>#REF!</v>
      </c>
      <c r="B3861" s="118" t="e">
        <f>IF(Produit_Tarif_Stock!#REF!&lt;&gt;"",Produit_Tarif_Stock!#REF!,"")</f>
        <v>#REF!</v>
      </c>
      <c r="C3861" s="502" t="e">
        <f>IF(Produit_Tarif_Stock!#REF!&lt;&gt;"",Produit_Tarif_Stock!#REF!,"")</f>
        <v>#REF!</v>
      </c>
      <c r="D3861" s="505" t="e">
        <f>IF(Produit_Tarif_Stock!#REF!&lt;&gt;"",Produit_Tarif_Stock!#REF!,"")</f>
        <v>#REF!</v>
      </c>
      <c r="E3861" s="514" t="e">
        <f>IF(Produit_Tarif_Stock!#REF!&lt;&gt;0,Produit_Tarif_Stock!#REF!,"")</f>
        <v>#REF!</v>
      </c>
      <c r="F3861" s="2" t="e">
        <f>IF(Produit_Tarif_Stock!#REF!&lt;&gt;"",Produit_Tarif_Stock!#REF!,"")</f>
        <v>#REF!</v>
      </c>
      <c r="G3861" s="506" t="e">
        <f>IF(Produit_Tarif_Stock!#REF!&lt;&gt;0,Produit_Tarif_Stock!#REF!,"")</f>
        <v>#REF!</v>
      </c>
      <c r="I3861" s="506" t="str">
        <f t="shared" si="122"/>
        <v/>
      </c>
      <c r="J3861" s="2" t="e">
        <f>IF(Produit_Tarif_Stock!#REF!&lt;&gt;0,Produit_Tarif_Stock!#REF!,"")</f>
        <v>#REF!</v>
      </c>
      <c r="K3861" s="2" t="e">
        <f>IF(Produit_Tarif_Stock!#REF!&lt;&gt;0,Produit_Tarif_Stock!#REF!,"")</f>
        <v>#REF!</v>
      </c>
      <c r="L3861" s="114" t="e">
        <f>IF(Produit_Tarif_Stock!#REF!&lt;&gt;0,Produit_Tarif_Stock!#REF!,"")</f>
        <v>#REF!</v>
      </c>
      <c r="M3861" s="114" t="e">
        <f>IF(Produit_Tarif_Stock!#REF!&lt;&gt;0,Produit_Tarif_Stock!#REF!,"")</f>
        <v>#REF!</v>
      </c>
      <c r="N3861" s="454"/>
      <c r="P3861" s="2" t="e">
        <f>IF(Produit_Tarif_Stock!#REF!&lt;&gt;0,Produit_Tarif_Stock!#REF!,"")</f>
        <v>#REF!</v>
      </c>
      <c r="Q3861" s="518" t="e">
        <f>IF(Produit_Tarif_Stock!#REF!&lt;&gt;0,(E3861-(E3861*H3861)-Produit_Tarif_Stock!#REF!)/Produit_Tarif_Stock!#REF!*100,(E3861-(E3861*H3861)-Produit_Tarif_Stock!#REF!)/Produit_Tarif_Stock!#REF!*100)</f>
        <v>#REF!</v>
      </c>
      <c r="R3861" s="523">
        <f t="shared" si="123"/>
        <v>0</v>
      </c>
      <c r="S3861" s="524" t="e">
        <f>Produit_Tarif_Stock!#REF!</f>
        <v>#REF!</v>
      </c>
    </row>
    <row r="3862" spans="1:19" ht="24.75" customHeight="1">
      <c r="A3862" s="228" t="e">
        <f>Produit_Tarif_Stock!#REF!</f>
        <v>#REF!</v>
      </c>
      <c r="B3862" s="118" t="e">
        <f>IF(Produit_Tarif_Stock!#REF!&lt;&gt;"",Produit_Tarif_Stock!#REF!,"")</f>
        <v>#REF!</v>
      </c>
      <c r="C3862" s="502" t="e">
        <f>IF(Produit_Tarif_Stock!#REF!&lt;&gt;"",Produit_Tarif_Stock!#REF!,"")</f>
        <v>#REF!</v>
      </c>
      <c r="D3862" s="505" t="e">
        <f>IF(Produit_Tarif_Stock!#REF!&lt;&gt;"",Produit_Tarif_Stock!#REF!,"")</f>
        <v>#REF!</v>
      </c>
      <c r="E3862" s="514" t="e">
        <f>IF(Produit_Tarif_Stock!#REF!&lt;&gt;0,Produit_Tarif_Stock!#REF!,"")</f>
        <v>#REF!</v>
      </c>
      <c r="F3862" s="2" t="e">
        <f>IF(Produit_Tarif_Stock!#REF!&lt;&gt;"",Produit_Tarif_Stock!#REF!,"")</f>
        <v>#REF!</v>
      </c>
      <c r="G3862" s="506" t="e">
        <f>IF(Produit_Tarif_Stock!#REF!&lt;&gt;0,Produit_Tarif_Stock!#REF!,"")</f>
        <v>#REF!</v>
      </c>
      <c r="I3862" s="506" t="str">
        <f t="shared" si="122"/>
        <v/>
      </c>
      <c r="J3862" s="2" t="e">
        <f>IF(Produit_Tarif_Stock!#REF!&lt;&gt;0,Produit_Tarif_Stock!#REF!,"")</f>
        <v>#REF!</v>
      </c>
      <c r="K3862" s="2" t="e">
        <f>IF(Produit_Tarif_Stock!#REF!&lt;&gt;0,Produit_Tarif_Stock!#REF!,"")</f>
        <v>#REF!</v>
      </c>
      <c r="L3862" s="114" t="e">
        <f>IF(Produit_Tarif_Stock!#REF!&lt;&gt;0,Produit_Tarif_Stock!#REF!,"")</f>
        <v>#REF!</v>
      </c>
      <c r="M3862" s="114" t="e">
        <f>IF(Produit_Tarif_Stock!#REF!&lt;&gt;0,Produit_Tarif_Stock!#REF!,"")</f>
        <v>#REF!</v>
      </c>
      <c r="N3862" s="454"/>
      <c r="P3862" s="2" t="e">
        <f>IF(Produit_Tarif_Stock!#REF!&lt;&gt;0,Produit_Tarif_Stock!#REF!,"")</f>
        <v>#REF!</v>
      </c>
      <c r="Q3862" s="518" t="e">
        <f>IF(Produit_Tarif_Stock!#REF!&lt;&gt;0,(E3862-(E3862*H3862)-Produit_Tarif_Stock!#REF!)/Produit_Tarif_Stock!#REF!*100,(E3862-(E3862*H3862)-Produit_Tarif_Stock!#REF!)/Produit_Tarif_Stock!#REF!*100)</f>
        <v>#REF!</v>
      </c>
      <c r="R3862" s="523">
        <f t="shared" si="123"/>
        <v>0</v>
      </c>
      <c r="S3862" s="524" t="e">
        <f>Produit_Tarif_Stock!#REF!</f>
        <v>#REF!</v>
      </c>
    </row>
    <row r="3863" spans="1:19" ht="24.75" customHeight="1">
      <c r="A3863" s="228" t="e">
        <f>Produit_Tarif_Stock!#REF!</f>
        <v>#REF!</v>
      </c>
      <c r="B3863" s="118" t="e">
        <f>IF(Produit_Tarif_Stock!#REF!&lt;&gt;"",Produit_Tarif_Stock!#REF!,"")</f>
        <v>#REF!</v>
      </c>
      <c r="C3863" s="502" t="e">
        <f>IF(Produit_Tarif_Stock!#REF!&lt;&gt;"",Produit_Tarif_Stock!#REF!,"")</f>
        <v>#REF!</v>
      </c>
      <c r="D3863" s="505" t="e">
        <f>IF(Produit_Tarif_Stock!#REF!&lt;&gt;"",Produit_Tarif_Stock!#REF!,"")</f>
        <v>#REF!</v>
      </c>
      <c r="E3863" s="514" t="e">
        <f>IF(Produit_Tarif_Stock!#REF!&lt;&gt;0,Produit_Tarif_Stock!#REF!,"")</f>
        <v>#REF!</v>
      </c>
      <c r="F3863" s="2" t="e">
        <f>IF(Produit_Tarif_Stock!#REF!&lt;&gt;"",Produit_Tarif_Stock!#REF!,"")</f>
        <v>#REF!</v>
      </c>
      <c r="G3863" s="506" t="e">
        <f>IF(Produit_Tarif_Stock!#REF!&lt;&gt;0,Produit_Tarif_Stock!#REF!,"")</f>
        <v>#REF!</v>
      </c>
      <c r="I3863" s="506" t="str">
        <f t="shared" si="122"/>
        <v/>
      </c>
      <c r="J3863" s="2" t="e">
        <f>IF(Produit_Tarif_Stock!#REF!&lt;&gt;0,Produit_Tarif_Stock!#REF!,"")</f>
        <v>#REF!</v>
      </c>
      <c r="K3863" s="2" t="e">
        <f>IF(Produit_Tarif_Stock!#REF!&lt;&gt;0,Produit_Tarif_Stock!#REF!,"")</f>
        <v>#REF!</v>
      </c>
      <c r="L3863" s="114" t="e">
        <f>IF(Produit_Tarif_Stock!#REF!&lt;&gt;0,Produit_Tarif_Stock!#REF!,"")</f>
        <v>#REF!</v>
      </c>
      <c r="M3863" s="114" t="e">
        <f>IF(Produit_Tarif_Stock!#REF!&lt;&gt;0,Produit_Tarif_Stock!#REF!,"")</f>
        <v>#REF!</v>
      </c>
      <c r="N3863" s="454"/>
      <c r="P3863" s="2" t="e">
        <f>IF(Produit_Tarif_Stock!#REF!&lt;&gt;0,Produit_Tarif_Stock!#REF!,"")</f>
        <v>#REF!</v>
      </c>
      <c r="Q3863" s="518" t="e">
        <f>IF(Produit_Tarif_Stock!#REF!&lt;&gt;0,(E3863-(E3863*H3863)-Produit_Tarif_Stock!#REF!)/Produit_Tarif_Stock!#REF!*100,(E3863-(E3863*H3863)-Produit_Tarif_Stock!#REF!)/Produit_Tarif_Stock!#REF!*100)</f>
        <v>#REF!</v>
      </c>
      <c r="R3863" s="523">
        <f t="shared" si="123"/>
        <v>0</v>
      </c>
      <c r="S3863" s="524" t="e">
        <f>Produit_Tarif_Stock!#REF!</f>
        <v>#REF!</v>
      </c>
    </row>
    <row r="3864" spans="1:19" ht="24.75" customHeight="1">
      <c r="A3864" s="228" t="e">
        <f>Produit_Tarif_Stock!#REF!</f>
        <v>#REF!</v>
      </c>
      <c r="B3864" s="118" t="e">
        <f>IF(Produit_Tarif_Stock!#REF!&lt;&gt;"",Produit_Tarif_Stock!#REF!,"")</f>
        <v>#REF!</v>
      </c>
      <c r="C3864" s="502" t="e">
        <f>IF(Produit_Tarif_Stock!#REF!&lt;&gt;"",Produit_Tarif_Stock!#REF!,"")</f>
        <v>#REF!</v>
      </c>
      <c r="D3864" s="505" t="e">
        <f>IF(Produit_Tarif_Stock!#REF!&lt;&gt;"",Produit_Tarif_Stock!#REF!,"")</f>
        <v>#REF!</v>
      </c>
      <c r="E3864" s="514" t="e">
        <f>IF(Produit_Tarif_Stock!#REF!&lt;&gt;0,Produit_Tarif_Stock!#REF!,"")</f>
        <v>#REF!</v>
      </c>
      <c r="F3864" s="2" t="e">
        <f>IF(Produit_Tarif_Stock!#REF!&lt;&gt;"",Produit_Tarif_Stock!#REF!,"")</f>
        <v>#REF!</v>
      </c>
      <c r="G3864" s="506" t="e">
        <f>IF(Produit_Tarif_Stock!#REF!&lt;&gt;0,Produit_Tarif_Stock!#REF!,"")</f>
        <v>#REF!</v>
      </c>
      <c r="I3864" s="506" t="str">
        <f t="shared" si="122"/>
        <v/>
      </c>
      <c r="J3864" s="2" t="e">
        <f>IF(Produit_Tarif_Stock!#REF!&lt;&gt;0,Produit_Tarif_Stock!#REF!,"")</f>
        <v>#REF!</v>
      </c>
      <c r="K3864" s="2" t="e">
        <f>IF(Produit_Tarif_Stock!#REF!&lt;&gt;0,Produit_Tarif_Stock!#REF!,"")</f>
        <v>#REF!</v>
      </c>
      <c r="L3864" s="114" t="e">
        <f>IF(Produit_Tarif_Stock!#REF!&lt;&gt;0,Produit_Tarif_Stock!#REF!,"")</f>
        <v>#REF!</v>
      </c>
      <c r="M3864" s="114" t="e">
        <f>IF(Produit_Tarif_Stock!#REF!&lt;&gt;0,Produit_Tarif_Stock!#REF!,"")</f>
        <v>#REF!</v>
      </c>
      <c r="N3864" s="454"/>
      <c r="P3864" s="2" t="e">
        <f>IF(Produit_Tarif_Stock!#REF!&lt;&gt;0,Produit_Tarif_Stock!#REF!,"")</f>
        <v>#REF!</v>
      </c>
      <c r="Q3864" s="518" t="e">
        <f>IF(Produit_Tarif_Stock!#REF!&lt;&gt;0,(E3864-(E3864*H3864)-Produit_Tarif_Stock!#REF!)/Produit_Tarif_Stock!#REF!*100,(E3864-(E3864*H3864)-Produit_Tarif_Stock!#REF!)/Produit_Tarif_Stock!#REF!*100)</f>
        <v>#REF!</v>
      </c>
      <c r="R3864" s="523">
        <f t="shared" si="123"/>
        <v>0</v>
      </c>
      <c r="S3864" s="524" t="e">
        <f>Produit_Tarif_Stock!#REF!</f>
        <v>#REF!</v>
      </c>
    </row>
    <row r="3865" spans="1:19" ht="24.75" customHeight="1">
      <c r="A3865" s="228" t="e">
        <f>Produit_Tarif_Stock!#REF!</f>
        <v>#REF!</v>
      </c>
      <c r="B3865" s="118" t="e">
        <f>IF(Produit_Tarif_Stock!#REF!&lt;&gt;"",Produit_Tarif_Stock!#REF!,"")</f>
        <v>#REF!</v>
      </c>
      <c r="C3865" s="502" t="e">
        <f>IF(Produit_Tarif_Stock!#REF!&lt;&gt;"",Produit_Tarif_Stock!#REF!,"")</f>
        <v>#REF!</v>
      </c>
      <c r="D3865" s="505" t="e">
        <f>IF(Produit_Tarif_Stock!#REF!&lt;&gt;"",Produit_Tarif_Stock!#REF!,"")</f>
        <v>#REF!</v>
      </c>
      <c r="E3865" s="514" t="e">
        <f>IF(Produit_Tarif_Stock!#REF!&lt;&gt;0,Produit_Tarif_Stock!#REF!,"")</f>
        <v>#REF!</v>
      </c>
      <c r="F3865" s="2" t="e">
        <f>IF(Produit_Tarif_Stock!#REF!&lt;&gt;"",Produit_Tarif_Stock!#REF!,"")</f>
        <v>#REF!</v>
      </c>
      <c r="G3865" s="506" t="e">
        <f>IF(Produit_Tarif_Stock!#REF!&lt;&gt;0,Produit_Tarif_Stock!#REF!,"")</f>
        <v>#REF!</v>
      </c>
      <c r="I3865" s="506" t="str">
        <f t="shared" si="122"/>
        <v/>
      </c>
      <c r="J3865" s="2" t="e">
        <f>IF(Produit_Tarif_Stock!#REF!&lt;&gt;0,Produit_Tarif_Stock!#REF!,"")</f>
        <v>#REF!</v>
      </c>
      <c r="K3865" s="2" t="e">
        <f>IF(Produit_Tarif_Stock!#REF!&lt;&gt;0,Produit_Tarif_Stock!#REF!,"")</f>
        <v>#REF!</v>
      </c>
      <c r="L3865" s="114" t="e">
        <f>IF(Produit_Tarif_Stock!#REF!&lt;&gt;0,Produit_Tarif_Stock!#REF!,"")</f>
        <v>#REF!</v>
      </c>
      <c r="M3865" s="114" t="e">
        <f>IF(Produit_Tarif_Stock!#REF!&lt;&gt;0,Produit_Tarif_Stock!#REF!,"")</f>
        <v>#REF!</v>
      </c>
      <c r="N3865" s="454"/>
      <c r="P3865" s="2" t="e">
        <f>IF(Produit_Tarif_Stock!#REF!&lt;&gt;0,Produit_Tarif_Stock!#REF!,"")</f>
        <v>#REF!</v>
      </c>
      <c r="Q3865" s="518" t="e">
        <f>IF(Produit_Tarif_Stock!#REF!&lt;&gt;0,(E3865-(E3865*H3865)-Produit_Tarif_Stock!#REF!)/Produit_Tarif_Stock!#REF!*100,(E3865-(E3865*H3865)-Produit_Tarif_Stock!#REF!)/Produit_Tarif_Stock!#REF!*100)</f>
        <v>#REF!</v>
      </c>
      <c r="R3865" s="523">
        <f t="shared" si="123"/>
        <v>0</v>
      </c>
      <c r="S3865" s="524" t="e">
        <f>Produit_Tarif_Stock!#REF!</f>
        <v>#REF!</v>
      </c>
    </row>
    <row r="3866" spans="1:19" ht="24.75" customHeight="1">
      <c r="A3866" s="228" t="e">
        <f>Produit_Tarif_Stock!#REF!</f>
        <v>#REF!</v>
      </c>
      <c r="B3866" s="118" t="e">
        <f>IF(Produit_Tarif_Stock!#REF!&lt;&gt;"",Produit_Tarif_Stock!#REF!,"")</f>
        <v>#REF!</v>
      </c>
      <c r="C3866" s="502" t="e">
        <f>IF(Produit_Tarif_Stock!#REF!&lt;&gt;"",Produit_Tarif_Stock!#REF!,"")</f>
        <v>#REF!</v>
      </c>
      <c r="D3866" s="505" t="e">
        <f>IF(Produit_Tarif_Stock!#REF!&lt;&gt;"",Produit_Tarif_Stock!#REF!,"")</f>
        <v>#REF!</v>
      </c>
      <c r="E3866" s="514" t="e">
        <f>IF(Produit_Tarif_Stock!#REF!&lt;&gt;0,Produit_Tarif_Stock!#REF!,"")</f>
        <v>#REF!</v>
      </c>
      <c r="F3866" s="2" t="e">
        <f>IF(Produit_Tarif_Stock!#REF!&lt;&gt;"",Produit_Tarif_Stock!#REF!,"")</f>
        <v>#REF!</v>
      </c>
      <c r="G3866" s="506" t="e">
        <f>IF(Produit_Tarif_Stock!#REF!&lt;&gt;0,Produit_Tarif_Stock!#REF!,"")</f>
        <v>#REF!</v>
      </c>
      <c r="I3866" s="506" t="str">
        <f t="shared" si="122"/>
        <v/>
      </c>
      <c r="J3866" s="2" t="e">
        <f>IF(Produit_Tarif_Stock!#REF!&lt;&gt;0,Produit_Tarif_Stock!#REF!,"")</f>
        <v>#REF!</v>
      </c>
      <c r="K3866" s="2" t="e">
        <f>IF(Produit_Tarif_Stock!#REF!&lt;&gt;0,Produit_Tarif_Stock!#REF!,"")</f>
        <v>#REF!</v>
      </c>
      <c r="L3866" s="114" t="e">
        <f>IF(Produit_Tarif_Stock!#REF!&lt;&gt;0,Produit_Tarif_Stock!#REF!,"")</f>
        <v>#REF!</v>
      </c>
      <c r="M3866" s="114" t="e">
        <f>IF(Produit_Tarif_Stock!#REF!&lt;&gt;0,Produit_Tarif_Stock!#REF!,"")</f>
        <v>#REF!</v>
      </c>
      <c r="N3866" s="454"/>
      <c r="P3866" s="2" t="e">
        <f>IF(Produit_Tarif_Stock!#REF!&lt;&gt;0,Produit_Tarif_Stock!#REF!,"")</f>
        <v>#REF!</v>
      </c>
      <c r="Q3866" s="518" t="e">
        <f>IF(Produit_Tarif_Stock!#REF!&lt;&gt;0,(E3866-(E3866*H3866)-Produit_Tarif_Stock!#REF!)/Produit_Tarif_Stock!#REF!*100,(E3866-(E3866*H3866)-Produit_Tarif_Stock!#REF!)/Produit_Tarif_Stock!#REF!*100)</f>
        <v>#REF!</v>
      </c>
      <c r="R3866" s="523">
        <f t="shared" si="123"/>
        <v>0</v>
      </c>
      <c r="S3866" s="524" t="e">
        <f>Produit_Tarif_Stock!#REF!</f>
        <v>#REF!</v>
      </c>
    </row>
    <row r="3867" spans="1:19" ht="24.75" customHeight="1">
      <c r="A3867" s="228" t="e">
        <f>Produit_Tarif_Stock!#REF!</f>
        <v>#REF!</v>
      </c>
      <c r="B3867" s="118" t="e">
        <f>IF(Produit_Tarif_Stock!#REF!&lt;&gt;"",Produit_Tarif_Stock!#REF!,"")</f>
        <v>#REF!</v>
      </c>
      <c r="C3867" s="502" t="e">
        <f>IF(Produit_Tarif_Stock!#REF!&lt;&gt;"",Produit_Tarif_Stock!#REF!,"")</f>
        <v>#REF!</v>
      </c>
      <c r="D3867" s="505" t="e">
        <f>IF(Produit_Tarif_Stock!#REF!&lt;&gt;"",Produit_Tarif_Stock!#REF!,"")</f>
        <v>#REF!</v>
      </c>
      <c r="E3867" s="514" t="e">
        <f>IF(Produit_Tarif_Stock!#REF!&lt;&gt;0,Produit_Tarif_Stock!#REF!,"")</f>
        <v>#REF!</v>
      </c>
      <c r="F3867" s="2" t="e">
        <f>IF(Produit_Tarif_Stock!#REF!&lt;&gt;"",Produit_Tarif_Stock!#REF!,"")</f>
        <v>#REF!</v>
      </c>
      <c r="G3867" s="506" t="e">
        <f>IF(Produit_Tarif_Stock!#REF!&lt;&gt;0,Produit_Tarif_Stock!#REF!,"")</f>
        <v>#REF!</v>
      </c>
      <c r="I3867" s="506" t="str">
        <f t="shared" si="122"/>
        <v/>
      </c>
      <c r="J3867" s="2" t="e">
        <f>IF(Produit_Tarif_Stock!#REF!&lt;&gt;0,Produit_Tarif_Stock!#REF!,"")</f>
        <v>#REF!</v>
      </c>
      <c r="K3867" s="2" t="e">
        <f>IF(Produit_Tarif_Stock!#REF!&lt;&gt;0,Produit_Tarif_Stock!#REF!,"")</f>
        <v>#REF!</v>
      </c>
      <c r="L3867" s="114" t="e">
        <f>IF(Produit_Tarif_Stock!#REF!&lt;&gt;0,Produit_Tarif_Stock!#REF!,"")</f>
        <v>#REF!</v>
      </c>
      <c r="M3867" s="114" t="e">
        <f>IF(Produit_Tarif_Stock!#REF!&lt;&gt;0,Produit_Tarif_Stock!#REF!,"")</f>
        <v>#REF!</v>
      </c>
      <c r="N3867" s="454"/>
      <c r="P3867" s="2" t="e">
        <f>IF(Produit_Tarif_Stock!#REF!&lt;&gt;0,Produit_Tarif_Stock!#REF!,"")</f>
        <v>#REF!</v>
      </c>
      <c r="Q3867" s="518" t="e">
        <f>IF(Produit_Tarif_Stock!#REF!&lt;&gt;0,(E3867-(E3867*H3867)-Produit_Tarif_Stock!#REF!)/Produit_Tarif_Stock!#REF!*100,(E3867-(E3867*H3867)-Produit_Tarif_Stock!#REF!)/Produit_Tarif_Stock!#REF!*100)</f>
        <v>#REF!</v>
      </c>
      <c r="R3867" s="523">
        <f t="shared" si="123"/>
        <v>0</v>
      </c>
      <c r="S3867" s="524" t="e">
        <f>Produit_Tarif_Stock!#REF!</f>
        <v>#REF!</v>
      </c>
    </row>
    <row r="3868" spans="1:19" ht="24.75" customHeight="1">
      <c r="A3868" s="228" t="e">
        <f>Produit_Tarif_Stock!#REF!</f>
        <v>#REF!</v>
      </c>
      <c r="B3868" s="118" t="e">
        <f>IF(Produit_Tarif_Stock!#REF!&lt;&gt;"",Produit_Tarif_Stock!#REF!,"")</f>
        <v>#REF!</v>
      </c>
      <c r="C3868" s="502" t="e">
        <f>IF(Produit_Tarif_Stock!#REF!&lt;&gt;"",Produit_Tarif_Stock!#REF!,"")</f>
        <v>#REF!</v>
      </c>
      <c r="D3868" s="505" t="e">
        <f>IF(Produit_Tarif_Stock!#REF!&lt;&gt;"",Produit_Tarif_Stock!#REF!,"")</f>
        <v>#REF!</v>
      </c>
      <c r="E3868" s="514" t="e">
        <f>IF(Produit_Tarif_Stock!#REF!&lt;&gt;0,Produit_Tarif_Stock!#REF!,"")</f>
        <v>#REF!</v>
      </c>
      <c r="F3868" s="2" t="e">
        <f>IF(Produit_Tarif_Stock!#REF!&lt;&gt;"",Produit_Tarif_Stock!#REF!,"")</f>
        <v>#REF!</v>
      </c>
      <c r="G3868" s="506" t="e">
        <f>IF(Produit_Tarif_Stock!#REF!&lt;&gt;0,Produit_Tarif_Stock!#REF!,"")</f>
        <v>#REF!</v>
      </c>
      <c r="I3868" s="506" t="str">
        <f t="shared" si="122"/>
        <v/>
      </c>
      <c r="J3868" s="2" t="e">
        <f>IF(Produit_Tarif_Stock!#REF!&lt;&gt;0,Produit_Tarif_Stock!#REF!,"")</f>
        <v>#REF!</v>
      </c>
      <c r="K3868" s="2" t="e">
        <f>IF(Produit_Tarif_Stock!#REF!&lt;&gt;0,Produit_Tarif_Stock!#REF!,"")</f>
        <v>#REF!</v>
      </c>
      <c r="L3868" s="114" t="e">
        <f>IF(Produit_Tarif_Stock!#REF!&lt;&gt;0,Produit_Tarif_Stock!#REF!,"")</f>
        <v>#REF!</v>
      </c>
      <c r="M3868" s="114" t="e">
        <f>IF(Produit_Tarif_Stock!#REF!&lt;&gt;0,Produit_Tarif_Stock!#REF!,"")</f>
        <v>#REF!</v>
      </c>
      <c r="N3868" s="454"/>
      <c r="P3868" s="2" t="e">
        <f>IF(Produit_Tarif_Stock!#REF!&lt;&gt;0,Produit_Tarif_Stock!#REF!,"")</f>
        <v>#REF!</v>
      </c>
      <c r="Q3868" s="518" t="e">
        <f>IF(Produit_Tarif_Stock!#REF!&lt;&gt;0,(E3868-(E3868*H3868)-Produit_Tarif_Stock!#REF!)/Produit_Tarif_Stock!#REF!*100,(E3868-(E3868*H3868)-Produit_Tarif_Stock!#REF!)/Produit_Tarif_Stock!#REF!*100)</f>
        <v>#REF!</v>
      </c>
      <c r="R3868" s="523">
        <f t="shared" si="123"/>
        <v>0</v>
      </c>
      <c r="S3868" s="524" t="e">
        <f>Produit_Tarif_Stock!#REF!</f>
        <v>#REF!</v>
      </c>
    </row>
    <row r="3869" spans="1:19" ht="24.75" customHeight="1">
      <c r="A3869" s="228" t="e">
        <f>Produit_Tarif_Stock!#REF!</f>
        <v>#REF!</v>
      </c>
      <c r="B3869" s="118" t="e">
        <f>IF(Produit_Tarif_Stock!#REF!&lt;&gt;"",Produit_Tarif_Stock!#REF!,"")</f>
        <v>#REF!</v>
      </c>
      <c r="C3869" s="502" t="e">
        <f>IF(Produit_Tarif_Stock!#REF!&lt;&gt;"",Produit_Tarif_Stock!#REF!,"")</f>
        <v>#REF!</v>
      </c>
      <c r="D3869" s="505" t="e">
        <f>IF(Produit_Tarif_Stock!#REF!&lt;&gt;"",Produit_Tarif_Stock!#REF!,"")</f>
        <v>#REF!</v>
      </c>
      <c r="E3869" s="514" t="e">
        <f>IF(Produit_Tarif_Stock!#REF!&lt;&gt;0,Produit_Tarif_Stock!#REF!,"")</f>
        <v>#REF!</v>
      </c>
      <c r="F3869" s="2" t="e">
        <f>IF(Produit_Tarif_Stock!#REF!&lt;&gt;"",Produit_Tarif_Stock!#REF!,"")</f>
        <v>#REF!</v>
      </c>
      <c r="G3869" s="506" t="e">
        <f>IF(Produit_Tarif_Stock!#REF!&lt;&gt;0,Produit_Tarif_Stock!#REF!,"")</f>
        <v>#REF!</v>
      </c>
      <c r="I3869" s="506" t="str">
        <f t="shared" si="122"/>
        <v/>
      </c>
      <c r="J3869" s="2" t="e">
        <f>IF(Produit_Tarif_Stock!#REF!&lt;&gt;0,Produit_Tarif_Stock!#REF!,"")</f>
        <v>#REF!</v>
      </c>
      <c r="K3869" s="2" t="e">
        <f>IF(Produit_Tarif_Stock!#REF!&lt;&gt;0,Produit_Tarif_Stock!#REF!,"")</f>
        <v>#REF!</v>
      </c>
      <c r="L3869" s="114" t="e">
        <f>IF(Produit_Tarif_Stock!#REF!&lt;&gt;0,Produit_Tarif_Stock!#REF!,"")</f>
        <v>#REF!</v>
      </c>
      <c r="M3869" s="114" t="e">
        <f>IF(Produit_Tarif_Stock!#REF!&lt;&gt;0,Produit_Tarif_Stock!#REF!,"")</f>
        <v>#REF!</v>
      </c>
      <c r="N3869" s="454"/>
      <c r="P3869" s="2" t="e">
        <f>IF(Produit_Tarif_Stock!#REF!&lt;&gt;0,Produit_Tarif_Stock!#REF!,"")</f>
        <v>#REF!</v>
      </c>
      <c r="Q3869" s="518" t="e">
        <f>IF(Produit_Tarif_Stock!#REF!&lt;&gt;0,(E3869-(E3869*H3869)-Produit_Tarif_Stock!#REF!)/Produit_Tarif_Stock!#REF!*100,(E3869-(E3869*H3869)-Produit_Tarif_Stock!#REF!)/Produit_Tarif_Stock!#REF!*100)</f>
        <v>#REF!</v>
      </c>
      <c r="R3869" s="523">
        <f t="shared" si="123"/>
        <v>0</v>
      </c>
      <c r="S3869" s="524" t="e">
        <f>Produit_Tarif_Stock!#REF!</f>
        <v>#REF!</v>
      </c>
    </row>
    <row r="3870" spans="1:19" ht="24.75" customHeight="1">
      <c r="A3870" s="228" t="e">
        <f>Produit_Tarif_Stock!#REF!</f>
        <v>#REF!</v>
      </c>
      <c r="B3870" s="118" t="e">
        <f>IF(Produit_Tarif_Stock!#REF!&lt;&gt;"",Produit_Tarif_Stock!#REF!,"")</f>
        <v>#REF!</v>
      </c>
      <c r="C3870" s="502" t="e">
        <f>IF(Produit_Tarif_Stock!#REF!&lt;&gt;"",Produit_Tarif_Stock!#REF!,"")</f>
        <v>#REF!</v>
      </c>
      <c r="D3870" s="505" t="e">
        <f>IF(Produit_Tarif_Stock!#REF!&lt;&gt;"",Produit_Tarif_Stock!#REF!,"")</f>
        <v>#REF!</v>
      </c>
      <c r="E3870" s="514" t="e">
        <f>IF(Produit_Tarif_Stock!#REF!&lt;&gt;0,Produit_Tarif_Stock!#REF!,"")</f>
        <v>#REF!</v>
      </c>
      <c r="F3870" s="2" t="e">
        <f>IF(Produit_Tarif_Stock!#REF!&lt;&gt;"",Produit_Tarif_Stock!#REF!,"")</f>
        <v>#REF!</v>
      </c>
      <c r="G3870" s="506" t="e">
        <f>IF(Produit_Tarif_Stock!#REF!&lt;&gt;0,Produit_Tarif_Stock!#REF!,"")</f>
        <v>#REF!</v>
      </c>
      <c r="I3870" s="506" t="str">
        <f t="shared" si="122"/>
        <v/>
      </c>
      <c r="J3870" s="2" t="e">
        <f>IF(Produit_Tarif_Stock!#REF!&lt;&gt;0,Produit_Tarif_Stock!#REF!,"")</f>
        <v>#REF!</v>
      </c>
      <c r="K3870" s="2" t="e">
        <f>IF(Produit_Tarif_Stock!#REF!&lt;&gt;0,Produit_Tarif_Stock!#REF!,"")</f>
        <v>#REF!</v>
      </c>
      <c r="L3870" s="114" t="e">
        <f>IF(Produit_Tarif_Stock!#REF!&lt;&gt;0,Produit_Tarif_Stock!#REF!,"")</f>
        <v>#REF!</v>
      </c>
      <c r="M3870" s="114" t="e">
        <f>IF(Produit_Tarif_Stock!#REF!&lt;&gt;0,Produit_Tarif_Stock!#REF!,"")</f>
        <v>#REF!</v>
      </c>
      <c r="N3870" s="454"/>
      <c r="P3870" s="2" t="e">
        <f>IF(Produit_Tarif_Stock!#REF!&lt;&gt;0,Produit_Tarif_Stock!#REF!,"")</f>
        <v>#REF!</v>
      </c>
      <c r="Q3870" s="518" t="e">
        <f>IF(Produit_Tarif_Stock!#REF!&lt;&gt;0,(E3870-(E3870*H3870)-Produit_Tarif_Stock!#REF!)/Produit_Tarif_Stock!#REF!*100,(E3870-(E3870*H3870)-Produit_Tarif_Stock!#REF!)/Produit_Tarif_Stock!#REF!*100)</f>
        <v>#REF!</v>
      </c>
      <c r="R3870" s="523">
        <f t="shared" si="123"/>
        <v>0</v>
      </c>
      <c r="S3870" s="524" t="e">
        <f>Produit_Tarif_Stock!#REF!</f>
        <v>#REF!</v>
      </c>
    </row>
    <row r="3871" spans="1:19" ht="24.75" customHeight="1">
      <c r="A3871" s="228" t="e">
        <f>Produit_Tarif_Stock!#REF!</f>
        <v>#REF!</v>
      </c>
      <c r="B3871" s="118" t="e">
        <f>IF(Produit_Tarif_Stock!#REF!&lt;&gt;"",Produit_Tarif_Stock!#REF!,"")</f>
        <v>#REF!</v>
      </c>
      <c r="C3871" s="502" t="e">
        <f>IF(Produit_Tarif_Stock!#REF!&lt;&gt;"",Produit_Tarif_Stock!#REF!,"")</f>
        <v>#REF!</v>
      </c>
      <c r="D3871" s="505" t="e">
        <f>IF(Produit_Tarif_Stock!#REF!&lt;&gt;"",Produit_Tarif_Stock!#REF!,"")</f>
        <v>#REF!</v>
      </c>
      <c r="E3871" s="514" t="e">
        <f>IF(Produit_Tarif_Stock!#REF!&lt;&gt;0,Produit_Tarif_Stock!#REF!,"")</f>
        <v>#REF!</v>
      </c>
      <c r="F3871" s="2" t="e">
        <f>IF(Produit_Tarif_Stock!#REF!&lt;&gt;"",Produit_Tarif_Stock!#REF!,"")</f>
        <v>#REF!</v>
      </c>
      <c r="G3871" s="506" t="e">
        <f>IF(Produit_Tarif_Stock!#REF!&lt;&gt;0,Produit_Tarif_Stock!#REF!,"")</f>
        <v>#REF!</v>
      </c>
      <c r="I3871" s="506" t="str">
        <f t="shared" si="122"/>
        <v/>
      </c>
      <c r="J3871" s="2" t="e">
        <f>IF(Produit_Tarif_Stock!#REF!&lt;&gt;0,Produit_Tarif_Stock!#REF!,"")</f>
        <v>#REF!</v>
      </c>
      <c r="K3871" s="2" t="e">
        <f>IF(Produit_Tarif_Stock!#REF!&lt;&gt;0,Produit_Tarif_Stock!#REF!,"")</f>
        <v>#REF!</v>
      </c>
      <c r="L3871" s="114" t="e">
        <f>IF(Produit_Tarif_Stock!#REF!&lt;&gt;0,Produit_Tarif_Stock!#REF!,"")</f>
        <v>#REF!</v>
      </c>
      <c r="M3871" s="114" t="e">
        <f>IF(Produit_Tarif_Stock!#REF!&lt;&gt;0,Produit_Tarif_Stock!#REF!,"")</f>
        <v>#REF!</v>
      </c>
      <c r="N3871" s="454"/>
      <c r="P3871" s="2" t="e">
        <f>IF(Produit_Tarif_Stock!#REF!&lt;&gt;0,Produit_Tarif_Stock!#REF!,"")</f>
        <v>#REF!</v>
      </c>
      <c r="Q3871" s="518" t="e">
        <f>IF(Produit_Tarif_Stock!#REF!&lt;&gt;0,(E3871-(E3871*H3871)-Produit_Tarif_Stock!#REF!)/Produit_Tarif_Stock!#REF!*100,(E3871-(E3871*H3871)-Produit_Tarif_Stock!#REF!)/Produit_Tarif_Stock!#REF!*100)</f>
        <v>#REF!</v>
      </c>
      <c r="R3871" s="523">
        <f t="shared" si="123"/>
        <v>0</v>
      </c>
      <c r="S3871" s="524" t="e">
        <f>Produit_Tarif_Stock!#REF!</f>
        <v>#REF!</v>
      </c>
    </row>
    <row r="3872" spans="1:19" ht="24.75" customHeight="1">
      <c r="A3872" s="228" t="e">
        <f>Produit_Tarif_Stock!#REF!</f>
        <v>#REF!</v>
      </c>
      <c r="B3872" s="118" t="e">
        <f>IF(Produit_Tarif_Stock!#REF!&lt;&gt;"",Produit_Tarif_Stock!#REF!,"")</f>
        <v>#REF!</v>
      </c>
      <c r="C3872" s="502" t="e">
        <f>IF(Produit_Tarif_Stock!#REF!&lt;&gt;"",Produit_Tarif_Stock!#REF!,"")</f>
        <v>#REF!</v>
      </c>
      <c r="D3872" s="505" t="e">
        <f>IF(Produit_Tarif_Stock!#REF!&lt;&gt;"",Produit_Tarif_Stock!#REF!,"")</f>
        <v>#REF!</v>
      </c>
      <c r="E3872" s="514" t="e">
        <f>IF(Produit_Tarif_Stock!#REF!&lt;&gt;0,Produit_Tarif_Stock!#REF!,"")</f>
        <v>#REF!</v>
      </c>
      <c r="F3872" s="2" t="e">
        <f>IF(Produit_Tarif_Stock!#REF!&lt;&gt;"",Produit_Tarif_Stock!#REF!,"")</f>
        <v>#REF!</v>
      </c>
      <c r="G3872" s="506" t="e">
        <f>IF(Produit_Tarif_Stock!#REF!&lt;&gt;0,Produit_Tarif_Stock!#REF!,"")</f>
        <v>#REF!</v>
      </c>
      <c r="I3872" s="506" t="str">
        <f t="shared" si="122"/>
        <v/>
      </c>
      <c r="J3872" s="2" t="e">
        <f>IF(Produit_Tarif_Stock!#REF!&lt;&gt;0,Produit_Tarif_Stock!#REF!,"")</f>
        <v>#REF!</v>
      </c>
      <c r="K3872" s="2" t="e">
        <f>IF(Produit_Tarif_Stock!#REF!&lt;&gt;0,Produit_Tarif_Stock!#REF!,"")</f>
        <v>#REF!</v>
      </c>
      <c r="L3872" s="114" t="e">
        <f>IF(Produit_Tarif_Stock!#REF!&lt;&gt;0,Produit_Tarif_Stock!#REF!,"")</f>
        <v>#REF!</v>
      </c>
      <c r="M3872" s="114" t="e">
        <f>IF(Produit_Tarif_Stock!#REF!&lt;&gt;0,Produit_Tarif_Stock!#REF!,"")</f>
        <v>#REF!</v>
      </c>
      <c r="N3872" s="454"/>
      <c r="P3872" s="2" t="e">
        <f>IF(Produit_Tarif_Stock!#REF!&lt;&gt;0,Produit_Tarif_Stock!#REF!,"")</f>
        <v>#REF!</v>
      </c>
      <c r="Q3872" s="518" t="e">
        <f>IF(Produit_Tarif_Stock!#REF!&lt;&gt;0,(E3872-(E3872*H3872)-Produit_Tarif_Stock!#REF!)/Produit_Tarif_Stock!#REF!*100,(E3872-(E3872*H3872)-Produit_Tarif_Stock!#REF!)/Produit_Tarif_Stock!#REF!*100)</f>
        <v>#REF!</v>
      </c>
      <c r="R3872" s="523">
        <f t="shared" si="123"/>
        <v>0</v>
      </c>
      <c r="S3872" s="524" t="e">
        <f>Produit_Tarif_Stock!#REF!</f>
        <v>#REF!</v>
      </c>
    </row>
    <row r="3873" spans="1:19" ht="24.75" customHeight="1">
      <c r="A3873" s="228" t="e">
        <f>Produit_Tarif_Stock!#REF!</f>
        <v>#REF!</v>
      </c>
      <c r="B3873" s="118" t="e">
        <f>IF(Produit_Tarif_Stock!#REF!&lt;&gt;"",Produit_Tarif_Stock!#REF!,"")</f>
        <v>#REF!</v>
      </c>
      <c r="C3873" s="502" t="e">
        <f>IF(Produit_Tarif_Stock!#REF!&lt;&gt;"",Produit_Tarif_Stock!#REF!,"")</f>
        <v>#REF!</v>
      </c>
      <c r="D3873" s="505" t="e">
        <f>IF(Produit_Tarif_Stock!#REF!&lt;&gt;"",Produit_Tarif_Stock!#REF!,"")</f>
        <v>#REF!</v>
      </c>
      <c r="E3873" s="514" t="e">
        <f>IF(Produit_Tarif_Stock!#REF!&lt;&gt;0,Produit_Tarif_Stock!#REF!,"")</f>
        <v>#REF!</v>
      </c>
      <c r="F3873" s="2" t="e">
        <f>IF(Produit_Tarif_Stock!#REF!&lt;&gt;"",Produit_Tarif_Stock!#REF!,"")</f>
        <v>#REF!</v>
      </c>
      <c r="G3873" s="506" t="e">
        <f>IF(Produit_Tarif_Stock!#REF!&lt;&gt;0,Produit_Tarif_Stock!#REF!,"")</f>
        <v>#REF!</v>
      </c>
      <c r="I3873" s="506" t="str">
        <f t="shared" si="122"/>
        <v/>
      </c>
      <c r="J3873" s="2" t="e">
        <f>IF(Produit_Tarif_Stock!#REF!&lt;&gt;0,Produit_Tarif_Stock!#REF!,"")</f>
        <v>#REF!</v>
      </c>
      <c r="K3873" s="2" t="e">
        <f>IF(Produit_Tarif_Stock!#REF!&lt;&gt;0,Produit_Tarif_Stock!#REF!,"")</f>
        <v>#REF!</v>
      </c>
      <c r="L3873" s="114" t="e">
        <f>IF(Produit_Tarif_Stock!#REF!&lt;&gt;0,Produit_Tarif_Stock!#REF!,"")</f>
        <v>#REF!</v>
      </c>
      <c r="M3873" s="114" t="e">
        <f>IF(Produit_Tarif_Stock!#REF!&lt;&gt;0,Produit_Tarif_Stock!#REF!,"")</f>
        <v>#REF!</v>
      </c>
      <c r="N3873" s="454"/>
      <c r="P3873" s="2" t="e">
        <f>IF(Produit_Tarif_Stock!#REF!&lt;&gt;0,Produit_Tarif_Stock!#REF!,"")</f>
        <v>#REF!</v>
      </c>
      <c r="Q3873" s="518" t="e">
        <f>IF(Produit_Tarif_Stock!#REF!&lt;&gt;0,(E3873-(E3873*H3873)-Produit_Tarif_Stock!#REF!)/Produit_Tarif_Stock!#REF!*100,(E3873-(E3873*H3873)-Produit_Tarif_Stock!#REF!)/Produit_Tarif_Stock!#REF!*100)</f>
        <v>#REF!</v>
      </c>
      <c r="R3873" s="523">
        <f t="shared" si="123"/>
        <v>0</v>
      </c>
      <c r="S3873" s="524" t="e">
        <f>Produit_Tarif_Stock!#REF!</f>
        <v>#REF!</v>
      </c>
    </row>
    <row r="3874" spans="1:19" ht="24.75" customHeight="1">
      <c r="A3874" s="228" t="e">
        <f>Produit_Tarif_Stock!#REF!</f>
        <v>#REF!</v>
      </c>
      <c r="B3874" s="118" t="e">
        <f>IF(Produit_Tarif_Stock!#REF!&lt;&gt;"",Produit_Tarif_Stock!#REF!,"")</f>
        <v>#REF!</v>
      </c>
      <c r="C3874" s="502" t="e">
        <f>IF(Produit_Tarif_Stock!#REF!&lt;&gt;"",Produit_Tarif_Stock!#REF!,"")</f>
        <v>#REF!</v>
      </c>
      <c r="D3874" s="505" t="e">
        <f>IF(Produit_Tarif_Stock!#REF!&lt;&gt;"",Produit_Tarif_Stock!#REF!,"")</f>
        <v>#REF!</v>
      </c>
      <c r="E3874" s="514" t="e">
        <f>IF(Produit_Tarif_Stock!#REF!&lt;&gt;0,Produit_Tarif_Stock!#REF!,"")</f>
        <v>#REF!</v>
      </c>
      <c r="F3874" s="2" t="e">
        <f>IF(Produit_Tarif_Stock!#REF!&lt;&gt;"",Produit_Tarif_Stock!#REF!,"")</f>
        <v>#REF!</v>
      </c>
      <c r="G3874" s="506" t="e">
        <f>IF(Produit_Tarif_Stock!#REF!&lt;&gt;0,Produit_Tarif_Stock!#REF!,"")</f>
        <v>#REF!</v>
      </c>
      <c r="I3874" s="506" t="str">
        <f t="shared" si="122"/>
        <v/>
      </c>
      <c r="J3874" s="2" t="e">
        <f>IF(Produit_Tarif_Stock!#REF!&lt;&gt;0,Produit_Tarif_Stock!#REF!,"")</f>
        <v>#REF!</v>
      </c>
      <c r="K3874" s="2" t="e">
        <f>IF(Produit_Tarif_Stock!#REF!&lt;&gt;0,Produit_Tarif_Stock!#REF!,"")</f>
        <v>#REF!</v>
      </c>
      <c r="L3874" s="114" t="e">
        <f>IF(Produit_Tarif_Stock!#REF!&lt;&gt;0,Produit_Tarif_Stock!#REF!,"")</f>
        <v>#REF!</v>
      </c>
      <c r="M3874" s="114" t="e">
        <f>IF(Produit_Tarif_Stock!#REF!&lt;&gt;0,Produit_Tarif_Stock!#REF!,"")</f>
        <v>#REF!</v>
      </c>
      <c r="N3874" s="454"/>
      <c r="P3874" s="2" t="e">
        <f>IF(Produit_Tarif_Stock!#REF!&lt;&gt;0,Produit_Tarif_Stock!#REF!,"")</f>
        <v>#REF!</v>
      </c>
      <c r="Q3874" s="518" t="e">
        <f>IF(Produit_Tarif_Stock!#REF!&lt;&gt;0,(E3874-(E3874*H3874)-Produit_Tarif_Stock!#REF!)/Produit_Tarif_Stock!#REF!*100,(E3874-(E3874*H3874)-Produit_Tarif_Stock!#REF!)/Produit_Tarif_Stock!#REF!*100)</f>
        <v>#REF!</v>
      </c>
      <c r="R3874" s="523">
        <f t="shared" si="123"/>
        <v>0</v>
      </c>
      <c r="S3874" s="524" t="e">
        <f>Produit_Tarif_Stock!#REF!</f>
        <v>#REF!</v>
      </c>
    </row>
    <row r="3875" spans="1:19" ht="24.75" customHeight="1">
      <c r="A3875" s="228" t="e">
        <f>Produit_Tarif_Stock!#REF!</f>
        <v>#REF!</v>
      </c>
      <c r="B3875" s="118" t="e">
        <f>IF(Produit_Tarif_Stock!#REF!&lt;&gt;"",Produit_Tarif_Stock!#REF!,"")</f>
        <v>#REF!</v>
      </c>
      <c r="C3875" s="502" t="e">
        <f>IF(Produit_Tarif_Stock!#REF!&lt;&gt;"",Produit_Tarif_Stock!#REF!,"")</f>
        <v>#REF!</v>
      </c>
      <c r="D3875" s="505" t="e">
        <f>IF(Produit_Tarif_Stock!#REF!&lt;&gt;"",Produit_Tarif_Stock!#REF!,"")</f>
        <v>#REF!</v>
      </c>
      <c r="E3875" s="514" t="e">
        <f>IF(Produit_Tarif_Stock!#REF!&lt;&gt;0,Produit_Tarif_Stock!#REF!,"")</f>
        <v>#REF!</v>
      </c>
      <c r="F3875" s="2" t="e">
        <f>IF(Produit_Tarif_Stock!#REF!&lt;&gt;"",Produit_Tarif_Stock!#REF!,"")</f>
        <v>#REF!</v>
      </c>
      <c r="G3875" s="506" t="e">
        <f>IF(Produit_Tarif_Stock!#REF!&lt;&gt;0,Produit_Tarif_Stock!#REF!,"")</f>
        <v>#REF!</v>
      </c>
      <c r="I3875" s="506" t="str">
        <f t="shared" si="122"/>
        <v/>
      </c>
      <c r="J3875" s="2" t="e">
        <f>IF(Produit_Tarif_Stock!#REF!&lt;&gt;0,Produit_Tarif_Stock!#REF!,"")</f>
        <v>#REF!</v>
      </c>
      <c r="K3875" s="2" t="e">
        <f>IF(Produit_Tarif_Stock!#REF!&lt;&gt;0,Produit_Tarif_Stock!#REF!,"")</f>
        <v>#REF!</v>
      </c>
      <c r="L3875" s="114" t="e">
        <f>IF(Produit_Tarif_Stock!#REF!&lt;&gt;0,Produit_Tarif_Stock!#REF!,"")</f>
        <v>#REF!</v>
      </c>
      <c r="M3875" s="114" t="e">
        <f>IF(Produit_Tarif_Stock!#REF!&lt;&gt;0,Produit_Tarif_Stock!#REF!,"")</f>
        <v>#REF!</v>
      </c>
      <c r="N3875" s="454"/>
      <c r="P3875" s="2" t="e">
        <f>IF(Produit_Tarif_Stock!#REF!&lt;&gt;0,Produit_Tarif_Stock!#REF!,"")</f>
        <v>#REF!</v>
      </c>
      <c r="Q3875" s="518" t="e">
        <f>IF(Produit_Tarif_Stock!#REF!&lt;&gt;0,(E3875-(E3875*H3875)-Produit_Tarif_Stock!#REF!)/Produit_Tarif_Stock!#REF!*100,(E3875-(E3875*H3875)-Produit_Tarif_Stock!#REF!)/Produit_Tarif_Stock!#REF!*100)</f>
        <v>#REF!</v>
      </c>
      <c r="R3875" s="523">
        <f t="shared" si="123"/>
        <v>0</v>
      </c>
      <c r="S3875" s="524" t="e">
        <f>Produit_Tarif_Stock!#REF!</f>
        <v>#REF!</v>
      </c>
    </row>
    <row r="3876" spans="1:19" ht="24.75" customHeight="1">
      <c r="A3876" s="228" t="e">
        <f>Produit_Tarif_Stock!#REF!</f>
        <v>#REF!</v>
      </c>
      <c r="B3876" s="118" t="e">
        <f>IF(Produit_Tarif_Stock!#REF!&lt;&gt;"",Produit_Tarif_Stock!#REF!,"")</f>
        <v>#REF!</v>
      </c>
      <c r="C3876" s="502" t="e">
        <f>IF(Produit_Tarif_Stock!#REF!&lt;&gt;"",Produit_Tarif_Stock!#REF!,"")</f>
        <v>#REF!</v>
      </c>
      <c r="D3876" s="505" t="e">
        <f>IF(Produit_Tarif_Stock!#REF!&lt;&gt;"",Produit_Tarif_Stock!#REF!,"")</f>
        <v>#REF!</v>
      </c>
      <c r="E3876" s="514" t="e">
        <f>IF(Produit_Tarif_Stock!#REF!&lt;&gt;0,Produit_Tarif_Stock!#REF!,"")</f>
        <v>#REF!</v>
      </c>
      <c r="F3876" s="2" t="e">
        <f>IF(Produit_Tarif_Stock!#REF!&lt;&gt;"",Produit_Tarif_Stock!#REF!,"")</f>
        <v>#REF!</v>
      </c>
      <c r="G3876" s="506" t="e">
        <f>IF(Produit_Tarif_Stock!#REF!&lt;&gt;0,Produit_Tarif_Stock!#REF!,"")</f>
        <v>#REF!</v>
      </c>
      <c r="I3876" s="506" t="str">
        <f t="shared" si="122"/>
        <v/>
      </c>
      <c r="J3876" s="2" t="e">
        <f>IF(Produit_Tarif_Stock!#REF!&lt;&gt;0,Produit_Tarif_Stock!#REF!,"")</f>
        <v>#REF!</v>
      </c>
      <c r="K3876" s="2" t="e">
        <f>IF(Produit_Tarif_Stock!#REF!&lt;&gt;0,Produit_Tarif_Stock!#REF!,"")</f>
        <v>#REF!</v>
      </c>
      <c r="L3876" s="114" t="e">
        <f>IF(Produit_Tarif_Stock!#REF!&lt;&gt;0,Produit_Tarif_Stock!#REF!,"")</f>
        <v>#REF!</v>
      </c>
      <c r="M3876" s="114" t="e">
        <f>IF(Produit_Tarif_Stock!#REF!&lt;&gt;0,Produit_Tarif_Stock!#REF!,"")</f>
        <v>#REF!</v>
      </c>
      <c r="N3876" s="454"/>
      <c r="P3876" s="2" t="e">
        <f>IF(Produit_Tarif_Stock!#REF!&lt;&gt;0,Produit_Tarif_Stock!#REF!,"")</f>
        <v>#REF!</v>
      </c>
      <c r="Q3876" s="518" t="e">
        <f>IF(Produit_Tarif_Stock!#REF!&lt;&gt;0,(E3876-(E3876*H3876)-Produit_Tarif_Stock!#REF!)/Produit_Tarif_Stock!#REF!*100,(E3876-(E3876*H3876)-Produit_Tarif_Stock!#REF!)/Produit_Tarif_Stock!#REF!*100)</f>
        <v>#REF!</v>
      </c>
      <c r="R3876" s="523">
        <f t="shared" si="123"/>
        <v>0</v>
      </c>
      <c r="S3876" s="524" t="e">
        <f>Produit_Tarif_Stock!#REF!</f>
        <v>#REF!</v>
      </c>
    </row>
    <row r="3877" spans="1:19" ht="24.75" customHeight="1">
      <c r="A3877" s="228" t="e">
        <f>Produit_Tarif_Stock!#REF!</f>
        <v>#REF!</v>
      </c>
      <c r="B3877" s="118" t="e">
        <f>IF(Produit_Tarif_Stock!#REF!&lt;&gt;"",Produit_Tarif_Stock!#REF!,"")</f>
        <v>#REF!</v>
      </c>
      <c r="C3877" s="502" t="e">
        <f>IF(Produit_Tarif_Stock!#REF!&lt;&gt;"",Produit_Tarif_Stock!#REF!,"")</f>
        <v>#REF!</v>
      </c>
      <c r="D3877" s="505" t="e">
        <f>IF(Produit_Tarif_Stock!#REF!&lt;&gt;"",Produit_Tarif_Stock!#REF!,"")</f>
        <v>#REF!</v>
      </c>
      <c r="E3877" s="514" t="e">
        <f>IF(Produit_Tarif_Stock!#REF!&lt;&gt;0,Produit_Tarif_Stock!#REF!,"")</f>
        <v>#REF!</v>
      </c>
      <c r="F3877" s="2" t="e">
        <f>IF(Produit_Tarif_Stock!#REF!&lt;&gt;"",Produit_Tarif_Stock!#REF!,"")</f>
        <v>#REF!</v>
      </c>
      <c r="G3877" s="506" t="e">
        <f>IF(Produit_Tarif_Stock!#REF!&lt;&gt;0,Produit_Tarif_Stock!#REF!,"")</f>
        <v>#REF!</v>
      </c>
      <c r="I3877" s="506" t="str">
        <f t="shared" si="122"/>
        <v/>
      </c>
      <c r="J3877" s="2" t="e">
        <f>IF(Produit_Tarif_Stock!#REF!&lt;&gt;0,Produit_Tarif_Stock!#REF!,"")</f>
        <v>#REF!</v>
      </c>
      <c r="K3877" s="2" t="e">
        <f>IF(Produit_Tarif_Stock!#REF!&lt;&gt;0,Produit_Tarif_Stock!#REF!,"")</f>
        <v>#REF!</v>
      </c>
      <c r="L3877" s="114" t="e">
        <f>IF(Produit_Tarif_Stock!#REF!&lt;&gt;0,Produit_Tarif_Stock!#REF!,"")</f>
        <v>#REF!</v>
      </c>
      <c r="M3877" s="114" t="e">
        <f>IF(Produit_Tarif_Stock!#REF!&lt;&gt;0,Produit_Tarif_Stock!#REF!,"")</f>
        <v>#REF!</v>
      </c>
      <c r="N3877" s="454"/>
      <c r="P3877" s="2" t="e">
        <f>IF(Produit_Tarif_Stock!#REF!&lt;&gt;0,Produit_Tarif_Stock!#REF!,"")</f>
        <v>#REF!</v>
      </c>
      <c r="Q3877" s="518" t="e">
        <f>IF(Produit_Tarif_Stock!#REF!&lt;&gt;0,(E3877-(E3877*H3877)-Produit_Tarif_Stock!#REF!)/Produit_Tarif_Stock!#REF!*100,(E3877-(E3877*H3877)-Produit_Tarif_Stock!#REF!)/Produit_Tarif_Stock!#REF!*100)</f>
        <v>#REF!</v>
      </c>
      <c r="R3877" s="523">
        <f t="shared" si="123"/>
        <v>0</v>
      </c>
      <c r="S3877" s="524" t="e">
        <f>Produit_Tarif_Stock!#REF!</f>
        <v>#REF!</v>
      </c>
    </row>
    <row r="3878" spans="1:19" ht="24.75" customHeight="1">
      <c r="A3878" s="228" t="e">
        <f>Produit_Tarif_Stock!#REF!</f>
        <v>#REF!</v>
      </c>
      <c r="B3878" s="118" t="e">
        <f>IF(Produit_Tarif_Stock!#REF!&lt;&gt;"",Produit_Tarif_Stock!#REF!,"")</f>
        <v>#REF!</v>
      </c>
      <c r="C3878" s="502" t="e">
        <f>IF(Produit_Tarif_Stock!#REF!&lt;&gt;"",Produit_Tarif_Stock!#REF!,"")</f>
        <v>#REF!</v>
      </c>
      <c r="D3878" s="505" t="e">
        <f>IF(Produit_Tarif_Stock!#REF!&lt;&gt;"",Produit_Tarif_Stock!#REF!,"")</f>
        <v>#REF!</v>
      </c>
      <c r="E3878" s="514" t="e">
        <f>IF(Produit_Tarif_Stock!#REF!&lt;&gt;0,Produit_Tarif_Stock!#REF!,"")</f>
        <v>#REF!</v>
      </c>
      <c r="F3878" s="2" t="e">
        <f>IF(Produit_Tarif_Stock!#REF!&lt;&gt;"",Produit_Tarif_Stock!#REF!,"")</f>
        <v>#REF!</v>
      </c>
      <c r="G3878" s="506" t="e">
        <f>IF(Produit_Tarif_Stock!#REF!&lt;&gt;0,Produit_Tarif_Stock!#REF!,"")</f>
        <v>#REF!</v>
      </c>
      <c r="I3878" s="506" t="str">
        <f t="shared" si="122"/>
        <v/>
      </c>
      <c r="J3878" s="2" t="e">
        <f>IF(Produit_Tarif_Stock!#REF!&lt;&gt;0,Produit_Tarif_Stock!#REF!,"")</f>
        <v>#REF!</v>
      </c>
      <c r="K3878" s="2" t="e">
        <f>IF(Produit_Tarif_Stock!#REF!&lt;&gt;0,Produit_Tarif_Stock!#REF!,"")</f>
        <v>#REF!</v>
      </c>
      <c r="L3878" s="114" t="e">
        <f>IF(Produit_Tarif_Stock!#REF!&lt;&gt;0,Produit_Tarif_Stock!#REF!,"")</f>
        <v>#REF!</v>
      </c>
      <c r="M3878" s="114" t="e">
        <f>IF(Produit_Tarif_Stock!#REF!&lt;&gt;0,Produit_Tarif_Stock!#REF!,"")</f>
        <v>#REF!</v>
      </c>
      <c r="N3878" s="454"/>
      <c r="P3878" s="2" t="e">
        <f>IF(Produit_Tarif_Stock!#REF!&lt;&gt;0,Produit_Tarif_Stock!#REF!,"")</f>
        <v>#REF!</v>
      </c>
      <c r="Q3878" s="518" t="e">
        <f>IF(Produit_Tarif_Stock!#REF!&lt;&gt;0,(E3878-(E3878*H3878)-Produit_Tarif_Stock!#REF!)/Produit_Tarif_Stock!#REF!*100,(E3878-(E3878*H3878)-Produit_Tarif_Stock!#REF!)/Produit_Tarif_Stock!#REF!*100)</f>
        <v>#REF!</v>
      </c>
      <c r="R3878" s="523">
        <f t="shared" si="123"/>
        <v>0</v>
      </c>
      <c r="S3878" s="524" t="e">
        <f>Produit_Tarif_Stock!#REF!</f>
        <v>#REF!</v>
      </c>
    </row>
    <row r="3879" spans="1:19" ht="24.75" customHeight="1">
      <c r="A3879" s="228" t="e">
        <f>Produit_Tarif_Stock!#REF!</f>
        <v>#REF!</v>
      </c>
      <c r="B3879" s="118" t="e">
        <f>IF(Produit_Tarif_Stock!#REF!&lt;&gt;"",Produit_Tarif_Stock!#REF!,"")</f>
        <v>#REF!</v>
      </c>
      <c r="C3879" s="502" t="e">
        <f>IF(Produit_Tarif_Stock!#REF!&lt;&gt;"",Produit_Tarif_Stock!#REF!,"")</f>
        <v>#REF!</v>
      </c>
      <c r="D3879" s="505" t="e">
        <f>IF(Produit_Tarif_Stock!#REF!&lt;&gt;"",Produit_Tarif_Stock!#REF!,"")</f>
        <v>#REF!</v>
      </c>
      <c r="E3879" s="514" t="e">
        <f>IF(Produit_Tarif_Stock!#REF!&lt;&gt;0,Produit_Tarif_Stock!#REF!,"")</f>
        <v>#REF!</v>
      </c>
      <c r="F3879" s="2" t="e">
        <f>IF(Produit_Tarif_Stock!#REF!&lt;&gt;"",Produit_Tarif_Stock!#REF!,"")</f>
        <v>#REF!</v>
      </c>
      <c r="G3879" s="506" t="e">
        <f>IF(Produit_Tarif_Stock!#REF!&lt;&gt;0,Produit_Tarif_Stock!#REF!,"")</f>
        <v>#REF!</v>
      </c>
      <c r="I3879" s="506" t="str">
        <f t="shared" si="122"/>
        <v/>
      </c>
      <c r="J3879" s="2" t="e">
        <f>IF(Produit_Tarif_Stock!#REF!&lt;&gt;0,Produit_Tarif_Stock!#REF!,"")</f>
        <v>#REF!</v>
      </c>
      <c r="K3879" s="2" t="e">
        <f>IF(Produit_Tarif_Stock!#REF!&lt;&gt;0,Produit_Tarif_Stock!#REF!,"")</f>
        <v>#REF!</v>
      </c>
      <c r="L3879" s="114" t="e">
        <f>IF(Produit_Tarif_Stock!#REF!&lt;&gt;0,Produit_Tarif_Stock!#REF!,"")</f>
        <v>#REF!</v>
      </c>
      <c r="M3879" s="114" t="e">
        <f>IF(Produit_Tarif_Stock!#REF!&lt;&gt;0,Produit_Tarif_Stock!#REF!,"")</f>
        <v>#REF!</v>
      </c>
      <c r="N3879" s="454"/>
      <c r="P3879" s="2" t="e">
        <f>IF(Produit_Tarif_Stock!#REF!&lt;&gt;0,Produit_Tarif_Stock!#REF!,"")</f>
        <v>#REF!</v>
      </c>
      <c r="Q3879" s="518" t="e">
        <f>IF(Produit_Tarif_Stock!#REF!&lt;&gt;0,(E3879-(E3879*H3879)-Produit_Tarif_Stock!#REF!)/Produit_Tarif_Stock!#REF!*100,(E3879-(E3879*H3879)-Produit_Tarif_Stock!#REF!)/Produit_Tarif_Stock!#REF!*100)</f>
        <v>#REF!</v>
      </c>
      <c r="R3879" s="523">
        <f t="shared" si="123"/>
        <v>0</v>
      </c>
      <c r="S3879" s="524" t="e">
        <f>Produit_Tarif_Stock!#REF!</f>
        <v>#REF!</v>
      </c>
    </row>
    <row r="3880" spans="1:19" ht="24.75" customHeight="1">
      <c r="A3880" s="228" t="e">
        <f>Produit_Tarif_Stock!#REF!</f>
        <v>#REF!</v>
      </c>
      <c r="B3880" s="118" t="e">
        <f>IF(Produit_Tarif_Stock!#REF!&lt;&gt;"",Produit_Tarif_Stock!#REF!,"")</f>
        <v>#REF!</v>
      </c>
      <c r="C3880" s="502" t="e">
        <f>IF(Produit_Tarif_Stock!#REF!&lt;&gt;"",Produit_Tarif_Stock!#REF!,"")</f>
        <v>#REF!</v>
      </c>
      <c r="D3880" s="505" t="e">
        <f>IF(Produit_Tarif_Stock!#REF!&lt;&gt;"",Produit_Tarif_Stock!#REF!,"")</f>
        <v>#REF!</v>
      </c>
      <c r="E3880" s="514" t="e">
        <f>IF(Produit_Tarif_Stock!#REF!&lt;&gt;0,Produit_Tarif_Stock!#REF!,"")</f>
        <v>#REF!</v>
      </c>
      <c r="F3880" s="2" t="e">
        <f>IF(Produit_Tarif_Stock!#REF!&lt;&gt;"",Produit_Tarif_Stock!#REF!,"")</f>
        <v>#REF!</v>
      </c>
      <c r="G3880" s="506" t="e">
        <f>IF(Produit_Tarif_Stock!#REF!&lt;&gt;0,Produit_Tarif_Stock!#REF!,"")</f>
        <v>#REF!</v>
      </c>
      <c r="I3880" s="506" t="str">
        <f t="shared" si="122"/>
        <v/>
      </c>
      <c r="J3880" s="2" t="e">
        <f>IF(Produit_Tarif_Stock!#REF!&lt;&gt;0,Produit_Tarif_Stock!#REF!,"")</f>
        <v>#REF!</v>
      </c>
      <c r="K3880" s="2" t="e">
        <f>IF(Produit_Tarif_Stock!#REF!&lt;&gt;0,Produit_Tarif_Stock!#REF!,"")</f>
        <v>#REF!</v>
      </c>
      <c r="L3880" s="114" t="e">
        <f>IF(Produit_Tarif_Stock!#REF!&lt;&gt;0,Produit_Tarif_Stock!#REF!,"")</f>
        <v>#REF!</v>
      </c>
      <c r="M3880" s="114" t="e">
        <f>IF(Produit_Tarif_Stock!#REF!&lt;&gt;0,Produit_Tarif_Stock!#REF!,"")</f>
        <v>#REF!</v>
      </c>
      <c r="N3880" s="454"/>
      <c r="P3880" s="2" t="e">
        <f>IF(Produit_Tarif_Stock!#REF!&lt;&gt;0,Produit_Tarif_Stock!#REF!,"")</f>
        <v>#REF!</v>
      </c>
      <c r="Q3880" s="518" t="e">
        <f>IF(Produit_Tarif_Stock!#REF!&lt;&gt;0,(E3880-(E3880*H3880)-Produit_Tarif_Stock!#REF!)/Produit_Tarif_Stock!#REF!*100,(E3880-(E3880*H3880)-Produit_Tarif_Stock!#REF!)/Produit_Tarif_Stock!#REF!*100)</f>
        <v>#REF!</v>
      </c>
      <c r="R3880" s="523">
        <f t="shared" si="123"/>
        <v>0</v>
      </c>
      <c r="S3880" s="524" t="e">
        <f>Produit_Tarif_Stock!#REF!</f>
        <v>#REF!</v>
      </c>
    </row>
    <row r="3881" spans="1:19" ht="24.75" customHeight="1">
      <c r="A3881" s="228" t="e">
        <f>Produit_Tarif_Stock!#REF!</f>
        <v>#REF!</v>
      </c>
      <c r="B3881" s="118" t="e">
        <f>IF(Produit_Tarif_Stock!#REF!&lt;&gt;"",Produit_Tarif_Stock!#REF!,"")</f>
        <v>#REF!</v>
      </c>
      <c r="C3881" s="502" t="e">
        <f>IF(Produit_Tarif_Stock!#REF!&lt;&gt;"",Produit_Tarif_Stock!#REF!,"")</f>
        <v>#REF!</v>
      </c>
      <c r="D3881" s="505" t="e">
        <f>IF(Produit_Tarif_Stock!#REF!&lt;&gt;"",Produit_Tarif_Stock!#REF!,"")</f>
        <v>#REF!</v>
      </c>
      <c r="E3881" s="514" t="e">
        <f>IF(Produit_Tarif_Stock!#REF!&lt;&gt;0,Produit_Tarif_Stock!#REF!,"")</f>
        <v>#REF!</v>
      </c>
      <c r="F3881" s="2" t="e">
        <f>IF(Produit_Tarif_Stock!#REF!&lt;&gt;"",Produit_Tarif_Stock!#REF!,"")</f>
        <v>#REF!</v>
      </c>
      <c r="G3881" s="506" t="e">
        <f>IF(Produit_Tarif_Stock!#REF!&lt;&gt;0,Produit_Tarif_Stock!#REF!,"")</f>
        <v>#REF!</v>
      </c>
      <c r="I3881" s="506" t="str">
        <f t="shared" si="122"/>
        <v/>
      </c>
      <c r="J3881" s="2" t="e">
        <f>IF(Produit_Tarif_Stock!#REF!&lt;&gt;0,Produit_Tarif_Stock!#REF!,"")</f>
        <v>#REF!</v>
      </c>
      <c r="K3881" s="2" t="e">
        <f>IF(Produit_Tarif_Stock!#REF!&lt;&gt;0,Produit_Tarif_Stock!#REF!,"")</f>
        <v>#REF!</v>
      </c>
      <c r="L3881" s="114" t="e">
        <f>IF(Produit_Tarif_Stock!#REF!&lt;&gt;0,Produit_Tarif_Stock!#REF!,"")</f>
        <v>#REF!</v>
      </c>
      <c r="M3881" s="114" t="e">
        <f>IF(Produit_Tarif_Stock!#REF!&lt;&gt;0,Produit_Tarif_Stock!#REF!,"")</f>
        <v>#REF!</v>
      </c>
      <c r="N3881" s="454"/>
      <c r="P3881" s="2" t="e">
        <f>IF(Produit_Tarif_Stock!#REF!&lt;&gt;0,Produit_Tarif_Stock!#REF!,"")</f>
        <v>#REF!</v>
      </c>
      <c r="Q3881" s="518" t="e">
        <f>IF(Produit_Tarif_Stock!#REF!&lt;&gt;0,(E3881-(E3881*H3881)-Produit_Tarif_Stock!#REF!)/Produit_Tarif_Stock!#REF!*100,(E3881-(E3881*H3881)-Produit_Tarif_Stock!#REF!)/Produit_Tarif_Stock!#REF!*100)</f>
        <v>#REF!</v>
      </c>
      <c r="R3881" s="523">
        <f t="shared" si="123"/>
        <v>0</v>
      </c>
      <c r="S3881" s="524" t="e">
        <f>Produit_Tarif_Stock!#REF!</f>
        <v>#REF!</v>
      </c>
    </row>
    <row r="3882" spans="1:19" ht="24.75" customHeight="1">
      <c r="A3882" s="228" t="e">
        <f>Produit_Tarif_Stock!#REF!</f>
        <v>#REF!</v>
      </c>
      <c r="B3882" s="118" t="e">
        <f>IF(Produit_Tarif_Stock!#REF!&lt;&gt;"",Produit_Tarif_Stock!#REF!,"")</f>
        <v>#REF!</v>
      </c>
      <c r="C3882" s="502" t="e">
        <f>IF(Produit_Tarif_Stock!#REF!&lt;&gt;"",Produit_Tarif_Stock!#REF!,"")</f>
        <v>#REF!</v>
      </c>
      <c r="D3882" s="505" t="e">
        <f>IF(Produit_Tarif_Stock!#REF!&lt;&gt;"",Produit_Tarif_Stock!#REF!,"")</f>
        <v>#REF!</v>
      </c>
      <c r="E3882" s="514" t="e">
        <f>IF(Produit_Tarif_Stock!#REF!&lt;&gt;0,Produit_Tarif_Stock!#REF!,"")</f>
        <v>#REF!</v>
      </c>
      <c r="F3882" s="2" t="e">
        <f>IF(Produit_Tarif_Stock!#REF!&lt;&gt;"",Produit_Tarif_Stock!#REF!,"")</f>
        <v>#REF!</v>
      </c>
      <c r="G3882" s="506" t="e">
        <f>IF(Produit_Tarif_Stock!#REF!&lt;&gt;0,Produit_Tarif_Stock!#REF!,"")</f>
        <v>#REF!</v>
      </c>
      <c r="I3882" s="506" t="str">
        <f t="shared" si="122"/>
        <v/>
      </c>
      <c r="J3882" s="2" t="e">
        <f>IF(Produit_Tarif_Stock!#REF!&lt;&gt;0,Produit_Tarif_Stock!#REF!,"")</f>
        <v>#REF!</v>
      </c>
      <c r="K3882" s="2" t="e">
        <f>IF(Produit_Tarif_Stock!#REF!&lt;&gt;0,Produit_Tarif_Stock!#REF!,"")</f>
        <v>#REF!</v>
      </c>
      <c r="L3882" s="114" t="e">
        <f>IF(Produit_Tarif_Stock!#REF!&lt;&gt;0,Produit_Tarif_Stock!#REF!,"")</f>
        <v>#REF!</v>
      </c>
      <c r="M3882" s="114" t="e">
        <f>IF(Produit_Tarif_Stock!#REF!&lt;&gt;0,Produit_Tarif_Stock!#REF!,"")</f>
        <v>#REF!</v>
      </c>
      <c r="N3882" s="454"/>
      <c r="P3882" s="2" t="e">
        <f>IF(Produit_Tarif_Stock!#REF!&lt;&gt;0,Produit_Tarif_Stock!#REF!,"")</f>
        <v>#REF!</v>
      </c>
      <c r="Q3882" s="518" t="e">
        <f>IF(Produit_Tarif_Stock!#REF!&lt;&gt;0,(E3882-(E3882*H3882)-Produit_Tarif_Stock!#REF!)/Produit_Tarif_Stock!#REF!*100,(E3882-(E3882*H3882)-Produit_Tarif_Stock!#REF!)/Produit_Tarif_Stock!#REF!*100)</f>
        <v>#REF!</v>
      </c>
      <c r="R3882" s="523">
        <f t="shared" si="123"/>
        <v>0</v>
      </c>
      <c r="S3882" s="524" t="e">
        <f>Produit_Tarif_Stock!#REF!</f>
        <v>#REF!</v>
      </c>
    </row>
    <row r="3883" spans="1:19" ht="24.75" customHeight="1">
      <c r="A3883" s="228" t="e">
        <f>Produit_Tarif_Stock!#REF!</f>
        <v>#REF!</v>
      </c>
      <c r="B3883" s="118" t="e">
        <f>IF(Produit_Tarif_Stock!#REF!&lt;&gt;"",Produit_Tarif_Stock!#REF!,"")</f>
        <v>#REF!</v>
      </c>
      <c r="C3883" s="502" t="e">
        <f>IF(Produit_Tarif_Stock!#REF!&lt;&gt;"",Produit_Tarif_Stock!#REF!,"")</f>
        <v>#REF!</v>
      </c>
      <c r="D3883" s="505" t="e">
        <f>IF(Produit_Tarif_Stock!#REF!&lt;&gt;"",Produit_Tarif_Stock!#REF!,"")</f>
        <v>#REF!</v>
      </c>
      <c r="E3883" s="514" t="e">
        <f>IF(Produit_Tarif_Stock!#REF!&lt;&gt;0,Produit_Tarif_Stock!#REF!,"")</f>
        <v>#REF!</v>
      </c>
      <c r="F3883" s="2" t="e">
        <f>IF(Produit_Tarif_Stock!#REF!&lt;&gt;"",Produit_Tarif_Stock!#REF!,"")</f>
        <v>#REF!</v>
      </c>
      <c r="G3883" s="506" t="e">
        <f>IF(Produit_Tarif_Stock!#REF!&lt;&gt;0,Produit_Tarif_Stock!#REF!,"")</f>
        <v>#REF!</v>
      </c>
      <c r="I3883" s="506" t="str">
        <f t="shared" si="122"/>
        <v/>
      </c>
      <c r="J3883" s="2" t="e">
        <f>IF(Produit_Tarif_Stock!#REF!&lt;&gt;0,Produit_Tarif_Stock!#REF!,"")</f>
        <v>#REF!</v>
      </c>
      <c r="K3883" s="2" t="e">
        <f>IF(Produit_Tarif_Stock!#REF!&lt;&gt;0,Produit_Tarif_Stock!#REF!,"")</f>
        <v>#REF!</v>
      </c>
      <c r="L3883" s="114" t="e">
        <f>IF(Produit_Tarif_Stock!#REF!&lt;&gt;0,Produit_Tarif_Stock!#REF!,"")</f>
        <v>#REF!</v>
      </c>
      <c r="M3883" s="114" t="e">
        <f>IF(Produit_Tarif_Stock!#REF!&lt;&gt;0,Produit_Tarif_Stock!#REF!,"")</f>
        <v>#REF!</v>
      </c>
      <c r="N3883" s="454"/>
      <c r="P3883" s="2" t="e">
        <f>IF(Produit_Tarif_Stock!#REF!&lt;&gt;0,Produit_Tarif_Stock!#REF!,"")</f>
        <v>#REF!</v>
      </c>
      <c r="Q3883" s="518" t="e">
        <f>IF(Produit_Tarif_Stock!#REF!&lt;&gt;0,(E3883-(E3883*H3883)-Produit_Tarif_Stock!#REF!)/Produit_Tarif_Stock!#REF!*100,(E3883-(E3883*H3883)-Produit_Tarif_Stock!#REF!)/Produit_Tarif_Stock!#REF!*100)</f>
        <v>#REF!</v>
      </c>
      <c r="R3883" s="523">
        <f t="shared" si="123"/>
        <v>0</v>
      </c>
      <c r="S3883" s="524" t="e">
        <f>Produit_Tarif_Stock!#REF!</f>
        <v>#REF!</v>
      </c>
    </row>
    <row r="3884" spans="1:19" ht="24.75" customHeight="1">
      <c r="A3884" s="228" t="e">
        <f>Produit_Tarif_Stock!#REF!</f>
        <v>#REF!</v>
      </c>
      <c r="B3884" s="118" t="e">
        <f>IF(Produit_Tarif_Stock!#REF!&lt;&gt;"",Produit_Tarif_Stock!#REF!,"")</f>
        <v>#REF!</v>
      </c>
      <c r="C3884" s="502" t="e">
        <f>IF(Produit_Tarif_Stock!#REF!&lt;&gt;"",Produit_Tarif_Stock!#REF!,"")</f>
        <v>#REF!</v>
      </c>
      <c r="D3884" s="505" t="e">
        <f>IF(Produit_Tarif_Stock!#REF!&lt;&gt;"",Produit_Tarif_Stock!#REF!,"")</f>
        <v>#REF!</v>
      </c>
      <c r="E3884" s="514" t="e">
        <f>IF(Produit_Tarif_Stock!#REF!&lt;&gt;0,Produit_Tarif_Stock!#REF!,"")</f>
        <v>#REF!</v>
      </c>
      <c r="F3884" s="2" t="e">
        <f>IF(Produit_Tarif_Stock!#REF!&lt;&gt;"",Produit_Tarif_Stock!#REF!,"")</f>
        <v>#REF!</v>
      </c>
      <c r="G3884" s="506" t="e">
        <f>IF(Produit_Tarif_Stock!#REF!&lt;&gt;0,Produit_Tarif_Stock!#REF!,"")</f>
        <v>#REF!</v>
      </c>
      <c r="I3884" s="506" t="str">
        <f t="shared" si="122"/>
        <v/>
      </c>
      <c r="J3884" s="2" t="e">
        <f>IF(Produit_Tarif_Stock!#REF!&lt;&gt;0,Produit_Tarif_Stock!#REF!,"")</f>
        <v>#REF!</v>
      </c>
      <c r="K3884" s="2" t="e">
        <f>IF(Produit_Tarif_Stock!#REF!&lt;&gt;0,Produit_Tarif_Stock!#REF!,"")</f>
        <v>#REF!</v>
      </c>
      <c r="L3884" s="114" t="e">
        <f>IF(Produit_Tarif_Stock!#REF!&lt;&gt;0,Produit_Tarif_Stock!#REF!,"")</f>
        <v>#REF!</v>
      </c>
      <c r="M3884" s="114" t="e">
        <f>IF(Produit_Tarif_Stock!#REF!&lt;&gt;0,Produit_Tarif_Stock!#REF!,"")</f>
        <v>#REF!</v>
      </c>
      <c r="N3884" s="454"/>
      <c r="P3884" s="2" t="e">
        <f>IF(Produit_Tarif_Stock!#REF!&lt;&gt;0,Produit_Tarif_Stock!#REF!,"")</f>
        <v>#REF!</v>
      </c>
      <c r="Q3884" s="518" t="e">
        <f>IF(Produit_Tarif_Stock!#REF!&lt;&gt;0,(E3884-(E3884*H3884)-Produit_Tarif_Stock!#REF!)/Produit_Tarif_Stock!#REF!*100,(E3884-(E3884*H3884)-Produit_Tarif_Stock!#REF!)/Produit_Tarif_Stock!#REF!*100)</f>
        <v>#REF!</v>
      </c>
      <c r="R3884" s="523">
        <f t="shared" si="123"/>
        <v>0</v>
      </c>
      <c r="S3884" s="524" t="e">
        <f>Produit_Tarif_Stock!#REF!</f>
        <v>#REF!</v>
      </c>
    </row>
    <row r="3885" spans="1:19" ht="24.75" customHeight="1">
      <c r="A3885" s="228" t="e">
        <f>Produit_Tarif_Stock!#REF!</f>
        <v>#REF!</v>
      </c>
      <c r="B3885" s="118" t="e">
        <f>IF(Produit_Tarif_Stock!#REF!&lt;&gt;"",Produit_Tarif_Stock!#REF!,"")</f>
        <v>#REF!</v>
      </c>
      <c r="C3885" s="502" t="e">
        <f>IF(Produit_Tarif_Stock!#REF!&lt;&gt;"",Produit_Tarif_Stock!#REF!,"")</f>
        <v>#REF!</v>
      </c>
      <c r="D3885" s="505" t="e">
        <f>IF(Produit_Tarif_Stock!#REF!&lt;&gt;"",Produit_Tarif_Stock!#REF!,"")</f>
        <v>#REF!</v>
      </c>
      <c r="E3885" s="514" t="e">
        <f>IF(Produit_Tarif_Stock!#REF!&lt;&gt;0,Produit_Tarif_Stock!#REF!,"")</f>
        <v>#REF!</v>
      </c>
      <c r="F3885" s="2" t="e">
        <f>IF(Produit_Tarif_Stock!#REF!&lt;&gt;"",Produit_Tarif_Stock!#REF!,"")</f>
        <v>#REF!</v>
      </c>
      <c r="G3885" s="506" t="e">
        <f>IF(Produit_Tarif_Stock!#REF!&lt;&gt;0,Produit_Tarif_Stock!#REF!,"")</f>
        <v>#REF!</v>
      </c>
      <c r="I3885" s="506" t="str">
        <f t="shared" si="122"/>
        <v/>
      </c>
      <c r="J3885" s="2" t="e">
        <f>IF(Produit_Tarif_Stock!#REF!&lt;&gt;0,Produit_Tarif_Stock!#REF!,"")</f>
        <v>#REF!</v>
      </c>
      <c r="K3885" s="2" t="e">
        <f>IF(Produit_Tarif_Stock!#REF!&lt;&gt;0,Produit_Tarif_Stock!#REF!,"")</f>
        <v>#REF!</v>
      </c>
      <c r="L3885" s="114" t="e">
        <f>IF(Produit_Tarif_Stock!#REF!&lt;&gt;0,Produit_Tarif_Stock!#REF!,"")</f>
        <v>#REF!</v>
      </c>
      <c r="M3885" s="114" t="e">
        <f>IF(Produit_Tarif_Stock!#REF!&lt;&gt;0,Produit_Tarif_Stock!#REF!,"")</f>
        <v>#REF!</v>
      </c>
      <c r="N3885" s="454"/>
      <c r="P3885" s="2" t="e">
        <f>IF(Produit_Tarif_Stock!#REF!&lt;&gt;0,Produit_Tarif_Stock!#REF!,"")</f>
        <v>#REF!</v>
      </c>
      <c r="Q3885" s="518" t="e">
        <f>IF(Produit_Tarif_Stock!#REF!&lt;&gt;0,(E3885-(E3885*H3885)-Produit_Tarif_Stock!#REF!)/Produit_Tarif_Stock!#REF!*100,(E3885-(E3885*H3885)-Produit_Tarif_Stock!#REF!)/Produit_Tarif_Stock!#REF!*100)</f>
        <v>#REF!</v>
      </c>
      <c r="R3885" s="523">
        <f t="shared" si="123"/>
        <v>0</v>
      </c>
      <c r="S3885" s="524" t="e">
        <f>Produit_Tarif_Stock!#REF!</f>
        <v>#REF!</v>
      </c>
    </row>
    <row r="3886" spans="1:19" ht="24.75" customHeight="1">
      <c r="A3886" s="228" t="e">
        <f>Produit_Tarif_Stock!#REF!</f>
        <v>#REF!</v>
      </c>
      <c r="B3886" s="118" t="e">
        <f>IF(Produit_Tarif_Stock!#REF!&lt;&gt;"",Produit_Tarif_Stock!#REF!,"")</f>
        <v>#REF!</v>
      </c>
      <c r="C3886" s="502" t="e">
        <f>IF(Produit_Tarif_Stock!#REF!&lt;&gt;"",Produit_Tarif_Stock!#REF!,"")</f>
        <v>#REF!</v>
      </c>
      <c r="D3886" s="505" t="e">
        <f>IF(Produit_Tarif_Stock!#REF!&lt;&gt;"",Produit_Tarif_Stock!#REF!,"")</f>
        <v>#REF!</v>
      </c>
      <c r="E3886" s="514" t="e">
        <f>IF(Produit_Tarif_Stock!#REF!&lt;&gt;0,Produit_Tarif_Stock!#REF!,"")</f>
        <v>#REF!</v>
      </c>
      <c r="F3886" s="2" t="e">
        <f>IF(Produit_Tarif_Stock!#REF!&lt;&gt;"",Produit_Tarif_Stock!#REF!,"")</f>
        <v>#REF!</v>
      </c>
      <c r="G3886" s="506" t="e">
        <f>IF(Produit_Tarif_Stock!#REF!&lt;&gt;0,Produit_Tarif_Stock!#REF!,"")</f>
        <v>#REF!</v>
      </c>
      <c r="I3886" s="506" t="str">
        <f t="shared" si="122"/>
        <v/>
      </c>
      <c r="J3886" s="2" t="e">
        <f>IF(Produit_Tarif_Stock!#REF!&lt;&gt;0,Produit_Tarif_Stock!#REF!,"")</f>
        <v>#REF!</v>
      </c>
      <c r="K3886" s="2" t="e">
        <f>IF(Produit_Tarif_Stock!#REF!&lt;&gt;0,Produit_Tarif_Stock!#REF!,"")</f>
        <v>#REF!</v>
      </c>
      <c r="L3886" s="114" t="e">
        <f>IF(Produit_Tarif_Stock!#REF!&lt;&gt;0,Produit_Tarif_Stock!#REF!,"")</f>
        <v>#REF!</v>
      </c>
      <c r="M3886" s="114" t="e">
        <f>IF(Produit_Tarif_Stock!#REF!&lt;&gt;0,Produit_Tarif_Stock!#REF!,"")</f>
        <v>#REF!</v>
      </c>
      <c r="N3886" s="454"/>
      <c r="P3886" s="2" t="e">
        <f>IF(Produit_Tarif_Stock!#REF!&lt;&gt;0,Produit_Tarif_Stock!#REF!,"")</f>
        <v>#REF!</v>
      </c>
      <c r="Q3886" s="518" t="e">
        <f>IF(Produit_Tarif_Stock!#REF!&lt;&gt;0,(E3886-(E3886*H3886)-Produit_Tarif_Stock!#REF!)/Produit_Tarif_Stock!#REF!*100,(E3886-(E3886*H3886)-Produit_Tarif_Stock!#REF!)/Produit_Tarif_Stock!#REF!*100)</f>
        <v>#REF!</v>
      </c>
      <c r="R3886" s="523">
        <f t="shared" si="123"/>
        <v>0</v>
      </c>
      <c r="S3886" s="524" t="e">
        <f>Produit_Tarif_Stock!#REF!</f>
        <v>#REF!</v>
      </c>
    </row>
    <row r="3887" spans="1:19" ht="24.75" customHeight="1">
      <c r="A3887" s="228" t="e">
        <f>Produit_Tarif_Stock!#REF!</f>
        <v>#REF!</v>
      </c>
      <c r="B3887" s="118" t="e">
        <f>IF(Produit_Tarif_Stock!#REF!&lt;&gt;"",Produit_Tarif_Stock!#REF!,"")</f>
        <v>#REF!</v>
      </c>
      <c r="C3887" s="502" t="e">
        <f>IF(Produit_Tarif_Stock!#REF!&lt;&gt;"",Produit_Tarif_Stock!#REF!,"")</f>
        <v>#REF!</v>
      </c>
      <c r="D3887" s="505" t="e">
        <f>IF(Produit_Tarif_Stock!#REF!&lt;&gt;"",Produit_Tarif_Stock!#REF!,"")</f>
        <v>#REF!</v>
      </c>
      <c r="E3887" s="514" t="e">
        <f>IF(Produit_Tarif_Stock!#REF!&lt;&gt;0,Produit_Tarif_Stock!#REF!,"")</f>
        <v>#REF!</v>
      </c>
      <c r="F3887" s="2" t="e">
        <f>IF(Produit_Tarif_Stock!#REF!&lt;&gt;"",Produit_Tarif_Stock!#REF!,"")</f>
        <v>#REF!</v>
      </c>
      <c r="G3887" s="506" t="e">
        <f>IF(Produit_Tarif_Stock!#REF!&lt;&gt;0,Produit_Tarif_Stock!#REF!,"")</f>
        <v>#REF!</v>
      </c>
      <c r="I3887" s="506" t="str">
        <f t="shared" si="122"/>
        <v/>
      </c>
      <c r="J3887" s="2" t="e">
        <f>IF(Produit_Tarif_Stock!#REF!&lt;&gt;0,Produit_Tarif_Stock!#REF!,"")</f>
        <v>#REF!</v>
      </c>
      <c r="K3887" s="2" t="e">
        <f>IF(Produit_Tarif_Stock!#REF!&lt;&gt;0,Produit_Tarif_Stock!#REF!,"")</f>
        <v>#REF!</v>
      </c>
      <c r="L3887" s="114" t="e">
        <f>IF(Produit_Tarif_Stock!#REF!&lt;&gt;0,Produit_Tarif_Stock!#REF!,"")</f>
        <v>#REF!</v>
      </c>
      <c r="M3887" s="114" t="e">
        <f>IF(Produit_Tarif_Stock!#REF!&lt;&gt;0,Produit_Tarif_Stock!#REF!,"")</f>
        <v>#REF!</v>
      </c>
      <c r="N3887" s="454"/>
      <c r="P3887" s="2" t="e">
        <f>IF(Produit_Tarif_Stock!#REF!&lt;&gt;0,Produit_Tarif_Stock!#REF!,"")</f>
        <v>#REF!</v>
      </c>
      <c r="Q3887" s="518" t="e">
        <f>IF(Produit_Tarif_Stock!#REF!&lt;&gt;0,(E3887-(E3887*H3887)-Produit_Tarif_Stock!#REF!)/Produit_Tarif_Stock!#REF!*100,(E3887-(E3887*H3887)-Produit_Tarif_Stock!#REF!)/Produit_Tarif_Stock!#REF!*100)</f>
        <v>#REF!</v>
      </c>
      <c r="R3887" s="523">
        <f t="shared" si="123"/>
        <v>0</v>
      </c>
      <c r="S3887" s="524" t="e">
        <f>Produit_Tarif_Stock!#REF!</f>
        <v>#REF!</v>
      </c>
    </row>
    <row r="3888" spans="1:19" ht="24.75" customHeight="1">
      <c r="A3888" s="228" t="e">
        <f>Produit_Tarif_Stock!#REF!</f>
        <v>#REF!</v>
      </c>
      <c r="B3888" s="118" t="e">
        <f>IF(Produit_Tarif_Stock!#REF!&lt;&gt;"",Produit_Tarif_Stock!#REF!,"")</f>
        <v>#REF!</v>
      </c>
      <c r="C3888" s="502" t="e">
        <f>IF(Produit_Tarif_Stock!#REF!&lt;&gt;"",Produit_Tarif_Stock!#REF!,"")</f>
        <v>#REF!</v>
      </c>
      <c r="D3888" s="505" t="e">
        <f>IF(Produit_Tarif_Stock!#REF!&lt;&gt;"",Produit_Tarif_Stock!#REF!,"")</f>
        <v>#REF!</v>
      </c>
      <c r="E3888" s="514" t="e">
        <f>IF(Produit_Tarif_Stock!#REF!&lt;&gt;0,Produit_Tarif_Stock!#REF!,"")</f>
        <v>#REF!</v>
      </c>
      <c r="F3888" s="2" t="e">
        <f>IF(Produit_Tarif_Stock!#REF!&lt;&gt;"",Produit_Tarif_Stock!#REF!,"")</f>
        <v>#REF!</v>
      </c>
      <c r="G3888" s="506" t="e">
        <f>IF(Produit_Tarif_Stock!#REF!&lt;&gt;0,Produit_Tarif_Stock!#REF!,"")</f>
        <v>#REF!</v>
      </c>
      <c r="I3888" s="506" t="str">
        <f t="shared" si="122"/>
        <v/>
      </c>
      <c r="J3888" s="2" t="e">
        <f>IF(Produit_Tarif_Stock!#REF!&lt;&gt;0,Produit_Tarif_Stock!#REF!,"")</f>
        <v>#REF!</v>
      </c>
      <c r="K3888" s="2" t="e">
        <f>IF(Produit_Tarif_Stock!#REF!&lt;&gt;0,Produit_Tarif_Stock!#REF!,"")</f>
        <v>#REF!</v>
      </c>
      <c r="L3888" s="114" t="e">
        <f>IF(Produit_Tarif_Stock!#REF!&lt;&gt;0,Produit_Tarif_Stock!#REF!,"")</f>
        <v>#REF!</v>
      </c>
      <c r="M3888" s="114" t="e">
        <f>IF(Produit_Tarif_Stock!#REF!&lt;&gt;0,Produit_Tarif_Stock!#REF!,"")</f>
        <v>#REF!</v>
      </c>
      <c r="N3888" s="454"/>
      <c r="P3888" s="2" t="e">
        <f>IF(Produit_Tarif_Stock!#REF!&lt;&gt;0,Produit_Tarif_Stock!#REF!,"")</f>
        <v>#REF!</v>
      </c>
      <c r="Q3888" s="518" t="e">
        <f>IF(Produit_Tarif_Stock!#REF!&lt;&gt;0,(E3888-(E3888*H3888)-Produit_Tarif_Stock!#REF!)/Produit_Tarif_Stock!#REF!*100,(E3888-(E3888*H3888)-Produit_Tarif_Stock!#REF!)/Produit_Tarif_Stock!#REF!*100)</f>
        <v>#REF!</v>
      </c>
      <c r="R3888" s="523">
        <f t="shared" si="123"/>
        <v>0</v>
      </c>
      <c r="S3888" s="524" t="e">
        <f>Produit_Tarif_Stock!#REF!</f>
        <v>#REF!</v>
      </c>
    </row>
    <row r="3889" spans="1:19" ht="24.75" customHeight="1">
      <c r="A3889" s="228" t="e">
        <f>Produit_Tarif_Stock!#REF!</f>
        <v>#REF!</v>
      </c>
      <c r="B3889" s="118" t="e">
        <f>IF(Produit_Tarif_Stock!#REF!&lt;&gt;"",Produit_Tarif_Stock!#REF!,"")</f>
        <v>#REF!</v>
      </c>
      <c r="C3889" s="502" t="e">
        <f>IF(Produit_Tarif_Stock!#REF!&lt;&gt;"",Produit_Tarif_Stock!#REF!,"")</f>
        <v>#REF!</v>
      </c>
      <c r="D3889" s="505" t="e">
        <f>IF(Produit_Tarif_Stock!#REF!&lt;&gt;"",Produit_Tarif_Stock!#REF!,"")</f>
        <v>#REF!</v>
      </c>
      <c r="E3889" s="514" t="e">
        <f>IF(Produit_Tarif_Stock!#REF!&lt;&gt;0,Produit_Tarif_Stock!#REF!,"")</f>
        <v>#REF!</v>
      </c>
      <c r="F3889" s="2" t="e">
        <f>IF(Produit_Tarif_Stock!#REF!&lt;&gt;"",Produit_Tarif_Stock!#REF!,"")</f>
        <v>#REF!</v>
      </c>
      <c r="G3889" s="506" t="e">
        <f>IF(Produit_Tarif_Stock!#REF!&lt;&gt;0,Produit_Tarif_Stock!#REF!,"")</f>
        <v>#REF!</v>
      </c>
      <c r="I3889" s="506" t="str">
        <f t="shared" si="122"/>
        <v/>
      </c>
      <c r="J3889" s="2" t="e">
        <f>IF(Produit_Tarif_Stock!#REF!&lt;&gt;0,Produit_Tarif_Stock!#REF!,"")</f>
        <v>#REF!</v>
      </c>
      <c r="K3889" s="2" t="e">
        <f>IF(Produit_Tarif_Stock!#REF!&lt;&gt;0,Produit_Tarif_Stock!#REF!,"")</f>
        <v>#REF!</v>
      </c>
      <c r="L3889" s="114" t="e">
        <f>IF(Produit_Tarif_Stock!#REF!&lt;&gt;0,Produit_Tarif_Stock!#REF!,"")</f>
        <v>#REF!</v>
      </c>
      <c r="M3889" s="114" t="e">
        <f>IF(Produit_Tarif_Stock!#REF!&lt;&gt;0,Produit_Tarif_Stock!#REF!,"")</f>
        <v>#REF!</v>
      </c>
      <c r="N3889" s="454"/>
      <c r="P3889" s="2" t="e">
        <f>IF(Produit_Tarif_Stock!#REF!&lt;&gt;0,Produit_Tarif_Stock!#REF!,"")</f>
        <v>#REF!</v>
      </c>
      <c r="Q3889" s="518" t="e">
        <f>IF(Produit_Tarif_Stock!#REF!&lt;&gt;0,(E3889-(E3889*H3889)-Produit_Tarif_Stock!#REF!)/Produit_Tarif_Stock!#REF!*100,(E3889-(E3889*H3889)-Produit_Tarif_Stock!#REF!)/Produit_Tarif_Stock!#REF!*100)</f>
        <v>#REF!</v>
      </c>
      <c r="R3889" s="523">
        <f t="shared" si="123"/>
        <v>0</v>
      </c>
      <c r="S3889" s="524" t="e">
        <f>Produit_Tarif_Stock!#REF!</f>
        <v>#REF!</v>
      </c>
    </row>
    <row r="3890" spans="1:19" ht="24.75" customHeight="1">
      <c r="A3890" s="228" t="e">
        <f>Produit_Tarif_Stock!#REF!</f>
        <v>#REF!</v>
      </c>
      <c r="B3890" s="118" t="e">
        <f>IF(Produit_Tarif_Stock!#REF!&lt;&gt;"",Produit_Tarif_Stock!#REF!,"")</f>
        <v>#REF!</v>
      </c>
      <c r="C3890" s="502" t="e">
        <f>IF(Produit_Tarif_Stock!#REF!&lt;&gt;"",Produit_Tarif_Stock!#REF!,"")</f>
        <v>#REF!</v>
      </c>
      <c r="D3890" s="505" t="e">
        <f>IF(Produit_Tarif_Stock!#REF!&lt;&gt;"",Produit_Tarif_Stock!#REF!,"")</f>
        <v>#REF!</v>
      </c>
      <c r="E3890" s="514" t="e">
        <f>IF(Produit_Tarif_Stock!#REF!&lt;&gt;0,Produit_Tarif_Stock!#REF!,"")</f>
        <v>#REF!</v>
      </c>
      <c r="F3890" s="2" t="e">
        <f>IF(Produit_Tarif_Stock!#REF!&lt;&gt;"",Produit_Tarif_Stock!#REF!,"")</f>
        <v>#REF!</v>
      </c>
      <c r="G3890" s="506" t="e">
        <f>IF(Produit_Tarif_Stock!#REF!&lt;&gt;0,Produit_Tarif_Stock!#REF!,"")</f>
        <v>#REF!</v>
      </c>
      <c r="I3890" s="506" t="str">
        <f t="shared" si="122"/>
        <v/>
      </c>
      <c r="J3890" s="2" t="e">
        <f>IF(Produit_Tarif_Stock!#REF!&lt;&gt;0,Produit_Tarif_Stock!#REF!,"")</f>
        <v>#REF!</v>
      </c>
      <c r="K3890" s="2" t="e">
        <f>IF(Produit_Tarif_Stock!#REF!&lt;&gt;0,Produit_Tarif_Stock!#REF!,"")</f>
        <v>#REF!</v>
      </c>
      <c r="L3890" s="114" t="e">
        <f>IF(Produit_Tarif_Stock!#REF!&lt;&gt;0,Produit_Tarif_Stock!#REF!,"")</f>
        <v>#REF!</v>
      </c>
      <c r="M3890" s="114" t="e">
        <f>IF(Produit_Tarif_Stock!#REF!&lt;&gt;0,Produit_Tarif_Stock!#REF!,"")</f>
        <v>#REF!</v>
      </c>
      <c r="N3890" s="454"/>
      <c r="P3890" s="2" t="e">
        <f>IF(Produit_Tarif_Stock!#REF!&lt;&gt;0,Produit_Tarif_Stock!#REF!,"")</f>
        <v>#REF!</v>
      </c>
      <c r="Q3890" s="518" t="e">
        <f>IF(Produit_Tarif_Stock!#REF!&lt;&gt;0,(E3890-(E3890*H3890)-Produit_Tarif_Stock!#REF!)/Produit_Tarif_Stock!#REF!*100,(E3890-(E3890*H3890)-Produit_Tarif_Stock!#REF!)/Produit_Tarif_Stock!#REF!*100)</f>
        <v>#REF!</v>
      </c>
      <c r="R3890" s="523">
        <f t="shared" si="123"/>
        <v>0</v>
      </c>
      <c r="S3890" s="524" t="e">
        <f>Produit_Tarif_Stock!#REF!</f>
        <v>#REF!</v>
      </c>
    </row>
    <row r="3891" spans="1:19" ht="24.75" customHeight="1">
      <c r="A3891" s="228" t="e">
        <f>Produit_Tarif_Stock!#REF!</f>
        <v>#REF!</v>
      </c>
      <c r="B3891" s="118" t="e">
        <f>IF(Produit_Tarif_Stock!#REF!&lt;&gt;"",Produit_Tarif_Stock!#REF!,"")</f>
        <v>#REF!</v>
      </c>
      <c r="C3891" s="502" t="e">
        <f>IF(Produit_Tarif_Stock!#REF!&lt;&gt;"",Produit_Tarif_Stock!#REF!,"")</f>
        <v>#REF!</v>
      </c>
      <c r="D3891" s="505" t="e">
        <f>IF(Produit_Tarif_Stock!#REF!&lt;&gt;"",Produit_Tarif_Stock!#REF!,"")</f>
        <v>#REF!</v>
      </c>
      <c r="E3891" s="514" t="e">
        <f>IF(Produit_Tarif_Stock!#REF!&lt;&gt;0,Produit_Tarif_Stock!#REF!,"")</f>
        <v>#REF!</v>
      </c>
      <c r="F3891" s="2" t="e">
        <f>IF(Produit_Tarif_Stock!#REF!&lt;&gt;"",Produit_Tarif_Stock!#REF!,"")</f>
        <v>#REF!</v>
      </c>
      <c r="G3891" s="506" t="e">
        <f>IF(Produit_Tarif_Stock!#REF!&lt;&gt;0,Produit_Tarif_Stock!#REF!,"")</f>
        <v>#REF!</v>
      </c>
      <c r="I3891" s="506" t="str">
        <f t="shared" si="122"/>
        <v/>
      </c>
      <c r="J3891" s="2" t="e">
        <f>IF(Produit_Tarif_Stock!#REF!&lt;&gt;0,Produit_Tarif_Stock!#REF!,"")</f>
        <v>#REF!</v>
      </c>
      <c r="K3891" s="2" t="e">
        <f>IF(Produit_Tarif_Stock!#REF!&lt;&gt;0,Produit_Tarif_Stock!#REF!,"")</f>
        <v>#REF!</v>
      </c>
      <c r="L3891" s="114" t="e">
        <f>IF(Produit_Tarif_Stock!#REF!&lt;&gt;0,Produit_Tarif_Stock!#REF!,"")</f>
        <v>#REF!</v>
      </c>
      <c r="M3891" s="114" t="e">
        <f>IF(Produit_Tarif_Stock!#REF!&lt;&gt;0,Produit_Tarif_Stock!#REF!,"")</f>
        <v>#REF!</v>
      </c>
      <c r="N3891" s="454"/>
      <c r="P3891" s="2" t="e">
        <f>IF(Produit_Tarif_Stock!#REF!&lt;&gt;0,Produit_Tarif_Stock!#REF!,"")</f>
        <v>#REF!</v>
      </c>
      <c r="Q3891" s="518" t="e">
        <f>IF(Produit_Tarif_Stock!#REF!&lt;&gt;0,(E3891-(E3891*H3891)-Produit_Tarif_Stock!#REF!)/Produit_Tarif_Stock!#REF!*100,(E3891-(E3891*H3891)-Produit_Tarif_Stock!#REF!)/Produit_Tarif_Stock!#REF!*100)</f>
        <v>#REF!</v>
      </c>
      <c r="R3891" s="523">
        <f t="shared" si="123"/>
        <v>0</v>
      </c>
      <c r="S3891" s="524" t="e">
        <f>Produit_Tarif_Stock!#REF!</f>
        <v>#REF!</v>
      </c>
    </row>
    <row r="3892" spans="1:19" ht="24.75" customHeight="1">
      <c r="A3892" s="228" t="e">
        <f>Produit_Tarif_Stock!#REF!</f>
        <v>#REF!</v>
      </c>
      <c r="B3892" s="118" t="e">
        <f>IF(Produit_Tarif_Stock!#REF!&lt;&gt;"",Produit_Tarif_Stock!#REF!,"")</f>
        <v>#REF!</v>
      </c>
      <c r="C3892" s="502" t="e">
        <f>IF(Produit_Tarif_Stock!#REF!&lt;&gt;"",Produit_Tarif_Stock!#REF!,"")</f>
        <v>#REF!</v>
      </c>
      <c r="D3892" s="505" t="e">
        <f>IF(Produit_Tarif_Stock!#REF!&lt;&gt;"",Produit_Tarif_Stock!#REF!,"")</f>
        <v>#REF!</v>
      </c>
      <c r="E3892" s="514" t="e">
        <f>IF(Produit_Tarif_Stock!#REF!&lt;&gt;0,Produit_Tarif_Stock!#REF!,"")</f>
        <v>#REF!</v>
      </c>
      <c r="F3892" s="2" t="e">
        <f>IF(Produit_Tarif_Stock!#REF!&lt;&gt;"",Produit_Tarif_Stock!#REF!,"")</f>
        <v>#REF!</v>
      </c>
      <c r="G3892" s="506" t="e">
        <f>IF(Produit_Tarif_Stock!#REF!&lt;&gt;0,Produit_Tarif_Stock!#REF!,"")</f>
        <v>#REF!</v>
      </c>
      <c r="I3892" s="506" t="str">
        <f t="shared" si="122"/>
        <v/>
      </c>
      <c r="J3892" s="2" t="e">
        <f>IF(Produit_Tarif_Stock!#REF!&lt;&gt;0,Produit_Tarif_Stock!#REF!,"")</f>
        <v>#REF!</v>
      </c>
      <c r="K3892" s="2" t="e">
        <f>IF(Produit_Tarif_Stock!#REF!&lt;&gt;0,Produit_Tarif_Stock!#REF!,"")</f>
        <v>#REF!</v>
      </c>
      <c r="L3892" s="114" t="e">
        <f>IF(Produit_Tarif_Stock!#REF!&lt;&gt;0,Produit_Tarif_Stock!#REF!,"")</f>
        <v>#REF!</v>
      </c>
      <c r="M3892" s="114" t="e">
        <f>IF(Produit_Tarif_Stock!#REF!&lt;&gt;0,Produit_Tarif_Stock!#REF!,"")</f>
        <v>#REF!</v>
      </c>
      <c r="N3892" s="454"/>
      <c r="P3892" s="2" t="e">
        <f>IF(Produit_Tarif_Stock!#REF!&lt;&gt;0,Produit_Tarif_Stock!#REF!,"")</f>
        <v>#REF!</v>
      </c>
      <c r="Q3892" s="518" t="e">
        <f>IF(Produit_Tarif_Stock!#REF!&lt;&gt;0,(E3892-(E3892*H3892)-Produit_Tarif_Stock!#REF!)/Produit_Tarif_Stock!#REF!*100,(E3892-(E3892*H3892)-Produit_Tarif_Stock!#REF!)/Produit_Tarif_Stock!#REF!*100)</f>
        <v>#REF!</v>
      </c>
      <c r="R3892" s="523">
        <f t="shared" si="123"/>
        <v>0</v>
      </c>
      <c r="S3892" s="524" t="e">
        <f>Produit_Tarif_Stock!#REF!</f>
        <v>#REF!</v>
      </c>
    </row>
    <row r="3893" spans="1:19" ht="24.75" customHeight="1">
      <c r="A3893" s="228" t="e">
        <f>Produit_Tarif_Stock!#REF!</f>
        <v>#REF!</v>
      </c>
      <c r="B3893" s="118" t="e">
        <f>IF(Produit_Tarif_Stock!#REF!&lt;&gt;"",Produit_Tarif_Stock!#REF!,"")</f>
        <v>#REF!</v>
      </c>
      <c r="C3893" s="502" t="e">
        <f>IF(Produit_Tarif_Stock!#REF!&lt;&gt;"",Produit_Tarif_Stock!#REF!,"")</f>
        <v>#REF!</v>
      </c>
      <c r="D3893" s="505" t="e">
        <f>IF(Produit_Tarif_Stock!#REF!&lt;&gt;"",Produit_Tarif_Stock!#REF!,"")</f>
        <v>#REF!</v>
      </c>
      <c r="E3893" s="514" t="e">
        <f>IF(Produit_Tarif_Stock!#REF!&lt;&gt;0,Produit_Tarif_Stock!#REF!,"")</f>
        <v>#REF!</v>
      </c>
      <c r="F3893" s="2" t="e">
        <f>IF(Produit_Tarif_Stock!#REF!&lt;&gt;"",Produit_Tarif_Stock!#REF!,"")</f>
        <v>#REF!</v>
      </c>
      <c r="G3893" s="506" t="e">
        <f>IF(Produit_Tarif_Stock!#REF!&lt;&gt;0,Produit_Tarif_Stock!#REF!,"")</f>
        <v>#REF!</v>
      </c>
      <c r="I3893" s="506" t="str">
        <f t="shared" si="122"/>
        <v/>
      </c>
      <c r="J3893" s="2" t="e">
        <f>IF(Produit_Tarif_Stock!#REF!&lt;&gt;0,Produit_Tarif_Stock!#REF!,"")</f>
        <v>#REF!</v>
      </c>
      <c r="K3893" s="2" t="e">
        <f>IF(Produit_Tarif_Stock!#REF!&lt;&gt;0,Produit_Tarif_Stock!#REF!,"")</f>
        <v>#REF!</v>
      </c>
      <c r="L3893" s="114" t="e">
        <f>IF(Produit_Tarif_Stock!#REF!&lt;&gt;0,Produit_Tarif_Stock!#REF!,"")</f>
        <v>#REF!</v>
      </c>
      <c r="M3893" s="114" t="e">
        <f>IF(Produit_Tarif_Stock!#REF!&lt;&gt;0,Produit_Tarif_Stock!#REF!,"")</f>
        <v>#REF!</v>
      </c>
      <c r="N3893" s="454"/>
      <c r="P3893" s="2" t="e">
        <f>IF(Produit_Tarif_Stock!#REF!&lt;&gt;0,Produit_Tarif_Stock!#REF!,"")</f>
        <v>#REF!</v>
      </c>
      <c r="Q3893" s="518" t="e">
        <f>IF(Produit_Tarif_Stock!#REF!&lt;&gt;0,(E3893-(E3893*H3893)-Produit_Tarif_Stock!#REF!)/Produit_Tarif_Stock!#REF!*100,(E3893-(E3893*H3893)-Produit_Tarif_Stock!#REF!)/Produit_Tarif_Stock!#REF!*100)</f>
        <v>#REF!</v>
      </c>
      <c r="R3893" s="523">
        <f t="shared" si="123"/>
        <v>0</v>
      </c>
      <c r="S3893" s="524" t="e">
        <f>Produit_Tarif_Stock!#REF!</f>
        <v>#REF!</v>
      </c>
    </row>
    <row r="3894" spans="1:19" ht="24.75" customHeight="1">
      <c r="A3894" s="228" t="e">
        <f>Produit_Tarif_Stock!#REF!</f>
        <v>#REF!</v>
      </c>
      <c r="B3894" s="118" t="e">
        <f>IF(Produit_Tarif_Stock!#REF!&lt;&gt;"",Produit_Tarif_Stock!#REF!,"")</f>
        <v>#REF!</v>
      </c>
      <c r="C3894" s="502" t="e">
        <f>IF(Produit_Tarif_Stock!#REF!&lt;&gt;"",Produit_Tarif_Stock!#REF!,"")</f>
        <v>#REF!</v>
      </c>
      <c r="D3894" s="505" t="e">
        <f>IF(Produit_Tarif_Stock!#REF!&lt;&gt;"",Produit_Tarif_Stock!#REF!,"")</f>
        <v>#REF!</v>
      </c>
      <c r="E3894" s="514" t="e">
        <f>IF(Produit_Tarif_Stock!#REF!&lt;&gt;0,Produit_Tarif_Stock!#REF!,"")</f>
        <v>#REF!</v>
      </c>
      <c r="F3894" s="2" t="e">
        <f>IF(Produit_Tarif_Stock!#REF!&lt;&gt;"",Produit_Tarif_Stock!#REF!,"")</f>
        <v>#REF!</v>
      </c>
      <c r="G3894" s="506" t="e">
        <f>IF(Produit_Tarif_Stock!#REF!&lt;&gt;0,Produit_Tarif_Stock!#REF!,"")</f>
        <v>#REF!</v>
      </c>
      <c r="I3894" s="506" t="str">
        <f t="shared" si="122"/>
        <v/>
      </c>
      <c r="J3894" s="2" t="e">
        <f>IF(Produit_Tarif_Stock!#REF!&lt;&gt;0,Produit_Tarif_Stock!#REF!,"")</f>
        <v>#REF!</v>
      </c>
      <c r="K3894" s="2" t="e">
        <f>IF(Produit_Tarif_Stock!#REF!&lt;&gt;0,Produit_Tarif_Stock!#REF!,"")</f>
        <v>#REF!</v>
      </c>
      <c r="L3894" s="114" t="e">
        <f>IF(Produit_Tarif_Stock!#REF!&lt;&gt;0,Produit_Tarif_Stock!#REF!,"")</f>
        <v>#REF!</v>
      </c>
      <c r="M3894" s="114" t="e">
        <f>IF(Produit_Tarif_Stock!#REF!&lt;&gt;0,Produit_Tarif_Stock!#REF!,"")</f>
        <v>#REF!</v>
      </c>
      <c r="N3894" s="454"/>
      <c r="P3894" s="2" t="e">
        <f>IF(Produit_Tarif_Stock!#REF!&lt;&gt;0,Produit_Tarif_Stock!#REF!,"")</f>
        <v>#REF!</v>
      </c>
      <c r="Q3894" s="518" t="e">
        <f>IF(Produit_Tarif_Stock!#REF!&lt;&gt;0,(E3894-(E3894*H3894)-Produit_Tarif_Stock!#REF!)/Produit_Tarif_Stock!#REF!*100,(E3894-(E3894*H3894)-Produit_Tarif_Stock!#REF!)/Produit_Tarif_Stock!#REF!*100)</f>
        <v>#REF!</v>
      </c>
      <c r="R3894" s="523">
        <f t="shared" si="123"/>
        <v>0</v>
      </c>
      <c r="S3894" s="524" t="e">
        <f>Produit_Tarif_Stock!#REF!</f>
        <v>#REF!</v>
      </c>
    </row>
    <row r="3895" spans="1:19" ht="24.75" customHeight="1">
      <c r="A3895" s="228" t="e">
        <f>Produit_Tarif_Stock!#REF!</f>
        <v>#REF!</v>
      </c>
      <c r="B3895" s="118" t="e">
        <f>IF(Produit_Tarif_Stock!#REF!&lt;&gt;"",Produit_Tarif_Stock!#REF!,"")</f>
        <v>#REF!</v>
      </c>
      <c r="C3895" s="502" t="e">
        <f>IF(Produit_Tarif_Stock!#REF!&lt;&gt;"",Produit_Tarif_Stock!#REF!,"")</f>
        <v>#REF!</v>
      </c>
      <c r="D3895" s="505" t="e">
        <f>IF(Produit_Tarif_Stock!#REF!&lt;&gt;"",Produit_Tarif_Stock!#REF!,"")</f>
        <v>#REF!</v>
      </c>
      <c r="E3895" s="514" t="e">
        <f>IF(Produit_Tarif_Stock!#REF!&lt;&gt;0,Produit_Tarif_Stock!#REF!,"")</f>
        <v>#REF!</v>
      </c>
      <c r="F3895" s="2" t="e">
        <f>IF(Produit_Tarif_Stock!#REF!&lt;&gt;"",Produit_Tarif_Stock!#REF!,"")</f>
        <v>#REF!</v>
      </c>
      <c r="G3895" s="506" t="e">
        <f>IF(Produit_Tarif_Stock!#REF!&lt;&gt;0,Produit_Tarif_Stock!#REF!,"")</f>
        <v>#REF!</v>
      </c>
      <c r="I3895" s="506" t="str">
        <f t="shared" si="122"/>
        <v/>
      </c>
      <c r="J3895" s="2" t="e">
        <f>IF(Produit_Tarif_Stock!#REF!&lt;&gt;0,Produit_Tarif_Stock!#REF!,"")</f>
        <v>#REF!</v>
      </c>
      <c r="K3895" s="2" t="e">
        <f>IF(Produit_Tarif_Stock!#REF!&lt;&gt;0,Produit_Tarif_Stock!#REF!,"")</f>
        <v>#REF!</v>
      </c>
      <c r="L3895" s="114" t="e">
        <f>IF(Produit_Tarif_Stock!#REF!&lt;&gt;0,Produit_Tarif_Stock!#REF!,"")</f>
        <v>#REF!</v>
      </c>
      <c r="M3895" s="114" t="e">
        <f>IF(Produit_Tarif_Stock!#REF!&lt;&gt;0,Produit_Tarif_Stock!#REF!,"")</f>
        <v>#REF!</v>
      </c>
      <c r="N3895" s="454"/>
      <c r="P3895" s="2" t="e">
        <f>IF(Produit_Tarif_Stock!#REF!&lt;&gt;0,Produit_Tarif_Stock!#REF!,"")</f>
        <v>#REF!</v>
      </c>
      <c r="Q3895" s="518" t="e">
        <f>IF(Produit_Tarif_Stock!#REF!&lt;&gt;0,(E3895-(E3895*H3895)-Produit_Tarif_Stock!#REF!)/Produit_Tarif_Stock!#REF!*100,(E3895-(E3895*H3895)-Produit_Tarif_Stock!#REF!)/Produit_Tarif_Stock!#REF!*100)</f>
        <v>#REF!</v>
      </c>
      <c r="R3895" s="523">
        <f t="shared" si="123"/>
        <v>0</v>
      </c>
      <c r="S3895" s="524" t="e">
        <f>Produit_Tarif_Stock!#REF!</f>
        <v>#REF!</v>
      </c>
    </row>
    <row r="3896" spans="1:19" ht="24.75" customHeight="1">
      <c r="A3896" s="228" t="e">
        <f>Produit_Tarif_Stock!#REF!</f>
        <v>#REF!</v>
      </c>
      <c r="B3896" s="118" t="e">
        <f>IF(Produit_Tarif_Stock!#REF!&lt;&gt;"",Produit_Tarif_Stock!#REF!,"")</f>
        <v>#REF!</v>
      </c>
      <c r="C3896" s="502" t="e">
        <f>IF(Produit_Tarif_Stock!#REF!&lt;&gt;"",Produit_Tarif_Stock!#REF!,"")</f>
        <v>#REF!</v>
      </c>
      <c r="D3896" s="505" t="e">
        <f>IF(Produit_Tarif_Stock!#REF!&lt;&gt;"",Produit_Tarif_Stock!#REF!,"")</f>
        <v>#REF!</v>
      </c>
      <c r="E3896" s="514" t="e">
        <f>IF(Produit_Tarif_Stock!#REF!&lt;&gt;0,Produit_Tarif_Stock!#REF!,"")</f>
        <v>#REF!</v>
      </c>
      <c r="F3896" s="2" t="e">
        <f>IF(Produit_Tarif_Stock!#REF!&lt;&gt;"",Produit_Tarif_Stock!#REF!,"")</f>
        <v>#REF!</v>
      </c>
      <c r="G3896" s="506" t="e">
        <f>IF(Produit_Tarif_Stock!#REF!&lt;&gt;0,Produit_Tarif_Stock!#REF!,"")</f>
        <v>#REF!</v>
      </c>
      <c r="I3896" s="506" t="str">
        <f t="shared" si="122"/>
        <v/>
      </c>
      <c r="J3896" s="2" t="e">
        <f>IF(Produit_Tarif_Stock!#REF!&lt;&gt;0,Produit_Tarif_Stock!#REF!,"")</f>
        <v>#REF!</v>
      </c>
      <c r="K3896" s="2" t="e">
        <f>IF(Produit_Tarif_Stock!#REF!&lt;&gt;0,Produit_Tarif_Stock!#REF!,"")</f>
        <v>#REF!</v>
      </c>
      <c r="L3896" s="114" t="e">
        <f>IF(Produit_Tarif_Stock!#REF!&lt;&gt;0,Produit_Tarif_Stock!#REF!,"")</f>
        <v>#REF!</v>
      </c>
      <c r="M3896" s="114" t="e">
        <f>IF(Produit_Tarif_Stock!#REF!&lt;&gt;0,Produit_Tarif_Stock!#REF!,"")</f>
        <v>#REF!</v>
      </c>
      <c r="N3896" s="454"/>
      <c r="P3896" s="2" t="e">
        <f>IF(Produit_Tarif_Stock!#REF!&lt;&gt;0,Produit_Tarif_Stock!#REF!,"")</f>
        <v>#REF!</v>
      </c>
      <c r="Q3896" s="518" t="e">
        <f>IF(Produit_Tarif_Stock!#REF!&lt;&gt;0,(E3896-(E3896*H3896)-Produit_Tarif_Stock!#REF!)/Produit_Tarif_Stock!#REF!*100,(E3896-(E3896*H3896)-Produit_Tarif_Stock!#REF!)/Produit_Tarif_Stock!#REF!*100)</f>
        <v>#REF!</v>
      </c>
      <c r="R3896" s="523">
        <f t="shared" si="123"/>
        <v>0</v>
      </c>
      <c r="S3896" s="524" t="e">
        <f>Produit_Tarif_Stock!#REF!</f>
        <v>#REF!</v>
      </c>
    </row>
    <row r="3897" spans="1:19" ht="24.75" customHeight="1">
      <c r="A3897" s="228" t="e">
        <f>Produit_Tarif_Stock!#REF!</f>
        <v>#REF!</v>
      </c>
      <c r="B3897" s="118" t="e">
        <f>IF(Produit_Tarif_Stock!#REF!&lt;&gt;"",Produit_Tarif_Stock!#REF!,"")</f>
        <v>#REF!</v>
      </c>
      <c r="C3897" s="502" t="e">
        <f>IF(Produit_Tarif_Stock!#REF!&lt;&gt;"",Produit_Tarif_Stock!#REF!,"")</f>
        <v>#REF!</v>
      </c>
      <c r="D3897" s="505" t="e">
        <f>IF(Produit_Tarif_Stock!#REF!&lt;&gt;"",Produit_Tarif_Stock!#REF!,"")</f>
        <v>#REF!</v>
      </c>
      <c r="E3897" s="514" t="e">
        <f>IF(Produit_Tarif_Stock!#REF!&lt;&gt;0,Produit_Tarif_Stock!#REF!,"")</f>
        <v>#REF!</v>
      </c>
      <c r="F3897" s="2" t="e">
        <f>IF(Produit_Tarif_Stock!#REF!&lt;&gt;"",Produit_Tarif_Stock!#REF!,"")</f>
        <v>#REF!</v>
      </c>
      <c r="G3897" s="506" t="e">
        <f>IF(Produit_Tarif_Stock!#REF!&lt;&gt;0,Produit_Tarif_Stock!#REF!,"")</f>
        <v>#REF!</v>
      </c>
      <c r="I3897" s="506" t="str">
        <f t="shared" si="122"/>
        <v/>
      </c>
      <c r="J3897" s="2" t="e">
        <f>IF(Produit_Tarif_Stock!#REF!&lt;&gt;0,Produit_Tarif_Stock!#REF!,"")</f>
        <v>#REF!</v>
      </c>
      <c r="K3897" s="2" t="e">
        <f>IF(Produit_Tarif_Stock!#REF!&lt;&gt;0,Produit_Tarif_Stock!#REF!,"")</f>
        <v>#REF!</v>
      </c>
      <c r="L3897" s="114" t="e">
        <f>IF(Produit_Tarif_Stock!#REF!&lt;&gt;0,Produit_Tarif_Stock!#REF!,"")</f>
        <v>#REF!</v>
      </c>
      <c r="M3897" s="114" t="e">
        <f>IF(Produit_Tarif_Stock!#REF!&lt;&gt;0,Produit_Tarif_Stock!#REF!,"")</f>
        <v>#REF!</v>
      </c>
      <c r="N3897" s="454"/>
      <c r="P3897" s="2" t="e">
        <f>IF(Produit_Tarif_Stock!#REF!&lt;&gt;0,Produit_Tarif_Stock!#REF!,"")</f>
        <v>#REF!</v>
      </c>
      <c r="Q3897" s="518" t="e">
        <f>IF(Produit_Tarif_Stock!#REF!&lt;&gt;0,(E3897-(E3897*H3897)-Produit_Tarif_Stock!#REF!)/Produit_Tarif_Stock!#REF!*100,(E3897-(E3897*H3897)-Produit_Tarif_Stock!#REF!)/Produit_Tarif_Stock!#REF!*100)</f>
        <v>#REF!</v>
      </c>
      <c r="R3897" s="523">
        <f t="shared" si="123"/>
        <v>0</v>
      </c>
      <c r="S3897" s="524" t="e">
        <f>Produit_Tarif_Stock!#REF!</f>
        <v>#REF!</v>
      </c>
    </row>
    <row r="3898" spans="1:19" ht="24.75" customHeight="1">
      <c r="A3898" s="228" t="e">
        <f>Produit_Tarif_Stock!#REF!</f>
        <v>#REF!</v>
      </c>
      <c r="B3898" s="118" t="e">
        <f>IF(Produit_Tarif_Stock!#REF!&lt;&gt;"",Produit_Tarif_Stock!#REF!,"")</f>
        <v>#REF!</v>
      </c>
      <c r="C3898" s="502" t="e">
        <f>IF(Produit_Tarif_Stock!#REF!&lt;&gt;"",Produit_Tarif_Stock!#REF!,"")</f>
        <v>#REF!</v>
      </c>
      <c r="D3898" s="505" t="e">
        <f>IF(Produit_Tarif_Stock!#REF!&lt;&gt;"",Produit_Tarif_Stock!#REF!,"")</f>
        <v>#REF!</v>
      </c>
      <c r="E3898" s="514" t="e">
        <f>IF(Produit_Tarif_Stock!#REF!&lt;&gt;0,Produit_Tarif_Stock!#REF!,"")</f>
        <v>#REF!</v>
      </c>
      <c r="F3898" s="2" t="e">
        <f>IF(Produit_Tarif_Stock!#REF!&lt;&gt;"",Produit_Tarif_Stock!#REF!,"")</f>
        <v>#REF!</v>
      </c>
      <c r="G3898" s="506" t="e">
        <f>IF(Produit_Tarif_Stock!#REF!&lt;&gt;0,Produit_Tarif_Stock!#REF!,"")</f>
        <v>#REF!</v>
      </c>
      <c r="I3898" s="506" t="str">
        <f t="shared" si="122"/>
        <v/>
      </c>
      <c r="J3898" s="2" t="e">
        <f>IF(Produit_Tarif_Stock!#REF!&lt;&gt;0,Produit_Tarif_Stock!#REF!,"")</f>
        <v>#REF!</v>
      </c>
      <c r="K3898" s="2" t="e">
        <f>IF(Produit_Tarif_Stock!#REF!&lt;&gt;0,Produit_Tarif_Stock!#REF!,"")</f>
        <v>#REF!</v>
      </c>
      <c r="L3898" s="114" t="e">
        <f>IF(Produit_Tarif_Stock!#REF!&lt;&gt;0,Produit_Tarif_Stock!#REF!,"")</f>
        <v>#REF!</v>
      </c>
      <c r="M3898" s="114" t="e">
        <f>IF(Produit_Tarif_Stock!#REF!&lt;&gt;0,Produit_Tarif_Stock!#REF!,"")</f>
        <v>#REF!</v>
      </c>
      <c r="N3898" s="454"/>
      <c r="P3898" s="2" t="e">
        <f>IF(Produit_Tarif_Stock!#REF!&lt;&gt;0,Produit_Tarif_Stock!#REF!,"")</f>
        <v>#REF!</v>
      </c>
      <c r="Q3898" s="518" t="e">
        <f>IF(Produit_Tarif_Stock!#REF!&lt;&gt;0,(E3898-(E3898*H3898)-Produit_Tarif_Stock!#REF!)/Produit_Tarif_Stock!#REF!*100,(E3898-(E3898*H3898)-Produit_Tarif_Stock!#REF!)/Produit_Tarif_Stock!#REF!*100)</f>
        <v>#REF!</v>
      </c>
      <c r="R3898" s="523">
        <f t="shared" si="123"/>
        <v>0</v>
      </c>
      <c r="S3898" s="524" t="e">
        <f>Produit_Tarif_Stock!#REF!</f>
        <v>#REF!</v>
      </c>
    </row>
    <row r="3899" spans="1:19" ht="24.75" customHeight="1">
      <c r="A3899" s="228" t="e">
        <f>Produit_Tarif_Stock!#REF!</f>
        <v>#REF!</v>
      </c>
      <c r="B3899" s="118" t="e">
        <f>IF(Produit_Tarif_Stock!#REF!&lt;&gt;"",Produit_Tarif_Stock!#REF!,"")</f>
        <v>#REF!</v>
      </c>
      <c r="C3899" s="502" t="e">
        <f>IF(Produit_Tarif_Stock!#REF!&lt;&gt;"",Produit_Tarif_Stock!#REF!,"")</f>
        <v>#REF!</v>
      </c>
      <c r="D3899" s="505" t="e">
        <f>IF(Produit_Tarif_Stock!#REF!&lt;&gt;"",Produit_Tarif_Stock!#REF!,"")</f>
        <v>#REF!</v>
      </c>
      <c r="E3899" s="514" t="e">
        <f>IF(Produit_Tarif_Stock!#REF!&lt;&gt;0,Produit_Tarif_Stock!#REF!,"")</f>
        <v>#REF!</v>
      </c>
      <c r="F3899" s="2" t="e">
        <f>IF(Produit_Tarif_Stock!#REF!&lt;&gt;"",Produit_Tarif_Stock!#REF!,"")</f>
        <v>#REF!</v>
      </c>
      <c r="G3899" s="506" t="e">
        <f>IF(Produit_Tarif_Stock!#REF!&lt;&gt;0,Produit_Tarif_Stock!#REF!,"")</f>
        <v>#REF!</v>
      </c>
      <c r="I3899" s="506" t="str">
        <f t="shared" si="122"/>
        <v/>
      </c>
      <c r="J3899" s="2" t="e">
        <f>IF(Produit_Tarif_Stock!#REF!&lt;&gt;0,Produit_Tarif_Stock!#REF!,"")</f>
        <v>#REF!</v>
      </c>
      <c r="K3899" s="2" t="e">
        <f>IF(Produit_Tarif_Stock!#REF!&lt;&gt;0,Produit_Tarif_Stock!#REF!,"")</f>
        <v>#REF!</v>
      </c>
      <c r="L3899" s="114" t="e">
        <f>IF(Produit_Tarif_Stock!#REF!&lt;&gt;0,Produit_Tarif_Stock!#REF!,"")</f>
        <v>#REF!</v>
      </c>
      <c r="M3899" s="114" t="e">
        <f>IF(Produit_Tarif_Stock!#REF!&lt;&gt;0,Produit_Tarif_Stock!#REF!,"")</f>
        <v>#REF!</v>
      </c>
      <c r="N3899" s="454"/>
      <c r="P3899" s="2" t="e">
        <f>IF(Produit_Tarif_Stock!#REF!&lt;&gt;0,Produit_Tarif_Stock!#REF!,"")</f>
        <v>#REF!</v>
      </c>
      <c r="Q3899" s="518" t="e">
        <f>IF(Produit_Tarif_Stock!#REF!&lt;&gt;0,(E3899-(E3899*H3899)-Produit_Tarif_Stock!#REF!)/Produit_Tarif_Stock!#REF!*100,(E3899-(E3899*H3899)-Produit_Tarif_Stock!#REF!)/Produit_Tarif_Stock!#REF!*100)</f>
        <v>#REF!</v>
      </c>
      <c r="R3899" s="523">
        <f t="shared" si="123"/>
        <v>0</v>
      </c>
      <c r="S3899" s="524" t="e">
        <f>Produit_Tarif_Stock!#REF!</f>
        <v>#REF!</v>
      </c>
    </row>
    <row r="3900" spans="1:19" ht="24.75" customHeight="1">
      <c r="A3900" s="228" t="e">
        <f>Produit_Tarif_Stock!#REF!</f>
        <v>#REF!</v>
      </c>
      <c r="B3900" s="118" t="e">
        <f>IF(Produit_Tarif_Stock!#REF!&lt;&gt;"",Produit_Tarif_Stock!#REF!,"")</f>
        <v>#REF!</v>
      </c>
      <c r="C3900" s="502" t="e">
        <f>IF(Produit_Tarif_Stock!#REF!&lt;&gt;"",Produit_Tarif_Stock!#REF!,"")</f>
        <v>#REF!</v>
      </c>
      <c r="D3900" s="505" t="e">
        <f>IF(Produit_Tarif_Stock!#REF!&lt;&gt;"",Produit_Tarif_Stock!#REF!,"")</f>
        <v>#REF!</v>
      </c>
      <c r="E3900" s="514" t="e">
        <f>IF(Produit_Tarif_Stock!#REF!&lt;&gt;0,Produit_Tarif_Stock!#REF!,"")</f>
        <v>#REF!</v>
      </c>
      <c r="F3900" s="2" t="e">
        <f>IF(Produit_Tarif_Stock!#REF!&lt;&gt;"",Produit_Tarif_Stock!#REF!,"")</f>
        <v>#REF!</v>
      </c>
      <c r="G3900" s="506" t="e">
        <f>IF(Produit_Tarif_Stock!#REF!&lt;&gt;0,Produit_Tarif_Stock!#REF!,"")</f>
        <v>#REF!</v>
      </c>
      <c r="I3900" s="506" t="str">
        <f t="shared" si="122"/>
        <v/>
      </c>
      <c r="J3900" s="2" t="e">
        <f>IF(Produit_Tarif_Stock!#REF!&lt;&gt;0,Produit_Tarif_Stock!#REF!,"")</f>
        <v>#REF!</v>
      </c>
      <c r="K3900" s="2" t="e">
        <f>IF(Produit_Tarif_Stock!#REF!&lt;&gt;0,Produit_Tarif_Stock!#REF!,"")</f>
        <v>#REF!</v>
      </c>
      <c r="L3900" s="114" t="e">
        <f>IF(Produit_Tarif_Stock!#REF!&lt;&gt;0,Produit_Tarif_Stock!#REF!,"")</f>
        <v>#REF!</v>
      </c>
      <c r="M3900" s="114" t="e">
        <f>IF(Produit_Tarif_Stock!#REF!&lt;&gt;0,Produit_Tarif_Stock!#REF!,"")</f>
        <v>#REF!</v>
      </c>
      <c r="N3900" s="454"/>
      <c r="P3900" s="2" t="e">
        <f>IF(Produit_Tarif_Stock!#REF!&lt;&gt;0,Produit_Tarif_Stock!#REF!,"")</f>
        <v>#REF!</v>
      </c>
      <c r="Q3900" s="518" t="e">
        <f>IF(Produit_Tarif_Stock!#REF!&lt;&gt;0,(E3900-(E3900*H3900)-Produit_Tarif_Stock!#REF!)/Produit_Tarif_Stock!#REF!*100,(E3900-(E3900*H3900)-Produit_Tarif_Stock!#REF!)/Produit_Tarif_Stock!#REF!*100)</f>
        <v>#REF!</v>
      </c>
      <c r="R3900" s="523">
        <f t="shared" si="123"/>
        <v>0</v>
      </c>
      <c r="S3900" s="524" t="e">
        <f>Produit_Tarif_Stock!#REF!</f>
        <v>#REF!</v>
      </c>
    </row>
    <row r="3901" spans="1:19" ht="24.75" customHeight="1">
      <c r="A3901" s="228" t="e">
        <f>Produit_Tarif_Stock!#REF!</f>
        <v>#REF!</v>
      </c>
      <c r="B3901" s="118" t="e">
        <f>IF(Produit_Tarif_Stock!#REF!&lt;&gt;"",Produit_Tarif_Stock!#REF!,"")</f>
        <v>#REF!</v>
      </c>
      <c r="C3901" s="502" t="e">
        <f>IF(Produit_Tarif_Stock!#REF!&lt;&gt;"",Produit_Tarif_Stock!#REF!,"")</f>
        <v>#REF!</v>
      </c>
      <c r="D3901" s="505" t="e">
        <f>IF(Produit_Tarif_Stock!#REF!&lt;&gt;"",Produit_Tarif_Stock!#REF!,"")</f>
        <v>#REF!</v>
      </c>
      <c r="E3901" s="514" t="e">
        <f>IF(Produit_Tarif_Stock!#REF!&lt;&gt;0,Produit_Tarif_Stock!#REF!,"")</f>
        <v>#REF!</v>
      </c>
      <c r="F3901" s="2" t="e">
        <f>IF(Produit_Tarif_Stock!#REF!&lt;&gt;"",Produit_Tarif_Stock!#REF!,"")</f>
        <v>#REF!</v>
      </c>
      <c r="G3901" s="506" t="e">
        <f>IF(Produit_Tarif_Stock!#REF!&lt;&gt;0,Produit_Tarif_Stock!#REF!,"")</f>
        <v>#REF!</v>
      </c>
      <c r="I3901" s="506" t="str">
        <f t="shared" si="122"/>
        <v/>
      </c>
      <c r="J3901" s="2" t="e">
        <f>IF(Produit_Tarif_Stock!#REF!&lt;&gt;0,Produit_Tarif_Stock!#REF!,"")</f>
        <v>#REF!</v>
      </c>
      <c r="K3901" s="2" t="e">
        <f>IF(Produit_Tarif_Stock!#REF!&lt;&gt;0,Produit_Tarif_Stock!#REF!,"")</f>
        <v>#REF!</v>
      </c>
      <c r="L3901" s="114" t="e">
        <f>IF(Produit_Tarif_Stock!#REF!&lt;&gt;0,Produit_Tarif_Stock!#REF!,"")</f>
        <v>#REF!</v>
      </c>
      <c r="M3901" s="114" t="e">
        <f>IF(Produit_Tarif_Stock!#REF!&lt;&gt;0,Produit_Tarif_Stock!#REF!,"")</f>
        <v>#REF!</v>
      </c>
      <c r="N3901" s="454"/>
      <c r="P3901" s="2" t="e">
        <f>IF(Produit_Tarif_Stock!#REF!&lt;&gt;0,Produit_Tarif_Stock!#REF!,"")</f>
        <v>#REF!</v>
      </c>
      <c r="Q3901" s="518" t="e">
        <f>IF(Produit_Tarif_Stock!#REF!&lt;&gt;0,(E3901-(E3901*H3901)-Produit_Tarif_Stock!#REF!)/Produit_Tarif_Stock!#REF!*100,(E3901-(E3901*H3901)-Produit_Tarif_Stock!#REF!)/Produit_Tarif_Stock!#REF!*100)</f>
        <v>#REF!</v>
      </c>
      <c r="R3901" s="523">
        <f t="shared" si="123"/>
        <v>0</v>
      </c>
      <c r="S3901" s="524" t="e">
        <f>Produit_Tarif_Stock!#REF!</f>
        <v>#REF!</v>
      </c>
    </row>
    <row r="3902" spans="1:19" ht="24.75" customHeight="1">
      <c r="A3902" s="228" t="e">
        <f>Produit_Tarif_Stock!#REF!</f>
        <v>#REF!</v>
      </c>
      <c r="B3902" s="118" t="e">
        <f>IF(Produit_Tarif_Stock!#REF!&lt;&gt;"",Produit_Tarif_Stock!#REF!,"")</f>
        <v>#REF!</v>
      </c>
      <c r="C3902" s="502" t="e">
        <f>IF(Produit_Tarif_Stock!#REF!&lt;&gt;"",Produit_Tarif_Stock!#REF!,"")</f>
        <v>#REF!</v>
      </c>
      <c r="D3902" s="505" t="e">
        <f>IF(Produit_Tarif_Stock!#REF!&lt;&gt;"",Produit_Tarif_Stock!#REF!,"")</f>
        <v>#REF!</v>
      </c>
      <c r="E3902" s="514" t="e">
        <f>IF(Produit_Tarif_Stock!#REF!&lt;&gt;0,Produit_Tarif_Stock!#REF!,"")</f>
        <v>#REF!</v>
      </c>
      <c r="F3902" s="2" t="e">
        <f>IF(Produit_Tarif_Stock!#REF!&lt;&gt;"",Produit_Tarif_Stock!#REF!,"")</f>
        <v>#REF!</v>
      </c>
      <c r="G3902" s="506" t="e">
        <f>IF(Produit_Tarif_Stock!#REF!&lt;&gt;0,Produit_Tarif_Stock!#REF!,"")</f>
        <v>#REF!</v>
      </c>
      <c r="I3902" s="506" t="str">
        <f t="shared" si="122"/>
        <v/>
      </c>
      <c r="J3902" s="2" t="e">
        <f>IF(Produit_Tarif_Stock!#REF!&lt;&gt;0,Produit_Tarif_Stock!#REF!,"")</f>
        <v>#REF!</v>
      </c>
      <c r="K3902" s="2" t="e">
        <f>IF(Produit_Tarif_Stock!#REF!&lt;&gt;0,Produit_Tarif_Stock!#REF!,"")</f>
        <v>#REF!</v>
      </c>
      <c r="L3902" s="114" t="e">
        <f>IF(Produit_Tarif_Stock!#REF!&lt;&gt;0,Produit_Tarif_Stock!#REF!,"")</f>
        <v>#REF!</v>
      </c>
      <c r="M3902" s="114" t="e">
        <f>IF(Produit_Tarif_Stock!#REF!&lt;&gt;0,Produit_Tarif_Stock!#REF!,"")</f>
        <v>#REF!</v>
      </c>
      <c r="N3902" s="454"/>
      <c r="P3902" s="2" t="e">
        <f>IF(Produit_Tarif_Stock!#REF!&lt;&gt;0,Produit_Tarif_Stock!#REF!,"")</f>
        <v>#REF!</v>
      </c>
      <c r="Q3902" s="518" t="e">
        <f>IF(Produit_Tarif_Stock!#REF!&lt;&gt;0,(E3902-(E3902*H3902)-Produit_Tarif_Stock!#REF!)/Produit_Tarif_Stock!#REF!*100,(E3902-(E3902*H3902)-Produit_Tarif_Stock!#REF!)/Produit_Tarif_Stock!#REF!*100)</f>
        <v>#REF!</v>
      </c>
      <c r="R3902" s="523">
        <f t="shared" si="123"/>
        <v>0</v>
      </c>
      <c r="S3902" s="524" t="e">
        <f>Produit_Tarif_Stock!#REF!</f>
        <v>#REF!</v>
      </c>
    </row>
    <row r="3903" spans="1:19" ht="24.75" customHeight="1">
      <c r="A3903" s="228" t="e">
        <f>Produit_Tarif_Stock!#REF!</f>
        <v>#REF!</v>
      </c>
      <c r="B3903" s="118" t="e">
        <f>IF(Produit_Tarif_Stock!#REF!&lt;&gt;"",Produit_Tarif_Stock!#REF!,"")</f>
        <v>#REF!</v>
      </c>
      <c r="C3903" s="502" t="e">
        <f>IF(Produit_Tarif_Stock!#REF!&lt;&gt;"",Produit_Tarif_Stock!#REF!,"")</f>
        <v>#REF!</v>
      </c>
      <c r="D3903" s="505" t="e">
        <f>IF(Produit_Tarif_Stock!#REF!&lt;&gt;"",Produit_Tarif_Stock!#REF!,"")</f>
        <v>#REF!</v>
      </c>
      <c r="E3903" s="514" t="e">
        <f>IF(Produit_Tarif_Stock!#REF!&lt;&gt;0,Produit_Tarif_Stock!#REF!,"")</f>
        <v>#REF!</v>
      </c>
      <c r="F3903" s="2" t="e">
        <f>IF(Produit_Tarif_Stock!#REF!&lt;&gt;"",Produit_Tarif_Stock!#REF!,"")</f>
        <v>#REF!</v>
      </c>
      <c r="G3903" s="506" t="e">
        <f>IF(Produit_Tarif_Stock!#REF!&lt;&gt;0,Produit_Tarif_Stock!#REF!,"")</f>
        <v>#REF!</v>
      </c>
      <c r="I3903" s="506" t="str">
        <f t="shared" si="122"/>
        <v/>
      </c>
      <c r="J3903" s="2" t="e">
        <f>IF(Produit_Tarif_Stock!#REF!&lt;&gt;0,Produit_Tarif_Stock!#REF!,"")</f>
        <v>#REF!</v>
      </c>
      <c r="K3903" s="2" t="e">
        <f>IF(Produit_Tarif_Stock!#REF!&lt;&gt;0,Produit_Tarif_Stock!#REF!,"")</f>
        <v>#REF!</v>
      </c>
      <c r="L3903" s="114" t="e">
        <f>IF(Produit_Tarif_Stock!#REF!&lt;&gt;0,Produit_Tarif_Stock!#REF!,"")</f>
        <v>#REF!</v>
      </c>
      <c r="M3903" s="114" t="e">
        <f>IF(Produit_Tarif_Stock!#REF!&lt;&gt;0,Produit_Tarif_Stock!#REF!,"")</f>
        <v>#REF!</v>
      </c>
      <c r="N3903" s="454"/>
      <c r="P3903" s="2" t="e">
        <f>IF(Produit_Tarif_Stock!#REF!&lt;&gt;0,Produit_Tarif_Stock!#REF!,"")</f>
        <v>#REF!</v>
      </c>
      <c r="Q3903" s="518" t="e">
        <f>IF(Produit_Tarif_Stock!#REF!&lt;&gt;0,(E3903-(E3903*H3903)-Produit_Tarif_Stock!#REF!)/Produit_Tarif_Stock!#REF!*100,(E3903-(E3903*H3903)-Produit_Tarif_Stock!#REF!)/Produit_Tarif_Stock!#REF!*100)</f>
        <v>#REF!</v>
      </c>
      <c r="R3903" s="523">
        <f t="shared" si="123"/>
        <v>0</v>
      </c>
      <c r="S3903" s="524" t="e">
        <f>Produit_Tarif_Stock!#REF!</f>
        <v>#REF!</v>
      </c>
    </row>
    <row r="3904" spans="1:19" ht="24.75" customHeight="1">
      <c r="A3904" s="228" t="e">
        <f>Produit_Tarif_Stock!#REF!</f>
        <v>#REF!</v>
      </c>
      <c r="B3904" s="118" t="e">
        <f>IF(Produit_Tarif_Stock!#REF!&lt;&gt;"",Produit_Tarif_Stock!#REF!,"")</f>
        <v>#REF!</v>
      </c>
      <c r="C3904" s="502" t="e">
        <f>IF(Produit_Tarif_Stock!#REF!&lt;&gt;"",Produit_Tarif_Stock!#REF!,"")</f>
        <v>#REF!</v>
      </c>
      <c r="D3904" s="505" t="e">
        <f>IF(Produit_Tarif_Stock!#REF!&lt;&gt;"",Produit_Tarif_Stock!#REF!,"")</f>
        <v>#REF!</v>
      </c>
      <c r="E3904" s="514" t="e">
        <f>IF(Produit_Tarif_Stock!#REF!&lt;&gt;0,Produit_Tarif_Stock!#REF!,"")</f>
        <v>#REF!</v>
      </c>
      <c r="F3904" s="2" t="e">
        <f>IF(Produit_Tarif_Stock!#REF!&lt;&gt;"",Produit_Tarif_Stock!#REF!,"")</f>
        <v>#REF!</v>
      </c>
      <c r="G3904" s="506" t="e">
        <f>IF(Produit_Tarif_Stock!#REF!&lt;&gt;0,Produit_Tarif_Stock!#REF!,"")</f>
        <v>#REF!</v>
      </c>
      <c r="I3904" s="506" t="str">
        <f t="shared" si="122"/>
        <v/>
      </c>
      <c r="J3904" s="2" t="e">
        <f>IF(Produit_Tarif_Stock!#REF!&lt;&gt;0,Produit_Tarif_Stock!#REF!,"")</f>
        <v>#REF!</v>
      </c>
      <c r="K3904" s="2" t="e">
        <f>IF(Produit_Tarif_Stock!#REF!&lt;&gt;0,Produit_Tarif_Stock!#REF!,"")</f>
        <v>#REF!</v>
      </c>
      <c r="L3904" s="114" t="e">
        <f>IF(Produit_Tarif_Stock!#REF!&lt;&gt;0,Produit_Tarif_Stock!#REF!,"")</f>
        <v>#REF!</v>
      </c>
      <c r="M3904" s="114" t="e">
        <f>IF(Produit_Tarif_Stock!#REF!&lt;&gt;0,Produit_Tarif_Stock!#REF!,"")</f>
        <v>#REF!</v>
      </c>
      <c r="N3904" s="454"/>
      <c r="P3904" s="2" t="e">
        <f>IF(Produit_Tarif_Stock!#REF!&lt;&gt;0,Produit_Tarif_Stock!#REF!,"")</f>
        <v>#REF!</v>
      </c>
      <c r="Q3904" s="518" t="e">
        <f>IF(Produit_Tarif_Stock!#REF!&lt;&gt;0,(E3904-(E3904*H3904)-Produit_Tarif_Stock!#REF!)/Produit_Tarif_Stock!#REF!*100,(E3904-(E3904*H3904)-Produit_Tarif_Stock!#REF!)/Produit_Tarif_Stock!#REF!*100)</f>
        <v>#REF!</v>
      </c>
      <c r="R3904" s="523">
        <f t="shared" si="123"/>
        <v>0</v>
      </c>
      <c r="S3904" s="524" t="e">
        <f>Produit_Tarif_Stock!#REF!</f>
        <v>#REF!</v>
      </c>
    </row>
    <row r="3905" spans="1:19" ht="24.75" customHeight="1">
      <c r="A3905" s="228" t="e">
        <f>Produit_Tarif_Stock!#REF!</f>
        <v>#REF!</v>
      </c>
      <c r="B3905" s="118" t="e">
        <f>IF(Produit_Tarif_Stock!#REF!&lt;&gt;"",Produit_Tarif_Stock!#REF!,"")</f>
        <v>#REF!</v>
      </c>
      <c r="C3905" s="502" t="e">
        <f>IF(Produit_Tarif_Stock!#REF!&lt;&gt;"",Produit_Tarif_Stock!#REF!,"")</f>
        <v>#REF!</v>
      </c>
      <c r="D3905" s="505" t="e">
        <f>IF(Produit_Tarif_Stock!#REF!&lt;&gt;"",Produit_Tarif_Stock!#REF!,"")</f>
        <v>#REF!</v>
      </c>
      <c r="E3905" s="514" t="e">
        <f>IF(Produit_Tarif_Stock!#REF!&lt;&gt;0,Produit_Tarif_Stock!#REF!,"")</f>
        <v>#REF!</v>
      </c>
      <c r="F3905" s="2" t="e">
        <f>IF(Produit_Tarif_Stock!#REF!&lt;&gt;"",Produit_Tarif_Stock!#REF!,"")</f>
        <v>#REF!</v>
      </c>
      <c r="G3905" s="506" t="e">
        <f>IF(Produit_Tarif_Stock!#REF!&lt;&gt;0,Produit_Tarif_Stock!#REF!,"")</f>
        <v>#REF!</v>
      </c>
      <c r="I3905" s="506" t="str">
        <f t="shared" si="122"/>
        <v/>
      </c>
      <c r="J3905" s="2" t="e">
        <f>IF(Produit_Tarif_Stock!#REF!&lt;&gt;0,Produit_Tarif_Stock!#REF!,"")</f>
        <v>#REF!</v>
      </c>
      <c r="K3905" s="2" t="e">
        <f>IF(Produit_Tarif_Stock!#REF!&lt;&gt;0,Produit_Tarif_Stock!#REF!,"")</f>
        <v>#REF!</v>
      </c>
      <c r="L3905" s="114" t="e">
        <f>IF(Produit_Tarif_Stock!#REF!&lt;&gt;0,Produit_Tarif_Stock!#REF!,"")</f>
        <v>#REF!</v>
      </c>
      <c r="M3905" s="114" t="e">
        <f>IF(Produit_Tarif_Stock!#REF!&lt;&gt;0,Produit_Tarif_Stock!#REF!,"")</f>
        <v>#REF!</v>
      </c>
      <c r="N3905" s="454"/>
      <c r="P3905" s="2" t="e">
        <f>IF(Produit_Tarif_Stock!#REF!&lt;&gt;0,Produit_Tarif_Stock!#REF!,"")</f>
        <v>#REF!</v>
      </c>
      <c r="Q3905" s="518" t="e">
        <f>IF(Produit_Tarif_Stock!#REF!&lt;&gt;0,(E3905-(E3905*H3905)-Produit_Tarif_Stock!#REF!)/Produit_Tarif_Stock!#REF!*100,(E3905-(E3905*H3905)-Produit_Tarif_Stock!#REF!)/Produit_Tarif_Stock!#REF!*100)</f>
        <v>#REF!</v>
      </c>
      <c r="R3905" s="523">
        <f t="shared" si="123"/>
        <v>0</v>
      </c>
      <c r="S3905" s="524" t="e">
        <f>Produit_Tarif_Stock!#REF!</f>
        <v>#REF!</v>
      </c>
    </row>
    <row r="3906" spans="1:19" ht="24.75" customHeight="1">
      <c r="A3906" s="228" t="e">
        <f>Produit_Tarif_Stock!#REF!</f>
        <v>#REF!</v>
      </c>
      <c r="B3906" s="118" t="e">
        <f>IF(Produit_Tarif_Stock!#REF!&lt;&gt;"",Produit_Tarif_Stock!#REF!,"")</f>
        <v>#REF!</v>
      </c>
      <c r="C3906" s="502" t="e">
        <f>IF(Produit_Tarif_Stock!#REF!&lt;&gt;"",Produit_Tarif_Stock!#REF!,"")</f>
        <v>#REF!</v>
      </c>
      <c r="D3906" s="505" t="e">
        <f>IF(Produit_Tarif_Stock!#REF!&lt;&gt;"",Produit_Tarif_Stock!#REF!,"")</f>
        <v>#REF!</v>
      </c>
      <c r="E3906" s="514" t="e">
        <f>IF(Produit_Tarif_Stock!#REF!&lt;&gt;0,Produit_Tarif_Stock!#REF!,"")</f>
        <v>#REF!</v>
      </c>
      <c r="F3906" s="2" t="e">
        <f>IF(Produit_Tarif_Stock!#REF!&lt;&gt;"",Produit_Tarif_Stock!#REF!,"")</f>
        <v>#REF!</v>
      </c>
      <c r="G3906" s="506" t="e">
        <f>IF(Produit_Tarif_Stock!#REF!&lt;&gt;0,Produit_Tarif_Stock!#REF!,"")</f>
        <v>#REF!</v>
      </c>
      <c r="I3906" s="506" t="str">
        <f t="shared" si="122"/>
        <v/>
      </c>
      <c r="J3906" s="2" t="e">
        <f>IF(Produit_Tarif_Stock!#REF!&lt;&gt;0,Produit_Tarif_Stock!#REF!,"")</f>
        <v>#REF!</v>
      </c>
      <c r="K3906" s="2" t="e">
        <f>IF(Produit_Tarif_Stock!#REF!&lt;&gt;0,Produit_Tarif_Stock!#REF!,"")</f>
        <v>#REF!</v>
      </c>
      <c r="L3906" s="114" t="e">
        <f>IF(Produit_Tarif_Stock!#REF!&lt;&gt;0,Produit_Tarif_Stock!#REF!,"")</f>
        <v>#REF!</v>
      </c>
      <c r="M3906" s="114" t="e">
        <f>IF(Produit_Tarif_Stock!#REF!&lt;&gt;0,Produit_Tarif_Stock!#REF!,"")</f>
        <v>#REF!</v>
      </c>
      <c r="N3906" s="454"/>
      <c r="P3906" s="2" t="e">
        <f>IF(Produit_Tarif_Stock!#REF!&lt;&gt;0,Produit_Tarif_Stock!#REF!,"")</f>
        <v>#REF!</v>
      </c>
      <c r="Q3906" s="518" t="e">
        <f>IF(Produit_Tarif_Stock!#REF!&lt;&gt;0,(E3906-(E3906*H3906)-Produit_Tarif_Stock!#REF!)/Produit_Tarif_Stock!#REF!*100,(E3906-(E3906*H3906)-Produit_Tarif_Stock!#REF!)/Produit_Tarif_Stock!#REF!*100)</f>
        <v>#REF!</v>
      </c>
      <c r="R3906" s="523">
        <f t="shared" si="123"/>
        <v>0</v>
      </c>
      <c r="S3906" s="524" t="e">
        <f>Produit_Tarif_Stock!#REF!</f>
        <v>#REF!</v>
      </c>
    </row>
    <row r="3907" spans="1:19" ht="24.75" customHeight="1">
      <c r="A3907" s="228" t="e">
        <f>Produit_Tarif_Stock!#REF!</f>
        <v>#REF!</v>
      </c>
      <c r="B3907" s="118" t="e">
        <f>IF(Produit_Tarif_Stock!#REF!&lt;&gt;"",Produit_Tarif_Stock!#REF!,"")</f>
        <v>#REF!</v>
      </c>
      <c r="C3907" s="502" t="e">
        <f>IF(Produit_Tarif_Stock!#REF!&lt;&gt;"",Produit_Tarif_Stock!#REF!,"")</f>
        <v>#REF!</v>
      </c>
      <c r="D3907" s="505" t="e">
        <f>IF(Produit_Tarif_Stock!#REF!&lt;&gt;"",Produit_Tarif_Stock!#REF!,"")</f>
        <v>#REF!</v>
      </c>
      <c r="E3907" s="514" t="e">
        <f>IF(Produit_Tarif_Stock!#REF!&lt;&gt;0,Produit_Tarif_Stock!#REF!,"")</f>
        <v>#REF!</v>
      </c>
      <c r="F3907" s="2" t="e">
        <f>IF(Produit_Tarif_Stock!#REF!&lt;&gt;"",Produit_Tarif_Stock!#REF!,"")</f>
        <v>#REF!</v>
      </c>
      <c r="G3907" s="506" t="e">
        <f>IF(Produit_Tarif_Stock!#REF!&lt;&gt;0,Produit_Tarif_Stock!#REF!,"")</f>
        <v>#REF!</v>
      </c>
      <c r="I3907" s="506" t="str">
        <f t="shared" si="122"/>
        <v/>
      </c>
      <c r="J3907" s="2" t="e">
        <f>IF(Produit_Tarif_Stock!#REF!&lt;&gt;0,Produit_Tarif_Stock!#REF!,"")</f>
        <v>#REF!</v>
      </c>
      <c r="K3907" s="2" t="e">
        <f>IF(Produit_Tarif_Stock!#REF!&lt;&gt;0,Produit_Tarif_Stock!#REF!,"")</f>
        <v>#REF!</v>
      </c>
      <c r="L3907" s="114" t="e">
        <f>IF(Produit_Tarif_Stock!#REF!&lt;&gt;0,Produit_Tarif_Stock!#REF!,"")</f>
        <v>#REF!</v>
      </c>
      <c r="M3907" s="114" t="e">
        <f>IF(Produit_Tarif_Stock!#REF!&lt;&gt;0,Produit_Tarif_Stock!#REF!,"")</f>
        <v>#REF!</v>
      </c>
      <c r="N3907" s="454"/>
      <c r="P3907" s="2" t="e">
        <f>IF(Produit_Tarif_Stock!#REF!&lt;&gt;0,Produit_Tarif_Stock!#REF!,"")</f>
        <v>#REF!</v>
      </c>
      <c r="Q3907" s="518" t="e">
        <f>IF(Produit_Tarif_Stock!#REF!&lt;&gt;0,(E3907-(E3907*H3907)-Produit_Tarif_Stock!#REF!)/Produit_Tarif_Stock!#REF!*100,(E3907-(E3907*H3907)-Produit_Tarif_Stock!#REF!)/Produit_Tarif_Stock!#REF!*100)</f>
        <v>#REF!</v>
      </c>
      <c r="R3907" s="523">
        <f t="shared" si="123"/>
        <v>0</v>
      </c>
      <c r="S3907" s="524" t="e">
        <f>Produit_Tarif_Stock!#REF!</f>
        <v>#REF!</v>
      </c>
    </row>
    <row r="3908" spans="1:19" ht="24.75" customHeight="1">
      <c r="A3908" s="228" t="e">
        <f>Produit_Tarif_Stock!#REF!</f>
        <v>#REF!</v>
      </c>
      <c r="B3908" s="118" t="e">
        <f>IF(Produit_Tarif_Stock!#REF!&lt;&gt;"",Produit_Tarif_Stock!#REF!,"")</f>
        <v>#REF!</v>
      </c>
      <c r="C3908" s="502" t="e">
        <f>IF(Produit_Tarif_Stock!#REF!&lt;&gt;"",Produit_Tarif_Stock!#REF!,"")</f>
        <v>#REF!</v>
      </c>
      <c r="D3908" s="505" t="e">
        <f>IF(Produit_Tarif_Stock!#REF!&lt;&gt;"",Produit_Tarif_Stock!#REF!,"")</f>
        <v>#REF!</v>
      </c>
      <c r="E3908" s="514" t="e">
        <f>IF(Produit_Tarif_Stock!#REF!&lt;&gt;0,Produit_Tarif_Stock!#REF!,"")</f>
        <v>#REF!</v>
      </c>
      <c r="F3908" s="2" t="e">
        <f>IF(Produit_Tarif_Stock!#REF!&lt;&gt;"",Produit_Tarif_Stock!#REF!,"")</f>
        <v>#REF!</v>
      </c>
      <c r="G3908" s="506" t="e">
        <f>IF(Produit_Tarif_Stock!#REF!&lt;&gt;0,Produit_Tarif_Stock!#REF!,"")</f>
        <v>#REF!</v>
      </c>
      <c r="I3908" s="506" t="str">
        <f t="shared" si="122"/>
        <v/>
      </c>
      <c r="J3908" s="2" t="e">
        <f>IF(Produit_Tarif_Stock!#REF!&lt;&gt;0,Produit_Tarif_Stock!#REF!,"")</f>
        <v>#REF!</v>
      </c>
      <c r="K3908" s="2" t="e">
        <f>IF(Produit_Tarif_Stock!#REF!&lt;&gt;0,Produit_Tarif_Stock!#REF!,"")</f>
        <v>#REF!</v>
      </c>
      <c r="L3908" s="114" t="e">
        <f>IF(Produit_Tarif_Stock!#REF!&lt;&gt;0,Produit_Tarif_Stock!#REF!,"")</f>
        <v>#REF!</v>
      </c>
      <c r="M3908" s="114" t="e">
        <f>IF(Produit_Tarif_Stock!#REF!&lt;&gt;0,Produit_Tarif_Stock!#REF!,"")</f>
        <v>#REF!</v>
      </c>
      <c r="N3908" s="454"/>
      <c r="P3908" s="2" t="e">
        <f>IF(Produit_Tarif_Stock!#REF!&lt;&gt;0,Produit_Tarif_Stock!#REF!,"")</f>
        <v>#REF!</v>
      </c>
      <c r="Q3908" s="518" t="e">
        <f>IF(Produit_Tarif_Stock!#REF!&lt;&gt;0,(E3908-(E3908*H3908)-Produit_Tarif_Stock!#REF!)/Produit_Tarif_Stock!#REF!*100,(E3908-(E3908*H3908)-Produit_Tarif_Stock!#REF!)/Produit_Tarif_Stock!#REF!*100)</f>
        <v>#REF!</v>
      </c>
      <c r="R3908" s="523">
        <f t="shared" si="123"/>
        <v>0</v>
      </c>
      <c r="S3908" s="524" t="e">
        <f>Produit_Tarif_Stock!#REF!</f>
        <v>#REF!</v>
      </c>
    </row>
    <row r="3909" spans="1:19" ht="24.75" customHeight="1">
      <c r="A3909" s="228" t="e">
        <f>Produit_Tarif_Stock!#REF!</f>
        <v>#REF!</v>
      </c>
      <c r="B3909" s="118" t="e">
        <f>IF(Produit_Tarif_Stock!#REF!&lt;&gt;"",Produit_Tarif_Stock!#REF!,"")</f>
        <v>#REF!</v>
      </c>
      <c r="C3909" s="502" t="e">
        <f>IF(Produit_Tarif_Stock!#REF!&lt;&gt;"",Produit_Tarif_Stock!#REF!,"")</f>
        <v>#REF!</v>
      </c>
      <c r="D3909" s="505" t="e">
        <f>IF(Produit_Tarif_Stock!#REF!&lt;&gt;"",Produit_Tarif_Stock!#REF!,"")</f>
        <v>#REF!</v>
      </c>
      <c r="E3909" s="514" t="e">
        <f>IF(Produit_Tarif_Stock!#REF!&lt;&gt;0,Produit_Tarif_Stock!#REF!,"")</f>
        <v>#REF!</v>
      </c>
      <c r="F3909" s="2" t="e">
        <f>IF(Produit_Tarif_Stock!#REF!&lt;&gt;"",Produit_Tarif_Stock!#REF!,"")</f>
        <v>#REF!</v>
      </c>
      <c r="G3909" s="506" t="e">
        <f>IF(Produit_Tarif_Stock!#REF!&lt;&gt;0,Produit_Tarif_Stock!#REF!,"")</f>
        <v>#REF!</v>
      </c>
      <c r="I3909" s="506" t="str">
        <f t="shared" si="122"/>
        <v/>
      </c>
      <c r="J3909" s="2" t="e">
        <f>IF(Produit_Tarif_Stock!#REF!&lt;&gt;0,Produit_Tarif_Stock!#REF!,"")</f>
        <v>#REF!</v>
      </c>
      <c r="K3909" s="2" t="e">
        <f>IF(Produit_Tarif_Stock!#REF!&lt;&gt;0,Produit_Tarif_Stock!#REF!,"")</f>
        <v>#REF!</v>
      </c>
      <c r="L3909" s="114" t="e">
        <f>IF(Produit_Tarif_Stock!#REF!&lt;&gt;0,Produit_Tarif_Stock!#REF!,"")</f>
        <v>#REF!</v>
      </c>
      <c r="M3909" s="114" t="e">
        <f>IF(Produit_Tarif_Stock!#REF!&lt;&gt;0,Produit_Tarif_Stock!#REF!,"")</f>
        <v>#REF!</v>
      </c>
      <c r="N3909" s="454"/>
      <c r="P3909" s="2" t="e">
        <f>IF(Produit_Tarif_Stock!#REF!&lt;&gt;0,Produit_Tarif_Stock!#REF!,"")</f>
        <v>#REF!</v>
      </c>
      <c r="Q3909" s="518" t="e">
        <f>IF(Produit_Tarif_Stock!#REF!&lt;&gt;0,(E3909-(E3909*H3909)-Produit_Tarif_Stock!#REF!)/Produit_Tarif_Stock!#REF!*100,(E3909-(E3909*H3909)-Produit_Tarif_Stock!#REF!)/Produit_Tarif_Stock!#REF!*100)</f>
        <v>#REF!</v>
      </c>
      <c r="R3909" s="523">
        <f t="shared" si="123"/>
        <v>0</v>
      </c>
      <c r="S3909" s="524" t="e">
        <f>Produit_Tarif_Stock!#REF!</f>
        <v>#REF!</v>
      </c>
    </row>
    <row r="3910" spans="1:19" ht="24.75" customHeight="1">
      <c r="A3910" s="228" t="e">
        <f>Produit_Tarif_Stock!#REF!</f>
        <v>#REF!</v>
      </c>
      <c r="B3910" s="118" t="e">
        <f>IF(Produit_Tarif_Stock!#REF!&lt;&gt;"",Produit_Tarif_Stock!#REF!,"")</f>
        <v>#REF!</v>
      </c>
      <c r="C3910" s="502" t="e">
        <f>IF(Produit_Tarif_Stock!#REF!&lt;&gt;"",Produit_Tarif_Stock!#REF!,"")</f>
        <v>#REF!</v>
      </c>
      <c r="D3910" s="505" t="e">
        <f>IF(Produit_Tarif_Stock!#REF!&lt;&gt;"",Produit_Tarif_Stock!#REF!,"")</f>
        <v>#REF!</v>
      </c>
      <c r="E3910" s="514" t="e">
        <f>IF(Produit_Tarif_Stock!#REF!&lt;&gt;0,Produit_Tarif_Stock!#REF!,"")</f>
        <v>#REF!</v>
      </c>
      <c r="F3910" s="2" t="e">
        <f>IF(Produit_Tarif_Stock!#REF!&lt;&gt;"",Produit_Tarif_Stock!#REF!,"")</f>
        <v>#REF!</v>
      </c>
      <c r="G3910" s="506" t="e">
        <f>IF(Produit_Tarif_Stock!#REF!&lt;&gt;0,Produit_Tarif_Stock!#REF!,"")</f>
        <v>#REF!</v>
      </c>
      <c r="I3910" s="506" t="str">
        <f t="shared" si="122"/>
        <v/>
      </c>
      <c r="J3910" s="2" t="e">
        <f>IF(Produit_Tarif_Stock!#REF!&lt;&gt;0,Produit_Tarif_Stock!#REF!,"")</f>
        <v>#REF!</v>
      </c>
      <c r="K3910" s="2" t="e">
        <f>IF(Produit_Tarif_Stock!#REF!&lt;&gt;0,Produit_Tarif_Stock!#REF!,"")</f>
        <v>#REF!</v>
      </c>
      <c r="L3910" s="114" t="e">
        <f>IF(Produit_Tarif_Stock!#REF!&lt;&gt;0,Produit_Tarif_Stock!#REF!,"")</f>
        <v>#REF!</v>
      </c>
      <c r="M3910" s="114" t="e">
        <f>IF(Produit_Tarif_Stock!#REF!&lt;&gt;0,Produit_Tarif_Stock!#REF!,"")</f>
        <v>#REF!</v>
      </c>
      <c r="N3910" s="454"/>
      <c r="P3910" s="2" t="e">
        <f>IF(Produit_Tarif_Stock!#REF!&lt;&gt;0,Produit_Tarif_Stock!#REF!,"")</f>
        <v>#REF!</v>
      </c>
      <c r="Q3910" s="518" t="e">
        <f>IF(Produit_Tarif_Stock!#REF!&lt;&gt;0,(E3910-(E3910*H3910)-Produit_Tarif_Stock!#REF!)/Produit_Tarif_Stock!#REF!*100,(E3910-(E3910*H3910)-Produit_Tarif_Stock!#REF!)/Produit_Tarif_Stock!#REF!*100)</f>
        <v>#REF!</v>
      </c>
      <c r="R3910" s="523">
        <f t="shared" si="123"/>
        <v>0</v>
      </c>
      <c r="S3910" s="524" t="e">
        <f>Produit_Tarif_Stock!#REF!</f>
        <v>#REF!</v>
      </c>
    </row>
    <row r="3911" spans="1:19" ht="24.75" customHeight="1">
      <c r="A3911" s="228" t="e">
        <f>Produit_Tarif_Stock!#REF!</f>
        <v>#REF!</v>
      </c>
      <c r="B3911" s="118" t="e">
        <f>IF(Produit_Tarif_Stock!#REF!&lt;&gt;"",Produit_Tarif_Stock!#REF!,"")</f>
        <v>#REF!</v>
      </c>
      <c r="C3911" s="502" t="e">
        <f>IF(Produit_Tarif_Stock!#REF!&lt;&gt;"",Produit_Tarif_Stock!#REF!,"")</f>
        <v>#REF!</v>
      </c>
      <c r="D3911" s="505" t="e">
        <f>IF(Produit_Tarif_Stock!#REF!&lt;&gt;"",Produit_Tarif_Stock!#REF!,"")</f>
        <v>#REF!</v>
      </c>
      <c r="E3911" s="514" t="e">
        <f>IF(Produit_Tarif_Stock!#REF!&lt;&gt;0,Produit_Tarif_Stock!#REF!,"")</f>
        <v>#REF!</v>
      </c>
      <c r="F3911" s="2" t="e">
        <f>IF(Produit_Tarif_Stock!#REF!&lt;&gt;"",Produit_Tarif_Stock!#REF!,"")</f>
        <v>#REF!</v>
      </c>
      <c r="G3911" s="506" t="e">
        <f>IF(Produit_Tarif_Stock!#REF!&lt;&gt;0,Produit_Tarif_Stock!#REF!,"")</f>
        <v>#REF!</v>
      </c>
      <c r="I3911" s="506" t="str">
        <f t="shared" ref="I3911:I3974" si="124">IF(H3911&gt;0,E3911-(E3911*H3911),"")</f>
        <v/>
      </c>
      <c r="J3911" s="2" t="e">
        <f>IF(Produit_Tarif_Stock!#REF!&lt;&gt;0,Produit_Tarif_Stock!#REF!,"")</f>
        <v>#REF!</v>
      </c>
      <c r="K3911" s="2" t="e">
        <f>IF(Produit_Tarif_Stock!#REF!&lt;&gt;0,Produit_Tarif_Stock!#REF!,"")</f>
        <v>#REF!</v>
      </c>
      <c r="L3911" s="114" t="e">
        <f>IF(Produit_Tarif_Stock!#REF!&lt;&gt;0,Produit_Tarif_Stock!#REF!,"")</f>
        <v>#REF!</v>
      </c>
      <c r="M3911" s="114" t="e">
        <f>IF(Produit_Tarif_Stock!#REF!&lt;&gt;0,Produit_Tarif_Stock!#REF!,"")</f>
        <v>#REF!</v>
      </c>
      <c r="N3911" s="454"/>
      <c r="P3911" s="2" t="e">
        <f>IF(Produit_Tarif_Stock!#REF!&lt;&gt;0,Produit_Tarif_Stock!#REF!,"")</f>
        <v>#REF!</v>
      </c>
      <c r="Q3911" s="518" t="e">
        <f>IF(Produit_Tarif_Stock!#REF!&lt;&gt;0,(E3911-(E3911*H3911)-Produit_Tarif_Stock!#REF!)/Produit_Tarif_Stock!#REF!*100,(E3911-(E3911*H3911)-Produit_Tarif_Stock!#REF!)/Produit_Tarif_Stock!#REF!*100)</f>
        <v>#REF!</v>
      </c>
      <c r="R3911" s="523">
        <f t="shared" ref="R3911:R3974" si="125">SUM(H3911:H5904)</f>
        <v>0</v>
      </c>
      <c r="S3911" s="524" t="e">
        <f>Produit_Tarif_Stock!#REF!</f>
        <v>#REF!</v>
      </c>
    </row>
    <row r="3912" spans="1:19" ht="24.75" customHeight="1">
      <c r="A3912" s="228" t="e">
        <f>Produit_Tarif_Stock!#REF!</f>
        <v>#REF!</v>
      </c>
      <c r="B3912" s="118" t="e">
        <f>IF(Produit_Tarif_Stock!#REF!&lt;&gt;"",Produit_Tarif_Stock!#REF!,"")</f>
        <v>#REF!</v>
      </c>
      <c r="C3912" s="502" t="e">
        <f>IF(Produit_Tarif_Stock!#REF!&lt;&gt;"",Produit_Tarif_Stock!#REF!,"")</f>
        <v>#REF!</v>
      </c>
      <c r="D3912" s="505" t="e">
        <f>IF(Produit_Tarif_Stock!#REF!&lt;&gt;"",Produit_Tarif_Stock!#REF!,"")</f>
        <v>#REF!</v>
      </c>
      <c r="E3912" s="514" t="e">
        <f>IF(Produit_Tarif_Stock!#REF!&lt;&gt;0,Produit_Tarif_Stock!#REF!,"")</f>
        <v>#REF!</v>
      </c>
      <c r="F3912" s="2" t="e">
        <f>IF(Produit_Tarif_Stock!#REF!&lt;&gt;"",Produit_Tarif_Stock!#REF!,"")</f>
        <v>#REF!</v>
      </c>
      <c r="G3912" s="506" t="e">
        <f>IF(Produit_Tarif_Stock!#REF!&lt;&gt;0,Produit_Tarif_Stock!#REF!,"")</f>
        <v>#REF!</v>
      </c>
      <c r="I3912" s="506" t="str">
        <f t="shared" si="124"/>
        <v/>
      </c>
      <c r="J3912" s="2" t="e">
        <f>IF(Produit_Tarif_Stock!#REF!&lt;&gt;0,Produit_Tarif_Stock!#REF!,"")</f>
        <v>#REF!</v>
      </c>
      <c r="K3912" s="2" t="e">
        <f>IF(Produit_Tarif_Stock!#REF!&lt;&gt;0,Produit_Tarif_Stock!#REF!,"")</f>
        <v>#REF!</v>
      </c>
      <c r="L3912" s="114" t="e">
        <f>IF(Produit_Tarif_Stock!#REF!&lt;&gt;0,Produit_Tarif_Stock!#REF!,"")</f>
        <v>#REF!</v>
      </c>
      <c r="M3912" s="114" t="e">
        <f>IF(Produit_Tarif_Stock!#REF!&lt;&gt;0,Produit_Tarif_Stock!#REF!,"")</f>
        <v>#REF!</v>
      </c>
      <c r="N3912" s="454"/>
      <c r="P3912" s="2" t="e">
        <f>IF(Produit_Tarif_Stock!#REF!&lt;&gt;0,Produit_Tarif_Stock!#REF!,"")</f>
        <v>#REF!</v>
      </c>
      <c r="Q3912" s="518" t="e">
        <f>IF(Produit_Tarif_Stock!#REF!&lt;&gt;0,(E3912-(E3912*H3912)-Produit_Tarif_Stock!#REF!)/Produit_Tarif_Stock!#REF!*100,(E3912-(E3912*H3912)-Produit_Tarif_Stock!#REF!)/Produit_Tarif_Stock!#REF!*100)</f>
        <v>#REF!</v>
      </c>
      <c r="R3912" s="523">
        <f t="shared" si="125"/>
        <v>0</v>
      </c>
      <c r="S3912" s="524" t="e">
        <f>Produit_Tarif_Stock!#REF!</f>
        <v>#REF!</v>
      </c>
    </row>
    <row r="3913" spans="1:19" ht="24.75" customHeight="1">
      <c r="A3913" s="228" t="e">
        <f>Produit_Tarif_Stock!#REF!</f>
        <v>#REF!</v>
      </c>
      <c r="B3913" s="118" t="e">
        <f>IF(Produit_Tarif_Stock!#REF!&lt;&gt;"",Produit_Tarif_Stock!#REF!,"")</f>
        <v>#REF!</v>
      </c>
      <c r="C3913" s="502" t="e">
        <f>IF(Produit_Tarif_Stock!#REF!&lt;&gt;"",Produit_Tarif_Stock!#REF!,"")</f>
        <v>#REF!</v>
      </c>
      <c r="D3913" s="505" t="e">
        <f>IF(Produit_Tarif_Stock!#REF!&lt;&gt;"",Produit_Tarif_Stock!#REF!,"")</f>
        <v>#REF!</v>
      </c>
      <c r="E3913" s="514" t="e">
        <f>IF(Produit_Tarif_Stock!#REF!&lt;&gt;0,Produit_Tarif_Stock!#REF!,"")</f>
        <v>#REF!</v>
      </c>
      <c r="F3913" s="2" t="e">
        <f>IF(Produit_Tarif_Stock!#REF!&lt;&gt;"",Produit_Tarif_Stock!#REF!,"")</f>
        <v>#REF!</v>
      </c>
      <c r="G3913" s="506" t="e">
        <f>IF(Produit_Tarif_Stock!#REF!&lt;&gt;0,Produit_Tarif_Stock!#REF!,"")</f>
        <v>#REF!</v>
      </c>
      <c r="I3913" s="506" t="str">
        <f t="shared" si="124"/>
        <v/>
      </c>
      <c r="J3913" s="2" t="e">
        <f>IF(Produit_Tarif_Stock!#REF!&lt;&gt;0,Produit_Tarif_Stock!#REF!,"")</f>
        <v>#REF!</v>
      </c>
      <c r="K3913" s="2" t="e">
        <f>IF(Produit_Tarif_Stock!#REF!&lt;&gt;0,Produit_Tarif_Stock!#REF!,"")</f>
        <v>#REF!</v>
      </c>
      <c r="L3913" s="114" t="e">
        <f>IF(Produit_Tarif_Stock!#REF!&lt;&gt;0,Produit_Tarif_Stock!#REF!,"")</f>
        <v>#REF!</v>
      </c>
      <c r="M3913" s="114" t="e">
        <f>IF(Produit_Tarif_Stock!#REF!&lt;&gt;0,Produit_Tarif_Stock!#REF!,"")</f>
        <v>#REF!</v>
      </c>
      <c r="N3913" s="454"/>
      <c r="P3913" s="2" t="e">
        <f>IF(Produit_Tarif_Stock!#REF!&lt;&gt;0,Produit_Tarif_Stock!#REF!,"")</f>
        <v>#REF!</v>
      </c>
      <c r="Q3913" s="518" t="e">
        <f>IF(Produit_Tarif_Stock!#REF!&lt;&gt;0,(E3913-(E3913*H3913)-Produit_Tarif_Stock!#REF!)/Produit_Tarif_Stock!#REF!*100,(E3913-(E3913*H3913)-Produit_Tarif_Stock!#REF!)/Produit_Tarif_Stock!#REF!*100)</f>
        <v>#REF!</v>
      </c>
      <c r="R3913" s="523">
        <f t="shared" si="125"/>
        <v>0</v>
      </c>
      <c r="S3913" s="524" t="e">
        <f>Produit_Tarif_Stock!#REF!</f>
        <v>#REF!</v>
      </c>
    </row>
    <row r="3914" spans="1:19" ht="24.75" customHeight="1">
      <c r="A3914" s="228" t="e">
        <f>Produit_Tarif_Stock!#REF!</f>
        <v>#REF!</v>
      </c>
      <c r="B3914" s="118" t="e">
        <f>IF(Produit_Tarif_Stock!#REF!&lt;&gt;"",Produit_Tarif_Stock!#REF!,"")</f>
        <v>#REF!</v>
      </c>
      <c r="C3914" s="502" t="e">
        <f>IF(Produit_Tarif_Stock!#REF!&lt;&gt;"",Produit_Tarif_Stock!#REF!,"")</f>
        <v>#REF!</v>
      </c>
      <c r="D3914" s="505" t="e">
        <f>IF(Produit_Tarif_Stock!#REF!&lt;&gt;"",Produit_Tarif_Stock!#REF!,"")</f>
        <v>#REF!</v>
      </c>
      <c r="E3914" s="514" t="e">
        <f>IF(Produit_Tarif_Stock!#REF!&lt;&gt;0,Produit_Tarif_Stock!#REF!,"")</f>
        <v>#REF!</v>
      </c>
      <c r="F3914" s="2" t="e">
        <f>IF(Produit_Tarif_Stock!#REF!&lt;&gt;"",Produit_Tarif_Stock!#REF!,"")</f>
        <v>#REF!</v>
      </c>
      <c r="G3914" s="506" t="e">
        <f>IF(Produit_Tarif_Stock!#REF!&lt;&gt;0,Produit_Tarif_Stock!#REF!,"")</f>
        <v>#REF!</v>
      </c>
      <c r="I3914" s="506" t="str">
        <f t="shared" si="124"/>
        <v/>
      </c>
      <c r="J3914" s="2" t="e">
        <f>IF(Produit_Tarif_Stock!#REF!&lt;&gt;0,Produit_Tarif_Stock!#REF!,"")</f>
        <v>#REF!</v>
      </c>
      <c r="K3914" s="2" t="e">
        <f>IF(Produit_Tarif_Stock!#REF!&lt;&gt;0,Produit_Tarif_Stock!#REF!,"")</f>
        <v>#REF!</v>
      </c>
      <c r="L3914" s="114" t="e">
        <f>IF(Produit_Tarif_Stock!#REF!&lt;&gt;0,Produit_Tarif_Stock!#REF!,"")</f>
        <v>#REF!</v>
      </c>
      <c r="M3914" s="114" t="e">
        <f>IF(Produit_Tarif_Stock!#REF!&lt;&gt;0,Produit_Tarif_Stock!#REF!,"")</f>
        <v>#REF!</v>
      </c>
      <c r="N3914" s="454"/>
      <c r="P3914" s="2" t="e">
        <f>IF(Produit_Tarif_Stock!#REF!&lt;&gt;0,Produit_Tarif_Stock!#REF!,"")</f>
        <v>#REF!</v>
      </c>
      <c r="Q3914" s="518" t="e">
        <f>IF(Produit_Tarif_Stock!#REF!&lt;&gt;0,(E3914-(E3914*H3914)-Produit_Tarif_Stock!#REF!)/Produit_Tarif_Stock!#REF!*100,(E3914-(E3914*H3914)-Produit_Tarif_Stock!#REF!)/Produit_Tarif_Stock!#REF!*100)</f>
        <v>#REF!</v>
      </c>
      <c r="R3914" s="523">
        <f t="shared" si="125"/>
        <v>0</v>
      </c>
      <c r="S3914" s="524" t="e">
        <f>Produit_Tarif_Stock!#REF!</f>
        <v>#REF!</v>
      </c>
    </row>
    <row r="3915" spans="1:19" ht="24.75" customHeight="1">
      <c r="A3915" s="228" t="e">
        <f>Produit_Tarif_Stock!#REF!</f>
        <v>#REF!</v>
      </c>
      <c r="B3915" s="118" t="e">
        <f>IF(Produit_Tarif_Stock!#REF!&lt;&gt;"",Produit_Tarif_Stock!#REF!,"")</f>
        <v>#REF!</v>
      </c>
      <c r="C3915" s="502" t="e">
        <f>IF(Produit_Tarif_Stock!#REF!&lt;&gt;"",Produit_Tarif_Stock!#REF!,"")</f>
        <v>#REF!</v>
      </c>
      <c r="D3915" s="505" t="e">
        <f>IF(Produit_Tarif_Stock!#REF!&lt;&gt;"",Produit_Tarif_Stock!#REF!,"")</f>
        <v>#REF!</v>
      </c>
      <c r="E3915" s="514" t="e">
        <f>IF(Produit_Tarif_Stock!#REF!&lt;&gt;0,Produit_Tarif_Stock!#REF!,"")</f>
        <v>#REF!</v>
      </c>
      <c r="F3915" s="2" t="e">
        <f>IF(Produit_Tarif_Stock!#REF!&lt;&gt;"",Produit_Tarif_Stock!#REF!,"")</f>
        <v>#REF!</v>
      </c>
      <c r="G3915" s="506" t="e">
        <f>IF(Produit_Tarif_Stock!#REF!&lt;&gt;0,Produit_Tarif_Stock!#REF!,"")</f>
        <v>#REF!</v>
      </c>
      <c r="I3915" s="506" t="str">
        <f t="shared" si="124"/>
        <v/>
      </c>
      <c r="J3915" s="2" t="e">
        <f>IF(Produit_Tarif_Stock!#REF!&lt;&gt;0,Produit_Tarif_Stock!#REF!,"")</f>
        <v>#REF!</v>
      </c>
      <c r="K3915" s="2" t="e">
        <f>IF(Produit_Tarif_Stock!#REF!&lt;&gt;0,Produit_Tarif_Stock!#REF!,"")</f>
        <v>#REF!</v>
      </c>
      <c r="L3915" s="114" t="e">
        <f>IF(Produit_Tarif_Stock!#REF!&lt;&gt;0,Produit_Tarif_Stock!#REF!,"")</f>
        <v>#REF!</v>
      </c>
      <c r="M3915" s="114" t="e">
        <f>IF(Produit_Tarif_Stock!#REF!&lt;&gt;0,Produit_Tarif_Stock!#REF!,"")</f>
        <v>#REF!</v>
      </c>
      <c r="N3915" s="454"/>
      <c r="P3915" s="2" t="e">
        <f>IF(Produit_Tarif_Stock!#REF!&lt;&gt;0,Produit_Tarif_Stock!#REF!,"")</f>
        <v>#REF!</v>
      </c>
      <c r="Q3915" s="518" t="e">
        <f>IF(Produit_Tarif_Stock!#REF!&lt;&gt;0,(E3915-(E3915*H3915)-Produit_Tarif_Stock!#REF!)/Produit_Tarif_Stock!#REF!*100,(E3915-(E3915*H3915)-Produit_Tarif_Stock!#REF!)/Produit_Tarif_Stock!#REF!*100)</f>
        <v>#REF!</v>
      </c>
      <c r="R3915" s="523">
        <f t="shared" si="125"/>
        <v>0</v>
      </c>
      <c r="S3915" s="524" t="e">
        <f>Produit_Tarif_Stock!#REF!</f>
        <v>#REF!</v>
      </c>
    </row>
    <row r="3916" spans="1:19" ht="24.75" customHeight="1">
      <c r="A3916" s="228" t="e">
        <f>Produit_Tarif_Stock!#REF!</f>
        <v>#REF!</v>
      </c>
      <c r="B3916" s="118" t="e">
        <f>IF(Produit_Tarif_Stock!#REF!&lt;&gt;"",Produit_Tarif_Stock!#REF!,"")</f>
        <v>#REF!</v>
      </c>
      <c r="C3916" s="502" t="e">
        <f>IF(Produit_Tarif_Stock!#REF!&lt;&gt;"",Produit_Tarif_Stock!#REF!,"")</f>
        <v>#REF!</v>
      </c>
      <c r="D3916" s="505" t="e">
        <f>IF(Produit_Tarif_Stock!#REF!&lt;&gt;"",Produit_Tarif_Stock!#REF!,"")</f>
        <v>#REF!</v>
      </c>
      <c r="E3916" s="514" t="e">
        <f>IF(Produit_Tarif_Stock!#REF!&lt;&gt;0,Produit_Tarif_Stock!#REF!,"")</f>
        <v>#REF!</v>
      </c>
      <c r="F3916" s="2" t="e">
        <f>IF(Produit_Tarif_Stock!#REF!&lt;&gt;"",Produit_Tarif_Stock!#REF!,"")</f>
        <v>#REF!</v>
      </c>
      <c r="G3916" s="506" t="e">
        <f>IF(Produit_Tarif_Stock!#REF!&lt;&gt;0,Produit_Tarif_Stock!#REF!,"")</f>
        <v>#REF!</v>
      </c>
      <c r="I3916" s="506" t="str">
        <f t="shared" si="124"/>
        <v/>
      </c>
      <c r="J3916" s="2" t="e">
        <f>IF(Produit_Tarif_Stock!#REF!&lt;&gt;0,Produit_Tarif_Stock!#REF!,"")</f>
        <v>#REF!</v>
      </c>
      <c r="K3916" s="2" t="e">
        <f>IF(Produit_Tarif_Stock!#REF!&lt;&gt;0,Produit_Tarif_Stock!#REF!,"")</f>
        <v>#REF!</v>
      </c>
      <c r="L3916" s="114" t="e">
        <f>IF(Produit_Tarif_Stock!#REF!&lt;&gt;0,Produit_Tarif_Stock!#REF!,"")</f>
        <v>#REF!</v>
      </c>
      <c r="M3916" s="114" t="e">
        <f>IF(Produit_Tarif_Stock!#REF!&lt;&gt;0,Produit_Tarif_Stock!#REF!,"")</f>
        <v>#REF!</v>
      </c>
      <c r="N3916" s="454"/>
      <c r="P3916" s="2" t="e">
        <f>IF(Produit_Tarif_Stock!#REF!&lt;&gt;0,Produit_Tarif_Stock!#REF!,"")</f>
        <v>#REF!</v>
      </c>
      <c r="Q3916" s="518" t="e">
        <f>IF(Produit_Tarif_Stock!#REF!&lt;&gt;0,(E3916-(E3916*H3916)-Produit_Tarif_Stock!#REF!)/Produit_Tarif_Stock!#REF!*100,(E3916-(E3916*H3916)-Produit_Tarif_Stock!#REF!)/Produit_Tarif_Stock!#REF!*100)</f>
        <v>#REF!</v>
      </c>
      <c r="R3916" s="523">
        <f t="shared" si="125"/>
        <v>0</v>
      </c>
      <c r="S3916" s="524" t="e">
        <f>Produit_Tarif_Stock!#REF!</f>
        <v>#REF!</v>
      </c>
    </row>
    <row r="3917" spans="1:19" ht="24.75" customHeight="1">
      <c r="A3917" s="228" t="e">
        <f>Produit_Tarif_Stock!#REF!</f>
        <v>#REF!</v>
      </c>
      <c r="B3917" s="118" t="e">
        <f>IF(Produit_Tarif_Stock!#REF!&lt;&gt;"",Produit_Tarif_Stock!#REF!,"")</f>
        <v>#REF!</v>
      </c>
      <c r="C3917" s="502" t="e">
        <f>IF(Produit_Tarif_Stock!#REF!&lt;&gt;"",Produit_Tarif_Stock!#REF!,"")</f>
        <v>#REF!</v>
      </c>
      <c r="D3917" s="505" t="e">
        <f>IF(Produit_Tarif_Stock!#REF!&lt;&gt;"",Produit_Tarif_Stock!#REF!,"")</f>
        <v>#REF!</v>
      </c>
      <c r="E3917" s="514" t="e">
        <f>IF(Produit_Tarif_Stock!#REF!&lt;&gt;0,Produit_Tarif_Stock!#REF!,"")</f>
        <v>#REF!</v>
      </c>
      <c r="F3917" s="2" t="e">
        <f>IF(Produit_Tarif_Stock!#REF!&lt;&gt;"",Produit_Tarif_Stock!#REF!,"")</f>
        <v>#REF!</v>
      </c>
      <c r="G3917" s="506" t="e">
        <f>IF(Produit_Tarif_Stock!#REF!&lt;&gt;0,Produit_Tarif_Stock!#REF!,"")</f>
        <v>#REF!</v>
      </c>
      <c r="I3917" s="506" t="str">
        <f t="shared" si="124"/>
        <v/>
      </c>
      <c r="J3917" s="2" t="e">
        <f>IF(Produit_Tarif_Stock!#REF!&lt;&gt;0,Produit_Tarif_Stock!#REF!,"")</f>
        <v>#REF!</v>
      </c>
      <c r="K3917" s="2" t="e">
        <f>IF(Produit_Tarif_Stock!#REF!&lt;&gt;0,Produit_Tarif_Stock!#REF!,"")</f>
        <v>#REF!</v>
      </c>
      <c r="L3917" s="114" t="e">
        <f>IF(Produit_Tarif_Stock!#REF!&lt;&gt;0,Produit_Tarif_Stock!#REF!,"")</f>
        <v>#REF!</v>
      </c>
      <c r="M3917" s="114" t="e">
        <f>IF(Produit_Tarif_Stock!#REF!&lt;&gt;0,Produit_Tarif_Stock!#REF!,"")</f>
        <v>#REF!</v>
      </c>
      <c r="N3917" s="454"/>
      <c r="P3917" s="2" t="e">
        <f>IF(Produit_Tarif_Stock!#REF!&lt;&gt;0,Produit_Tarif_Stock!#REF!,"")</f>
        <v>#REF!</v>
      </c>
      <c r="Q3917" s="518" t="e">
        <f>IF(Produit_Tarif_Stock!#REF!&lt;&gt;0,(E3917-(E3917*H3917)-Produit_Tarif_Stock!#REF!)/Produit_Tarif_Stock!#REF!*100,(E3917-(E3917*H3917)-Produit_Tarif_Stock!#REF!)/Produit_Tarif_Stock!#REF!*100)</f>
        <v>#REF!</v>
      </c>
      <c r="R3917" s="523">
        <f t="shared" si="125"/>
        <v>0</v>
      </c>
      <c r="S3917" s="524" t="e">
        <f>Produit_Tarif_Stock!#REF!</f>
        <v>#REF!</v>
      </c>
    </row>
    <row r="3918" spans="1:19" ht="24.75" customHeight="1">
      <c r="A3918" s="228" t="e">
        <f>Produit_Tarif_Stock!#REF!</f>
        <v>#REF!</v>
      </c>
      <c r="B3918" s="118" t="e">
        <f>IF(Produit_Tarif_Stock!#REF!&lt;&gt;"",Produit_Tarif_Stock!#REF!,"")</f>
        <v>#REF!</v>
      </c>
      <c r="C3918" s="502" t="e">
        <f>IF(Produit_Tarif_Stock!#REF!&lt;&gt;"",Produit_Tarif_Stock!#REF!,"")</f>
        <v>#REF!</v>
      </c>
      <c r="D3918" s="505" t="e">
        <f>IF(Produit_Tarif_Stock!#REF!&lt;&gt;"",Produit_Tarif_Stock!#REF!,"")</f>
        <v>#REF!</v>
      </c>
      <c r="E3918" s="514" t="e">
        <f>IF(Produit_Tarif_Stock!#REF!&lt;&gt;0,Produit_Tarif_Stock!#REF!,"")</f>
        <v>#REF!</v>
      </c>
      <c r="F3918" s="2" t="e">
        <f>IF(Produit_Tarif_Stock!#REF!&lt;&gt;"",Produit_Tarif_Stock!#REF!,"")</f>
        <v>#REF!</v>
      </c>
      <c r="G3918" s="506" t="e">
        <f>IF(Produit_Tarif_Stock!#REF!&lt;&gt;0,Produit_Tarif_Stock!#REF!,"")</f>
        <v>#REF!</v>
      </c>
      <c r="I3918" s="506" t="str">
        <f t="shared" si="124"/>
        <v/>
      </c>
      <c r="J3918" s="2" t="e">
        <f>IF(Produit_Tarif_Stock!#REF!&lt;&gt;0,Produit_Tarif_Stock!#REF!,"")</f>
        <v>#REF!</v>
      </c>
      <c r="K3918" s="2" t="e">
        <f>IF(Produit_Tarif_Stock!#REF!&lt;&gt;0,Produit_Tarif_Stock!#REF!,"")</f>
        <v>#REF!</v>
      </c>
      <c r="L3918" s="114" t="e">
        <f>IF(Produit_Tarif_Stock!#REF!&lt;&gt;0,Produit_Tarif_Stock!#REF!,"")</f>
        <v>#REF!</v>
      </c>
      <c r="M3918" s="114" t="e">
        <f>IF(Produit_Tarif_Stock!#REF!&lt;&gt;0,Produit_Tarif_Stock!#REF!,"")</f>
        <v>#REF!</v>
      </c>
      <c r="N3918" s="454"/>
      <c r="P3918" s="2" t="e">
        <f>IF(Produit_Tarif_Stock!#REF!&lt;&gt;0,Produit_Tarif_Stock!#REF!,"")</f>
        <v>#REF!</v>
      </c>
      <c r="Q3918" s="518" t="e">
        <f>IF(Produit_Tarif_Stock!#REF!&lt;&gt;0,(E3918-(E3918*H3918)-Produit_Tarif_Stock!#REF!)/Produit_Tarif_Stock!#REF!*100,(E3918-(E3918*H3918)-Produit_Tarif_Stock!#REF!)/Produit_Tarif_Stock!#REF!*100)</f>
        <v>#REF!</v>
      </c>
      <c r="R3918" s="523">
        <f t="shared" si="125"/>
        <v>0</v>
      </c>
      <c r="S3918" s="524" t="e">
        <f>Produit_Tarif_Stock!#REF!</f>
        <v>#REF!</v>
      </c>
    </row>
    <row r="3919" spans="1:19" ht="24.75" customHeight="1">
      <c r="A3919" s="228" t="e">
        <f>Produit_Tarif_Stock!#REF!</f>
        <v>#REF!</v>
      </c>
      <c r="B3919" s="118" t="e">
        <f>IF(Produit_Tarif_Stock!#REF!&lt;&gt;"",Produit_Tarif_Stock!#REF!,"")</f>
        <v>#REF!</v>
      </c>
      <c r="C3919" s="502" t="e">
        <f>IF(Produit_Tarif_Stock!#REF!&lt;&gt;"",Produit_Tarif_Stock!#REF!,"")</f>
        <v>#REF!</v>
      </c>
      <c r="D3919" s="505" t="e">
        <f>IF(Produit_Tarif_Stock!#REF!&lt;&gt;"",Produit_Tarif_Stock!#REF!,"")</f>
        <v>#REF!</v>
      </c>
      <c r="E3919" s="514" t="e">
        <f>IF(Produit_Tarif_Stock!#REF!&lt;&gt;0,Produit_Tarif_Stock!#REF!,"")</f>
        <v>#REF!</v>
      </c>
      <c r="F3919" s="2" t="e">
        <f>IF(Produit_Tarif_Stock!#REF!&lt;&gt;"",Produit_Tarif_Stock!#REF!,"")</f>
        <v>#REF!</v>
      </c>
      <c r="G3919" s="506" t="e">
        <f>IF(Produit_Tarif_Stock!#REF!&lt;&gt;0,Produit_Tarif_Stock!#REF!,"")</f>
        <v>#REF!</v>
      </c>
      <c r="I3919" s="506" t="str">
        <f t="shared" si="124"/>
        <v/>
      </c>
      <c r="J3919" s="2" t="e">
        <f>IF(Produit_Tarif_Stock!#REF!&lt;&gt;0,Produit_Tarif_Stock!#REF!,"")</f>
        <v>#REF!</v>
      </c>
      <c r="K3919" s="2" t="e">
        <f>IF(Produit_Tarif_Stock!#REF!&lt;&gt;0,Produit_Tarif_Stock!#REF!,"")</f>
        <v>#REF!</v>
      </c>
      <c r="L3919" s="114" t="e">
        <f>IF(Produit_Tarif_Stock!#REF!&lt;&gt;0,Produit_Tarif_Stock!#REF!,"")</f>
        <v>#REF!</v>
      </c>
      <c r="M3919" s="114" t="e">
        <f>IF(Produit_Tarif_Stock!#REF!&lt;&gt;0,Produit_Tarif_Stock!#REF!,"")</f>
        <v>#REF!</v>
      </c>
      <c r="N3919" s="454"/>
      <c r="P3919" s="2" t="e">
        <f>IF(Produit_Tarif_Stock!#REF!&lt;&gt;0,Produit_Tarif_Stock!#REF!,"")</f>
        <v>#REF!</v>
      </c>
      <c r="Q3919" s="518" t="e">
        <f>IF(Produit_Tarif_Stock!#REF!&lt;&gt;0,(E3919-(E3919*H3919)-Produit_Tarif_Stock!#REF!)/Produit_Tarif_Stock!#REF!*100,(E3919-(E3919*H3919)-Produit_Tarif_Stock!#REF!)/Produit_Tarif_Stock!#REF!*100)</f>
        <v>#REF!</v>
      </c>
      <c r="R3919" s="523">
        <f t="shared" si="125"/>
        <v>0</v>
      </c>
      <c r="S3919" s="524" t="e">
        <f>Produit_Tarif_Stock!#REF!</f>
        <v>#REF!</v>
      </c>
    </row>
    <row r="3920" spans="1:19" ht="24.75" customHeight="1">
      <c r="A3920" s="228" t="e">
        <f>Produit_Tarif_Stock!#REF!</f>
        <v>#REF!</v>
      </c>
      <c r="B3920" s="118" t="e">
        <f>IF(Produit_Tarif_Stock!#REF!&lt;&gt;"",Produit_Tarif_Stock!#REF!,"")</f>
        <v>#REF!</v>
      </c>
      <c r="C3920" s="502" t="e">
        <f>IF(Produit_Tarif_Stock!#REF!&lt;&gt;"",Produit_Tarif_Stock!#REF!,"")</f>
        <v>#REF!</v>
      </c>
      <c r="D3920" s="505" t="e">
        <f>IF(Produit_Tarif_Stock!#REF!&lt;&gt;"",Produit_Tarif_Stock!#REF!,"")</f>
        <v>#REF!</v>
      </c>
      <c r="E3920" s="514" t="e">
        <f>IF(Produit_Tarif_Stock!#REF!&lt;&gt;0,Produit_Tarif_Stock!#REF!,"")</f>
        <v>#REF!</v>
      </c>
      <c r="F3920" s="2" t="e">
        <f>IF(Produit_Tarif_Stock!#REF!&lt;&gt;"",Produit_Tarif_Stock!#REF!,"")</f>
        <v>#REF!</v>
      </c>
      <c r="G3920" s="506" t="e">
        <f>IF(Produit_Tarif_Stock!#REF!&lt;&gt;0,Produit_Tarif_Stock!#REF!,"")</f>
        <v>#REF!</v>
      </c>
      <c r="I3920" s="506" t="str">
        <f t="shared" si="124"/>
        <v/>
      </c>
      <c r="J3920" s="2" t="e">
        <f>IF(Produit_Tarif_Stock!#REF!&lt;&gt;0,Produit_Tarif_Stock!#REF!,"")</f>
        <v>#REF!</v>
      </c>
      <c r="K3920" s="2" t="e">
        <f>IF(Produit_Tarif_Stock!#REF!&lt;&gt;0,Produit_Tarif_Stock!#REF!,"")</f>
        <v>#REF!</v>
      </c>
      <c r="L3920" s="114" t="e">
        <f>IF(Produit_Tarif_Stock!#REF!&lt;&gt;0,Produit_Tarif_Stock!#REF!,"")</f>
        <v>#REF!</v>
      </c>
      <c r="M3920" s="114" t="e">
        <f>IF(Produit_Tarif_Stock!#REF!&lt;&gt;0,Produit_Tarif_Stock!#REF!,"")</f>
        <v>#REF!</v>
      </c>
      <c r="N3920" s="454"/>
      <c r="P3920" s="2" t="e">
        <f>IF(Produit_Tarif_Stock!#REF!&lt;&gt;0,Produit_Tarif_Stock!#REF!,"")</f>
        <v>#REF!</v>
      </c>
      <c r="Q3920" s="518" t="e">
        <f>IF(Produit_Tarif_Stock!#REF!&lt;&gt;0,(E3920-(E3920*H3920)-Produit_Tarif_Stock!#REF!)/Produit_Tarif_Stock!#REF!*100,(E3920-(E3920*H3920)-Produit_Tarif_Stock!#REF!)/Produit_Tarif_Stock!#REF!*100)</f>
        <v>#REF!</v>
      </c>
      <c r="R3920" s="523">
        <f t="shared" si="125"/>
        <v>0</v>
      </c>
      <c r="S3920" s="524" t="e">
        <f>Produit_Tarif_Stock!#REF!</f>
        <v>#REF!</v>
      </c>
    </row>
    <row r="3921" spans="1:19" ht="24.75" customHeight="1">
      <c r="A3921" s="228" t="e">
        <f>Produit_Tarif_Stock!#REF!</f>
        <v>#REF!</v>
      </c>
      <c r="B3921" s="118" t="e">
        <f>IF(Produit_Tarif_Stock!#REF!&lt;&gt;"",Produit_Tarif_Stock!#REF!,"")</f>
        <v>#REF!</v>
      </c>
      <c r="C3921" s="502" t="e">
        <f>IF(Produit_Tarif_Stock!#REF!&lt;&gt;"",Produit_Tarif_Stock!#REF!,"")</f>
        <v>#REF!</v>
      </c>
      <c r="D3921" s="505" t="e">
        <f>IF(Produit_Tarif_Stock!#REF!&lt;&gt;"",Produit_Tarif_Stock!#REF!,"")</f>
        <v>#REF!</v>
      </c>
      <c r="E3921" s="514" t="e">
        <f>IF(Produit_Tarif_Stock!#REF!&lt;&gt;0,Produit_Tarif_Stock!#REF!,"")</f>
        <v>#REF!</v>
      </c>
      <c r="F3921" s="2" t="e">
        <f>IF(Produit_Tarif_Stock!#REF!&lt;&gt;"",Produit_Tarif_Stock!#REF!,"")</f>
        <v>#REF!</v>
      </c>
      <c r="G3921" s="506" t="e">
        <f>IF(Produit_Tarif_Stock!#REF!&lt;&gt;0,Produit_Tarif_Stock!#REF!,"")</f>
        <v>#REF!</v>
      </c>
      <c r="I3921" s="506" t="str">
        <f t="shared" si="124"/>
        <v/>
      </c>
      <c r="J3921" s="2" t="e">
        <f>IF(Produit_Tarif_Stock!#REF!&lt;&gt;0,Produit_Tarif_Stock!#REF!,"")</f>
        <v>#REF!</v>
      </c>
      <c r="K3921" s="2" t="e">
        <f>IF(Produit_Tarif_Stock!#REF!&lt;&gt;0,Produit_Tarif_Stock!#REF!,"")</f>
        <v>#REF!</v>
      </c>
      <c r="L3921" s="114" t="e">
        <f>IF(Produit_Tarif_Stock!#REF!&lt;&gt;0,Produit_Tarif_Stock!#REF!,"")</f>
        <v>#REF!</v>
      </c>
      <c r="M3921" s="114" t="e">
        <f>IF(Produit_Tarif_Stock!#REF!&lt;&gt;0,Produit_Tarif_Stock!#REF!,"")</f>
        <v>#REF!</v>
      </c>
      <c r="N3921" s="454"/>
      <c r="P3921" s="2" t="e">
        <f>IF(Produit_Tarif_Stock!#REF!&lt;&gt;0,Produit_Tarif_Stock!#REF!,"")</f>
        <v>#REF!</v>
      </c>
      <c r="Q3921" s="518" t="e">
        <f>IF(Produit_Tarif_Stock!#REF!&lt;&gt;0,(E3921-(E3921*H3921)-Produit_Tarif_Stock!#REF!)/Produit_Tarif_Stock!#REF!*100,(E3921-(E3921*H3921)-Produit_Tarif_Stock!#REF!)/Produit_Tarif_Stock!#REF!*100)</f>
        <v>#REF!</v>
      </c>
      <c r="R3921" s="523">
        <f t="shared" si="125"/>
        <v>0</v>
      </c>
      <c r="S3921" s="524" t="e">
        <f>Produit_Tarif_Stock!#REF!</f>
        <v>#REF!</v>
      </c>
    </row>
    <row r="3922" spans="1:19" ht="24.75" customHeight="1">
      <c r="A3922" s="228" t="e">
        <f>Produit_Tarif_Stock!#REF!</f>
        <v>#REF!</v>
      </c>
      <c r="B3922" s="118" t="e">
        <f>IF(Produit_Tarif_Stock!#REF!&lt;&gt;"",Produit_Tarif_Stock!#REF!,"")</f>
        <v>#REF!</v>
      </c>
      <c r="C3922" s="502" t="e">
        <f>IF(Produit_Tarif_Stock!#REF!&lt;&gt;"",Produit_Tarif_Stock!#REF!,"")</f>
        <v>#REF!</v>
      </c>
      <c r="D3922" s="505" t="e">
        <f>IF(Produit_Tarif_Stock!#REF!&lt;&gt;"",Produit_Tarif_Stock!#REF!,"")</f>
        <v>#REF!</v>
      </c>
      <c r="E3922" s="514" t="e">
        <f>IF(Produit_Tarif_Stock!#REF!&lt;&gt;0,Produit_Tarif_Stock!#REF!,"")</f>
        <v>#REF!</v>
      </c>
      <c r="F3922" s="2" t="e">
        <f>IF(Produit_Tarif_Stock!#REF!&lt;&gt;"",Produit_Tarif_Stock!#REF!,"")</f>
        <v>#REF!</v>
      </c>
      <c r="G3922" s="506" t="e">
        <f>IF(Produit_Tarif_Stock!#REF!&lt;&gt;0,Produit_Tarif_Stock!#REF!,"")</f>
        <v>#REF!</v>
      </c>
      <c r="I3922" s="506" t="str">
        <f t="shared" si="124"/>
        <v/>
      </c>
      <c r="J3922" s="2" t="e">
        <f>IF(Produit_Tarif_Stock!#REF!&lt;&gt;0,Produit_Tarif_Stock!#REF!,"")</f>
        <v>#REF!</v>
      </c>
      <c r="K3922" s="2" t="e">
        <f>IF(Produit_Tarif_Stock!#REF!&lt;&gt;0,Produit_Tarif_Stock!#REF!,"")</f>
        <v>#REF!</v>
      </c>
      <c r="L3922" s="114" t="e">
        <f>IF(Produit_Tarif_Stock!#REF!&lt;&gt;0,Produit_Tarif_Stock!#REF!,"")</f>
        <v>#REF!</v>
      </c>
      <c r="M3922" s="114" t="e">
        <f>IF(Produit_Tarif_Stock!#REF!&lt;&gt;0,Produit_Tarif_Stock!#REF!,"")</f>
        <v>#REF!</v>
      </c>
      <c r="N3922" s="454"/>
      <c r="P3922" s="2" t="e">
        <f>IF(Produit_Tarif_Stock!#REF!&lt;&gt;0,Produit_Tarif_Stock!#REF!,"")</f>
        <v>#REF!</v>
      </c>
      <c r="Q3922" s="518" t="e">
        <f>IF(Produit_Tarif_Stock!#REF!&lt;&gt;0,(E3922-(E3922*H3922)-Produit_Tarif_Stock!#REF!)/Produit_Tarif_Stock!#REF!*100,(E3922-(E3922*H3922)-Produit_Tarif_Stock!#REF!)/Produit_Tarif_Stock!#REF!*100)</f>
        <v>#REF!</v>
      </c>
      <c r="R3922" s="523">
        <f t="shared" si="125"/>
        <v>0</v>
      </c>
      <c r="S3922" s="524" t="e">
        <f>Produit_Tarif_Stock!#REF!</f>
        <v>#REF!</v>
      </c>
    </row>
    <row r="3923" spans="1:19" ht="24.75" customHeight="1">
      <c r="A3923" s="228" t="e">
        <f>Produit_Tarif_Stock!#REF!</f>
        <v>#REF!</v>
      </c>
      <c r="B3923" s="118" t="e">
        <f>IF(Produit_Tarif_Stock!#REF!&lt;&gt;"",Produit_Tarif_Stock!#REF!,"")</f>
        <v>#REF!</v>
      </c>
      <c r="C3923" s="502" t="e">
        <f>IF(Produit_Tarif_Stock!#REF!&lt;&gt;"",Produit_Tarif_Stock!#REF!,"")</f>
        <v>#REF!</v>
      </c>
      <c r="D3923" s="505" t="e">
        <f>IF(Produit_Tarif_Stock!#REF!&lt;&gt;"",Produit_Tarif_Stock!#REF!,"")</f>
        <v>#REF!</v>
      </c>
      <c r="E3923" s="514" t="e">
        <f>IF(Produit_Tarif_Stock!#REF!&lt;&gt;0,Produit_Tarif_Stock!#REF!,"")</f>
        <v>#REF!</v>
      </c>
      <c r="F3923" s="2" t="e">
        <f>IF(Produit_Tarif_Stock!#REF!&lt;&gt;"",Produit_Tarif_Stock!#REF!,"")</f>
        <v>#REF!</v>
      </c>
      <c r="G3923" s="506" t="e">
        <f>IF(Produit_Tarif_Stock!#REF!&lt;&gt;0,Produit_Tarif_Stock!#REF!,"")</f>
        <v>#REF!</v>
      </c>
      <c r="I3923" s="506" t="str">
        <f t="shared" si="124"/>
        <v/>
      </c>
      <c r="J3923" s="2" t="e">
        <f>IF(Produit_Tarif_Stock!#REF!&lt;&gt;0,Produit_Tarif_Stock!#REF!,"")</f>
        <v>#REF!</v>
      </c>
      <c r="K3923" s="2" t="e">
        <f>IF(Produit_Tarif_Stock!#REF!&lt;&gt;0,Produit_Tarif_Stock!#REF!,"")</f>
        <v>#REF!</v>
      </c>
      <c r="L3923" s="114" t="e">
        <f>IF(Produit_Tarif_Stock!#REF!&lt;&gt;0,Produit_Tarif_Stock!#REF!,"")</f>
        <v>#REF!</v>
      </c>
      <c r="M3923" s="114" t="e">
        <f>IF(Produit_Tarif_Stock!#REF!&lt;&gt;0,Produit_Tarif_Stock!#REF!,"")</f>
        <v>#REF!</v>
      </c>
      <c r="N3923" s="454"/>
      <c r="P3923" s="2" t="e">
        <f>IF(Produit_Tarif_Stock!#REF!&lt;&gt;0,Produit_Tarif_Stock!#REF!,"")</f>
        <v>#REF!</v>
      </c>
      <c r="Q3923" s="518" t="e">
        <f>IF(Produit_Tarif_Stock!#REF!&lt;&gt;0,(E3923-(E3923*H3923)-Produit_Tarif_Stock!#REF!)/Produit_Tarif_Stock!#REF!*100,(E3923-(E3923*H3923)-Produit_Tarif_Stock!#REF!)/Produit_Tarif_Stock!#REF!*100)</f>
        <v>#REF!</v>
      </c>
      <c r="R3923" s="523">
        <f t="shared" si="125"/>
        <v>0</v>
      </c>
      <c r="S3923" s="524" t="e">
        <f>Produit_Tarif_Stock!#REF!</f>
        <v>#REF!</v>
      </c>
    </row>
    <row r="3924" spans="1:19" ht="24.75" customHeight="1">
      <c r="A3924" s="228" t="e">
        <f>Produit_Tarif_Stock!#REF!</f>
        <v>#REF!</v>
      </c>
      <c r="B3924" s="118" t="e">
        <f>IF(Produit_Tarif_Stock!#REF!&lt;&gt;"",Produit_Tarif_Stock!#REF!,"")</f>
        <v>#REF!</v>
      </c>
      <c r="C3924" s="502" t="e">
        <f>IF(Produit_Tarif_Stock!#REF!&lt;&gt;"",Produit_Tarif_Stock!#REF!,"")</f>
        <v>#REF!</v>
      </c>
      <c r="D3924" s="505" t="e">
        <f>IF(Produit_Tarif_Stock!#REF!&lt;&gt;"",Produit_Tarif_Stock!#REF!,"")</f>
        <v>#REF!</v>
      </c>
      <c r="E3924" s="514" t="e">
        <f>IF(Produit_Tarif_Stock!#REF!&lt;&gt;0,Produit_Tarif_Stock!#REF!,"")</f>
        <v>#REF!</v>
      </c>
      <c r="F3924" s="2" t="e">
        <f>IF(Produit_Tarif_Stock!#REF!&lt;&gt;"",Produit_Tarif_Stock!#REF!,"")</f>
        <v>#REF!</v>
      </c>
      <c r="G3924" s="506" t="e">
        <f>IF(Produit_Tarif_Stock!#REF!&lt;&gt;0,Produit_Tarif_Stock!#REF!,"")</f>
        <v>#REF!</v>
      </c>
      <c r="I3924" s="506" t="str">
        <f t="shared" si="124"/>
        <v/>
      </c>
      <c r="J3924" s="2" t="e">
        <f>IF(Produit_Tarif_Stock!#REF!&lt;&gt;0,Produit_Tarif_Stock!#REF!,"")</f>
        <v>#REF!</v>
      </c>
      <c r="K3924" s="2" t="e">
        <f>IF(Produit_Tarif_Stock!#REF!&lt;&gt;0,Produit_Tarif_Stock!#REF!,"")</f>
        <v>#REF!</v>
      </c>
      <c r="L3924" s="114" t="e">
        <f>IF(Produit_Tarif_Stock!#REF!&lt;&gt;0,Produit_Tarif_Stock!#REF!,"")</f>
        <v>#REF!</v>
      </c>
      <c r="M3924" s="114" t="e">
        <f>IF(Produit_Tarif_Stock!#REF!&lt;&gt;0,Produit_Tarif_Stock!#REF!,"")</f>
        <v>#REF!</v>
      </c>
      <c r="N3924" s="454"/>
      <c r="P3924" s="2" t="e">
        <f>IF(Produit_Tarif_Stock!#REF!&lt;&gt;0,Produit_Tarif_Stock!#REF!,"")</f>
        <v>#REF!</v>
      </c>
      <c r="Q3924" s="518" t="e">
        <f>IF(Produit_Tarif_Stock!#REF!&lt;&gt;0,(E3924-(E3924*H3924)-Produit_Tarif_Stock!#REF!)/Produit_Tarif_Stock!#REF!*100,(E3924-(E3924*H3924)-Produit_Tarif_Stock!#REF!)/Produit_Tarif_Stock!#REF!*100)</f>
        <v>#REF!</v>
      </c>
      <c r="R3924" s="523">
        <f t="shared" si="125"/>
        <v>0</v>
      </c>
      <c r="S3924" s="524" t="e">
        <f>Produit_Tarif_Stock!#REF!</f>
        <v>#REF!</v>
      </c>
    </row>
    <row r="3925" spans="1:19" ht="24.75" customHeight="1">
      <c r="A3925" s="228" t="e">
        <f>Produit_Tarif_Stock!#REF!</f>
        <v>#REF!</v>
      </c>
      <c r="B3925" s="118" t="e">
        <f>IF(Produit_Tarif_Stock!#REF!&lt;&gt;"",Produit_Tarif_Stock!#REF!,"")</f>
        <v>#REF!</v>
      </c>
      <c r="C3925" s="502" t="e">
        <f>IF(Produit_Tarif_Stock!#REF!&lt;&gt;"",Produit_Tarif_Stock!#REF!,"")</f>
        <v>#REF!</v>
      </c>
      <c r="D3925" s="505" t="e">
        <f>IF(Produit_Tarif_Stock!#REF!&lt;&gt;"",Produit_Tarif_Stock!#REF!,"")</f>
        <v>#REF!</v>
      </c>
      <c r="E3925" s="514" t="e">
        <f>IF(Produit_Tarif_Stock!#REF!&lt;&gt;0,Produit_Tarif_Stock!#REF!,"")</f>
        <v>#REF!</v>
      </c>
      <c r="F3925" s="2" t="e">
        <f>IF(Produit_Tarif_Stock!#REF!&lt;&gt;"",Produit_Tarif_Stock!#REF!,"")</f>
        <v>#REF!</v>
      </c>
      <c r="G3925" s="506" t="e">
        <f>IF(Produit_Tarif_Stock!#REF!&lt;&gt;0,Produit_Tarif_Stock!#REF!,"")</f>
        <v>#REF!</v>
      </c>
      <c r="I3925" s="506" t="str">
        <f t="shared" si="124"/>
        <v/>
      </c>
      <c r="J3925" s="2" t="e">
        <f>IF(Produit_Tarif_Stock!#REF!&lt;&gt;0,Produit_Tarif_Stock!#REF!,"")</f>
        <v>#REF!</v>
      </c>
      <c r="K3925" s="2" t="e">
        <f>IF(Produit_Tarif_Stock!#REF!&lt;&gt;0,Produit_Tarif_Stock!#REF!,"")</f>
        <v>#REF!</v>
      </c>
      <c r="L3925" s="114" t="e">
        <f>IF(Produit_Tarif_Stock!#REF!&lt;&gt;0,Produit_Tarif_Stock!#REF!,"")</f>
        <v>#REF!</v>
      </c>
      <c r="M3925" s="114" t="e">
        <f>IF(Produit_Tarif_Stock!#REF!&lt;&gt;0,Produit_Tarif_Stock!#REF!,"")</f>
        <v>#REF!</v>
      </c>
      <c r="N3925" s="454"/>
      <c r="P3925" s="2" t="e">
        <f>IF(Produit_Tarif_Stock!#REF!&lt;&gt;0,Produit_Tarif_Stock!#REF!,"")</f>
        <v>#REF!</v>
      </c>
      <c r="Q3925" s="518" t="e">
        <f>IF(Produit_Tarif_Stock!#REF!&lt;&gt;0,(E3925-(E3925*H3925)-Produit_Tarif_Stock!#REF!)/Produit_Tarif_Stock!#REF!*100,(E3925-(E3925*H3925)-Produit_Tarif_Stock!#REF!)/Produit_Tarif_Stock!#REF!*100)</f>
        <v>#REF!</v>
      </c>
      <c r="R3925" s="523">
        <f t="shared" si="125"/>
        <v>0</v>
      </c>
      <c r="S3925" s="524" t="e">
        <f>Produit_Tarif_Stock!#REF!</f>
        <v>#REF!</v>
      </c>
    </row>
    <row r="3926" spans="1:19" ht="24.75" customHeight="1">
      <c r="A3926" s="228" t="e">
        <f>Produit_Tarif_Stock!#REF!</f>
        <v>#REF!</v>
      </c>
      <c r="B3926" s="118" t="e">
        <f>IF(Produit_Tarif_Stock!#REF!&lt;&gt;"",Produit_Tarif_Stock!#REF!,"")</f>
        <v>#REF!</v>
      </c>
      <c r="C3926" s="502" t="e">
        <f>IF(Produit_Tarif_Stock!#REF!&lt;&gt;"",Produit_Tarif_Stock!#REF!,"")</f>
        <v>#REF!</v>
      </c>
      <c r="D3926" s="505" t="e">
        <f>IF(Produit_Tarif_Stock!#REF!&lt;&gt;"",Produit_Tarif_Stock!#REF!,"")</f>
        <v>#REF!</v>
      </c>
      <c r="E3926" s="514" t="e">
        <f>IF(Produit_Tarif_Stock!#REF!&lt;&gt;0,Produit_Tarif_Stock!#REF!,"")</f>
        <v>#REF!</v>
      </c>
      <c r="F3926" s="2" t="e">
        <f>IF(Produit_Tarif_Stock!#REF!&lt;&gt;"",Produit_Tarif_Stock!#REF!,"")</f>
        <v>#REF!</v>
      </c>
      <c r="G3926" s="506" t="e">
        <f>IF(Produit_Tarif_Stock!#REF!&lt;&gt;0,Produit_Tarif_Stock!#REF!,"")</f>
        <v>#REF!</v>
      </c>
      <c r="I3926" s="506" t="str">
        <f t="shared" si="124"/>
        <v/>
      </c>
      <c r="J3926" s="2" t="e">
        <f>IF(Produit_Tarif_Stock!#REF!&lt;&gt;0,Produit_Tarif_Stock!#REF!,"")</f>
        <v>#REF!</v>
      </c>
      <c r="K3926" s="2" t="e">
        <f>IF(Produit_Tarif_Stock!#REF!&lt;&gt;0,Produit_Tarif_Stock!#REF!,"")</f>
        <v>#REF!</v>
      </c>
      <c r="L3926" s="114" t="e">
        <f>IF(Produit_Tarif_Stock!#REF!&lt;&gt;0,Produit_Tarif_Stock!#REF!,"")</f>
        <v>#REF!</v>
      </c>
      <c r="M3926" s="114" t="e">
        <f>IF(Produit_Tarif_Stock!#REF!&lt;&gt;0,Produit_Tarif_Stock!#REF!,"")</f>
        <v>#REF!</v>
      </c>
      <c r="N3926" s="454"/>
      <c r="P3926" s="2" t="e">
        <f>IF(Produit_Tarif_Stock!#REF!&lt;&gt;0,Produit_Tarif_Stock!#REF!,"")</f>
        <v>#REF!</v>
      </c>
      <c r="Q3926" s="518" t="e">
        <f>IF(Produit_Tarif_Stock!#REF!&lt;&gt;0,(E3926-(E3926*H3926)-Produit_Tarif_Stock!#REF!)/Produit_Tarif_Stock!#REF!*100,(E3926-(E3926*H3926)-Produit_Tarif_Stock!#REF!)/Produit_Tarif_Stock!#REF!*100)</f>
        <v>#REF!</v>
      </c>
      <c r="R3926" s="523">
        <f t="shared" si="125"/>
        <v>0</v>
      </c>
      <c r="S3926" s="524" t="e">
        <f>Produit_Tarif_Stock!#REF!</f>
        <v>#REF!</v>
      </c>
    </row>
    <row r="3927" spans="1:19" ht="24.75" customHeight="1">
      <c r="A3927" s="228" t="e">
        <f>Produit_Tarif_Stock!#REF!</f>
        <v>#REF!</v>
      </c>
      <c r="B3927" s="118" t="e">
        <f>IF(Produit_Tarif_Stock!#REF!&lt;&gt;"",Produit_Tarif_Stock!#REF!,"")</f>
        <v>#REF!</v>
      </c>
      <c r="C3927" s="502" t="e">
        <f>IF(Produit_Tarif_Stock!#REF!&lt;&gt;"",Produit_Tarif_Stock!#REF!,"")</f>
        <v>#REF!</v>
      </c>
      <c r="D3927" s="505" t="e">
        <f>IF(Produit_Tarif_Stock!#REF!&lt;&gt;"",Produit_Tarif_Stock!#REF!,"")</f>
        <v>#REF!</v>
      </c>
      <c r="E3927" s="514" t="e">
        <f>IF(Produit_Tarif_Stock!#REF!&lt;&gt;0,Produit_Tarif_Stock!#REF!,"")</f>
        <v>#REF!</v>
      </c>
      <c r="F3927" s="2" t="e">
        <f>IF(Produit_Tarif_Stock!#REF!&lt;&gt;"",Produit_Tarif_Stock!#REF!,"")</f>
        <v>#REF!</v>
      </c>
      <c r="G3927" s="506" t="e">
        <f>IF(Produit_Tarif_Stock!#REF!&lt;&gt;0,Produit_Tarif_Stock!#REF!,"")</f>
        <v>#REF!</v>
      </c>
      <c r="I3927" s="506" t="str">
        <f t="shared" si="124"/>
        <v/>
      </c>
      <c r="J3927" s="2" t="e">
        <f>IF(Produit_Tarif_Stock!#REF!&lt;&gt;0,Produit_Tarif_Stock!#REF!,"")</f>
        <v>#REF!</v>
      </c>
      <c r="K3927" s="2" t="e">
        <f>IF(Produit_Tarif_Stock!#REF!&lt;&gt;0,Produit_Tarif_Stock!#REF!,"")</f>
        <v>#REF!</v>
      </c>
      <c r="L3927" s="114" t="e">
        <f>IF(Produit_Tarif_Stock!#REF!&lt;&gt;0,Produit_Tarif_Stock!#REF!,"")</f>
        <v>#REF!</v>
      </c>
      <c r="M3927" s="114" t="e">
        <f>IF(Produit_Tarif_Stock!#REF!&lt;&gt;0,Produit_Tarif_Stock!#REF!,"")</f>
        <v>#REF!</v>
      </c>
      <c r="N3927" s="454"/>
      <c r="P3927" s="2" t="e">
        <f>IF(Produit_Tarif_Stock!#REF!&lt;&gt;0,Produit_Tarif_Stock!#REF!,"")</f>
        <v>#REF!</v>
      </c>
      <c r="Q3927" s="518" t="e">
        <f>IF(Produit_Tarif_Stock!#REF!&lt;&gt;0,(E3927-(E3927*H3927)-Produit_Tarif_Stock!#REF!)/Produit_Tarif_Stock!#REF!*100,(E3927-(E3927*H3927)-Produit_Tarif_Stock!#REF!)/Produit_Tarif_Stock!#REF!*100)</f>
        <v>#REF!</v>
      </c>
      <c r="R3927" s="523">
        <f t="shared" si="125"/>
        <v>0</v>
      </c>
      <c r="S3927" s="524" t="e">
        <f>Produit_Tarif_Stock!#REF!</f>
        <v>#REF!</v>
      </c>
    </row>
    <row r="3928" spans="1:19" ht="24.75" customHeight="1">
      <c r="A3928" s="228" t="e">
        <f>Produit_Tarif_Stock!#REF!</f>
        <v>#REF!</v>
      </c>
      <c r="B3928" s="118" t="e">
        <f>IF(Produit_Tarif_Stock!#REF!&lt;&gt;"",Produit_Tarif_Stock!#REF!,"")</f>
        <v>#REF!</v>
      </c>
      <c r="C3928" s="502" t="e">
        <f>IF(Produit_Tarif_Stock!#REF!&lt;&gt;"",Produit_Tarif_Stock!#REF!,"")</f>
        <v>#REF!</v>
      </c>
      <c r="D3928" s="505" t="e">
        <f>IF(Produit_Tarif_Stock!#REF!&lt;&gt;"",Produit_Tarif_Stock!#REF!,"")</f>
        <v>#REF!</v>
      </c>
      <c r="E3928" s="514" t="e">
        <f>IF(Produit_Tarif_Stock!#REF!&lt;&gt;0,Produit_Tarif_Stock!#REF!,"")</f>
        <v>#REF!</v>
      </c>
      <c r="F3928" s="2" t="e">
        <f>IF(Produit_Tarif_Stock!#REF!&lt;&gt;"",Produit_Tarif_Stock!#REF!,"")</f>
        <v>#REF!</v>
      </c>
      <c r="G3928" s="506" t="e">
        <f>IF(Produit_Tarif_Stock!#REF!&lt;&gt;0,Produit_Tarif_Stock!#REF!,"")</f>
        <v>#REF!</v>
      </c>
      <c r="I3928" s="506" t="str">
        <f t="shared" si="124"/>
        <v/>
      </c>
      <c r="J3928" s="2" t="e">
        <f>IF(Produit_Tarif_Stock!#REF!&lt;&gt;0,Produit_Tarif_Stock!#REF!,"")</f>
        <v>#REF!</v>
      </c>
      <c r="K3928" s="2" t="e">
        <f>IF(Produit_Tarif_Stock!#REF!&lt;&gt;0,Produit_Tarif_Stock!#REF!,"")</f>
        <v>#REF!</v>
      </c>
      <c r="L3928" s="114" t="e">
        <f>IF(Produit_Tarif_Stock!#REF!&lt;&gt;0,Produit_Tarif_Stock!#REF!,"")</f>
        <v>#REF!</v>
      </c>
      <c r="M3928" s="114" t="e">
        <f>IF(Produit_Tarif_Stock!#REF!&lt;&gt;0,Produit_Tarif_Stock!#REF!,"")</f>
        <v>#REF!</v>
      </c>
      <c r="N3928" s="454"/>
      <c r="P3928" s="2" t="e">
        <f>IF(Produit_Tarif_Stock!#REF!&lt;&gt;0,Produit_Tarif_Stock!#REF!,"")</f>
        <v>#REF!</v>
      </c>
      <c r="Q3928" s="518" t="e">
        <f>IF(Produit_Tarif_Stock!#REF!&lt;&gt;0,(E3928-(E3928*H3928)-Produit_Tarif_Stock!#REF!)/Produit_Tarif_Stock!#REF!*100,(E3928-(E3928*H3928)-Produit_Tarif_Stock!#REF!)/Produit_Tarif_Stock!#REF!*100)</f>
        <v>#REF!</v>
      </c>
      <c r="R3928" s="523">
        <f t="shared" si="125"/>
        <v>0</v>
      </c>
      <c r="S3928" s="524" t="e">
        <f>Produit_Tarif_Stock!#REF!</f>
        <v>#REF!</v>
      </c>
    </row>
    <row r="3929" spans="1:19" ht="24.75" customHeight="1">
      <c r="A3929" s="228" t="e">
        <f>Produit_Tarif_Stock!#REF!</f>
        <v>#REF!</v>
      </c>
      <c r="B3929" s="118" t="e">
        <f>IF(Produit_Tarif_Stock!#REF!&lt;&gt;"",Produit_Tarif_Stock!#REF!,"")</f>
        <v>#REF!</v>
      </c>
      <c r="C3929" s="502" t="e">
        <f>IF(Produit_Tarif_Stock!#REF!&lt;&gt;"",Produit_Tarif_Stock!#REF!,"")</f>
        <v>#REF!</v>
      </c>
      <c r="D3929" s="505" t="e">
        <f>IF(Produit_Tarif_Stock!#REF!&lt;&gt;"",Produit_Tarif_Stock!#REF!,"")</f>
        <v>#REF!</v>
      </c>
      <c r="E3929" s="514" t="e">
        <f>IF(Produit_Tarif_Stock!#REF!&lt;&gt;0,Produit_Tarif_Stock!#REF!,"")</f>
        <v>#REF!</v>
      </c>
      <c r="F3929" s="2" t="e">
        <f>IF(Produit_Tarif_Stock!#REF!&lt;&gt;"",Produit_Tarif_Stock!#REF!,"")</f>
        <v>#REF!</v>
      </c>
      <c r="G3929" s="506" t="e">
        <f>IF(Produit_Tarif_Stock!#REF!&lt;&gt;0,Produit_Tarif_Stock!#REF!,"")</f>
        <v>#REF!</v>
      </c>
      <c r="I3929" s="506" t="str">
        <f t="shared" si="124"/>
        <v/>
      </c>
      <c r="J3929" s="2" t="e">
        <f>IF(Produit_Tarif_Stock!#REF!&lt;&gt;0,Produit_Tarif_Stock!#REF!,"")</f>
        <v>#REF!</v>
      </c>
      <c r="K3929" s="2" t="e">
        <f>IF(Produit_Tarif_Stock!#REF!&lt;&gt;0,Produit_Tarif_Stock!#REF!,"")</f>
        <v>#REF!</v>
      </c>
      <c r="L3929" s="114" t="e">
        <f>IF(Produit_Tarif_Stock!#REF!&lt;&gt;0,Produit_Tarif_Stock!#REF!,"")</f>
        <v>#REF!</v>
      </c>
      <c r="M3929" s="114" t="e">
        <f>IF(Produit_Tarif_Stock!#REF!&lt;&gt;0,Produit_Tarif_Stock!#REF!,"")</f>
        <v>#REF!</v>
      </c>
      <c r="N3929" s="454"/>
      <c r="P3929" s="2" t="e">
        <f>IF(Produit_Tarif_Stock!#REF!&lt;&gt;0,Produit_Tarif_Stock!#REF!,"")</f>
        <v>#REF!</v>
      </c>
      <c r="Q3929" s="518" t="e">
        <f>IF(Produit_Tarif_Stock!#REF!&lt;&gt;0,(E3929-(E3929*H3929)-Produit_Tarif_Stock!#REF!)/Produit_Tarif_Stock!#REF!*100,(E3929-(E3929*H3929)-Produit_Tarif_Stock!#REF!)/Produit_Tarif_Stock!#REF!*100)</f>
        <v>#REF!</v>
      </c>
      <c r="R3929" s="523">
        <f t="shared" si="125"/>
        <v>0</v>
      </c>
      <c r="S3929" s="524" t="e">
        <f>Produit_Tarif_Stock!#REF!</f>
        <v>#REF!</v>
      </c>
    </row>
    <row r="3930" spans="1:19" ht="24.75" customHeight="1">
      <c r="A3930" s="228" t="e">
        <f>Produit_Tarif_Stock!#REF!</f>
        <v>#REF!</v>
      </c>
      <c r="B3930" s="118" t="e">
        <f>IF(Produit_Tarif_Stock!#REF!&lt;&gt;"",Produit_Tarif_Stock!#REF!,"")</f>
        <v>#REF!</v>
      </c>
      <c r="C3930" s="502" t="e">
        <f>IF(Produit_Tarif_Stock!#REF!&lt;&gt;"",Produit_Tarif_Stock!#REF!,"")</f>
        <v>#REF!</v>
      </c>
      <c r="D3930" s="505" t="e">
        <f>IF(Produit_Tarif_Stock!#REF!&lt;&gt;"",Produit_Tarif_Stock!#REF!,"")</f>
        <v>#REF!</v>
      </c>
      <c r="E3930" s="514" t="e">
        <f>IF(Produit_Tarif_Stock!#REF!&lt;&gt;0,Produit_Tarif_Stock!#REF!,"")</f>
        <v>#REF!</v>
      </c>
      <c r="F3930" s="2" t="e">
        <f>IF(Produit_Tarif_Stock!#REF!&lt;&gt;"",Produit_Tarif_Stock!#REF!,"")</f>
        <v>#REF!</v>
      </c>
      <c r="G3930" s="506" t="e">
        <f>IF(Produit_Tarif_Stock!#REF!&lt;&gt;0,Produit_Tarif_Stock!#REF!,"")</f>
        <v>#REF!</v>
      </c>
      <c r="I3930" s="506" t="str">
        <f t="shared" si="124"/>
        <v/>
      </c>
      <c r="J3930" s="2" t="e">
        <f>IF(Produit_Tarif_Stock!#REF!&lt;&gt;0,Produit_Tarif_Stock!#REF!,"")</f>
        <v>#REF!</v>
      </c>
      <c r="K3930" s="2" t="e">
        <f>IF(Produit_Tarif_Stock!#REF!&lt;&gt;0,Produit_Tarif_Stock!#REF!,"")</f>
        <v>#REF!</v>
      </c>
      <c r="L3930" s="114" t="e">
        <f>IF(Produit_Tarif_Stock!#REF!&lt;&gt;0,Produit_Tarif_Stock!#REF!,"")</f>
        <v>#REF!</v>
      </c>
      <c r="M3930" s="114" t="e">
        <f>IF(Produit_Tarif_Stock!#REF!&lt;&gt;0,Produit_Tarif_Stock!#REF!,"")</f>
        <v>#REF!</v>
      </c>
      <c r="N3930" s="454"/>
      <c r="P3930" s="2" t="e">
        <f>IF(Produit_Tarif_Stock!#REF!&lt;&gt;0,Produit_Tarif_Stock!#REF!,"")</f>
        <v>#REF!</v>
      </c>
      <c r="Q3930" s="518" t="e">
        <f>IF(Produit_Tarif_Stock!#REF!&lt;&gt;0,(E3930-(E3930*H3930)-Produit_Tarif_Stock!#REF!)/Produit_Tarif_Stock!#REF!*100,(E3930-(E3930*H3930)-Produit_Tarif_Stock!#REF!)/Produit_Tarif_Stock!#REF!*100)</f>
        <v>#REF!</v>
      </c>
      <c r="R3930" s="523">
        <f t="shared" si="125"/>
        <v>0</v>
      </c>
      <c r="S3930" s="524" t="e">
        <f>Produit_Tarif_Stock!#REF!</f>
        <v>#REF!</v>
      </c>
    </row>
    <row r="3931" spans="1:19" ht="24.75" customHeight="1">
      <c r="A3931" s="228" t="e">
        <f>Produit_Tarif_Stock!#REF!</f>
        <v>#REF!</v>
      </c>
      <c r="B3931" s="118" t="e">
        <f>IF(Produit_Tarif_Stock!#REF!&lt;&gt;"",Produit_Tarif_Stock!#REF!,"")</f>
        <v>#REF!</v>
      </c>
      <c r="C3931" s="502" t="e">
        <f>IF(Produit_Tarif_Stock!#REF!&lt;&gt;"",Produit_Tarif_Stock!#REF!,"")</f>
        <v>#REF!</v>
      </c>
      <c r="D3931" s="505" t="e">
        <f>IF(Produit_Tarif_Stock!#REF!&lt;&gt;"",Produit_Tarif_Stock!#REF!,"")</f>
        <v>#REF!</v>
      </c>
      <c r="E3931" s="514" t="e">
        <f>IF(Produit_Tarif_Stock!#REF!&lt;&gt;0,Produit_Tarif_Stock!#REF!,"")</f>
        <v>#REF!</v>
      </c>
      <c r="F3931" s="2" t="e">
        <f>IF(Produit_Tarif_Stock!#REF!&lt;&gt;"",Produit_Tarif_Stock!#REF!,"")</f>
        <v>#REF!</v>
      </c>
      <c r="G3931" s="506" t="e">
        <f>IF(Produit_Tarif_Stock!#REF!&lt;&gt;0,Produit_Tarif_Stock!#REF!,"")</f>
        <v>#REF!</v>
      </c>
      <c r="I3931" s="506" t="str">
        <f t="shared" si="124"/>
        <v/>
      </c>
      <c r="J3931" s="2" t="e">
        <f>IF(Produit_Tarif_Stock!#REF!&lt;&gt;0,Produit_Tarif_Stock!#REF!,"")</f>
        <v>#REF!</v>
      </c>
      <c r="K3931" s="2" t="e">
        <f>IF(Produit_Tarif_Stock!#REF!&lt;&gt;0,Produit_Tarif_Stock!#REF!,"")</f>
        <v>#REF!</v>
      </c>
      <c r="L3931" s="114" t="e">
        <f>IF(Produit_Tarif_Stock!#REF!&lt;&gt;0,Produit_Tarif_Stock!#REF!,"")</f>
        <v>#REF!</v>
      </c>
      <c r="M3931" s="114" t="e">
        <f>IF(Produit_Tarif_Stock!#REF!&lt;&gt;0,Produit_Tarif_Stock!#REF!,"")</f>
        <v>#REF!</v>
      </c>
      <c r="N3931" s="454"/>
      <c r="P3931" s="2" t="e">
        <f>IF(Produit_Tarif_Stock!#REF!&lt;&gt;0,Produit_Tarif_Stock!#REF!,"")</f>
        <v>#REF!</v>
      </c>
      <c r="Q3931" s="518" t="e">
        <f>IF(Produit_Tarif_Stock!#REF!&lt;&gt;0,(E3931-(E3931*H3931)-Produit_Tarif_Stock!#REF!)/Produit_Tarif_Stock!#REF!*100,(E3931-(E3931*H3931)-Produit_Tarif_Stock!#REF!)/Produit_Tarif_Stock!#REF!*100)</f>
        <v>#REF!</v>
      </c>
      <c r="R3931" s="523">
        <f t="shared" si="125"/>
        <v>0</v>
      </c>
      <c r="S3931" s="524" t="e">
        <f>Produit_Tarif_Stock!#REF!</f>
        <v>#REF!</v>
      </c>
    </row>
    <row r="3932" spans="1:19" ht="24.75" customHeight="1">
      <c r="A3932" s="228" t="e">
        <f>Produit_Tarif_Stock!#REF!</f>
        <v>#REF!</v>
      </c>
      <c r="B3932" s="118" t="e">
        <f>IF(Produit_Tarif_Stock!#REF!&lt;&gt;"",Produit_Tarif_Stock!#REF!,"")</f>
        <v>#REF!</v>
      </c>
      <c r="C3932" s="502" t="e">
        <f>IF(Produit_Tarif_Stock!#REF!&lt;&gt;"",Produit_Tarif_Stock!#REF!,"")</f>
        <v>#REF!</v>
      </c>
      <c r="D3932" s="505" t="e">
        <f>IF(Produit_Tarif_Stock!#REF!&lt;&gt;"",Produit_Tarif_Stock!#REF!,"")</f>
        <v>#REF!</v>
      </c>
      <c r="E3932" s="514" t="e">
        <f>IF(Produit_Tarif_Stock!#REF!&lt;&gt;0,Produit_Tarif_Stock!#REF!,"")</f>
        <v>#REF!</v>
      </c>
      <c r="F3932" s="2" t="e">
        <f>IF(Produit_Tarif_Stock!#REF!&lt;&gt;"",Produit_Tarif_Stock!#REF!,"")</f>
        <v>#REF!</v>
      </c>
      <c r="G3932" s="506" t="e">
        <f>IF(Produit_Tarif_Stock!#REF!&lt;&gt;0,Produit_Tarif_Stock!#REF!,"")</f>
        <v>#REF!</v>
      </c>
      <c r="I3932" s="506" t="str">
        <f t="shared" si="124"/>
        <v/>
      </c>
      <c r="J3932" s="2" t="e">
        <f>IF(Produit_Tarif_Stock!#REF!&lt;&gt;0,Produit_Tarif_Stock!#REF!,"")</f>
        <v>#REF!</v>
      </c>
      <c r="K3932" s="2" t="e">
        <f>IF(Produit_Tarif_Stock!#REF!&lt;&gt;0,Produit_Tarif_Stock!#REF!,"")</f>
        <v>#REF!</v>
      </c>
      <c r="L3932" s="114" t="e">
        <f>IF(Produit_Tarif_Stock!#REF!&lt;&gt;0,Produit_Tarif_Stock!#REF!,"")</f>
        <v>#REF!</v>
      </c>
      <c r="M3932" s="114" t="e">
        <f>IF(Produit_Tarif_Stock!#REF!&lt;&gt;0,Produit_Tarif_Stock!#REF!,"")</f>
        <v>#REF!</v>
      </c>
      <c r="N3932" s="454"/>
      <c r="P3932" s="2" t="e">
        <f>IF(Produit_Tarif_Stock!#REF!&lt;&gt;0,Produit_Tarif_Stock!#REF!,"")</f>
        <v>#REF!</v>
      </c>
      <c r="Q3932" s="518" t="e">
        <f>IF(Produit_Tarif_Stock!#REF!&lt;&gt;0,(E3932-(E3932*H3932)-Produit_Tarif_Stock!#REF!)/Produit_Tarif_Stock!#REF!*100,(E3932-(E3932*H3932)-Produit_Tarif_Stock!#REF!)/Produit_Tarif_Stock!#REF!*100)</f>
        <v>#REF!</v>
      </c>
      <c r="R3932" s="523">
        <f t="shared" si="125"/>
        <v>0</v>
      </c>
      <c r="S3932" s="524" t="e">
        <f>Produit_Tarif_Stock!#REF!</f>
        <v>#REF!</v>
      </c>
    </row>
    <row r="3933" spans="1:19" ht="24.75" customHeight="1">
      <c r="A3933" s="228" t="e">
        <f>Produit_Tarif_Stock!#REF!</f>
        <v>#REF!</v>
      </c>
      <c r="B3933" s="118" t="e">
        <f>IF(Produit_Tarif_Stock!#REF!&lt;&gt;"",Produit_Tarif_Stock!#REF!,"")</f>
        <v>#REF!</v>
      </c>
      <c r="C3933" s="502" t="e">
        <f>IF(Produit_Tarif_Stock!#REF!&lt;&gt;"",Produit_Tarif_Stock!#REF!,"")</f>
        <v>#REF!</v>
      </c>
      <c r="D3933" s="505" t="e">
        <f>IF(Produit_Tarif_Stock!#REF!&lt;&gt;"",Produit_Tarif_Stock!#REF!,"")</f>
        <v>#REF!</v>
      </c>
      <c r="E3933" s="514" t="e">
        <f>IF(Produit_Tarif_Stock!#REF!&lt;&gt;0,Produit_Tarif_Stock!#REF!,"")</f>
        <v>#REF!</v>
      </c>
      <c r="F3933" s="2" t="e">
        <f>IF(Produit_Tarif_Stock!#REF!&lt;&gt;"",Produit_Tarif_Stock!#REF!,"")</f>
        <v>#REF!</v>
      </c>
      <c r="G3933" s="506" t="e">
        <f>IF(Produit_Tarif_Stock!#REF!&lt;&gt;0,Produit_Tarif_Stock!#REF!,"")</f>
        <v>#REF!</v>
      </c>
      <c r="I3933" s="506" t="str">
        <f t="shared" si="124"/>
        <v/>
      </c>
      <c r="J3933" s="2" t="e">
        <f>IF(Produit_Tarif_Stock!#REF!&lt;&gt;0,Produit_Tarif_Stock!#REF!,"")</f>
        <v>#REF!</v>
      </c>
      <c r="K3933" s="2" t="e">
        <f>IF(Produit_Tarif_Stock!#REF!&lt;&gt;0,Produit_Tarif_Stock!#REF!,"")</f>
        <v>#REF!</v>
      </c>
      <c r="L3933" s="114" t="e">
        <f>IF(Produit_Tarif_Stock!#REF!&lt;&gt;0,Produit_Tarif_Stock!#REF!,"")</f>
        <v>#REF!</v>
      </c>
      <c r="M3933" s="114" t="e">
        <f>IF(Produit_Tarif_Stock!#REF!&lt;&gt;0,Produit_Tarif_Stock!#REF!,"")</f>
        <v>#REF!</v>
      </c>
      <c r="N3933" s="454"/>
      <c r="P3933" s="2" t="e">
        <f>IF(Produit_Tarif_Stock!#REF!&lt;&gt;0,Produit_Tarif_Stock!#REF!,"")</f>
        <v>#REF!</v>
      </c>
      <c r="Q3933" s="518" t="e">
        <f>IF(Produit_Tarif_Stock!#REF!&lt;&gt;0,(E3933-(E3933*H3933)-Produit_Tarif_Stock!#REF!)/Produit_Tarif_Stock!#REF!*100,(E3933-(E3933*H3933)-Produit_Tarif_Stock!#REF!)/Produit_Tarif_Stock!#REF!*100)</f>
        <v>#REF!</v>
      </c>
      <c r="R3933" s="523">
        <f t="shared" si="125"/>
        <v>0</v>
      </c>
      <c r="S3933" s="524" t="e">
        <f>Produit_Tarif_Stock!#REF!</f>
        <v>#REF!</v>
      </c>
    </row>
    <row r="3934" spans="1:19" ht="24.75" customHeight="1">
      <c r="A3934" s="228" t="e">
        <f>Produit_Tarif_Stock!#REF!</f>
        <v>#REF!</v>
      </c>
      <c r="B3934" s="118" t="e">
        <f>IF(Produit_Tarif_Stock!#REF!&lt;&gt;"",Produit_Tarif_Stock!#REF!,"")</f>
        <v>#REF!</v>
      </c>
      <c r="C3934" s="502" t="e">
        <f>IF(Produit_Tarif_Stock!#REF!&lt;&gt;"",Produit_Tarif_Stock!#REF!,"")</f>
        <v>#REF!</v>
      </c>
      <c r="D3934" s="505" t="e">
        <f>IF(Produit_Tarif_Stock!#REF!&lt;&gt;"",Produit_Tarif_Stock!#REF!,"")</f>
        <v>#REF!</v>
      </c>
      <c r="E3934" s="514" t="e">
        <f>IF(Produit_Tarif_Stock!#REF!&lt;&gt;0,Produit_Tarif_Stock!#REF!,"")</f>
        <v>#REF!</v>
      </c>
      <c r="F3934" s="2" t="e">
        <f>IF(Produit_Tarif_Stock!#REF!&lt;&gt;"",Produit_Tarif_Stock!#REF!,"")</f>
        <v>#REF!</v>
      </c>
      <c r="G3934" s="506" t="e">
        <f>IF(Produit_Tarif_Stock!#REF!&lt;&gt;0,Produit_Tarif_Stock!#REF!,"")</f>
        <v>#REF!</v>
      </c>
      <c r="I3934" s="506" t="str">
        <f t="shared" si="124"/>
        <v/>
      </c>
      <c r="J3934" s="2" t="e">
        <f>IF(Produit_Tarif_Stock!#REF!&lt;&gt;0,Produit_Tarif_Stock!#REF!,"")</f>
        <v>#REF!</v>
      </c>
      <c r="K3934" s="2" t="e">
        <f>IF(Produit_Tarif_Stock!#REF!&lt;&gt;0,Produit_Tarif_Stock!#REF!,"")</f>
        <v>#REF!</v>
      </c>
      <c r="L3934" s="114" t="e">
        <f>IF(Produit_Tarif_Stock!#REF!&lt;&gt;0,Produit_Tarif_Stock!#REF!,"")</f>
        <v>#REF!</v>
      </c>
      <c r="M3934" s="114" t="e">
        <f>IF(Produit_Tarif_Stock!#REF!&lt;&gt;0,Produit_Tarif_Stock!#REF!,"")</f>
        <v>#REF!</v>
      </c>
      <c r="N3934" s="454"/>
      <c r="P3934" s="2" t="e">
        <f>IF(Produit_Tarif_Stock!#REF!&lt;&gt;0,Produit_Tarif_Stock!#REF!,"")</f>
        <v>#REF!</v>
      </c>
      <c r="Q3934" s="518" t="e">
        <f>IF(Produit_Tarif_Stock!#REF!&lt;&gt;0,(E3934-(E3934*H3934)-Produit_Tarif_Stock!#REF!)/Produit_Tarif_Stock!#REF!*100,(E3934-(E3934*H3934)-Produit_Tarif_Stock!#REF!)/Produit_Tarif_Stock!#REF!*100)</f>
        <v>#REF!</v>
      </c>
      <c r="R3934" s="523">
        <f t="shared" si="125"/>
        <v>0</v>
      </c>
      <c r="S3934" s="524" t="e">
        <f>Produit_Tarif_Stock!#REF!</f>
        <v>#REF!</v>
      </c>
    </row>
    <row r="3935" spans="1:19" ht="24.75" customHeight="1">
      <c r="A3935" s="228" t="e">
        <f>Produit_Tarif_Stock!#REF!</f>
        <v>#REF!</v>
      </c>
      <c r="B3935" s="118" t="e">
        <f>IF(Produit_Tarif_Stock!#REF!&lt;&gt;"",Produit_Tarif_Stock!#REF!,"")</f>
        <v>#REF!</v>
      </c>
      <c r="C3935" s="502" t="e">
        <f>IF(Produit_Tarif_Stock!#REF!&lt;&gt;"",Produit_Tarif_Stock!#REF!,"")</f>
        <v>#REF!</v>
      </c>
      <c r="D3935" s="505" t="e">
        <f>IF(Produit_Tarif_Stock!#REF!&lt;&gt;"",Produit_Tarif_Stock!#REF!,"")</f>
        <v>#REF!</v>
      </c>
      <c r="E3935" s="514" t="e">
        <f>IF(Produit_Tarif_Stock!#REF!&lt;&gt;0,Produit_Tarif_Stock!#REF!,"")</f>
        <v>#REF!</v>
      </c>
      <c r="F3935" s="2" t="e">
        <f>IF(Produit_Tarif_Stock!#REF!&lt;&gt;"",Produit_Tarif_Stock!#REF!,"")</f>
        <v>#REF!</v>
      </c>
      <c r="G3935" s="506" t="e">
        <f>IF(Produit_Tarif_Stock!#REF!&lt;&gt;0,Produit_Tarif_Stock!#REF!,"")</f>
        <v>#REF!</v>
      </c>
      <c r="I3935" s="506" t="str">
        <f t="shared" si="124"/>
        <v/>
      </c>
      <c r="J3935" s="2" t="e">
        <f>IF(Produit_Tarif_Stock!#REF!&lt;&gt;0,Produit_Tarif_Stock!#REF!,"")</f>
        <v>#REF!</v>
      </c>
      <c r="K3935" s="2" t="e">
        <f>IF(Produit_Tarif_Stock!#REF!&lt;&gt;0,Produit_Tarif_Stock!#REF!,"")</f>
        <v>#REF!</v>
      </c>
      <c r="L3935" s="114" t="e">
        <f>IF(Produit_Tarif_Stock!#REF!&lt;&gt;0,Produit_Tarif_Stock!#REF!,"")</f>
        <v>#REF!</v>
      </c>
      <c r="M3935" s="114" t="e">
        <f>IF(Produit_Tarif_Stock!#REF!&lt;&gt;0,Produit_Tarif_Stock!#REF!,"")</f>
        <v>#REF!</v>
      </c>
      <c r="N3935" s="454"/>
      <c r="P3935" s="2" t="e">
        <f>IF(Produit_Tarif_Stock!#REF!&lt;&gt;0,Produit_Tarif_Stock!#REF!,"")</f>
        <v>#REF!</v>
      </c>
      <c r="Q3935" s="518" t="e">
        <f>IF(Produit_Tarif_Stock!#REF!&lt;&gt;0,(E3935-(E3935*H3935)-Produit_Tarif_Stock!#REF!)/Produit_Tarif_Stock!#REF!*100,(E3935-(E3935*H3935)-Produit_Tarif_Stock!#REF!)/Produit_Tarif_Stock!#REF!*100)</f>
        <v>#REF!</v>
      </c>
      <c r="R3935" s="523">
        <f t="shared" si="125"/>
        <v>0</v>
      </c>
      <c r="S3935" s="524" t="e">
        <f>Produit_Tarif_Stock!#REF!</f>
        <v>#REF!</v>
      </c>
    </row>
    <row r="3936" spans="1:19" ht="24.75" customHeight="1">
      <c r="A3936" s="228" t="e">
        <f>Produit_Tarif_Stock!#REF!</f>
        <v>#REF!</v>
      </c>
      <c r="B3936" s="118" t="e">
        <f>IF(Produit_Tarif_Stock!#REF!&lt;&gt;"",Produit_Tarif_Stock!#REF!,"")</f>
        <v>#REF!</v>
      </c>
      <c r="C3936" s="502" t="e">
        <f>IF(Produit_Tarif_Stock!#REF!&lt;&gt;"",Produit_Tarif_Stock!#REF!,"")</f>
        <v>#REF!</v>
      </c>
      <c r="D3936" s="505" t="e">
        <f>IF(Produit_Tarif_Stock!#REF!&lt;&gt;"",Produit_Tarif_Stock!#REF!,"")</f>
        <v>#REF!</v>
      </c>
      <c r="E3936" s="514" t="e">
        <f>IF(Produit_Tarif_Stock!#REF!&lt;&gt;0,Produit_Tarif_Stock!#REF!,"")</f>
        <v>#REF!</v>
      </c>
      <c r="F3936" s="2" t="e">
        <f>IF(Produit_Tarif_Stock!#REF!&lt;&gt;"",Produit_Tarif_Stock!#REF!,"")</f>
        <v>#REF!</v>
      </c>
      <c r="G3936" s="506" t="e">
        <f>IF(Produit_Tarif_Stock!#REF!&lt;&gt;0,Produit_Tarif_Stock!#REF!,"")</f>
        <v>#REF!</v>
      </c>
      <c r="I3936" s="506" t="str">
        <f t="shared" si="124"/>
        <v/>
      </c>
      <c r="J3936" s="2" t="e">
        <f>IF(Produit_Tarif_Stock!#REF!&lt;&gt;0,Produit_Tarif_Stock!#REF!,"")</f>
        <v>#REF!</v>
      </c>
      <c r="K3936" s="2" t="e">
        <f>IF(Produit_Tarif_Stock!#REF!&lt;&gt;0,Produit_Tarif_Stock!#REF!,"")</f>
        <v>#REF!</v>
      </c>
      <c r="L3936" s="114" t="e">
        <f>IF(Produit_Tarif_Stock!#REF!&lt;&gt;0,Produit_Tarif_Stock!#REF!,"")</f>
        <v>#REF!</v>
      </c>
      <c r="M3936" s="114" t="e">
        <f>IF(Produit_Tarif_Stock!#REF!&lt;&gt;0,Produit_Tarif_Stock!#REF!,"")</f>
        <v>#REF!</v>
      </c>
      <c r="N3936" s="454"/>
      <c r="P3936" s="2" t="e">
        <f>IF(Produit_Tarif_Stock!#REF!&lt;&gt;0,Produit_Tarif_Stock!#REF!,"")</f>
        <v>#REF!</v>
      </c>
      <c r="Q3936" s="518" t="e">
        <f>IF(Produit_Tarif_Stock!#REF!&lt;&gt;0,(E3936-(E3936*H3936)-Produit_Tarif_Stock!#REF!)/Produit_Tarif_Stock!#REF!*100,(E3936-(E3936*H3936)-Produit_Tarif_Stock!#REF!)/Produit_Tarif_Stock!#REF!*100)</f>
        <v>#REF!</v>
      </c>
      <c r="R3936" s="523">
        <f t="shared" si="125"/>
        <v>0</v>
      </c>
      <c r="S3936" s="524" t="e">
        <f>Produit_Tarif_Stock!#REF!</f>
        <v>#REF!</v>
      </c>
    </row>
    <row r="3937" spans="1:19" ht="24.75" customHeight="1">
      <c r="A3937" s="228" t="e">
        <f>Produit_Tarif_Stock!#REF!</f>
        <v>#REF!</v>
      </c>
      <c r="B3937" s="118" t="e">
        <f>IF(Produit_Tarif_Stock!#REF!&lt;&gt;"",Produit_Tarif_Stock!#REF!,"")</f>
        <v>#REF!</v>
      </c>
      <c r="C3937" s="502" t="e">
        <f>IF(Produit_Tarif_Stock!#REF!&lt;&gt;"",Produit_Tarif_Stock!#REF!,"")</f>
        <v>#REF!</v>
      </c>
      <c r="D3937" s="505" t="e">
        <f>IF(Produit_Tarif_Stock!#REF!&lt;&gt;"",Produit_Tarif_Stock!#REF!,"")</f>
        <v>#REF!</v>
      </c>
      <c r="E3937" s="514" t="e">
        <f>IF(Produit_Tarif_Stock!#REF!&lt;&gt;0,Produit_Tarif_Stock!#REF!,"")</f>
        <v>#REF!</v>
      </c>
      <c r="F3937" s="2" t="e">
        <f>IF(Produit_Tarif_Stock!#REF!&lt;&gt;"",Produit_Tarif_Stock!#REF!,"")</f>
        <v>#REF!</v>
      </c>
      <c r="G3937" s="506" t="e">
        <f>IF(Produit_Tarif_Stock!#REF!&lt;&gt;0,Produit_Tarif_Stock!#REF!,"")</f>
        <v>#REF!</v>
      </c>
      <c r="I3937" s="506" t="str">
        <f t="shared" si="124"/>
        <v/>
      </c>
      <c r="J3937" s="2" t="e">
        <f>IF(Produit_Tarif_Stock!#REF!&lt;&gt;0,Produit_Tarif_Stock!#REF!,"")</f>
        <v>#REF!</v>
      </c>
      <c r="K3937" s="2" t="e">
        <f>IF(Produit_Tarif_Stock!#REF!&lt;&gt;0,Produit_Tarif_Stock!#REF!,"")</f>
        <v>#REF!</v>
      </c>
      <c r="L3937" s="114" t="e">
        <f>IF(Produit_Tarif_Stock!#REF!&lt;&gt;0,Produit_Tarif_Stock!#REF!,"")</f>
        <v>#REF!</v>
      </c>
      <c r="M3937" s="114" t="e">
        <f>IF(Produit_Tarif_Stock!#REF!&lt;&gt;0,Produit_Tarif_Stock!#REF!,"")</f>
        <v>#REF!</v>
      </c>
      <c r="N3937" s="454"/>
      <c r="P3937" s="2" t="e">
        <f>IF(Produit_Tarif_Stock!#REF!&lt;&gt;0,Produit_Tarif_Stock!#REF!,"")</f>
        <v>#REF!</v>
      </c>
      <c r="Q3937" s="518" t="e">
        <f>IF(Produit_Tarif_Stock!#REF!&lt;&gt;0,(E3937-(E3937*H3937)-Produit_Tarif_Stock!#REF!)/Produit_Tarif_Stock!#REF!*100,(E3937-(E3937*H3937)-Produit_Tarif_Stock!#REF!)/Produit_Tarif_Stock!#REF!*100)</f>
        <v>#REF!</v>
      </c>
      <c r="R3937" s="523">
        <f t="shared" si="125"/>
        <v>0</v>
      </c>
      <c r="S3937" s="524" t="e">
        <f>Produit_Tarif_Stock!#REF!</f>
        <v>#REF!</v>
      </c>
    </row>
    <row r="3938" spans="1:19" ht="24.75" customHeight="1">
      <c r="A3938" s="228" t="e">
        <f>Produit_Tarif_Stock!#REF!</f>
        <v>#REF!</v>
      </c>
      <c r="B3938" s="118" t="e">
        <f>IF(Produit_Tarif_Stock!#REF!&lt;&gt;"",Produit_Tarif_Stock!#REF!,"")</f>
        <v>#REF!</v>
      </c>
      <c r="C3938" s="502" t="e">
        <f>IF(Produit_Tarif_Stock!#REF!&lt;&gt;"",Produit_Tarif_Stock!#REF!,"")</f>
        <v>#REF!</v>
      </c>
      <c r="D3938" s="505" t="e">
        <f>IF(Produit_Tarif_Stock!#REF!&lt;&gt;"",Produit_Tarif_Stock!#REF!,"")</f>
        <v>#REF!</v>
      </c>
      <c r="E3938" s="514" t="e">
        <f>IF(Produit_Tarif_Stock!#REF!&lt;&gt;0,Produit_Tarif_Stock!#REF!,"")</f>
        <v>#REF!</v>
      </c>
      <c r="F3938" s="2" t="e">
        <f>IF(Produit_Tarif_Stock!#REF!&lt;&gt;"",Produit_Tarif_Stock!#REF!,"")</f>
        <v>#REF!</v>
      </c>
      <c r="G3938" s="506" t="e">
        <f>IF(Produit_Tarif_Stock!#REF!&lt;&gt;0,Produit_Tarif_Stock!#REF!,"")</f>
        <v>#REF!</v>
      </c>
      <c r="I3938" s="506" t="str">
        <f t="shared" si="124"/>
        <v/>
      </c>
      <c r="J3938" s="2" t="e">
        <f>IF(Produit_Tarif_Stock!#REF!&lt;&gt;0,Produit_Tarif_Stock!#REF!,"")</f>
        <v>#REF!</v>
      </c>
      <c r="K3938" s="2" t="e">
        <f>IF(Produit_Tarif_Stock!#REF!&lt;&gt;0,Produit_Tarif_Stock!#REF!,"")</f>
        <v>#REF!</v>
      </c>
      <c r="L3938" s="114" t="e">
        <f>IF(Produit_Tarif_Stock!#REF!&lt;&gt;0,Produit_Tarif_Stock!#REF!,"")</f>
        <v>#REF!</v>
      </c>
      <c r="M3938" s="114" t="e">
        <f>IF(Produit_Tarif_Stock!#REF!&lt;&gt;0,Produit_Tarif_Stock!#REF!,"")</f>
        <v>#REF!</v>
      </c>
      <c r="N3938" s="454"/>
      <c r="P3938" s="2" t="e">
        <f>IF(Produit_Tarif_Stock!#REF!&lt;&gt;0,Produit_Tarif_Stock!#REF!,"")</f>
        <v>#REF!</v>
      </c>
      <c r="Q3938" s="518" t="e">
        <f>IF(Produit_Tarif_Stock!#REF!&lt;&gt;0,(E3938-(E3938*H3938)-Produit_Tarif_Stock!#REF!)/Produit_Tarif_Stock!#REF!*100,(E3938-(E3938*H3938)-Produit_Tarif_Stock!#REF!)/Produit_Tarif_Stock!#REF!*100)</f>
        <v>#REF!</v>
      </c>
      <c r="R3938" s="523">
        <f t="shared" si="125"/>
        <v>0</v>
      </c>
      <c r="S3938" s="524" t="e">
        <f>Produit_Tarif_Stock!#REF!</f>
        <v>#REF!</v>
      </c>
    </row>
    <row r="3939" spans="1:19" ht="24.75" customHeight="1">
      <c r="A3939" s="228" t="e">
        <f>Produit_Tarif_Stock!#REF!</f>
        <v>#REF!</v>
      </c>
      <c r="B3939" s="118" t="e">
        <f>IF(Produit_Tarif_Stock!#REF!&lt;&gt;"",Produit_Tarif_Stock!#REF!,"")</f>
        <v>#REF!</v>
      </c>
      <c r="C3939" s="502" t="e">
        <f>IF(Produit_Tarif_Stock!#REF!&lt;&gt;"",Produit_Tarif_Stock!#REF!,"")</f>
        <v>#REF!</v>
      </c>
      <c r="D3939" s="505" t="e">
        <f>IF(Produit_Tarif_Stock!#REF!&lt;&gt;"",Produit_Tarif_Stock!#REF!,"")</f>
        <v>#REF!</v>
      </c>
      <c r="E3939" s="514" t="e">
        <f>IF(Produit_Tarif_Stock!#REF!&lt;&gt;0,Produit_Tarif_Stock!#REF!,"")</f>
        <v>#REF!</v>
      </c>
      <c r="F3939" s="2" t="e">
        <f>IF(Produit_Tarif_Stock!#REF!&lt;&gt;"",Produit_Tarif_Stock!#REF!,"")</f>
        <v>#REF!</v>
      </c>
      <c r="G3939" s="506" t="e">
        <f>IF(Produit_Tarif_Stock!#REF!&lt;&gt;0,Produit_Tarif_Stock!#REF!,"")</f>
        <v>#REF!</v>
      </c>
      <c r="I3939" s="506" t="str">
        <f t="shared" si="124"/>
        <v/>
      </c>
      <c r="J3939" s="2" t="e">
        <f>IF(Produit_Tarif_Stock!#REF!&lt;&gt;0,Produit_Tarif_Stock!#REF!,"")</f>
        <v>#REF!</v>
      </c>
      <c r="K3939" s="2" t="e">
        <f>IF(Produit_Tarif_Stock!#REF!&lt;&gt;0,Produit_Tarif_Stock!#REF!,"")</f>
        <v>#REF!</v>
      </c>
      <c r="L3939" s="114" t="e">
        <f>IF(Produit_Tarif_Stock!#REF!&lt;&gt;0,Produit_Tarif_Stock!#REF!,"")</f>
        <v>#REF!</v>
      </c>
      <c r="M3939" s="114" t="e">
        <f>IF(Produit_Tarif_Stock!#REF!&lt;&gt;0,Produit_Tarif_Stock!#REF!,"")</f>
        <v>#REF!</v>
      </c>
      <c r="N3939" s="454"/>
      <c r="P3939" s="2" t="e">
        <f>IF(Produit_Tarif_Stock!#REF!&lt;&gt;0,Produit_Tarif_Stock!#REF!,"")</f>
        <v>#REF!</v>
      </c>
      <c r="Q3939" s="518" t="e">
        <f>IF(Produit_Tarif_Stock!#REF!&lt;&gt;0,(E3939-(E3939*H3939)-Produit_Tarif_Stock!#REF!)/Produit_Tarif_Stock!#REF!*100,(E3939-(E3939*H3939)-Produit_Tarif_Stock!#REF!)/Produit_Tarif_Stock!#REF!*100)</f>
        <v>#REF!</v>
      </c>
      <c r="R3939" s="523">
        <f t="shared" si="125"/>
        <v>0</v>
      </c>
      <c r="S3939" s="524" t="e">
        <f>Produit_Tarif_Stock!#REF!</f>
        <v>#REF!</v>
      </c>
    </row>
    <row r="3940" spans="1:19" ht="24.75" customHeight="1">
      <c r="A3940" s="228" t="e">
        <f>Produit_Tarif_Stock!#REF!</f>
        <v>#REF!</v>
      </c>
      <c r="B3940" s="118" t="e">
        <f>IF(Produit_Tarif_Stock!#REF!&lt;&gt;"",Produit_Tarif_Stock!#REF!,"")</f>
        <v>#REF!</v>
      </c>
      <c r="C3940" s="502" t="e">
        <f>IF(Produit_Tarif_Stock!#REF!&lt;&gt;"",Produit_Tarif_Stock!#REF!,"")</f>
        <v>#REF!</v>
      </c>
      <c r="D3940" s="505" t="e">
        <f>IF(Produit_Tarif_Stock!#REF!&lt;&gt;"",Produit_Tarif_Stock!#REF!,"")</f>
        <v>#REF!</v>
      </c>
      <c r="E3940" s="514" t="e">
        <f>IF(Produit_Tarif_Stock!#REF!&lt;&gt;0,Produit_Tarif_Stock!#REF!,"")</f>
        <v>#REF!</v>
      </c>
      <c r="F3940" s="2" t="e">
        <f>IF(Produit_Tarif_Stock!#REF!&lt;&gt;"",Produit_Tarif_Stock!#REF!,"")</f>
        <v>#REF!</v>
      </c>
      <c r="G3940" s="506" t="e">
        <f>IF(Produit_Tarif_Stock!#REF!&lt;&gt;0,Produit_Tarif_Stock!#REF!,"")</f>
        <v>#REF!</v>
      </c>
      <c r="I3940" s="506" t="str">
        <f t="shared" si="124"/>
        <v/>
      </c>
      <c r="J3940" s="2" t="e">
        <f>IF(Produit_Tarif_Stock!#REF!&lt;&gt;0,Produit_Tarif_Stock!#REF!,"")</f>
        <v>#REF!</v>
      </c>
      <c r="K3940" s="2" t="e">
        <f>IF(Produit_Tarif_Stock!#REF!&lt;&gt;0,Produit_Tarif_Stock!#REF!,"")</f>
        <v>#REF!</v>
      </c>
      <c r="L3940" s="114" t="e">
        <f>IF(Produit_Tarif_Stock!#REF!&lt;&gt;0,Produit_Tarif_Stock!#REF!,"")</f>
        <v>#REF!</v>
      </c>
      <c r="M3940" s="114" t="e">
        <f>IF(Produit_Tarif_Stock!#REF!&lt;&gt;0,Produit_Tarif_Stock!#REF!,"")</f>
        <v>#REF!</v>
      </c>
      <c r="N3940" s="454"/>
      <c r="P3940" s="2" t="e">
        <f>IF(Produit_Tarif_Stock!#REF!&lt;&gt;0,Produit_Tarif_Stock!#REF!,"")</f>
        <v>#REF!</v>
      </c>
      <c r="Q3940" s="518" t="e">
        <f>IF(Produit_Tarif_Stock!#REF!&lt;&gt;0,(E3940-(E3940*H3940)-Produit_Tarif_Stock!#REF!)/Produit_Tarif_Stock!#REF!*100,(E3940-(E3940*H3940)-Produit_Tarif_Stock!#REF!)/Produit_Tarif_Stock!#REF!*100)</f>
        <v>#REF!</v>
      </c>
      <c r="R3940" s="523">
        <f t="shared" si="125"/>
        <v>0</v>
      </c>
      <c r="S3940" s="524" t="e">
        <f>Produit_Tarif_Stock!#REF!</f>
        <v>#REF!</v>
      </c>
    </row>
    <row r="3941" spans="1:19" ht="24.75" customHeight="1">
      <c r="A3941" s="228" t="e">
        <f>Produit_Tarif_Stock!#REF!</f>
        <v>#REF!</v>
      </c>
      <c r="B3941" s="118" t="e">
        <f>IF(Produit_Tarif_Stock!#REF!&lt;&gt;"",Produit_Tarif_Stock!#REF!,"")</f>
        <v>#REF!</v>
      </c>
      <c r="C3941" s="502" t="e">
        <f>IF(Produit_Tarif_Stock!#REF!&lt;&gt;"",Produit_Tarif_Stock!#REF!,"")</f>
        <v>#REF!</v>
      </c>
      <c r="D3941" s="505" t="e">
        <f>IF(Produit_Tarif_Stock!#REF!&lt;&gt;"",Produit_Tarif_Stock!#REF!,"")</f>
        <v>#REF!</v>
      </c>
      <c r="E3941" s="514" t="e">
        <f>IF(Produit_Tarif_Stock!#REF!&lt;&gt;0,Produit_Tarif_Stock!#REF!,"")</f>
        <v>#REF!</v>
      </c>
      <c r="F3941" s="2" t="e">
        <f>IF(Produit_Tarif_Stock!#REF!&lt;&gt;"",Produit_Tarif_Stock!#REF!,"")</f>
        <v>#REF!</v>
      </c>
      <c r="G3941" s="506" t="e">
        <f>IF(Produit_Tarif_Stock!#REF!&lt;&gt;0,Produit_Tarif_Stock!#REF!,"")</f>
        <v>#REF!</v>
      </c>
      <c r="I3941" s="506" t="str">
        <f t="shared" si="124"/>
        <v/>
      </c>
      <c r="J3941" s="2" t="e">
        <f>IF(Produit_Tarif_Stock!#REF!&lt;&gt;0,Produit_Tarif_Stock!#REF!,"")</f>
        <v>#REF!</v>
      </c>
      <c r="K3941" s="2" t="e">
        <f>IF(Produit_Tarif_Stock!#REF!&lt;&gt;0,Produit_Tarif_Stock!#REF!,"")</f>
        <v>#REF!</v>
      </c>
      <c r="L3941" s="114" t="e">
        <f>IF(Produit_Tarif_Stock!#REF!&lt;&gt;0,Produit_Tarif_Stock!#REF!,"")</f>
        <v>#REF!</v>
      </c>
      <c r="M3941" s="114" t="e">
        <f>IF(Produit_Tarif_Stock!#REF!&lt;&gt;0,Produit_Tarif_Stock!#REF!,"")</f>
        <v>#REF!</v>
      </c>
      <c r="N3941" s="454"/>
      <c r="P3941" s="2" t="e">
        <f>IF(Produit_Tarif_Stock!#REF!&lt;&gt;0,Produit_Tarif_Stock!#REF!,"")</f>
        <v>#REF!</v>
      </c>
      <c r="Q3941" s="518" t="e">
        <f>IF(Produit_Tarif_Stock!#REF!&lt;&gt;0,(E3941-(E3941*H3941)-Produit_Tarif_Stock!#REF!)/Produit_Tarif_Stock!#REF!*100,(E3941-(E3941*H3941)-Produit_Tarif_Stock!#REF!)/Produit_Tarif_Stock!#REF!*100)</f>
        <v>#REF!</v>
      </c>
      <c r="R3941" s="523">
        <f t="shared" si="125"/>
        <v>0</v>
      </c>
      <c r="S3941" s="524" t="e">
        <f>Produit_Tarif_Stock!#REF!</f>
        <v>#REF!</v>
      </c>
    </row>
    <row r="3942" spans="1:19" ht="24.75" customHeight="1">
      <c r="A3942" s="228" t="e">
        <f>Produit_Tarif_Stock!#REF!</f>
        <v>#REF!</v>
      </c>
      <c r="B3942" s="118" t="e">
        <f>IF(Produit_Tarif_Stock!#REF!&lt;&gt;"",Produit_Tarif_Stock!#REF!,"")</f>
        <v>#REF!</v>
      </c>
      <c r="C3942" s="502" t="e">
        <f>IF(Produit_Tarif_Stock!#REF!&lt;&gt;"",Produit_Tarif_Stock!#REF!,"")</f>
        <v>#REF!</v>
      </c>
      <c r="D3942" s="505" t="e">
        <f>IF(Produit_Tarif_Stock!#REF!&lt;&gt;"",Produit_Tarif_Stock!#REF!,"")</f>
        <v>#REF!</v>
      </c>
      <c r="E3942" s="514" t="e">
        <f>IF(Produit_Tarif_Stock!#REF!&lt;&gt;0,Produit_Tarif_Stock!#REF!,"")</f>
        <v>#REF!</v>
      </c>
      <c r="F3942" s="2" t="e">
        <f>IF(Produit_Tarif_Stock!#REF!&lt;&gt;"",Produit_Tarif_Stock!#REF!,"")</f>
        <v>#REF!</v>
      </c>
      <c r="G3942" s="506" t="e">
        <f>IF(Produit_Tarif_Stock!#REF!&lt;&gt;0,Produit_Tarif_Stock!#REF!,"")</f>
        <v>#REF!</v>
      </c>
      <c r="I3942" s="506" t="str">
        <f t="shared" si="124"/>
        <v/>
      </c>
      <c r="J3942" s="2" t="e">
        <f>IF(Produit_Tarif_Stock!#REF!&lt;&gt;0,Produit_Tarif_Stock!#REF!,"")</f>
        <v>#REF!</v>
      </c>
      <c r="K3942" s="2" t="e">
        <f>IF(Produit_Tarif_Stock!#REF!&lt;&gt;0,Produit_Tarif_Stock!#REF!,"")</f>
        <v>#REF!</v>
      </c>
      <c r="L3942" s="114" t="e">
        <f>IF(Produit_Tarif_Stock!#REF!&lt;&gt;0,Produit_Tarif_Stock!#REF!,"")</f>
        <v>#REF!</v>
      </c>
      <c r="M3942" s="114" t="e">
        <f>IF(Produit_Tarif_Stock!#REF!&lt;&gt;0,Produit_Tarif_Stock!#REF!,"")</f>
        <v>#REF!</v>
      </c>
      <c r="N3942" s="454"/>
      <c r="P3942" s="2" t="e">
        <f>IF(Produit_Tarif_Stock!#REF!&lt;&gt;0,Produit_Tarif_Stock!#REF!,"")</f>
        <v>#REF!</v>
      </c>
      <c r="Q3942" s="518" t="e">
        <f>IF(Produit_Tarif_Stock!#REF!&lt;&gt;0,(E3942-(E3942*H3942)-Produit_Tarif_Stock!#REF!)/Produit_Tarif_Stock!#REF!*100,(E3942-(E3942*H3942)-Produit_Tarif_Stock!#REF!)/Produit_Tarif_Stock!#REF!*100)</f>
        <v>#REF!</v>
      </c>
      <c r="R3942" s="523">
        <f t="shared" si="125"/>
        <v>0</v>
      </c>
      <c r="S3942" s="524" t="e">
        <f>Produit_Tarif_Stock!#REF!</f>
        <v>#REF!</v>
      </c>
    </row>
    <row r="3943" spans="1:19" ht="24.75" customHeight="1">
      <c r="A3943" s="228" t="e">
        <f>Produit_Tarif_Stock!#REF!</f>
        <v>#REF!</v>
      </c>
      <c r="B3943" s="118" t="e">
        <f>IF(Produit_Tarif_Stock!#REF!&lt;&gt;"",Produit_Tarif_Stock!#REF!,"")</f>
        <v>#REF!</v>
      </c>
      <c r="C3943" s="502" t="e">
        <f>IF(Produit_Tarif_Stock!#REF!&lt;&gt;"",Produit_Tarif_Stock!#REF!,"")</f>
        <v>#REF!</v>
      </c>
      <c r="D3943" s="505" t="e">
        <f>IF(Produit_Tarif_Stock!#REF!&lt;&gt;"",Produit_Tarif_Stock!#REF!,"")</f>
        <v>#REF!</v>
      </c>
      <c r="E3943" s="514" t="e">
        <f>IF(Produit_Tarif_Stock!#REF!&lt;&gt;0,Produit_Tarif_Stock!#REF!,"")</f>
        <v>#REF!</v>
      </c>
      <c r="F3943" s="2" t="e">
        <f>IF(Produit_Tarif_Stock!#REF!&lt;&gt;"",Produit_Tarif_Stock!#REF!,"")</f>
        <v>#REF!</v>
      </c>
      <c r="G3943" s="506" t="e">
        <f>IF(Produit_Tarif_Stock!#REF!&lt;&gt;0,Produit_Tarif_Stock!#REF!,"")</f>
        <v>#REF!</v>
      </c>
      <c r="I3943" s="506" t="str">
        <f t="shared" si="124"/>
        <v/>
      </c>
      <c r="J3943" s="2" t="e">
        <f>IF(Produit_Tarif_Stock!#REF!&lt;&gt;0,Produit_Tarif_Stock!#REF!,"")</f>
        <v>#REF!</v>
      </c>
      <c r="K3943" s="2" t="e">
        <f>IF(Produit_Tarif_Stock!#REF!&lt;&gt;0,Produit_Tarif_Stock!#REF!,"")</f>
        <v>#REF!</v>
      </c>
      <c r="L3943" s="114" t="e">
        <f>IF(Produit_Tarif_Stock!#REF!&lt;&gt;0,Produit_Tarif_Stock!#REF!,"")</f>
        <v>#REF!</v>
      </c>
      <c r="M3943" s="114" t="e">
        <f>IF(Produit_Tarif_Stock!#REF!&lt;&gt;0,Produit_Tarif_Stock!#REF!,"")</f>
        <v>#REF!</v>
      </c>
      <c r="N3943" s="454"/>
      <c r="P3943" s="2" t="e">
        <f>IF(Produit_Tarif_Stock!#REF!&lt;&gt;0,Produit_Tarif_Stock!#REF!,"")</f>
        <v>#REF!</v>
      </c>
      <c r="Q3943" s="518" t="e">
        <f>IF(Produit_Tarif_Stock!#REF!&lt;&gt;0,(E3943-(E3943*H3943)-Produit_Tarif_Stock!#REF!)/Produit_Tarif_Stock!#REF!*100,(E3943-(E3943*H3943)-Produit_Tarif_Stock!#REF!)/Produit_Tarif_Stock!#REF!*100)</f>
        <v>#REF!</v>
      </c>
      <c r="R3943" s="523">
        <f t="shared" si="125"/>
        <v>0</v>
      </c>
      <c r="S3943" s="524" t="e">
        <f>Produit_Tarif_Stock!#REF!</f>
        <v>#REF!</v>
      </c>
    </row>
    <row r="3944" spans="1:19" ht="24.75" customHeight="1">
      <c r="A3944" s="228" t="e">
        <f>Produit_Tarif_Stock!#REF!</f>
        <v>#REF!</v>
      </c>
      <c r="B3944" s="118" t="e">
        <f>IF(Produit_Tarif_Stock!#REF!&lt;&gt;"",Produit_Tarif_Stock!#REF!,"")</f>
        <v>#REF!</v>
      </c>
      <c r="C3944" s="502" t="e">
        <f>IF(Produit_Tarif_Stock!#REF!&lt;&gt;"",Produit_Tarif_Stock!#REF!,"")</f>
        <v>#REF!</v>
      </c>
      <c r="D3944" s="505" t="e">
        <f>IF(Produit_Tarif_Stock!#REF!&lt;&gt;"",Produit_Tarif_Stock!#REF!,"")</f>
        <v>#REF!</v>
      </c>
      <c r="E3944" s="514" t="e">
        <f>IF(Produit_Tarif_Stock!#REF!&lt;&gt;0,Produit_Tarif_Stock!#REF!,"")</f>
        <v>#REF!</v>
      </c>
      <c r="F3944" s="2" t="e">
        <f>IF(Produit_Tarif_Stock!#REF!&lt;&gt;"",Produit_Tarif_Stock!#REF!,"")</f>
        <v>#REF!</v>
      </c>
      <c r="G3944" s="506" t="e">
        <f>IF(Produit_Tarif_Stock!#REF!&lt;&gt;0,Produit_Tarif_Stock!#REF!,"")</f>
        <v>#REF!</v>
      </c>
      <c r="I3944" s="506" t="str">
        <f t="shared" si="124"/>
        <v/>
      </c>
      <c r="J3944" s="2" t="e">
        <f>IF(Produit_Tarif_Stock!#REF!&lt;&gt;0,Produit_Tarif_Stock!#REF!,"")</f>
        <v>#REF!</v>
      </c>
      <c r="K3944" s="2" t="e">
        <f>IF(Produit_Tarif_Stock!#REF!&lt;&gt;0,Produit_Tarif_Stock!#REF!,"")</f>
        <v>#REF!</v>
      </c>
      <c r="L3944" s="114" t="e">
        <f>IF(Produit_Tarif_Stock!#REF!&lt;&gt;0,Produit_Tarif_Stock!#REF!,"")</f>
        <v>#REF!</v>
      </c>
      <c r="M3944" s="114" t="e">
        <f>IF(Produit_Tarif_Stock!#REF!&lt;&gt;0,Produit_Tarif_Stock!#REF!,"")</f>
        <v>#REF!</v>
      </c>
      <c r="N3944" s="454"/>
      <c r="P3944" s="2" t="e">
        <f>IF(Produit_Tarif_Stock!#REF!&lt;&gt;0,Produit_Tarif_Stock!#REF!,"")</f>
        <v>#REF!</v>
      </c>
      <c r="Q3944" s="518" t="e">
        <f>IF(Produit_Tarif_Stock!#REF!&lt;&gt;0,(E3944-(E3944*H3944)-Produit_Tarif_Stock!#REF!)/Produit_Tarif_Stock!#REF!*100,(E3944-(E3944*H3944)-Produit_Tarif_Stock!#REF!)/Produit_Tarif_Stock!#REF!*100)</f>
        <v>#REF!</v>
      </c>
      <c r="R3944" s="523">
        <f t="shared" si="125"/>
        <v>0</v>
      </c>
      <c r="S3944" s="524" t="e">
        <f>Produit_Tarif_Stock!#REF!</f>
        <v>#REF!</v>
      </c>
    </row>
    <row r="3945" spans="1:19" ht="24.75" customHeight="1">
      <c r="A3945" s="228" t="e">
        <f>Produit_Tarif_Stock!#REF!</f>
        <v>#REF!</v>
      </c>
      <c r="B3945" s="118" t="e">
        <f>IF(Produit_Tarif_Stock!#REF!&lt;&gt;"",Produit_Tarif_Stock!#REF!,"")</f>
        <v>#REF!</v>
      </c>
      <c r="C3945" s="502" t="e">
        <f>IF(Produit_Tarif_Stock!#REF!&lt;&gt;"",Produit_Tarif_Stock!#REF!,"")</f>
        <v>#REF!</v>
      </c>
      <c r="D3945" s="505" t="e">
        <f>IF(Produit_Tarif_Stock!#REF!&lt;&gt;"",Produit_Tarif_Stock!#REF!,"")</f>
        <v>#REF!</v>
      </c>
      <c r="E3945" s="514" t="e">
        <f>IF(Produit_Tarif_Stock!#REF!&lt;&gt;0,Produit_Tarif_Stock!#REF!,"")</f>
        <v>#REF!</v>
      </c>
      <c r="F3945" s="2" t="e">
        <f>IF(Produit_Tarif_Stock!#REF!&lt;&gt;"",Produit_Tarif_Stock!#REF!,"")</f>
        <v>#REF!</v>
      </c>
      <c r="G3945" s="506" t="e">
        <f>IF(Produit_Tarif_Stock!#REF!&lt;&gt;0,Produit_Tarif_Stock!#REF!,"")</f>
        <v>#REF!</v>
      </c>
      <c r="I3945" s="506" t="str">
        <f t="shared" si="124"/>
        <v/>
      </c>
      <c r="J3945" s="2" t="e">
        <f>IF(Produit_Tarif_Stock!#REF!&lt;&gt;0,Produit_Tarif_Stock!#REF!,"")</f>
        <v>#REF!</v>
      </c>
      <c r="K3945" s="2" t="e">
        <f>IF(Produit_Tarif_Stock!#REF!&lt;&gt;0,Produit_Tarif_Stock!#REF!,"")</f>
        <v>#REF!</v>
      </c>
      <c r="L3945" s="114" t="e">
        <f>IF(Produit_Tarif_Stock!#REF!&lt;&gt;0,Produit_Tarif_Stock!#REF!,"")</f>
        <v>#REF!</v>
      </c>
      <c r="M3945" s="114" t="e">
        <f>IF(Produit_Tarif_Stock!#REF!&lt;&gt;0,Produit_Tarif_Stock!#REF!,"")</f>
        <v>#REF!</v>
      </c>
      <c r="N3945" s="454"/>
      <c r="P3945" s="2" t="e">
        <f>IF(Produit_Tarif_Stock!#REF!&lt;&gt;0,Produit_Tarif_Stock!#REF!,"")</f>
        <v>#REF!</v>
      </c>
      <c r="Q3945" s="518" t="e">
        <f>IF(Produit_Tarif_Stock!#REF!&lt;&gt;0,(E3945-(E3945*H3945)-Produit_Tarif_Stock!#REF!)/Produit_Tarif_Stock!#REF!*100,(E3945-(E3945*H3945)-Produit_Tarif_Stock!#REF!)/Produit_Tarif_Stock!#REF!*100)</f>
        <v>#REF!</v>
      </c>
      <c r="R3945" s="523">
        <f t="shared" si="125"/>
        <v>0</v>
      </c>
      <c r="S3945" s="524" t="e">
        <f>Produit_Tarif_Stock!#REF!</f>
        <v>#REF!</v>
      </c>
    </row>
    <row r="3946" spans="1:19" ht="24.75" customHeight="1">
      <c r="A3946" s="228" t="e">
        <f>Produit_Tarif_Stock!#REF!</f>
        <v>#REF!</v>
      </c>
      <c r="B3946" s="118" t="e">
        <f>IF(Produit_Tarif_Stock!#REF!&lt;&gt;"",Produit_Tarif_Stock!#REF!,"")</f>
        <v>#REF!</v>
      </c>
      <c r="C3946" s="502" t="e">
        <f>IF(Produit_Tarif_Stock!#REF!&lt;&gt;"",Produit_Tarif_Stock!#REF!,"")</f>
        <v>#REF!</v>
      </c>
      <c r="D3946" s="505" t="e">
        <f>IF(Produit_Tarif_Stock!#REF!&lt;&gt;"",Produit_Tarif_Stock!#REF!,"")</f>
        <v>#REF!</v>
      </c>
      <c r="E3946" s="514" t="e">
        <f>IF(Produit_Tarif_Stock!#REF!&lt;&gt;0,Produit_Tarif_Stock!#REF!,"")</f>
        <v>#REF!</v>
      </c>
      <c r="F3946" s="2" t="e">
        <f>IF(Produit_Tarif_Stock!#REF!&lt;&gt;"",Produit_Tarif_Stock!#REF!,"")</f>
        <v>#REF!</v>
      </c>
      <c r="G3946" s="506" t="e">
        <f>IF(Produit_Tarif_Stock!#REF!&lt;&gt;0,Produit_Tarif_Stock!#REF!,"")</f>
        <v>#REF!</v>
      </c>
      <c r="I3946" s="506" t="str">
        <f t="shared" si="124"/>
        <v/>
      </c>
      <c r="J3946" s="2" t="e">
        <f>IF(Produit_Tarif_Stock!#REF!&lt;&gt;0,Produit_Tarif_Stock!#REF!,"")</f>
        <v>#REF!</v>
      </c>
      <c r="K3946" s="2" t="e">
        <f>IF(Produit_Tarif_Stock!#REF!&lt;&gt;0,Produit_Tarif_Stock!#REF!,"")</f>
        <v>#REF!</v>
      </c>
      <c r="L3946" s="114" t="e">
        <f>IF(Produit_Tarif_Stock!#REF!&lt;&gt;0,Produit_Tarif_Stock!#REF!,"")</f>
        <v>#REF!</v>
      </c>
      <c r="M3946" s="114" t="e">
        <f>IF(Produit_Tarif_Stock!#REF!&lt;&gt;0,Produit_Tarif_Stock!#REF!,"")</f>
        <v>#REF!</v>
      </c>
      <c r="N3946" s="454"/>
      <c r="P3946" s="2" t="e">
        <f>IF(Produit_Tarif_Stock!#REF!&lt;&gt;0,Produit_Tarif_Stock!#REF!,"")</f>
        <v>#REF!</v>
      </c>
      <c r="Q3946" s="518" t="e">
        <f>IF(Produit_Tarif_Stock!#REF!&lt;&gt;0,(E3946-(E3946*H3946)-Produit_Tarif_Stock!#REF!)/Produit_Tarif_Stock!#REF!*100,(E3946-(E3946*H3946)-Produit_Tarif_Stock!#REF!)/Produit_Tarif_Stock!#REF!*100)</f>
        <v>#REF!</v>
      </c>
      <c r="R3946" s="523">
        <f t="shared" si="125"/>
        <v>0</v>
      </c>
      <c r="S3946" s="524" t="e">
        <f>Produit_Tarif_Stock!#REF!</f>
        <v>#REF!</v>
      </c>
    </row>
    <row r="3947" spans="1:19" ht="24.75" customHeight="1">
      <c r="A3947" s="228" t="e">
        <f>Produit_Tarif_Stock!#REF!</f>
        <v>#REF!</v>
      </c>
      <c r="B3947" s="118" t="e">
        <f>IF(Produit_Tarif_Stock!#REF!&lt;&gt;"",Produit_Tarif_Stock!#REF!,"")</f>
        <v>#REF!</v>
      </c>
      <c r="C3947" s="502" t="e">
        <f>IF(Produit_Tarif_Stock!#REF!&lt;&gt;"",Produit_Tarif_Stock!#REF!,"")</f>
        <v>#REF!</v>
      </c>
      <c r="D3947" s="505" t="e">
        <f>IF(Produit_Tarif_Stock!#REF!&lt;&gt;"",Produit_Tarif_Stock!#REF!,"")</f>
        <v>#REF!</v>
      </c>
      <c r="E3947" s="514" t="e">
        <f>IF(Produit_Tarif_Stock!#REF!&lt;&gt;0,Produit_Tarif_Stock!#REF!,"")</f>
        <v>#REF!</v>
      </c>
      <c r="F3947" s="2" t="e">
        <f>IF(Produit_Tarif_Stock!#REF!&lt;&gt;"",Produit_Tarif_Stock!#REF!,"")</f>
        <v>#REF!</v>
      </c>
      <c r="G3947" s="506" t="e">
        <f>IF(Produit_Tarif_Stock!#REF!&lt;&gt;0,Produit_Tarif_Stock!#REF!,"")</f>
        <v>#REF!</v>
      </c>
      <c r="I3947" s="506" t="str">
        <f t="shared" si="124"/>
        <v/>
      </c>
      <c r="J3947" s="2" t="e">
        <f>IF(Produit_Tarif_Stock!#REF!&lt;&gt;0,Produit_Tarif_Stock!#REF!,"")</f>
        <v>#REF!</v>
      </c>
      <c r="K3947" s="2" t="e">
        <f>IF(Produit_Tarif_Stock!#REF!&lt;&gt;0,Produit_Tarif_Stock!#REF!,"")</f>
        <v>#REF!</v>
      </c>
      <c r="L3947" s="114" t="e">
        <f>IF(Produit_Tarif_Stock!#REF!&lt;&gt;0,Produit_Tarif_Stock!#REF!,"")</f>
        <v>#REF!</v>
      </c>
      <c r="M3947" s="114" t="e">
        <f>IF(Produit_Tarif_Stock!#REF!&lt;&gt;0,Produit_Tarif_Stock!#REF!,"")</f>
        <v>#REF!</v>
      </c>
      <c r="N3947" s="454"/>
      <c r="P3947" s="2" t="e">
        <f>IF(Produit_Tarif_Stock!#REF!&lt;&gt;0,Produit_Tarif_Stock!#REF!,"")</f>
        <v>#REF!</v>
      </c>
      <c r="Q3947" s="518" t="e">
        <f>IF(Produit_Tarif_Stock!#REF!&lt;&gt;0,(E3947-(E3947*H3947)-Produit_Tarif_Stock!#REF!)/Produit_Tarif_Stock!#REF!*100,(E3947-(E3947*H3947)-Produit_Tarif_Stock!#REF!)/Produit_Tarif_Stock!#REF!*100)</f>
        <v>#REF!</v>
      </c>
      <c r="R3947" s="523">
        <f t="shared" si="125"/>
        <v>0</v>
      </c>
      <c r="S3947" s="524" t="e">
        <f>Produit_Tarif_Stock!#REF!</f>
        <v>#REF!</v>
      </c>
    </row>
    <row r="3948" spans="1:19" ht="24.75" customHeight="1">
      <c r="A3948" s="228" t="e">
        <f>Produit_Tarif_Stock!#REF!</f>
        <v>#REF!</v>
      </c>
      <c r="B3948" s="118" t="e">
        <f>IF(Produit_Tarif_Stock!#REF!&lt;&gt;"",Produit_Tarif_Stock!#REF!,"")</f>
        <v>#REF!</v>
      </c>
      <c r="C3948" s="502" t="e">
        <f>IF(Produit_Tarif_Stock!#REF!&lt;&gt;"",Produit_Tarif_Stock!#REF!,"")</f>
        <v>#REF!</v>
      </c>
      <c r="D3948" s="505" t="e">
        <f>IF(Produit_Tarif_Stock!#REF!&lt;&gt;"",Produit_Tarif_Stock!#REF!,"")</f>
        <v>#REF!</v>
      </c>
      <c r="E3948" s="514" t="e">
        <f>IF(Produit_Tarif_Stock!#REF!&lt;&gt;0,Produit_Tarif_Stock!#REF!,"")</f>
        <v>#REF!</v>
      </c>
      <c r="F3948" s="2" t="e">
        <f>IF(Produit_Tarif_Stock!#REF!&lt;&gt;"",Produit_Tarif_Stock!#REF!,"")</f>
        <v>#REF!</v>
      </c>
      <c r="G3948" s="506" t="e">
        <f>IF(Produit_Tarif_Stock!#REF!&lt;&gt;0,Produit_Tarif_Stock!#REF!,"")</f>
        <v>#REF!</v>
      </c>
      <c r="I3948" s="506" t="str">
        <f t="shared" si="124"/>
        <v/>
      </c>
      <c r="J3948" s="2" t="e">
        <f>IF(Produit_Tarif_Stock!#REF!&lt;&gt;0,Produit_Tarif_Stock!#REF!,"")</f>
        <v>#REF!</v>
      </c>
      <c r="K3948" s="2" t="e">
        <f>IF(Produit_Tarif_Stock!#REF!&lt;&gt;0,Produit_Tarif_Stock!#REF!,"")</f>
        <v>#REF!</v>
      </c>
      <c r="L3948" s="114" t="e">
        <f>IF(Produit_Tarif_Stock!#REF!&lt;&gt;0,Produit_Tarif_Stock!#REF!,"")</f>
        <v>#REF!</v>
      </c>
      <c r="M3948" s="114" t="e">
        <f>IF(Produit_Tarif_Stock!#REF!&lt;&gt;0,Produit_Tarif_Stock!#REF!,"")</f>
        <v>#REF!</v>
      </c>
      <c r="N3948" s="454"/>
      <c r="P3948" s="2" t="e">
        <f>IF(Produit_Tarif_Stock!#REF!&lt;&gt;0,Produit_Tarif_Stock!#REF!,"")</f>
        <v>#REF!</v>
      </c>
      <c r="Q3948" s="518" t="e">
        <f>IF(Produit_Tarif_Stock!#REF!&lt;&gt;0,(E3948-(E3948*H3948)-Produit_Tarif_Stock!#REF!)/Produit_Tarif_Stock!#REF!*100,(E3948-(E3948*H3948)-Produit_Tarif_Stock!#REF!)/Produit_Tarif_Stock!#REF!*100)</f>
        <v>#REF!</v>
      </c>
      <c r="R3948" s="523">
        <f t="shared" si="125"/>
        <v>0</v>
      </c>
      <c r="S3948" s="524" t="e">
        <f>Produit_Tarif_Stock!#REF!</f>
        <v>#REF!</v>
      </c>
    </row>
    <row r="3949" spans="1:19" ht="24.75" customHeight="1">
      <c r="A3949" s="228" t="e">
        <f>Produit_Tarif_Stock!#REF!</f>
        <v>#REF!</v>
      </c>
      <c r="B3949" s="118" t="e">
        <f>IF(Produit_Tarif_Stock!#REF!&lt;&gt;"",Produit_Tarif_Stock!#REF!,"")</f>
        <v>#REF!</v>
      </c>
      <c r="C3949" s="502" t="e">
        <f>IF(Produit_Tarif_Stock!#REF!&lt;&gt;"",Produit_Tarif_Stock!#REF!,"")</f>
        <v>#REF!</v>
      </c>
      <c r="D3949" s="505" t="e">
        <f>IF(Produit_Tarif_Stock!#REF!&lt;&gt;"",Produit_Tarif_Stock!#REF!,"")</f>
        <v>#REF!</v>
      </c>
      <c r="E3949" s="514" t="e">
        <f>IF(Produit_Tarif_Stock!#REF!&lt;&gt;0,Produit_Tarif_Stock!#REF!,"")</f>
        <v>#REF!</v>
      </c>
      <c r="F3949" s="2" t="e">
        <f>IF(Produit_Tarif_Stock!#REF!&lt;&gt;"",Produit_Tarif_Stock!#REF!,"")</f>
        <v>#REF!</v>
      </c>
      <c r="G3949" s="506" t="e">
        <f>IF(Produit_Tarif_Stock!#REF!&lt;&gt;0,Produit_Tarif_Stock!#REF!,"")</f>
        <v>#REF!</v>
      </c>
      <c r="I3949" s="506" t="str">
        <f t="shared" si="124"/>
        <v/>
      </c>
      <c r="J3949" s="2" t="e">
        <f>IF(Produit_Tarif_Stock!#REF!&lt;&gt;0,Produit_Tarif_Stock!#REF!,"")</f>
        <v>#REF!</v>
      </c>
      <c r="K3949" s="2" t="e">
        <f>IF(Produit_Tarif_Stock!#REF!&lt;&gt;0,Produit_Tarif_Stock!#REF!,"")</f>
        <v>#REF!</v>
      </c>
      <c r="L3949" s="114" t="e">
        <f>IF(Produit_Tarif_Stock!#REF!&lt;&gt;0,Produit_Tarif_Stock!#REF!,"")</f>
        <v>#REF!</v>
      </c>
      <c r="M3949" s="114" t="e">
        <f>IF(Produit_Tarif_Stock!#REF!&lt;&gt;0,Produit_Tarif_Stock!#REF!,"")</f>
        <v>#REF!</v>
      </c>
      <c r="N3949" s="454"/>
      <c r="P3949" s="2" t="e">
        <f>IF(Produit_Tarif_Stock!#REF!&lt;&gt;0,Produit_Tarif_Stock!#REF!,"")</f>
        <v>#REF!</v>
      </c>
      <c r="Q3949" s="518" t="e">
        <f>IF(Produit_Tarif_Stock!#REF!&lt;&gt;0,(E3949-(E3949*H3949)-Produit_Tarif_Stock!#REF!)/Produit_Tarif_Stock!#REF!*100,(E3949-(E3949*H3949)-Produit_Tarif_Stock!#REF!)/Produit_Tarif_Stock!#REF!*100)</f>
        <v>#REF!</v>
      </c>
      <c r="R3949" s="523">
        <f t="shared" si="125"/>
        <v>0</v>
      </c>
      <c r="S3949" s="524" t="e">
        <f>Produit_Tarif_Stock!#REF!</f>
        <v>#REF!</v>
      </c>
    </row>
    <row r="3950" spans="1:19" ht="24.75" customHeight="1">
      <c r="A3950" s="228" t="e">
        <f>Produit_Tarif_Stock!#REF!</f>
        <v>#REF!</v>
      </c>
      <c r="B3950" s="118" t="e">
        <f>IF(Produit_Tarif_Stock!#REF!&lt;&gt;"",Produit_Tarif_Stock!#REF!,"")</f>
        <v>#REF!</v>
      </c>
      <c r="C3950" s="502" t="e">
        <f>IF(Produit_Tarif_Stock!#REF!&lt;&gt;"",Produit_Tarif_Stock!#REF!,"")</f>
        <v>#REF!</v>
      </c>
      <c r="D3950" s="505" t="e">
        <f>IF(Produit_Tarif_Stock!#REF!&lt;&gt;"",Produit_Tarif_Stock!#REF!,"")</f>
        <v>#REF!</v>
      </c>
      <c r="E3950" s="514" t="e">
        <f>IF(Produit_Tarif_Stock!#REF!&lt;&gt;0,Produit_Tarif_Stock!#REF!,"")</f>
        <v>#REF!</v>
      </c>
      <c r="F3950" s="2" t="e">
        <f>IF(Produit_Tarif_Stock!#REF!&lt;&gt;"",Produit_Tarif_Stock!#REF!,"")</f>
        <v>#REF!</v>
      </c>
      <c r="G3950" s="506" t="e">
        <f>IF(Produit_Tarif_Stock!#REF!&lt;&gt;0,Produit_Tarif_Stock!#REF!,"")</f>
        <v>#REF!</v>
      </c>
      <c r="I3950" s="506" t="str">
        <f t="shared" si="124"/>
        <v/>
      </c>
      <c r="J3950" s="2" t="e">
        <f>IF(Produit_Tarif_Stock!#REF!&lt;&gt;0,Produit_Tarif_Stock!#REF!,"")</f>
        <v>#REF!</v>
      </c>
      <c r="K3950" s="2" t="e">
        <f>IF(Produit_Tarif_Stock!#REF!&lt;&gt;0,Produit_Tarif_Stock!#REF!,"")</f>
        <v>#REF!</v>
      </c>
      <c r="L3950" s="114" t="e">
        <f>IF(Produit_Tarif_Stock!#REF!&lt;&gt;0,Produit_Tarif_Stock!#REF!,"")</f>
        <v>#REF!</v>
      </c>
      <c r="M3950" s="114" t="e">
        <f>IF(Produit_Tarif_Stock!#REF!&lt;&gt;0,Produit_Tarif_Stock!#REF!,"")</f>
        <v>#REF!</v>
      </c>
      <c r="N3950" s="454"/>
      <c r="P3950" s="2" t="e">
        <f>IF(Produit_Tarif_Stock!#REF!&lt;&gt;0,Produit_Tarif_Stock!#REF!,"")</f>
        <v>#REF!</v>
      </c>
      <c r="Q3950" s="518" t="e">
        <f>IF(Produit_Tarif_Stock!#REF!&lt;&gt;0,(E3950-(E3950*H3950)-Produit_Tarif_Stock!#REF!)/Produit_Tarif_Stock!#REF!*100,(E3950-(E3950*H3950)-Produit_Tarif_Stock!#REF!)/Produit_Tarif_Stock!#REF!*100)</f>
        <v>#REF!</v>
      </c>
      <c r="R3950" s="523">
        <f t="shared" si="125"/>
        <v>0</v>
      </c>
      <c r="S3950" s="524" t="e">
        <f>Produit_Tarif_Stock!#REF!</f>
        <v>#REF!</v>
      </c>
    </row>
    <row r="3951" spans="1:19" ht="24.75" customHeight="1">
      <c r="A3951" s="228" t="e">
        <f>Produit_Tarif_Stock!#REF!</f>
        <v>#REF!</v>
      </c>
      <c r="B3951" s="118" t="e">
        <f>IF(Produit_Tarif_Stock!#REF!&lt;&gt;"",Produit_Tarif_Stock!#REF!,"")</f>
        <v>#REF!</v>
      </c>
      <c r="C3951" s="502" t="e">
        <f>IF(Produit_Tarif_Stock!#REF!&lt;&gt;"",Produit_Tarif_Stock!#REF!,"")</f>
        <v>#REF!</v>
      </c>
      <c r="D3951" s="505" t="e">
        <f>IF(Produit_Tarif_Stock!#REF!&lt;&gt;"",Produit_Tarif_Stock!#REF!,"")</f>
        <v>#REF!</v>
      </c>
      <c r="E3951" s="514" t="e">
        <f>IF(Produit_Tarif_Stock!#REF!&lt;&gt;0,Produit_Tarif_Stock!#REF!,"")</f>
        <v>#REF!</v>
      </c>
      <c r="F3951" s="2" t="e">
        <f>IF(Produit_Tarif_Stock!#REF!&lt;&gt;"",Produit_Tarif_Stock!#REF!,"")</f>
        <v>#REF!</v>
      </c>
      <c r="G3951" s="506" t="e">
        <f>IF(Produit_Tarif_Stock!#REF!&lt;&gt;0,Produit_Tarif_Stock!#REF!,"")</f>
        <v>#REF!</v>
      </c>
      <c r="I3951" s="506" t="str">
        <f t="shared" si="124"/>
        <v/>
      </c>
      <c r="J3951" s="2" t="e">
        <f>IF(Produit_Tarif_Stock!#REF!&lt;&gt;0,Produit_Tarif_Stock!#REF!,"")</f>
        <v>#REF!</v>
      </c>
      <c r="K3951" s="2" t="e">
        <f>IF(Produit_Tarif_Stock!#REF!&lt;&gt;0,Produit_Tarif_Stock!#REF!,"")</f>
        <v>#REF!</v>
      </c>
      <c r="L3951" s="114" t="e">
        <f>IF(Produit_Tarif_Stock!#REF!&lt;&gt;0,Produit_Tarif_Stock!#REF!,"")</f>
        <v>#REF!</v>
      </c>
      <c r="M3951" s="114" t="e">
        <f>IF(Produit_Tarif_Stock!#REF!&lt;&gt;0,Produit_Tarif_Stock!#REF!,"")</f>
        <v>#REF!</v>
      </c>
      <c r="N3951" s="454"/>
      <c r="P3951" s="2" t="e">
        <f>IF(Produit_Tarif_Stock!#REF!&lt;&gt;0,Produit_Tarif_Stock!#REF!,"")</f>
        <v>#REF!</v>
      </c>
      <c r="Q3951" s="518" t="e">
        <f>IF(Produit_Tarif_Stock!#REF!&lt;&gt;0,(E3951-(E3951*H3951)-Produit_Tarif_Stock!#REF!)/Produit_Tarif_Stock!#REF!*100,(E3951-(E3951*H3951)-Produit_Tarif_Stock!#REF!)/Produit_Tarif_Stock!#REF!*100)</f>
        <v>#REF!</v>
      </c>
      <c r="R3951" s="523">
        <f t="shared" si="125"/>
        <v>0</v>
      </c>
      <c r="S3951" s="524" t="e">
        <f>Produit_Tarif_Stock!#REF!</f>
        <v>#REF!</v>
      </c>
    </row>
    <row r="3952" spans="1:19" ht="24.75" customHeight="1">
      <c r="A3952" s="228" t="e">
        <f>Produit_Tarif_Stock!#REF!</f>
        <v>#REF!</v>
      </c>
      <c r="B3952" s="118" t="e">
        <f>IF(Produit_Tarif_Stock!#REF!&lt;&gt;"",Produit_Tarif_Stock!#REF!,"")</f>
        <v>#REF!</v>
      </c>
      <c r="C3952" s="502" t="e">
        <f>IF(Produit_Tarif_Stock!#REF!&lt;&gt;"",Produit_Tarif_Stock!#REF!,"")</f>
        <v>#REF!</v>
      </c>
      <c r="D3952" s="505" t="e">
        <f>IF(Produit_Tarif_Stock!#REF!&lt;&gt;"",Produit_Tarif_Stock!#REF!,"")</f>
        <v>#REF!</v>
      </c>
      <c r="E3952" s="514" t="e">
        <f>IF(Produit_Tarif_Stock!#REF!&lt;&gt;0,Produit_Tarif_Stock!#REF!,"")</f>
        <v>#REF!</v>
      </c>
      <c r="F3952" s="2" t="e">
        <f>IF(Produit_Tarif_Stock!#REF!&lt;&gt;"",Produit_Tarif_Stock!#REF!,"")</f>
        <v>#REF!</v>
      </c>
      <c r="G3952" s="506" t="e">
        <f>IF(Produit_Tarif_Stock!#REF!&lt;&gt;0,Produit_Tarif_Stock!#REF!,"")</f>
        <v>#REF!</v>
      </c>
      <c r="I3952" s="506" t="str">
        <f t="shared" si="124"/>
        <v/>
      </c>
      <c r="J3952" s="2" t="e">
        <f>IF(Produit_Tarif_Stock!#REF!&lt;&gt;0,Produit_Tarif_Stock!#REF!,"")</f>
        <v>#REF!</v>
      </c>
      <c r="K3952" s="2" t="e">
        <f>IF(Produit_Tarif_Stock!#REF!&lt;&gt;0,Produit_Tarif_Stock!#REF!,"")</f>
        <v>#REF!</v>
      </c>
      <c r="L3952" s="114" t="e">
        <f>IF(Produit_Tarif_Stock!#REF!&lt;&gt;0,Produit_Tarif_Stock!#REF!,"")</f>
        <v>#REF!</v>
      </c>
      <c r="M3952" s="114" t="e">
        <f>IF(Produit_Tarif_Stock!#REF!&lt;&gt;0,Produit_Tarif_Stock!#REF!,"")</f>
        <v>#REF!</v>
      </c>
      <c r="N3952" s="454"/>
      <c r="P3952" s="2" t="e">
        <f>IF(Produit_Tarif_Stock!#REF!&lt;&gt;0,Produit_Tarif_Stock!#REF!,"")</f>
        <v>#REF!</v>
      </c>
      <c r="Q3952" s="518" t="e">
        <f>IF(Produit_Tarif_Stock!#REF!&lt;&gt;0,(E3952-(E3952*H3952)-Produit_Tarif_Stock!#REF!)/Produit_Tarif_Stock!#REF!*100,(E3952-(E3952*H3952)-Produit_Tarif_Stock!#REF!)/Produit_Tarif_Stock!#REF!*100)</f>
        <v>#REF!</v>
      </c>
      <c r="R3952" s="523">
        <f t="shared" si="125"/>
        <v>0</v>
      </c>
      <c r="S3952" s="524" t="e">
        <f>Produit_Tarif_Stock!#REF!</f>
        <v>#REF!</v>
      </c>
    </row>
    <row r="3953" spans="1:19" ht="24.75" customHeight="1">
      <c r="A3953" s="228" t="e">
        <f>Produit_Tarif_Stock!#REF!</f>
        <v>#REF!</v>
      </c>
      <c r="B3953" s="118" t="e">
        <f>IF(Produit_Tarif_Stock!#REF!&lt;&gt;"",Produit_Tarif_Stock!#REF!,"")</f>
        <v>#REF!</v>
      </c>
      <c r="C3953" s="502" t="e">
        <f>IF(Produit_Tarif_Stock!#REF!&lt;&gt;"",Produit_Tarif_Stock!#REF!,"")</f>
        <v>#REF!</v>
      </c>
      <c r="D3953" s="505" t="e">
        <f>IF(Produit_Tarif_Stock!#REF!&lt;&gt;"",Produit_Tarif_Stock!#REF!,"")</f>
        <v>#REF!</v>
      </c>
      <c r="E3953" s="514" t="e">
        <f>IF(Produit_Tarif_Stock!#REF!&lt;&gt;0,Produit_Tarif_Stock!#REF!,"")</f>
        <v>#REF!</v>
      </c>
      <c r="F3953" s="2" t="e">
        <f>IF(Produit_Tarif_Stock!#REF!&lt;&gt;"",Produit_Tarif_Stock!#REF!,"")</f>
        <v>#REF!</v>
      </c>
      <c r="G3953" s="506" t="e">
        <f>IF(Produit_Tarif_Stock!#REF!&lt;&gt;0,Produit_Tarif_Stock!#REF!,"")</f>
        <v>#REF!</v>
      </c>
      <c r="I3953" s="506" t="str">
        <f t="shared" si="124"/>
        <v/>
      </c>
      <c r="J3953" s="2" t="e">
        <f>IF(Produit_Tarif_Stock!#REF!&lt;&gt;0,Produit_Tarif_Stock!#REF!,"")</f>
        <v>#REF!</v>
      </c>
      <c r="K3953" s="2" t="e">
        <f>IF(Produit_Tarif_Stock!#REF!&lt;&gt;0,Produit_Tarif_Stock!#REF!,"")</f>
        <v>#REF!</v>
      </c>
      <c r="L3953" s="114" t="e">
        <f>IF(Produit_Tarif_Stock!#REF!&lt;&gt;0,Produit_Tarif_Stock!#REF!,"")</f>
        <v>#REF!</v>
      </c>
      <c r="M3953" s="114" t="e">
        <f>IF(Produit_Tarif_Stock!#REF!&lt;&gt;0,Produit_Tarif_Stock!#REF!,"")</f>
        <v>#REF!</v>
      </c>
      <c r="N3953" s="454"/>
      <c r="P3953" s="2" t="e">
        <f>IF(Produit_Tarif_Stock!#REF!&lt;&gt;0,Produit_Tarif_Stock!#REF!,"")</f>
        <v>#REF!</v>
      </c>
      <c r="Q3953" s="518" t="e">
        <f>IF(Produit_Tarif_Stock!#REF!&lt;&gt;0,(E3953-(E3953*H3953)-Produit_Tarif_Stock!#REF!)/Produit_Tarif_Stock!#REF!*100,(E3953-(E3953*H3953)-Produit_Tarif_Stock!#REF!)/Produit_Tarif_Stock!#REF!*100)</f>
        <v>#REF!</v>
      </c>
      <c r="R3953" s="523">
        <f t="shared" si="125"/>
        <v>0</v>
      </c>
      <c r="S3953" s="524" t="e">
        <f>Produit_Tarif_Stock!#REF!</f>
        <v>#REF!</v>
      </c>
    </row>
    <row r="3954" spans="1:19" ht="24.75" customHeight="1">
      <c r="A3954" s="228" t="e">
        <f>Produit_Tarif_Stock!#REF!</f>
        <v>#REF!</v>
      </c>
      <c r="B3954" s="118" t="e">
        <f>IF(Produit_Tarif_Stock!#REF!&lt;&gt;"",Produit_Tarif_Stock!#REF!,"")</f>
        <v>#REF!</v>
      </c>
      <c r="C3954" s="502" t="e">
        <f>IF(Produit_Tarif_Stock!#REF!&lt;&gt;"",Produit_Tarif_Stock!#REF!,"")</f>
        <v>#REF!</v>
      </c>
      <c r="D3954" s="505" t="e">
        <f>IF(Produit_Tarif_Stock!#REF!&lt;&gt;"",Produit_Tarif_Stock!#REF!,"")</f>
        <v>#REF!</v>
      </c>
      <c r="E3954" s="514" t="e">
        <f>IF(Produit_Tarif_Stock!#REF!&lt;&gt;0,Produit_Tarif_Stock!#REF!,"")</f>
        <v>#REF!</v>
      </c>
      <c r="F3954" s="2" t="e">
        <f>IF(Produit_Tarif_Stock!#REF!&lt;&gt;"",Produit_Tarif_Stock!#REF!,"")</f>
        <v>#REF!</v>
      </c>
      <c r="G3954" s="506" t="e">
        <f>IF(Produit_Tarif_Stock!#REF!&lt;&gt;0,Produit_Tarif_Stock!#REF!,"")</f>
        <v>#REF!</v>
      </c>
      <c r="I3954" s="506" t="str">
        <f t="shared" si="124"/>
        <v/>
      </c>
      <c r="J3954" s="2" t="e">
        <f>IF(Produit_Tarif_Stock!#REF!&lt;&gt;0,Produit_Tarif_Stock!#REF!,"")</f>
        <v>#REF!</v>
      </c>
      <c r="K3954" s="2" t="e">
        <f>IF(Produit_Tarif_Stock!#REF!&lt;&gt;0,Produit_Tarif_Stock!#REF!,"")</f>
        <v>#REF!</v>
      </c>
      <c r="L3954" s="114" t="e">
        <f>IF(Produit_Tarif_Stock!#REF!&lt;&gt;0,Produit_Tarif_Stock!#REF!,"")</f>
        <v>#REF!</v>
      </c>
      <c r="M3954" s="114" t="e">
        <f>IF(Produit_Tarif_Stock!#REF!&lt;&gt;0,Produit_Tarif_Stock!#REF!,"")</f>
        <v>#REF!</v>
      </c>
      <c r="N3954" s="454"/>
      <c r="P3954" s="2" t="e">
        <f>IF(Produit_Tarif_Stock!#REF!&lt;&gt;0,Produit_Tarif_Stock!#REF!,"")</f>
        <v>#REF!</v>
      </c>
      <c r="Q3954" s="518" t="e">
        <f>IF(Produit_Tarif_Stock!#REF!&lt;&gt;0,(E3954-(E3954*H3954)-Produit_Tarif_Stock!#REF!)/Produit_Tarif_Stock!#REF!*100,(E3954-(E3954*H3954)-Produit_Tarif_Stock!#REF!)/Produit_Tarif_Stock!#REF!*100)</f>
        <v>#REF!</v>
      </c>
      <c r="R3954" s="523">
        <f t="shared" si="125"/>
        <v>0</v>
      </c>
      <c r="S3954" s="524" t="e">
        <f>Produit_Tarif_Stock!#REF!</f>
        <v>#REF!</v>
      </c>
    </row>
    <row r="3955" spans="1:19" ht="24.75" customHeight="1">
      <c r="A3955" s="228" t="e">
        <f>Produit_Tarif_Stock!#REF!</f>
        <v>#REF!</v>
      </c>
      <c r="B3955" s="118" t="e">
        <f>IF(Produit_Tarif_Stock!#REF!&lt;&gt;"",Produit_Tarif_Stock!#REF!,"")</f>
        <v>#REF!</v>
      </c>
      <c r="C3955" s="502" t="e">
        <f>IF(Produit_Tarif_Stock!#REF!&lt;&gt;"",Produit_Tarif_Stock!#REF!,"")</f>
        <v>#REF!</v>
      </c>
      <c r="D3955" s="505" t="e">
        <f>IF(Produit_Tarif_Stock!#REF!&lt;&gt;"",Produit_Tarif_Stock!#REF!,"")</f>
        <v>#REF!</v>
      </c>
      <c r="E3955" s="514" t="e">
        <f>IF(Produit_Tarif_Stock!#REF!&lt;&gt;0,Produit_Tarif_Stock!#REF!,"")</f>
        <v>#REF!</v>
      </c>
      <c r="F3955" s="2" t="e">
        <f>IF(Produit_Tarif_Stock!#REF!&lt;&gt;"",Produit_Tarif_Stock!#REF!,"")</f>
        <v>#REF!</v>
      </c>
      <c r="G3955" s="506" t="e">
        <f>IF(Produit_Tarif_Stock!#REF!&lt;&gt;0,Produit_Tarif_Stock!#REF!,"")</f>
        <v>#REF!</v>
      </c>
      <c r="I3955" s="506" t="str">
        <f t="shared" si="124"/>
        <v/>
      </c>
      <c r="J3955" s="2" t="e">
        <f>IF(Produit_Tarif_Stock!#REF!&lt;&gt;0,Produit_Tarif_Stock!#REF!,"")</f>
        <v>#REF!</v>
      </c>
      <c r="K3955" s="2" t="e">
        <f>IF(Produit_Tarif_Stock!#REF!&lt;&gt;0,Produit_Tarif_Stock!#REF!,"")</f>
        <v>#REF!</v>
      </c>
      <c r="L3955" s="114" t="e">
        <f>IF(Produit_Tarif_Stock!#REF!&lt;&gt;0,Produit_Tarif_Stock!#REF!,"")</f>
        <v>#REF!</v>
      </c>
      <c r="M3955" s="114" t="e">
        <f>IF(Produit_Tarif_Stock!#REF!&lt;&gt;0,Produit_Tarif_Stock!#REF!,"")</f>
        <v>#REF!</v>
      </c>
      <c r="N3955" s="454"/>
      <c r="P3955" s="2" t="e">
        <f>IF(Produit_Tarif_Stock!#REF!&lt;&gt;0,Produit_Tarif_Stock!#REF!,"")</f>
        <v>#REF!</v>
      </c>
      <c r="Q3955" s="518" t="e">
        <f>IF(Produit_Tarif_Stock!#REF!&lt;&gt;0,(E3955-(E3955*H3955)-Produit_Tarif_Stock!#REF!)/Produit_Tarif_Stock!#REF!*100,(E3955-(E3955*H3955)-Produit_Tarif_Stock!#REF!)/Produit_Tarif_Stock!#REF!*100)</f>
        <v>#REF!</v>
      </c>
      <c r="R3955" s="523">
        <f t="shared" si="125"/>
        <v>0</v>
      </c>
      <c r="S3955" s="524" t="e">
        <f>Produit_Tarif_Stock!#REF!</f>
        <v>#REF!</v>
      </c>
    </row>
    <row r="3956" spans="1:19" ht="24.75" customHeight="1">
      <c r="A3956" s="228" t="e">
        <f>Produit_Tarif_Stock!#REF!</f>
        <v>#REF!</v>
      </c>
      <c r="B3956" s="118" t="e">
        <f>IF(Produit_Tarif_Stock!#REF!&lt;&gt;"",Produit_Tarif_Stock!#REF!,"")</f>
        <v>#REF!</v>
      </c>
      <c r="C3956" s="502" t="e">
        <f>IF(Produit_Tarif_Stock!#REF!&lt;&gt;"",Produit_Tarif_Stock!#REF!,"")</f>
        <v>#REF!</v>
      </c>
      <c r="D3956" s="505" t="e">
        <f>IF(Produit_Tarif_Stock!#REF!&lt;&gt;"",Produit_Tarif_Stock!#REF!,"")</f>
        <v>#REF!</v>
      </c>
      <c r="E3956" s="514" t="e">
        <f>IF(Produit_Tarif_Stock!#REF!&lt;&gt;0,Produit_Tarif_Stock!#REF!,"")</f>
        <v>#REF!</v>
      </c>
      <c r="F3956" s="2" t="e">
        <f>IF(Produit_Tarif_Stock!#REF!&lt;&gt;"",Produit_Tarif_Stock!#REF!,"")</f>
        <v>#REF!</v>
      </c>
      <c r="G3956" s="506" t="e">
        <f>IF(Produit_Tarif_Stock!#REF!&lt;&gt;0,Produit_Tarif_Stock!#REF!,"")</f>
        <v>#REF!</v>
      </c>
      <c r="I3956" s="506" t="str">
        <f t="shared" si="124"/>
        <v/>
      </c>
      <c r="J3956" s="2" t="e">
        <f>IF(Produit_Tarif_Stock!#REF!&lt;&gt;0,Produit_Tarif_Stock!#REF!,"")</f>
        <v>#REF!</v>
      </c>
      <c r="K3956" s="2" t="e">
        <f>IF(Produit_Tarif_Stock!#REF!&lt;&gt;0,Produit_Tarif_Stock!#REF!,"")</f>
        <v>#REF!</v>
      </c>
      <c r="L3956" s="114" t="e">
        <f>IF(Produit_Tarif_Stock!#REF!&lt;&gt;0,Produit_Tarif_Stock!#REF!,"")</f>
        <v>#REF!</v>
      </c>
      <c r="M3956" s="114" t="e">
        <f>IF(Produit_Tarif_Stock!#REF!&lt;&gt;0,Produit_Tarif_Stock!#REF!,"")</f>
        <v>#REF!</v>
      </c>
      <c r="N3956" s="454"/>
      <c r="P3956" s="2" t="e">
        <f>IF(Produit_Tarif_Stock!#REF!&lt;&gt;0,Produit_Tarif_Stock!#REF!,"")</f>
        <v>#REF!</v>
      </c>
      <c r="Q3956" s="518" t="e">
        <f>IF(Produit_Tarif_Stock!#REF!&lt;&gt;0,(E3956-(E3956*H3956)-Produit_Tarif_Stock!#REF!)/Produit_Tarif_Stock!#REF!*100,(E3956-(E3956*H3956)-Produit_Tarif_Stock!#REF!)/Produit_Tarif_Stock!#REF!*100)</f>
        <v>#REF!</v>
      </c>
      <c r="R3956" s="523">
        <f t="shared" si="125"/>
        <v>0</v>
      </c>
      <c r="S3956" s="524" t="e">
        <f>Produit_Tarif_Stock!#REF!</f>
        <v>#REF!</v>
      </c>
    </row>
    <row r="3957" spans="1:19" ht="24.75" customHeight="1">
      <c r="A3957" s="228" t="e">
        <f>Produit_Tarif_Stock!#REF!</f>
        <v>#REF!</v>
      </c>
      <c r="B3957" s="118" t="e">
        <f>IF(Produit_Tarif_Stock!#REF!&lt;&gt;"",Produit_Tarif_Stock!#REF!,"")</f>
        <v>#REF!</v>
      </c>
      <c r="C3957" s="502" t="e">
        <f>IF(Produit_Tarif_Stock!#REF!&lt;&gt;"",Produit_Tarif_Stock!#REF!,"")</f>
        <v>#REF!</v>
      </c>
      <c r="D3957" s="505" t="e">
        <f>IF(Produit_Tarif_Stock!#REF!&lt;&gt;"",Produit_Tarif_Stock!#REF!,"")</f>
        <v>#REF!</v>
      </c>
      <c r="E3957" s="514" t="e">
        <f>IF(Produit_Tarif_Stock!#REF!&lt;&gt;0,Produit_Tarif_Stock!#REF!,"")</f>
        <v>#REF!</v>
      </c>
      <c r="F3957" s="2" t="e">
        <f>IF(Produit_Tarif_Stock!#REF!&lt;&gt;"",Produit_Tarif_Stock!#REF!,"")</f>
        <v>#REF!</v>
      </c>
      <c r="G3957" s="506" t="e">
        <f>IF(Produit_Tarif_Stock!#REF!&lt;&gt;0,Produit_Tarif_Stock!#REF!,"")</f>
        <v>#REF!</v>
      </c>
      <c r="I3957" s="506" t="str">
        <f t="shared" si="124"/>
        <v/>
      </c>
      <c r="J3957" s="2" t="e">
        <f>IF(Produit_Tarif_Stock!#REF!&lt;&gt;0,Produit_Tarif_Stock!#REF!,"")</f>
        <v>#REF!</v>
      </c>
      <c r="K3957" s="2" t="e">
        <f>IF(Produit_Tarif_Stock!#REF!&lt;&gt;0,Produit_Tarif_Stock!#REF!,"")</f>
        <v>#REF!</v>
      </c>
      <c r="L3957" s="114" t="e">
        <f>IF(Produit_Tarif_Stock!#REF!&lt;&gt;0,Produit_Tarif_Stock!#REF!,"")</f>
        <v>#REF!</v>
      </c>
      <c r="M3957" s="114" t="e">
        <f>IF(Produit_Tarif_Stock!#REF!&lt;&gt;0,Produit_Tarif_Stock!#REF!,"")</f>
        <v>#REF!</v>
      </c>
      <c r="N3957" s="454"/>
      <c r="P3957" s="2" t="e">
        <f>IF(Produit_Tarif_Stock!#REF!&lt;&gt;0,Produit_Tarif_Stock!#REF!,"")</f>
        <v>#REF!</v>
      </c>
      <c r="Q3957" s="518" t="e">
        <f>IF(Produit_Tarif_Stock!#REF!&lt;&gt;0,(E3957-(E3957*H3957)-Produit_Tarif_Stock!#REF!)/Produit_Tarif_Stock!#REF!*100,(E3957-(E3957*H3957)-Produit_Tarif_Stock!#REF!)/Produit_Tarif_Stock!#REF!*100)</f>
        <v>#REF!</v>
      </c>
      <c r="R3957" s="523">
        <f t="shared" si="125"/>
        <v>0</v>
      </c>
      <c r="S3957" s="524" t="e">
        <f>Produit_Tarif_Stock!#REF!</f>
        <v>#REF!</v>
      </c>
    </row>
    <row r="3958" spans="1:19" ht="24.75" customHeight="1">
      <c r="A3958" s="228" t="e">
        <f>Produit_Tarif_Stock!#REF!</f>
        <v>#REF!</v>
      </c>
      <c r="B3958" s="118" t="e">
        <f>IF(Produit_Tarif_Stock!#REF!&lt;&gt;"",Produit_Tarif_Stock!#REF!,"")</f>
        <v>#REF!</v>
      </c>
      <c r="C3958" s="502" t="e">
        <f>IF(Produit_Tarif_Stock!#REF!&lt;&gt;"",Produit_Tarif_Stock!#REF!,"")</f>
        <v>#REF!</v>
      </c>
      <c r="D3958" s="505" t="e">
        <f>IF(Produit_Tarif_Stock!#REF!&lt;&gt;"",Produit_Tarif_Stock!#REF!,"")</f>
        <v>#REF!</v>
      </c>
      <c r="E3958" s="514" t="e">
        <f>IF(Produit_Tarif_Stock!#REF!&lt;&gt;0,Produit_Tarif_Stock!#REF!,"")</f>
        <v>#REF!</v>
      </c>
      <c r="F3958" s="2" t="e">
        <f>IF(Produit_Tarif_Stock!#REF!&lt;&gt;"",Produit_Tarif_Stock!#REF!,"")</f>
        <v>#REF!</v>
      </c>
      <c r="G3958" s="506" t="e">
        <f>IF(Produit_Tarif_Stock!#REF!&lt;&gt;0,Produit_Tarif_Stock!#REF!,"")</f>
        <v>#REF!</v>
      </c>
      <c r="I3958" s="506" t="str">
        <f t="shared" si="124"/>
        <v/>
      </c>
      <c r="J3958" s="2" t="e">
        <f>IF(Produit_Tarif_Stock!#REF!&lt;&gt;0,Produit_Tarif_Stock!#REF!,"")</f>
        <v>#REF!</v>
      </c>
      <c r="K3958" s="2" t="e">
        <f>IF(Produit_Tarif_Stock!#REF!&lt;&gt;0,Produit_Tarif_Stock!#REF!,"")</f>
        <v>#REF!</v>
      </c>
      <c r="L3958" s="114" t="e">
        <f>IF(Produit_Tarif_Stock!#REF!&lt;&gt;0,Produit_Tarif_Stock!#REF!,"")</f>
        <v>#REF!</v>
      </c>
      <c r="M3958" s="114" t="e">
        <f>IF(Produit_Tarif_Stock!#REF!&lt;&gt;0,Produit_Tarif_Stock!#REF!,"")</f>
        <v>#REF!</v>
      </c>
      <c r="N3958" s="454"/>
      <c r="P3958" s="2" t="e">
        <f>IF(Produit_Tarif_Stock!#REF!&lt;&gt;0,Produit_Tarif_Stock!#REF!,"")</f>
        <v>#REF!</v>
      </c>
      <c r="Q3958" s="518" t="e">
        <f>IF(Produit_Tarif_Stock!#REF!&lt;&gt;0,(E3958-(E3958*H3958)-Produit_Tarif_Stock!#REF!)/Produit_Tarif_Stock!#REF!*100,(E3958-(E3958*H3958)-Produit_Tarif_Stock!#REF!)/Produit_Tarif_Stock!#REF!*100)</f>
        <v>#REF!</v>
      </c>
      <c r="R3958" s="523">
        <f t="shared" si="125"/>
        <v>0</v>
      </c>
      <c r="S3958" s="524" t="e">
        <f>Produit_Tarif_Stock!#REF!</f>
        <v>#REF!</v>
      </c>
    </row>
    <row r="3959" spans="1:19" ht="24.75" customHeight="1">
      <c r="A3959" s="228" t="e">
        <f>Produit_Tarif_Stock!#REF!</f>
        <v>#REF!</v>
      </c>
      <c r="B3959" s="118" t="e">
        <f>IF(Produit_Tarif_Stock!#REF!&lt;&gt;"",Produit_Tarif_Stock!#REF!,"")</f>
        <v>#REF!</v>
      </c>
      <c r="C3959" s="502" t="e">
        <f>IF(Produit_Tarif_Stock!#REF!&lt;&gt;"",Produit_Tarif_Stock!#REF!,"")</f>
        <v>#REF!</v>
      </c>
      <c r="D3959" s="505" t="e">
        <f>IF(Produit_Tarif_Stock!#REF!&lt;&gt;"",Produit_Tarif_Stock!#REF!,"")</f>
        <v>#REF!</v>
      </c>
      <c r="E3959" s="514" t="e">
        <f>IF(Produit_Tarif_Stock!#REF!&lt;&gt;0,Produit_Tarif_Stock!#REF!,"")</f>
        <v>#REF!</v>
      </c>
      <c r="F3959" s="2" t="e">
        <f>IF(Produit_Tarif_Stock!#REF!&lt;&gt;"",Produit_Tarif_Stock!#REF!,"")</f>
        <v>#REF!</v>
      </c>
      <c r="G3959" s="506" t="e">
        <f>IF(Produit_Tarif_Stock!#REF!&lt;&gt;0,Produit_Tarif_Stock!#REF!,"")</f>
        <v>#REF!</v>
      </c>
      <c r="I3959" s="506" t="str">
        <f t="shared" si="124"/>
        <v/>
      </c>
      <c r="J3959" s="2" t="e">
        <f>IF(Produit_Tarif_Stock!#REF!&lt;&gt;0,Produit_Tarif_Stock!#REF!,"")</f>
        <v>#REF!</v>
      </c>
      <c r="K3959" s="2" t="e">
        <f>IF(Produit_Tarif_Stock!#REF!&lt;&gt;0,Produit_Tarif_Stock!#REF!,"")</f>
        <v>#REF!</v>
      </c>
      <c r="L3959" s="114" t="e">
        <f>IF(Produit_Tarif_Stock!#REF!&lt;&gt;0,Produit_Tarif_Stock!#REF!,"")</f>
        <v>#REF!</v>
      </c>
      <c r="M3959" s="114" t="e">
        <f>IF(Produit_Tarif_Stock!#REF!&lt;&gt;0,Produit_Tarif_Stock!#REF!,"")</f>
        <v>#REF!</v>
      </c>
      <c r="N3959" s="454"/>
      <c r="P3959" s="2" t="e">
        <f>IF(Produit_Tarif_Stock!#REF!&lt;&gt;0,Produit_Tarif_Stock!#REF!,"")</f>
        <v>#REF!</v>
      </c>
      <c r="Q3959" s="518" t="e">
        <f>IF(Produit_Tarif_Stock!#REF!&lt;&gt;0,(E3959-(E3959*H3959)-Produit_Tarif_Stock!#REF!)/Produit_Tarif_Stock!#REF!*100,(E3959-(E3959*H3959)-Produit_Tarif_Stock!#REF!)/Produit_Tarif_Stock!#REF!*100)</f>
        <v>#REF!</v>
      </c>
      <c r="R3959" s="523">
        <f t="shared" si="125"/>
        <v>0</v>
      </c>
      <c r="S3959" s="524" t="e">
        <f>Produit_Tarif_Stock!#REF!</f>
        <v>#REF!</v>
      </c>
    </row>
    <row r="3960" spans="1:19" ht="24.75" customHeight="1">
      <c r="A3960" s="228" t="e">
        <f>Produit_Tarif_Stock!#REF!</f>
        <v>#REF!</v>
      </c>
      <c r="B3960" s="118" t="e">
        <f>IF(Produit_Tarif_Stock!#REF!&lt;&gt;"",Produit_Tarif_Stock!#REF!,"")</f>
        <v>#REF!</v>
      </c>
      <c r="C3960" s="502" t="e">
        <f>IF(Produit_Tarif_Stock!#REF!&lt;&gt;"",Produit_Tarif_Stock!#REF!,"")</f>
        <v>#REF!</v>
      </c>
      <c r="D3960" s="505" t="e">
        <f>IF(Produit_Tarif_Stock!#REF!&lt;&gt;"",Produit_Tarif_Stock!#REF!,"")</f>
        <v>#REF!</v>
      </c>
      <c r="E3960" s="514" t="e">
        <f>IF(Produit_Tarif_Stock!#REF!&lt;&gt;0,Produit_Tarif_Stock!#REF!,"")</f>
        <v>#REF!</v>
      </c>
      <c r="F3960" s="2" t="e">
        <f>IF(Produit_Tarif_Stock!#REF!&lt;&gt;"",Produit_Tarif_Stock!#REF!,"")</f>
        <v>#REF!</v>
      </c>
      <c r="G3960" s="506" t="e">
        <f>IF(Produit_Tarif_Stock!#REF!&lt;&gt;0,Produit_Tarif_Stock!#REF!,"")</f>
        <v>#REF!</v>
      </c>
      <c r="I3960" s="506" t="str">
        <f t="shared" si="124"/>
        <v/>
      </c>
      <c r="J3960" s="2" t="e">
        <f>IF(Produit_Tarif_Stock!#REF!&lt;&gt;0,Produit_Tarif_Stock!#REF!,"")</f>
        <v>#REF!</v>
      </c>
      <c r="K3960" s="2" t="e">
        <f>IF(Produit_Tarif_Stock!#REF!&lt;&gt;0,Produit_Tarif_Stock!#REF!,"")</f>
        <v>#REF!</v>
      </c>
      <c r="L3960" s="114" t="e">
        <f>IF(Produit_Tarif_Stock!#REF!&lt;&gt;0,Produit_Tarif_Stock!#REF!,"")</f>
        <v>#REF!</v>
      </c>
      <c r="M3960" s="114" t="e">
        <f>IF(Produit_Tarif_Stock!#REF!&lt;&gt;0,Produit_Tarif_Stock!#REF!,"")</f>
        <v>#REF!</v>
      </c>
      <c r="N3960" s="454"/>
      <c r="P3960" s="2" t="e">
        <f>IF(Produit_Tarif_Stock!#REF!&lt;&gt;0,Produit_Tarif_Stock!#REF!,"")</f>
        <v>#REF!</v>
      </c>
      <c r="Q3960" s="518" t="e">
        <f>IF(Produit_Tarif_Stock!#REF!&lt;&gt;0,(E3960-(E3960*H3960)-Produit_Tarif_Stock!#REF!)/Produit_Tarif_Stock!#REF!*100,(E3960-(E3960*H3960)-Produit_Tarif_Stock!#REF!)/Produit_Tarif_Stock!#REF!*100)</f>
        <v>#REF!</v>
      </c>
      <c r="R3960" s="523">
        <f t="shared" si="125"/>
        <v>0</v>
      </c>
      <c r="S3960" s="524" t="e">
        <f>Produit_Tarif_Stock!#REF!</f>
        <v>#REF!</v>
      </c>
    </row>
    <row r="3961" spans="1:19" ht="24.75" customHeight="1">
      <c r="A3961" s="228" t="e">
        <f>Produit_Tarif_Stock!#REF!</f>
        <v>#REF!</v>
      </c>
      <c r="B3961" s="118" t="e">
        <f>IF(Produit_Tarif_Stock!#REF!&lt;&gt;"",Produit_Tarif_Stock!#REF!,"")</f>
        <v>#REF!</v>
      </c>
      <c r="C3961" s="502" t="e">
        <f>IF(Produit_Tarif_Stock!#REF!&lt;&gt;"",Produit_Tarif_Stock!#REF!,"")</f>
        <v>#REF!</v>
      </c>
      <c r="D3961" s="505" t="e">
        <f>IF(Produit_Tarif_Stock!#REF!&lt;&gt;"",Produit_Tarif_Stock!#REF!,"")</f>
        <v>#REF!</v>
      </c>
      <c r="E3961" s="514" t="e">
        <f>IF(Produit_Tarif_Stock!#REF!&lt;&gt;0,Produit_Tarif_Stock!#REF!,"")</f>
        <v>#REF!</v>
      </c>
      <c r="F3961" s="2" t="e">
        <f>IF(Produit_Tarif_Stock!#REF!&lt;&gt;"",Produit_Tarif_Stock!#REF!,"")</f>
        <v>#REF!</v>
      </c>
      <c r="G3961" s="506" t="e">
        <f>IF(Produit_Tarif_Stock!#REF!&lt;&gt;0,Produit_Tarif_Stock!#REF!,"")</f>
        <v>#REF!</v>
      </c>
      <c r="I3961" s="506" t="str">
        <f t="shared" si="124"/>
        <v/>
      </c>
      <c r="J3961" s="2" t="e">
        <f>IF(Produit_Tarif_Stock!#REF!&lt;&gt;0,Produit_Tarif_Stock!#REF!,"")</f>
        <v>#REF!</v>
      </c>
      <c r="K3961" s="2" t="e">
        <f>IF(Produit_Tarif_Stock!#REF!&lt;&gt;0,Produit_Tarif_Stock!#REF!,"")</f>
        <v>#REF!</v>
      </c>
      <c r="L3961" s="114" t="e">
        <f>IF(Produit_Tarif_Stock!#REF!&lt;&gt;0,Produit_Tarif_Stock!#REF!,"")</f>
        <v>#REF!</v>
      </c>
      <c r="M3961" s="114" t="e">
        <f>IF(Produit_Tarif_Stock!#REF!&lt;&gt;0,Produit_Tarif_Stock!#REF!,"")</f>
        <v>#REF!</v>
      </c>
      <c r="N3961" s="454"/>
      <c r="P3961" s="2" t="e">
        <f>IF(Produit_Tarif_Stock!#REF!&lt;&gt;0,Produit_Tarif_Stock!#REF!,"")</f>
        <v>#REF!</v>
      </c>
      <c r="Q3961" s="518" t="e">
        <f>IF(Produit_Tarif_Stock!#REF!&lt;&gt;0,(E3961-(E3961*H3961)-Produit_Tarif_Stock!#REF!)/Produit_Tarif_Stock!#REF!*100,(E3961-(E3961*H3961)-Produit_Tarif_Stock!#REF!)/Produit_Tarif_Stock!#REF!*100)</f>
        <v>#REF!</v>
      </c>
      <c r="R3961" s="523">
        <f t="shared" si="125"/>
        <v>0</v>
      </c>
      <c r="S3961" s="524" t="e">
        <f>Produit_Tarif_Stock!#REF!</f>
        <v>#REF!</v>
      </c>
    </row>
    <row r="3962" spans="1:19" ht="24.75" customHeight="1">
      <c r="A3962" s="228" t="e">
        <f>Produit_Tarif_Stock!#REF!</f>
        <v>#REF!</v>
      </c>
      <c r="B3962" s="118" t="e">
        <f>IF(Produit_Tarif_Stock!#REF!&lt;&gt;"",Produit_Tarif_Stock!#REF!,"")</f>
        <v>#REF!</v>
      </c>
      <c r="C3962" s="502" t="e">
        <f>IF(Produit_Tarif_Stock!#REF!&lt;&gt;"",Produit_Tarif_Stock!#REF!,"")</f>
        <v>#REF!</v>
      </c>
      <c r="D3962" s="505" t="e">
        <f>IF(Produit_Tarif_Stock!#REF!&lt;&gt;"",Produit_Tarif_Stock!#REF!,"")</f>
        <v>#REF!</v>
      </c>
      <c r="E3962" s="514" t="e">
        <f>IF(Produit_Tarif_Stock!#REF!&lt;&gt;0,Produit_Tarif_Stock!#REF!,"")</f>
        <v>#REF!</v>
      </c>
      <c r="F3962" s="2" t="e">
        <f>IF(Produit_Tarif_Stock!#REF!&lt;&gt;"",Produit_Tarif_Stock!#REF!,"")</f>
        <v>#REF!</v>
      </c>
      <c r="G3962" s="506" t="e">
        <f>IF(Produit_Tarif_Stock!#REF!&lt;&gt;0,Produit_Tarif_Stock!#REF!,"")</f>
        <v>#REF!</v>
      </c>
      <c r="I3962" s="506" t="str">
        <f t="shared" si="124"/>
        <v/>
      </c>
      <c r="J3962" s="2" t="e">
        <f>IF(Produit_Tarif_Stock!#REF!&lt;&gt;0,Produit_Tarif_Stock!#REF!,"")</f>
        <v>#REF!</v>
      </c>
      <c r="K3962" s="2" t="e">
        <f>IF(Produit_Tarif_Stock!#REF!&lt;&gt;0,Produit_Tarif_Stock!#REF!,"")</f>
        <v>#REF!</v>
      </c>
      <c r="L3962" s="114" t="e">
        <f>IF(Produit_Tarif_Stock!#REF!&lt;&gt;0,Produit_Tarif_Stock!#REF!,"")</f>
        <v>#REF!</v>
      </c>
      <c r="M3962" s="114" t="e">
        <f>IF(Produit_Tarif_Stock!#REF!&lt;&gt;0,Produit_Tarif_Stock!#REF!,"")</f>
        <v>#REF!</v>
      </c>
      <c r="N3962" s="454"/>
      <c r="P3962" s="2" t="e">
        <f>IF(Produit_Tarif_Stock!#REF!&lt;&gt;0,Produit_Tarif_Stock!#REF!,"")</f>
        <v>#REF!</v>
      </c>
      <c r="Q3962" s="518" t="e">
        <f>IF(Produit_Tarif_Stock!#REF!&lt;&gt;0,(E3962-(E3962*H3962)-Produit_Tarif_Stock!#REF!)/Produit_Tarif_Stock!#REF!*100,(E3962-(E3962*H3962)-Produit_Tarif_Stock!#REF!)/Produit_Tarif_Stock!#REF!*100)</f>
        <v>#REF!</v>
      </c>
      <c r="R3962" s="523">
        <f t="shared" si="125"/>
        <v>0</v>
      </c>
      <c r="S3962" s="524" t="e">
        <f>Produit_Tarif_Stock!#REF!</f>
        <v>#REF!</v>
      </c>
    </row>
    <row r="3963" spans="1:19" ht="24.75" customHeight="1">
      <c r="A3963" s="228" t="e">
        <f>Produit_Tarif_Stock!#REF!</f>
        <v>#REF!</v>
      </c>
      <c r="B3963" s="118" t="e">
        <f>IF(Produit_Tarif_Stock!#REF!&lt;&gt;"",Produit_Tarif_Stock!#REF!,"")</f>
        <v>#REF!</v>
      </c>
      <c r="C3963" s="502" t="e">
        <f>IF(Produit_Tarif_Stock!#REF!&lt;&gt;"",Produit_Tarif_Stock!#REF!,"")</f>
        <v>#REF!</v>
      </c>
      <c r="D3963" s="505" t="e">
        <f>IF(Produit_Tarif_Stock!#REF!&lt;&gt;"",Produit_Tarif_Stock!#REF!,"")</f>
        <v>#REF!</v>
      </c>
      <c r="E3963" s="514" t="e">
        <f>IF(Produit_Tarif_Stock!#REF!&lt;&gt;0,Produit_Tarif_Stock!#REF!,"")</f>
        <v>#REF!</v>
      </c>
      <c r="F3963" s="2" t="e">
        <f>IF(Produit_Tarif_Stock!#REF!&lt;&gt;"",Produit_Tarif_Stock!#REF!,"")</f>
        <v>#REF!</v>
      </c>
      <c r="G3963" s="506" t="e">
        <f>IF(Produit_Tarif_Stock!#REF!&lt;&gt;0,Produit_Tarif_Stock!#REF!,"")</f>
        <v>#REF!</v>
      </c>
      <c r="I3963" s="506" t="str">
        <f t="shared" si="124"/>
        <v/>
      </c>
      <c r="J3963" s="2" t="e">
        <f>IF(Produit_Tarif_Stock!#REF!&lt;&gt;0,Produit_Tarif_Stock!#REF!,"")</f>
        <v>#REF!</v>
      </c>
      <c r="K3963" s="2" t="e">
        <f>IF(Produit_Tarif_Stock!#REF!&lt;&gt;0,Produit_Tarif_Stock!#REF!,"")</f>
        <v>#REF!</v>
      </c>
      <c r="L3963" s="114" t="e">
        <f>IF(Produit_Tarif_Stock!#REF!&lt;&gt;0,Produit_Tarif_Stock!#REF!,"")</f>
        <v>#REF!</v>
      </c>
      <c r="M3963" s="114" t="e">
        <f>IF(Produit_Tarif_Stock!#REF!&lt;&gt;0,Produit_Tarif_Stock!#REF!,"")</f>
        <v>#REF!</v>
      </c>
      <c r="N3963" s="454"/>
      <c r="P3963" s="2" t="e">
        <f>IF(Produit_Tarif_Stock!#REF!&lt;&gt;0,Produit_Tarif_Stock!#REF!,"")</f>
        <v>#REF!</v>
      </c>
      <c r="Q3963" s="518" t="e">
        <f>IF(Produit_Tarif_Stock!#REF!&lt;&gt;0,(E3963-(E3963*H3963)-Produit_Tarif_Stock!#REF!)/Produit_Tarif_Stock!#REF!*100,(E3963-(E3963*H3963)-Produit_Tarif_Stock!#REF!)/Produit_Tarif_Stock!#REF!*100)</f>
        <v>#REF!</v>
      </c>
      <c r="R3963" s="523">
        <f t="shared" si="125"/>
        <v>0</v>
      </c>
      <c r="S3963" s="524" t="e">
        <f>Produit_Tarif_Stock!#REF!</f>
        <v>#REF!</v>
      </c>
    </row>
    <row r="3964" spans="1:19" ht="24.75" customHeight="1">
      <c r="A3964" s="228" t="e">
        <f>Produit_Tarif_Stock!#REF!</f>
        <v>#REF!</v>
      </c>
      <c r="B3964" s="118" t="e">
        <f>IF(Produit_Tarif_Stock!#REF!&lt;&gt;"",Produit_Tarif_Stock!#REF!,"")</f>
        <v>#REF!</v>
      </c>
      <c r="C3964" s="502" t="e">
        <f>IF(Produit_Tarif_Stock!#REF!&lt;&gt;"",Produit_Tarif_Stock!#REF!,"")</f>
        <v>#REF!</v>
      </c>
      <c r="D3964" s="505" t="e">
        <f>IF(Produit_Tarif_Stock!#REF!&lt;&gt;"",Produit_Tarif_Stock!#REF!,"")</f>
        <v>#REF!</v>
      </c>
      <c r="E3964" s="514" t="e">
        <f>IF(Produit_Tarif_Stock!#REF!&lt;&gt;0,Produit_Tarif_Stock!#REF!,"")</f>
        <v>#REF!</v>
      </c>
      <c r="F3964" s="2" t="e">
        <f>IF(Produit_Tarif_Stock!#REF!&lt;&gt;"",Produit_Tarif_Stock!#REF!,"")</f>
        <v>#REF!</v>
      </c>
      <c r="G3964" s="506" t="e">
        <f>IF(Produit_Tarif_Stock!#REF!&lt;&gt;0,Produit_Tarif_Stock!#REF!,"")</f>
        <v>#REF!</v>
      </c>
      <c r="I3964" s="506" t="str">
        <f t="shared" si="124"/>
        <v/>
      </c>
      <c r="J3964" s="2" t="e">
        <f>IF(Produit_Tarif_Stock!#REF!&lt;&gt;0,Produit_Tarif_Stock!#REF!,"")</f>
        <v>#REF!</v>
      </c>
      <c r="K3964" s="2" t="e">
        <f>IF(Produit_Tarif_Stock!#REF!&lt;&gt;0,Produit_Tarif_Stock!#REF!,"")</f>
        <v>#REF!</v>
      </c>
      <c r="L3964" s="114" t="e">
        <f>IF(Produit_Tarif_Stock!#REF!&lt;&gt;0,Produit_Tarif_Stock!#REF!,"")</f>
        <v>#REF!</v>
      </c>
      <c r="M3964" s="114" t="e">
        <f>IF(Produit_Tarif_Stock!#REF!&lt;&gt;0,Produit_Tarif_Stock!#REF!,"")</f>
        <v>#REF!</v>
      </c>
      <c r="N3964" s="454"/>
      <c r="P3964" s="2" t="e">
        <f>IF(Produit_Tarif_Stock!#REF!&lt;&gt;0,Produit_Tarif_Stock!#REF!,"")</f>
        <v>#REF!</v>
      </c>
      <c r="Q3964" s="518" t="e">
        <f>IF(Produit_Tarif_Stock!#REF!&lt;&gt;0,(E3964-(E3964*H3964)-Produit_Tarif_Stock!#REF!)/Produit_Tarif_Stock!#REF!*100,(E3964-(E3964*H3964)-Produit_Tarif_Stock!#REF!)/Produit_Tarif_Stock!#REF!*100)</f>
        <v>#REF!</v>
      </c>
      <c r="R3964" s="523">
        <f t="shared" si="125"/>
        <v>0</v>
      </c>
      <c r="S3964" s="524" t="e">
        <f>Produit_Tarif_Stock!#REF!</f>
        <v>#REF!</v>
      </c>
    </row>
    <row r="3965" spans="1:19" ht="24.75" customHeight="1">
      <c r="A3965" s="228" t="e">
        <f>Produit_Tarif_Stock!#REF!</f>
        <v>#REF!</v>
      </c>
      <c r="B3965" s="118" t="e">
        <f>IF(Produit_Tarif_Stock!#REF!&lt;&gt;"",Produit_Tarif_Stock!#REF!,"")</f>
        <v>#REF!</v>
      </c>
      <c r="C3965" s="502" t="e">
        <f>IF(Produit_Tarif_Stock!#REF!&lt;&gt;"",Produit_Tarif_Stock!#REF!,"")</f>
        <v>#REF!</v>
      </c>
      <c r="D3965" s="505" t="e">
        <f>IF(Produit_Tarif_Stock!#REF!&lt;&gt;"",Produit_Tarif_Stock!#REF!,"")</f>
        <v>#REF!</v>
      </c>
      <c r="E3965" s="514" t="e">
        <f>IF(Produit_Tarif_Stock!#REF!&lt;&gt;0,Produit_Tarif_Stock!#REF!,"")</f>
        <v>#REF!</v>
      </c>
      <c r="F3965" s="2" t="e">
        <f>IF(Produit_Tarif_Stock!#REF!&lt;&gt;"",Produit_Tarif_Stock!#REF!,"")</f>
        <v>#REF!</v>
      </c>
      <c r="G3965" s="506" t="e">
        <f>IF(Produit_Tarif_Stock!#REF!&lt;&gt;0,Produit_Tarif_Stock!#REF!,"")</f>
        <v>#REF!</v>
      </c>
      <c r="I3965" s="506" t="str">
        <f t="shared" si="124"/>
        <v/>
      </c>
      <c r="J3965" s="2" t="e">
        <f>IF(Produit_Tarif_Stock!#REF!&lt;&gt;0,Produit_Tarif_Stock!#REF!,"")</f>
        <v>#REF!</v>
      </c>
      <c r="K3965" s="2" t="e">
        <f>IF(Produit_Tarif_Stock!#REF!&lt;&gt;0,Produit_Tarif_Stock!#REF!,"")</f>
        <v>#REF!</v>
      </c>
      <c r="L3965" s="114" t="e">
        <f>IF(Produit_Tarif_Stock!#REF!&lt;&gt;0,Produit_Tarif_Stock!#REF!,"")</f>
        <v>#REF!</v>
      </c>
      <c r="M3965" s="114" t="e">
        <f>IF(Produit_Tarif_Stock!#REF!&lt;&gt;0,Produit_Tarif_Stock!#REF!,"")</f>
        <v>#REF!</v>
      </c>
      <c r="N3965" s="454"/>
      <c r="P3965" s="2" t="e">
        <f>IF(Produit_Tarif_Stock!#REF!&lt;&gt;0,Produit_Tarif_Stock!#REF!,"")</f>
        <v>#REF!</v>
      </c>
      <c r="Q3965" s="518" t="e">
        <f>IF(Produit_Tarif_Stock!#REF!&lt;&gt;0,(E3965-(E3965*H3965)-Produit_Tarif_Stock!#REF!)/Produit_Tarif_Stock!#REF!*100,(E3965-(E3965*H3965)-Produit_Tarif_Stock!#REF!)/Produit_Tarif_Stock!#REF!*100)</f>
        <v>#REF!</v>
      </c>
      <c r="R3965" s="523">
        <f t="shared" si="125"/>
        <v>0</v>
      </c>
      <c r="S3965" s="524" t="e">
        <f>Produit_Tarif_Stock!#REF!</f>
        <v>#REF!</v>
      </c>
    </row>
    <row r="3966" spans="1:19" ht="24.75" customHeight="1">
      <c r="A3966" s="228" t="e">
        <f>Produit_Tarif_Stock!#REF!</f>
        <v>#REF!</v>
      </c>
      <c r="B3966" s="118" t="e">
        <f>IF(Produit_Tarif_Stock!#REF!&lt;&gt;"",Produit_Tarif_Stock!#REF!,"")</f>
        <v>#REF!</v>
      </c>
      <c r="C3966" s="502" t="e">
        <f>IF(Produit_Tarif_Stock!#REF!&lt;&gt;"",Produit_Tarif_Stock!#REF!,"")</f>
        <v>#REF!</v>
      </c>
      <c r="D3966" s="505" t="e">
        <f>IF(Produit_Tarif_Stock!#REF!&lt;&gt;"",Produit_Tarif_Stock!#REF!,"")</f>
        <v>#REF!</v>
      </c>
      <c r="E3966" s="514" t="e">
        <f>IF(Produit_Tarif_Stock!#REF!&lt;&gt;0,Produit_Tarif_Stock!#REF!,"")</f>
        <v>#REF!</v>
      </c>
      <c r="F3966" s="2" t="e">
        <f>IF(Produit_Tarif_Stock!#REF!&lt;&gt;"",Produit_Tarif_Stock!#REF!,"")</f>
        <v>#REF!</v>
      </c>
      <c r="G3966" s="506" t="e">
        <f>IF(Produit_Tarif_Stock!#REF!&lt;&gt;0,Produit_Tarif_Stock!#REF!,"")</f>
        <v>#REF!</v>
      </c>
      <c r="I3966" s="506" t="str">
        <f t="shared" si="124"/>
        <v/>
      </c>
      <c r="J3966" s="2" t="e">
        <f>IF(Produit_Tarif_Stock!#REF!&lt;&gt;0,Produit_Tarif_Stock!#REF!,"")</f>
        <v>#REF!</v>
      </c>
      <c r="K3966" s="2" t="e">
        <f>IF(Produit_Tarif_Stock!#REF!&lt;&gt;0,Produit_Tarif_Stock!#REF!,"")</f>
        <v>#REF!</v>
      </c>
      <c r="L3966" s="114" t="e">
        <f>IF(Produit_Tarif_Stock!#REF!&lt;&gt;0,Produit_Tarif_Stock!#REF!,"")</f>
        <v>#REF!</v>
      </c>
      <c r="M3966" s="114" t="e">
        <f>IF(Produit_Tarif_Stock!#REF!&lt;&gt;0,Produit_Tarif_Stock!#REF!,"")</f>
        <v>#REF!</v>
      </c>
      <c r="N3966" s="454"/>
      <c r="P3966" s="2" t="e">
        <f>IF(Produit_Tarif_Stock!#REF!&lt;&gt;0,Produit_Tarif_Stock!#REF!,"")</f>
        <v>#REF!</v>
      </c>
      <c r="Q3966" s="518" t="e">
        <f>IF(Produit_Tarif_Stock!#REF!&lt;&gt;0,(E3966-(E3966*H3966)-Produit_Tarif_Stock!#REF!)/Produit_Tarif_Stock!#REF!*100,(E3966-(E3966*H3966)-Produit_Tarif_Stock!#REF!)/Produit_Tarif_Stock!#REF!*100)</f>
        <v>#REF!</v>
      </c>
      <c r="R3966" s="523">
        <f t="shared" si="125"/>
        <v>0</v>
      </c>
      <c r="S3966" s="524" t="e">
        <f>Produit_Tarif_Stock!#REF!</f>
        <v>#REF!</v>
      </c>
    </row>
    <row r="3967" spans="1:19" ht="24.75" customHeight="1">
      <c r="A3967" s="228" t="e">
        <f>Produit_Tarif_Stock!#REF!</f>
        <v>#REF!</v>
      </c>
      <c r="B3967" s="118" t="e">
        <f>IF(Produit_Tarif_Stock!#REF!&lt;&gt;"",Produit_Tarif_Stock!#REF!,"")</f>
        <v>#REF!</v>
      </c>
      <c r="C3967" s="502" t="e">
        <f>IF(Produit_Tarif_Stock!#REF!&lt;&gt;"",Produit_Tarif_Stock!#REF!,"")</f>
        <v>#REF!</v>
      </c>
      <c r="D3967" s="505" t="e">
        <f>IF(Produit_Tarif_Stock!#REF!&lt;&gt;"",Produit_Tarif_Stock!#REF!,"")</f>
        <v>#REF!</v>
      </c>
      <c r="E3967" s="514" t="e">
        <f>IF(Produit_Tarif_Stock!#REF!&lt;&gt;0,Produit_Tarif_Stock!#REF!,"")</f>
        <v>#REF!</v>
      </c>
      <c r="F3967" s="2" t="e">
        <f>IF(Produit_Tarif_Stock!#REF!&lt;&gt;"",Produit_Tarif_Stock!#REF!,"")</f>
        <v>#REF!</v>
      </c>
      <c r="G3967" s="506" t="e">
        <f>IF(Produit_Tarif_Stock!#REF!&lt;&gt;0,Produit_Tarif_Stock!#REF!,"")</f>
        <v>#REF!</v>
      </c>
      <c r="I3967" s="506" t="str">
        <f t="shared" si="124"/>
        <v/>
      </c>
      <c r="J3967" s="2" t="e">
        <f>IF(Produit_Tarif_Stock!#REF!&lt;&gt;0,Produit_Tarif_Stock!#REF!,"")</f>
        <v>#REF!</v>
      </c>
      <c r="K3967" s="2" t="e">
        <f>IF(Produit_Tarif_Stock!#REF!&lt;&gt;0,Produit_Tarif_Stock!#REF!,"")</f>
        <v>#REF!</v>
      </c>
      <c r="L3967" s="114" t="e">
        <f>IF(Produit_Tarif_Stock!#REF!&lt;&gt;0,Produit_Tarif_Stock!#REF!,"")</f>
        <v>#REF!</v>
      </c>
      <c r="M3967" s="114" t="e">
        <f>IF(Produit_Tarif_Stock!#REF!&lt;&gt;0,Produit_Tarif_Stock!#REF!,"")</f>
        <v>#REF!</v>
      </c>
      <c r="N3967" s="454"/>
      <c r="P3967" s="2" t="e">
        <f>IF(Produit_Tarif_Stock!#REF!&lt;&gt;0,Produit_Tarif_Stock!#REF!,"")</f>
        <v>#REF!</v>
      </c>
      <c r="Q3967" s="518" t="e">
        <f>IF(Produit_Tarif_Stock!#REF!&lt;&gt;0,(E3967-(E3967*H3967)-Produit_Tarif_Stock!#REF!)/Produit_Tarif_Stock!#REF!*100,(E3967-(E3967*H3967)-Produit_Tarif_Stock!#REF!)/Produit_Tarif_Stock!#REF!*100)</f>
        <v>#REF!</v>
      </c>
      <c r="R3967" s="523">
        <f t="shared" si="125"/>
        <v>0</v>
      </c>
      <c r="S3967" s="524" t="e">
        <f>Produit_Tarif_Stock!#REF!</f>
        <v>#REF!</v>
      </c>
    </row>
    <row r="3968" spans="1:19" ht="24.75" customHeight="1">
      <c r="A3968" s="228" t="e">
        <f>Produit_Tarif_Stock!#REF!</f>
        <v>#REF!</v>
      </c>
      <c r="B3968" s="118" t="e">
        <f>IF(Produit_Tarif_Stock!#REF!&lt;&gt;"",Produit_Tarif_Stock!#REF!,"")</f>
        <v>#REF!</v>
      </c>
      <c r="C3968" s="502" t="e">
        <f>IF(Produit_Tarif_Stock!#REF!&lt;&gt;"",Produit_Tarif_Stock!#REF!,"")</f>
        <v>#REF!</v>
      </c>
      <c r="D3968" s="505" t="e">
        <f>IF(Produit_Tarif_Stock!#REF!&lt;&gt;"",Produit_Tarif_Stock!#REF!,"")</f>
        <v>#REF!</v>
      </c>
      <c r="E3968" s="514" t="e">
        <f>IF(Produit_Tarif_Stock!#REF!&lt;&gt;0,Produit_Tarif_Stock!#REF!,"")</f>
        <v>#REF!</v>
      </c>
      <c r="F3968" s="2" t="e">
        <f>IF(Produit_Tarif_Stock!#REF!&lt;&gt;"",Produit_Tarif_Stock!#REF!,"")</f>
        <v>#REF!</v>
      </c>
      <c r="G3968" s="506" t="e">
        <f>IF(Produit_Tarif_Stock!#REF!&lt;&gt;0,Produit_Tarif_Stock!#REF!,"")</f>
        <v>#REF!</v>
      </c>
      <c r="I3968" s="506" t="str">
        <f t="shared" si="124"/>
        <v/>
      </c>
      <c r="J3968" s="2" t="e">
        <f>IF(Produit_Tarif_Stock!#REF!&lt;&gt;0,Produit_Tarif_Stock!#REF!,"")</f>
        <v>#REF!</v>
      </c>
      <c r="K3968" s="2" t="e">
        <f>IF(Produit_Tarif_Stock!#REF!&lt;&gt;0,Produit_Tarif_Stock!#REF!,"")</f>
        <v>#REF!</v>
      </c>
      <c r="L3968" s="114" t="e">
        <f>IF(Produit_Tarif_Stock!#REF!&lt;&gt;0,Produit_Tarif_Stock!#REF!,"")</f>
        <v>#REF!</v>
      </c>
      <c r="M3968" s="114" t="e">
        <f>IF(Produit_Tarif_Stock!#REF!&lt;&gt;0,Produit_Tarif_Stock!#REF!,"")</f>
        <v>#REF!</v>
      </c>
      <c r="N3968" s="454"/>
      <c r="P3968" s="2" t="e">
        <f>IF(Produit_Tarif_Stock!#REF!&lt;&gt;0,Produit_Tarif_Stock!#REF!,"")</f>
        <v>#REF!</v>
      </c>
      <c r="Q3968" s="518" t="e">
        <f>IF(Produit_Tarif_Stock!#REF!&lt;&gt;0,(E3968-(E3968*H3968)-Produit_Tarif_Stock!#REF!)/Produit_Tarif_Stock!#REF!*100,(E3968-(E3968*H3968)-Produit_Tarif_Stock!#REF!)/Produit_Tarif_Stock!#REF!*100)</f>
        <v>#REF!</v>
      </c>
      <c r="R3968" s="523">
        <f t="shared" si="125"/>
        <v>0</v>
      </c>
      <c r="S3968" s="524" t="e">
        <f>Produit_Tarif_Stock!#REF!</f>
        <v>#REF!</v>
      </c>
    </row>
    <row r="3969" spans="1:19" ht="24.75" customHeight="1">
      <c r="A3969" s="228" t="e">
        <f>Produit_Tarif_Stock!#REF!</f>
        <v>#REF!</v>
      </c>
      <c r="B3969" s="118" t="e">
        <f>IF(Produit_Tarif_Stock!#REF!&lt;&gt;"",Produit_Tarif_Stock!#REF!,"")</f>
        <v>#REF!</v>
      </c>
      <c r="C3969" s="502" t="e">
        <f>IF(Produit_Tarif_Stock!#REF!&lt;&gt;"",Produit_Tarif_Stock!#REF!,"")</f>
        <v>#REF!</v>
      </c>
      <c r="D3969" s="505" t="e">
        <f>IF(Produit_Tarif_Stock!#REF!&lt;&gt;"",Produit_Tarif_Stock!#REF!,"")</f>
        <v>#REF!</v>
      </c>
      <c r="E3969" s="514" t="e">
        <f>IF(Produit_Tarif_Stock!#REF!&lt;&gt;0,Produit_Tarif_Stock!#REF!,"")</f>
        <v>#REF!</v>
      </c>
      <c r="F3969" s="2" t="e">
        <f>IF(Produit_Tarif_Stock!#REF!&lt;&gt;"",Produit_Tarif_Stock!#REF!,"")</f>
        <v>#REF!</v>
      </c>
      <c r="G3969" s="506" t="e">
        <f>IF(Produit_Tarif_Stock!#REF!&lt;&gt;0,Produit_Tarif_Stock!#REF!,"")</f>
        <v>#REF!</v>
      </c>
      <c r="I3969" s="506" t="str">
        <f t="shared" si="124"/>
        <v/>
      </c>
      <c r="J3969" s="2" t="e">
        <f>IF(Produit_Tarif_Stock!#REF!&lt;&gt;0,Produit_Tarif_Stock!#REF!,"")</f>
        <v>#REF!</v>
      </c>
      <c r="K3969" s="2" t="e">
        <f>IF(Produit_Tarif_Stock!#REF!&lt;&gt;0,Produit_Tarif_Stock!#REF!,"")</f>
        <v>#REF!</v>
      </c>
      <c r="L3969" s="114" t="e">
        <f>IF(Produit_Tarif_Stock!#REF!&lt;&gt;0,Produit_Tarif_Stock!#REF!,"")</f>
        <v>#REF!</v>
      </c>
      <c r="M3969" s="114" t="e">
        <f>IF(Produit_Tarif_Stock!#REF!&lt;&gt;0,Produit_Tarif_Stock!#REF!,"")</f>
        <v>#REF!</v>
      </c>
      <c r="N3969" s="454"/>
      <c r="P3969" s="2" t="e">
        <f>IF(Produit_Tarif_Stock!#REF!&lt;&gt;0,Produit_Tarif_Stock!#REF!,"")</f>
        <v>#REF!</v>
      </c>
      <c r="Q3969" s="518" t="e">
        <f>IF(Produit_Tarif_Stock!#REF!&lt;&gt;0,(E3969-(E3969*H3969)-Produit_Tarif_Stock!#REF!)/Produit_Tarif_Stock!#REF!*100,(E3969-(E3969*H3969)-Produit_Tarif_Stock!#REF!)/Produit_Tarif_Stock!#REF!*100)</f>
        <v>#REF!</v>
      </c>
      <c r="R3969" s="523">
        <f t="shared" si="125"/>
        <v>0</v>
      </c>
      <c r="S3969" s="524" t="e">
        <f>Produit_Tarif_Stock!#REF!</f>
        <v>#REF!</v>
      </c>
    </row>
    <row r="3970" spans="1:19" ht="24.75" customHeight="1">
      <c r="A3970" s="228" t="e">
        <f>Produit_Tarif_Stock!#REF!</f>
        <v>#REF!</v>
      </c>
      <c r="B3970" s="118" t="e">
        <f>IF(Produit_Tarif_Stock!#REF!&lt;&gt;"",Produit_Tarif_Stock!#REF!,"")</f>
        <v>#REF!</v>
      </c>
      <c r="C3970" s="502" t="e">
        <f>IF(Produit_Tarif_Stock!#REF!&lt;&gt;"",Produit_Tarif_Stock!#REF!,"")</f>
        <v>#REF!</v>
      </c>
      <c r="D3970" s="505" t="e">
        <f>IF(Produit_Tarif_Stock!#REF!&lt;&gt;"",Produit_Tarif_Stock!#REF!,"")</f>
        <v>#REF!</v>
      </c>
      <c r="E3970" s="514" t="e">
        <f>IF(Produit_Tarif_Stock!#REF!&lt;&gt;0,Produit_Tarif_Stock!#REF!,"")</f>
        <v>#REF!</v>
      </c>
      <c r="F3970" s="2" t="e">
        <f>IF(Produit_Tarif_Stock!#REF!&lt;&gt;"",Produit_Tarif_Stock!#REF!,"")</f>
        <v>#REF!</v>
      </c>
      <c r="G3970" s="506" t="e">
        <f>IF(Produit_Tarif_Stock!#REF!&lt;&gt;0,Produit_Tarif_Stock!#REF!,"")</f>
        <v>#REF!</v>
      </c>
      <c r="I3970" s="506" t="str">
        <f t="shared" si="124"/>
        <v/>
      </c>
      <c r="J3970" s="2" t="e">
        <f>IF(Produit_Tarif_Stock!#REF!&lt;&gt;0,Produit_Tarif_Stock!#REF!,"")</f>
        <v>#REF!</v>
      </c>
      <c r="K3970" s="2" t="e">
        <f>IF(Produit_Tarif_Stock!#REF!&lt;&gt;0,Produit_Tarif_Stock!#REF!,"")</f>
        <v>#REF!</v>
      </c>
      <c r="L3970" s="114" t="e">
        <f>IF(Produit_Tarif_Stock!#REF!&lt;&gt;0,Produit_Tarif_Stock!#REF!,"")</f>
        <v>#REF!</v>
      </c>
      <c r="M3970" s="114" t="e">
        <f>IF(Produit_Tarif_Stock!#REF!&lt;&gt;0,Produit_Tarif_Stock!#REF!,"")</f>
        <v>#REF!</v>
      </c>
      <c r="N3970" s="454"/>
      <c r="P3970" s="2" t="e">
        <f>IF(Produit_Tarif_Stock!#REF!&lt;&gt;0,Produit_Tarif_Stock!#REF!,"")</f>
        <v>#REF!</v>
      </c>
      <c r="Q3970" s="518" t="e">
        <f>IF(Produit_Tarif_Stock!#REF!&lt;&gt;0,(E3970-(E3970*H3970)-Produit_Tarif_Stock!#REF!)/Produit_Tarif_Stock!#REF!*100,(E3970-(E3970*H3970)-Produit_Tarif_Stock!#REF!)/Produit_Tarif_Stock!#REF!*100)</f>
        <v>#REF!</v>
      </c>
      <c r="R3970" s="523">
        <f t="shared" si="125"/>
        <v>0</v>
      </c>
      <c r="S3970" s="524" t="e">
        <f>Produit_Tarif_Stock!#REF!</f>
        <v>#REF!</v>
      </c>
    </row>
    <row r="3971" spans="1:19" ht="24.75" customHeight="1">
      <c r="A3971" s="228" t="e">
        <f>Produit_Tarif_Stock!#REF!</f>
        <v>#REF!</v>
      </c>
      <c r="B3971" s="118" t="e">
        <f>IF(Produit_Tarif_Stock!#REF!&lt;&gt;"",Produit_Tarif_Stock!#REF!,"")</f>
        <v>#REF!</v>
      </c>
      <c r="C3971" s="502" t="e">
        <f>IF(Produit_Tarif_Stock!#REF!&lt;&gt;"",Produit_Tarif_Stock!#REF!,"")</f>
        <v>#REF!</v>
      </c>
      <c r="D3971" s="505" t="e">
        <f>IF(Produit_Tarif_Stock!#REF!&lt;&gt;"",Produit_Tarif_Stock!#REF!,"")</f>
        <v>#REF!</v>
      </c>
      <c r="E3971" s="514" t="e">
        <f>IF(Produit_Tarif_Stock!#REF!&lt;&gt;0,Produit_Tarif_Stock!#REF!,"")</f>
        <v>#REF!</v>
      </c>
      <c r="F3971" s="2" t="e">
        <f>IF(Produit_Tarif_Stock!#REF!&lt;&gt;"",Produit_Tarif_Stock!#REF!,"")</f>
        <v>#REF!</v>
      </c>
      <c r="G3971" s="506" t="e">
        <f>IF(Produit_Tarif_Stock!#REF!&lt;&gt;0,Produit_Tarif_Stock!#REF!,"")</f>
        <v>#REF!</v>
      </c>
      <c r="I3971" s="506" t="str">
        <f t="shared" si="124"/>
        <v/>
      </c>
      <c r="J3971" s="2" t="e">
        <f>IF(Produit_Tarif_Stock!#REF!&lt;&gt;0,Produit_Tarif_Stock!#REF!,"")</f>
        <v>#REF!</v>
      </c>
      <c r="K3971" s="2" t="e">
        <f>IF(Produit_Tarif_Stock!#REF!&lt;&gt;0,Produit_Tarif_Stock!#REF!,"")</f>
        <v>#REF!</v>
      </c>
      <c r="L3971" s="114" t="e">
        <f>IF(Produit_Tarif_Stock!#REF!&lt;&gt;0,Produit_Tarif_Stock!#REF!,"")</f>
        <v>#REF!</v>
      </c>
      <c r="M3971" s="114" t="e">
        <f>IF(Produit_Tarif_Stock!#REF!&lt;&gt;0,Produit_Tarif_Stock!#REF!,"")</f>
        <v>#REF!</v>
      </c>
      <c r="N3971" s="454"/>
      <c r="P3971" s="2" t="e">
        <f>IF(Produit_Tarif_Stock!#REF!&lt;&gt;0,Produit_Tarif_Stock!#REF!,"")</f>
        <v>#REF!</v>
      </c>
      <c r="Q3971" s="518" t="e">
        <f>IF(Produit_Tarif_Stock!#REF!&lt;&gt;0,(E3971-(E3971*H3971)-Produit_Tarif_Stock!#REF!)/Produit_Tarif_Stock!#REF!*100,(E3971-(E3971*H3971)-Produit_Tarif_Stock!#REF!)/Produit_Tarif_Stock!#REF!*100)</f>
        <v>#REF!</v>
      </c>
      <c r="R3971" s="523">
        <f t="shared" si="125"/>
        <v>0</v>
      </c>
      <c r="S3971" s="524" t="e">
        <f>Produit_Tarif_Stock!#REF!</f>
        <v>#REF!</v>
      </c>
    </row>
    <row r="3972" spans="1:19" ht="24.75" customHeight="1">
      <c r="A3972" s="228" t="e">
        <f>Produit_Tarif_Stock!#REF!</f>
        <v>#REF!</v>
      </c>
      <c r="B3972" s="118" t="e">
        <f>IF(Produit_Tarif_Stock!#REF!&lt;&gt;"",Produit_Tarif_Stock!#REF!,"")</f>
        <v>#REF!</v>
      </c>
      <c r="C3972" s="502" t="e">
        <f>IF(Produit_Tarif_Stock!#REF!&lt;&gt;"",Produit_Tarif_Stock!#REF!,"")</f>
        <v>#REF!</v>
      </c>
      <c r="D3972" s="505" t="e">
        <f>IF(Produit_Tarif_Stock!#REF!&lt;&gt;"",Produit_Tarif_Stock!#REF!,"")</f>
        <v>#REF!</v>
      </c>
      <c r="E3972" s="514" t="e">
        <f>IF(Produit_Tarif_Stock!#REF!&lt;&gt;0,Produit_Tarif_Stock!#REF!,"")</f>
        <v>#REF!</v>
      </c>
      <c r="F3972" s="2" t="e">
        <f>IF(Produit_Tarif_Stock!#REF!&lt;&gt;"",Produit_Tarif_Stock!#REF!,"")</f>
        <v>#REF!</v>
      </c>
      <c r="G3972" s="506" t="e">
        <f>IF(Produit_Tarif_Stock!#REF!&lt;&gt;0,Produit_Tarif_Stock!#REF!,"")</f>
        <v>#REF!</v>
      </c>
      <c r="I3972" s="506" t="str">
        <f t="shared" si="124"/>
        <v/>
      </c>
      <c r="J3972" s="2" t="e">
        <f>IF(Produit_Tarif_Stock!#REF!&lt;&gt;0,Produit_Tarif_Stock!#REF!,"")</f>
        <v>#REF!</v>
      </c>
      <c r="K3972" s="2" t="e">
        <f>IF(Produit_Tarif_Stock!#REF!&lt;&gt;0,Produit_Tarif_Stock!#REF!,"")</f>
        <v>#REF!</v>
      </c>
      <c r="L3972" s="114" t="e">
        <f>IF(Produit_Tarif_Stock!#REF!&lt;&gt;0,Produit_Tarif_Stock!#REF!,"")</f>
        <v>#REF!</v>
      </c>
      <c r="M3972" s="114" t="e">
        <f>IF(Produit_Tarif_Stock!#REF!&lt;&gt;0,Produit_Tarif_Stock!#REF!,"")</f>
        <v>#REF!</v>
      </c>
      <c r="N3972" s="454"/>
      <c r="P3972" s="2" t="e">
        <f>IF(Produit_Tarif_Stock!#REF!&lt;&gt;0,Produit_Tarif_Stock!#REF!,"")</f>
        <v>#REF!</v>
      </c>
      <c r="Q3972" s="518" t="e">
        <f>IF(Produit_Tarif_Stock!#REF!&lt;&gt;0,(E3972-(E3972*H3972)-Produit_Tarif_Stock!#REF!)/Produit_Tarif_Stock!#REF!*100,(E3972-(E3972*H3972)-Produit_Tarif_Stock!#REF!)/Produit_Tarif_Stock!#REF!*100)</f>
        <v>#REF!</v>
      </c>
      <c r="R3972" s="523">
        <f t="shared" si="125"/>
        <v>0</v>
      </c>
      <c r="S3972" s="524" t="e">
        <f>Produit_Tarif_Stock!#REF!</f>
        <v>#REF!</v>
      </c>
    </row>
    <row r="3973" spans="1:19" ht="24.75" customHeight="1">
      <c r="A3973" s="228" t="e">
        <f>Produit_Tarif_Stock!#REF!</f>
        <v>#REF!</v>
      </c>
      <c r="B3973" s="118" t="e">
        <f>IF(Produit_Tarif_Stock!#REF!&lt;&gt;"",Produit_Tarif_Stock!#REF!,"")</f>
        <v>#REF!</v>
      </c>
      <c r="C3973" s="502" t="e">
        <f>IF(Produit_Tarif_Stock!#REF!&lt;&gt;"",Produit_Tarif_Stock!#REF!,"")</f>
        <v>#REF!</v>
      </c>
      <c r="D3973" s="505" t="e">
        <f>IF(Produit_Tarif_Stock!#REF!&lt;&gt;"",Produit_Tarif_Stock!#REF!,"")</f>
        <v>#REF!</v>
      </c>
      <c r="E3973" s="514" t="e">
        <f>IF(Produit_Tarif_Stock!#REF!&lt;&gt;0,Produit_Tarif_Stock!#REF!,"")</f>
        <v>#REF!</v>
      </c>
      <c r="F3973" s="2" t="e">
        <f>IF(Produit_Tarif_Stock!#REF!&lt;&gt;"",Produit_Tarif_Stock!#REF!,"")</f>
        <v>#REF!</v>
      </c>
      <c r="G3973" s="506" t="e">
        <f>IF(Produit_Tarif_Stock!#REF!&lt;&gt;0,Produit_Tarif_Stock!#REF!,"")</f>
        <v>#REF!</v>
      </c>
      <c r="I3973" s="506" t="str">
        <f t="shared" si="124"/>
        <v/>
      </c>
      <c r="J3973" s="2" t="e">
        <f>IF(Produit_Tarif_Stock!#REF!&lt;&gt;0,Produit_Tarif_Stock!#REF!,"")</f>
        <v>#REF!</v>
      </c>
      <c r="K3973" s="2" t="e">
        <f>IF(Produit_Tarif_Stock!#REF!&lt;&gt;0,Produit_Tarif_Stock!#REF!,"")</f>
        <v>#REF!</v>
      </c>
      <c r="L3973" s="114" t="e">
        <f>IF(Produit_Tarif_Stock!#REF!&lt;&gt;0,Produit_Tarif_Stock!#REF!,"")</f>
        <v>#REF!</v>
      </c>
      <c r="M3973" s="114" t="e">
        <f>IF(Produit_Tarif_Stock!#REF!&lt;&gt;0,Produit_Tarif_Stock!#REF!,"")</f>
        <v>#REF!</v>
      </c>
      <c r="N3973" s="454"/>
      <c r="P3973" s="2" t="e">
        <f>IF(Produit_Tarif_Stock!#REF!&lt;&gt;0,Produit_Tarif_Stock!#REF!,"")</f>
        <v>#REF!</v>
      </c>
      <c r="Q3973" s="518" t="e">
        <f>IF(Produit_Tarif_Stock!#REF!&lt;&gt;0,(E3973-(E3973*H3973)-Produit_Tarif_Stock!#REF!)/Produit_Tarif_Stock!#REF!*100,(E3973-(E3973*H3973)-Produit_Tarif_Stock!#REF!)/Produit_Tarif_Stock!#REF!*100)</f>
        <v>#REF!</v>
      </c>
      <c r="R3973" s="523">
        <f t="shared" si="125"/>
        <v>0</v>
      </c>
      <c r="S3973" s="524" t="e">
        <f>Produit_Tarif_Stock!#REF!</f>
        <v>#REF!</v>
      </c>
    </row>
    <row r="3974" spans="1:19" ht="24.75" customHeight="1">
      <c r="A3974" s="228" t="e">
        <f>Produit_Tarif_Stock!#REF!</f>
        <v>#REF!</v>
      </c>
      <c r="B3974" s="118" t="e">
        <f>IF(Produit_Tarif_Stock!#REF!&lt;&gt;"",Produit_Tarif_Stock!#REF!,"")</f>
        <v>#REF!</v>
      </c>
      <c r="C3974" s="502" t="e">
        <f>IF(Produit_Tarif_Stock!#REF!&lt;&gt;"",Produit_Tarif_Stock!#REF!,"")</f>
        <v>#REF!</v>
      </c>
      <c r="D3974" s="505" t="e">
        <f>IF(Produit_Tarif_Stock!#REF!&lt;&gt;"",Produit_Tarif_Stock!#REF!,"")</f>
        <v>#REF!</v>
      </c>
      <c r="E3974" s="514" t="e">
        <f>IF(Produit_Tarif_Stock!#REF!&lt;&gt;0,Produit_Tarif_Stock!#REF!,"")</f>
        <v>#REF!</v>
      </c>
      <c r="F3974" s="2" t="e">
        <f>IF(Produit_Tarif_Stock!#REF!&lt;&gt;"",Produit_Tarif_Stock!#REF!,"")</f>
        <v>#REF!</v>
      </c>
      <c r="G3974" s="506" t="e">
        <f>IF(Produit_Tarif_Stock!#REF!&lt;&gt;0,Produit_Tarif_Stock!#REF!,"")</f>
        <v>#REF!</v>
      </c>
      <c r="I3974" s="506" t="str">
        <f t="shared" si="124"/>
        <v/>
      </c>
      <c r="J3974" s="2" t="e">
        <f>IF(Produit_Tarif_Stock!#REF!&lt;&gt;0,Produit_Tarif_Stock!#REF!,"")</f>
        <v>#REF!</v>
      </c>
      <c r="K3974" s="2" t="e">
        <f>IF(Produit_Tarif_Stock!#REF!&lt;&gt;0,Produit_Tarif_Stock!#REF!,"")</f>
        <v>#REF!</v>
      </c>
      <c r="L3974" s="114" t="e">
        <f>IF(Produit_Tarif_Stock!#REF!&lt;&gt;0,Produit_Tarif_Stock!#REF!,"")</f>
        <v>#REF!</v>
      </c>
      <c r="M3974" s="114" t="e">
        <f>IF(Produit_Tarif_Stock!#REF!&lt;&gt;0,Produit_Tarif_Stock!#REF!,"")</f>
        <v>#REF!</v>
      </c>
      <c r="N3974" s="454"/>
      <c r="P3974" s="2" t="e">
        <f>IF(Produit_Tarif_Stock!#REF!&lt;&gt;0,Produit_Tarif_Stock!#REF!,"")</f>
        <v>#REF!</v>
      </c>
      <c r="Q3974" s="518" t="e">
        <f>IF(Produit_Tarif_Stock!#REF!&lt;&gt;0,(E3974-(E3974*H3974)-Produit_Tarif_Stock!#REF!)/Produit_Tarif_Stock!#REF!*100,(E3974-(E3974*H3974)-Produit_Tarif_Stock!#REF!)/Produit_Tarif_Stock!#REF!*100)</f>
        <v>#REF!</v>
      </c>
      <c r="R3974" s="523">
        <f t="shared" si="125"/>
        <v>0</v>
      </c>
      <c r="S3974" s="524" t="e">
        <f>Produit_Tarif_Stock!#REF!</f>
        <v>#REF!</v>
      </c>
    </row>
    <row r="3975" spans="1:19" ht="24.75" customHeight="1">
      <c r="A3975" s="228" t="e">
        <f>Produit_Tarif_Stock!#REF!</f>
        <v>#REF!</v>
      </c>
      <c r="B3975" s="118" t="e">
        <f>IF(Produit_Tarif_Stock!#REF!&lt;&gt;"",Produit_Tarif_Stock!#REF!,"")</f>
        <v>#REF!</v>
      </c>
      <c r="C3975" s="502" t="e">
        <f>IF(Produit_Tarif_Stock!#REF!&lt;&gt;"",Produit_Tarif_Stock!#REF!,"")</f>
        <v>#REF!</v>
      </c>
      <c r="D3975" s="505" t="e">
        <f>IF(Produit_Tarif_Stock!#REF!&lt;&gt;"",Produit_Tarif_Stock!#REF!,"")</f>
        <v>#REF!</v>
      </c>
      <c r="E3975" s="514" t="e">
        <f>IF(Produit_Tarif_Stock!#REF!&lt;&gt;0,Produit_Tarif_Stock!#REF!,"")</f>
        <v>#REF!</v>
      </c>
      <c r="F3975" s="2" t="e">
        <f>IF(Produit_Tarif_Stock!#REF!&lt;&gt;"",Produit_Tarif_Stock!#REF!,"")</f>
        <v>#REF!</v>
      </c>
      <c r="G3975" s="506" t="e">
        <f>IF(Produit_Tarif_Stock!#REF!&lt;&gt;0,Produit_Tarif_Stock!#REF!,"")</f>
        <v>#REF!</v>
      </c>
      <c r="I3975" s="506" t="str">
        <f t="shared" ref="I3975:I4038" si="126">IF(H3975&gt;0,E3975-(E3975*H3975),"")</f>
        <v/>
      </c>
      <c r="J3975" s="2" t="e">
        <f>IF(Produit_Tarif_Stock!#REF!&lt;&gt;0,Produit_Tarif_Stock!#REF!,"")</f>
        <v>#REF!</v>
      </c>
      <c r="K3975" s="2" t="e">
        <f>IF(Produit_Tarif_Stock!#REF!&lt;&gt;0,Produit_Tarif_Stock!#REF!,"")</f>
        <v>#REF!</v>
      </c>
      <c r="L3975" s="114" t="e">
        <f>IF(Produit_Tarif_Stock!#REF!&lt;&gt;0,Produit_Tarif_Stock!#REF!,"")</f>
        <v>#REF!</v>
      </c>
      <c r="M3975" s="114" t="e">
        <f>IF(Produit_Tarif_Stock!#REF!&lt;&gt;0,Produit_Tarif_Stock!#REF!,"")</f>
        <v>#REF!</v>
      </c>
      <c r="N3975" s="454"/>
      <c r="P3975" s="2" t="e">
        <f>IF(Produit_Tarif_Stock!#REF!&lt;&gt;0,Produit_Tarif_Stock!#REF!,"")</f>
        <v>#REF!</v>
      </c>
      <c r="Q3975" s="518" t="e">
        <f>IF(Produit_Tarif_Stock!#REF!&lt;&gt;0,(E3975-(E3975*H3975)-Produit_Tarif_Stock!#REF!)/Produit_Tarif_Stock!#REF!*100,(E3975-(E3975*H3975)-Produit_Tarif_Stock!#REF!)/Produit_Tarif_Stock!#REF!*100)</f>
        <v>#REF!</v>
      </c>
      <c r="R3975" s="523">
        <f t="shared" ref="R3975:R4038" si="127">SUM(H3975:H5968)</f>
        <v>0</v>
      </c>
      <c r="S3975" s="524" t="e">
        <f>Produit_Tarif_Stock!#REF!</f>
        <v>#REF!</v>
      </c>
    </row>
    <row r="3976" spans="1:19" ht="24.75" customHeight="1">
      <c r="A3976" s="228" t="e">
        <f>Produit_Tarif_Stock!#REF!</f>
        <v>#REF!</v>
      </c>
      <c r="B3976" s="118" t="e">
        <f>IF(Produit_Tarif_Stock!#REF!&lt;&gt;"",Produit_Tarif_Stock!#REF!,"")</f>
        <v>#REF!</v>
      </c>
      <c r="C3976" s="502" t="e">
        <f>IF(Produit_Tarif_Stock!#REF!&lt;&gt;"",Produit_Tarif_Stock!#REF!,"")</f>
        <v>#REF!</v>
      </c>
      <c r="D3976" s="505" t="e">
        <f>IF(Produit_Tarif_Stock!#REF!&lt;&gt;"",Produit_Tarif_Stock!#REF!,"")</f>
        <v>#REF!</v>
      </c>
      <c r="E3976" s="514" t="e">
        <f>IF(Produit_Tarif_Stock!#REF!&lt;&gt;0,Produit_Tarif_Stock!#REF!,"")</f>
        <v>#REF!</v>
      </c>
      <c r="F3976" s="2" t="e">
        <f>IF(Produit_Tarif_Stock!#REF!&lt;&gt;"",Produit_Tarif_Stock!#REF!,"")</f>
        <v>#REF!</v>
      </c>
      <c r="G3976" s="506" t="e">
        <f>IF(Produit_Tarif_Stock!#REF!&lt;&gt;0,Produit_Tarif_Stock!#REF!,"")</f>
        <v>#REF!</v>
      </c>
      <c r="I3976" s="506" t="str">
        <f t="shared" si="126"/>
        <v/>
      </c>
      <c r="J3976" s="2" t="e">
        <f>IF(Produit_Tarif_Stock!#REF!&lt;&gt;0,Produit_Tarif_Stock!#REF!,"")</f>
        <v>#REF!</v>
      </c>
      <c r="K3976" s="2" t="e">
        <f>IF(Produit_Tarif_Stock!#REF!&lt;&gt;0,Produit_Tarif_Stock!#REF!,"")</f>
        <v>#REF!</v>
      </c>
      <c r="L3976" s="114" t="e">
        <f>IF(Produit_Tarif_Stock!#REF!&lt;&gt;0,Produit_Tarif_Stock!#REF!,"")</f>
        <v>#REF!</v>
      </c>
      <c r="M3976" s="114" t="e">
        <f>IF(Produit_Tarif_Stock!#REF!&lt;&gt;0,Produit_Tarif_Stock!#REF!,"")</f>
        <v>#REF!</v>
      </c>
      <c r="N3976" s="454"/>
      <c r="P3976" s="2" t="e">
        <f>IF(Produit_Tarif_Stock!#REF!&lt;&gt;0,Produit_Tarif_Stock!#REF!,"")</f>
        <v>#REF!</v>
      </c>
      <c r="Q3976" s="518" t="e">
        <f>IF(Produit_Tarif_Stock!#REF!&lt;&gt;0,(E3976-(E3976*H3976)-Produit_Tarif_Stock!#REF!)/Produit_Tarif_Stock!#REF!*100,(E3976-(E3976*H3976)-Produit_Tarif_Stock!#REF!)/Produit_Tarif_Stock!#REF!*100)</f>
        <v>#REF!</v>
      </c>
      <c r="R3976" s="523">
        <f t="shared" si="127"/>
        <v>0</v>
      </c>
      <c r="S3976" s="524" t="e">
        <f>Produit_Tarif_Stock!#REF!</f>
        <v>#REF!</v>
      </c>
    </row>
    <row r="3977" spans="1:19" ht="24.75" customHeight="1">
      <c r="A3977" s="228" t="e">
        <f>Produit_Tarif_Stock!#REF!</f>
        <v>#REF!</v>
      </c>
      <c r="B3977" s="118" t="e">
        <f>IF(Produit_Tarif_Stock!#REF!&lt;&gt;"",Produit_Tarif_Stock!#REF!,"")</f>
        <v>#REF!</v>
      </c>
      <c r="C3977" s="502" t="e">
        <f>IF(Produit_Tarif_Stock!#REF!&lt;&gt;"",Produit_Tarif_Stock!#REF!,"")</f>
        <v>#REF!</v>
      </c>
      <c r="D3977" s="505" t="e">
        <f>IF(Produit_Tarif_Stock!#REF!&lt;&gt;"",Produit_Tarif_Stock!#REF!,"")</f>
        <v>#REF!</v>
      </c>
      <c r="E3977" s="514" t="e">
        <f>IF(Produit_Tarif_Stock!#REF!&lt;&gt;0,Produit_Tarif_Stock!#REF!,"")</f>
        <v>#REF!</v>
      </c>
      <c r="F3977" s="2" t="e">
        <f>IF(Produit_Tarif_Stock!#REF!&lt;&gt;"",Produit_Tarif_Stock!#REF!,"")</f>
        <v>#REF!</v>
      </c>
      <c r="G3977" s="506" t="e">
        <f>IF(Produit_Tarif_Stock!#REF!&lt;&gt;0,Produit_Tarif_Stock!#REF!,"")</f>
        <v>#REF!</v>
      </c>
      <c r="I3977" s="506" t="str">
        <f t="shared" si="126"/>
        <v/>
      </c>
      <c r="J3977" s="2" t="e">
        <f>IF(Produit_Tarif_Stock!#REF!&lt;&gt;0,Produit_Tarif_Stock!#REF!,"")</f>
        <v>#REF!</v>
      </c>
      <c r="K3977" s="2" t="e">
        <f>IF(Produit_Tarif_Stock!#REF!&lt;&gt;0,Produit_Tarif_Stock!#REF!,"")</f>
        <v>#REF!</v>
      </c>
      <c r="L3977" s="114" t="e">
        <f>IF(Produit_Tarif_Stock!#REF!&lt;&gt;0,Produit_Tarif_Stock!#REF!,"")</f>
        <v>#REF!</v>
      </c>
      <c r="M3977" s="114" t="e">
        <f>IF(Produit_Tarif_Stock!#REF!&lt;&gt;0,Produit_Tarif_Stock!#REF!,"")</f>
        <v>#REF!</v>
      </c>
      <c r="N3977" s="454"/>
      <c r="P3977" s="2" t="e">
        <f>IF(Produit_Tarif_Stock!#REF!&lt;&gt;0,Produit_Tarif_Stock!#REF!,"")</f>
        <v>#REF!</v>
      </c>
      <c r="Q3977" s="518" t="e">
        <f>IF(Produit_Tarif_Stock!#REF!&lt;&gt;0,(E3977-(E3977*H3977)-Produit_Tarif_Stock!#REF!)/Produit_Tarif_Stock!#REF!*100,(E3977-(E3977*H3977)-Produit_Tarif_Stock!#REF!)/Produit_Tarif_Stock!#REF!*100)</f>
        <v>#REF!</v>
      </c>
      <c r="R3977" s="523">
        <f t="shared" si="127"/>
        <v>0</v>
      </c>
      <c r="S3977" s="524" t="e">
        <f>Produit_Tarif_Stock!#REF!</f>
        <v>#REF!</v>
      </c>
    </row>
    <row r="3978" spans="1:19" ht="24.75" customHeight="1">
      <c r="A3978" s="228" t="e">
        <f>Produit_Tarif_Stock!#REF!</f>
        <v>#REF!</v>
      </c>
      <c r="B3978" s="118" t="e">
        <f>IF(Produit_Tarif_Stock!#REF!&lt;&gt;"",Produit_Tarif_Stock!#REF!,"")</f>
        <v>#REF!</v>
      </c>
      <c r="C3978" s="502" t="e">
        <f>IF(Produit_Tarif_Stock!#REF!&lt;&gt;"",Produit_Tarif_Stock!#REF!,"")</f>
        <v>#REF!</v>
      </c>
      <c r="D3978" s="505" t="e">
        <f>IF(Produit_Tarif_Stock!#REF!&lt;&gt;"",Produit_Tarif_Stock!#REF!,"")</f>
        <v>#REF!</v>
      </c>
      <c r="E3978" s="514" t="e">
        <f>IF(Produit_Tarif_Stock!#REF!&lt;&gt;0,Produit_Tarif_Stock!#REF!,"")</f>
        <v>#REF!</v>
      </c>
      <c r="F3978" s="2" t="e">
        <f>IF(Produit_Tarif_Stock!#REF!&lt;&gt;"",Produit_Tarif_Stock!#REF!,"")</f>
        <v>#REF!</v>
      </c>
      <c r="G3978" s="506" t="e">
        <f>IF(Produit_Tarif_Stock!#REF!&lt;&gt;0,Produit_Tarif_Stock!#REF!,"")</f>
        <v>#REF!</v>
      </c>
      <c r="I3978" s="506" t="str">
        <f t="shared" si="126"/>
        <v/>
      </c>
      <c r="J3978" s="2" t="e">
        <f>IF(Produit_Tarif_Stock!#REF!&lt;&gt;0,Produit_Tarif_Stock!#REF!,"")</f>
        <v>#REF!</v>
      </c>
      <c r="K3978" s="2" t="e">
        <f>IF(Produit_Tarif_Stock!#REF!&lt;&gt;0,Produit_Tarif_Stock!#REF!,"")</f>
        <v>#REF!</v>
      </c>
      <c r="L3978" s="114" t="e">
        <f>IF(Produit_Tarif_Stock!#REF!&lt;&gt;0,Produit_Tarif_Stock!#REF!,"")</f>
        <v>#REF!</v>
      </c>
      <c r="M3978" s="114" t="e">
        <f>IF(Produit_Tarif_Stock!#REF!&lt;&gt;0,Produit_Tarif_Stock!#REF!,"")</f>
        <v>#REF!</v>
      </c>
      <c r="N3978" s="454"/>
      <c r="P3978" s="2" t="e">
        <f>IF(Produit_Tarif_Stock!#REF!&lt;&gt;0,Produit_Tarif_Stock!#REF!,"")</f>
        <v>#REF!</v>
      </c>
      <c r="Q3978" s="518" t="e">
        <f>IF(Produit_Tarif_Stock!#REF!&lt;&gt;0,(E3978-(E3978*H3978)-Produit_Tarif_Stock!#REF!)/Produit_Tarif_Stock!#REF!*100,(E3978-(E3978*H3978)-Produit_Tarif_Stock!#REF!)/Produit_Tarif_Stock!#REF!*100)</f>
        <v>#REF!</v>
      </c>
      <c r="R3978" s="523">
        <f t="shared" si="127"/>
        <v>0</v>
      </c>
      <c r="S3978" s="524" t="e">
        <f>Produit_Tarif_Stock!#REF!</f>
        <v>#REF!</v>
      </c>
    </row>
    <row r="3979" spans="1:19" ht="24.75" customHeight="1">
      <c r="A3979" s="228" t="e">
        <f>Produit_Tarif_Stock!#REF!</f>
        <v>#REF!</v>
      </c>
      <c r="B3979" s="118" t="e">
        <f>IF(Produit_Tarif_Stock!#REF!&lt;&gt;"",Produit_Tarif_Stock!#REF!,"")</f>
        <v>#REF!</v>
      </c>
      <c r="C3979" s="502" t="e">
        <f>IF(Produit_Tarif_Stock!#REF!&lt;&gt;"",Produit_Tarif_Stock!#REF!,"")</f>
        <v>#REF!</v>
      </c>
      <c r="D3979" s="505" t="e">
        <f>IF(Produit_Tarif_Stock!#REF!&lt;&gt;"",Produit_Tarif_Stock!#REF!,"")</f>
        <v>#REF!</v>
      </c>
      <c r="E3979" s="514" t="e">
        <f>IF(Produit_Tarif_Stock!#REF!&lt;&gt;0,Produit_Tarif_Stock!#REF!,"")</f>
        <v>#REF!</v>
      </c>
      <c r="F3979" s="2" t="e">
        <f>IF(Produit_Tarif_Stock!#REF!&lt;&gt;"",Produit_Tarif_Stock!#REF!,"")</f>
        <v>#REF!</v>
      </c>
      <c r="G3979" s="506" t="e">
        <f>IF(Produit_Tarif_Stock!#REF!&lt;&gt;0,Produit_Tarif_Stock!#REF!,"")</f>
        <v>#REF!</v>
      </c>
      <c r="I3979" s="506" t="str">
        <f t="shared" si="126"/>
        <v/>
      </c>
      <c r="J3979" s="2" t="e">
        <f>IF(Produit_Tarif_Stock!#REF!&lt;&gt;0,Produit_Tarif_Stock!#REF!,"")</f>
        <v>#REF!</v>
      </c>
      <c r="K3979" s="2" t="e">
        <f>IF(Produit_Tarif_Stock!#REF!&lt;&gt;0,Produit_Tarif_Stock!#REF!,"")</f>
        <v>#REF!</v>
      </c>
      <c r="L3979" s="114" t="e">
        <f>IF(Produit_Tarif_Stock!#REF!&lt;&gt;0,Produit_Tarif_Stock!#REF!,"")</f>
        <v>#REF!</v>
      </c>
      <c r="M3979" s="114" t="e">
        <f>IF(Produit_Tarif_Stock!#REF!&lt;&gt;0,Produit_Tarif_Stock!#REF!,"")</f>
        <v>#REF!</v>
      </c>
      <c r="N3979" s="454"/>
      <c r="P3979" s="2" t="e">
        <f>IF(Produit_Tarif_Stock!#REF!&lt;&gt;0,Produit_Tarif_Stock!#REF!,"")</f>
        <v>#REF!</v>
      </c>
      <c r="Q3979" s="518" t="e">
        <f>IF(Produit_Tarif_Stock!#REF!&lt;&gt;0,(E3979-(E3979*H3979)-Produit_Tarif_Stock!#REF!)/Produit_Tarif_Stock!#REF!*100,(E3979-(E3979*H3979)-Produit_Tarif_Stock!#REF!)/Produit_Tarif_Stock!#REF!*100)</f>
        <v>#REF!</v>
      </c>
      <c r="R3979" s="523">
        <f t="shared" si="127"/>
        <v>0</v>
      </c>
      <c r="S3979" s="524" t="e">
        <f>Produit_Tarif_Stock!#REF!</f>
        <v>#REF!</v>
      </c>
    </row>
    <row r="3980" spans="1:19" ht="24.75" customHeight="1">
      <c r="A3980" s="228" t="e">
        <f>Produit_Tarif_Stock!#REF!</f>
        <v>#REF!</v>
      </c>
      <c r="B3980" s="118" t="e">
        <f>IF(Produit_Tarif_Stock!#REF!&lt;&gt;"",Produit_Tarif_Stock!#REF!,"")</f>
        <v>#REF!</v>
      </c>
      <c r="C3980" s="502" t="e">
        <f>IF(Produit_Tarif_Stock!#REF!&lt;&gt;"",Produit_Tarif_Stock!#REF!,"")</f>
        <v>#REF!</v>
      </c>
      <c r="D3980" s="505" t="e">
        <f>IF(Produit_Tarif_Stock!#REF!&lt;&gt;"",Produit_Tarif_Stock!#REF!,"")</f>
        <v>#REF!</v>
      </c>
      <c r="E3980" s="514" t="e">
        <f>IF(Produit_Tarif_Stock!#REF!&lt;&gt;0,Produit_Tarif_Stock!#REF!,"")</f>
        <v>#REF!</v>
      </c>
      <c r="F3980" s="2" t="e">
        <f>IF(Produit_Tarif_Stock!#REF!&lt;&gt;"",Produit_Tarif_Stock!#REF!,"")</f>
        <v>#REF!</v>
      </c>
      <c r="G3980" s="506" t="e">
        <f>IF(Produit_Tarif_Stock!#REF!&lt;&gt;0,Produit_Tarif_Stock!#REF!,"")</f>
        <v>#REF!</v>
      </c>
      <c r="I3980" s="506" t="str">
        <f t="shared" si="126"/>
        <v/>
      </c>
      <c r="J3980" s="2" t="e">
        <f>IF(Produit_Tarif_Stock!#REF!&lt;&gt;0,Produit_Tarif_Stock!#REF!,"")</f>
        <v>#REF!</v>
      </c>
      <c r="K3980" s="2" t="e">
        <f>IF(Produit_Tarif_Stock!#REF!&lt;&gt;0,Produit_Tarif_Stock!#REF!,"")</f>
        <v>#REF!</v>
      </c>
      <c r="L3980" s="114" t="e">
        <f>IF(Produit_Tarif_Stock!#REF!&lt;&gt;0,Produit_Tarif_Stock!#REF!,"")</f>
        <v>#REF!</v>
      </c>
      <c r="M3980" s="114" t="e">
        <f>IF(Produit_Tarif_Stock!#REF!&lt;&gt;0,Produit_Tarif_Stock!#REF!,"")</f>
        <v>#REF!</v>
      </c>
      <c r="N3980" s="454"/>
      <c r="P3980" s="2" t="e">
        <f>IF(Produit_Tarif_Stock!#REF!&lt;&gt;0,Produit_Tarif_Stock!#REF!,"")</f>
        <v>#REF!</v>
      </c>
      <c r="Q3980" s="518" t="e">
        <f>IF(Produit_Tarif_Stock!#REF!&lt;&gt;0,(E3980-(E3980*H3980)-Produit_Tarif_Stock!#REF!)/Produit_Tarif_Stock!#REF!*100,(E3980-(E3980*H3980)-Produit_Tarif_Stock!#REF!)/Produit_Tarif_Stock!#REF!*100)</f>
        <v>#REF!</v>
      </c>
      <c r="R3980" s="523">
        <f t="shared" si="127"/>
        <v>0</v>
      </c>
      <c r="S3980" s="524" t="e">
        <f>Produit_Tarif_Stock!#REF!</f>
        <v>#REF!</v>
      </c>
    </row>
    <row r="3981" spans="1:19" ht="24.75" customHeight="1">
      <c r="A3981" s="228" t="e">
        <f>Produit_Tarif_Stock!#REF!</f>
        <v>#REF!</v>
      </c>
      <c r="B3981" s="118" t="e">
        <f>IF(Produit_Tarif_Stock!#REF!&lt;&gt;"",Produit_Tarif_Stock!#REF!,"")</f>
        <v>#REF!</v>
      </c>
      <c r="C3981" s="502" t="e">
        <f>IF(Produit_Tarif_Stock!#REF!&lt;&gt;"",Produit_Tarif_Stock!#REF!,"")</f>
        <v>#REF!</v>
      </c>
      <c r="D3981" s="505" t="e">
        <f>IF(Produit_Tarif_Stock!#REF!&lt;&gt;"",Produit_Tarif_Stock!#REF!,"")</f>
        <v>#REF!</v>
      </c>
      <c r="E3981" s="514" t="e">
        <f>IF(Produit_Tarif_Stock!#REF!&lt;&gt;0,Produit_Tarif_Stock!#REF!,"")</f>
        <v>#REF!</v>
      </c>
      <c r="F3981" s="2" t="e">
        <f>IF(Produit_Tarif_Stock!#REF!&lt;&gt;"",Produit_Tarif_Stock!#REF!,"")</f>
        <v>#REF!</v>
      </c>
      <c r="G3981" s="506" t="e">
        <f>IF(Produit_Tarif_Stock!#REF!&lt;&gt;0,Produit_Tarif_Stock!#REF!,"")</f>
        <v>#REF!</v>
      </c>
      <c r="I3981" s="506" t="str">
        <f t="shared" si="126"/>
        <v/>
      </c>
      <c r="J3981" s="2" t="e">
        <f>IF(Produit_Tarif_Stock!#REF!&lt;&gt;0,Produit_Tarif_Stock!#REF!,"")</f>
        <v>#REF!</v>
      </c>
      <c r="K3981" s="2" t="e">
        <f>IF(Produit_Tarif_Stock!#REF!&lt;&gt;0,Produit_Tarif_Stock!#REF!,"")</f>
        <v>#REF!</v>
      </c>
      <c r="L3981" s="114" t="e">
        <f>IF(Produit_Tarif_Stock!#REF!&lt;&gt;0,Produit_Tarif_Stock!#REF!,"")</f>
        <v>#REF!</v>
      </c>
      <c r="M3981" s="114" t="e">
        <f>IF(Produit_Tarif_Stock!#REF!&lt;&gt;0,Produit_Tarif_Stock!#REF!,"")</f>
        <v>#REF!</v>
      </c>
      <c r="N3981" s="454"/>
      <c r="P3981" s="2" t="e">
        <f>IF(Produit_Tarif_Stock!#REF!&lt;&gt;0,Produit_Tarif_Stock!#REF!,"")</f>
        <v>#REF!</v>
      </c>
      <c r="Q3981" s="518" t="e">
        <f>IF(Produit_Tarif_Stock!#REF!&lt;&gt;0,(E3981-(E3981*H3981)-Produit_Tarif_Stock!#REF!)/Produit_Tarif_Stock!#REF!*100,(E3981-(E3981*H3981)-Produit_Tarif_Stock!#REF!)/Produit_Tarif_Stock!#REF!*100)</f>
        <v>#REF!</v>
      </c>
      <c r="R3981" s="523">
        <f t="shared" si="127"/>
        <v>0</v>
      </c>
      <c r="S3981" s="524" t="e">
        <f>Produit_Tarif_Stock!#REF!</f>
        <v>#REF!</v>
      </c>
    </row>
    <row r="3982" spans="1:19" ht="24.75" customHeight="1">
      <c r="A3982" s="228" t="e">
        <f>Produit_Tarif_Stock!#REF!</f>
        <v>#REF!</v>
      </c>
      <c r="B3982" s="118" t="e">
        <f>IF(Produit_Tarif_Stock!#REF!&lt;&gt;"",Produit_Tarif_Stock!#REF!,"")</f>
        <v>#REF!</v>
      </c>
      <c r="C3982" s="502" t="e">
        <f>IF(Produit_Tarif_Stock!#REF!&lt;&gt;"",Produit_Tarif_Stock!#REF!,"")</f>
        <v>#REF!</v>
      </c>
      <c r="D3982" s="505" t="e">
        <f>IF(Produit_Tarif_Stock!#REF!&lt;&gt;"",Produit_Tarif_Stock!#REF!,"")</f>
        <v>#REF!</v>
      </c>
      <c r="E3982" s="514" t="e">
        <f>IF(Produit_Tarif_Stock!#REF!&lt;&gt;0,Produit_Tarif_Stock!#REF!,"")</f>
        <v>#REF!</v>
      </c>
      <c r="F3982" s="2" t="e">
        <f>IF(Produit_Tarif_Stock!#REF!&lt;&gt;"",Produit_Tarif_Stock!#REF!,"")</f>
        <v>#REF!</v>
      </c>
      <c r="G3982" s="506" t="e">
        <f>IF(Produit_Tarif_Stock!#REF!&lt;&gt;0,Produit_Tarif_Stock!#REF!,"")</f>
        <v>#REF!</v>
      </c>
      <c r="I3982" s="506" t="str">
        <f t="shared" si="126"/>
        <v/>
      </c>
      <c r="J3982" s="2" t="e">
        <f>IF(Produit_Tarif_Stock!#REF!&lt;&gt;0,Produit_Tarif_Stock!#REF!,"")</f>
        <v>#REF!</v>
      </c>
      <c r="K3982" s="2" t="e">
        <f>IF(Produit_Tarif_Stock!#REF!&lt;&gt;0,Produit_Tarif_Stock!#REF!,"")</f>
        <v>#REF!</v>
      </c>
      <c r="L3982" s="114" t="e">
        <f>IF(Produit_Tarif_Stock!#REF!&lt;&gt;0,Produit_Tarif_Stock!#REF!,"")</f>
        <v>#REF!</v>
      </c>
      <c r="M3982" s="114" t="e">
        <f>IF(Produit_Tarif_Stock!#REF!&lt;&gt;0,Produit_Tarif_Stock!#REF!,"")</f>
        <v>#REF!</v>
      </c>
      <c r="N3982" s="454"/>
      <c r="P3982" s="2" t="e">
        <f>IF(Produit_Tarif_Stock!#REF!&lt;&gt;0,Produit_Tarif_Stock!#REF!,"")</f>
        <v>#REF!</v>
      </c>
      <c r="Q3982" s="518" t="e">
        <f>IF(Produit_Tarif_Stock!#REF!&lt;&gt;0,(E3982-(E3982*H3982)-Produit_Tarif_Stock!#REF!)/Produit_Tarif_Stock!#REF!*100,(E3982-(E3982*H3982)-Produit_Tarif_Stock!#REF!)/Produit_Tarif_Stock!#REF!*100)</f>
        <v>#REF!</v>
      </c>
      <c r="R3982" s="523">
        <f t="shared" si="127"/>
        <v>0</v>
      </c>
      <c r="S3982" s="524" t="e">
        <f>Produit_Tarif_Stock!#REF!</f>
        <v>#REF!</v>
      </c>
    </row>
    <row r="3983" spans="1:19" ht="24.75" customHeight="1">
      <c r="A3983" s="228" t="e">
        <f>Produit_Tarif_Stock!#REF!</f>
        <v>#REF!</v>
      </c>
      <c r="B3983" s="118" t="e">
        <f>IF(Produit_Tarif_Stock!#REF!&lt;&gt;"",Produit_Tarif_Stock!#REF!,"")</f>
        <v>#REF!</v>
      </c>
      <c r="C3983" s="502" t="e">
        <f>IF(Produit_Tarif_Stock!#REF!&lt;&gt;"",Produit_Tarif_Stock!#REF!,"")</f>
        <v>#REF!</v>
      </c>
      <c r="D3983" s="505" t="e">
        <f>IF(Produit_Tarif_Stock!#REF!&lt;&gt;"",Produit_Tarif_Stock!#REF!,"")</f>
        <v>#REF!</v>
      </c>
      <c r="E3983" s="514" t="e">
        <f>IF(Produit_Tarif_Stock!#REF!&lt;&gt;0,Produit_Tarif_Stock!#REF!,"")</f>
        <v>#REF!</v>
      </c>
      <c r="F3983" s="2" t="e">
        <f>IF(Produit_Tarif_Stock!#REF!&lt;&gt;"",Produit_Tarif_Stock!#REF!,"")</f>
        <v>#REF!</v>
      </c>
      <c r="G3983" s="506" t="e">
        <f>IF(Produit_Tarif_Stock!#REF!&lt;&gt;0,Produit_Tarif_Stock!#REF!,"")</f>
        <v>#REF!</v>
      </c>
      <c r="I3983" s="506" t="str">
        <f t="shared" si="126"/>
        <v/>
      </c>
      <c r="J3983" s="2" t="e">
        <f>IF(Produit_Tarif_Stock!#REF!&lt;&gt;0,Produit_Tarif_Stock!#REF!,"")</f>
        <v>#REF!</v>
      </c>
      <c r="K3983" s="2" t="e">
        <f>IF(Produit_Tarif_Stock!#REF!&lt;&gt;0,Produit_Tarif_Stock!#REF!,"")</f>
        <v>#REF!</v>
      </c>
      <c r="L3983" s="114" t="e">
        <f>IF(Produit_Tarif_Stock!#REF!&lt;&gt;0,Produit_Tarif_Stock!#REF!,"")</f>
        <v>#REF!</v>
      </c>
      <c r="M3983" s="114" t="e">
        <f>IF(Produit_Tarif_Stock!#REF!&lt;&gt;0,Produit_Tarif_Stock!#REF!,"")</f>
        <v>#REF!</v>
      </c>
      <c r="N3983" s="454"/>
      <c r="P3983" s="2" t="e">
        <f>IF(Produit_Tarif_Stock!#REF!&lt;&gt;0,Produit_Tarif_Stock!#REF!,"")</f>
        <v>#REF!</v>
      </c>
      <c r="Q3983" s="518" t="e">
        <f>IF(Produit_Tarif_Stock!#REF!&lt;&gt;0,(E3983-(E3983*H3983)-Produit_Tarif_Stock!#REF!)/Produit_Tarif_Stock!#REF!*100,(E3983-(E3983*H3983)-Produit_Tarif_Stock!#REF!)/Produit_Tarif_Stock!#REF!*100)</f>
        <v>#REF!</v>
      </c>
      <c r="R3983" s="523">
        <f t="shared" si="127"/>
        <v>0</v>
      </c>
      <c r="S3983" s="524" t="e">
        <f>Produit_Tarif_Stock!#REF!</f>
        <v>#REF!</v>
      </c>
    </row>
    <row r="3984" spans="1:19" ht="24.75" customHeight="1">
      <c r="A3984" s="228" t="e">
        <f>Produit_Tarif_Stock!#REF!</f>
        <v>#REF!</v>
      </c>
      <c r="B3984" s="118" t="e">
        <f>IF(Produit_Tarif_Stock!#REF!&lt;&gt;"",Produit_Tarif_Stock!#REF!,"")</f>
        <v>#REF!</v>
      </c>
      <c r="C3984" s="502" t="e">
        <f>IF(Produit_Tarif_Stock!#REF!&lt;&gt;"",Produit_Tarif_Stock!#REF!,"")</f>
        <v>#REF!</v>
      </c>
      <c r="D3984" s="505" t="e">
        <f>IF(Produit_Tarif_Stock!#REF!&lt;&gt;"",Produit_Tarif_Stock!#REF!,"")</f>
        <v>#REF!</v>
      </c>
      <c r="E3984" s="514" t="e">
        <f>IF(Produit_Tarif_Stock!#REF!&lt;&gt;0,Produit_Tarif_Stock!#REF!,"")</f>
        <v>#REF!</v>
      </c>
      <c r="F3984" s="2" t="e">
        <f>IF(Produit_Tarif_Stock!#REF!&lt;&gt;"",Produit_Tarif_Stock!#REF!,"")</f>
        <v>#REF!</v>
      </c>
      <c r="G3984" s="506" t="e">
        <f>IF(Produit_Tarif_Stock!#REF!&lt;&gt;0,Produit_Tarif_Stock!#REF!,"")</f>
        <v>#REF!</v>
      </c>
      <c r="I3984" s="506" t="str">
        <f t="shared" si="126"/>
        <v/>
      </c>
      <c r="J3984" s="2" t="e">
        <f>IF(Produit_Tarif_Stock!#REF!&lt;&gt;0,Produit_Tarif_Stock!#REF!,"")</f>
        <v>#REF!</v>
      </c>
      <c r="K3984" s="2" t="e">
        <f>IF(Produit_Tarif_Stock!#REF!&lt;&gt;0,Produit_Tarif_Stock!#REF!,"")</f>
        <v>#REF!</v>
      </c>
      <c r="L3984" s="114" t="e">
        <f>IF(Produit_Tarif_Stock!#REF!&lt;&gt;0,Produit_Tarif_Stock!#REF!,"")</f>
        <v>#REF!</v>
      </c>
      <c r="M3984" s="114" t="e">
        <f>IF(Produit_Tarif_Stock!#REF!&lt;&gt;0,Produit_Tarif_Stock!#REF!,"")</f>
        <v>#REF!</v>
      </c>
      <c r="N3984" s="454"/>
      <c r="P3984" s="2" t="e">
        <f>IF(Produit_Tarif_Stock!#REF!&lt;&gt;0,Produit_Tarif_Stock!#REF!,"")</f>
        <v>#REF!</v>
      </c>
      <c r="Q3984" s="518" t="e">
        <f>IF(Produit_Tarif_Stock!#REF!&lt;&gt;0,(E3984-(E3984*H3984)-Produit_Tarif_Stock!#REF!)/Produit_Tarif_Stock!#REF!*100,(E3984-(E3984*H3984)-Produit_Tarif_Stock!#REF!)/Produit_Tarif_Stock!#REF!*100)</f>
        <v>#REF!</v>
      </c>
      <c r="R3984" s="523">
        <f t="shared" si="127"/>
        <v>0</v>
      </c>
      <c r="S3984" s="524" t="e">
        <f>Produit_Tarif_Stock!#REF!</f>
        <v>#REF!</v>
      </c>
    </row>
    <row r="3985" spans="1:19" ht="24.75" customHeight="1">
      <c r="A3985" s="228" t="e">
        <f>Produit_Tarif_Stock!#REF!</f>
        <v>#REF!</v>
      </c>
      <c r="B3985" s="118" t="e">
        <f>IF(Produit_Tarif_Stock!#REF!&lt;&gt;"",Produit_Tarif_Stock!#REF!,"")</f>
        <v>#REF!</v>
      </c>
      <c r="C3985" s="502" t="e">
        <f>IF(Produit_Tarif_Stock!#REF!&lt;&gt;"",Produit_Tarif_Stock!#REF!,"")</f>
        <v>#REF!</v>
      </c>
      <c r="D3985" s="505" t="e">
        <f>IF(Produit_Tarif_Stock!#REF!&lt;&gt;"",Produit_Tarif_Stock!#REF!,"")</f>
        <v>#REF!</v>
      </c>
      <c r="E3985" s="514" t="e">
        <f>IF(Produit_Tarif_Stock!#REF!&lt;&gt;0,Produit_Tarif_Stock!#REF!,"")</f>
        <v>#REF!</v>
      </c>
      <c r="F3985" s="2" t="e">
        <f>IF(Produit_Tarif_Stock!#REF!&lt;&gt;"",Produit_Tarif_Stock!#REF!,"")</f>
        <v>#REF!</v>
      </c>
      <c r="G3985" s="506" t="e">
        <f>IF(Produit_Tarif_Stock!#REF!&lt;&gt;0,Produit_Tarif_Stock!#REF!,"")</f>
        <v>#REF!</v>
      </c>
      <c r="I3985" s="506" t="str">
        <f t="shared" si="126"/>
        <v/>
      </c>
      <c r="J3985" s="2" t="e">
        <f>IF(Produit_Tarif_Stock!#REF!&lt;&gt;0,Produit_Tarif_Stock!#REF!,"")</f>
        <v>#REF!</v>
      </c>
      <c r="K3985" s="2" t="e">
        <f>IF(Produit_Tarif_Stock!#REF!&lt;&gt;0,Produit_Tarif_Stock!#REF!,"")</f>
        <v>#REF!</v>
      </c>
      <c r="L3985" s="114" t="e">
        <f>IF(Produit_Tarif_Stock!#REF!&lt;&gt;0,Produit_Tarif_Stock!#REF!,"")</f>
        <v>#REF!</v>
      </c>
      <c r="M3985" s="114" t="e">
        <f>IF(Produit_Tarif_Stock!#REF!&lt;&gt;0,Produit_Tarif_Stock!#REF!,"")</f>
        <v>#REF!</v>
      </c>
      <c r="N3985" s="454"/>
      <c r="P3985" s="2" t="e">
        <f>IF(Produit_Tarif_Stock!#REF!&lt;&gt;0,Produit_Tarif_Stock!#REF!,"")</f>
        <v>#REF!</v>
      </c>
      <c r="Q3985" s="518" t="e">
        <f>IF(Produit_Tarif_Stock!#REF!&lt;&gt;0,(E3985-(E3985*H3985)-Produit_Tarif_Stock!#REF!)/Produit_Tarif_Stock!#REF!*100,(E3985-(E3985*H3985)-Produit_Tarif_Stock!#REF!)/Produit_Tarif_Stock!#REF!*100)</f>
        <v>#REF!</v>
      </c>
      <c r="R3985" s="523">
        <f t="shared" si="127"/>
        <v>0</v>
      </c>
      <c r="S3985" s="524" t="e">
        <f>Produit_Tarif_Stock!#REF!</f>
        <v>#REF!</v>
      </c>
    </row>
    <row r="3986" spans="1:19" ht="24.75" customHeight="1">
      <c r="A3986" s="228" t="e">
        <f>Produit_Tarif_Stock!#REF!</f>
        <v>#REF!</v>
      </c>
      <c r="B3986" s="118" t="e">
        <f>IF(Produit_Tarif_Stock!#REF!&lt;&gt;"",Produit_Tarif_Stock!#REF!,"")</f>
        <v>#REF!</v>
      </c>
      <c r="C3986" s="502" t="e">
        <f>IF(Produit_Tarif_Stock!#REF!&lt;&gt;"",Produit_Tarif_Stock!#REF!,"")</f>
        <v>#REF!</v>
      </c>
      <c r="D3986" s="505" t="e">
        <f>IF(Produit_Tarif_Stock!#REF!&lt;&gt;"",Produit_Tarif_Stock!#REF!,"")</f>
        <v>#REF!</v>
      </c>
      <c r="E3986" s="514" t="e">
        <f>IF(Produit_Tarif_Stock!#REF!&lt;&gt;0,Produit_Tarif_Stock!#REF!,"")</f>
        <v>#REF!</v>
      </c>
      <c r="F3986" s="2" t="e">
        <f>IF(Produit_Tarif_Stock!#REF!&lt;&gt;"",Produit_Tarif_Stock!#REF!,"")</f>
        <v>#REF!</v>
      </c>
      <c r="G3986" s="506" t="e">
        <f>IF(Produit_Tarif_Stock!#REF!&lt;&gt;0,Produit_Tarif_Stock!#REF!,"")</f>
        <v>#REF!</v>
      </c>
      <c r="I3986" s="506" t="str">
        <f t="shared" si="126"/>
        <v/>
      </c>
      <c r="J3986" s="2" t="e">
        <f>IF(Produit_Tarif_Stock!#REF!&lt;&gt;0,Produit_Tarif_Stock!#REF!,"")</f>
        <v>#REF!</v>
      </c>
      <c r="K3986" s="2" t="e">
        <f>IF(Produit_Tarif_Stock!#REF!&lt;&gt;0,Produit_Tarif_Stock!#REF!,"")</f>
        <v>#REF!</v>
      </c>
      <c r="L3986" s="114" t="e">
        <f>IF(Produit_Tarif_Stock!#REF!&lt;&gt;0,Produit_Tarif_Stock!#REF!,"")</f>
        <v>#REF!</v>
      </c>
      <c r="M3986" s="114" t="e">
        <f>IF(Produit_Tarif_Stock!#REF!&lt;&gt;0,Produit_Tarif_Stock!#REF!,"")</f>
        <v>#REF!</v>
      </c>
      <c r="N3986" s="454"/>
      <c r="P3986" s="2" t="e">
        <f>IF(Produit_Tarif_Stock!#REF!&lt;&gt;0,Produit_Tarif_Stock!#REF!,"")</f>
        <v>#REF!</v>
      </c>
      <c r="Q3986" s="518" t="e">
        <f>IF(Produit_Tarif_Stock!#REF!&lt;&gt;0,(E3986-(E3986*H3986)-Produit_Tarif_Stock!#REF!)/Produit_Tarif_Stock!#REF!*100,(E3986-(E3986*H3986)-Produit_Tarif_Stock!#REF!)/Produit_Tarif_Stock!#REF!*100)</f>
        <v>#REF!</v>
      </c>
      <c r="R3986" s="523">
        <f t="shared" si="127"/>
        <v>0</v>
      </c>
      <c r="S3986" s="524" t="e">
        <f>Produit_Tarif_Stock!#REF!</f>
        <v>#REF!</v>
      </c>
    </row>
    <row r="3987" spans="1:19" ht="24.75" customHeight="1">
      <c r="A3987" s="228" t="e">
        <f>Produit_Tarif_Stock!#REF!</f>
        <v>#REF!</v>
      </c>
      <c r="B3987" s="118" t="e">
        <f>IF(Produit_Tarif_Stock!#REF!&lt;&gt;"",Produit_Tarif_Stock!#REF!,"")</f>
        <v>#REF!</v>
      </c>
      <c r="C3987" s="502" t="e">
        <f>IF(Produit_Tarif_Stock!#REF!&lt;&gt;"",Produit_Tarif_Stock!#REF!,"")</f>
        <v>#REF!</v>
      </c>
      <c r="D3987" s="505" t="e">
        <f>IF(Produit_Tarif_Stock!#REF!&lt;&gt;"",Produit_Tarif_Stock!#REF!,"")</f>
        <v>#REF!</v>
      </c>
      <c r="E3987" s="514" t="e">
        <f>IF(Produit_Tarif_Stock!#REF!&lt;&gt;0,Produit_Tarif_Stock!#REF!,"")</f>
        <v>#REF!</v>
      </c>
      <c r="F3987" s="2" t="e">
        <f>IF(Produit_Tarif_Stock!#REF!&lt;&gt;"",Produit_Tarif_Stock!#REF!,"")</f>
        <v>#REF!</v>
      </c>
      <c r="G3987" s="506" t="e">
        <f>IF(Produit_Tarif_Stock!#REF!&lt;&gt;0,Produit_Tarif_Stock!#REF!,"")</f>
        <v>#REF!</v>
      </c>
      <c r="I3987" s="506" t="str">
        <f t="shared" si="126"/>
        <v/>
      </c>
      <c r="J3987" s="2" t="e">
        <f>IF(Produit_Tarif_Stock!#REF!&lt;&gt;0,Produit_Tarif_Stock!#REF!,"")</f>
        <v>#REF!</v>
      </c>
      <c r="K3987" s="2" t="e">
        <f>IF(Produit_Tarif_Stock!#REF!&lt;&gt;0,Produit_Tarif_Stock!#REF!,"")</f>
        <v>#REF!</v>
      </c>
      <c r="L3987" s="114" t="e">
        <f>IF(Produit_Tarif_Stock!#REF!&lt;&gt;0,Produit_Tarif_Stock!#REF!,"")</f>
        <v>#REF!</v>
      </c>
      <c r="M3987" s="114" t="e">
        <f>IF(Produit_Tarif_Stock!#REF!&lt;&gt;0,Produit_Tarif_Stock!#REF!,"")</f>
        <v>#REF!</v>
      </c>
      <c r="N3987" s="454"/>
      <c r="P3987" s="2" t="e">
        <f>IF(Produit_Tarif_Stock!#REF!&lt;&gt;0,Produit_Tarif_Stock!#REF!,"")</f>
        <v>#REF!</v>
      </c>
      <c r="Q3987" s="518" t="e">
        <f>IF(Produit_Tarif_Stock!#REF!&lt;&gt;0,(E3987-(E3987*H3987)-Produit_Tarif_Stock!#REF!)/Produit_Tarif_Stock!#REF!*100,(E3987-(E3987*H3987)-Produit_Tarif_Stock!#REF!)/Produit_Tarif_Stock!#REF!*100)</f>
        <v>#REF!</v>
      </c>
      <c r="R3987" s="523">
        <f t="shared" si="127"/>
        <v>0</v>
      </c>
      <c r="S3987" s="524" t="e">
        <f>Produit_Tarif_Stock!#REF!</f>
        <v>#REF!</v>
      </c>
    </row>
    <row r="3988" spans="1:19" ht="24.75" customHeight="1">
      <c r="A3988" s="228" t="e">
        <f>Produit_Tarif_Stock!#REF!</f>
        <v>#REF!</v>
      </c>
      <c r="B3988" s="118" t="e">
        <f>IF(Produit_Tarif_Stock!#REF!&lt;&gt;"",Produit_Tarif_Stock!#REF!,"")</f>
        <v>#REF!</v>
      </c>
      <c r="C3988" s="502" t="e">
        <f>IF(Produit_Tarif_Stock!#REF!&lt;&gt;"",Produit_Tarif_Stock!#REF!,"")</f>
        <v>#REF!</v>
      </c>
      <c r="D3988" s="505" t="e">
        <f>IF(Produit_Tarif_Stock!#REF!&lt;&gt;"",Produit_Tarif_Stock!#REF!,"")</f>
        <v>#REF!</v>
      </c>
      <c r="E3988" s="514" t="e">
        <f>IF(Produit_Tarif_Stock!#REF!&lt;&gt;0,Produit_Tarif_Stock!#REF!,"")</f>
        <v>#REF!</v>
      </c>
      <c r="F3988" s="2" t="e">
        <f>IF(Produit_Tarif_Stock!#REF!&lt;&gt;"",Produit_Tarif_Stock!#REF!,"")</f>
        <v>#REF!</v>
      </c>
      <c r="G3988" s="506" t="e">
        <f>IF(Produit_Tarif_Stock!#REF!&lt;&gt;0,Produit_Tarif_Stock!#REF!,"")</f>
        <v>#REF!</v>
      </c>
      <c r="I3988" s="506" t="str">
        <f t="shared" si="126"/>
        <v/>
      </c>
      <c r="J3988" s="2" t="e">
        <f>IF(Produit_Tarif_Stock!#REF!&lt;&gt;0,Produit_Tarif_Stock!#REF!,"")</f>
        <v>#REF!</v>
      </c>
      <c r="K3988" s="2" t="e">
        <f>IF(Produit_Tarif_Stock!#REF!&lt;&gt;0,Produit_Tarif_Stock!#REF!,"")</f>
        <v>#REF!</v>
      </c>
      <c r="L3988" s="114" t="e">
        <f>IF(Produit_Tarif_Stock!#REF!&lt;&gt;0,Produit_Tarif_Stock!#REF!,"")</f>
        <v>#REF!</v>
      </c>
      <c r="M3988" s="114" t="e">
        <f>IF(Produit_Tarif_Stock!#REF!&lt;&gt;0,Produit_Tarif_Stock!#REF!,"")</f>
        <v>#REF!</v>
      </c>
      <c r="N3988" s="454"/>
      <c r="P3988" s="2" t="e">
        <f>IF(Produit_Tarif_Stock!#REF!&lt;&gt;0,Produit_Tarif_Stock!#REF!,"")</f>
        <v>#REF!</v>
      </c>
      <c r="Q3988" s="518" t="e">
        <f>IF(Produit_Tarif_Stock!#REF!&lt;&gt;0,(E3988-(E3988*H3988)-Produit_Tarif_Stock!#REF!)/Produit_Tarif_Stock!#REF!*100,(E3988-(E3988*H3988)-Produit_Tarif_Stock!#REF!)/Produit_Tarif_Stock!#REF!*100)</f>
        <v>#REF!</v>
      </c>
      <c r="R3988" s="523">
        <f t="shared" si="127"/>
        <v>0</v>
      </c>
      <c r="S3988" s="524" t="e">
        <f>Produit_Tarif_Stock!#REF!</f>
        <v>#REF!</v>
      </c>
    </row>
    <row r="3989" spans="1:19" ht="24.75" customHeight="1">
      <c r="A3989" s="228" t="e">
        <f>Produit_Tarif_Stock!#REF!</f>
        <v>#REF!</v>
      </c>
      <c r="B3989" s="118" t="e">
        <f>IF(Produit_Tarif_Stock!#REF!&lt;&gt;"",Produit_Tarif_Stock!#REF!,"")</f>
        <v>#REF!</v>
      </c>
      <c r="C3989" s="502" t="e">
        <f>IF(Produit_Tarif_Stock!#REF!&lt;&gt;"",Produit_Tarif_Stock!#REF!,"")</f>
        <v>#REF!</v>
      </c>
      <c r="D3989" s="505" t="e">
        <f>IF(Produit_Tarif_Stock!#REF!&lt;&gt;"",Produit_Tarif_Stock!#REF!,"")</f>
        <v>#REF!</v>
      </c>
      <c r="E3989" s="514" t="e">
        <f>IF(Produit_Tarif_Stock!#REF!&lt;&gt;0,Produit_Tarif_Stock!#REF!,"")</f>
        <v>#REF!</v>
      </c>
      <c r="F3989" s="2" t="e">
        <f>IF(Produit_Tarif_Stock!#REF!&lt;&gt;"",Produit_Tarif_Stock!#REF!,"")</f>
        <v>#REF!</v>
      </c>
      <c r="G3989" s="506" t="e">
        <f>IF(Produit_Tarif_Stock!#REF!&lt;&gt;0,Produit_Tarif_Stock!#REF!,"")</f>
        <v>#REF!</v>
      </c>
      <c r="I3989" s="506" t="str">
        <f t="shared" si="126"/>
        <v/>
      </c>
      <c r="J3989" s="2" t="e">
        <f>IF(Produit_Tarif_Stock!#REF!&lt;&gt;0,Produit_Tarif_Stock!#REF!,"")</f>
        <v>#REF!</v>
      </c>
      <c r="K3989" s="2" t="e">
        <f>IF(Produit_Tarif_Stock!#REF!&lt;&gt;0,Produit_Tarif_Stock!#REF!,"")</f>
        <v>#REF!</v>
      </c>
      <c r="L3989" s="114" t="e">
        <f>IF(Produit_Tarif_Stock!#REF!&lt;&gt;0,Produit_Tarif_Stock!#REF!,"")</f>
        <v>#REF!</v>
      </c>
      <c r="M3989" s="114" t="e">
        <f>IF(Produit_Tarif_Stock!#REF!&lt;&gt;0,Produit_Tarif_Stock!#REF!,"")</f>
        <v>#REF!</v>
      </c>
      <c r="N3989" s="454"/>
      <c r="P3989" s="2" t="e">
        <f>IF(Produit_Tarif_Stock!#REF!&lt;&gt;0,Produit_Tarif_Stock!#REF!,"")</f>
        <v>#REF!</v>
      </c>
      <c r="Q3989" s="518" t="e">
        <f>IF(Produit_Tarif_Stock!#REF!&lt;&gt;0,(E3989-(E3989*H3989)-Produit_Tarif_Stock!#REF!)/Produit_Tarif_Stock!#REF!*100,(E3989-(E3989*H3989)-Produit_Tarif_Stock!#REF!)/Produit_Tarif_Stock!#REF!*100)</f>
        <v>#REF!</v>
      </c>
      <c r="R3989" s="523">
        <f t="shared" si="127"/>
        <v>0</v>
      </c>
      <c r="S3989" s="524" t="e">
        <f>Produit_Tarif_Stock!#REF!</f>
        <v>#REF!</v>
      </c>
    </row>
    <row r="3990" spans="1:19" ht="24.75" customHeight="1">
      <c r="A3990" s="228" t="e">
        <f>Produit_Tarif_Stock!#REF!</f>
        <v>#REF!</v>
      </c>
      <c r="B3990" s="118" t="e">
        <f>IF(Produit_Tarif_Stock!#REF!&lt;&gt;"",Produit_Tarif_Stock!#REF!,"")</f>
        <v>#REF!</v>
      </c>
      <c r="C3990" s="502" t="e">
        <f>IF(Produit_Tarif_Stock!#REF!&lt;&gt;"",Produit_Tarif_Stock!#REF!,"")</f>
        <v>#REF!</v>
      </c>
      <c r="D3990" s="505" t="e">
        <f>IF(Produit_Tarif_Stock!#REF!&lt;&gt;"",Produit_Tarif_Stock!#REF!,"")</f>
        <v>#REF!</v>
      </c>
      <c r="E3990" s="514" t="e">
        <f>IF(Produit_Tarif_Stock!#REF!&lt;&gt;0,Produit_Tarif_Stock!#REF!,"")</f>
        <v>#REF!</v>
      </c>
      <c r="F3990" s="2" t="e">
        <f>IF(Produit_Tarif_Stock!#REF!&lt;&gt;"",Produit_Tarif_Stock!#REF!,"")</f>
        <v>#REF!</v>
      </c>
      <c r="G3990" s="506" t="e">
        <f>IF(Produit_Tarif_Stock!#REF!&lt;&gt;0,Produit_Tarif_Stock!#REF!,"")</f>
        <v>#REF!</v>
      </c>
      <c r="I3990" s="506" t="str">
        <f t="shared" si="126"/>
        <v/>
      </c>
      <c r="J3990" s="2" t="e">
        <f>IF(Produit_Tarif_Stock!#REF!&lt;&gt;0,Produit_Tarif_Stock!#REF!,"")</f>
        <v>#REF!</v>
      </c>
      <c r="K3990" s="2" t="e">
        <f>IF(Produit_Tarif_Stock!#REF!&lt;&gt;0,Produit_Tarif_Stock!#REF!,"")</f>
        <v>#REF!</v>
      </c>
      <c r="L3990" s="114" t="e">
        <f>IF(Produit_Tarif_Stock!#REF!&lt;&gt;0,Produit_Tarif_Stock!#REF!,"")</f>
        <v>#REF!</v>
      </c>
      <c r="M3990" s="114" t="e">
        <f>IF(Produit_Tarif_Stock!#REF!&lt;&gt;0,Produit_Tarif_Stock!#REF!,"")</f>
        <v>#REF!</v>
      </c>
      <c r="N3990" s="454"/>
      <c r="P3990" s="2" t="e">
        <f>IF(Produit_Tarif_Stock!#REF!&lt;&gt;0,Produit_Tarif_Stock!#REF!,"")</f>
        <v>#REF!</v>
      </c>
      <c r="Q3990" s="518" t="e">
        <f>IF(Produit_Tarif_Stock!#REF!&lt;&gt;0,(E3990-(E3990*H3990)-Produit_Tarif_Stock!#REF!)/Produit_Tarif_Stock!#REF!*100,(E3990-(E3990*H3990)-Produit_Tarif_Stock!#REF!)/Produit_Tarif_Stock!#REF!*100)</f>
        <v>#REF!</v>
      </c>
      <c r="R3990" s="523">
        <f t="shared" si="127"/>
        <v>0</v>
      </c>
      <c r="S3990" s="524" t="e">
        <f>Produit_Tarif_Stock!#REF!</f>
        <v>#REF!</v>
      </c>
    </row>
    <row r="3991" spans="1:19" ht="24.75" customHeight="1">
      <c r="A3991" s="228" t="e">
        <f>Produit_Tarif_Stock!#REF!</f>
        <v>#REF!</v>
      </c>
      <c r="B3991" s="118" t="e">
        <f>IF(Produit_Tarif_Stock!#REF!&lt;&gt;"",Produit_Tarif_Stock!#REF!,"")</f>
        <v>#REF!</v>
      </c>
      <c r="C3991" s="502" t="e">
        <f>IF(Produit_Tarif_Stock!#REF!&lt;&gt;"",Produit_Tarif_Stock!#REF!,"")</f>
        <v>#REF!</v>
      </c>
      <c r="D3991" s="505" t="e">
        <f>IF(Produit_Tarif_Stock!#REF!&lt;&gt;"",Produit_Tarif_Stock!#REF!,"")</f>
        <v>#REF!</v>
      </c>
      <c r="E3991" s="514" t="e">
        <f>IF(Produit_Tarif_Stock!#REF!&lt;&gt;0,Produit_Tarif_Stock!#REF!,"")</f>
        <v>#REF!</v>
      </c>
      <c r="F3991" s="2" t="e">
        <f>IF(Produit_Tarif_Stock!#REF!&lt;&gt;"",Produit_Tarif_Stock!#REF!,"")</f>
        <v>#REF!</v>
      </c>
      <c r="G3991" s="506" t="e">
        <f>IF(Produit_Tarif_Stock!#REF!&lt;&gt;0,Produit_Tarif_Stock!#REF!,"")</f>
        <v>#REF!</v>
      </c>
      <c r="I3991" s="506" t="str">
        <f t="shared" si="126"/>
        <v/>
      </c>
      <c r="J3991" s="2" t="e">
        <f>IF(Produit_Tarif_Stock!#REF!&lt;&gt;0,Produit_Tarif_Stock!#REF!,"")</f>
        <v>#REF!</v>
      </c>
      <c r="K3991" s="2" t="e">
        <f>IF(Produit_Tarif_Stock!#REF!&lt;&gt;0,Produit_Tarif_Stock!#REF!,"")</f>
        <v>#REF!</v>
      </c>
      <c r="L3991" s="114" t="e">
        <f>IF(Produit_Tarif_Stock!#REF!&lt;&gt;0,Produit_Tarif_Stock!#REF!,"")</f>
        <v>#REF!</v>
      </c>
      <c r="M3991" s="114" t="e">
        <f>IF(Produit_Tarif_Stock!#REF!&lt;&gt;0,Produit_Tarif_Stock!#REF!,"")</f>
        <v>#REF!</v>
      </c>
      <c r="N3991" s="454"/>
      <c r="P3991" s="2" t="e">
        <f>IF(Produit_Tarif_Stock!#REF!&lt;&gt;0,Produit_Tarif_Stock!#REF!,"")</f>
        <v>#REF!</v>
      </c>
      <c r="Q3991" s="518" t="e">
        <f>IF(Produit_Tarif_Stock!#REF!&lt;&gt;0,(E3991-(E3991*H3991)-Produit_Tarif_Stock!#REF!)/Produit_Tarif_Stock!#REF!*100,(E3991-(E3991*H3991)-Produit_Tarif_Stock!#REF!)/Produit_Tarif_Stock!#REF!*100)</f>
        <v>#REF!</v>
      </c>
      <c r="R3991" s="523">
        <f t="shared" si="127"/>
        <v>0</v>
      </c>
      <c r="S3991" s="524" t="e">
        <f>Produit_Tarif_Stock!#REF!</f>
        <v>#REF!</v>
      </c>
    </row>
    <row r="3992" spans="1:19" ht="24.75" customHeight="1">
      <c r="A3992" s="228" t="e">
        <f>Produit_Tarif_Stock!#REF!</f>
        <v>#REF!</v>
      </c>
      <c r="B3992" s="118" t="e">
        <f>IF(Produit_Tarif_Stock!#REF!&lt;&gt;"",Produit_Tarif_Stock!#REF!,"")</f>
        <v>#REF!</v>
      </c>
      <c r="C3992" s="502" t="e">
        <f>IF(Produit_Tarif_Stock!#REF!&lt;&gt;"",Produit_Tarif_Stock!#REF!,"")</f>
        <v>#REF!</v>
      </c>
      <c r="D3992" s="505" t="e">
        <f>IF(Produit_Tarif_Stock!#REF!&lt;&gt;"",Produit_Tarif_Stock!#REF!,"")</f>
        <v>#REF!</v>
      </c>
      <c r="E3992" s="514" t="e">
        <f>IF(Produit_Tarif_Stock!#REF!&lt;&gt;0,Produit_Tarif_Stock!#REF!,"")</f>
        <v>#REF!</v>
      </c>
      <c r="F3992" s="2" t="e">
        <f>IF(Produit_Tarif_Stock!#REF!&lt;&gt;"",Produit_Tarif_Stock!#REF!,"")</f>
        <v>#REF!</v>
      </c>
      <c r="G3992" s="506" t="e">
        <f>IF(Produit_Tarif_Stock!#REF!&lt;&gt;0,Produit_Tarif_Stock!#REF!,"")</f>
        <v>#REF!</v>
      </c>
      <c r="I3992" s="506" t="str">
        <f t="shared" si="126"/>
        <v/>
      </c>
      <c r="J3992" s="2" t="e">
        <f>IF(Produit_Tarif_Stock!#REF!&lt;&gt;0,Produit_Tarif_Stock!#REF!,"")</f>
        <v>#REF!</v>
      </c>
      <c r="K3992" s="2" t="e">
        <f>IF(Produit_Tarif_Stock!#REF!&lt;&gt;0,Produit_Tarif_Stock!#REF!,"")</f>
        <v>#REF!</v>
      </c>
      <c r="L3992" s="114" t="e">
        <f>IF(Produit_Tarif_Stock!#REF!&lt;&gt;0,Produit_Tarif_Stock!#REF!,"")</f>
        <v>#REF!</v>
      </c>
      <c r="M3992" s="114" t="e">
        <f>IF(Produit_Tarif_Stock!#REF!&lt;&gt;0,Produit_Tarif_Stock!#REF!,"")</f>
        <v>#REF!</v>
      </c>
      <c r="N3992" s="454"/>
      <c r="P3992" s="2" t="e">
        <f>IF(Produit_Tarif_Stock!#REF!&lt;&gt;0,Produit_Tarif_Stock!#REF!,"")</f>
        <v>#REF!</v>
      </c>
      <c r="Q3992" s="518" t="e">
        <f>IF(Produit_Tarif_Stock!#REF!&lt;&gt;0,(E3992-(E3992*H3992)-Produit_Tarif_Stock!#REF!)/Produit_Tarif_Stock!#REF!*100,(E3992-(E3992*H3992)-Produit_Tarif_Stock!#REF!)/Produit_Tarif_Stock!#REF!*100)</f>
        <v>#REF!</v>
      </c>
      <c r="R3992" s="523">
        <f t="shared" si="127"/>
        <v>0</v>
      </c>
      <c r="S3992" s="524" t="e">
        <f>Produit_Tarif_Stock!#REF!</f>
        <v>#REF!</v>
      </c>
    </row>
    <row r="3993" spans="1:19" ht="24.75" customHeight="1">
      <c r="A3993" s="228" t="e">
        <f>Produit_Tarif_Stock!#REF!</f>
        <v>#REF!</v>
      </c>
      <c r="B3993" s="118" t="e">
        <f>IF(Produit_Tarif_Stock!#REF!&lt;&gt;"",Produit_Tarif_Stock!#REF!,"")</f>
        <v>#REF!</v>
      </c>
      <c r="C3993" s="502" t="e">
        <f>IF(Produit_Tarif_Stock!#REF!&lt;&gt;"",Produit_Tarif_Stock!#REF!,"")</f>
        <v>#REF!</v>
      </c>
      <c r="D3993" s="505" t="e">
        <f>IF(Produit_Tarif_Stock!#REF!&lt;&gt;"",Produit_Tarif_Stock!#REF!,"")</f>
        <v>#REF!</v>
      </c>
      <c r="E3993" s="514" t="e">
        <f>IF(Produit_Tarif_Stock!#REF!&lt;&gt;0,Produit_Tarif_Stock!#REF!,"")</f>
        <v>#REF!</v>
      </c>
      <c r="F3993" s="2" t="e">
        <f>IF(Produit_Tarif_Stock!#REF!&lt;&gt;"",Produit_Tarif_Stock!#REF!,"")</f>
        <v>#REF!</v>
      </c>
      <c r="G3993" s="506" t="e">
        <f>IF(Produit_Tarif_Stock!#REF!&lt;&gt;0,Produit_Tarif_Stock!#REF!,"")</f>
        <v>#REF!</v>
      </c>
      <c r="I3993" s="506" t="str">
        <f t="shared" si="126"/>
        <v/>
      </c>
      <c r="J3993" s="2" t="e">
        <f>IF(Produit_Tarif_Stock!#REF!&lt;&gt;0,Produit_Tarif_Stock!#REF!,"")</f>
        <v>#REF!</v>
      </c>
      <c r="K3993" s="2" t="e">
        <f>IF(Produit_Tarif_Stock!#REF!&lt;&gt;0,Produit_Tarif_Stock!#REF!,"")</f>
        <v>#REF!</v>
      </c>
      <c r="L3993" s="114" t="e">
        <f>IF(Produit_Tarif_Stock!#REF!&lt;&gt;0,Produit_Tarif_Stock!#REF!,"")</f>
        <v>#REF!</v>
      </c>
      <c r="M3993" s="114" t="e">
        <f>IF(Produit_Tarif_Stock!#REF!&lt;&gt;0,Produit_Tarif_Stock!#REF!,"")</f>
        <v>#REF!</v>
      </c>
      <c r="N3993" s="454"/>
      <c r="P3993" s="2" t="e">
        <f>IF(Produit_Tarif_Stock!#REF!&lt;&gt;0,Produit_Tarif_Stock!#REF!,"")</f>
        <v>#REF!</v>
      </c>
      <c r="Q3993" s="518" t="e">
        <f>IF(Produit_Tarif_Stock!#REF!&lt;&gt;0,(E3993-(E3993*H3993)-Produit_Tarif_Stock!#REF!)/Produit_Tarif_Stock!#REF!*100,(E3993-(E3993*H3993)-Produit_Tarif_Stock!#REF!)/Produit_Tarif_Stock!#REF!*100)</f>
        <v>#REF!</v>
      </c>
      <c r="R3993" s="523">
        <f t="shared" si="127"/>
        <v>0</v>
      </c>
      <c r="S3993" s="524" t="e">
        <f>Produit_Tarif_Stock!#REF!</f>
        <v>#REF!</v>
      </c>
    </row>
    <row r="3994" spans="1:19" ht="24.75" customHeight="1">
      <c r="A3994" s="228" t="e">
        <f>Produit_Tarif_Stock!#REF!</f>
        <v>#REF!</v>
      </c>
      <c r="B3994" s="118" t="e">
        <f>IF(Produit_Tarif_Stock!#REF!&lt;&gt;"",Produit_Tarif_Stock!#REF!,"")</f>
        <v>#REF!</v>
      </c>
      <c r="C3994" s="502" t="e">
        <f>IF(Produit_Tarif_Stock!#REF!&lt;&gt;"",Produit_Tarif_Stock!#REF!,"")</f>
        <v>#REF!</v>
      </c>
      <c r="D3994" s="505" t="e">
        <f>IF(Produit_Tarif_Stock!#REF!&lt;&gt;"",Produit_Tarif_Stock!#REF!,"")</f>
        <v>#REF!</v>
      </c>
      <c r="E3994" s="514" t="e">
        <f>IF(Produit_Tarif_Stock!#REF!&lt;&gt;0,Produit_Tarif_Stock!#REF!,"")</f>
        <v>#REF!</v>
      </c>
      <c r="F3994" s="2" t="e">
        <f>IF(Produit_Tarif_Stock!#REF!&lt;&gt;"",Produit_Tarif_Stock!#REF!,"")</f>
        <v>#REF!</v>
      </c>
      <c r="G3994" s="506" t="e">
        <f>IF(Produit_Tarif_Stock!#REF!&lt;&gt;0,Produit_Tarif_Stock!#REF!,"")</f>
        <v>#REF!</v>
      </c>
      <c r="I3994" s="506" t="str">
        <f t="shared" si="126"/>
        <v/>
      </c>
      <c r="J3994" s="2" t="e">
        <f>IF(Produit_Tarif_Stock!#REF!&lt;&gt;0,Produit_Tarif_Stock!#REF!,"")</f>
        <v>#REF!</v>
      </c>
      <c r="K3994" s="2" t="e">
        <f>IF(Produit_Tarif_Stock!#REF!&lt;&gt;0,Produit_Tarif_Stock!#REF!,"")</f>
        <v>#REF!</v>
      </c>
      <c r="L3994" s="114" t="e">
        <f>IF(Produit_Tarif_Stock!#REF!&lt;&gt;0,Produit_Tarif_Stock!#REF!,"")</f>
        <v>#REF!</v>
      </c>
      <c r="M3994" s="114" t="e">
        <f>IF(Produit_Tarif_Stock!#REF!&lt;&gt;0,Produit_Tarif_Stock!#REF!,"")</f>
        <v>#REF!</v>
      </c>
      <c r="N3994" s="454"/>
      <c r="P3994" s="2" t="e">
        <f>IF(Produit_Tarif_Stock!#REF!&lt;&gt;0,Produit_Tarif_Stock!#REF!,"")</f>
        <v>#REF!</v>
      </c>
      <c r="Q3994" s="518" t="e">
        <f>IF(Produit_Tarif_Stock!#REF!&lt;&gt;0,(E3994-(E3994*H3994)-Produit_Tarif_Stock!#REF!)/Produit_Tarif_Stock!#REF!*100,(E3994-(E3994*H3994)-Produit_Tarif_Stock!#REF!)/Produit_Tarif_Stock!#REF!*100)</f>
        <v>#REF!</v>
      </c>
      <c r="R3994" s="523">
        <f t="shared" si="127"/>
        <v>0</v>
      </c>
      <c r="S3994" s="524" t="e">
        <f>Produit_Tarif_Stock!#REF!</f>
        <v>#REF!</v>
      </c>
    </row>
    <row r="3995" spans="1:19" ht="24.75" customHeight="1">
      <c r="A3995" s="228" t="e">
        <f>Produit_Tarif_Stock!#REF!</f>
        <v>#REF!</v>
      </c>
      <c r="B3995" s="118" t="e">
        <f>IF(Produit_Tarif_Stock!#REF!&lt;&gt;"",Produit_Tarif_Stock!#REF!,"")</f>
        <v>#REF!</v>
      </c>
      <c r="C3995" s="502" t="e">
        <f>IF(Produit_Tarif_Stock!#REF!&lt;&gt;"",Produit_Tarif_Stock!#REF!,"")</f>
        <v>#REF!</v>
      </c>
      <c r="D3995" s="505" t="e">
        <f>IF(Produit_Tarif_Stock!#REF!&lt;&gt;"",Produit_Tarif_Stock!#REF!,"")</f>
        <v>#REF!</v>
      </c>
      <c r="E3995" s="514" t="e">
        <f>IF(Produit_Tarif_Stock!#REF!&lt;&gt;0,Produit_Tarif_Stock!#REF!,"")</f>
        <v>#REF!</v>
      </c>
      <c r="F3995" s="2" t="e">
        <f>IF(Produit_Tarif_Stock!#REF!&lt;&gt;"",Produit_Tarif_Stock!#REF!,"")</f>
        <v>#REF!</v>
      </c>
      <c r="G3995" s="506" t="e">
        <f>IF(Produit_Tarif_Stock!#REF!&lt;&gt;0,Produit_Tarif_Stock!#REF!,"")</f>
        <v>#REF!</v>
      </c>
      <c r="I3995" s="506" t="str">
        <f t="shared" si="126"/>
        <v/>
      </c>
      <c r="J3995" s="2" t="e">
        <f>IF(Produit_Tarif_Stock!#REF!&lt;&gt;0,Produit_Tarif_Stock!#REF!,"")</f>
        <v>#REF!</v>
      </c>
      <c r="K3995" s="2" t="e">
        <f>IF(Produit_Tarif_Stock!#REF!&lt;&gt;0,Produit_Tarif_Stock!#REF!,"")</f>
        <v>#REF!</v>
      </c>
      <c r="L3995" s="114" t="e">
        <f>IF(Produit_Tarif_Stock!#REF!&lt;&gt;0,Produit_Tarif_Stock!#REF!,"")</f>
        <v>#REF!</v>
      </c>
      <c r="M3995" s="114" t="e">
        <f>IF(Produit_Tarif_Stock!#REF!&lt;&gt;0,Produit_Tarif_Stock!#REF!,"")</f>
        <v>#REF!</v>
      </c>
      <c r="N3995" s="454"/>
      <c r="P3995" s="2" t="e">
        <f>IF(Produit_Tarif_Stock!#REF!&lt;&gt;0,Produit_Tarif_Stock!#REF!,"")</f>
        <v>#REF!</v>
      </c>
      <c r="Q3995" s="518" t="e">
        <f>IF(Produit_Tarif_Stock!#REF!&lt;&gt;0,(E3995-(E3995*H3995)-Produit_Tarif_Stock!#REF!)/Produit_Tarif_Stock!#REF!*100,(E3995-(E3995*H3995)-Produit_Tarif_Stock!#REF!)/Produit_Tarif_Stock!#REF!*100)</f>
        <v>#REF!</v>
      </c>
      <c r="R3995" s="523">
        <f t="shared" si="127"/>
        <v>0</v>
      </c>
      <c r="S3995" s="524" t="e">
        <f>Produit_Tarif_Stock!#REF!</f>
        <v>#REF!</v>
      </c>
    </row>
    <row r="3996" spans="1:19" ht="24.75" customHeight="1">
      <c r="A3996" s="228" t="e">
        <f>Produit_Tarif_Stock!#REF!</f>
        <v>#REF!</v>
      </c>
      <c r="B3996" s="118" t="e">
        <f>IF(Produit_Tarif_Stock!#REF!&lt;&gt;"",Produit_Tarif_Stock!#REF!,"")</f>
        <v>#REF!</v>
      </c>
      <c r="C3996" s="502" t="e">
        <f>IF(Produit_Tarif_Stock!#REF!&lt;&gt;"",Produit_Tarif_Stock!#REF!,"")</f>
        <v>#REF!</v>
      </c>
      <c r="D3996" s="505" t="e">
        <f>IF(Produit_Tarif_Stock!#REF!&lt;&gt;"",Produit_Tarif_Stock!#REF!,"")</f>
        <v>#REF!</v>
      </c>
      <c r="E3996" s="514" t="e">
        <f>IF(Produit_Tarif_Stock!#REF!&lt;&gt;0,Produit_Tarif_Stock!#REF!,"")</f>
        <v>#REF!</v>
      </c>
      <c r="F3996" s="2" t="e">
        <f>IF(Produit_Tarif_Stock!#REF!&lt;&gt;"",Produit_Tarif_Stock!#REF!,"")</f>
        <v>#REF!</v>
      </c>
      <c r="G3996" s="506" t="e">
        <f>IF(Produit_Tarif_Stock!#REF!&lt;&gt;0,Produit_Tarif_Stock!#REF!,"")</f>
        <v>#REF!</v>
      </c>
      <c r="I3996" s="506" t="str">
        <f t="shared" si="126"/>
        <v/>
      </c>
      <c r="J3996" s="2" t="e">
        <f>IF(Produit_Tarif_Stock!#REF!&lt;&gt;0,Produit_Tarif_Stock!#REF!,"")</f>
        <v>#REF!</v>
      </c>
      <c r="K3996" s="2" t="e">
        <f>IF(Produit_Tarif_Stock!#REF!&lt;&gt;0,Produit_Tarif_Stock!#REF!,"")</f>
        <v>#REF!</v>
      </c>
      <c r="L3996" s="114" t="e">
        <f>IF(Produit_Tarif_Stock!#REF!&lt;&gt;0,Produit_Tarif_Stock!#REF!,"")</f>
        <v>#REF!</v>
      </c>
      <c r="M3996" s="114" t="e">
        <f>IF(Produit_Tarif_Stock!#REF!&lt;&gt;0,Produit_Tarif_Stock!#REF!,"")</f>
        <v>#REF!</v>
      </c>
      <c r="N3996" s="454"/>
      <c r="P3996" s="2" t="e">
        <f>IF(Produit_Tarif_Stock!#REF!&lt;&gt;0,Produit_Tarif_Stock!#REF!,"")</f>
        <v>#REF!</v>
      </c>
      <c r="Q3996" s="518" t="e">
        <f>IF(Produit_Tarif_Stock!#REF!&lt;&gt;0,(E3996-(E3996*H3996)-Produit_Tarif_Stock!#REF!)/Produit_Tarif_Stock!#REF!*100,(E3996-(E3996*H3996)-Produit_Tarif_Stock!#REF!)/Produit_Tarif_Stock!#REF!*100)</f>
        <v>#REF!</v>
      </c>
      <c r="R3996" s="523">
        <f t="shared" si="127"/>
        <v>0</v>
      </c>
      <c r="S3996" s="524" t="e">
        <f>Produit_Tarif_Stock!#REF!</f>
        <v>#REF!</v>
      </c>
    </row>
    <row r="3997" spans="1:19" ht="24.75" customHeight="1">
      <c r="A3997" s="228" t="e">
        <f>Produit_Tarif_Stock!#REF!</f>
        <v>#REF!</v>
      </c>
      <c r="B3997" s="118" t="e">
        <f>IF(Produit_Tarif_Stock!#REF!&lt;&gt;"",Produit_Tarif_Stock!#REF!,"")</f>
        <v>#REF!</v>
      </c>
      <c r="C3997" s="502" t="e">
        <f>IF(Produit_Tarif_Stock!#REF!&lt;&gt;"",Produit_Tarif_Stock!#REF!,"")</f>
        <v>#REF!</v>
      </c>
      <c r="D3997" s="505" t="e">
        <f>IF(Produit_Tarif_Stock!#REF!&lt;&gt;"",Produit_Tarif_Stock!#REF!,"")</f>
        <v>#REF!</v>
      </c>
      <c r="E3997" s="514" t="e">
        <f>IF(Produit_Tarif_Stock!#REF!&lt;&gt;0,Produit_Tarif_Stock!#REF!,"")</f>
        <v>#REF!</v>
      </c>
      <c r="F3997" s="2" t="e">
        <f>IF(Produit_Tarif_Stock!#REF!&lt;&gt;"",Produit_Tarif_Stock!#REF!,"")</f>
        <v>#REF!</v>
      </c>
      <c r="G3997" s="506" t="e">
        <f>IF(Produit_Tarif_Stock!#REF!&lt;&gt;0,Produit_Tarif_Stock!#REF!,"")</f>
        <v>#REF!</v>
      </c>
      <c r="I3997" s="506" t="str">
        <f t="shared" si="126"/>
        <v/>
      </c>
      <c r="J3997" s="2" t="e">
        <f>IF(Produit_Tarif_Stock!#REF!&lt;&gt;0,Produit_Tarif_Stock!#REF!,"")</f>
        <v>#REF!</v>
      </c>
      <c r="K3997" s="2" t="e">
        <f>IF(Produit_Tarif_Stock!#REF!&lt;&gt;0,Produit_Tarif_Stock!#REF!,"")</f>
        <v>#REF!</v>
      </c>
      <c r="L3997" s="114" t="e">
        <f>IF(Produit_Tarif_Stock!#REF!&lt;&gt;0,Produit_Tarif_Stock!#REF!,"")</f>
        <v>#REF!</v>
      </c>
      <c r="M3997" s="114" t="e">
        <f>IF(Produit_Tarif_Stock!#REF!&lt;&gt;0,Produit_Tarif_Stock!#REF!,"")</f>
        <v>#REF!</v>
      </c>
      <c r="N3997" s="454"/>
      <c r="P3997" s="2" t="e">
        <f>IF(Produit_Tarif_Stock!#REF!&lt;&gt;0,Produit_Tarif_Stock!#REF!,"")</f>
        <v>#REF!</v>
      </c>
      <c r="Q3997" s="518" t="e">
        <f>IF(Produit_Tarif_Stock!#REF!&lt;&gt;0,(E3997-(E3997*H3997)-Produit_Tarif_Stock!#REF!)/Produit_Tarif_Stock!#REF!*100,(E3997-(E3997*H3997)-Produit_Tarif_Stock!#REF!)/Produit_Tarif_Stock!#REF!*100)</f>
        <v>#REF!</v>
      </c>
      <c r="R3997" s="523">
        <f t="shared" si="127"/>
        <v>0</v>
      </c>
      <c r="S3997" s="524" t="e">
        <f>Produit_Tarif_Stock!#REF!</f>
        <v>#REF!</v>
      </c>
    </row>
    <row r="3998" spans="1:19" ht="24.75" customHeight="1">
      <c r="A3998" s="228" t="e">
        <f>Produit_Tarif_Stock!#REF!</f>
        <v>#REF!</v>
      </c>
      <c r="B3998" s="118" t="e">
        <f>IF(Produit_Tarif_Stock!#REF!&lt;&gt;"",Produit_Tarif_Stock!#REF!,"")</f>
        <v>#REF!</v>
      </c>
      <c r="C3998" s="502" t="e">
        <f>IF(Produit_Tarif_Stock!#REF!&lt;&gt;"",Produit_Tarif_Stock!#REF!,"")</f>
        <v>#REF!</v>
      </c>
      <c r="D3998" s="505" t="e">
        <f>IF(Produit_Tarif_Stock!#REF!&lt;&gt;"",Produit_Tarif_Stock!#REF!,"")</f>
        <v>#REF!</v>
      </c>
      <c r="E3998" s="514" t="e">
        <f>IF(Produit_Tarif_Stock!#REF!&lt;&gt;0,Produit_Tarif_Stock!#REF!,"")</f>
        <v>#REF!</v>
      </c>
      <c r="F3998" s="2" t="e">
        <f>IF(Produit_Tarif_Stock!#REF!&lt;&gt;"",Produit_Tarif_Stock!#REF!,"")</f>
        <v>#REF!</v>
      </c>
      <c r="G3998" s="506" t="e">
        <f>IF(Produit_Tarif_Stock!#REF!&lt;&gt;0,Produit_Tarif_Stock!#REF!,"")</f>
        <v>#REF!</v>
      </c>
      <c r="I3998" s="506" t="str">
        <f t="shared" si="126"/>
        <v/>
      </c>
      <c r="J3998" s="2" t="e">
        <f>IF(Produit_Tarif_Stock!#REF!&lt;&gt;0,Produit_Tarif_Stock!#REF!,"")</f>
        <v>#REF!</v>
      </c>
      <c r="K3998" s="2" t="e">
        <f>IF(Produit_Tarif_Stock!#REF!&lt;&gt;0,Produit_Tarif_Stock!#REF!,"")</f>
        <v>#REF!</v>
      </c>
      <c r="L3998" s="114" t="e">
        <f>IF(Produit_Tarif_Stock!#REF!&lt;&gt;0,Produit_Tarif_Stock!#REF!,"")</f>
        <v>#REF!</v>
      </c>
      <c r="M3998" s="114" t="e">
        <f>IF(Produit_Tarif_Stock!#REF!&lt;&gt;0,Produit_Tarif_Stock!#REF!,"")</f>
        <v>#REF!</v>
      </c>
      <c r="N3998" s="454"/>
      <c r="P3998" s="2" t="e">
        <f>IF(Produit_Tarif_Stock!#REF!&lt;&gt;0,Produit_Tarif_Stock!#REF!,"")</f>
        <v>#REF!</v>
      </c>
      <c r="Q3998" s="518" t="e">
        <f>IF(Produit_Tarif_Stock!#REF!&lt;&gt;0,(E3998-(E3998*H3998)-Produit_Tarif_Stock!#REF!)/Produit_Tarif_Stock!#REF!*100,(E3998-(E3998*H3998)-Produit_Tarif_Stock!#REF!)/Produit_Tarif_Stock!#REF!*100)</f>
        <v>#REF!</v>
      </c>
      <c r="R3998" s="523">
        <f t="shared" si="127"/>
        <v>0</v>
      </c>
      <c r="S3998" s="524" t="e">
        <f>Produit_Tarif_Stock!#REF!</f>
        <v>#REF!</v>
      </c>
    </row>
    <row r="3999" spans="1:19" ht="24.75" customHeight="1">
      <c r="A3999" s="228" t="e">
        <f>Produit_Tarif_Stock!#REF!</f>
        <v>#REF!</v>
      </c>
      <c r="B3999" s="118" t="e">
        <f>IF(Produit_Tarif_Stock!#REF!&lt;&gt;"",Produit_Tarif_Stock!#REF!,"")</f>
        <v>#REF!</v>
      </c>
      <c r="C3999" s="502" t="e">
        <f>IF(Produit_Tarif_Stock!#REF!&lt;&gt;"",Produit_Tarif_Stock!#REF!,"")</f>
        <v>#REF!</v>
      </c>
      <c r="D3999" s="505" t="e">
        <f>IF(Produit_Tarif_Stock!#REF!&lt;&gt;"",Produit_Tarif_Stock!#REF!,"")</f>
        <v>#REF!</v>
      </c>
      <c r="E3999" s="514" t="e">
        <f>IF(Produit_Tarif_Stock!#REF!&lt;&gt;0,Produit_Tarif_Stock!#REF!,"")</f>
        <v>#REF!</v>
      </c>
      <c r="F3999" s="2" t="e">
        <f>IF(Produit_Tarif_Stock!#REF!&lt;&gt;"",Produit_Tarif_Stock!#REF!,"")</f>
        <v>#REF!</v>
      </c>
      <c r="G3999" s="506" t="e">
        <f>IF(Produit_Tarif_Stock!#REF!&lt;&gt;0,Produit_Tarif_Stock!#REF!,"")</f>
        <v>#REF!</v>
      </c>
      <c r="I3999" s="506" t="str">
        <f t="shared" si="126"/>
        <v/>
      </c>
      <c r="J3999" s="2" t="e">
        <f>IF(Produit_Tarif_Stock!#REF!&lt;&gt;0,Produit_Tarif_Stock!#REF!,"")</f>
        <v>#REF!</v>
      </c>
      <c r="K3999" s="2" t="e">
        <f>IF(Produit_Tarif_Stock!#REF!&lt;&gt;0,Produit_Tarif_Stock!#REF!,"")</f>
        <v>#REF!</v>
      </c>
      <c r="L3999" s="114" t="e">
        <f>IF(Produit_Tarif_Stock!#REF!&lt;&gt;0,Produit_Tarif_Stock!#REF!,"")</f>
        <v>#REF!</v>
      </c>
      <c r="M3999" s="114" t="e">
        <f>IF(Produit_Tarif_Stock!#REF!&lt;&gt;0,Produit_Tarif_Stock!#REF!,"")</f>
        <v>#REF!</v>
      </c>
      <c r="N3999" s="454"/>
      <c r="P3999" s="2" t="e">
        <f>IF(Produit_Tarif_Stock!#REF!&lt;&gt;0,Produit_Tarif_Stock!#REF!,"")</f>
        <v>#REF!</v>
      </c>
      <c r="Q3999" s="518" t="e">
        <f>IF(Produit_Tarif_Stock!#REF!&lt;&gt;0,(E3999-(E3999*H3999)-Produit_Tarif_Stock!#REF!)/Produit_Tarif_Stock!#REF!*100,(E3999-(E3999*H3999)-Produit_Tarif_Stock!#REF!)/Produit_Tarif_Stock!#REF!*100)</f>
        <v>#REF!</v>
      </c>
      <c r="R3999" s="523">
        <f t="shared" si="127"/>
        <v>0</v>
      </c>
      <c r="S3999" s="524" t="e">
        <f>Produit_Tarif_Stock!#REF!</f>
        <v>#REF!</v>
      </c>
    </row>
    <row r="4000" spans="1:19" ht="24.75" customHeight="1">
      <c r="A4000" s="228" t="e">
        <f>Produit_Tarif_Stock!#REF!</f>
        <v>#REF!</v>
      </c>
      <c r="B4000" s="118" t="e">
        <f>IF(Produit_Tarif_Stock!#REF!&lt;&gt;"",Produit_Tarif_Stock!#REF!,"")</f>
        <v>#REF!</v>
      </c>
      <c r="C4000" s="502" t="e">
        <f>IF(Produit_Tarif_Stock!#REF!&lt;&gt;"",Produit_Tarif_Stock!#REF!,"")</f>
        <v>#REF!</v>
      </c>
      <c r="D4000" s="505" t="e">
        <f>IF(Produit_Tarif_Stock!#REF!&lt;&gt;"",Produit_Tarif_Stock!#REF!,"")</f>
        <v>#REF!</v>
      </c>
      <c r="E4000" s="514" t="e">
        <f>IF(Produit_Tarif_Stock!#REF!&lt;&gt;0,Produit_Tarif_Stock!#REF!,"")</f>
        <v>#REF!</v>
      </c>
      <c r="F4000" s="2" t="e">
        <f>IF(Produit_Tarif_Stock!#REF!&lt;&gt;"",Produit_Tarif_Stock!#REF!,"")</f>
        <v>#REF!</v>
      </c>
      <c r="G4000" s="506" t="e">
        <f>IF(Produit_Tarif_Stock!#REF!&lt;&gt;0,Produit_Tarif_Stock!#REF!,"")</f>
        <v>#REF!</v>
      </c>
      <c r="I4000" s="506" t="str">
        <f t="shared" si="126"/>
        <v/>
      </c>
      <c r="J4000" s="2" t="e">
        <f>IF(Produit_Tarif_Stock!#REF!&lt;&gt;0,Produit_Tarif_Stock!#REF!,"")</f>
        <v>#REF!</v>
      </c>
      <c r="K4000" s="2" t="e">
        <f>IF(Produit_Tarif_Stock!#REF!&lt;&gt;0,Produit_Tarif_Stock!#REF!,"")</f>
        <v>#REF!</v>
      </c>
      <c r="L4000" s="114" t="e">
        <f>IF(Produit_Tarif_Stock!#REF!&lt;&gt;0,Produit_Tarif_Stock!#REF!,"")</f>
        <v>#REF!</v>
      </c>
      <c r="M4000" s="114" t="e">
        <f>IF(Produit_Tarif_Stock!#REF!&lt;&gt;0,Produit_Tarif_Stock!#REF!,"")</f>
        <v>#REF!</v>
      </c>
      <c r="N4000" s="454"/>
      <c r="P4000" s="2" t="e">
        <f>IF(Produit_Tarif_Stock!#REF!&lt;&gt;0,Produit_Tarif_Stock!#REF!,"")</f>
        <v>#REF!</v>
      </c>
      <c r="Q4000" s="518" t="e">
        <f>IF(Produit_Tarif_Stock!#REF!&lt;&gt;0,(E4000-(E4000*H4000)-Produit_Tarif_Stock!#REF!)/Produit_Tarif_Stock!#REF!*100,(E4000-(E4000*H4000)-Produit_Tarif_Stock!#REF!)/Produit_Tarif_Stock!#REF!*100)</f>
        <v>#REF!</v>
      </c>
      <c r="R4000" s="523">
        <f t="shared" si="127"/>
        <v>0</v>
      </c>
      <c r="S4000" s="524" t="e">
        <f>Produit_Tarif_Stock!#REF!</f>
        <v>#REF!</v>
      </c>
    </row>
    <row r="4001" spans="1:19" ht="24.75" customHeight="1">
      <c r="A4001" s="228" t="e">
        <f>Produit_Tarif_Stock!#REF!</f>
        <v>#REF!</v>
      </c>
      <c r="B4001" s="118" t="e">
        <f>IF(Produit_Tarif_Stock!#REF!&lt;&gt;"",Produit_Tarif_Stock!#REF!,"")</f>
        <v>#REF!</v>
      </c>
      <c r="C4001" s="502" t="e">
        <f>IF(Produit_Tarif_Stock!#REF!&lt;&gt;"",Produit_Tarif_Stock!#REF!,"")</f>
        <v>#REF!</v>
      </c>
      <c r="D4001" s="505" t="e">
        <f>IF(Produit_Tarif_Stock!#REF!&lt;&gt;"",Produit_Tarif_Stock!#REF!,"")</f>
        <v>#REF!</v>
      </c>
      <c r="E4001" s="514" t="e">
        <f>IF(Produit_Tarif_Stock!#REF!&lt;&gt;0,Produit_Tarif_Stock!#REF!,"")</f>
        <v>#REF!</v>
      </c>
      <c r="F4001" s="2" t="e">
        <f>IF(Produit_Tarif_Stock!#REF!&lt;&gt;"",Produit_Tarif_Stock!#REF!,"")</f>
        <v>#REF!</v>
      </c>
      <c r="G4001" s="506" t="e">
        <f>IF(Produit_Tarif_Stock!#REF!&lt;&gt;0,Produit_Tarif_Stock!#REF!,"")</f>
        <v>#REF!</v>
      </c>
      <c r="I4001" s="506" t="str">
        <f t="shared" si="126"/>
        <v/>
      </c>
      <c r="J4001" s="2" t="e">
        <f>IF(Produit_Tarif_Stock!#REF!&lt;&gt;0,Produit_Tarif_Stock!#REF!,"")</f>
        <v>#REF!</v>
      </c>
      <c r="K4001" s="2" t="e">
        <f>IF(Produit_Tarif_Stock!#REF!&lt;&gt;0,Produit_Tarif_Stock!#REF!,"")</f>
        <v>#REF!</v>
      </c>
      <c r="L4001" s="114" t="e">
        <f>IF(Produit_Tarif_Stock!#REF!&lt;&gt;0,Produit_Tarif_Stock!#REF!,"")</f>
        <v>#REF!</v>
      </c>
      <c r="M4001" s="114" t="e">
        <f>IF(Produit_Tarif_Stock!#REF!&lt;&gt;0,Produit_Tarif_Stock!#REF!,"")</f>
        <v>#REF!</v>
      </c>
      <c r="N4001" s="454"/>
      <c r="P4001" s="2" t="e">
        <f>IF(Produit_Tarif_Stock!#REF!&lt;&gt;0,Produit_Tarif_Stock!#REF!,"")</f>
        <v>#REF!</v>
      </c>
      <c r="Q4001" s="518" t="e">
        <f>IF(Produit_Tarif_Stock!#REF!&lt;&gt;0,(E4001-(E4001*H4001)-Produit_Tarif_Stock!#REF!)/Produit_Tarif_Stock!#REF!*100,(E4001-(E4001*H4001)-Produit_Tarif_Stock!#REF!)/Produit_Tarif_Stock!#REF!*100)</f>
        <v>#REF!</v>
      </c>
      <c r="R4001" s="523">
        <f t="shared" si="127"/>
        <v>0</v>
      </c>
      <c r="S4001" s="524" t="e">
        <f>Produit_Tarif_Stock!#REF!</f>
        <v>#REF!</v>
      </c>
    </row>
    <row r="4002" spans="1:19" ht="24.75" customHeight="1">
      <c r="A4002" s="228" t="e">
        <f>Produit_Tarif_Stock!#REF!</f>
        <v>#REF!</v>
      </c>
      <c r="B4002" s="118" t="e">
        <f>IF(Produit_Tarif_Stock!#REF!&lt;&gt;"",Produit_Tarif_Stock!#REF!,"")</f>
        <v>#REF!</v>
      </c>
      <c r="C4002" s="502" t="e">
        <f>IF(Produit_Tarif_Stock!#REF!&lt;&gt;"",Produit_Tarif_Stock!#REF!,"")</f>
        <v>#REF!</v>
      </c>
      <c r="D4002" s="505" t="e">
        <f>IF(Produit_Tarif_Stock!#REF!&lt;&gt;"",Produit_Tarif_Stock!#REF!,"")</f>
        <v>#REF!</v>
      </c>
      <c r="E4002" s="514" t="e">
        <f>IF(Produit_Tarif_Stock!#REF!&lt;&gt;0,Produit_Tarif_Stock!#REF!,"")</f>
        <v>#REF!</v>
      </c>
      <c r="F4002" s="2" t="e">
        <f>IF(Produit_Tarif_Stock!#REF!&lt;&gt;"",Produit_Tarif_Stock!#REF!,"")</f>
        <v>#REF!</v>
      </c>
      <c r="G4002" s="506" t="e">
        <f>IF(Produit_Tarif_Stock!#REF!&lt;&gt;0,Produit_Tarif_Stock!#REF!,"")</f>
        <v>#REF!</v>
      </c>
      <c r="I4002" s="506" t="str">
        <f t="shared" si="126"/>
        <v/>
      </c>
      <c r="J4002" s="2" t="e">
        <f>IF(Produit_Tarif_Stock!#REF!&lt;&gt;0,Produit_Tarif_Stock!#REF!,"")</f>
        <v>#REF!</v>
      </c>
      <c r="K4002" s="2" t="e">
        <f>IF(Produit_Tarif_Stock!#REF!&lt;&gt;0,Produit_Tarif_Stock!#REF!,"")</f>
        <v>#REF!</v>
      </c>
      <c r="L4002" s="114" t="e">
        <f>IF(Produit_Tarif_Stock!#REF!&lt;&gt;0,Produit_Tarif_Stock!#REF!,"")</f>
        <v>#REF!</v>
      </c>
      <c r="M4002" s="114" t="e">
        <f>IF(Produit_Tarif_Stock!#REF!&lt;&gt;0,Produit_Tarif_Stock!#REF!,"")</f>
        <v>#REF!</v>
      </c>
      <c r="N4002" s="454"/>
      <c r="P4002" s="2" t="e">
        <f>IF(Produit_Tarif_Stock!#REF!&lt;&gt;0,Produit_Tarif_Stock!#REF!,"")</f>
        <v>#REF!</v>
      </c>
      <c r="Q4002" s="518" t="e">
        <f>IF(Produit_Tarif_Stock!#REF!&lt;&gt;0,(E4002-(E4002*H4002)-Produit_Tarif_Stock!#REF!)/Produit_Tarif_Stock!#REF!*100,(E4002-(E4002*H4002)-Produit_Tarif_Stock!#REF!)/Produit_Tarif_Stock!#REF!*100)</f>
        <v>#REF!</v>
      </c>
      <c r="R4002" s="523">
        <f t="shared" si="127"/>
        <v>0</v>
      </c>
      <c r="S4002" s="524" t="e">
        <f>Produit_Tarif_Stock!#REF!</f>
        <v>#REF!</v>
      </c>
    </row>
    <row r="4003" spans="1:19" ht="24.75" customHeight="1">
      <c r="A4003" s="228" t="e">
        <f>Produit_Tarif_Stock!#REF!</f>
        <v>#REF!</v>
      </c>
      <c r="B4003" s="118" t="e">
        <f>IF(Produit_Tarif_Stock!#REF!&lt;&gt;"",Produit_Tarif_Stock!#REF!,"")</f>
        <v>#REF!</v>
      </c>
      <c r="C4003" s="502" t="e">
        <f>IF(Produit_Tarif_Stock!#REF!&lt;&gt;"",Produit_Tarif_Stock!#REF!,"")</f>
        <v>#REF!</v>
      </c>
      <c r="D4003" s="505" t="e">
        <f>IF(Produit_Tarif_Stock!#REF!&lt;&gt;"",Produit_Tarif_Stock!#REF!,"")</f>
        <v>#REF!</v>
      </c>
      <c r="E4003" s="514" t="e">
        <f>IF(Produit_Tarif_Stock!#REF!&lt;&gt;0,Produit_Tarif_Stock!#REF!,"")</f>
        <v>#REF!</v>
      </c>
      <c r="F4003" s="2" t="e">
        <f>IF(Produit_Tarif_Stock!#REF!&lt;&gt;"",Produit_Tarif_Stock!#REF!,"")</f>
        <v>#REF!</v>
      </c>
      <c r="G4003" s="506" t="e">
        <f>IF(Produit_Tarif_Stock!#REF!&lt;&gt;0,Produit_Tarif_Stock!#REF!,"")</f>
        <v>#REF!</v>
      </c>
      <c r="I4003" s="506" t="str">
        <f t="shared" si="126"/>
        <v/>
      </c>
      <c r="J4003" s="2" t="e">
        <f>IF(Produit_Tarif_Stock!#REF!&lt;&gt;0,Produit_Tarif_Stock!#REF!,"")</f>
        <v>#REF!</v>
      </c>
      <c r="K4003" s="2" t="e">
        <f>IF(Produit_Tarif_Stock!#REF!&lt;&gt;0,Produit_Tarif_Stock!#REF!,"")</f>
        <v>#REF!</v>
      </c>
      <c r="L4003" s="114" t="e">
        <f>IF(Produit_Tarif_Stock!#REF!&lt;&gt;0,Produit_Tarif_Stock!#REF!,"")</f>
        <v>#REF!</v>
      </c>
      <c r="M4003" s="114" t="e">
        <f>IF(Produit_Tarif_Stock!#REF!&lt;&gt;0,Produit_Tarif_Stock!#REF!,"")</f>
        <v>#REF!</v>
      </c>
      <c r="N4003" s="454"/>
      <c r="P4003" s="2" t="e">
        <f>IF(Produit_Tarif_Stock!#REF!&lt;&gt;0,Produit_Tarif_Stock!#REF!,"")</f>
        <v>#REF!</v>
      </c>
      <c r="Q4003" s="518" t="e">
        <f>IF(Produit_Tarif_Stock!#REF!&lt;&gt;0,(E4003-(E4003*H4003)-Produit_Tarif_Stock!#REF!)/Produit_Tarif_Stock!#REF!*100,(E4003-(E4003*H4003)-Produit_Tarif_Stock!#REF!)/Produit_Tarif_Stock!#REF!*100)</f>
        <v>#REF!</v>
      </c>
      <c r="R4003" s="523">
        <f t="shared" si="127"/>
        <v>0</v>
      </c>
      <c r="S4003" s="524" t="e">
        <f>Produit_Tarif_Stock!#REF!</f>
        <v>#REF!</v>
      </c>
    </row>
    <row r="4004" spans="1:19" ht="24.75" customHeight="1">
      <c r="A4004" s="228" t="e">
        <f>Produit_Tarif_Stock!#REF!</f>
        <v>#REF!</v>
      </c>
      <c r="B4004" s="118" t="e">
        <f>IF(Produit_Tarif_Stock!#REF!&lt;&gt;"",Produit_Tarif_Stock!#REF!,"")</f>
        <v>#REF!</v>
      </c>
      <c r="C4004" s="502" t="e">
        <f>IF(Produit_Tarif_Stock!#REF!&lt;&gt;"",Produit_Tarif_Stock!#REF!,"")</f>
        <v>#REF!</v>
      </c>
      <c r="D4004" s="505" t="e">
        <f>IF(Produit_Tarif_Stock!#REF!&lt;&gt;"",Produit_Tarif_Stock!#REF!,"")</f>
        <v>#REF!</v>
      </c>
      <c r="E4004" s="514" t="e">
        <f>IF(Produit_Tarif_Stock!#REF!&lt;&gt;0,Produit_Tarif_Stock!#REF!,"")</f>
        <v>#REF!</v>
      </c>
      <c r="F4004" s="2" t="e">
        <f>IF(Produit_Tarif_Stock!#REF!&lt;&gt;"",Produit_Tarif_Stock!#REF!,"")</f>
        <v>#REF!</v>
      </c>
      <c r="G4004" s="506" t="e">
        <f>IF(Produit_Tarif_Stock!#REF!&lt;&gt;0,Produit_Tarif_Stock!#REF!,"")</f>
        <v>#REF!</v>
      </c>
      <c r="I4004" s="506" t="str">
        <f t="shared" si="126"/>
        <v/>
      </c>
      <c r="J4004" s="2" t="e">
        <f>IF(Produit_Tarif_Stock!#REF!&lt;&gt;0,Produit_Tarif_Stock!#REF!,"")</f>
        <v>#REF!</v>
      </c>
      <c r="K4004" s="2" t="e">
        <f>IF(Produit_Tarif_Stock!#REF!&lt;&gt;0,Produit_Tarif_Stock!#REF!,"")</f>
        <v>#REF!</v>
      </c>
      <c r="L4004" s="114" t="e">
        <f>IF(Produit_Tarif_Stock!#REF!&lt;&gt;0,Produit_Tarif_Stock!#REF!,"")</f>
        <v>#REF!</v>
      </c>
      <c r="M4004" s="114" t="e">
        <f>IF(Produit_Tarif_Stock!#REF!&lt;&gt;0,Produit_Tarif_Stock!#REF!,"")</f>
        <v>#REF!</v>
      </c>
      <c r="N4004" s="454"/>
      <c r="P4004" s="2" t="e">
        <f>IF(Produit_Tarif_Stock!#REF!&lt;&gt;0,Produit_Tarif_Stock!#REF!,"")</f>
        <v>#REF!</v>
      </c>
      <c r="Q4004" s="518" t="e">
        <f>IF(Produit_Tarif_Stock!#REF!&lt;&gt;0,(E4004-(E4004*H4004)-Produit_Tarif_Stock!#REF!)/Produit_Tarif_Stock!#REF!*100,(E4004-(E4004*H4004)-Produit_Tarif_Stock!#REF!)/Produit_Tarif_Stock!#REF!*100)</f>
        <v>#REF!</v>
      </c>
      <c r="R4004" s="523">
        <f t="shared" si="127"/>
        <v>0</v>
      </c>
      <c r="S4004" s="524" t="e">
        <f>Produit_Tarif_Stock!#REF!</f>
        <v>#REF!</v>
      </c>
    </row>
    <row r="4005" spans="1:19" ht="24.75" customHeight="1">
      <c r="A4005" s="228" t="e">
        <f>Produit_Tarif_Stock!#REF!</f>
        <v>#REF!</v>
      </c>
      <c r="B4005" s="118" t="e">
        <f>IF(Produit_Tarif_Stock!#REF!&lt;&gt;"",Produit_Tarif_Stock!#REF!,"")</f>
        <v>#REF!</v>
      </c>
      <c r="C4005" s="502" t="e">
        <f>IF(Produit_Tarif_Stock!#REF!&lt;&gt;"",Produit_Tarif_Stock!#REF!,"")</f>
        <v>#REF!</v>
      </c>
      <c r="D4005" s="505" t="e">
        <f>IF(Produit_Tarif_Stock!#REF!&lt;&gt;"",Produit_Tarif_Stock!#REF!,"")</f>
        <v>#REF!</v>
      </c>
      <c r="E4005" s="514" t="e">
        <f>IF(Produit_Tarif_Stock!#REF!&lt;&gt;0,Produit_Tarif_Stock!#REF!,"")</f>
        <v>#REF!</v>
      </c>
      <c r="F4005" s="2" t="e">
        <f>IF(Produit_Tarif_Stock!#REF!&lt;&gt;"",Produit_Tarif_Stock!#REF!,"")</f>
        <v>#REF!</v>
      </c>
      <c r="G4005" s="506" t="e">
        <f>IF(Produit_Tarif_Stock!#REF!&lt;&gt;0,Produit_Tarif_Stock!#REF!,"")</f>
        <v>#REF!</v>
      </c>
      <c r="I4005" s="506" t="str">
        <f t="shared" si="126"/>
        <v/>
      </c>
      <c r="J4005" s="2" t="e">
        <f>IF(Produit_Tarif_Stock!#REF!&lt;&gt;0,Produit_Tarif_Stock!#REF!,"")</f>
        <v>#REF!</v>
      </c>
      <c r="K4005" s="2" t="e">
        <f>IF(Produit_Tarif_Stock!#REF!&lt;&gt;0,Produit_Tarif_Stock!#REF!,"")</f>
        <v>#REF!</v>
      </c>
      <c r="L4005" s="114" t="e">
        <f>IF(Produit_Tarif_Stock!#REF!&lt;&gt;0,Produit_Tarif_Stock!#REF!,"")</f>
        <v>#REF!</v>
      </c>
      <c r="M4005" s="114" t="e">
        <f>IF(Produit_Tarif_Stock!#REF!&lt;&gt;0,Produit_Tarif_Stock!#REF!,"")</f>
        <v>#REF!</v>
      </c>
      <c r="N4005" s="454"/>
      <c r="P4005" s="2" t="e">
        <f>IF(Produit_Tarif_Stock!#REF!&lt;&gt;0,Produit_Tarif_Stock!#REF!,"")</f>
        <v>#REF!</v>
      </c>
      <c r="Q4005" s="518" t="e">
        <f>IF(Produit_Tarif_Stock!#REF!&lt;&gt;0,(E4005-(E4005*H4005)-Produit_Tarif_Stock!#REF!)/Produit_Tarif_Stock!#REF!*100,(E4005-(E4005*H4005)-Produit_Tarif_Stock!#REF!)/Produit_Tarif_Stock!#REF!*100)</f>
        <v>#REF!</v>
      </c>
      <c r="R4005" s="523">
        <f t="shared" si="127"/>
        <v>0</v>
      </c>
      <c r="S4005" s="524" t="e">
        <f>Produit_Tarif_Stock!#REF!</f>
        <v>#REF!</v>
      </c>
    </row>
    <row r="4006" spans="1:19" ht="24.75" customHeight="1">
      <c r="A4006" s="228" t="e">
        <f>Produit_Tarif_Stock!#REF!</f>
        <v>#REF!</v>
      </c>
      <c r="B4006" s="118" t="e">
        <f>IF(Produit_Tarif_Stock!#REF!&lt;&gt;"",Produit_Tarif_Stock!#REF!,"")</f>
        <v>#REF!</v>
      </c>
      <c r="C4006" s="502" t="e">
        <f>IF(Produit_Tarif_Stock!#REF!&lt;&gt;"",Produit_Tarif_Stock!#REF!,"")</f>
        <v>#REF!</v>
      </c>
      <c r="D4006" s="505" t="e">
        <f>IF(Produit_Tarif_Stock!#REF!&lt;&gt;"",Produit_Tarif_Stock!#REF!,"")</f>
        <v>#REF!</v>
      </c>
      <c r="E4006" s="514" t="e">
        <f>IF(Produit_Tarif_Stock!#REF!&lt;&gt;0,Produit_Tarif_Stock!#REF!,"")</f>
        <v>#REF!</v>
      </c>
      <c r="F4006" s="2" t="e">
        <f>IF(Produit_Tarif_Stock!#REF!&lt;&gt;"",Produit_Tarif_Stock!#REF!,"")</f>
        <v>#REF!</v>
      </c>
      <c r="G4006" s="506" t="e">
        <f>IF(Produit_Tarif_Stock!#REF!&lt;&gt;0,Produit_Tarif_Stock!#REF!,"")</f>
        <v>#REF!</v>
      </c>
      <c r="I4006" s="506" t="str">
        <f t="shared" si="126"/>
        <v/>
      </c>
      <c r="J4006" s="2" t="e">
        <f>IF(Produit_Tarif_Stock!#REF!&lt;&gt;0,Produit_Tarif_Stock!#REF!,"")</f>
        <v>#REF!</v>
      </c>
      <c r="K4006" s="2" t="e">
        <f>IF(Produit_Tarif_Stock!#REF!&lt;&gt;0,Produit_Tarif_Stock!#REF!,"")</f>
        <v>#REF!</v>
      </c>
      <c r="L4006" s="114" t="e">
        <f>IF(Produit_Tarif_Stock!#REF!&lt;&gt;0,Produit_Tarif_Stock!#REF!,"")</f>
        <v>#REF!</v>
      </c>
      <c r="M4006" s="114" t="e">
        <f>IF(Produit_Tarif_Stock!#REF!&lt;&gt;0,Produit_Tarif_Stock!#REF!,"")</f>
        <v>#REF!</v>
      </c>
      <c r="N4006" s="454"/>
      <c r="P4006" s="2" t="e">
        <f>IF(Produit_Tarif_Stock!#REF!&lt;&gt;0,Produit_Tarif_Stock!#REF!,"")</f>
        <v>#REF!</v>
      </c>
      <c r="Q4006" s="518" t="e">
        <f>IF(Produit_Tarif_Stock!#REF!&lt;&gt;0,(E4006-(E4006*H4006)-Produit_Tarif_Stock!#REF!)/Produit_Tarif_Stock!#REF!*100,(E4006-(E4006*H4006)-Produit_Tarif_Stock!#REF!)/Produit_Tarif_Stock!#REF!*100)</f>
        <v>#REF!</v>
      </c>
      <c r="R4006" s="523">
        <f t="shared" si="127"/>
        <v>0</v>
      </c>
      <c r="S4006" s="524" t="e">
        <f>Produit_Tarif_Stock!#REF!</f>
        <v>#REF!</v>
      </c>
    </row>
    <row r="4007" spans="1:19" ht="24.75" customHeight="1">
      <c r="A4007" s="228" t="e">
        <f>Produit_Tarif_Stock!#REF!</f>
        <v>#REF!</v>
      </c>
      <c r="B4007" s="118" t="e">
        <f>IF(Produit_Tarif_Stock!#REF!&lt;&gt;"",Produit_Tarif_Stock!#REF!,"")</f>
        <v>#REF!</v>
      </c>
      <c r="C4007" s="502" t="e">
        <f>IF(Produit_Tarif_Stock!#REF!&lt;&gt;"",Produit_Tarif_Stock!#REF!,"")</f>
        <v>#REF!</v>
      </c>
      <c r="D4007" s="505" t="e">
        <f>IF(Produit_Tarif_Stock!#REF!&lt;&gt;"",Produit_Tarif_Stock!#REF!,"")</f>
        <v>#REF!</v>
      </c>
      <c r="E4007" s="514" t="e">
        <f>IF(Produit_Tarif_Stock!#REF!&lt;&gt;0,Produit_Tarif_Stock!#REF!,"")</f>
        <v>#REF!</v>
      </c>
      <c r="F4007" s="2" t="e">
        <f>IF(Produit_Tarif_Stock!#REF!&lt;&gt;"",Produit_Tarif_Stock!#REF!,"")</f>
        <v>#REF!</v>
      </c>
      <c r="G4007" s="506" t="e">
        <f>IF(Produit_Tarif_Stock!#REF!&lt;&gt;0,Produit_Tarif_Stock!#REF!,"")</f>
        <v>#REF!</v>
      </c>
      <c r="I4007" s="506" t="str">
        <f t="shared" si="126"/>
        <v/>
      </c>
      <c r="J4007" s="2" t="e">
        <f>IF(Produit_Tarif_Stock!#REF!&lt;&gt;0,Produit_Tarif_Stock!#REF!,"")</f>
        <v>#REF!</v>
      </c>
      <c r="K4007" s="2" t="e">
        <f>IF(Produit_Tarif_Stock!#REF!&lt;&gt;0,Produit_Tarif_Stock!#REF!,"")</f>
        <v>#REF!</v>
      </c>
      <c r="L4007" s="114" t="e">
        <f>IF(Produit_Tarif_Stock!#REF!&lt;&gt;0,Produit_Tarif_Stock!#REF!,"")</f>
        <v>#REF!</v>
      </c>
      <c r="M4007" s="114" t="e">
        <f>IF(Produit_Tarif_Stock!#REF!&lt;&gt;0,Produit_Tarif_Stock!#REF!,"")</f>
        <v>#REF!</v>
      </c>
      <c r="N4007" s="454"/>
      <c r="P4007" s="2" t="e">
        <f>IF(Produit_Tarif_Stock!#REF!&lt;&gt;0,Produit_Tarif_Stock!#REF!,"")</f>
        <v>#REF!</v>
      </c>
      <c r="Q4007" s="518" t="e">
        <f>IF(Produit_Tarif_Stock!#REF!&lt;&gt;0,(E4007-(E4007*H4007)-Produit_Tarif_Stock!#REF!)/Produit_Tarif_Stock!#REF!*100,(E4007-(E4007*H4007)-Produit_Tarif_Stock!#REF!)/Produit_Tarif_Stock!#REF!*100)</f>
        <v>#REF!</v>
      </c>
      <c r="R4007" s="523">
        <f t="shared" si="127"/>
        <v>0</v>
      </c>
      <c r="S4007" s="524" t="e">
        <f>Produit_Tarif_Stock!#REF!</f>
        <v>#REF!</v>
      </c>
    </row>
    <row r="4008" spans="1:19" ht="24.75" customHeight="1">
      <c r="A4008" s="228" t="e">
        <f>Produit_Tarif_Stock!#REF!</f>
        <v>#REF!</v>
      </c>
      <c r="B4008" s="118" t="e">
        <f>IF(Produit_Tarif_Stock!#REF!&lt;&gt;"",Produit_Tarif_Stock!#REF!,"")</f>
        <v>#REF!</v>
      </c>
      <c r="C4008" s="502" t="e">
        <f>IF(Produit_Tarif_Stock!#REF!&lt;&gt;"",Produit_Tarif_Stock!#REF!,"")</f>
        <v>#REF!</v>
      </c>
      <c r="D4008" s="505" t="e">
        <f>IF(Produit_Tarif_Stock!#REF!&lt;&gt;"",Produit_Tarif_Stock!#REF!,"")</f>
        <v>#REF!</v>
      </c>
      <c r="E4008" s="514" t="e">
        <f>IF(Produit_Tarif_Stock!#REF!&lt;&gt;0,Produit_Tarif_Stock!#REF!,"")</f>
        <v>#REF!</v>
      </c>
      <c r="F4008" s="2" t="e">
        <f>IF(Produit_Tarif_Stock!#REF!&lt;&gt;"",Produit_Tarif_Stock!#REF!,"")</f>
        <v>#REF!</v>
      </c>
      <c r="G4008" s="506" t="e">
        <f>IF(Produit_Tarif_Stock!#REF!&lt;&gt;0,Produit_Tarif_Stock!#REF!,"")</f>
        <v>#REF!</v>
      </c>
      <c r="I4008" s="506" t="str">
        <f t="shared" si="126"/>
        <v/>
      </c>
      <c r="J4008" s="2" t="e">
        <f>IF(Produit_Tarif_Stock!#REF!&lt;&gt;0,Produit_Tarif_Stock!#REF!,"")</f>
        <v>#REF!</v>
      </c>
      <c r="K4008" s="2" t="e">
        <f>IF(Produit_Tarif_Stock!#REF!&lt;&gt;0,Produit_Tarif_Stock!#REF!,"")</f>
        <v>#REF!</v>
      </c>
      <c r="L4008" s="114" t="e">
        <f>IF(Produit_Tarif_Stock!#REF!&lt;&gt;0,Produit_Tarif_Stock!#REF!,"")</f>
        <v>#REF!</v>
      </c>
      <c r="M4008" s="114" t="e">
        <f>IF(Produit_Tarif_Stock!#REF!&lt;&gt;0,Produit_Tarif_Stock!#REF!,"")</f>
        <v>#REF!</v>
      </c>
      <c r="N4008" s="454"/>
      <c r="P4008" s="2" t="e">
        <f>IF(Produit_Tarif_Stock!#REF!&lt;&gt;0,Produit_Tarif_Stock!#REF!,"")</f>
        <v>#REF!</v>
      </c>
      <c r="Q4008" s="518" t="e">
        <f>IF(Produit_Tarif_Stock!#REF!&lt;&gt;0,(E4008-(E4008*H4008)-Produit_Tarif_Stock!#REF!)/Produit_Tarif_Stock!#REF!*100,(E4008-(E4008*H4008)-Produit_Tarif_Stock!#REF!)/Produit_Tarif_Stock!#REF!*100)</f>
        <v>#REF!</v>
      </c>
      <c r="R4008" s="523">
        <f t="shared" si="127"/>
        <v>0</v>
      </c>
      <c r="S4008" s="524" t="e">
        <f>Produit_Tarif_Stock!#REF!</f>
        <v>#REF!</v>
      </c>
    </row>
    <row r="4009" spans="1:19" ht="24.75" customHeight="1">
      <c r="A4009" s="228" t="e">
        <f>Produit_Tarif_Stock!#REF!</f>
        <v>#REF!</v>
      </c>
      <c r="B4009" s="118" t="e">
        <f>IF(Produit_Tarif_Stock!#REF!&lt;&gt;"",Produit_Tarif_Stock!#REF!,"")</f>
        <v>#REF!</v>
      </c>
      <c r="C4009" s="502" t="e">
        <f>IF(Produit_Tarif_Stock!#REF!&lt;&gt;"",Produit_Tarif_Stock!#REF!,"")</f>
        <v>#REF!</v>
      </c>
      <c r="D4009" s="505" t="e">
        <f>IF(Produit_Tarif_Stock!#REF!&lt;&gt;"",Produit_Tarif_Stock!#REF!,"")</f>
        <v>#REF!</v>
      </c>
      <c r="E4009" s="514" t="e">
        <f>IF(Produit_Tarif_Stock!#REF!&lt;&gt;0,Produit_Tarif_Stock!#REF!,"")</f>
        <v>#REF!</v>
      </c>
      <c r="F4009" s="2" t="e">
        <f>IF(Produit_Tarif_Stock!#REF!&lt;&gt;"",Produit_Tarif_Stock!#REF!,"")</f>
        <v>#REF!</v>
      </c>
      <c r="G4009" s="506" t="e">
        <f>IF(Produit_Tarif_Stock!#REF!&lt;&gt;0,Produit_Tarif_Stock!#REF!,"")</f>
        <v>#REF!</v>
      </c>
      <c r="I4009" s="506" t="str">
        <f t="shared" si="126"/>
        <v/>
      </c>
      <c r="J4009" s="2" t="e">
        <f>IF(Produit_Tarif_Stock!#REF!&lt;&gt;0,Produit_Tarif_Stock!#REF!,"")</f>
        <v>#REF!</v>
      </c>
      <c r="K4009" s="2" t="e">
        <f>IF(Produit_Tarif_Stock!#REF!&lt;&gt;0,Produit_Tarif_Stock!#REF!,"")</f>
        <v>#REF!</v>
      </c>
      <c r="L4009" s="114" t="e">
        <f>IF(Produit_Tarif_Stock!#REF!&lt;&gt;0,Produit_Tarif_Stock!#REF!,"")</f>
        <v>#REF!</v>
      </c>
      <c r="M4009" s="114" t="e">
        <f>IF(Produit_Tarif_Stock!#REF!&lt;&gt;0,Produit_Tarif_Stock!#REF!,"")</f>
        <v>#REF!</v>
      </c>
      <c r="N4009" s="454"/>
      <c r="P4009" s="2" t="e">
        <f>IF(Produit_Tarif_Stock!#REF!&lt;&gt;0,Produit_Tarif_Stock!#REF!,"")</f>
        <v>#REF!</v>
      </c>
      <c r="Q4009" s="518" t="e">
        <f>IF(Produit_Tarif_Stock!#REF!&lt;&gt;0,(E4009-(E4009*H4009)-Produit_Tarif_Stock!#REF!)/Produit_Tarif_Stock!#REF!*100,(E4009-(E4009*H4009)-Produit_Tarif_Stock!#REF!)/Produit_Tarif_Stock!#REF!*100)</f>
        <v>#REF!</v>
      </c>
      <c r="R4009" s="523">
        <f t="shared" si="127"/>
        <v>0</v>
      </c>
      <c r="S4009" s="524" t="e">
        <f>Produit_Tarif_Stock!#REF!</f>
        <v>#REF!</v>
      </c>
    </row>
    <row r="4010" spans="1:19" ht="24.75" customHeight="1">
      <c r="A4010" s="228" t="e">
        <f>Produit_Tarif_Stock!#REF!</f>
        <v>#REF!</v>
      </c>
      <c r="B4010" s="118" t="e">
        <f>IF(Produit_Tarif_Stock!#REF!&lt;&gt;"",Produit_Tarif_Stock!#REF!,"")</f>
        <v>#REF!</v>
      </c>
      <c r="C4010" s="502" t="e">
        <f>IF(Produit_Tarif_Stock!#REF!&lt;&gt;"",Produit_Tarif_Stock!#REF!,"")</f>
        <v>#REF!</v>
      </c>
      <c r="D4010" s="505" t="e">
        <f>IF(Produit_Tarif_Stock!#REF!&lt;&gt;"",Produit_Tarif_Stock!#REF!,"")</f>
        <v>#REF!</v>
      </c>
      <c r="E4010" s="514" t="e">
        <f>IF(Produit_Tarif_Stock!#REF!&lt;&gt;0,Produit_Tarif_Stock!#REF!,"")</f>
        <v>#REF!</v>
      </c>
      <c r="F4010" s="2" t="e">
        <f>IF(Produit_Tarif_Stock!#REF!&lt;&gt;"",Produit_Tarif_Stock!#REF!,"")</f>
        <v>#REF!</v>
      </c>
      <c r="G4010" s="506" t="e">
        <f>IF(Produit_Tarif_Stock!#REF!&lt;&gt;0,Produit_Tarif_Stock!#REF!,"")</f>
        <v>#REF!</v>
      </c>
      <c r="I4010" s="506" t="str">
        <f t="shared" si="126"/>
        <v/>
      </c>
      <c r="J4010" s="2" t="e">
        <f>IF(Produit_Tarif_Stock!#REF!&lt;&gt;0,Produit_Tarif_Stock!#REF!,"")</f>
        <v>#REF!</v>
      </c>
      <c r="K4010" s="2" t="e">
        <f>IF(Produit_Tarif_Stock!#REF!&lt;&gt;0,Produit_Tarif_Stock!#REF!,"")</f>
        <v>#REF!</v>
      </c>
      <c r="L4010" s="114" t="e">
        <f>IF(Produit_Tarif_Stock!#REF!&lt;&gt;0,Produit_Tarif_Stock!#REF!,"")</f>
        <v>#REF!</v>
      </c>
      <c r="M4010" s="114" t="e">
        <f>IF(Produit_Tarif_Stock!#REF!&lt;&gt;0,Produit_Tarif_Stock!#REF!,"")</f>
        <v>#REF!</v>
      </c>
      <c r="N4010" s="454"/>
      <c r="P4010" s="2" t="e">
        <f>IF(Produit_Tarif_Stock!#REF!&lt;&gt;0,Produit_Tarif_Stock!#REF!,"")</f>
        <v>#REF!</v>
      </c>
      <c r="Q4010" s="518" t="e">
        <f>IF(Produit_Tarif_Stock!#REF!&lt;&gt;0,(E4010-(E4010*H4010)-Produit_Tarif_Stock!#REF!)/Produit_Tarif_Stock!#REF!*100,(E4010-(E4010*H4010)-Produit_Tarif_Stock!#REF!)/Produit_Tarif_Stock!#REF!*100)</f>
        <v>#REF!</v>
      </c>
      <c r="R4010" s="523">
        <f t="shared" si="127"/>
        <v>0</v>
      </c>
      <c r="S4010" s="524" t="e">
        <f>Produit_Tarif_Stock!#REF!</f>
        <v>#REF!</v>
      </c>
    </row>
    <row r="4011" spans="1:19" ht="24.75" customHeight="1">
      <c r="A4011" s="228" t="e">
        <f>Produit_Tarif_Stock!#REF!</f>
        <v>#REF!</v>
      </c>
      <c r="B4011" s="118" t="e">
        <f>IF(Produit_Tarif_Stock!#REF!&lt;&gt;"",Produit_Tarif_Stock!#REF!,"")</f>
        <v>#REF!</v>
      </c>
      <c r="C4011" s="502" t="e">
        <f>IF(Produit_Tarif_Stock!#REF!&lt;&gt;"",Produit_Tarif_Stock!#REF!,"")</f>
        <v>#REF!</v>
      </c>
      <c r="D4011" s="505" t="e">
        <f>IF(Produit_Tarif_Stock!#REF!&lt;&gt;"",Produit_Tarif_Stock!#REF!,"")</f>
        <v>#REF!</v>
      </c>
      <c r="E4011" s="514" t="e">
        <f>IF(Produit_Tarif_Stock!#REF!&lt;&gt;0,Produit_Tarif_Stock!#REF!,"")</f>
        <v>#REF!</v>
      </c>
      <c r="F4011" s="2" t="e">
        <f>IF(Produit_Tarif_Stock!#REF!&lt;&gt;"",Produit_Tarif_Stock!#REF!,"")</f>
        <v>#REF!</v>
      </c>
      <c r="G4011" s="506" t="e">
        <f>IF(Produit_Tarif_Stock!#REF!&lt;&gt;0,Produit_Tarif_Stock!#REF!,"")</f>
        <v>#REF!</v>
      </c>
      <c r="I4011" s="506" t="str">
        <f t="shared" si="126"/>
        <v/>
      </c>
      <c r="J4011" s="2" t="e">
        <f>IF(Produit_Tarif_Stock!#REF!&lt;&gt;0,Produit_Tarif_Stock!#REF!,"")</f>
        <v>#REF!</v>
      </c>
      <c r="K4011" s="2" t="e">
        <f>IF(Produit_Tarif_Stock!#REF!&lt;&gt;0,Produit_Tarif_Stock!#REF!,"")</f>
        <v>#REF!</v>
      </c>
      <c r="L4011" s="114" t="e">
        <f>IF(Produit_Tarif_Stock!#REF!&lt;&gt;0,Produit_Tarif_Stock!#REF!,"")</f>
        <v>#REF!</v>
      </c>
      <c r="M4011" s="114" t="e">
        <f>IF(Produit_Tarif_Stock!#REF!&lt;&gt;0,Produit_Tarif_Stock!#REF!,"")</f>
        <v>#REF!</v>
      </c>
      <c r="N4011" s="454"/>
      <c r="P4011" s="2" t="e">
        <f>IF(Produit_Tarif_Stock!#REF!&lt;&gt;0,Produit_Tarif_Stock!#REF!,"")</f>
        <v>#REF!</v>
      </c>
      <c r="Q4011" s="518" t="e">
        <f>IF(Produit_Tarif_Stock!#REF!&lt;&gt;0,(E4011-(E4011*H4011)-Produit_Tarif_Stock!#REF!)/Produit_Tarif_Stock!#REF!*100,(E4011-(E4011*H4011)-Produit_Tarif_Stock!#REF!)/Produit_Tarif_Stock!#REF!*100)</f>
        <v>#REF!</v>
      </c>
      <c r="R4011" s="523">
        <f t="shared" si="127"/>
        <v>0</v>
      </c>
      <c r="S4011" s="524" t="e">
        <f>Produit_Tarif_Stock!#REF!</f>
        <v>#REF!</v>
      </c>
    </row>
    <row r="4012" spans="1:19" ht="24.75" customHeight="1">
      <c r="A4012" s="228" t="e">
        <f>Produit_Tarif_Stock!#REF!</f>
        <v>#REF!</v>
      </c>
      <c r="B4012" s="118" t="e">
        <f>IF(Produit_Tarif_Stock!#REF!&lt;&gt;"",Produit_Tarif_Stock!#REF!,"")</f>
        <v>#REF!</v>
      </c>
      <c r="C4012" s="502" t="e">
        <f>IF(Produit_Tarif_Stock!#REF!&lt;&gt;"",Produit_Tarif_Stock!#REF!,"")</f>
        <v>#REF!</v>
      </c>
      <c r="D4012" s="505" t="e">
        <f>IF(Produit_Tarif_Stock!#REF!&lt;&gt;"",Produit_Tarif_Stock!#REF!,"")</f>
        <v>#REF!</v>
      </c>
      <c r="E4012" s="514" t="e">
        <f>IF(Produit_Tarif_Stock!#REF!&lt;&gt;0,Produit_Tarif_Stock!#REF!,"")</f>
        <v>#REF!</v>
      </c>
      <c r="F4012" s="2" t="e">
        <f>IF(Produit_Tarif_Stock!#REF!&lt;&gt;"",Produit_Tarif_Stock!#REF!,"")</f>
        <v>#REF!</v>
      </c>
      <c r="G4012" s="506" t="e">
        <f>IF(Produit_Tarif_Stock!#REF!&lt;&gt;0,Produit_Tarif_Stock!#REF!,"")</f>
        <v>#REF!</v>
      </c>
      <c r="I4012" s="506" t="str">
        <f t="shared" si="126"/>
        <v/>
      </c>
      <c r="J4012" s="2" t="e">
        <f>IF(Produit_Tarif_Stock!#REF!&lt;&gt;0,Produit_Tarif_Stock!#REF!,"")</f>
        <v>#REF!</v>
      </c>
      <c r="K4012" s="2" t="e">
        <f>IF(Produit_Tarif_Stock!#REF!&lt;&gt;0,Produit_Tarif_Stock!#REF!,"")</f>
        <v>#REF!</v>
      </c>
      <c r="L4012" s="114" t="e">
        <f>IF(Produit_Tarif_Stock!#REF!&lt;&gt;0,Produit_Tarif_Stock!#REF!,"")</f>
        <v>#REF!</v>
      </c>
      <c r="M4012" s="114" t="e">
        <f>IF(Produit_Tarif_Stock!#REF!&lt;&gt;0,Produit_Tarif_Stock!#REF!,"")</f>
        <v>#REF!</v>
      </c>
      <c r="N4012" s="454"/>
      <c r="P4012" s="2" t="e">
        <f>IF(Produit_Tarif_Stock!#REF!&lt;&gt;0,Produit_Tarif_Stock!#REF!,"")</f>
        <v>#REF!</v>
      </c>
      <c r="Q4012" s="518" t="e">
        <f>IF(Produit_Tarif_Stock!#REF!&lt;&gt;0,(E4012-(E4012*H4012)-Produit_Tarif_Stock!#REF!)/Produit_Tarif_Stock!#REF!*100,(E4012-(E4012*H4012)-Produit_Tarif_Stock!#REF!)/Produit_Tarif_Stock!#REF!*100)</f>
        <v>#REF!</v>
      </c>
      <c r="R4012" s="523">
        <f t="shared" si="127"/>
        <v>0</v>
      </c>
      <c r="S4012" s="524" t="e">
        <f>Produit_Tarif_Stock!#REF!</f>
        <v>#REF!</v>
      </c>
    </row>
    <row r="4013" spans="1:19" ht="24.75" customHeight="1">
      <c r="A4013" s="228" t="e">
        <f>Produit_Tarif_Stock!#REF!</f>
        <v>#REF!</v>
      </c>
      <c r="B4013" s="118" t="e">
        <f>IF(Produit_Tarif_Stock!#REF!&lt;&gt;"",Produit_Tarif_Stock!#REF!,"")</f>
        <v>#REF!</v>
      </c>
      <c r="C4013" s="502" t="e">
        <f>IF(Produit_Tarif_Stock!#REF!&lt;&gt;"",Produit_Tarif_Stock!#REF!,"")</f>
        <v>#REF!</v>
      </c>
      <c r="D4013" s="505" t="e">
        <f>IF(Produit_Tarif_Stock!#REF!&lt;&gt;"",Produit_Tarif_Stock!#REF!,"")</f>
        <v>#REF!</v>
      </c>
      <c r="E4013" s="514" t="e">
        <f>IF(Produit_Tarif_Stock!#REF!&lt;&gt;0,Produit_Tarif_Stock!#REF!,"")</f>
        <v>#REF!</v>
      </c>
      <c r="F4013" s="2" t="e">
        <f>IF(Produit_Tarif_Stock!#REF!&lt;&gt;"",Produit_Tarif_Stock!#REF!,"")</f>
        <v>#REF!</v>
      </c>
      <c r="G4013" s="506" t="e">
        <f>IF(Produit_Tarif_Stock!#REF!&lt;&gt;0,Produit_Tarif_Stock!#REF!,"")</f>
        <v>#REF!</v>
      </c>
      <c r="I4013" s="506" t="str">
        <f t="shared" si="126"/>
        <v/>
      </c>
      <c r="J4013" s="2" t="e">
        <f>IF(Produit_Tarif_Stock!#REF!&lt;&gt;0,Produit_Tarif_Stock!#REF!,"")</f>
        <v>#REF!</v>
      </c>
      <c r="K4013" s="2" t="e">
        <f>IF(Produit_Tarif_Stock!#REF!&lt;&gt;0,Produit_Tarif_Stock!#REF!,"")</f>
        <v>#REF!</v>
      </c>
      <c r="L4013" s="114" t="e">
        <f>IF(Produit_Tarif_Stock!#REF!&lt;&gt;0,Produit_Tarif_Stock!#REF!,"")</f>
        <v>#REF!</v>
      </c>
      <c r="M4013" s="114" t="e">
        <f>IF(Produit_Tarif_Stock!#REF!&lt;&gt;0,Produit_Tarif_Stock!#REF!,"")</f>
        <v>#REF!</v>
      </c>
      <c r="N4013" s="454"/>
      <c r="P4013" s="2" t="e">
        <f>IF(Produit_Tarif_Stock!#REF!&lt;&gt;0,Produit_Tarif_Stock!#REF!,"")</f>
        <v>#REF!</v>
      </c>
      <c r="Q4013" s="518" t="e">
        <f>IF(Produit_Tarif_Stock!#REF!&lt;&gt;0,(E4013-(E4013*H4013)-Produit_Tarif_Stock!#REF!)/Produit_Tarif_Stock!#REF!*100,(E4013-(E4013*H4013)-Produit_Tarif_Stock!#REF!)/Produit_Tarif_Stock!#REF!*100)</f>
        <v>#REF!</v>
      </c>
      <c r="R4013" s="523">
        <f t="shared" si="127"/>
        <v>0</v>
      </c>
      <c r="S4013" s="524" t="e">
        <f>Produit_Tarif_Stock!#REF!</f>
        <v>#REF!</v>
      </c>
    </row>
    <row r="4014" spans="1:19" ht="24.75" customHeight="1">
      <c r="A4014" s="228" t="e">
        <f>Produit_Tarif_Stock!#REF!</f>
        <v>#REF!</v>
      </c>
      <c r="B4014" s="118" t="e">
        <f>IF(Produit_Tarif_Stock!#REF!&lt;&gt;"",Produit_Tarif_Stock!#REF!,"")</f>
        <v>#REF!</v>
      </c>
      <c r="C4014" s="502" t="e">
        <f>IF(Produit_Tarif_Stock!#REF!&lt;&gt;"",Produit_Tarif_Stock!#REF!,"")</f>
        <v>#REF!</v>
      </c>
      <c r="D4014" s="505" t="e">
        <f>IF(Produit_Tarif_Stock!#REF!&lt;&gt;"",Produit_Tarif_Stock!#REF!,"")</f>
        <v>#REF!</v>
      </c>
      <c r="E4014" s="514" t="e">
        <f>IF(Produit_Tarif_Stock!#REF!&lt;&gt;0,Produit_Tarif_Stock!#REF!,"")</f>
        <v>#REF!</v>
      </c>
      <c r="F4014" s="2" t="e">
        <f>IF(Produit_Tarif_Stock!#REF!&lt;&gt;"",Produit_Tarif_Stock!#REF!,"")</f>
        <v>#REF!</v>
      </c>
      <c r="G4014" s="506" t="e">
        <f>IF(Produit_Tarif_Stock!#REF!&lt;&gt;0,Produit_Tarif_Stock!#REF!,"")</f>
        <v>#REF!</v>
      </c>
      <c r="I4014" s="506" t="str">
        <f t="shared" si="126"/>
        <v/>
      </c>
      <c r="J4014" s="2" t="e">
        <f>IF(Produit_Tarif_Stock!#REF!&lt;&gt;0,Produit_Tarif_Stock!#REF!,"")</f>
        <v>#REF!</v>
      </c>
      <c r="K4014" s="2" t="e">
        <f>IF(Produit_Tarif_Stock!#REF!&lt;&gt;0,Produit_Tarif_Stock!#REF!,"")</f>
        <v>#REF!</v>
      </c>
      <c r="L4014" s="114" t="e">
        <f>IF(Produit_Tarif_Stock!#REF!&lt;&gt;0,Produit_Tarif_Stock!#REF!,"")</f>
        <v>#REF!</v>
      </c>
      <c r="M4014" s="114" t="e">
        <f>IF(Produit_Tarif_Stock!#REF!&lt;&gt;0,Produit_Tarif_Stock!#REF!,"")</f>
        <v>#REF!</v>
      </c>
      <c r="N4014" s="454"/>
      <c r="P4014" s="2" t="e">
        <f>IF(Produit_Tarif_Stock!#REF!&lt;&gt;0,Produit_Tarif_Stock!#REF!,"")</f>
        <v>#REF!</v>
      </c>
      <c r="Q4014" s="518" t="e">
        <f>IF(Produit_Tarif_Stock!#REF!&lt;&gt;0,(E4014-(E4014*H4014)-Produit_Tarif_Stock!#REF!)/Produit_Tarif_Stock!#REF!*100,(E4014-(E4014*H4014)-Produit_Tarif_Stock!#REF!)/Produit_Tarif_Stock!#REF!*100)</f>
        <v>#REF!</v>
      </c>
      <c r="R4014" s="523">
        <f t="shared" si="127"/>
        <v>0</v>
      </c>
      <c r="S4014" s="524" t="e">
        <f>Produit_Tarif_Stock!#REF!</f>
        <v>#REF!</v>
      </c>
    </row>
    <row r="4015" spans="1:19" ht="24.75" customHeight="1">
      <c r="A4015" s="228" t="e">
        <f>Produit_Tarif_Stock!#REF!</f>
        <v>#REF!</v>
      </c>
      <c r="B4015" s="118" t="e">
        <f>IF(Produit_Tarif_Stock!#REF!&lt;&gt;"",Produit_Tarif_Stock!#REF!,"")</f>
        <v>#REF!</v>
      </c>
      <c r="C4015" s="502" t="e">
        <f>IF(Produit_Tarif_Stock!#REF!&lt;&gt;"",Produit_Tarif_Stock!#REF!,"")</f>
        <v>#REF!</v>
      </c>
      <c r="D4015" s="505" t="e">
        <f>IF(Produit_Tarif_Stock!#REF!&lt;&gt;"",Produit_Tarif_Stock!#REF!,"")</f>
        <v>#REF!</v>
      </c>
      <c r="E4015" s="514" t="e">
        <f>IF(Produit_Tarif_Stock!#REF!&lt;&gt;0,Produit_Tarif_Stock!#REF!,"")</f>
        <v>#REF!</v>
      </c>
      <c r="F4015" s="2" t="e">
        <f>IF(Produit_Tarif_Stock!#REF!&lt;&gt;"",Produit_Tarif_Stock!#REF!,"")</f>
        <v>#REF!</v>
      </c>
      <c r="G4015" s="506" t="e">
        <f>IF(Produit_Tarif_Stock!#REF!&lt;&gt;0,Produit_Tarif_Stock!#REF!,"")</f>
        <v>#REF!</v>
      </c>
      <c r="I4015" s="506" t="str">
        <f t="shared" si="126"/>
        <v/>
      </c>
      <c r="J4015" s="2" t="e">
        <f>IF(Produit_Tarif_Stock!#REF!&lt;&gt;0,Produit_Tarif_Stock!#REF!,"")</f>
        <v>#REF!</v>
      </c>
      <c r="K4015" s="2" t="e">
        <f>IF(Produit_Tarif_Stock!#REF!&lt;&gt;0,Produit_Tarif_Stock!#REF!,"")</f>
        <v>#REF!</v>
      </c>
      <c r="L4015" s="114" t="e">
        <f>IF(Produit_Tarif_Stock!#REF!&lt;&gt;0,Produit_Tarif_Stock!#REF!,"")</f>
        <v>#REF!</v>
      </c>
      <c r="M4015" s="114" t="e">
        <f>IF(Produit_Tarif_Stock!#REF!&lt;&gt;0,Produit_Tarif_Stock!#REF!,"")</f>
        <v>#REF!</v>
      </c>
      <c r="N4015" s="454"/>
      <c r="P4015" s="2" t="e">
        <f>IF(Produit_Tarif_Stock!#REF!&lt;&gt;0,Produit_Tarif_Stock!#REF!,"")</f>
        <v>#REF!</v>
      </c>
      <c r="Q4015" s="518" t="e">
        <f>IF(Produit_Tarif_Stock!#REF!&lt;&gt;0,(E4015-(E4015*H4015)-Produit_Tarif_Stock!#REF!)/Produit_Tarif_Stock!#REF!*100,(E4015-(E4015*H4015)-Produit_Tarif_Stock!#REF!)/Produit_Tarif_Stock!#REF!*100)</f>
        <v>#REF!</v>
      </c>
      <c r="R4015" s="523">
        <f t="shared" si="127"/>
        <v>0</v>
      </c>
      <c r="S4015" s="524" t="e">
        <f>Produit_Tarif_Stock!#REF!</f>
        <v>#REF!</v>
      </c>
    </row>
    <row r="4016" spans="1:19" ht="24.75" customHeight="1">
      <c r="A4016" s="228" t="e">
        <f>Produit_Tarif_Stock!#REF!</f>
        <v>#REF!</v>
      </c>
      <c r="B4016" s="118" t="e">
        <f>IF(Produit_Tarif_Stock!#REF!&lt;&gt;"",Produit_Tarif_Stock!#REF!,"")</f>
        <v>#REF!</v>
      </c>
      <c r="C4016" s="502" t="e">
        <f>IF(Produit_Tarif_Stock!#REF!&lt;&gt;"",Produit_Tarif_Stock!#REF!,"")</f>
        <v>#REF!</v>
      </c>
      <c r="D4016" s="505" t="e">
        <f>IF(Produit_Tarif_Stock!#REF!&lt;&gt;"",Produit_Tarif_Stock!#REF!,"")</f>
        <v>#REF!</v>
      </c>
      <c r="E4016" s="514" t="e">
        <f>IF(Produit_Tarif_Stock!#REF!&lt;&gt;0,Produit_Tarif_Stock!#REF!,"")</f>
        <v>#REF!</v>
      </c>
      <c r="F4016" s="2" t="e">
        <f>IF(Produit_Tarif_Stock!#REF!&lt;&gt;"",Produit_Tarif_Stock!#REF!,"")</f>
        <v>#REF!</v>
      </c>
      <c r="G4016" s="506" t="e">
        <f>IF(Produit_Tarif_Stock!#REF!&lt;&gt;0,Produit_Tarif_Stock!#REF!,"")</f>
        <v>#REF!</v>
      </c>
      <c r="I4016" s="506" t="str">
        <f t="shared" si="126"/>
        <v/>
      </c>
      <c r="J4016" s="2" t="e">
        <f>IF(Produit_Tarif_Stock!#REF!&lt;&gt;0,Produit_Tarif_Stock!#REF!,"")</f>
        <v>#REF!</v>
      </c>
      <c r="K4016" s="2" t="e">
        <f>IF(Produit_Tarif_Stock!#REF!&lt;&gt;0,Produit_Tarif_Stock!#REF!,"")</f>
        <v>#REF!</v>
      </c>
      <c r="L4016" s="114" t="e">
        <f>IF(Produit_Tarif_Stock!#REF!&lt;&gt;0,Produit_Tarif_Stock!#REF!,"")</f>
        <v>#REF!</v>
      </c>
      <c r="M4016" s="114" t="e">
        <f>IF(Produit_Tarif_Stock!#REF!&lt;&gt;0,Produit_Tarif_Stock!#REF!,"")</f>
        <v>#REF!</v>
      </c>
      <c r="N4016" s="454"/>
      <c r="P4016" s="2" t="e">
        <f>IF(Produit_Tarif_Stock!#REF!&lt;&gt;0,Produit_Tarif_Stock!#REF!,"")</f>
        <v>#REF!</v>
      </c>
      <c r="Q4016" s="518" t="e">
        <f>IF(Produit_Tarif_Stock!#REF!&lt;&gt;0,(E4016-(E4016*H4016)-Produit_Tarif_Stock!#REF!)/Produit_Tarif_Stock!#REF!*100,(E4016-(E4016*H4016)-Produit_Tarif_Stock!#REF!)/Produit_Tarif_Stock!#REF!*100)</f>
        <v>#REF!</v>
      </c>
      <c r="R4016" s="523">
        <f t="shared" si="127"/>
        <v>0</v>
      </c>
      <c r="S4016" s="524" t="e">
        <f>Produit_Tarif_Stock!#REF!</f>
        <v>#REF!</v>
      </c>
    </row>
    <row r="4017" spans="1:19" ht="24.75" customHeight="1">
      <c r="A4017" s="228" t="e">
        <f>Produit_Tarif_Stock!#REF!</f>
        <v>#REF!</v>
      </c>
      <c r="B4017" s="118" t="e">
        <f>IF(Produit_Tarif_Stock!#REF!&lt;&gt;"",Produit_Tarif_Stock!#REF!,"")</f>
        <v>#REF!</v>
      </c>
      <c r="C4017" s="502" t="e">
        <f>IF(Produit_Tarif_Stock!#REF!&lt;&gt;"",Produit_Tarif_Stock!#REF!,"")</f>
        <v>#REF!</v>
      </c>
      <c r="D4017" s="505" t="e">
        <f>IF(Produit_Tarif_Stock!#REF!&lt;&gt;"",Produit_Tarif_Stock!#REF!,"")</f>
        <v>#REF!</v>
      </c>
      <c r="E4017" s="514" t="e">
        <f>IF(Produit_Tarif_Stock!#REF!&lt;&gt;0,Produit_Tarif_Stock!#REF!,"")</f>
        <v>#REF!</v>
      </c>
      <c r="F4017" s="2" t="e">
        <f>IF(Produit_Tarif_Stock!#REF!&lt;&gt;"",Produit_Tarif_Stock!#REF!,"")</f>
        <v>#REF!</v>
      </c>
      <c r="G4017" s="506" t="e">
        <f>IF(Produit_Tarif_Stock!#REF!&lt;&gt;0,Produit_Tarif_Stock!#REF!,"")</f>
        <v>#REF!</v>
      </c>
      <c r="I4017" s="506" t="str">
        <f t="shared" si="126"/>
        <v/>
      </c>
      <c r="J4017" s="2" t="e">
        <f>IF(Produit_Tarif_Stock!#REF!&lt;&gt;0,Produit_Tarif_Stock!#REF!,"")</f>
        <v>#REF!</v>
      </c>
      <c r="K4017" s="2" t="e">
        <f>IF(Produit_Tarif_Stock!#REF!&lt;&gt;0,Produit_Tarif_Stock!#REF!,"")</f>
        <v>#REF!</v>
      </c>
      <c r="L4017" s="114" t="e">
        <f>IF(Produit_Tarif_Stock!#REF!&lt;&gt;0,Produit_Tarif_Stock!#REF!,"")</f>
        <v>#REF!</v>
      </c>
      <c r="M4017" s="114" t="e">
        <f>IF(Produit_Tarif_Stock!#REF!&lt;&gt;0,Produit_Tarif_Stock!#REF!,"")</f>
        <v>#REF!</v>
      </c>
      <c r="N4017" s="454"/>
      <c r="P4017" s="2" t="e">
        <f>IF(Produit_Tarif_Stock!#REF!&lt;&gt;0,Produit_Tarif_Stock!#REF!,"")</f>
        <v>#REF!</v>
      </c>
      <c r="Q4017" s="518" t="e">
        <f>IF(Produit_Tarif_Stock!#REF!&lt;&gt;0,(E4017-(E4017*H4017)-Produit_Tarif_Stock!#REF!)/Produit_Tarif_Stock!#REF!*100,(E4017-(E4017*H4017)-Produit_Tarif_Stock!#REF!)/Produit_Tarif_Stock!#REF!*100)</f>
        <v>#REF!</v>
      </c>
      <c r="R4017" s="523">
        <f t="shared" si="127"/>
        <v>0</v>
      </c>
      <c r="S4017" s="524" t="e">
        <f>Produit_Tarif_Stock!#REF!</f>
        <v>#REF!</v>
      </c>
    </row>
    <row r="4018" spans="1:19" ht="24.75" customHeight="1">
      <c r="A4018" s="228" t="e">
        <f>Produit_Tarif_Stock!#REF!</f>
        <v>#REF!</v>
      </c>
      <c r="B4018" s="118" t="e">
        <f>IF(Produit_Tarif_Stock!#REF!&lt;&gt;"",Produit_Tarif_Stock!#REF!,"")</f>
        <v>#REF!</v>
      </c>
      <c r="C4018" s="502" t="e">
        <f>IF(Produit_Tarif_Stock!#REF!&lt;&gt;"",Produit_Tarif_Stock!#REF!,"")</f>
        <v>#REF!</v>
      </c>
      <c r="D4018" s="505" t="e">
        <f>IF(Produit_Tarif_Stock!#REF!&lt;&gt;"",Produit_Tarif_Stock!#REF!,"")</f>
        <v>#REF!</v>
      </c>
      <c r="E4018" s="514" t="e">
        <f>IF(Produit_Tarif_Stock!#REF!&lt;&gt;0,Produit_Tarif_Stock!#REF!,"")</f>
        <v>#REF!</v>
      </c>
      <c r="F4018" s="2" t="e">
        <f>IF(Produit_Tarif_Stock!#REF!&lt;&gt;"",Produit_Tarif_Stock!#REF!,"")</f>
        <v>#REF!</v>
      </c>
      <c r="G4018" s="506" t="e">
        <f>IF(Produit_Tarif_Stock!#REF!&lt;&gt;0,Produit_Tarif_Stock!#REF!,"")</f>
        <v>#REF!</v>
      </c>
      <c r="I4018" s="506" t="str">
        <f t="shared" si="126"/>
        <v/>
      </c>
      <c r="J4018" s="2" t="e">
        <f>IF(Produit_Tarif_Stock!#REF!&lt;&gt;0,Produit_Tarif_Stock!#REF!,"")</f>
        <v>#REF!</v>
      </c>
      <c r="K4018" s="2" t="e">
        <f>IF(Produit_Tarif_Stock!#REF!&lt;&gt;0,Produit_Tarif_Stock!#REF!,"")</f>
        <v>#REF!</v>
      </c>
      <c r="L4018" s="114" t="e">
        <f>IF(Produit_Tarif_Stock!#REF!&lt;&gt;0,Produit_Tarif_Stock!#REF!,"")</f>
        <v>#REF!</v>
      </c>
      <c r="M4018" s="114" t="e">
        <f>IF(Produit_Tarif_Stock!#REF!&lt;&gt;0,Produit_Tarif_Stock!#REF!,"")</f>
        <v>#REF!</v>
      </c>
      <c r="N4018" s="454"/>
      <c r="P4018" s="2" t="e">
        <f>IF(Produit_Tarif_Stock!#REF!&lt;&gt;0,Produit_Tarif_Stock!#REF!,"")</f>
        <v>#REF!</v>
      </c>
      <c r="Q4018" s="518" t="e">
        <f>IF(Produit_Tarif_Stock!#REF!&lt;&gt;0,(E4018-(E4018*H4018)-Produit_Tarif_Stock!#REF!)/Produit_Tarif_Stock!#REF!*100,(E4018-(E4018*H4018)-Produit_Tarif_Stock!#REF!)/Produit_Tarif_Stock!#REF!*100)</f>
        <v>#REF!</v>
      </c>
      <c r="R4018" s="523">
        <f t="shared" si="127"/>
        <v>0</v>
      </c>
      <c r="S4018" s="524" t="e">
        <f>Produit_Tarif_Stock!#REF!</f>
        <v>#REF!</v>
      </c>
    </row>
    <row r="4019" spans="1:19" ht="24.75" customHeight="1">
      <c r="A4019" s="228" t="e">
        <f>Produit_Tarif_Stock!#REF!</f>
        <v>#REF!</v>
      </c>
      <c r="B4019" s="118" t="e">
        <f>IF(Produit_Tarif_Stock!#REF!&lt;&gt;"",Produit_Tarif_Stock!#REF!,"")</f>
        <v>#REF!</v>
      </c>
      <c r="C4019" s="502" t="e">
        <f>IF(Produit_Tarif_Stock!#REF!&lt;&gt;"",Produit_Tarif_Stock!#REF!,"")</f>
        <v>#REF!</v>
      </c>
      <c r="D4019" s="505" t="e">
        <f>IF(Produit_Tarif_Stock!#REF!&lt;&gt;"",Produit_Tarif_Stock!#REF!,"")</f>
        <v>#REF!</v>
      </c>
      <c r="E4019" s="514" t="e">
        <f>IF(Produit_Tarif_Stock!#REF!&lt;&gt;0,Produit_Tarif_Stock!#REF!,"")</f>
        <v>#REF!</v>
      </c>
      <c r="F4019" s="2" t="e">
        <f>IF(Produit_Tarif_Stock!#REF!&lt;&gt;"",Produit_Tarif_Stock!#REF!,"")</f>
        <v>#REF!</v>
      </c>
      <c r="G4019" s="506" t="e">
        <f>IF(Produit_Tarif_Stock!#REF!&lt;&gt;0,Produit_Tarif_Stock!#REF!,"")</f>
        <v>#REF!</v>
      </c>
      <c r="I4019" s="506" t="str">
        <f t="shared" si="126"/>
        <v/>
      </c>
      <c r="J4019" s="2" t="e">
        <f>IF(Produit_Tarif_Stock!#REF!&lt;&gt;0,Produit_Tarif_Stock!#REF!,"")</f>
        <v>#REF!</v>
      </c>
      <c r="K4019" s="2" t="e">
        <f>IF(Produit_Tarif_Stock!#REF!&lt;&gt;0,Produit_Tarif_Stock!#REF!,"")</f>
        <v>#REF!</v>
      </c>
      <c r="L4019" s="114" t="e">
        <f>IF(Produit_Tarif_Stock!#REF!&lt;&gt;0,Produit_Tarif_Stock!#REF!,"")</f>
        <v>#REF!</v>
      </c>
      <c r="M4019" s="114" t="e">
        <f>IF(Produit_Tarif_Stock!#REF!&lt;&gt;0,Produit_Tarif_Stock!#REF!,"")</f>
        <v>#REF!</v>
      </c>
      <c r="N4019" s="454"/>
      <c r="P4019" s="2" t="e">
        <f>IF(Produit_Tarif_Stock!#REF!&lt;&gt;0,Produit_Tarif_Stock!#REF!,"")</f>
        <v>#REF!</v>
      </c>
      <c r="Q4019" s="518" t="e">
        <f>IF(Produit_Tarif_Stock!#REF!&lt;&gt;0,(E4019-(E4019*H4019)-Produit_Tarif_Stock!#REF!)/Produit_Tarif_Stock!#REF!*100,(E4019-(E4019*H4019)-Produit_Tarif_Stock!#REF!)/Produit_Tarif_Stock!#REF!*100)</f>
        <v>#REF!</v>
      </c>
      <c r="R4019" s="523">
        <f t="shared" si="127"/>
        <v>0</v>
      </c>
      <c r="S4019" s="524" t="e">
        <f>Produit_Tarif_Stock!#REF!</f>
        <v>#REF!</v>
      </c>
    </row>
    <row r="4020" spans="1:19" ht="24.75" customHeight="1">
      <c r="A4020" s="228" t="e">
        <f>Produit_Tarif_Stock!#REF!</f>
        <v>#REF!</v>
      </c>
      <c r="B4020" s="118" t="e">
        <f>IF(Produit_Tarif_Stock!#REF!&lt;&gt;"",Produit_Tarif_Stock!#REF!,"")</f>
        <v>#REF!</v>
      </c>
      <c r="C4020" s="502" t="e">
        <f>IF(Produit_Tarif_Stock!#REF!&lt;&gt;"",Produit_Tarif_Stock!#REF!,"")</f>
        <v>#REF!</v>
      </c>
      <c r="D4020" s="505" t="e">
        <f>IF(Produit_Tarif_Stock!#REF!&lt;&gt;"",Produit_Tarif_Stock!#REF!,"")</f>
        <v>#REF!</v>
      </c>
      <c r="E4020" s="514" t="e">
        <f>IF(Produit_Tarif_Stock!#REF!&lt;&gt;0,Produit_Tarif_Stock!#REF!,"")</f>
        <v>#REF!</v>
      </c>
      <c r="F4020" s="2" t="e">
        <f>IF(Produit_Tarif_Stock!#REF!&lt;&gt;"",Produit_Tarif_Stock!#REF!,"")</f>
        <v>#REF!</v>
      </c>
      <c r="G4020" s="506" t="e">
        <f>IF(Produit_Tarif_Stock!#REF!&lt;&gt;0,Produit_Tarif_Stock!#REF!,"")</f>
        <v>#REF!</v>
      </c>
      <c r="I4020" s="506" t="str">
        <f t="shared" si="126"/>
        <v/>
      </c>
      <c r="J4020" s="2" t="e">
        <f>IF(Produit_Tarif_Stock!#REF!&lt;&gt;0,Produit_Tarif_Stock!#REF!,"")</f>
        <v>#REF!</v>
      </c>
      <c r="K4020" s="2" t="e">
        <f>IF(Produit_Tarif_Stock!#REF!&lt;&gt;0,Produit_Tarif_Stock!#REF!,"")</f>
        <v>#REF!</v>
      </c>
      <c r="L4020" s="114" t="e">
        <f>IF(Produit_Tarif_Stock!#REF!&lt;&gt;0,Produit_Tarif_Stock!#REF!,"")</f>
        <v>#REF!</v>
      </c>
      <c r="M4020" s="114" t="e">
        <f>IF(Produit_Tarif_Stock!#REF!&lt;&gt;0,Produit_Tarif_Stock!#REF!,"")</f>
        <v>#REF!</v>
      </c>
      <c r="N4020" s="454"/>
      <c r="P4020" s="2" t="e">
        <f>IF(Produit_Tarif_Stock!#REF!&lt;&gt;0,Produit_Tarif_Stock!#REF!,"")</f>
        <v>#REF!</v>
      </c>
      <c r="Q4020" s="518" t="e">
        <f>IF(Produit_Tarif_Stock!#REF!&lt;&gt;0,(E4020-(E4020*H4020)-Produit_Tarif_Stock!#REF!)/Produit_Tarif_Stock!#REF!*100,(E4020-(E4020*H4020)-Produit_Tarif_Stock!#REF!)/Produit_Tarif_Stock!#REF!*100)</f>
        <v>#REF!</v>
      </c>
      <c r="R4020" s="523">
        <f t="shared" si="127"/>
        <v>0</v>
      </c>
      <c r="S4020" s="524" t="e">
        <f>Produit_Tarif_Stock!#REF!</f>
        <v>#REF!</v>
      </c>
    </row>
    <row r="4021" spans="1:19" ht="24.75" customHeight="1">
      <c r="A4021" s="228" t="e">
        <f>Produit_Tarif_Stock!#REF!</f>
        <v>#REF!</v>
      </c>
      <c r="B4021" s="118" t="e">
        <f>IF(Produit_Tarif_Stock!#REF!&lt;&gt;"",Produit_Tarif_Stock!#REF!,"")</f>
        <v>#REF!</v>
      </c>
      <c r="C4021" s="502" t="e">
        <f>IF(Produit_Tarif_Stock!#REF!&lt;&gt;"",Produit_Tarif_Stock!#REF!,"")</f>
        <v>#REF!</v>
      </c>
      <c r="D4021" s="505" t="e">
        <f>IF(Produit_Tarif_Stock!#REF!&lt;&gt;"",Produit_Tarif_Stock!#REF!,"")</f>
        <v>#REF!</v>
      </c>
      <c r="E4021" s="514" t="e">
        <f>IF(Produit_Tarif_Stock!#REF!&lt;&gt;0,Produit_Tarif_Stock!#REF!,"")</f>
        <v>#REF!</v>
      </c>
      <c r="F4021" s="2" t="e">
        <f>IF(Produit_Tarif_Stock!#REF!&lt;&gt;"",Produit_Tarif_Stock!#REF!,"")</f>
        <v>#REF!</v>
      </c>
      <c r="G4021" s="506" t="e">
        <f>IF(Produit_Tarif_Stock!#REF!&lt;&gt;0,Produit_Tarif_Stock!#REF!,"")</f>
        <v>#REF!</v>
      </c>
      <c r="I4021" s="506" t="str">
        <f t="shared" si="126"/>
        <v/>
      </c>
      <c r="J4021" s="2" t="e">
        <f>IF(Produit_Tarif_Stock!#REF!&lt;&gt;0,Produit_Tarif_Stock!#REF!,"")</f>
        <v>#REF!</v>
      </c>
      <c r="K4021" s="2" t="e">
        <f>IF(Produit_Tarif_Stock!#REF!&lt;&gt;0,Produit_Tarif_Stock!#REF!,"")</f>
        <v>#REF!</v>
      </c>
      <c r="L4021" s="114" t="e">
        <f>IF(Produit_Tarif_Stock!#REF!&lt;&gt;0,Produit_Tarif_Stock!#REF!,"")</f>
        <v>#REF!</v>
      </c>
      <c r="M4021" s="114" t="e">
        <f>IF(Produit_Tarif_Stock!#REF!&lt;&gt;0,Produit_Tarif_Stock!#REF!,"")</f>
        <v>#REF!</v>
      </c>
      <c r="N4021" s="454"/>
      <c r="P4021" s="2" t="e">
        <f>IF(Produit_Tarif_Stock!#REF!&lt;&gt;0,Produit_Tarif_Stock!#REF!,"")</f>
        <v>#REF!</v>
      </c>
      <c r="Q4021" s="518" t="e">
        <f>IF(Produit_Tarif_Stock!#REF!&lt;&gt;0,(E4021-(E4021*H4021)-Produit_Tarif_Stock!#REF!)/Produit_Tarif_Stock!#REF!*100,(E4021-(E4021*H4021)-Produit_Tarif_Stock!#REF!)/Produit_Tarif_Stock!#REF!*100)</f>
        <v>#REF!</v>
      </c>
      <c r="R4021" s="523">
        <f t="shared" si="127"/>
        <v>0</v>
      </c>
      <c r="S4021" s="524" t="e">
        <f>Produit_Tarif_Stock!#REF!</f>
        <v>#REF!</v>
      </c>
    </row>
    <row r="4022" spans="1:19" ht="24.75" customHeight="1">
      <c r="A4022" s="228" t="e">
        <f>Produit_Tarif_Stock!#REF!</f>
        <v>#REF!</v>
      </c>
      <c r="B4022" s="118" t="e">
        <f>IF(Produit_Tarif_Stock!#REF!&lt;&gt;"",Produit_Tarif_Stock!#REF!,"")</f>
        <v>#REF!</v>
      </c>
      <c r="C4022" s="502" t="e">
        <f>IF(Produit_Tarif_Stock!#REF!&lt;&gt;"",Produit_Tarif_Stock!#REF!,"")</f>
        <v>#REF!</v>
      </c>
      <c r="D4022" s="505" t="e">
        <f>IF(Produit_Tarif_Stock!#REF!&lt;&gt;"",Produit_Tarif_Stock!#REF!,"")</f>
        <v>#REF!</v>
      </c>
      <c r="E4022" s="514" t="e">
        <f>IF(Produit_Tarif_Stock!#REF!&lt;&gt;0,Produit_Tarif_Stock!#REF!,"")</f>
        <v>#REF!</v>
      </c>
      <c r="F4022" s="2" t="e">
        <f>IF(Produit_Tarif_Stock!#REF!&lt;&gt;"",Produit_Tarif_Stock!#REF!,"")</f>
        <v>#REF!</v>
      </c>
      <c r="G4022" s="506" t="e">
        <f>IF(Produit_Tarif_Stock!#REF!&lt;&gt;0,Produit_Tarif_Stock!#REF!,"")</f>
        <v>#REF!</v>
      </c>
      <c r="I4022" s="506" t="str">
        <f t="shared" si="126"/>
        <v/>
      </c>
      <c r="J4022" s="2" t="e">
        <f>IF(Produit_Tarif_Stock!#REF!&lt;&gt;0,Produit_Tarif_Stock!#REF!,"")</f>
        <v>#REF!</v>
      </c>
      <c r="K4022" s="2" t="e">
        <f>IF(Produit_Tarif_Stock!#REF!&lt;&gt;0,Produit_Tarif_Stock!#REF!,"")</f>
        <v>#REF!</v>
      </c>
      <c r="L4022" s="114" t="e">
        <f>IF(Produit_Tarif_Stock!#REF!&lt;&gt;0,Produit_Tarif_Stock!#REF!,"")</f>
        <v>#REF!</v>
      </c>
      <c r="M4022" s="114" t="e">
        <f>IF(Produit_Tarif_Stock!#REF!&lt;&gt;0,Produit_Tarif_Stock!#REF!,"")</f>
        <v>#REF!</v>
      </c>
      <c r="N4022" s="454"/>
      <c r="P4022" s="2" t="e">
        <f>IF(Produit_Tarif_Stock!#REF!&lt;&gt;0,Produit_Tarif_Stock!#REF!,"")</f>
        <v>#REF!</v>
      </c>
      <c r="Q4022" s="518" t="e">
        <f>IF(Produit_Tarif_Stock!#REF!&lt;&gt;0,(E4022-(E4022*H4022)-Produit_Tarif_Stock!#REF!)/Produit_Tarif_Stock!#REF!*100,(E4022-(E4022*H4022)-Produit_Tarif_Stock!#REF!)/Produit_Tarif_Stock!#REF!*100)</f>
        <v>#REF!</v>
      </c>
      <c r="R4022" s="523">
        <f t="shared" si="127"/>
        <v>0</v>
      </c>
      <c r="S4022" s="524" t="e">
        <f>Produit_Tarif_Stock!#REF!</f>
        <v>#REF!</v>
      </c>
    </row>
    <row r="4023" spans="1:19" ht="24.75" customHeight="1">
      <c r="A4023" s="228" t="e">
        <f>Produit_Tarif_Stock!#REF!</f>
        <v>#REF!</v>
      </c>
      <c r="B4023" s="118" t="e">
        <f>IF(Produit_Tarif_Stock!#REF!&lt;&gt;"",Produit_Tarif_Stock!#REF!,"")</f>
        <v>#REF!</v>
      </c>
      <c r="C4023" s="502" t="e">
        <f>IF(Produit_Tarif_Stock!#REF!&lt;&gt;"",Produit_Tarif_Stock!#REF!,"")</f>
        <v>#REF!</v>
      </c>
      <c r="D4023" s="505" t="e">
        <f>IF(Produit_Tarif_Stock!#REF!&lt;&gt;"",Produit_Tarif_Stock!#REF!,"")</f>
        <v>#REF!</v>
      </c>
      <c r="E4023" s="514" t="e">
        <f>IF(Produit_Tarif_Stock!#REF!&lt;&gt;0,Produit_Tarif_Stock!#REF!,"")</f>
        <v>#REF!</v>
      </c>
      <c r="F4023" s="2" t="e">
        <f>IF(Produit_Tarif_Stock!#REF!&lt;&gt;"",Produit_Tarif_Stock!#REF!,"")</f>
        <v>#REF!</v>
      </c>
      <c r="G4023" s="506" t="e">
        <f>IF(Produit_Tarif_Stock!#REF!&lt;&gt;0,Produit_Tarif_Stock!#REF!,"")</f>
        <v>#REF!</v>
      </c>
      <c r="I4023" s="506" t="str">
        <f t="shared" si="126"/>
        <v/>
      </c>
      <c r="J4023" s="2" t="e">
        <f>IF(Produit_Tarif_Stock!#REF!&lt;&gt;0,Produit_Tarif_Stock!#REF!,"")</f>
        <v>#REF!</v>
      </c>
      <c r="K4023" s="2" t="e">
        <f>IF(Produit_Tarif_Stock!#REF!&lt;&gt;0,Produit_Tarif_Stock!#REF!,"")</f>
        <v>#REF!</v>
      </c>
      <c r="L4023" s="114" t="e">
        <f>IF(Produit_Tarif_Stock!#REF!&lt;&gt;0,Produit_Tarif_Stock!#REF!,"")</f>
        <v>#REF!</v>
      </c>
      <c r="M4023" s="114" t="e">
        <f>IF(Produit_Tarif_Stock!#REF!&lt;&gt;0,Produit_Tarif_Stock!#REF!,"")</f>
        <v>#REF!</v>
      </c>
      <c r="N4023" s="454"/>
      <c r="P4023" s="2" t="e">
        <f>IF(Produit_Tarif_Stock!#REF!&lt;&gt;0,Produit_Tarif_Stock!#REF!,"")</f>
        <v>#REF!</v>
      </c>
      <c r="Q4023" s="518" t="e">
        <f>IF(Produit_Tarif_Stock!#REF!&lt;&gt;0,(E4023-(E4023*H4023)-Produit_Tarif_Stock!#REF!)/Produit_Tarif_Stock!#REF!*100,(E4023-(E4023*H4023)-Produit_Tarif_Stock!#REF!)/Produit_Tarif_Stock!#REF!*100)</f>
        <v>#REF!</v>
      </c>
      <c r="R4023" s="523">
        <f t="shared" si="127"/>
        <v>0</v>
      </c>
      <c r="S4023" s="524" t="e">
        <f>Produit_Tarif_Stock!#REF!</f>
        <v>#REF!</v>
      </c>
    </row>
    <row r="4024" spans="1:19" ht="24.75" customHeight="1">
      <c r="A4024" s="228" t="e">
        <f>Produit_Tarif_Stock!#REF!</f>
        <v>#REF!</v>
      </c>
      <c r="B4024" s="118" t="e">
        <f>IF(Produit_Tarif_Stock!#REF!&lt;&gt;"",Produit_Tarif_Stock!#REF!,"")</f>
        <v>#REF!</v>
      </c>
      <c r="C4024" s="502" t="e">
        <f>IF(Produit_Tarif_Stock!#REF!&lt;&gt;"",Produit_Tarif_Stock!#REF!,"")</f>
        <v>#REF!</v>
      </c>
      <c r="D4024" s="505" t="e">
        <f>IF(Produit_Tarif_Stock!#REF!&lt;&gt;"",Produit_Tarif_Stock!#REF!,"")</f>
        <v>#REF!</v>
      </c>
      <c r="E4024" s="514" t="e">
        <f>IF(Produit_Tarif_Stock!#REF!&lt;&gt;0,Produit_Tarif_Stock!#REF!,"")</f>
        <v>#REF!</v>
      </c>
      <c r="F4024" s="2" t="e">
        <f>IF(Produit_Tarif_Stock!#REF!&lt;&gt;"",Produit_Tarif_Stock!#REF!,"")</f>
        <v>#REF!</v>
      </c>
      <c r="G4024" s="506" t="e">
        <f>IF(Produit_Tarif_Stock!#REF!&lt;&gt;0,Produit_Tarif_Stock!#REF!,"")</f>
        <v>#REF!</v>
      </c>
      <c r="I4024" s="506" t="str">
        <f t="shared" si="126"/>
        <v/>
      </c>
      <c r="J4024" s="2" t="e">
        <f>IF(Produit_Tarif_Stock!#REF!&lt;&gt;0,Produit_Tarif_Stock!#REF!,"")</f>
        <v>#REF!</v>
      </c>
      <c r="K4024" s="2" t="e">
        <f>IF(Produit_Tarif_Stock!#REF!&lt;&gt;0,Produit_Tarif_Stock!#REF!,"")</f>
        <v>#REF!</v>
      </c>
      <c r="L4024" s="114" t="e">
        <f>IF(Produit_Tarif_Stock!#REF!&lt;&gt;0,Produit_Tarif_Stock!#REF!,"")</f>
        <v>#REF!</v>
      </c>
      <c r="M4024" s="114" t="e">
        <f>IF(Produit_Tarif_Stock!#REF!&lt;&gt;0,Produit_Tarif_Stock!#REF!,"")</f>
        <v>#REF!</v>
      </c>
      <c r="N4024" s="454"/>
      <c r="P4024" s="2" t="e">
        <f>IF(Produit_Tarif_Stock!#REF!&lt;&gt;0,Produit_Tarif_Stock!#REF!,"")</f>
        <v>#REF!</v>
      </c>
      <c r="Q4024" s="518" t="e">
        <f>IF(Produit_Tarif_Stock!#REF!&lt;&gt;0,(E4024-(E4024*H4024)-Produit_Tarif_Stock!#REF!)/Produit_Tarif_Stock!#REF!*100,(E4024-(E4024*H4024)-Produit_Tarif_Stock!#REF!)/Produit_Tarif_Stock!#REF!*100)</f>
        <v>#REF!</v>
      </c>
      <c r="R4024" s="523">
        <f t="shared" si="127"/>
        <v>0</v>
      </c>
      <c r="S4024" s="524" t="e">
        <f>Produit_Tarif_Stock!#REF!</f>
        <v>#REF!</v>
      </c>
    </row>
    <row r="4025" spans="1:19" ht="24.75" customHeight="1">
      <c r="A4025" s="228" t="e">
        <f>Produit_Tarif_Stock!#REF!</f>
        <v>#REF!</v>
      </c>
      <c r="B4025" s="118" t="e">
        <f>IF(Produit_Tarif_Stock!#REF!&lt;&gt;"",Produit_Tarif_Stock!#REF!,"")</f>
        <v>#REF!</v>
      </c>
      <c r="C4025" s="502" t="e">
        <f>IF(Produit_Tarif_Stock!#REF!&lt;&gt;"",Produit_Tarif_Stock!#REF!,"")</f>
        <v>#REF!</v>
      </c>
      <c r="D4025" s="505" t="e">
        <f>IF(Produit_Tarif_Stock!#REF!&lt;&gt;"",Produit_Tarif_Stock!#REF!,"")</f>
        <v>#REF!</v>
      </c>
      <c r="E4025" s="514" t="e">
        <f>IF(Produit_Tarif_Stock!#REF!&lt;&gt;0,Produit_Tarif_Stock!#REF!,"")</f>
        <v>#REF!</v>
      </c>
      <c r="F4025" s="2" t="e">
        <f>IF(Produit_Tarif_Stock!#REF!&lt;&gt;"",Produit_Tarif_Stock!#REF!,"")</f>
        <v>#REF!</v>
      </c>
      <c r="G4025" s="506" t="e">
        <f>IF(Produit_Tarif_Stock!#REF!&lt;&gt;0,Produit_Tarif_Stock!#REF!,"")</f>
        <v>#REF!</v>
      </c>
      <c r="I4025" s="506" t="str">
        <f t="shared" si="126"/>
        <v/>
      </c>
      <c r="J4025" s="2" t="e">
        <f>IF(Produit_Tarif_Stock!#REF!&lt;&gt;0,Produit_Tarif_Stock!#REF!,"")</f>
        <v>#REF!</v>
      </c>
      <c r="K4025" s="2" t="e">
        <f>IF(Produit_Tarif_Stock!#REF!&lt;&gt;0,Produit_Tarif_Stock!#REF!,"")</f>
        <v>#REF!</v>
      </c>
      <c r="L4025" s="114" t="e">
        <f>IF(Produit_Tarif_Stock!#REF!&lt;&gt;0,Produit_Tarif_Stock!#REF!,"")</f>
        <v>#REF!</v>
      </c>
      <c r="M4025" s="114" t="e">
        <f>IF(Produit_Tarif_Stock!#REF!&lt;&gt;0,Produit_Tarif_Stock!#REF!,"")</f>
        <v>#REF!</v>
      </c>
      <c r="N4025" s="454"/>
      <c r="P4025" s="2" t="e">
        <f>IF(Produit_Tarif_Stock!#REF!&lt;&gt;0,Produit_Tarif_Stock!#REF!,"")</f>
        <v>#REF!</v>
      </c>
      <c r="Q4025" s="518" t="e">
        <f>IF(Produit_Tarif_Stock!#REF!&lt;&gt;0,(E4025-(E4025*H4025)-Produit_Tarif_Stock!#REF!)/Produit_Tarif_Stock!#REF!*100,(E4025-(E4025*H4025)-Produit_Tarif_Stock!#REF!)/Produit_Tarif_Stock!#REF!*100)</f>
        <v>#REF!</v>
      </c>
      <c r="R4025" s="523">
        <f t="shared" si="127"/>
        <v>0</v>
      </c>
      <c r="S4025" s="524" t="e">
        <f>Produit_Tarif_Stock!#REF!</f>
        <v>#REF!</v>
      </c>
    </row>
    <row r="4026" spans="1:19" ht="24.75" customHeight="1">
      <c r="A4026" s="228" t="e">
        <f>Produit_Tarif_Stock!#REF!</f>
        <v>#REF!</v>
      </c>
      <c r="B4026" s="118" t="e">
        <f>IF(Produit_Tarif_Stock!#REF!&lt;&gt;"",Produit_Tarif_Stock!#REF!,"")</f>
        <v>#REF!</v>
      </c>
      <c r="C4026" s="502" t="e">
        <f>IF(Produit_Tarif_Stock!#REF!&lt;&gt;"",Produit_Tarif_Stock!#REF!,"")</f>
        <v>#REF!</v>
      </c>
      <c r="D4026" s="505" t="e">
        <f>IF(Produit_Tarif_Stock!#REF!&lt;&gt;"",Produit_Tarif_Stock!#REF!,"")</f>
        <v>#REF!</v>
      </c>
      <c r="E4026" s="514" t="e">
        <f>IF(Produit_Tarif_Stock!#REF!&lt;&gt;0,Produit_Tarif_Stock!#REF!,"")</f>
        <v>#REF!</v>
      </c>
      <c r="F4026" s="2" t="e">
        <f>IF(Produit_Tarif_Stock!#REF!&lt;&gt;"",Produit_Tarif_Stock!#REF!,"")</f>
        <v>#REF!</v>
      </c>
      <c r="G4026" s="506" t="e">
        <f>IF(Produit_Tarif_Stock!#REF!&lt;&gt;0,Produit_Tarif_Stock!#REF!,"")</f>
        <v>#REF!</v>
      </c>
      <c r="I4026" s="506" t="str">
        <f t="shared" si="126"/>
        <v/>
      </c>
      <c r="J4026" s="2" t="e">
        <f>IF(Produit_Tarif_Stock!#REF!&lt;&gt;0,Produit_Tarif_Stock!#REF!,"")</f>
        <v>#REF!</v>
      </c>
      <c r="K4026" s="2" t="e">
        <f>IF(Produit_Tarif_Stock!#REF!&lt;&gt;0,Produit_Tarif_Stock!#REF!,"")</f>
        <v>#REF!</v>
      </c>
      <c r="L4026" s="114" t="e">
        <f>IF(Produit_Tarif_Stock!#REF!&lt;&gt;0,Produit_Tarif_Stock!#REF!,"")</f>
        <v>#REF!</v>
      </c>
      <c r="M4026" s="114" t="e">
        <f>IF(Produit_Tarif_Stock!#REF!&lt;&gt;0,Produit_Tarif_Stock!#REF!,"")</f>
        <v>#REF!</v>
      </c>
      <c r="N4026" s="454"/>
      <c r="P4026" s="2" t="e">
        <f>IF(Produit_Tarif_Stock!#REF!&lt;&gt;0,Produit_Tarif_Stock!#REF!,"")</f>
        <v>#REF!</v>
      </c>
      <c r="Q4026" s="518" t="e">
        <f>IF(Produit_Tarif_Stock!#REF!&lt;&gt;0,(E4026-(E4026*H4026)-Produit_Tarif_Stock!#REF!)/Produit_Tarif_Stock!#REF!*100,(E4026-(E4026*H4026)-Produit_Tarif_Stock!#REF!)/Produit_Tarif_Stock!#REF!*100)</f>
        <v>#REF!</v>
      </c>
      <c r="R4026" s="523">
        <f t="shared" si="127"/>
        <v>0</v>
      </c>
      <c r="S4026" s="524" t="e">
        <f>Produit_Tarif_Stock!#REF!</f>
        <v>#REF!</v>
      </c>
    </row>
    <row r="4027" spans="1:19" ht="24.75" customHeight="1">
      <c r="A4027" s="228" t="e">
        <f>Produit_Tarif_Stock!#REF!</f>
        <v>#REF!</v>
      </c>
      <c r="B4027" s="118" t="e">
        <f>IF(Produit_Tarif_Stock!#REF!&lt;&gt;"",Produit_Tarif_Stock!#REF!,"")</f>
        <v>#REF!</v>
      </c>
      <c r="C4027" s="502" t="e">
        <f>IF(Produit_Tarif_Stock!#REF!&lt;&gt;"",Produit_Tarif_Stock!#REF!,"")</f>
        <v>#REF!</v>
      </c>
      <c r="D4027" s="505" t="e">
        <f>IF(Produit_Tarif_Stock!#REF!&lt;&gt;"",Produit_Tarif_Stock!#REF!,"")</f>
        <v>#REF!</v>
      </c>
      <c r="E4027" s="514" t="e">
        <f>IF(Produit_Tarif_Stock!#REF!&lt;&gt;0,Produit_Tarif_Stock!#REF!,"")</f>
        <v>#REF!</v>
      </c>
      <c r="F4027" s="2" t="e">
        <f>IF(Produit_Tarif_Stock!#REF!&lt;&gt;"",Produit_Tarif_Stock!#REF!,"")</f>
        <v>#REF!</v>
      </c>
      <c r="G4027" s="506" t="e">
        <f>IF(Produit_Tarif_Stock!#REF!&lt;&gt;0,Produit_Tarif_Stock!#REF!,"")</f>
        <v>#REF!</v>
      </c>
      <c r="I4027" s="506" t="str">
        <f t="shared" si="126"/>
        <v/>
      </c>
      <c r="J4027" s="2" t="e">
        <f>IF(Produit_Tarif_Stock!#REF!&lt;&gt;0,Produit_Tarif_Stock!#REF!,"")</f>
        <v>#REF!</v>
      </c>
      <c r="K4027" s="2" t="e">
        <f>IF(Produit_Tarif_Stock!#REF!&lt;&gt;0,Produit_Tarif_Stock!#REF!,"")</f>
        <v>#REF!</v>
      </c>
      <c r="L4027" s="114" t="e">
        <f>IF(Produit_Tarif_Stock!#REF!&lt;&gt;0,Produit_Tarif_Stock!#REF!,"")</f>
        <v>#REF!</v>
      </c>
      <c r="M4027" s="114" t="e">
        <f>IF(Produit_Tarif_Stock!#REF!&lt;&gt;0,Produit_Tarif_Stock!#REF!,"")</f>
        <v>#REF!</v>
      </c>
      <c r="N4027" s="454"/>
      <c r="P4027" s="2" t="e">
        <f>IF(Produit_Tarif_Stock!#REF!&lt;&gt;0,Produit_Tarif_Stock!#REF!,"")</f>
        <v>#REF!</v>
      </c>
      <c r="Q4027" s="518" t="e">
        <f>IF(Produit_Tarif_Stock!#REF!&lt;&gt;0,(E4027-(E4027*H4027)-Produit_Tarif_Stock!#REF!)/Produit_Tarif_Stock!#REF!*100,(E4027-(E4027*H4027)-Produit_Tarif_Stock!#REF!)/Produit_Tarif_Stock!#REF!*100)</f>
        <v>#REF!</v>
      </c>
      <c r="R4027" s="523">
        <f t="shared" si="127"/>
        <v>0</v>
      </c>
      <c r="S4027" s="524" t="e">
        <f>Produit_Tarif_Stock!#REF!</f>
        <v>#REF!</v>
      </c>
    </row>
    <row r="4028" spans="1:19" ht="24.75" customHeight="1">
      <c r="A4028" s="228" t="e">
        <f>Produit_Tarif_Stock!#REF!</f>
        <v>#REF!</v>
      </c>
      <c r="B4028" s="118" t="e">
        <f>IF(Produit_Tarif_Stock!#REF!&lt;&gt;"",Produit_Tarif_Stock!#REF!,"")</f>
        <v>#REF!</v>
      </c>
      <c r="C4028" s="502" t="e">
        <f>IF(Produit_Tarif_Stock!#REF!&lt;&gt;"",Produit_Tarif_Stock!#REF!,"")</f>
        <v>#REF!</v>
      </c>
      <c r="D4028" s="505" t="e">
        <f>IF(Produit_Tarif_Stock!#REF!&lt;&gt;"",Produit_Tarif_Stock!#REF!,"")</f>
        <v>#REF!</v>
      </c>
      <c r="E4028" s="514" t="e">
        <f>IF(Produit_Tarif_Stock!#REF!&lt;&gt;0,Produit_Tarif_Stock!#REF!,"")</f>
        <v>#REF!</v>
      </c>
      <c r="F4028" s="2" t="e">
        <f>IF(Produit_Tarif_Stock!#REF!&lt;&gt;"",Produit_Tarif_Stock!#REF!,"")</f>
        <v>#REF!</v>
      </c>
      <c r="G4028" s="506" t="e">
        <f>IF(Produit_Tarif_Stock!#REF!&lt;&gt;0,Produit_Tarif_Stock!#REF!,"")</f>
        <v>#REF!</v>
      </c>
      <c r="I4028" s="506" t="str">
        <f t="shared" si="126"/>
        <v/>
      </c>
      <c r="J4028" s="2" t="e">
        <f>IF(Produit_Tarif_Stock!#REF!&lt;&gt;0,Produit_Tarif_Stock!#REF!,"")</f>
        <v>#REF!</v>
      </c>
      <c r="K4028" s="2" t="e">
        <f>IF(Produit_Tarif_Stock!#REF!&lt;&gt;0,Produit_Tarif_Stock!#REF!,"")</f>
        <v>#REF!</v>
      </c>
      <c r="L4028" s="114" t="e">
        <f>IF(Produit_Tarif_Stock!#REF!&lt;&gt;0,Produit_Tarif_Stock!#REF!,"")</f>
        <v>#REF!</v>
      </c>
      <c r="M4028" s="114" t="e">
        <f>IF(Produit_Tarif_Stock!#REF!&lt;&gt;0,Produit_Tarif_Stock!#REF!,"")</f>
        <v>#REF!</v>
      </c>
      <c r="N4028" s="454"/>
      <c r="P4028" s="2" t="e">
        <f>IF(Produit_Tarif_Stock!#REF!&lt;&gt;0,Produit_Tarif_Stock!#REF!,"")</f>
        <v>#REF!</v>
      </c>
      <c r="Q4028" s="518" t="e">
        <f>IF(Produit_Tarif_Stock!#REF!&lt;&gt;0,(E4028-(E4028*H4028)-Produit_Tarif_Stock!#REF!)/Produit_Tarif_Stock!#REF!*100,(E4028-(E4028*H4028)-Produit_Tarif_Stock!#REF!)/Produit_Tarif_Stock!#REF!*100)</f>
        <v>#REF!</v>
      </c>
      <c r="R4028" s="523">
        <f t="shared" si="127"/>
        <v>0</v>
      </c>
      <c r="S4028" s="524" t="e">
        <f>Produit_Tarif_Stock!#REF!</f>
        <v>#REF!</v>
      </c>
    </row>
    <row r="4029" spans="1:19" ht="24.75" customHeight="1">
      <c r="A4029" s="228" t="e">
        <f>Produit_Tarif_Stock!#REF!</f>
        <v>#REF!</v>
      </c>
      <c r="B4029" s="118" t="e">
        <f>IF(Produit_Tarif_Stock!#REF!&lt;&gt;"",Produit_Tarif_Stock!#REF!,"")</f>
        <v>#REF!</v>
      </c>
      <c r="C4029" s="502" t="e">
        <f>IF(Produit_Tarif_Stock!#REF!&lt;&gt;"",Produit_Tarif_Stock!#REF!,"")</f>
        <v>#REF!</v>
      </c>
      <c r="D4029" s="505" t="e">
        <f>IF(Produit_Tarif_Stock!#REF!&lt;&gt;"",Produit_Tarif_Stock!#REF!,"")</f>
        <v>#REF!</v>
      </c>
      <c r="E4029" s="514" t="e">
        <f>IF(Produit_Tarif_Stock!#REF!&lt;&gt;0,Produit_Tarif_Stock!#REF!,"")</f>
        <v>#REF!</v>
      </c>
      <c r="F4029" s="2" t="e">
        <f>IF(Produit_Tarif_Stock!#REF!&lt;&gt;"",Produit_Tarif_Stock!#REF!,"")</f>
        <v>#REF!</v>
      </c>
      <c r="G4029" s="506" t="e">
        <f>IF(Produit_Tarif_Stock!#REF!&lt;&gt;0,Produit_Tarif_Stock!#REF!,"")</f>
        <v>#REF!</v>
      </c>
      <c r="I4029" s="506" t="str">
        <f t="shared" si="126"/>
        <v/>
      </c>
      <c r="J4029" s="2" t="e">
        <f>IF(Produit_Tarif_Stock!#REF!&lt;&gt;0,Produit_Tarif_Stock!#REF!,"")</f>
        <v>#REF!</v>
      </c>
      <c r="K4029" s="2" t="e">
        <f>IF(Produit_Tarif_Stock!#REF!&lt;&gt;0,Produit_Tarif_Stock!#REF!,"")</f>
        <v>#REF!</v>
      </c>
      <c r="L4029" s="114" t="e">
        <f>IF(Produit_Tarif_Stock!#REF!&lt;&gt;0,Produit_Tarif_Stock!#REF!,"")</f>
        <v>#REF!</v>
      </c>
      <c r="M4029" s="114" t="e">
        <f>IF(Produit_Tarif_Stock!#REF!&lt;&gt;0,Produit_Tarif_Stock!#REF!,"")</f>
        <v>#REF!</v>
      </c>
      <c r="N4029" s="454"/>
      <c r="P4029" s="2" t="e">
        <f>IF(Produit_Tarif_Stock!#REF!&lt;&gt;0,Produit_Tarif_Stock!#REF!,"")</f>
        <v>#REF!</v>
      </c>
      <c r="Q4029" s="518" t="e">
        <f>IF(Produit_Tarif_Stock!#REF!&lt;&gt;0,(E4029-(E4029*H4029)-Produit_Tarif_Stock!#REF!)/Produit_Tarif_Stock!#REF!*100,(E4029-(E4029*H4029)-Produit_Tarif_Stock!#REF!)/Produit_Tarif_Stock!#REF!*100)</f>
        <v>#REF!</v>
      </c>
      <c r="R4029" s="523">
        <f t="shared" si="127"/>
        <v>0</v>
      </c>
      <c r="S4029" s="524" t="e">
        <f>Produit_Tarif_Stock!#REF!</f>
        <v>#REF!</v>
      </c>
    </row>
    <row r="4030" spans="1:19" ht="24.75" customHeight="1">
      <c r="A4030" s="228" t="e">
        <f>Produit_Tarif_Stock!#REF!</f>
        <v>#REF!</v>
      </c>
      <c r="B4030" s="118" t="e">
        <f>IF(Produit_Tarif_Stock!#REF!&lt;&gt;"",Produit_Tarif_Stock!#REF!,"")</f>
        <v>#REF!</v>
      </c>
      <c r="C4030" s="502" t="e">
        <f>IF(Produit_Tarif_Stock!#REF!&lt;&gt;"",Produit_Tarif_Stock!#REF!,"")</f>
        <v>#REF!</v>
      </c>
      <c r="D4030" s="505" t="e">
        <f>IF(Produit_Tarif_Stock!#REF!&lt;&gt;"",Produit_Tarif_Stock!#REF!,"")</f>
        <v>#REF!</v>
      </c>
      <c r="E4030" s="514" t="e">
        <f>IF(Produit_Tarif_Stock!#REF!&lt;&gt;0,Produit_Tarif_Stock!#REF!,"")</f>
        <v>#REF!</v>
      </c>
      <c r="F4030" s="2" t="e">
        <f>IF(Produit_Tarif_Stock!#REF!&lt;&gt;"",Produit_Tarif_Stock!#REF!,"")</f>
        <v>#REF!</v>
      </c>
      <c r="G4030" s="506" t="e">
        <f>IF(Produit_Tarif_Stock!#REF!&lt;&gt;0,Produit_Tarif_Stock!#REF!,"")</f>
        <v>#REF!</v>
      </c>
      <c r="I4030" s="506" t="str">
        <f t="shared" si="126"/>
        <v/>
      </c>
      <c r="J4030" s="2" t="e">
        <f>IF(Produit_Tarif_Stock!#REF!&lt;&gt;0,Produit_Tarif_Stock!#REF!,"")</f>
        <v>#REF!</v>
      </c>
      <c r="K4030" s="2" t="e">
        <f>IF(Produit_Tarif_Stock!#REF!&lt;&gt;0,Produit_Tarif_Stock!#REF!,"")</f>
        <v>#REF!</v>
      </c>
      <c r="L4030" s="114" t="e">
        <f>IF(Produit_Tarif_Stock!#REF!&lt;&gt;0,Produit_Tarif_Stock!#REF!,"")</f>
        <v>#REF!</v>
      </c>
      <c r="M4030" s="114" t="e">
        <f>IF(Produit_Tarif_Stock!#REF!&lt;&gt;0,Produit_Tarif_Stock!#REF!,"")</f>
        <v>#REF!</v>
      </c>
      <c r="N4030" s="454"/>
      <c r="P4030" s="2" t="e">
        <f>IF(Produit_Tarif_Stock!#REF!&lt;&gt;0,Produit_Tarif_Stock!#REF!,"")</f>
        <v>#REF!</v>
      </c>
      <c r="Q4030" s="518" t="e">
        <f>IF(Produit_Tarif_Stock!#REF!&lt;&gt;0,(E4030-(E4030*H4030)-Produit_Tarif_Stock!#REF!)/Produit_Tarif_Stock!#REF!*100,(E4030-(E4030*H4030)-Produit_Tarif_Stock!#REF!)/Produit_Tarif_Stock!#REF!*100)</f>
        <v>#REF!</v>
      </c>
      <c r="R4030" s="523">
        <f t="shared" si="127"/>
        <v>0</v>
      </c>
      <c r="S4030" s="524" t="e">
        <f>Produit_Tarif_Stock!#REF!</f>
        <v>#REF!</v>
      </c>
    </row>
    <row r="4031" spans="1:19" ht="24.75" customHeight="1">
      <c r="A4031" s="228" t="e">
        <f>Produit_Tarif_Stock!#REF!</f>
        <v>#REF!</v>
      </c>
      <c r="B4031" s="118" t="e">
        <f>IF(Produit_Tarif_Stock!#REF!&lt;&gt;"",Produit_Tarif_Stock!#REF!,"")</f>
        <v>#REF!</v>
      </c>
      <c r="C4031" s="502" t="e">
        <f>IF(Produit_Tarif_Stock!#REF!&lt;&gt;"",Produit_Tarif_Stock!#REF!,"")</f>
        <v>#REF!</v>
      </c>
      <c r="D4031" s="505" t="e">
        <f>IF(Produit_Tarif_Stock!#REF!&lt;&gt;"",Produit_Tarif_Stock!#REF!,"")</f>
        <v>#REF!</v>
      </c>
      <c r="E4031" s="514" t="e">
        <f>IF(Produit_Tarif_Stock!#REF!&lt;&gt;0,Produit_Tarif_Stock!#REF!,"")</f>
        <v>#REF!</v>
      </c>
      <c r="F4031" s="2" t="e">
        <f>IF(Produit_Tarif_Stock!#REF!&lt;&gt;"",Produit_Tarif_Stock!#REF!,"")</f>
        <v>#REF!</v>
      </c>
      <c r="G4031" s="506" t="e">
        <f>IF(Produit_Tarif_Stock!#REF!&lt;&gt;0,Produit_Tarif_Stock!#REF!,"")</f>
        <v>#REF!</v>
      </c>
      <c r="I4031" s="506" t="str">
        <f t="shared" si="126"/>
        <v/>
      </c>
      <c r="J4031" s="2" t="e">
        <f>IF(Produit_Tarif_Stock!#REF!&lt;&gt;0,Produit_Tarif_Stock!#REF!,"")</f>
        <v>#REF!</v>
      </c>
      <c r="K4031" s="2" t="e">
        <f>IF(Produit_Tarif_Stock!#REF!&lt;&gt;0,Produit_Tarif_Stock!#REF!,"")</f>
        <v>#REF!</v>
      </c>
      <c r="L4031" s="114" t="e">
        <f>IF(Produit_Tarif_Stock!#REF!&lt;&gt;0,Produit_Tarif_Stock!#REF!,"")</f>
        <v>#REF!</v>
      </c>
      <c r="M4031" s="114" t="e">
        <f>IF(Produit_Tarif_Stock!#REF!&lt;&gt;0,Produit_Tarif_Stock!#REF!,"")</f>
        <v>#REF!</v>
      </c>
      <c r="N4031" s="454"/>
      <c r="P4031" s="2" t="e">
        <f>IF(Produit_Tarif_Stock!#REF!&lt;&gt;0,Produit_Tarif_Stock!#REF!,"")</f>
        <v>#REF!</v>
      </c>
      <c r="Q4031" s="518" t="e">
        <f>IF(Produit_Tarif_Stock!#REF!&lt;&gt;0,(E4031-(E4031*H4031)-Produit_Tarif_Stock!#REF!)/Produit_Tarif_Stock!#REF!*100,(E4031-(E4031*H4031)-Produit_Tarif_Stock!#REF!)/Produit_Tarif_Stock!#REF!*100)</f>
        <v>#REF!</v>
      </c>
      <c r="R4031" s="523">
        <f t="shared" si="127"/>
        <v>0</v>
      </c>
      <c r="S4031" s="524" t="e">
        <f>Produit_Tarif_Stock!#REF!</f>
        <v>#REF!</v>
      </c>
    </row>
    <row r="4032" spans="1:19" ht="24.75" customHeight="1">
      <c r="A4032" s="228" t="e">
        <f>Produit_Tarif_Stock!#REF!</f>
        <v>#REF!</v>
      </c>
      <c r="B4032" s="118" t="e">
        <f>IF(Produit_Tarif_Stock!#REF!&lt;&gt;"",Produit_Tarif_Stock!#REF!,"")</f>
        <v>#REF!</v>
      </c>
      <c r="C4032" s="502" t="e">
        <f>IF(Produit_Tarif_Stock!#REF!&lt;&gt;"",Produit_Tarif_Stock!#REF!,"")</f>
        <v>#REF!</v>
      </c>
      <c r="D4032" s="505" t="e">
        <f>IF(Produit_Tarif_Stock!#REF!&lt;&gt;"",Produit_Tarif_Stock!#REF!,"")</f>
        <v>#REF!</v>
      </c>
      <c r="E4032" s="514" t="e">
        <f>IF(Produit_Tarif_Stock!#REF!&lt;&gt;0,Produit_Tarif_Stock!#REF!,"")</f>
        <v>#REF!</v>
      </c>
      <c r="F4032" s="2" t="e">
        <f>IF(Produit_Tarif_Stock!#REF!&lt;&gt;"",Produit_Tarif_Stock!#REF!,"")</f>
        <v>#REF!</v>
      </c>
      <c r="G4032" s="506" t="e">
        <f>IF(Produit_Tarif_Stock!#REF!&lt;&gt;0,Produit_Tarif_Stock!#REF!,"")</f>
        <v>#REF!</v>
      </c>
      <c r="I4032" s="506" t="str">
        <f t="shared" si="126"/>
        <v/>
      </c>
      <c r="J4032" s="2" t="e">
        <f>IF(Produit_Tarif_Stock!#REF!&lt;&gt;0,Produit_Tarif_Stock!#REF!,"")</f>
        <v>#REF!</v>
      </c>
      <c r="K4032" s="2" t="e">
        <f>IF(Produit_Tarif_Stock!#REF!&lt;&gt;0,Produit_Tarif_Stock!#REF!,"")</f>
        <v>#REF!</v>
      </c>
      <c r="L4032" s="114" t="e">
        <f>IF(Produit_Tarif_Stock!#REF!&lt;&gt;0,Produit_Tarif_Stock!#REF!,"")</f>
        <v>#REF!</v>
      </c>
      <c r="M4032" s="114" t="e">
        <f>IF(Produit_Tarif_Stock!#REF!&lt;&gt;0,Produit_Tarif_Stock!#REF!,"")</f>
        <v>#REF!</v>
      </c>
      <c r="N4032" s="454"/>
      <c r="P4032" s="2" t="e">
        <f>IF(Produit_Tarif_Stock!#REF!&lt;&gt;0,Produit_Tarif_Stock!#REF!,"")</f>
        <v>#REF!</v>
      </c>
      <c r="Q4032" s="518" t="e">
        <f>IF(Produit_Tarif_Stock!#REF!&lt;&gt;0,(E4032-(E4032*H4032)-Produit_Tarif_Stock!#REF!)/Produit_Tarif_Stock!#REF!*100,(E4032-(E4032*H4032)-Produit_Tarif_Stock!#REF!)/Produit_Tarif_Stock!#REF!*100)</f>
        <v>#REF!</v>
      </c>
      <c r="R4032" s="523">
        <f t="shared" si="127"/>
        <v>0</v>
      </c>
      <c r="S4032" s="524" t="e">
        <f>Produit_Tarif_Stock!#REF!</f>
        <v>#REF!</v>
      </c>
    </row>
    <row r="4033" spans="1:19" ht="24.75" customHeight="1">
      <c r="A4033" s="228" t="e">
        <f>Produit_Tarif_Stock!#REF!</f>
        <v>#REF!</v>
      </c>
      <c r="B4033" s="118" t="e">
        <f>IF(Produit_Tarif_Stock!#REF!&lt;&gt;"",Produit_Tarif_Stock!#REF!,"")</f>
        <v>#REF!</v>
      </c>
      <c r="C4033" s="502" t="e">
        <f>IF(Produit_Tarif_Stock!#REF!&lt;&gt;"",Produit_Tarif_Stock!#REF!,"")</f>
        <v>#REF!</v>
      </c>
      <c r="D4033" s="505" t="e">
        <f>IF(Produit_Tarif_Stock!#REF!&lt;&gt;"",Produit_Tarif_Stock!#REF!,"")</f>
        <v>#REF!</v>
      </c>
      <c r="E4033" s="514" t="e">
        <f>IF(Produit_Tarif_Stock!#REF!&lt;&gt;0,Produit_Tarif_Stock!#REF!,"")</f>
        <v>#REF!</v>
      </c>
      <c r="F4033" s="2" t="e">
        <f>IF(Produit_Tarif_Stock!#REF!&lt;&gt;"",Produit_Tarif_Stock!#REF!,"")</f>
        <v>#REF!</v>
      </c>
      <c r="G4033" s="506" t="e">
        <f>IF(Produit_Tarif_Stock!#REF!&lt;&gt;0,Produit_Tarif_Stock!#REF!,"")</f>
        <v>#REF!</v>
      </c>
      <c r="I4033" s="506" t="str">
        <f t="shared" si="126"/>
        <v/>
      </c>
      <c r="J4033" s="2" t="e">
        <f>IF(Produit_Tarif_Stock!#REF!&lt;&gt;0,Produit_Tarif_Stock!#REF!,"")</f>
        <v>#REF!</v>
      </c>
      <c r="K4033" s="2" t="e">
        <f>IF(Produit_Tarif_Stock!#REF!&lt;&gt;0,Produit_Tarif_Stock!#REF!,"")</f>
        <v>#REF!</v>
      </c>
      <c r="L4033" s="114" t="e">
        <f>IF(Produit_Tarif_Stock!#REF!&lt;&gt;0,Produit_Tarif_Stock!#REF!,"")</f>
        <v>#REF!</v>
      </c>
      <c r="M4033" s="114" t="e">
        <f>IF(Produit_Tarif_Stock!#REF!&lt;&gt;0,Produit_Tarif_Stock!#REF!,"")</f>
        <v>#REF!</v>
      </c>
      <c r="N4033" s="454"/>
      <c r="P4033" s="2" t="e">
        <f>IF(Produit_Tarif_Stock!#REF!&lt;&gt;0,Produit_Tarif_Stock!#REF!,"")</f>
        <v>#REF!</v>
      </c>
      <c r="Q4033" s="518" t="e">
        <f>IF(Produit_Tarif_Stock!#REF!&lt;&gt;0,(E4033-(E4033*H4033)-Produit_Tarif_Stock!#REF!)/Produit_Tarif_Stock!#REF!*100,(E4033-(E4033*H4033)-Produit_Tarif_Stock!#REF!)/Produit_Tarif_Stock!#REF!*100)</f>
        <v>#REF!</v>
      </c>
      <c r="R4033" s="523">
        <f t="shared" si="127"/>
        <v>0</v>
      </c>
      <c r="S4033" s="524" t="e">
        <f>Produit_Tarif_Stock!#REF!</f>
        <v>#REF!</v>
      </c>
    </row>
    <row r="4034" spans="1:19" ht="24.75" customHeight="1">
      <c r="A4034" s="228" t="e">
        <f>Produit_Tarif_Stock!#REF!</f>
        <v>#REF!</v>
      </c>
      <c r="B4034" s="118" t="e">
        <f>IF(Produit_Tarif_Stock!#REF!&lt;&gt;"",Produit_Tarif_Stock!#REF!,"")</f>
        <v>#REF!</v>
      </c>
      <c r="C4034" s="502" t="e">
        <f>IF(Produit_Tarif_Stock!#REF!&lt;&gt;"",Produit_Tarif_Stock!#REF!,"")</f>
        <v>#REF!</v>
      </c>
      <c r="D4034" s="505" t="e">
        <f>IF(Produit_Tarif_Stock!#REF!&lt;&gt;"",Produit_Tarif_Stock!#REF!,"")</f>
        <v>#REF!</v>
      </c>
      <c r="E4034" s="514" t="e">
        <f>IF(Produit_Tarif_Stock!#REF!&lt;&gt;0,Produit_Tarif_Stock!#REF!,"")</f>
        <v>#REF!</v>
      </c>
      <c r="F4034" s="2" t="e">
        <f>IF(Produit_Tarif_Stock!#REF!&lt;&gt;"",Produit_Tarif_Stock!#REF!,"")</f>
        <v>#REF!</v>
      </c>
      <c r="G4034" s="506" t="e">
        <f>IF(Produit_Tarif_Stock!#REF!&lt;&gt;0,Produit_Tarif_Stock!#REF!,"")</f>
        <v>#REF!</v>
      </c>
      <c r="I4034" s="506" t="str">
        <f t="shared" si="126"/>
        <v/>
      </c>
      <c r="J4034" s="2" t="e">
        <f>IF(Produit_Tarif_Stock!#REF!&lt;&gt;0,Produit_Tarif_Stock!#REF!,"")</f>
        <v>#REF!</v>
      </c>
      <c r="K4034" s="2" t="e">
        <f>IF(Produit_Tarif_Stock!#REF!&lt;&gt;0,Produit_Tarif_Stock!#REF!,"")</f>
        <v>#REF!</v>
      </c>
      <c r="L4034" s="114" t="e">
        <f>IF(Produit_Tarif_Stock!#REF!&lt;&gt;0,Produit_Tarif_Stock!#REF!,"")</f>
        <v>#REF!</v>
      </c>
      <c r="M4034" s="114" t="e">
        <f>IF(Produit_Tarif_Stock!#REF!&lt;&gt;0,Produit_Tarif_Stock!#REF!,"")</f>
        <v>#REF!</v>
      </c>
      <c r="N4034" s="454"/>
      <c r="P4034" s="2" t="e">
        <f>IF(Produit_Tarif_Stock!#REF!&lt;&gt;0,Produit_Tarif_Stock!#REF!,"")</f>
        <v>#REF!</v>
      </c>
      <c r="Q4034" s="518" t="e">
        <f>IF(Produit_Tarif_Stock!#REF!&lt;&gt;0,(E4034-(E4034*H4034)-Produit_Tarif_Stock!#REF!)/Produit_Tarif_Stock!#REF!*100,(E4034-(E4034*H4034)-Produit_Tarif_Stock!#REF!)/Produit_Tarif_Stock!#REF!*100)</f>
        <v>#REF!</v>
      </c>
      <c r="R4034" s="523">
        <f t="shared" si="127"/>
        <v>0</v>
      </c>
      <c r="S4034" s="524" t="e">
        <f>Produit_Tarif_Stock!#REF!</f>
        <v>#REF!</v>
      </c>
    </row>
    <row r="4035" spans="1:19" ht="24.75" customHeight="1">
      <c r="A4035" s="228" t="e">
        <f>Produit_Tarif_Stock!#REF!</f>
        <v>#REF!</v>
      </c>
      <c r="B4035" s="118" t="e">
        <f>IF(Produit_Tarif_Stock!#REF!&lt;&gt;"",Produit_Tarif_Stock!#REF!,"")</f>
        <v>#REF!</v>
      </c>
      <c r="C4035" s="502" t="e">
        <f>IF(Produit_Tarif_Stock!#REF!&lt;&gt;"",Produit_Tarif_Stock!#REF!,"")</f>
        <v>#REF!</v>
      </c>
      <c r="D4035" s="505" t="e">
        <f>IF(Produit_Tarif_Stock!#REF!&lt;&gt;"",Produit_Tarif_Stock!#REF!,"")</f>
        <v>#REF!</v>
      </c>
      <c r="E4035" s="514" t="e">
        <f>IF(Produit_Tarif_Stock!#REF!&lt;&gt;0,Produit_Tarif_Stock!#REF!,"")</f>
        <v>#REF!</v>
      </c>
      <c r="F4035" s="2" t="e">
        <f>IF(Produit_Tarif_Stock!#REF!&lt;&gt;"",Produit_Tarif_Stock!#REF!,"")</f>
        <v>#REF!</v>
      </c>
      <c r="G4035" s="506" t="e">
        <f>IF(Produit_Tarif_Stock!#REF!&lt;&gt;0,Produit_Tarif_Stock!#REF!,"")</f>
        <v>#REF!</v>
      </c>
      <c r="I4035" s="506" t="str">
        <f t="shared" si="126"/>
        <v/>
      </c>
      <c r="J4035" s="2" t="e">
        <f>IF(Produit_Tarif_Stock!#REF!&lt;&gt;0,Produit_Tarif_Stock!#REF!,"")</f>
        <v>#REF!</v>
      </c>
      <c r="K4035" s="2" t="e">
        <f>IF(Produit_Tarif_Stock!#REF!&lt;&gt;0,Produit_Tarif_Stock!#REF!,"")</f>
        <v>#REF!</v>
      </c>
      <c r="L4035" s="114" t="e">
        <f>IF(Produit_Tarif_Stock!#REF!&lt;&gt;0,Produit_Tarif_Stock!#REF!,"")</f>
        <v>#REF!</v>
      </c>
      <c r="M4035" s="114" t="e">
        <f>IF(Produit_Tarif_Stock!#REF!&lt;&gt;0,Produit_Tarif_Stock!#REF!,"")</f>
        <v>#REF!</v>
      </c>
      <c r="N4035" s="454"/>
      <c r="P4035" s="2" t="e">
        <f>IF(Produit_Tarif_Stock!#REF!&lt;&gt;0,Produit_Tarif_Stock!#REF!,"")</f>
        <v>#REF!</v>
      </c>
      <c r="Q4035" s="518" t="e">
        <f>IF(Produit_Tarif_Stock!#REF!&lt;&gt;0,(E4035-(E4035*H4035)-Produit_Tarif_Stock!#REF!)/Produit_Tarif_Stock!#REF!*100,(E4035-(E4035*H4035)-Produit_Tarif_Stock!#REF!)/Produit_Tarif_Stock!#REF!*100)</f>
        <v>#REF!</v>
      </c>
      <c r="R4035" s="523">
        <f t="shared" si="127"/>
        <v>0</v>
      </c>
      <c r="S4035" s="524" t="e">
        <f>Produit_Tarif_Stock!#REF!</f>
        <v>#REF!</v>
      </c>
    </row>
    <row r="4036" spans="1:19" ht="24.75" customHeight="1">
      <c r="A4036" s="228" t="e">
        <f>Produit_Tarif_Stock!#REF!</f>
        <v>#REF!</v>
      </c>
      <c r="B4036" s="118" t="e">
        <f>IF(Produit_Tarif_Stock!#REF!&lt;&gt;"",Produit_Tarif_Stock!#REF!,"")</f>
        <v>#REF!</v>
      </c>
      <c r="C4036" s="502" t="e">
        <f>IF(Produit_Tarif_Stock!#REF!&lt;&gt;"",Produit_Tarif_Stock!#REF!,"")</f>
        <v>#REF!</v>
      </c>
      <c r="D4036" s="505" t="e">
        <f>IF(Produit_Tarif_Stock!#REF!&lt;&gt;"",Produit_Tarif_Stock!#REF!,"")</f>
        <v>#REF!</v>
      </c>
      <c r="E4036" s="514" t="e">
        <f>IF(Produit_Tarif_Stock!#REF!&lt;&gt;0,Produit_Tarif_Stock!#REF!,"")</f>
        <v>#REF!</v>
      </c>
      <c r="F4036" s="2" t="e">
        <f>IF(Produit_Tarif_Stock!#REF!&lt;&gt;"",Produit_Tarif_Stock!#REF!,"")</f>
        <v>#REF!</v>
      </c>
      <c r="G4036" s="506" t="e">
        <f>IF(Produit_Tarif_Stock!#REF!&lt;&gt;0,Produit_Tarif_Stock!#REF!,"")</f>
        <v>#REF!</v>
      </c>
      <c r="I4036" s="506" t="str">
        <f t="shared" si="126"/>
        <v/>
      </c>
      <c r="J4036" s="2" t="e">
        <f>IF(Produit_Tarif_Stock!#REF!&lt;&gt;0,Produit_Tarif_Stock!#REF!,"")</f>
        <v>#REF!</v>
      </c>
      <c r="K4036" s="2" t="e">
        <f>IF(Produit_Tarif_Stock!#REF!&lt;&gt;0,Produit_Tarif_Stock!#REF!,"")</f>
        <v>#REF!</v>
      </c>
      <c r="L4036" s="114" t="e">
        <f>IF(Produit_Tarif_Stock!#REF!&lt;&gt;0,Produit_Tarif_Stock!#REF!,"")</f>
        <v>#REF!</v>
      </c>
      <c r="M4036" s="114" t="e">
        <f>IF(Produit_Tarif_Stock!#REF!&lt;&gt;0,Produit_Tarif_Stock!#REF!,"")</f>
        <v>#REF!</v>
      </c>
      <c r="N4036" s="454"/>
      <c r="P4036" s="2" t="e">
        <f>IF(Produit_Tarif_Stock!#REF!&lt;&gt;0,Produit_Tarif_Stock!#REF!,"")</f>
        <v>#REF!</v>
      </c>
      <c r="Q4036" s="518" t="e">
        <f>IF(Produit_Tarif_Stock!#REF!&lt;&gt;0,(E4036-(E4036*H4036)-Produit_Tarif_Stock!#REF!)/Produit_Tarif_Stock!#REF!*100,(E4036-(E4036*H4036)-Produit_Tarif_Stock!#REF!)/Produit_Tarif_Stock!#REF!*100)</f>
        <v>#REF!</v>
      </c>
      <c r="R4036" s="523">
        <f t="shared" si="127"/>
        <v>0</v>
      </c>
      <c r="S4036" s="524" t="e">
        <f>Produit_Tarif_Stock!#REF!</f>
        <v>#REF!</v>
      </c>
    </row>
    <row r="4037" spans="1:19" ht="24.75" customHeight="1">
      <c r="A4037" s="228" t="e">
        <f>Produit_Tarif_Stock!#REF!</f>
        <v>#REF!</v>
      </c>
      <c r="B4037" s="118" t="e">
        <f>IF(Produit_Tarif_Stock!#REF!&lt;&gt;"",Produit_Tarif_Stock!#REF!,"")</f>
        <v>#REF!</v>
      </c>
      <c r="C4037" s="502" t="e">
        <f>IF(Produit_Tarif_Stock!#REF!&lt;&gt;"",Produit_Tarif_Stock!#REF!,"")</f>
        <v>#REF!</v>
      </c>
      <c r="D4037" s="505" t="e">
        <f>IF(Produit_Tarif_Stock!#REF!&lt;&gt;"",Produit_Tarif_Stock!#REF!,"")</f>
        <v>#REF!</v>
      </c>
      <c r="E4037" s="514" t="e">
        <f>IF(Produit_Tarif_Stock!#REF!&lt;&gt;0,Produit_Tarif_Stock!#REF!,"")</f>
        <v>#REF!</v>
      </c>
      <c r="F4037" s="2" t="e">
        <f>IF(Produit_Tarif_Stock!#REF!&lt;&gt;"",Produit_Tarif_Stock!#REF!,"")</f>
        <v>#REF!</v>
      </c>
      <c r="G4037" s="506" t="e">
        <f>IF(Produit_Tarif_Stock!#REF!&lt;&gt;0,Produit_Tarif_Stock!#REF!,"")</f>
        <v>#REF!</v>
      </c>
      <c r="I4037" s="506" t="str">
        <f t="shared" si="126"/>
        <v/>
      </c>
      <c r="J4037" s="2" t="e">
        <f>IF(Produit_Tarif_Stock!#REF!&lt;&gt;0,Produit_Tarif_Stock!#REF!,"")</f>
        <v>#REF!</v>
      </c>
      <c r="K4037" s="2" t="e">
        <f>IF(Produit_Tarif_Stock!#REF!&lt;&gt;0,Produit_Tarif_Stock!#REF!,"")</f>
        <v>#REF!</v>
      </c>
      <c r="L4037" s="114" t="e">
        <f>IF(Produit_Tarif_Stock!#REF!&lt;&gt;0,Produit_Tarif_Stock!#REF!,"")</f>
        <v>#REF!</v>
      </c>
      <c r="M4037" s="114" t="e">
        <f>IF(Produit_Tarif_Stock!#REF!&lt;&gt;0,Produit_Tarif_Stock!#REF!,"")</f>
        <v>#REF!</v>
      </c>
      <c r="N4037" s="454"/>
      <c r="P4037" s="2" t="e">
        <f>IF(Produit_Tarif_Stock!#REF!&lt;&gt;0,Produit_Tarif_Stock!#REF!,"")</f>
        <v>#REF!</v>
      </c>
      <c r="Q4037" s="518" t="e">
        <f>IF(Produit_Tarif_Stock!#REF!&lt;&gt;0,(E4037-(E4037*H4037)-Produit_Tarif_Stock!#REF!)/Produit_Tarif_Stock!#REF!*100,(E4037-(E4037*H4037)-Produit_Tarif_Stock!#REF!)/Produit_Tarif_Stock!#REF!*100)</f>
        <v>#REF!</v>
      </c>
      <c r="R4037" s="523">
        <f t="shared" si="127"/>
        <v>0</v>
      </c>
      <c r="S4037" s="524" t="e">
        <f>Produit_Tarif_Stock!#REF!</f>
        <v>#REF!</v>
      </c>
    </row>
    <row r="4038" spans="1:19" ht="24.75" customHeight="1">
      <c r="A4038" s="228" t="e">
        <f>Produit_Tarif_Stock!#REF!</f>
        <v>#REF!</v>
      </c>
      <c r="B4038" s="118" t="e">
        <f>IF(Produit_Tarif_Stock!#REF!&lt;&gt;"",Produit_Tarif_Stock!#REF!,"")</f>
        <v>#REF!</v>
      </c>
      <c r="C4038" s="502" t="e">
        <f>IF(Produit_Tarif_Stock!#REF!&lt;&gt;"",Produit_Tarif_Stock!#REF!,"")</f>
        <v>#REF!</v>
      </c>
      <c r="D4038" s="505" t="e">
        <f>IF(Produit_Tarif_Stock!#REF!&lt;&gt;"",Produit_Tarif_Stock!#REF!,"")</f>
        <v>#REF!</v>
      </c>
      <c r="E4038" s="514" t="e">
        <f>IF(Produit_Tarif_Stock!#REF!&lt;&gt;0,Produit_Tarif_Stock!#REF!,"")</f>
        <v>#REF!</v>
      </c>
      <c r="F4038" s="2" t="e">
        <f>IF(Produit_Tarif_Stock!#REF!&lt;&gt;"",Produit_Tarif_Stock!#REF!,"")</f>
        <v>#REF!</v>
      </c>
      <c r="G4038" s="506" t="e">
        <f>IF(Produit_Tarif_Stock!#REF!&lt;&gt;0,Produit_Tarif_Stock!#REF!,"")</f>
        <v>#REF!</v>
      </c>
      <c r="I4038" s="506" t="str">
        <f t="shared" si="126"/>
        <v/>
      </c>
      <c r="J4038" s="2" t="e">
        <f>IF(Produit_Tarif_Stock!#REF!&lt;&gt;0,Produit_Tarif_Stock!#REF!,"")</f>
        <v>#REF!</v>
      </c>
      <c r="K4038" s="2" t="e">
        <f>IF(Produit_Tarif_Stock!#REF!&lt;&gt;0,Produit_Tarif_Stock!#REF!,"")</f>
        <v>#REF!</v>
      </c>
      <c r="L4038" s="114" t="e">
        <f>IF(Produit_Tarif_Stock!#REF!&lt;&gt;0,Produit_Tarif_Stock!#REF!,"")</f>
        <v>#REF!</v>
      </c>
      <c r="M4038" s="114" t="e">
        <f>IF(Produit_Tarif_Stock!#REF!&lt;&gt;0,Produit_Tarif_Stock!#REF!,"")</f>
        <v>#REF!</v>
      </c>
      <c r="N4038" s="454"/>
      <c r="P4038" s="2" t="e">
        <f>IF(Produit_Tarif_Stock!#REF!&lt;&gt;0,Produit_Tarif_Stock!#REF!,"")</f>
        <v>#REF!</v>
      </c>
      <c r="Q4038" s="518" t="e">
        <f>IF(Produit_Tarif_Stock!#REF!&lt;&gt;0,(E4038-(E4038*H4038)-Produit_Tarif_Stock!#REF!)/Produit_Tarif_Stock!#REF!*100,(E4038-(E4038*H4038)-Produit_Tarif_Stock!#REF!)/Produit_Tarif_Stock!#REF!*100)</f>
        <v>#REF!</v>
      </c>
      <c r="R4038" s="523">
        <f t="shared" si="127"/>
        <v>0</v>
      </c>
      <c r="S4038" s="524" t="e">
        <f>Produit_Tarif_Stock!#REF!</f>
        <v>#REF!</v>
      </c>
    </row>
    <row r="4039" spans="1:19" ht="24.75" customHeight="1">
      <c r="A4039" s="228" t="e">
        <f>Produit_Tarif_Stock!#REF!</f>
        <v>#REF!</v>
      </c>
      <c r="B4039" s="118" t="e">
        <f>IF(Produit_Tarif_Stock!#REF!&lt;&gt;"",Produit_Tarif_Stock!#REF!,"")</f>
        <v>#REF!</v>
      </c>
      <c r="C4039" s="502" t="e">
        <f>IF(Produit_Tarif_Stock!#REF!&lt;&gt;"",Produit_Tarif_Stock!#REF!,"")</f>
        <v>#REF!</v>
      </c>
      <c r="D4039" s="505" t="e">
        <f>IF(Produit_Tarif_Stock!#REF!&lt;&gt;"",Produit_Tarif_Stock!#REF!,"")</f>
        <v>#REF!</v>
      </c>
      <c r="E4039" s="514" t="e">
        <f>IF(Produit_Tarif_Stock!#REF!&lt;&gt;0,Produit_Tarif_Stock!#REF!,"")</f>
        <v>#REF!</v>
      </c>
      <c r="F4039" s="2" t="e">
        <f>IF(Produit_Tarif_Stock!#REF!&lt;&gt;"",Produit_Tarif_Stock!#REF!,"")</f>
        <v>#REF!</v>
      </c>
      <c r="G4039" s="506" t="e">
        <f>IF(Produit_Tarif_Stock!#REF!&lt;&gt;0,Produit_Tarif_Stock!#REF!,"")</f>
        <v>#REF!</v>
      </c>
      <c r="I4039" s="506" t="str">
        <f>IF(H4039&gt;0,E4039-(E4039*H4039),"")</f>
        <v/>
      </c>
      <c r="J4039" s="2" t="e">
        <f>IF(Produit_Tarif_Stock!#REF!&lt;&gt;0,Produit_Tarif_Stock!#REF!,"")</f>
        <v>#REF!</v>
      </c>
      <c r="K4039" s="2" t="e">
        <f>IF(Produit_Tarif_Stock!#REF!&lt;&gt;0,Produit_Tarif_Stock!#REF!,"")</f>
        <v>#REF!</v>
      </c>
      <c r="L4039" s="114" t="e">
        <f>IF(Produit_Tarif_Stock!#REF!&lt;&gt;0,Produit_Tarif_Stock!#REF!,"")</f>
        <v>#REF!</v>
      </c>
      <c r="M4039" s="114" t="e">
        <f>IF(Produit_Tarif_Stock!#REF!&lt;&gt;0,Produit_Tarif_Stock!#REF!,"")</f>
        <v>#REF!</v>
      </c>
      <c r="N4039" s="454"/>
      <c r="P4039" s="2" t="e">
        <f>IF(Produit_Tarif_Stock!#REF!&lt;&gt;0,Produit_Tarif_Stock!#REF!,"")</f>
        <v>#REF!</v>
      </c>
      <c r="Q4039" s="518" t="e">
        <f>IF(Produit_Tarif_Stock!#REF!&lt;&gt;0,(E4039-(E4039*H4039)-Produit_Tarif_Stock!#REF!)/Produit_Tarif_Stock!#REF!*100,(E4039-(E4039*H4039)-Produit_Tarif_Stock!#REF!)/Produit_Tarif_Stock!#REF!*100)</f>
        <v>#REF!</v>
      </c>
      <c r="R4039" s="523">
        <f>SUM(H4039:H6032)</f>
        <v>0</v>
      </c>
      <c r="S4039" s="524" t="e">
        <f>Produit_Tarif_Stock!#REF!</f>
        <v>#REF!</v>
      </c>
    </row>
    <row r="4040" spans="1:19" ht="24.75" customHeight="1">
      <c r="A4040" s="228" t="e">
        <f>Produit_Tarif_Stock!#REF!</f>
        <v>#REF!</v>
      </c>
      <c r="B4040" s="118" t="e">
        <f>IF(Produit_Tarif_Stock!#REF!&lt;&gt;"",Produit_Tarif_Stock!#REF!,"")</f>
        <v>#REF!</v>
      </c>
      <c r="C4040" s="502" t="e">
        <f>IF(Produit_Tarif_Stock!#REF!&lt;&gt;"",Produit_Tarif_Stock!#REF!,"")</f>
        <v>#REF!</v>
      </c>
      <c r="D4040" s="505" t="e">
        <f>IF(Produit_Tarif_Stock!#REF!&lt;&gt;"",Produit_Tarif_Stock!#REF!,"")</f>
        <v>#REF!</v>
      </c>
      <c r="E4040" s="514" t="e">
        <f>IF(Produit_Tarif_Stock!#REF!&lt;&gt;0,Produit_Tarif_Stock!#REF!,"")</f>
        <v>#REF!</v>
      </c>
      <c r="F4040" s="2" t="e">
        <f>IF(Produit_Tarif_Stock!#REF!&lt;&gt;"",Produit_Tarif_Stock!#REF!,"")</f>
        <v>#REF!</v>
      </c>
      <c r="G4040" s="506" t="e">
        <f>IF(Produit_Tarif_Stock!#REF!&lt;&gt;0,Produit_Tarif_Stock!#REF!,"")</f>
        <v>#REF!</v>
      </c>
      <c r="I4040" s="506" t="str">
        <f>IF(H4040&gt;0,E4040-(E4040*H4040),"")</f>
        <v/>
      </c>
      <c r="J4040" s="2" t="e">
        <f>IF(Produit_Tarif_Stock!#REF!&lt;&gt;0,Produit_Tarif_Stock!#REF!,"")</f>
        <v>#REF!</v>
      </c>
      <c r="K4040" s="2" t="e">
        <f>IF(Produit_Tarif_Stock!#REF!&lt;&gt;0,Produit_Tarif_Stock!#REF!,"")</f>
        <v>#REF!</v>
      </c>
      <c r="L4040" s="114" t="e">
        <f>IF(Produit_Tarif_Stock!#REF!&lt;&gt;0,Produit_Tarif_Stock!#REF!,"")</f>
        <v>#REF!</v>
      </c>
      <c r="M4040" s="114" t="e">
        <f>IF(Produit_Tarif_Stock!#REF!&lt;&gt;0,Produit_Tarif_Stock!#REF!,"")</f>
        <v>#REF!</v>
      </c>
      <c r="N4040" s="454"/>
      <c r="P4040" s="2" t="e">
        <f>IF(Produit_Tarif_Stock!#REF!&lt;&gt;0,Produit_Tarif_Stock!#REF!,"")</f>
        <v>#REF!</v>
      </c>
      <c r="Q4040" s="518" t="e">
        <f>IF(Produit_Tarif_Stock!#REF!&lt;&gt;0,(E4040-(E4040*H4040)-Produit_Tarif_Stock!#REF!)/Produit_Tarif_Stock!#REF!*100,(E4040-(E4040*H4040)-Produit_Tarif_Stock!#REF!)/Produit_Tarif_Stock!#REF!*100)</f>
        <v>#REF!</v>
      </c>
      <c r="R4040" s="523">
        <f>SUM(H4040:H6033)</f>
        <v>0</v>
      </c>
      <c r="S4040" s="524" t="e">
        <f>Produit_Tarif_Stock!#REF!</f>
        <v>#REF!</v>
      </c>
    </row>
    <row r="4041" spans="1:19" ht="24.75" customHeight="1">
      <c r="A4041" s="228" t="e">
        <f>Produit_Tarif_Stock!#REF!</f>
        <v>#REF!</v>
      </c>
      <c r="B4041" s="118" t="e">
        <f>IF(Produit_Tarif_Stock!#REF!&lt;&gt;"",Produit_Tarif_Stock!#REF!,"")</f>
        <v>#REF!</v>
      </c>
      <c r="C4041" s="502" t="e">
        <f>IF(Produit_Tarif_Stock!#REF!&lt;&gt;"",Produit_Tarif_Stock!#REF!,"")</f>
        <v>#REF!</v>
      </c>
      <c r="D4041" s="505" t="e">
        <f>IF(Produit_Tarif_Stock!#REF!&lt;&gt;"",Produit_Tarif_Stock!#REF!,"")</f>
        <v>#REF!</v>
      </c>
      <c r="E4041" s="514" t="e">
        <f>IF(Produit_Tarif_Stock!#REF!&lt;&gt;0,Produit_Tarif_Stock!#REF!,"")</f>
        <v>#REF!</v>
      </c>
      <c r="F4041" s="2" t="e">
        <f>IF(Produit_Tarif_Stock!#REF!&lt;&gt;"",Produit_Tarif_Stock!#REF!,"")</f>
        <v>#REF!</v>
      </c>
      <c r="G4041" s="506" t="e">
        <f>IF(Produit_Tarif_Stock!#REF!&lt;&gt;0,Produit_Tarif_Stock!#REF!,"")</f>
        <v>#REF!</v>
      </c>
      <c r="I4041" s="506" t="str">
        <f>IF(H4041&gt;0,E4041-(E4041*H4041),"")</f>
        <v/>
      </c>
      <c r="J4041" s="2" t="e">
        <f>IF(Produit_Tarif_Stock!#REF!&lt;&gt;0,Produit_Tarif_Stock!#REF!,"")</f>
        <v>#REF!</v>
      </c>
      <c r="K4041" s="2" t="e">
        <f>IF(Produit_Tarif_Stock!#REF!&lt;&gt;0,Produit_Tarif_Stock!#REF!,"")</f>
        <v>#REF!</v>
      </c>
      <c r="L4041" s="114" t="e">
        <f>IF(Produit_Tarif_Stock!#REF!&lt;&gt;0,Produit_Tarif_Stock!#REF!,"")</f>
        <v>#REF!</v>
      </c>
      <c r="M4041" s="114" t="e">
        <f>IF(Produit_Tarif_Stock!#REF!&lt;&gt;0,Produit_Tarif_Stock!#REF!,"")</f>
        <v>#REF!</v>
      </c>
      <c r="N4041" s="454"/>
      <c r="P4041" s="2" t="e">
        <f>IF(Produit_Tarif_Stock!#REF!&lt;&gt;0,Produit_Tarif_Stock!#REF!,"")</f>
        <v>#REF!</v>
      </c>
      <c r="Q4041" s="518" t="e">
        <f>IF(Produit_Tarif_Stock!#REF!&lt;&gt;0,(E4041-(E4041*H4041)-Produit_Tarif_Stock!#REF!)/Produit_Tarif_Stock!#REF!*100,(E4041-(E4041*H4041)-Produit_Tarif_Stock!#REF!)/Produit_Tarif_Stock!#REF!*100)</f>
        <v>#REF!</v>
      </c>
      <c r="R4041" s="523">
        <f>SUM(H4041:H6034)</f>
        <v>0</v>
      </c>
      <c r="S4041" s="524" t="e">
        <f>Produit_Tarif_Stock!#REF!</f>
        <v>#REF!</v>
      </c>
    </row>
    <row r="4042" spans="1:19" ht="24.75" customHeight="1">
      <c r="A4042" s="228" t="e">
        <f>Produit_Tarif_Stock!#REF!</f>
        <v>#REF!</v>
      </c>
      <c r="B4042" s="118" t="e">
        <f>IF(Produit_Tarif_Stock!#REF!&lt;&gt;"",Produit_Tarif_Stock!#REF!,"")</f>
        <v>#REF!</v>
      </c>
      <c r="C4042" s="502" t="e">
        <f>IF(Produit_Tarif_Stock!#REF!&lt;&gt;"",Produit_Tarif_Stock!#REF!,"")</f>
        <v>#REF!</v>
      </c>
      <c r="D4042" s="505" t="e">
        <f>IF(Produit_Tarif_Stock!#REF!&lt;&gt;"",Produit_Tarif_Stock!#REF!,"")</f>
        <v>#REF!</v>
      </c>
      <c r="E4042" s="514" t="e">
        <f>IF(Produit_Tarif_Stock!#REF!&lt;&gt;0,Produit_Tarif_Stock!#REF!,"")</f>
        <v>#REF!</v>
      </c>
      <c r="F4042" s="2" t="e">
        <f>IF(Produit_Tarif_Stock!#REF!&lt;&gt;"",Produit_Tarif_Stock!#REF!,"")</f>
        <v>#REF!</v>
      </c>
      <c r="G4042" s="506" t="e">
        <f>IF(Produit_Tarif_Stock!#REF!&lt;&gt;0,Produit_Tarif_Stock!#REF!,"")</f>
        <v>#REF!</v>
      </c>
      <c r="I4042" s="506" t="str">
        <f>IF(H4042&gt;0,E4042-(E4042*H4042),"")</f>
        <v/>
      </c>
      <c r="J4042" s="2" t="e">
        <f>IF(Produit_Tarif_Stock!#REF!&lt;&gt;0,Produit_Tarif_Stock!#REF!,"")</f>
        <v>#REF!</v>
      </c>
      <c r="K4042" s="2" t="e">
        <f>IF(Produit_Tarif_Stock!#REF!&lt;&gt;0,Produit_Tarif_Stock!#REF!,"")</f>
        <v>#REF!</v>
      </c>
      <c r="L4042" s="114" t="e">
        <f>IF(Produit_Tarif_Stock!#REF!&lt;&gt;0,Produit_Tarif_Stock!#REF!,"")</f>
        <v>#REF!</v>
      </c>
      <c r="M4042" s="114" t="e">
        <f>IF(Produit_Tarif_Stock!#REF!&lt;&gt;0,Produit_Tarif_Stock!#REF!,"")</f>
        <v>#REF!</v>
      </c>
      <c r="N4042" s="454"/>
      <c r="P4042" s="2" t="e">
        <f>IF(Produit_Tarif_Stock!#REF!&lt;&gt;0,Produit_Tarif_Stock!#REF!,"")</f>
        <v>#REF!</v>
      </c>
      <c r="Q4042" s="518" t="e">
        <f>IF(Produit_Tarif_Stock!#REF!&lt;&gt;0,(E4042-(E4042*H4042)-Produit_Tarif_Stock!#REF!)/Produit_Tarif_Stock!#REF!*100,(E4042-(E4042*H4042)-Produit_Tarif_Stock!#REF!)/Produit_Tarif_Stock!#REF!*100)</f>
        <v>#REF!</v>
      </c>
      <c r="R4042" s="523">
        <f>SUM(H4042:H6035)</f>
        <v>0</v>
      </c>
      <c r="S4042" s="524" t="e">
        <f>Produit_Tarif_Stock!#REF!</f>
        <v>#REF!</v>
      </c>
    </row>
    <row r="4043" spans="1:19">
      <c r="A4043" s="228"/>
    </row>
  </sheetData>
  <autoFilter ref="A3:P1089">
    <filterColumn colId="1"/>
    <filterColumn colId="3"/>
    <filterColumn colId="6"/>
    <filterColumn colId="7"/>
    <filterColumn colId="8"/>
    <filterColumn colId="13"/>
  </autoFilter>
  <conditionalFormatting sqref="O6:O4042">
    <cfRule type="expression" dxfId="3" priority="6">
      <formula>AND(S6&gt;0.99)</formula>
    </cfRule>
  </conditionalFormatting>
  <conditionalFormatting sqref="O8">
    <cfRule type="expression" dxfId="2" priority="5">
      <formula>AND(S8&gt;0.99)</formula>
    </cfRule>
  </conditionalFormatting>
  <conditionalFormatting sqref="O12">
    <cfRule type="expression" dxfId="1" priority="4">
      <formula>AND(S12&gt;0.99)</formula>
    </cfRule>
  </conditionalFormatting>
  <conditionalFormatting sqref="D6:D4042">
    <cfRule type="expression" dxfId="0" priority="1">
      <formula>AND(OR(D6="ISOCELL",D6="X-FLOC",,D6="STEICO",D6="MONTAIGNE STRATEGIE",D6="PAVATEX",D6="BIOFIB ISOLATION",D6="VALTECH ISOLATION",D6="FERMACELL",D6="BAHCO",D6="ATLANTIC",D6="COURANT",D6="CHAUX ET ENDUITS SANT-ASTIER",D6="ARGILUS",D6="CALCI-CHAUX ",D6="I.N.G. FIXATIONS",D6="REWATEC",D6="AURO",D6="ISOCOR",D6="THERMOR"))</formula>
    </cfRule>
  </conditionalFormatting>
  <printOptions gridLines="1"/>
  <pageMargins left="0.19685039370078741" right="0.39370078740157483" top="0.39370078740157483" bottom="0.39370078740157483" header="0.39370078740157483" footer="0.39370078740157483"/>
  <pageSetup paperSize="9" scale="75" orientation="landscape" horizontalDpi="4294967293" r:id="rId1"/>
  <headerFooter differentFirst="1">
    <oddFooter>&amp;C&amp;P / &amp;N</oddFooter>
  </headerFooter>
</worksheet>
</file>

<file path=xl/worksheets/sheet9.xml><?xml version="1.0" encoding="utf-8"?>
<worksheet xmlns="http://schemas.openxmlformats.org/spreadsheetml/2006/main" xmlns:r="http://schemas.openxmlformats.org/officeDocument/2006/relationships">
  <dimension ref="A1:AE424"/>
  <sheetViews>
    <sheetView showZeros="0" topLeftCell="A136" workbookViewId="0">
      <selection activeCell="O147" sqref="O147:O148"/>
    </sheetView>
  </sheetViews>
  <sheetFormatPr baseColWidth="10" defaultRowHeight="12.75"/>
  <cols>
    <col min="1" max="1" width="12.42578125" style="239" customWidth="1"/>
    <col min="2" max="4" width="11.42578125" style="239"/>
    <col min="5" max="5" width="12" style="239" bestFit="1" customWidth="1"/>
    <col min="6" max="6" width="19.5703125" style="239" customWidth="1"/>
    <col min="7" max="7" width="13.7109375" style="239" customWidth="1"/>
    <col min="8" max="8" width="5.42578125" style="4" customWidth="1"/>
    <col min="9" max="9" width="8" style="239" customWidth="1"/>
    <col min="10" max="10" width="9.28515625" style="239" customWidth="1"/>
    <col min="11" max="11" width="8.140625" style="239" customWidth="1"/>
    <col min="12" max="12" width="12.85546875" style="239" customWidth="1"/>
    <col min="13" max="13" width="10.5703125" style="9" customWidth="1"/>
    <col min="14" max="14" width="13.140625" style="9" customWidth="1"/>
    <col min="15" max="15" width="9.42578125" style="239" customWidth="1"/>
    <col min="16" max="16" width="14" style="239" customWidth="1"/>
    <col min="17" max="17" width="11.42578125" style="321"/>
    <col min="18" max="18" width="13.42578125" style="239" customWidth="1"/>
    <col min="19" max="16384" width="11.42578125" style="239"/>
  </cols>
  <sheetData>
    <row r="1" spans="1:31" ht="6" customHeight="1" thickBot="1"/>
    <row r="2" spans="1:31" ht="26.25" customHeight="1" thickTop="1" thickBot="1">
      <c r="A2" s="647" t="s">
        <v>183</v>
      </c>
      <c r="B2" s="648"/>
      <c r="C2" s="648"/>
      <c r="D2" s="648"/>
      <c r="E2" s="648"/>
      <c r="F2" s="648"/>
      <c r="G2" s="648"/>
      <c r="H2" s="648"/>
      <c r="I2" s="648"/>
      <c r="J2" s="648"/>
      <c r="K2" s="648"/>
      <c r="L2" s="649"/>
      <c r="M2" s="250"/>
      <c r="N2" s="251"/>
      <c r="O2" s="76"/>
      <c r="P2" s="76"/>
      <c r="Q2" s="322"/>
      <c r="R2" s="76"/>
      <c r="S2" s="76"/>
      <c r="T2" s="76"/>
      <c r="U2" s="76"/>
      <c r="V2" s="76"/>
    </row>
    <row r="3" spans="1:31" ht="7.5" customHeight="1" thickTop="1">
      <c r="M3" s="248"/>
      <c r="N3" s="248"/>
      <c r="O3" s="76"/>
      <c r="P3" s="76"/>
      <c r="Q3" s="322"/>
      <c r="R3" s="76"/>
      <c r="S3" s="76"/>
      <c r="T3" s="76"/>
      <c r="U3" s="76"/>
      <c r="V3" s="76"/>
    </row>
    <row r="4" spans="1:31" ht="12" customHeight="1">
      <c r="B4" s="236"/>
      <c r="C4" s="236"/>
      <c r="D4" s="236"/>
      <c r="E4" s="236"/>
      <c r="F4" s="236"/>
      <c r="G4" s="236"/>
      <c r="H4" s="14"/>
      <c r="I4" s="236"/>
      <c r="J4" s="236"/>
      <c r="K4" s="236"/>
      <c r="L4" s="236"/>
      <c r="M4" s="248"/>
      <c r="N4" s="248"/>
      <c r="O4" s="76"/>
      <c r="P4" s="76"/>
      <c r="Q4" s="322"/>
      <c r="R4" s="76"/>
      <c r="S4" s="76"/>
      <c r="T4" s="76"/>
      <c r="U4" s="76"/>
      <c r="V4" s="76"/>
    </row>
    <row r="5" spans="1:31" ht="12.75" customHeight="1">
      <c r="B5" s="236"/>
      <c r="C5" s="236"/>
      <c r="D5" s="236"/>
      <c r="E5" s="236"/>
      <c r="F5" s="236"/>
      <c r="G5" s="236"/>
      <c r="H5" s="14"/>
      <c r="I5" s="702"/>
      <c r="J5" s="701"/>
      <c r="K5" s="701"/>
      <c r="L5" s="701"/>
      <c r="M5" s="203"/>
      <c r="N5" s="252"/>
      <c r="O5" s="248"/>
      <c r="P5" s="76"/>
      <c r="Q5" s="322"/>
      <c r="R5" s="76"/>
      <c r="S5" s="76"/>
      <c r="T5" s="76"/>
      <c r="U5" s="76"/>
      <c r="V5" s="76"/>
    </row>
    <row r="6" spans="1:31" ht="15" customHeight="1">
      <c r="B6" s="236"/>
      <c r="C6" s="236"/>
      <c r="D6" s="236"/>
      <c r="E6" s="236"/>
      <c r="F6" s="236"/>
      <c r="G6" s="236"/>
      <c r="H6" s="14"/>
      <c r="I6" s="236"/>
      <c r="J6" s="236"/>
      <c r="K6" s="236"/>
      <c r="L6" s="236"/>
      <c r="M6" s="248"/>
      <c r="N6" s="248"/>
      <c r="O6" s="253"/>
      <c r="P6" s="253"/>
      <c r="Q6" s="323"/>
      <c r="R6" s="253"/>
      <c r="S6" s="253"/>
      <c r="T6" s="238"/>
      <c r="U6" s="238"/>
      <c r="V6" s="238"/>
      <c r="W6" s="234"/>
    </row>
    <row r="7" spans="1:31" ht="18.75" customHeight="1">
      <c r="B7" s="236"/>
      <c r="C7" s="236"/>
      <c r="D7" s="236"/>
      <c r="E7" s="236"/>
      <c r="F7" s="236"/>
      <c r="G7" s="236"/>
      <c r="H7" s="14"/>
      <c r="I7" s="249"/>
      <c r="J7" s="249"/>
      <c r="K7" s="249"/>
      <c r="L7" s="249"/>
      <c r="M7" s="248"/>
      <c r="N7" s="248"/>
      <c r="O7" s="150"/>
      <c r="P7" s="150"/>
      <c r="Q7" s="820"/>
      <c r="R7" s="821"/>
      <c r="S7" s="822"/>
      <c r="T7" s="763"/>
      <c r="U7" s="76"/>
      <c r="V7" s="150"/>
      <c r="W7" s="245"/>
      <c r="X7" s="245"/>
      <c r="Y7" s="245"/>
      <c r="Z7" s="245"/>
      <c r="AA7" s="245"/>
    </row>
    <row r="8" spans="1:31" ht="16.5" customHeight="1">
      <c r="B8" s="236"/>
      <c r="C8" s="236"/>
      <c r="D8" s="236"/>
      <c r="E8" s="236"/>
      <c r="F8" s="236"/>
      <c r="G8" s="236"/>
      <c r="H8" s="14"/>
      <c r="I8" s="235"/>
      <c r="J8" s="235"/>
      <c r="K8" s="235"/>
      <c r="L8" s="235"/>
      <c r="M8" s="248"/>
      <c r="N8" s="248"/>
      <c r="O8" s="76"/>
      <c r="P8" s="76"/>
      <c r="Q8" s="322"/>
      <c r="R8" s="76"/>
      <c r="S8" s="76"/>
      <c r="T8" s="76"/>
      <c r="U8" s="76"/>
      <c r="V8" s="76"/>
    </row>
    <row r="9" spans="1:31" ht="18.75" customHeight="1">
      <c r="A9" s="700" t="s">
        <v>40</v>
      </c>
      <c r="B9" s="701"/>
      <c r="C9" s="701"/>
      <c r="D9" s="701"/>
      <c r="E9" s="701"/>
      <c r="F9" s="701"/>
      <c r="G9" s="236"/>
      <c r="H9" s="14"/>
      <c r="I9" s="235"/>
      <c r="J9" s="238"/>
      <c r="K9" s="238"/>
      <c r="L9" s="238"/>
      <c r="M9" s="172"/>
      <c r="N9" s="172"/>
      <c r="O9" s="76"/>
      <c r="P9" s="76"/>
      <c r="Q9" s="322"/>
      <c r="R9" s="76"/>
      <c r="S9" s="76"/>
      <c r="T9" s="76"/>
      <c r="U9" s="76"/>
      <c r="V9" s="76"/>
    </row>
    <row r="10" spans="1:31" ht="18.75" customHeight="1">
      <c r="A10" s="700" t="s">
        <v>43</v>
      </c>
      <c r="B10" s="701"/>
      <c r="C10" s="701"/>
      <c r="D10" s="701"/>
      <c r="E10" s="701"/>
      <c r="F10" s="701"/>
      <c r="G10" s="236"/>
      <c r="H10" s="14"/>
      <c r="I10" s="235"/>
      <c r="J10" s="235"/>
      <c r="K10" s="235"/>
      <c r="L10" s="235"/>
      <c r="M10" s="248"/>
      <c r="N10" s="248"/>
      <c r="O10" s="76"/>
      <c r="P10" s="76"/>
      <c r="Q10" s="322"/>
      <c r="R10" s="76"/>
      <c r="S10" s="212"/>
      <c r="T10" s="240"/>
      <c r="U10" s="213"/>
      <c r="V10" s="240"/>
    </row>
    <row r="11" spans="1:31" ht="18.75" customHeight="1">
      <c r="A11" s="700" t="s">
        <v>61</v>
      </c>
      <c r="B11" s="700"/>
      <c r="C11" s="700"/>
      <c r="D11" s="700"/>
      <c r="E11" s="700"/>
      <c r="F11" s="700"/>
      <c r="G11" s="236"/>
      <c r="H11" s="14"/>
      <c r="I11" s="235"/>
      <c r="J11" s="235"/>
      <c r="K11" s="235"/>
      <c r="L11" s="235"/>
      <c r="M11" s="248"/>
      <c r="N11" s="248"/>
      <c r="O11" s="76"/>
      <c r="P11" s="76"/>
      <c r="Q11" s="322"/>
      <c r="R11" s="76"/>
      <c r="S11" s="76"/>
      <c r="T11" s="76"/>
      <c r="U11" s="76"/>
      <c r="V11" s="76"/>
    </row>
    <row r="12" spans="1:31" ht="18.75" customHeight="1">
      <c r="A12" s="700" t="s">
        <v>41</v>
      </c>
      <c r="B12" s="700"/>
      <c r="C12" s="700"/>
      <c r="D12" s="700"/>
      <c r="E12" s="700"/>
      <c r="F12" s="700"/>
      <c r="G12" s="236"/>
      <c r="H12" s="14"/>
      <c r="I12" s="235"/>
      <c r="J12" s="238"/>
      <c r="K12" s="238"/>
      <c r="L12" s="238"/>
      <c r="M12" s="295"/>
      <c r="N12" s="233"/>
      <c r="O12" s="233"/>
      <c r="P12" s="233"/>
      <c r="Q12" s="324"/>
      <c r="R12" s="233"/>
      <c r="S12" s="233"/>
      <c r="T12" s="233"/>
      <c r="U12" s="238"/>
      <c r="V12" s="238"/>
      <c r="W12" s="209"/>
      <c r="X12" s="209"/>
      <c r="Y12" s="209"/>
      <c r="Z12" s="210"/>
      <c r="AA12" s="210"/>
      <c r="AB12" s="210"/>
      <c r="AC12" s="210"/>
      <c r="AD12" s="210"/>
      <c r="AE12" s="210"/>
    </row>
    <row r="13" spans="1:31" ht="18.75" customHeight="1">
      <c r="A13" s="700" t="s">
        <v>42</v>
      </c>
      <c r="B13" s="700"/>
      <c r="C13" s="700"/>
      <c r="D13" s="700"/>
      <c r="E13" s="700"/>
      <c r="F13" s="700"/>
      <c r="G13" s="236"/>
      <c r="H13" s="14"/>
      <c r="I13" s="235"/>
      <c r="J13" s="235"/>
      <c r="K13" s="235"/>
      <c r="L13" s="235"/>
      <c r="M13" s="296"/>
      <c r="N13" s="233"/>
      <c r="O13" s="233"/>
      <c r="P13" s="233"/>
      <c r="Q13" s="324"/>
      <c r="R13" s="233"/>
      <c r="S13" s="233"/>
      <c r="T13" s="233"/>
      <c r="U13" s="238"/>
      <c r="V13" s="238"/>
      <c r="W13" s="214"/>
      <c r="X13" s="214"/>
      <c r="Y13" s="214"/>
      <c r="Z13" s="214"/>
      <c r="AA13" s="76"/>
      <c r="AB13" s="76"/>
      <c r="AC13" s="76"/>
      <c r="AD13" s="76"/>
      <c r="AE13" s="76"/>
    </row>
    <row r="14" spans="1:31" ht="18.75" customHeight="1">
      <c r="A14" s="239" t="s">
        <v>44</v>
      </c>
      <c r="B14" s="236"/>
      <c r="C14" s="236"/>
      <c r="D14" s="236"/>
      <c r="E14" s="236"/>
      <c r="F14" s="236"/>
      <c r="G14" s="236"/>
      <c r="H14" s="14"/>
      <c r="I14" s="235"/>
      <c r="J14" s="235"/>
      <c r="K14" s="235"/>
      <c r="L14" s="235"/>
      <c r="M14" s="297"/>
      <c r="N14" s="233"/>
      <c r="O14" s="233"/>
      <c r="P14" s="233"/>
      <c r="Q14" s="324"/>
      <c r="R14" s="233"/>
      <c r="S14" s="233"/>
      <c r="T14" s="233"/>
      <c r="U14" s="238"/>
      <c r="V14" s="238"/>
      <c r="W14" s="210"/>
      <c r="X14" s="210"/>
      <c r="Y14" s="210"/>
      <c r="Z14" s="210"/>
      <c r="AA14" s="76"/>
      <c r="AB14" s="76"/>
      <c r="AC14" s="76"/>
      <c r="AD14" s="76"/>
      <c r="AE14" s="76"/>
    </row>
    <row r="15" spans="1:31" ht="18.75" customHeight="1" thickBot="1">
      <c r="A15" s="690" t="s">
        <v>45</v>
      </c>
      <c r="B15" s="690"/>
      <c r="C15" s="690"/>
      <c r="D15" s="690"/>
      <c r="E15" s="690"/>
      <c r="F15" s="690"/>
      <c r="G15" s="236"/>
      <c r="H15" s="14"/>
      <c r="I15" s="235"/>
      <c r="J15" s="235"/>
      <c r="K15" s="235"/>
      <c r="L15" s="235"/>
      <c r="M15" s="248"/>
      <c r="N15" s="248"/>
      <c r="O15" s="76"/>
      <c r="P15" s="76"/>
      <c r="Q15" s="322"/>
      <c r="R15" s="76"/>
      <c r="S15" s="76"/>
      <c r="T15" s="76"/>
      <c r="U15" s="76"/>
      <c r="V15" s="76"/>
    </row>
    <row r="16" spans="1:31" ht="18.75" customHeight="1" thickTop="1" thickBot="1">
      <c r="A16" s="694" t="s">
        <v>46</v>
      </c>
      <c r="B16" s="694"/>
      <c r="C16" s="694"/>
      <c r="D16" s="694"/>
      <c r="E16" s="694"/>
      <c r="F16" s="694"/>
      <c r="G16" s="300"/>
      <c r="H16" s="301"/>
      <c r="I16" s="298" t="s">
        <v>58</v>
      </c>
      <c r="J16" s="270">
        <f>SUM(J21:J318)</f>
        <v>0</v>
      </c>
      <c r="K16" s="271"/>
      <c r="L16" s="272"/>
      <c r="M16" s="248"/>
      <c r="N16" s="248"/>
      <c r="O16" s="76"/>
      <c r="P16" s="76"/>
      <c r="Q16" s="322"/>
      <c r="R16" s="76"/>
      <c r="S16" s="76"/>
      <c r="T16" s="76"/>
      <c r="U16" s="76"/>
      <c r="V16" s="76"/>
    </row>
    <row r="17" spans="1:22" ht="18.75" customHeight="1" thickTop="1" thickBot="1">
      <c r="G17" s="302"/>
      <c r="H17" s="303"/>
      <c r="I17" s="298" t="s">
        <v>59</v>
      </c>
      <c r="J17" s="277"/>
      <c r="K17" s="270">
        <f>SUM(J21:J318)*0.2</f>
        <v>0</v>
      </c>
      <c r="L17" s="272"/>
      <c r="M17" s="248"/>
      <c r="N17" s="248"/>
      <c r="O17" s="76"/>
      <c r="P17" s="76"/>
      <c r="Q17" s="322"/>
      <c r="R17" s="76"/>
      <c r="S17" s="76"/>
      <c r="T17" s="76"/>
      <c r="U17" s="76"/>
      <c r="V17" s="76"/>
    </row>
    <row r="18" spans="1:22" ht="18.75" customHeight="1" thickTop="1" thickBot="1">
      <c r="A18" s="5"/>
      <c r="G18" s="302"/>
      <c r="H18" s="303"/>
      <c r="I18" s="299" t="s">
        <v>60</v>
      </c>
      <c r="J18" s="277"/>
      <c r="K18" s="271"/>
      <c r="L18" s="279">
        <f>SUM(L21:L319)</f>
        <v>0</v>
      </c>
      <c r="M18" s="167"/>
      <c r="N18" s="254"/>
      <c r="O18" s="76"/>
      <c r="P18" s="76"/>
      <c r="Q18" s="322"/>
      <c r="R18" s="76"/>
      <c r="S18" s="76"/>
      <c r="T18" s="76"/>
      <c r="U18" s="76"/>
      <c r="V18" s="76"/>
    </row>
    <row r="19" spans="1:22" ht="12.75" customHeight="1" thickTop="1" thickBot="1"/>
    <row r="20" spans="1:22" s="7" customFormat="1" ht="39" customHeight="1" thickTop="1" thickBot="1">
      <c r="A20" s="11" t="s">
        <v>79</v>
      </c>
      <c r="B20" s="724" t="s">
        <v>6</v>
      </c>
      <c r="C20" s="724"/>
      <c r="D20" s="724"/>
      <c r="E20" s="724"/>
      <c r="F20" s="724"/>
      <c r="G20" s="237" t="s">
        <v>49</v>
      </c>
      <c r="H20" s="237" t="s">
        <v>13</v>
      </c>
      <c r="I20" s="247" t="s">
        <v>184</v>
      </c>
      <c r="J20" s="247" t="s">
        <v>185</v>
      </c>
      <c r="K20" s="312" t="s">
        <v>53</v>
      </c>
      <c r="L20" s="313" t="s">
        <v>186</v>
      </c>
      <c r="M20" s="66" t="s">
        <v>57</v>
      </c>
      <c r="N20" s="67" t="s">
        <v>87</v>
      </c>
      <c r="O20" s="67" t="s">
        <v>179</v>
      </c>
      <c r="P20" s="68" t="s">
        <v>178</v>
      </c>
      <c r="Q20" s="325" t="s">
        <v>65</v>
      </c>
      <c r="R20" s="68"/>
      <c r="S20" s="833" t="s">
        <v>157</v>
      </c>
      <c r="T20" s="834"/>
    </row>
    <row r="21" spans="1:22" s="259" customFormat="1" ht="31.5" customHeight="1" thickTop="1">
      <c r="A21" s="255" t="str">
        <f>VLOOKUP(M21,Produit,2)</f>
        <v>Exemple</v>
      </c>
      <c r="B21" s="819" t="str">
        <f>VLOOKUP(M21,Produit,4)</f>
        <v>› Type de produit - Modèle : xxx - Caractéristique 1 : xxx - Caractéristique 2 : xxx - Format : xxx / Nombre de produits ou quantité par conditionnement : xxx - Attribut : xxx.
› Paquet de panneau en laine de bois semi-rigide - Chants droits - Format : 1220 mm * 575 mm / 10 panneaux par paquet - Épaisseur : 40 mm.</v>
      </c>
      <c r="C21" s="819">
        <f>VLOOKUP(Q21,Produit,4)</f>
        <v>0</v>
      </c>
      <c r="D21" s="819">
        <f>VLOOKUP(R21,Produit,4)</f>
        <v>0</v>
      </c>
      <c r="E21" s="819"/>
      <c r="F21" s="819" t="e">
        <f>VLOOKUP(#REF!,Produit,4)</f>
        <v>#REF!</v>
      </c>
      <c r="G21" s="304">
        <f>IF(N21&lt;&gt;0,N21*VLOOKUP(M21,Produit,9),T21*VLOOKUP(M21,Produit,9))</f>
        <v>0</v>
      </c>
      <c r="H21" s="305" t="str">
        <f>VLOOKUP(M21,Produit,6)</f>
        <v>m²</v>
      </c>
      <c r="I21" s="304">
        <f>IF(VLOOKUP(M21,Produit,32)&lt;&gt;0,VLOOKUP(M21,Produit,32),VLOOKUP(M21,Produit,36))</f>
        <v>0.53100000000000003</v>
      </c>
      <c r="J21" s="304">
        <f>IF(G21&lt;0.001,0,G21*I21)</f>
        <v>0</v>
      </c>
      <c r="K21" s="306">
        <f>VLOOKUP(M21,Produit,11)</f>
        <v>0</v>
      </c>
      <c r="L21" s="307">
        <f>IF(G21&lt;0.001,0,J21+(J21*K21))</f>
        <v>0</v>
      </c>
      <c r="M21" s="670">
        <v>5</v>
      </c>
      <c r="N21" s="628"/>
      <c r="O21" s="628"/>
      <c r="P21" s="256">
        <f>VLOOKUP(M21,Produit,10)</f>
        <v>12</v>
      </c>
      <c r="Q21" s="326">
        <f>IF(N21&lt;&gt;0,N21/VLOOKUP(M21,Produit,10),T21/VLOOKUP(M21,Produit,10))</f>
        <v>0</v>
      </c>
      <c r="R21" s="68"/>
      <c r="S21" s="257">
        <f>IF(AND(M21&lt;&gt;0,O21&lt;&gt;0),O21/VLOOKUP(M21,Produit,9),0)</f>
        <v>0</v>
      </c>
      <c r="T21" s="257">
        <f>ROUNDUP(S21,0)</f>
        <v>0</v>
      </c>
    </row>
    <row r="22" spans="1:22" s="259" customFormat="1" ht="11.25" thickBot="1">
      <c r="A22" s="125" t="str">
        <f>VLOOKUP(M21,Produit,3)</f>
        <v>Exemple</v>
      </c>
      <c r="B22" s="722" t="str">
        <f>CONCATENATE(IF(VLOOKUP(M21,Produit,9)=0,"","› "),IF(VLOOKUP(M21,Produit,9)=0,"",IF(N21&lt;&gt;0,N21,T21))," ",IF(VLOOKUP(M21,Produit,9)=0,"",VLOOKUP(M21,Produit,7)),IF(VLOOKUP(M21,Produit,9)=0,""," de "),IF(VLOOKUP(M21,Produit,9)=0,"",VLOOKUP(M21,Produit,9))," ",IF(VLOOKUP(M21,Produit,9)=0,"",VLOOKUP(M21,Produit,6)),IF(VLOOKUP(M21,Produit,9)=0,""," correspond(ent) à "),IF(VLOOKUP(M21,Produit,9)=0,"",IF(N21&lt;&gt;0,N21*VLOOKUP(M21,Produit,9),T21*VLOOKUP(M21,Produit,9)))," ",IF(VLOOKUP(M21,Produit,9)=0,"",VLOOKUP(M21,Produit,6)),IF(VLOOKUP(M21,Produit,9)=0,"","."))</f>
        <v>› 0 paquet(s) de 7,015 m² correspond(ent) à 0 m².</v>
      </c>
      <c r="C22" s="722"/>
      <c r="D22" s="722"/>
      <c r="E22" s="722"/>
      <c r="F22" s="722"/>
      <c r="G22" s="308"/>
      <c r="H22" s="309"/>
      <c r="I22" s="308"/>
      <c r="J22" s="308"/>
      <c r="K22" s="310"/>
      <c r="L22" s="311"/>
      <c r="M22" s="670"/>
      <c r="N22" s="628"/>
      <c r="O22" s="628"/>
      <c r="P22" s="256"/>
      <c r="Q22" s="326"/>
      <c r="R22" s="246"/>
      <c r="S22" s="257"/>
      <c r="T22" s="258"/>
    </row>
    <row r="23" spans="1:22" s="259" customFormat="1" ht="31.5" customHeight="1" thickTop="1">
      <c r="A23" s="255">
        <f>VLOOKUP(M23,Produit,2)</f>
        <v>0</v>
      </c>
      <c r="B23" s="819">
        <f>VLOOKUP(M23,Produit,4)</f>
        <v>0</v>
      </c>
      <c r="C23" s="819" t="e">
        <f>VLOOKUP(Q23,Produit,4)</f>
        <v>#DIV/0!</v>
      </c>
      <c r="D23" s="819">
        <f>VLOOKUP(R23,Produit,4)</f>
        <v>0</v>
      </c>
      <c r="E23" s="819"/>
      <c r="F23" s="819" t="e">
        <f>VLOOKUP(#REF!,Produit,4)</f>
        <v>#REF!</v>
      </c>
      <c r="G23" s="304">
        <f>IF(N23&lt;&gt;0,N23*VLOOKUP(M23,Produit,9),T23*VLOOKUP(M23,Produit,9))</f>
        <v>0</v>
      </c>
      <c r="H23" s="305">
        <f>VLOOKUP(M23,Produit,6)</f>
        <v>0</v>
      </c>
      <c r="I23" s="304">
        <f>IF(VLOOKUP(M23,Produit,32)&lt;&gt;0,VLOOKUP(M23,Produit,32),VLOOKUP(M23,Produit,36))</f>
        <v>0</v>
      </c>
      <c r="J23" s="304">
        <f>IF(G23&lt;0.001,0,G23*I23)</f>
        <v>0</v>
      </c>
      <c r="K23" s="306">
        <f>VLOOKUP(M23,Produit,11)</f>
        <v>0</v>
      </c>
      <c r="L23" s="307">
        <f>IF(G23&lt;0.001,0,J23+(J23*K23))</f>
        <v>0</v>
      </c>
      <c r="M23" s="670"/>
      <c r="N23" s="628"/>
      <c r="O23" s="628"/>
      <c r="P23" s="256">
        <f>VLOOKUP(M23,Produit,10)</f>
        <v>0</v>
      </c>
      <c r="Q23" s="326" t="e">
        <f>IF(N23&lt;&gt;0,N23/VLOOKUP(M23,Produit,10),T23/VLOOKUP(M23,Produit,10))</f>
        <v>#DIV/0!</v>
      </c>
      <c r="R23" s="246"/>
      <c r="S23" s="315">
        <f>IF(AND(M23&lt;&gt;0,O23&lt;&gt;0),O23/VLOOKUP(M23,Produit,9),0)</f>
        <v>0</v>
      </c>
      <c r="T23" s="315">
        <f>ROUNDUP(S23,0)</f>
        <v>0</v>
      </c>
    </row>
    <row r="24" spans="1:22" s="259" customFormat="1" ht="11.25" thickBot="1">
      <c r="A24" s="125">
        <f>VLOOKUP(M23,Produit,3)</f>
        <v>0</v>
      </c>
      <c r="B24" s="722" t="str">
        <f>CONCATENATE(IF(VLOOKUP(M23,Produit,9)=0,"","› "),IF(VLOOKUP(M23,Produit,9)=0,"",IF(N23&lt;&gt;0,N23,T23))," ",IF(VLOOKUP(M23,Produit,9)=0,"",VLOOKUP(M23,Produit,7)),IF(VLOOKUP(M23,Produit,9)=0,""," de "),IF(VLOOKUP(M23,Produit,9)=0,"",VLOOKUP(M23,Produit,9))," ",IF(VLOOKUP(M23,Produit,9)=0,"",VLOOKUP(M23,Produit,6)),IF(VLOOKUP(M23,Produit,9)=0,""," correspond(ent) à "),IF(VLOOKUP(M23,Produit,9)=0,"",IF(N23&lt;&gt;0,N23*VLOOKUP(M23,Produit,9),T23*VLOOKUP(M23,Produit,9)))," ",IF(VLOOKUP(M23,Produit,9)=0,"",VLOOKUP(M23,Produit,6)),IF(VLOOKUP(M23,Produit,9)=0,"","."))</f>
        <v xml:space="preserve">   </v>
      </c>
      <c r="C24" s="722"/>
      <c r="D24" s="722"/>
      <c r="E24" s="722"/>
      <c r="F24" s="722"/>
      <c r="G24" s="308"/>
      <c r="H24" s="309"/>
      <c r="I24" s="308"/>
      <c r="J24" s="308"/>
      <c r="K24" s="310"/>
      <c r="L24" s="311"/>
      <c r="M24" s="670"/>
      <c r="N24" s="628"/>
      <c r="O24" s="628"/>
      <c r="P24" s="256"/>
      <c r="Q24" s="326"/>
      <c r="R24" s="246"/>
      <c r="S24" s="315"/>
      <c r="T24" s="258"/>
    </row>
    <row r="25" spans="1:22" s="259" customFormat="1" ht="31.5" customHeight="1" thickTop="1">
      <c r="A25" s="255" t="str">
        <f>VLOOKUP(M25,Produit,2)</f>
        <v>ISOCELL</v>
      </c>
      <c r="B25" s="819" t="str">
        <f>VLOOKUP(M25,Produit,4)</f>
        <v>› Ecran de sous toiture OMEGA LIGHT 145g 1,5x50m (toit et mur) - Cdt=75m²</v>
      </c>
      <c r="C25" s="819" t="e">
        <f>VLOOKUP(Q25,Produit,4)</f>
        <v>#DIV/0!</v>
      </c>
      <c r="D25" s="819">
        <f>VLOOKUP(R25,Produit,4)</f>
        <v>0</v>
      </c>
      <c r="E25" s="819"/>
      <c r="F25" s="819" t="e">
        <f>VLOOKUP(#REF!,Produit,4)</f>
        <v>#REF!</v>
      </c>
      <c r="G25" s="304">
        <f>IF(N25&lt;&gt;0,N25*VLOOKUP(M25,Produit,9),T25*VLOOKUP(M25,Produit,9))</f>
        <v>0</v>
      </c>
      <c r="H25" s="305">
        <f>VLOOKUP(M25,Produit,6)</f>
        <v>0</v>
      </c>
      <c r="I25" s="304">
        <f>IF(VLOOKUP(M25,Produit,32)&lt;&gt;0,VLOOKUP(M25,Produit,32),VLOOKUP(M25,Produit,36))</f>
        <v>0.84988799999999998</v>
      </c>
      <c r="J25" s="304">
        <f>IF(G25&lt;0.001,0,G25*I25)</f>
        <v>0</v>
      </c>
      <c r="K25" s="306">
        <f>VLOOKUP(M25,Produit,11)</f>
        <v>0.2</v>
      </c>
      <c r="L25" s="307">
        <f>IF(G25&lt;0.001,0,J25+(J25*K25))</f>
        <v>0</v>
      </c>
      <c r="M25" s="670">
        <v>39</v>
      </c>
      <c r="N25" s="628"/>
      <c r="O25" s="628"/>
      <c r="P25" s="256">
        <f>VLOOKUP(M25,Produit,10)</f>
        <v>0</v>
      </c>
      <c r="Q25" s="326" t="e">
        <f>IF(N25&lt;&gt;0,N25/VLOOKUP(M25,Produit,10),T25/VLOOKUP(M25,Produit,10))</f>
        <v>#DIV/0!</v>
      </c>
      <c r="R25" s="246"/>
      <c r="S25" s="315">
        <f>IF(AND(M25&lt;&gt;0,O25&lt;&gt;0),O25/VLOOKUP(M25,Produit,9),0)</f>
        <v>0</v>
      </c>
      <c r="T25" s="315">
        <f>ROUNDUP(S25,0)</f>
        <v>0</v>
      </c>
    </row>
    <row r="26" spans="1:22" s="259" customFormat="1" ht="11.25" thickBot="1">
      <c r="A26" s="125" t="str">
        <f>VLOOKUP(M25,Produit,3)</f>
        <v>2OMELI</v>
      </c>
      <c r="B26" s="722" t="str">
        <f>CONCATENATE(IF(VLOOKUP(M25,Produit,9)=0,"","› "),IF(VLOOKUP(M25,Produit,9)=0,"",IF(N25&lt;&gt;0,N25,T25))," ",IF(VLOOKUP(M25,Produit,9)=0,"",VLOOKUP(M25,Produit,7)),IF(VLOOKUP(M25,Produit,9)=0,""," de "),IF(VLOOKUP(M25,Produit,9)=0,"",VLOOKUP(M25,Produit,9))," ",IF(VLOOKUP(M25,Produit,9)=0,"",VLOOKUP(M25,Produit,6)),IF(VLOOKUP(M25,Produit,9)=0,""," correspond(ent) à "),IF(VLOOKUP(M25,Produit,9)=0,"",IF(N25&lt;&gt;0,N25*VLOOKUP(M25,Produit,9),T25*VLOOKUP(M25,Produit,9)))," ",IF(VLOOKUP(M25,Produit,9)=0,"",VLOOKUP(M25,Produit,6)),IF(VLOOKUP(M25,Produit,9)=0,"","."))</f>
        <v xml:space="preserve">   </v>
      </c>
      <c r="C26" s="722"/>
      <c r="D26" s="722"/>
      <c r="E26" s="722"/>
      <c r="F26" s="722"/>
      <c r="G26" s="308"/>
      <c r="H26" s="309"/>
      <c r="I26" s="308"/>
      <c r="J26" s="308"/>
      <c r="K26" s="310"/>
      <c r="L26" s="311"/>
      <c r="M26" s="670"/>
      <c r="N26" s="628"/>
      <c r="O26" s="628"/>
      <c r="P26" s="256"/>
      <c r="Q26" s="326"/>
      <c r="R26" s="246"/>
      <c r="S26" s="315"/>
      <c r="T26" s="258"/>
    </row>
    <row r="27" spans="1:22" s="259" customFormat="1" ht="31.5" customHeight="1" thickTop="1">
      <c r="A27" s="255">
        <f>VLOOKUP(M27,Produit,2)</f>
        <v>0</v>
      </c>
      <c r="B27" s="819">
        <f>VLOOKUP(M27,Produit,4)</f>
        <v>0</v>
      </c>
      <c r="C27" s="819" t="e">
        <f>VLOOKUP(Q27,Produit,4)</f>
        <v>#DIV/0!</v>
      </c>
      <c r="D27" s="819">
        <f>VLOOKUP(R27,Produit,4)</f>
        <v>0</v>
      </c>
      <c r="E27" s="819"/>
      <c r="F27" s="819" t="e">
        <f>VLOOKUP(#REF!,Produit,4)</f>
        <v>#REF!</v>
      </c>
      <c r="G27" s="304">
        <f>IF(N27&lt;&gt;0,N27*VLOOKUP(M27,Produit,9),T27*VLOOKUP(M27,Produit,9))</f>
        <v>0</v>
      </c>
      <c r="H27" s="305">
        <f>VLOOKUP(M27,Produit,6)</f>
        <v>0</v>
      </c>
      <c r="I27" s="304">
        <f>IF(VLOOKUP(M27,Produit,32)&lt;&gt;0,VLOOKUP(M27,Produit,32),VLOOKUP(M27,Produit,36))</f>
        <v>0</v>
      </c>
      <c r="J27" s="304">
        <f>IF(G27&lt;0.001,0,G27*I27)</f>
        <v>0</v>
      </c>
      <c r="K27" s="306">
        <f>VLOOKUP(M27,Produit,11)</f>
        <v>0</v>
      </c>
      <c r="L27" s="307">
        <f>IF(G27&lt;0.001,0,J27+(J27*K27))</f>
        <v>0</v>
      </c>
      <c r="M27" s="670"/>
      <c r="N27" s="628"/>
      <c r="O27" s="628"/>
      <c r="P27" s="256">
        <f>VLOOKUP(M27,Produit,10)</f>
        <v>0</v>
      </c>
      <c r="Q27" s="326" t="e">
        <f>IF(N27&lt;&gt;0,N27/VLOOKUP(M27,Produit,10),T27/VLOOKUP(M27,Produit,10))</f>
        <v>#DIV/0!</v>
      </c>
      <c r="R27" s="246"/>
      <c r="S27" s="315">
        <f>IF(AND(M27&lt;&gt;0,O27&lt;&gt;0),O27/VLOOKUP(M27,Produit,9),0)</f>
        <v>0</v>
      </c>
      <c r="T27" s="315">
        <f>ROUNDUP(S27,0)</f>
        <v>0</v>
      </c>
    </row>
    <row r="28" spans="1:22" s="259" customFormat="1" ht="11.25" thickBot="1">
      <c r="A28" s="125">
        <f>VLOOKUP(M27,Produit,3)</f>
        <v>0</v>
      </c>
      <c r="B28" s="722" t="str">
        <f>CONCATENATE(IF(VLOOKUP(M27,Produit,9)=0,"","› "),IF(VLOOKUP(M27,Produit,9)=0,"",IF(N27&lt;&gt;0,N27,T27))," ",IF(VLOOKUP(M27,Produit,9)=0,"",VLOOKUP(M27,Produit,7)),IF(VLOOKUP(M27,Produit,9)=0,""," de "),IF(VLOOKUP(M27,Produit,9)=0,"",VLOOKUP(M27,Produit,9))," ",IF(VLOOKUP(M27,Produit,9)=0,"",VLOOKUP(M27,Produit,6)),IF(VLOOKUP(M27,Produit,9)=0,""," correspond(ent) à "),IF(VLOOKUP(M27,Produit,9)=0,"",IF(N27&lt;&gt;0,N27*VLOOKUP(M27,Produit,9),T27*VLOOKUP(M27,Produit,9)))," ",IF(VLOOKUP(M27,Produit,9)=0,"",VLOOKUP(M27,Produit,6)),IF(VLOOKUP(M27,Produit,9)=0,"","."))</f>
        <v xml:space="preserve">   </v>
      </c>
      <c r="C28" s="722"/>
      <c r="D28" s="722"/>
      <c r="E28" s="722"/>
      <c r="F28" s="722"/>
      <c r="G28" s="308"/>
      <c r="H28" s="309"/>
      <c r="I28" s="308"/>
      <c r="J28" s="308"/>
      <c r="K28" s="310"/>
      <c r="L28" s="311"/>
      <c r="M28" s="670"/>
      <c r="N28" s="628"/>
      <c r="O28" s="628"/>
      <c r="P28" s="256"/>
      <c r="Q28" s="326"/>
      <c r="R28" s="246"/>
      <c r="S28" s="315"/>
      <c r="T28" s="258"/>
    </row>
    <row r="29" spans="1:22" s="259" customFormat="1" ht="31.5" customHeight="1" thickTop="1">
      <c r="A29" s="255" t="str">
        <f>VLOOKUP(M29,Produit,2)</f>
        <v>ISOCELL</v>
      </c>
      <c r="B29" s="819" t="str">
        <f>VLOOKUP(M29,Produit,4)</f>
        <v>› Ecran de sous toiture OMEGA LIGHT 145g 1,5x50m (toit et mur) - Cdt=75m²</v>
      </c>
      <c r="C29" s="819" t="e">
        <f>VLOOKUP(Q29,Produit,4)</f>
        <v>#DIV/0!</v>
      </c>
      <c r="D29" s="819">
        <f>VLOOKUP(R29,Produit,4)</f>
        <v>0</v>
      </c>
      <c r="E29" s="819"/>
      <c r="F29" s="819" t="e">
        <f>VLOOKUP(#REF!,Produit,4)</f>
        <v>#REF!</v>
      </c>
      <c r="G29" s="304">
        <f>IF(N29&lt;&gt;0,N29*VLOOKUP(M29,Produit,9),T29*VLOOKUP(M29,Produit,9))</f>
        <v>0</v>
      </c>
      <c r="H29" s="305">
        <f>VLOOKUP(M29,Produit,6)</f>
        <v>0</v>
      </c>
      <c r="I29" s="304">
        <f>IF(VLOOKUP(M29,Produit,32)&lt;&gt;0,VLOOKUP(M29,Produit,32),VLOOKUP(M29,Produit,36))</f>
        <v>0.84988799999999998</v>
      </c>
      <c r="J29" s="304">
        <f>IF(G29&lt;0.001,0,G29*I29)</f>
        <v>0</v>
      </c>
      <c r="K29" s="306">
        <f>VLOOKUP(M29,Produit,11)</f>
        <v>0.2</v>
      </c>
      <c r="L29" s="307">
        <f>IF(G29&lt;0.001,0,J29+(J29*K29))</f>
        <v>0</v>
      </c>
      <c r="M29" s="670">
        <v>41</v>
      </c>
      <c r="N29" s="628"/>
      <c r="O29" s="628"/>
      <c r="P29" s="256">
        <f>VLOOKUP(M29,Produit,10)</f>
        <v>0</v>
      </c>
      <c r="Q29" s="326" t="e">
        <f>IF(N29&lt;&gt;0,N29/VLOOKUP(M29,Produit,10),T29/VLOOKUP(M29,Produit,10))</f>
        <v>#DIV/0!</v>
      </c>
      <c r="R29" s="246"/>
      <c r="S29" s="315">
        <f>IF(AND(M29&lt;&gt;0,O29&lt;&gt;0),O29/VLOOKUP(M29,Produit,9),0)</f>
        <v>0</v>
      </c>
      <c r="T29" s="315">
        <f>ROUNDUP(S29,0)</f>
        <v>0</v>
      </c>
    </row>
    <row r="30" spans="1:22" s="259" customFormat="1" ht="11.25" thickBot="1">
      <c r="A30" s="125" t="str">
        <f>VLOOKUP(M29,Produit,3)</f>
        <v>2OMELI</v>
      </c>
      <c r="B30" s="722" t="str">
        <f>CONCATENATE(IF(VLOOKUP(M29,Produit,9)=0,"","› "),IF(VLOOKUP(M29,Produit,9)=0,"",IF(N29&lt;&gt;0,N29,T29))," ",IF(VLOOKUP(M29,Produit,9)=0,"",VLOOKUP(M29,Produit,7)),IF(VLOOKUP(M29,Produit,9)=0,""," de "),IF(VLOOKUP(M29,Produit,9)=0,"",VLOOKUP(M29,Produit,9))," ",IF(VLOOKUP(M29,Produit,9)=0,"",VLOOKUP(M29,Produit,6)),IF(VLOOKUP(M29,Produit,9)=0,""," correspond(ent) à "),IF(VLOOKUP(M29,Produit,9)=0,"",IF(N29&lt;&gt;0,N29*VLOOKUP(M29,Produit,9),T29*VLOOKUP(M29,Produit,9)))," ",IF(VLOOKUP(M29,Produit,9)=0,"",VLOOKUP(M29,Produit,6)),IF(VLOOKUP(M29,Produit,9)=0,"","."))</f>
        <v xml:space="preserve">   </v>
      </c>
      <c r="C30" s="722"/>
      <c r="D30" s="722"/>
      <c r="E30" s="722"/>
      <c r="F30" s="722"/>
      <c r="G30" s="308"/>
      <c r="H30" s="309"/>
      <c r="I30" s="308"/>
      <c r="J30" s="308"/>
      <c r="K30" s="310"/>
      <c r="L30" s="311"/>
      <c r="M30" s="670"/>
      <c r="N30" s="628"/>
      <c r="O30" s="628"/>
      <c r="P30" s="256"/>
      <c r="Q30" s="326"/>
      <c r="R30" s="246"/>
      <c r="S30" s="315"/>
      <c r="T30" s="258"/>
    </row>
    <row r="31" spans="1:22" s="259" customFormat="1" ht="31.5" customHeight="1" thickTop="1">
      <c r="A31" s="255" t="str">
        <f>VLOOKUP(M31,Produit,2)</f>
        <v>ISOCELL</v>
      </c>
      <c r="B31" s="819" t="str">
        <f>VLOOKUP(M31,Produit,4)</f>
        <v>› Ecran de sous toiture OMEGA LIGHT 145g 1,5x50m (toit et mur) - Cdt=75m²</v>
      </c>
      <c r="C31" s="819" t="e">
        <f>VLOOKUP(Q31,Produit,4)</f>
        <v>#DIV/0!</v>
      </c>
      <c r="D31" s="819">
        <f>VLOOKUP(R31,Produit,4)</f>
        <v>0</v>
      </c>
      <c r="E31" s="819"/>
      <c r="F31" s="819" t="e">
        <f>VLOOKUP(#REF!,Produit,4)</f>
        <v>#REF!</v>
      </c>
      <c r="G31" s="304">
        <f>IF(N31&lt;&gt;0,N31*VLOOKUP(M31,Produit,9),T31*VLOOKUP(M31,Produit,9))</f>
        <v>0</v>
      </c>
      <c r="H31" s="305">
        <f>VLOOKUP(M31,Produit,6)</f>
        <v>0</v>
      </c>
      <c r="I31" s="304">
        <f>IF(VLOOKUP(M31,Produit,32)&lt;&gt;0,VLOOKUP(M31,Produit,32),VLOOKUP(M31,Produit,36))</f>
        <v>0.84988799999999998</v>
      </c>
      <c r="J31" s="304">
        <f>IF(G31&lt;0.001,0,G31*I31)</f>
        <v>0</v>
      </c>
      <c r="K31" s="306">
        <f>VLOOKUP(M31,Produit,11)</f>
        <v>0.2</v>
      </c>
      <c r="L31" s="307">
        <f>IF(G31&lt;0.001,0,J31+(J31*K31))</f>
        <v>0</v>
      </c>
      <c r="M31" s="670">
        <v>42</v>
      </c>
      <c r="N31" s="628"/>
      <c r="O31" s="628"/>
      <c r="P31" s="256">
        <f>VLOOKUP(M31,Produit,10)</f>
        <v>0</v>
      </c>
      <c r="Q31" s="326" t="e">
        <f>IF(N31&lt;&gt;0,N31/VLOOKUP(M31,Produit,10),T31/VLOOKUP(M31,Produit,10))</f>
        <v>#DIV/0!</v>
      </c>
      <c r="R31" s="246"/>
      <c r="S31" s="315">
        <f>IF(AND(M31&lt;&gt;0,O31&lt;&gt;0),O31/VLOOKUP(M31,Produit,9),0)</f>
        <v>0</v>
      </c>
      <c r="T31" s="315">
        <f>ROUNDUP(S31,0)</f>
        <v>0</v>
      </c>
    </row>
    <row r="32" spans="1:22" s="259" customFormat="1" ht="11.25" thickBot="1">
      <c r="A32" s="125" t="str">
        <f>VLOOKUP(M31,Produit,3)</f>
        <v>2OMELI</v>
      </c>
      <c r="B32" s="722" t="str">
        <f>CONCATENATE(IF(VLOOKUP(M31,Produit,9)=0,"","› "),IF(VLOOKUP(M31,Produit,9)=0,"",IF(N31&lt;&gt;0,N31,T31))," ",IF(VLOOKUP(M31,Produit,9)=0,"",VLOOKUP(M31,Produit,7)),IF(VLOOKUP(M31,Produit,9)=0,""," de "),IF(VLOOKUP(M31,Produit,9)=0,"",VLOOKUP(M31,Produit,9))," ",IF(VLOOKUP(M31,Produit,9)=0,"",VLOOKUP(M31,Produit,6)),IF(VLOOKUP(M31,Produit,9)=0,""," correspond(ent) à "),IF(VLOOKUP(M31,Produit,9)=0,"",IF(N31&lt;&gt;0,N31*VLOOKUP(M31,Produit,9),T31*VLOOKUP(M31,Produit,9)))," ",IF(VLOOKUP(M31,Produit,9)=0,"",VLOOKUP(M31,Produit,6)),IF(VLOOKUP(M31,Produit,9)=0,"","."))</f>
        <v xml:space="preserve">   </v>
      </c>
      <c r="C32" s="722"/>
      <c r="D32" s="722"/>
      <c r="E32" s="722"/>
      <c r="F32" s="722"/>
      <c r="G32" s="308"/>
      <c r="H32" s="309"/>
      <c r="I32" s="308"/>
      <c r="J32" s="308"/>
      <c r="K32" s="310"/>
      <c r="L32" s="311"/>
      <c r="M32" s="670"/>
      <c r="N32" s="628"/>
      <c r="O32" s="628"/>
      <c r="P32" s="256"/>
      <c r="Q32" s="326"/>
      <c r="R32" s="246"/>
      <c r="S32" s="315"/>
      <c r="T32" s="258"/>
    </row>
    <row r="33" spans="1:20" s="259" customFormat="1" ht="31.5" customHeight="1" thickTop="1">
      <c r="A33" s="255" t="str">
        <f>VLOOKUP(M33,Produit,2)</f>
        <v>ISOCELL</v>
      </c>
      <c r="B33" s="819" t="str">
        <f>VLOOKUP(M33,Produit,4)</f>
        <v>› Ecran de sous toiture OMEGA LIGHT 145g 1,5x50m (toit et mur) - Cdt=75m²</v>
      </c>
      <c r="C33" s="819" t="e">
        <f>VLOOKUP(Q33,Produit,4)</f>
        <v>#DIV/0!</v>
      </c>
      <c r="D33" s="819">
        <f>VLOOKUP(R33,Produit,4)</f>
        <v>0</v>
      </c>
      <c r="E33" s="819"/>
      <c r="F33" s="819" t="e">
        <f>VLOOKUP(#REF!,Produit,4)</f>
        <v>#REF!</v>
      </c>
      <c r="G33" s="304">
        <f>IF(N33&lt;&gt;0,N33*VLOOKUP(M33,Produit,9),T33*VLOOKUP(M33,Produit,9))</f>
        <v>0</v>
      </c>
      <c r="H33" s="305">
        <f>VLOOKUP(M33,Produit,6)</f>
        <v>0</v>
      </c>
      <c r="I33" s="304">
        <f>IF(VLOOKUP(M33,Produit,32)&lt;&gt;0,VLOOKUP(M33,Produit,32),VLOOKUP(M33,Produit,36))</f>
        <v>0.84988799999999998</v>
      </c>
      <c r="J33" s="304">
        <f>IF(G33&lt;0.001,0,G33*I33)</f>
        <v>0</v>
      </c>
      <c r="K33" s="306">
        <f>VLOOKUP(M33,Produit,11)</f>
        <v>0.2</v>
      </c>
      <c r="L33" s="307">
        <f>IF(G33&lt;0.001,0,J33+(J33*K33))</f>
        <v>0</v>
      </c>
      <c r="M33" s="670">
        <v>43</v>
      </c>
      <c r="N33" s="628"/>
      <c r="O33" s="628"/>
      <c r="P33" s="256">
        <f>VLOOKUP(M33,Produit,10)</f>
        <v>0</v>
      </c>
      <c r="Q33" s="326" t="e">
        <f>IF(N33&lt;&gt;0,N33/VLOOKUP(M33,Produit,10),T33/VLOOKUP(M33,Produit,10))</f>
        <v>#DIV/0!</v>
      </c>
      <c r="R33" s="246"/>
      <c r="S33" s="315">
        <f>IF(AND(M33&lt;&gt;0,O33&lt;&gt;0),O33/VLOOKUP(M33,Produit,9),0)</f>
        <v>0</v>
      </c>
      <c r="T33" s="315">
        <f>ROUNDUP(S33,0)</f>
        <v>0</v>
      </c>
    </row>
    <row r="34" spans="1:20" s="259" customFormat="1" ht="11.25" thickBot="1">
      <c r="A34" s="125" t="str">
        <f>VLOOKUP(M33,Produit,3)</f>
        <v>2OMELI</v>
      </c>
      <c r="B34" s="722" t="str">
        <f>CONCATENATE(IF(VLOOKUP(M33,Produit,9)=0,"","› "),IF(VLOOKUP(M33,Produit,9)=0,"",IF(N33&lt;&gt;0,N33,T33))," ",IF(VLOOKUP(M33,Produit,9)=0,"",VLOOKUP(M33,Produit,7)),IF(VLOOKUP(M33,Produit,9)=0,""," de "),IF(VLOOKUP(M33,Produit,9)=0,"",VLOOKUP(M33,Produit,9))," ",IF(VLOOKUP(M33,Produit,9)=0,"",VLOOKUP(M33,Produit,6)),IF(VLOOKUP(M33,Produit,9)=0,""," correspond(ent) à "),IF(VLOOKUP(M33,Produit,9)=0,"",IF(N33&lt;&gt;0,N33*VLOOKUP(M33,Produit,9),T33*VLOOKUP(M33,Produit,9)))," ",IF(VLOOKUP(M33,Produit,9)=0,"",VLOOKUP(M33,Produit,6)),IF(VLOOKUP(M33,Produit,9)=0,"","."))</f>
        <v xml:space="preserve">   </v>
      </c>
      <c r="C34" s="722"/>
      <c r="D34" s="722"/>
      <c r="E34" s="722"/>
      <c r="F34" s="722"/>
      <c r="G34" s="308"/>
      <c r="H34" s="309"/>
      <c r="I34" s="308"/>
      <c r="J34" s="308"/>
      <c r="K34" s="310"/>
      <c r="L34" s="311"/>
      <c r="M34" s="670"/>
      <c r="N34" s="628"/>
      <c r="O34" s="628"/>
      <c r="P34" s="256"/>
      <c r="Q34" s="326"/>
      <c r="R34" s="246"/>
      <c r="S34" s="315"/>
      <c r="T34" s="258"/>
    </row>
    <row r="35" spans="1:20" s="259" customFormat="1" ht="31.5" customHeight="1" thickTop="1">
      <c r="A35" s="255" t="str">
        <f>VLOOKUP(M35,Produit,2)</f>
        <v>ISOCELL</v>
      </c>
      <c r="B35" s="819" t="str">
        <f>VLOOKUP(M35,Produit,4)</f>
        <v>› Ecran de sous toiture OMEGA LIGHT 145g 1,5x50m (toit et mur) - Cdt=75m²</v>
      </c>
      <c r="C35" s="819" t="e">
        <f>VLOOKUP(Q35,Produit,4)</f>
        <v>#DIV/0!</v>
      </c>
      <c r="D35" s="819">
        <f>VLOOKUP(R35,Produit,4)</f>
        <v>0</v>
      </c>
      <c r="E35" s="819"/>
      <c r="F35" s="819" t="e">
        <f>VLOOKUP(#REF!,Produit,4)</f>
        <v>#REF!</v>
      </c>
      <c r="G35" s="304">
        <f>IF(N35&lt;&gt;0,N35*VLOOKUP(M35,Produit,9),T35*VLOOKUP(M35,Produit,9))</f>
        <v>0</v>
      </c>
      <c r="H35" s="305">
        <f>VLOOKUP(M35,Produit,6)</f>
        <v>0</v>
      </c>
      <c r="I35" s="304">
        <f>IF(VLOOKUP(M35,Produit,32)&lt;&gt;0,VLOOKUP(M35,Produit,32),VLOOKUP(M35,Produit,36))</f>
        <v>0.84988799999999998</v>
      </c>
      <c r="J35" s="304">
        <f>IF(G35&lt;0.001,0,G35*I35)</f>
        <v>0</v>
      </c>
      <c r="K35" s="306">
        <f>VLOOKUP(M35,Produit,11)</f>
        <v>0.2</v>
      </c>
      <c r="L35" s="307">
        <f>IF(G35&lt;0.001,0,J35+(J35*K35))</f>
        <v>0</v>
      </c>
      <c r="M35" s="670">
        <v>44</v>
      </c>
      <c r="N35" s="628"/>
      <c r="O35" s="628"/>
      <c r="P35" s="256">
        <f>VLOOKUP(M35,Produit,10)</f>
        <v>0</v>
      </c>
      <c r="Q35" s="326" t="e">
        <f>IF(N35&lt;&gt;0,N35/VLOOKUP(M35,Produit,10),T35/VLOOKUP(M35,Produit,10))</f>
        <v>#DIV/0!</v>
      </c>
      <c r="R35" s="246"/>
      <c r="S35" s="315">
        <f>IF(AND(M35&lt;&gt;0,O35&lt;&gt;0),O35/VLOOKUP(M35,Produit,9),0)</f>
        <v>0</v>
      </c>
      <c r="T35" s="315">
        <f>ROUNDUP(S35,0)</f>
        <v>0</v>
      </c>
    </row>
    <row r="36" spans="1:20" s="259" customFormat="1" ht="11.25" thickBot="1">
      <c r="A36" s="125" t="str">
        <f>VLOOKUP(M35,Produit,3)</f>
        <v>2OMELI</v>
      </c>
      <c r="B36" s="722" t="str">
        <f>CONCATENATE(IF(VLOOKUP(M35,Produit,9)=0,"","› "),IF(VLOOKUP(M35,Produit,9)=0,"",IF(N35&lt;&gt;0,N35,T35))," ",IF(VLOOKUP(M35,Produit,9)=0,"",VLOOKUP(M35,Produit,7)),IF(VLOOKUP(M35,Produit,9)=0,""," de "),IF(VLOOKUP(M35,Produit,9)=0,"",VLOOKUP(M35,Produit,9))," ",IF(VLOOKUP(M35,Produit,9)=0,"",VLOOKUP(M35,Produit,6)),IF(VLOOKUP(M35,Produit,9)=0,""," correspond(ent) à "),IF(VLOOKUP(M35,Produit,9)=0,"",IF(N35&lt;&gt;0,N35*VLOOKUP(M35,Produit,9),T35*VLOOKUP(M35,Produit,9)))," ",IF(VLOOKUP(M35,Produit,9)=0,"",VLOOKUP(M35,Produit,6)),IF(VLOOKUP(M35,Produit,9)=0,"","."))</f>
        <v xml:space="preserve">   </v>
      </c>
      <c r="C36" s="722"/>
      <c r="D36" s="722"/>
      <c r="E36" s="722"/>
      <c r="F36" s="722"/>
      <c r="G36" s="308"/>
      <c r="H36" s="309"/>
      <c r="I36" s="308"/>
      <c r="J36" s="308"/>
      <c r="K36" s="310"/>
      <c r="L36" s="311"/>
      <c r="M36" s="670"/>
      <c r="N36" s="628"/>
      <c r="O36" s="628"/>
      <c r="P36" s="256"/>
      <c r="Q36" s="326"/>
      <c r="R36" s="246"/>
      <c r="S36" s="315"/>
      <c r="T36" s="258"/>
    </row>
    <row r="37" spans="1:20" s="259" customFormat="1" ht="31.5" customHeight="1" thickTop="1">
      <c r="A37" s="255" t="str">
        <f>VLOOKUP(M37,Produit,2)</f>
        <v>ISOCELL</v>
      </c>
      <c r="B37" s="819" t="str">
        <f>VLOOKUP(M37,Produit,4)</f>
        <v>› Ecran de sous toiture OMEGA LIGHT 145g 1,5x50m (toit et mur) - Cdt=75m²</v>
      </c>
      <c r="C37" s="819" t="e">
        <f>VLOOKUP(Q37,Produit,4)</f>
        <v>#DIV/0!</v>
      </c>
      <c r="D37" s="819">
        <f>VLOOKUP(R37,Produit,4)</f>
        <v>0</v>
      </c>
      <c r="E37" s="819"/>
      <c r="F37" s="819" t="e">
        <f>VLOOKUP(#REF!,Produit,4)</f>
        <v>#REF!</v>
      </c>
      <c r="G37" s="304">
        <f>IF(N37&lt;&gt;0,N37*VLOOKUP(M37,Produit,9),T37*VLOOKUP(M37,Produit,9))</f>
        <v>0</v>
      </c>
      <c r="H37" s="305">
        <f>VLOOKUP(M37,Produit,6)</f>
        <v>0</v>
      </c>
      <c r="I37" s="304">
        <f>IF(VLOOKUP(M37,Produit,32)&lt;&gt;0,VLOOKUP(M37,Produit,32),VLOOKUP(M37,Produit,36))</f>
        <v>0.84988799999999998</v>
      </c>
      <c r="J37" s="304">
        <f>IF(G37&lt;0.001,0,G37*I37)</f>
        <v>0</v>
      </c>
      <c r="K37" s="306">
        <f>VLOOKUP(M37,Produit,11)</f>
        <v>0.2</v>
      </c>
      <c r="L37" s="307">
        <f>IF(G37&lt;0.001,0,J37+(J37*K37))</f>
        <v>0</v>
      </c>
      <c r="M37" s="670">
        <v>45</v>
      </c>
      <c r="N37" s="628"/>
      <c r="O37" s="628"/>
      <c r="P37" s="256">
        <f>VLOOKUP(M37,Produit,10)</f>
        <v>0</v>
      </c>
      <c r="Q37" s="326" t="e">
        <f>IF(N37&lt;&gt;0,N37/VLOOKUP(M37,Produit,10),T37/VLOOKUP(M37,Produit,10))</f>
        <v>#DIV/0!</v>
      </c>
      <c r="R37" s="246"/>
      <c r="S37" s="315">
        <f>IF(AND(M37&lt;&gt;0,O37&lt;&gt;0),O37/VLOOKUP(M37,Produit,9),0)</f>
        <v>0</v>
      </c>
      <c r="T37" s="315">
        <f>ROUNDUP(S37,0)</f>
        <v>0</v>
      </c>
    </row>
    <row r="38" spans="1:20" s="259" customFormat="1" ht="11.25" thickBot="1">
      <c r="A38" s="125" t="str">
        <f>VLOOKUP(M37,Produit,3)</f>
        <v>2OMELI</v>
      </c>
      <c r="B38" s="722" t="str">
        <f>CONCATENATE(IF(VLOOKUP(M37,Produit,9)=0,"","› "),IF(VLOOKUP(M37,Produit,9)=0,"",IF(N37&lt;&gt;0,N37,T37))," ",IF(VLOOKUP(M37,Produit,9)=0,"",VLOOKUP(M37,Produit,7)),IF(VLOOKUP(M37,Produit,9)=0,""," de "),IF(VLOOKUP(M37,Produit,9)=0,"",VLOOKUP(M37,Produit,9))," ",IF(VLOOKUP(M37,Produit,9)=0,"",VLOOKUP(M37,Produit,6)),IF(VLOOKUP(M37,Produit,9)=0,""," correspond(ent) à "),IF(VLOOKUP(M37,Produit,9)=0,"",IF(N37&lt;&gt;0,N37*VLOOKUP(M37,Produit,9),T37*VLOOKUP(M37,Produit,9)))," ",IF(VLOOKUP(M37,Produit,9)=0,"",VLOOKUP(M37,Produit,6)),IF(VLOOKUP(M37,Produit,9)=0,"","."))</f>
        <v xml:space="preserve">   </v>
      </c>
      <c r="C38" s="722"/>
      <c r="D38" s="722"/>
      <c r="E38" s="722"/>
      <c r="F38" s="722"/>
      <c r="G38" s="308"/>
      <c r="H38" s="309"/>
      <c r="I38" s="308"/>
      <c r="J38" s="308"/>
      <c r="K38" s="310"/>
      <c r="L38" s="311"/>
      <c r="M38" s="670"/>
      <c r="N38" s="628"/>
      <c r="O38" s="628"/>
      <c r="P38" s="256"/>
      <c r="Q38" s="326"/>
      <c r="R38" s="246"/>
      <c r="S38" s="315"/>
      <c r="T38" s="258"/>
    </row>
    <row r="39" spans="1:20" s="259" customFormat="1" ht="31.5" customHeight="1" thickTop="1">
      <c r="A39" s="255" t="str">
        <f>VLOOKUP(M39,Produit,2)</f>
        <v>ISOCELL</v>
      </c>
      <c r="B39" s="819" t="str">
        <f>VLOOKUP(M39,Produit,4)</f>
        <v>› Ecran de sous toiture OMEGA LIGHT 145g 1,5x50m (toit et mur) - Cdt=75m²</v>
      </c>
      <c r="C39" s="819" t="e">
        <f>VLOOKUP(Q39,Produit,4)</f>
        <v>#DIV/0!</v>
      </c>
      <c r="D39" s="819">
        <f>VLOOKUP(R39,Produit,4)</f>
        <v>0</v>
      </c>
      <c r="E39" s="819"/>
      <c r="F39" s="819" t="e">
        <f>VLOOKUP(#REF!,Produit,4)</f>
        <v>#REF!</v>
      </c>
      <c r="G39" s="304">
        <f>IF(N39&lt;&gt;0,N39*VLOOKUP(M39,Produit,9),T39*VLOOKUP(M39,Produit,9))</f>
        <v>0</v>
      </c>
      <c r="H39" s="305">
        <f>VLOOKUP(M39,Produit,6)</f>
        <v>0</v>
      </c>
      <c r="I39" s="304">
        <f>IF(VLOOKUP(M39,Produit,32)&lt;&gt;0,VLOOKUP(M39,Produit,32),VLOOKUP(M39,Produit,36))</f>
        <v>0.84988799999999998</v>
      </c>
      <c r="J39" s="304">
        <f>IF(G39&lt;0.001,0,G39*I39)</f>
        <v>0</v>
      </c>
      <c r="K39" s="306">
        <f>VLOOKUP(M39,Produit,11)</f>
        <v>0.2</v>
      </c>
      <c r="L39" s="307">
        <f>IF(G39&lt;0.001,0,J39+(J39*K39))</f>
        <v>0</v>
      </c>
      <c r="M39" s="670">
        <v>46</v>
      </c>
      <c r="N39" s="628"/>
      <c r="O39" s="628"/>
      <c r="P39" s="256">
        <f>VLOOKUP(M39,Produit,10)</f>
        <v>0</v>
      </c>
      <c r="Q39" s="326" t="e">
        <f>IF(N39&lt;&gt;0,N39/VLOOKUP(M39,Produit,10),T39/VLOOKUP(M39,Produit,10))</f>
        <v>#DIV/0!</v>
      </c>
      <c r="R39" s="246"/>
      <c r="S39" s="315">
        <f>IF(AND(M39&lt;&gt;0,O39&lt;&gt;0),O39/VLOOKUP(M39,Produit,9),0)</f>
        <v>0</v>
      </c>
      <c r="T39" s="315">
        <f>ROUNDUP(S39,0)</f>
        <v>0</v>
      </c>
    </row>
    <row r="40" spans="1:20" s="259" customFormat="1" ht="11.25" thickBot="1">
      <c r="A40" s="125" t="str">
        <f>VLOOKUP(M39,Produit,3)</f>
        <v>2OMELI</v>
      </c>
      <c r="B40" s="722" t="str">
        <f>CONCATENATE(IF(VLOOKUP(M39,Produit,9)=0,"","› "),IF(VLOOKUP(M39,Produit,9)=0,"",IF(N39&lt;&gt;0,N39,T39))," ",IF(VLOOKUP(M39,Produit,9)=0,"",VLOOKUP(M39,Produit,7)),IF(VLOOKUP(M39,Produit,9)=0,""," de "),IF(VLOOKUP(M39,Produit,9)=0,"",VLOOKUP(M39,Produit,9))," ",IF(VLOOKUP(M39,Produit,9)=0,"",VLOOKUP(M39,Produit,6)),IF(VLOOKUP(M39,Produit,9)=0,""," correspond(ent) à "),IF(VLOOKUP(M39,Produit,9)=0,"",IF(N39&lt;&gt;0,N39*VLOOKUP(M39,Produit,9),T39*VLOOKUP(M39,Produit,9)))," ",IF(VLOOKUP(M39,Produit,9)=0,"",VLOOKUP(M39,Produit,6)),IF(VLOOKUP(M39,Produit,9)=0,"","."))</f>
        <v xml:space="preserve">   </v>
      </c>
      <c r="C40" s="722"/>
      <c r="D40" s="722"/>
      <c r="E40" s="722"/>
      <c r="F40" s="722"/>
      <c r="G40" s="308"/>
      <c r="H40" s="309"/>
      <c r="I40" s="308"/>
      <c r="J40" s="308"/>
      <c r="K40" s="310"/>
      <c r="L40" s="311"/>
      <c r="M40" s="670"/>
      <c r="N40" s="628"/>
      <c r="O40" s="628"/>
      <c r="P40" s="256"/>
      <c r="Q40" s="326"/>
      <c r="R40" s="246"/>
      <c r="S40" s="315"/>
      <c r="T40" s="258"/>
    </row>
    <row r="41" spans="1:20" s="259" customFormat="1" ht="31.5" customHeight="1" thickTop="1">
      <c r="A41" s="255" t="str">
        <f>VLOOKUP(M41,Produit,2)</f>
        <v>ISOCELL</v>
      </c>
      <c r="B41" s="819" t="str">
        <f>VLOOKUP(M41,Produit,4)</f>
        <v>› Ecran de sous toiture OMEGA LIGHT 145g 1,5x50m (toit et mur) - Cdt=75m²</v>
      </c>
      <c r="C41" s="819" t="e">
        <f>VLOOKUP(Q41,Produit,4)</f>
        <v>#DIV/0!</v>
      </c>
      <c r="D41" s="819">
        <f>VLOOKUP(R41,Produit,4)</f>
        <v>0</v>
      </c>
      <c r="E41" s="819"/>
      <c r="F41" s="819" t="e">
        <f>VLOOKUP(#REF!,Produit,4)</f>
        <v>#REF!</v>
      </c>
      <c r="G41" s="304">
        <f>IF(N41&lt;&gt;0,N41*VLOOKUP(M41,Produit,9),T41*VLOOKUP(M41,Produit,9))</f>
        <v>0</v>
      </c>
      <c r="H41" s="305">
        <f>VLOOKUP(M41,Produit,6)</f>
        <v>0</v>
      </c>
      <c r="I41" s="304">
        <f>IF(VLOOKUP(M41,Produit,32)&lt;&gt;0,VLOOKUP(M41,Produit,32),VLOOKUP(M41,Produit,36))</f>
        <v>0.84988799999999998</v>
      </c>
      <c r="J41" s="304">
        <f>IF(G41&lt;0.001,0,G41*I41)</f>
        <v>0</v>
      </c>
      <c r="K41" s="306">
        <f>VLOOKUP(M41,Produit,11)</f>
        <v>0.2</v>
      </c>
      <c r="L41" s="307">
        <f>IF(G41&lt;0.001,0,J41+(J41*K41))</f>
        <v>0</v>
      </c>
      <c r="M41" s="670">
        <v>47</v>
      </c>
      <c r="N41" s="628"/>
      <c r="O41" s="628"/>
      <c r="P41" s="256">
        <f>VLOOKUP(M41,Produit,10)</f>
        <v>0</v>
      </c>
      <c r="Q41" s="326" t="e">
        <f>IF(N41&lt;&gt;0,N41/VLOOKUP(M41,Produit,10),T41/VLOOKUP(M41,Produit,10))</f>
        <v>#DIV/0!</v>
      </c>
      <c r="R41" s="246"/>
      <c r="S41" s="315">
        <f>IF(AND(M41&lt;&gt;0,O41&lt;&gt;0),O41/VLOOKUP(M41,Produit,9),0)</f>
        <v>0</v>
      </c>
      <c r="T41" s="315">
        <f>ROUNDUP(S41,0)</f>
        <v>0</v>
      </c>
    </row>
    <row r="42" spans="1:20" s="259" customFormat="1" ht="11.25" thickBot="1">
      <c r="A42" s="125" t="str">
        <f>VLOOKUP(M41,Produit,3)</f>
        <v>2OMELI</v>
      </c>
      <c r="B42" s="722" t="str">
        <f>CONCATENATE(IF(VLOOKUP(M41,Produit,9)=0,"","› "),IF(VLOOKUP(M41,Produit,9)=0,"",IF(N41&lt;&gt;0,N41,T41))," ",IF(VLOOKUP(M41,Produit,9)=0,"",VLOOKUP(M41,Produit,7)),IF(VLOOKUP(M41,Produit,9)=0,""," de "),IF(VLOOKUP(M41,Produit,9)=0,"",VLOOKUP(M41,Produit,9))," ",IF(VLOOKUP(M41,Produit,9)=0,"",VLOOKUP(M41,Produit,6)),IF(VLOOKUP(M41,Produit,9)=0,""," correspond(ent) à "),IF(VLOOKUP(M41,Produit,9)=0,"",IF(N41&lt;&gt;0,N41*VLOOKUP(M41,Produit,9),T41*VLOOKUP(M41,Produit,9)))," ",IF(VLOOKUP(M41,Produit,9)=0,"",VLOOKUP(M41,Produit,6)),IF(VLOOKUP(M41,Produit,9)=0,"","."))</f>
        <v xml:space="preserve">   </v>
      </c>
      <c r="C42" s="722"/>
      <c r="D42" s="722"/>
      <c r="E42" s="722"/>
      <c r="F42" s="722"/>
      <c r="G42" s="308"/>
      <c r="H42" s="309"/>
      <c r="I42" s="308"/>
      <c r="J42" s="308"/>
      <c r="K42" s="310"/>
      <c r="L42" s="311"/>
      <c r="M42" s="670"/>
      <c r="N42" s="628"/>
      <c r="O42" s="628"/>
      <c r="P42" s="256"/>
      <c r="Q42" s="326"/>
      <c r="R42" s="246"/>
      <c r="S42" s="315"/>
      <c r="T42" s="258"/>
    </row>
    <row r="43" spans="1:20" s="259" customFormat="1" ht="31.5" customHeight="1" thickTop="1">
      <c r="A43" s="255" t="str">
        <f>VLOOKUP(M43,Produit,2)</f>
        <v>ISOCELL</v>
      </c>
      <c r="B43" s="819" t="str">
        <f>VLOOKUP(M43,Produit,4)</f>
        <v>› Ecran de sous toiture OMEGA LIGHT 145g 1,5x50m (toit et mur) - Cdt=75m²</v>
      </c>
      <c r="C43" s="819" t="e">
        <f>VLOOKUP(Q43,Produit,4)</f>
        <v>#DIV/0!</v>
      </c>
      <c r="D43" s="819">
        <f>VLOOKUP(R43,Produit,4)</f>
        <v>0</v>
      </c>
      <c r="E43" s="819"/>
      <c r="F43" s="819" t="e">
        <f>VLOOKUP(#REF!,Produit,4)</f>
        <v>#REF!</v>
      </c>
      <c r="G43" s="304">
        <f>IF(N43&lt;&gt;0,N43*VLOOKUP(M43,Produit,9),T43*VLOOKUP(M43,Produit,9))</f>
        <v>0</v>
      </c>
      <c r="H43" s="305">
        <f>VLOOKUP(M43,Produit,6)</f>
        <v>0</v>
      </c>
      <c r="I43" s="304">
        <f>IF(VLOOKUP(M43,Produit,32)&lt;&gt;0,VLOOKUP(M43,Produit,32),VLOOKUP(M43,Produit,36))</f>
        <v>0.84988799999999998</v>
      </c>
      <c r="J43" s="304">
        <f>IF(G43&lt;0.001,0,G43*I43)</f>
        <v>0</v>
      </c>
      <c r="K43" s="306">
        <f>VLOOKUP(M43,Produit,11)</f>
        <v>0.2</v>
      </c>
      <c r="L43" s="307">
        <f>IF(G43&lt;0.001,0,J43+(J43*K43))</f>
        <v>0</v>
      </c>
      <c r="M43" s="670">
        <v>48</v>
      </c>
      <c r="N43" s="628"/>
      <c r="O43" s="628"/>
      <c r="P43" s="256">
        <f>VLOOKUP(M43,Produit,10)</f>
        <v>0</v>
      </c>
      <c r="Q43" s="326" t="e">
        <f>IF(N43&lt;&gt;0,N43/VLOOKUP(M43,Produit,10),T43/VLOOKUP(M43,Produit,10))</f>
        <v>#DIV/0!</v>
      </c>
      <c r="R43" s="246"/>
      <c r="S43" s="315">
        <f>IF(AND(M43&lt;&gt;0,O43&lt;&gt;0),O43/VLOOKUP(M43,Produit,9),0)</f>
        <v>0</v>
      </c>
      <c r="T43" s="315">
        <f>ROUNDUP(S43,0)</f>
        <v>0</v>
      </c>
    </row>
    <row r="44" spans="1:20" s="259" customFormat="1" ht="11.25" thickBot="1">
      <c r="A44" s="125" t="str">
        <f>VLOOKUP(M43,Produit,3)</f>
        <v>2OMELI</v>
      </c>
      <c r="B44" s="722" t="str">
        <f>CONCATENATE(IF(VLOOKUP(M43,Produit,9)=0,"","› "),IF(VLOOKUP(M43,Produit,9)=0,"",IF(N43&lt;&gt;0,N43,T43))," ",IF(VLOOKUP(M43,Produit,9)=0,"",VLOOKUP(M43,Produit,7)),IF(VLOOKUP(M43,Produit,9)=0,""," de "),IF(VLOOKUP(M43,Produit,9)=0,"",VLOOKUP(M43,Produit,9))," ",IF(VLOOKUP(M43,Produit,9)=0,"",VLOOKUP(M43,Produit,6)),IF(VLOOKUP(M43,Produit,9)=0,""," correspond(ent) à "),IF(VLOOKUP(M43,Produit,9)=0,"",IF(N43&lt;&gt;0,N43*VLOOKUP(M43,Produit,9),T43*VLOOKUP(M43,Produit,9)))," ",IF(VLOOKUP(M43,Produit,9)=0,"",VLOOKUP(M43,Produit,6)),IF(VLOOKUP(M43,Produit,9)=0,"","."))</f>
        <v xml:space="preserve">   </v>
      </c>
      <c r="C44" s="722"/>
      <c r="D44" s="722"/>
      <c r="E44" s="722"/>
      <c r="F44" s="722"/>
      <c r="G44" s="308"/>
      <c r="H44" s="309"/>
      <c r="I44" s="308"/>
      <c r="J44" s="308"/>
      <c r="K44" s="310"/>
      <c r="L44" s="311"/>
      <c r="M44" s="670"/>
      <c r="N44" s="628"/>
      <c r="O44" s="628"/>
      <c r="P44" s="256"/>
      <c r="Q44" s="326"/>
      <c r="R44" s="246"/>
      <c r="S44" s="315"/>
      <c r="T44" s="258"/>
    </row>
    <row r="45" spans="1:20" s="259" customFormat="1" ht="31.5" customHeight="1" thickTop="1">
      <c r="A45" s="255" t="str">
        <f>VLOOKUP(M45,Produit,2)</f>
        <v>ISOCELL</v>
      </c>
      <c r="B45" s="819" t="str">
        <f>VLOOKUP(M45,Produit,4)</f>
        <v>› Ecran de sous toiture OMEGA LIGHT 145g 1,5x50m (toit et mur) - Cdt=75m²</v>
      </c>
      <c r="C45" s="819" t="e">
        <f>VLOOKUP(Q45,Produit,4)</f>
        <v>#DIV/0!</v>
      </c>
      <c r="D45" s="819">
        <f>VLOOKUP(R45,Produit,4)</f>
        <v>0</v>
      </c>
      <c r="E45" s="819"/>
      <c r="F45" s="819" t="e">
        <f>VLOOKUP(#REF!,Produit,4)</f>
        <v>#REF!</v>
      </c>
      <c r="G45" s="304">
        <f>IF(N45&lt;&gt;0,N45*VLOOKUP(M45,Produit,9),T45*VLOOKUP(M45,Produit,9))</f>
        <v>0</v>
      </c>
      <c r="H45" s="305">
        <f>VLOOKUP(M45,Produit,6)</f>
        <v>0</v>
      </c>
      <c r="I45" s="304">
        <f>IF(VLOOKUP(M45,Produit,32)&lt;&gt;0,VLOOKUP(M45,Produit,32),VLOOKUP(M45,Produit,36))</f>
        <v>0.84988799999999998</v>
      </c>
      <c r="J45" s="304">
        <f>IF(G45&lt;0.001,0,G45*I45)</f>
        <v>0</v>
      </c>
      <c r="K45" s="306">
        <f>VLOOKUP(M45,Produit,11)</f>
        <v>0.2</v>
      </c>
      <c r="L45" s="307">
        <f>IF(G45&lt;0.001,0,J45+(J45*K45))</f>
        <v>0</v>
      </c>
      <c r="M45" s="670">
        <v>49</v>
      </c>
      <c r="N45" s="628"/>
      <c r="O45" s="628"/>
      <c r="P45" s="256">
        <f>VLOOKUP(M45,Produit,10)</f>
        <v>0</v>
      </c>
      <c r="Q45" s="326" t="e">
        <f>IF(N45&lt;&gt;0,N45/VLOOKUP(M45,Produit,10),T45/VLOOKUP(M45,Produit,10))</f>
        <v>#DIV/0!</v>
      </c>
      <c r="R45" s="246"/>
      <c r="S45" s="315">
        <f>IF(AND(M45&lt;&gt;0,O45&lt;&gt;0),O45/VLOOKUP(M45,Produit,9),0)</f>
        <v>0</v>
      </c>
      <c r="T45" s="315">
        <f>ROUNDUP(S45,0)</f>
        <v>0</v>
      </c>
    </row>
    <row r="46" spans="1:20" s="259" customFormat="1" ht="11.25" thickBot="1">
      <c r="A46" s="125" t="str">
        <f>VLOOKUP(M45,Produit,3)</f>
        <v>2OMELI</v>
      </c>
      <c r="B46" s="722" t="str">
        <f>CONCATENATE(IF(VLOOKUP(M45,Produit,9)=0,"","› "),IF(VLOOKUP(M45,Produit,9)=0,"",IF(N45&lt;&gt;0,N45,T45))," ",IF(VLOOKUP(M45,Produit,9)=0,"",VLOOKUP(M45,Produit,7)),IF(VLOOKUP(M45,Produit,9)=0,""," de "),IF(VLOOKUP(M45,Produit,9)=0,"",VLOOKUP(M45,Produit,9))," ",IF(VLOOKUP(M45,Produit,9)=0,"",VLOOKUP(M45,Produit,6)),IF(VLOOKUP(M45,Produit,9)=0,""," correspond(ent) à "),IF(VLOOKUP(M45,Produit,9)=0,"",IF(N45&lt;&gt;0,N45*VLOOKUP(M45,Produit,9),T45*VLOOKUP(M45,Produit,9)))," ",IF(VLOOKUP(M45,Produit,9)=0,"",VLOOKUP(M45,Produit,6)),IF(VLOOKUP(M45,Produit,9)=0,"","."))</f>
        <v xml:space="preserve">   </v>
      </c>
      <c r="C46" s="722"/>
      <c r="D46" s="722"/>
      <c r="E46" s="722"/>
      <c r="F46" s="722"/>
      <c r="G46" s="308"/>
      <c r="H46" s="309"/>
      <c r="I46" s="308"/>
      <c r="J46" s="308"/>
      <c r="K46" s="310"/>
      <c r="L46" s="311"/>
      <c r="M46" s="670"/>
      <c r="N46" s="628"/>
      <c r="O46" s="628"/>
      <c r="P46" s="256"/>
      <c r="Q46" s="326"/>
      <c r="R46" s="246"/>
      <c r="S46" s="315"/>
      <c r="T46" s="258"/>
    </row>
    <row r="47" spans="1:20" s="259" customFormat="1" ht="31.5" customHeight="1" thickTop="1">
      <c r="A47" s="255" t="str">
        <f>VLOOKUP(M47,Produit,2)</f>
        <v>ISOCELL</v>
      </c>
      <c r="B47" s="819" t="str">
        <f>VLOOKUP(M47,Produit,4)</f>
        <v>› Ecran de sous toiture OMEGA LIGHT 145g 1,5x50m (toit et mur) - Cdt=75m²</v>
      </c>
      <c r="C47" s="819" t="e">
        <f>VLOOKUP(Q47,Produit,4)</f>
        <v>#DIV/0!</v>
      </c>
      <c r="D47" s="819">
        <f>VLOOKUP(R47,Produit,4)</f>
        <v>0</v>
      </c>
      <c r="E47" s="819"/>
      <c r="F47" s="819" t="e">
        <f>VLOOKUP(#REF!,Produit,4)</f>
        <v>#REF!</v>
      </c>
      <c r="G47" s="304">
        <f>IF(N47&lt;&gt;0,N47*VLOOKUP(M47,Produit,9),T47*VLOOKUP(M47,Produit,9))</f>
        <v>0</v>
      </c>
      <c r="H47" s="305">
        <f>VLOOKUP(M47,Produit,6)</f>
        <v>0</v>
      </c>
      <c r="I47" s="304">
        <f>IF(VLOOKUP(M47,Produit,32)&lt;&gt;0,VLOOKUP(M47,Produit,32),VLOOKUP(M47,Produit,36))</f>
        <v>0.84988799999999998</v>
      </c>
      <c r="J47" s="304">
        <f>IF(G47&lt;0.001,0,G47*I47)</f>
        <v>0</v>
      </c>
      <c r="K47" s="306">
        <f>VLOOKUP(M47,Produit,11)</f>
        <v>0.2</v>
      </c>
      <c r="L47" s="307">
        <f>IF(G47&lt;0.001,0,J47+(J47*K47))</f>
        <v>0</v>
      </c>
      <c r="M47" s="670">
        <v>50</v>
      </c>
      <c r="N47" s="628"/>
      <c r="O47" s="628"/>
      <c r="P47" s="256">
        <f>VLOOKUP(M47,Produit,10)</f>
        <v>0</v>
      </c>
      <c r="Q47" s="326" t="e">
        <f>IF(N47&lt;&gt;0,N47/VLOOKUP(M47,Produit,10),T47/VLOOKUP(M47,Produit,10))</f>
        <v>#DIV/0!</v>
      </c>
      <c r="R47" s="246"/>
      <c r="S47" s="315">
        <f>IF(AND(M47&lt;&gt;0,O47&lt;&gt;0),O47/VLOOKUP(M47,Produit,9),0)</f>
        <v>0</v>
      </c>
      <c r="T47" s="315">
        <f>ROUNDUP(S47,0)</f>
        <v>0</v>
      </c>
    </row>
    <row r="48" spans="1:20" s="259" customFormat="1" ht="11.25" thickBot="1">
      <c r="A48" s="125" t="str">
        <f>VLOOKUP(M47,Produit,3)</f>
        <v>2OMELI</v>
      </c>
      <c r="B48" s="722" t="str">
        <f>CONCATENATE(IF(VLOOKUP(M47,Produit,9)=0,"","› "),IF(VLOOKUP(M47,Produit,9)=0,"",IF(N47&lt;&gt;0,N47,T47))," ",IF(VLOOKUP(M47,Produit,9)=0,"",VLOOKUP(M47,Produit,7)),IF(VLOOKUP(M47,Produit,9)=0,""," de "),IF(VLOOKUP(M47,Produit,9)=0,"",VLOOKUP(M47,Produit,9))," ",IF(VLOOKUP(M47,Produit,9)=0,"",VLOOKUP(M47,Produit,6)),IF(VLOOKUP(M47,Produit,9)=0,""," correspond(ent) à "),IF(VLOOKUP(M47,Produit,9)=0,"",IF(N47&lt;&gt;0,N47*VLOOKUP(M47,Produit,9),T47*VLOOKUP(M47,Produit,9)))," ",IF(VLOOKUP(M47,Produit,9)=0,"",VLOOKUP(M47,Produit,6)),IF(VLOOKUP(M47,Produit,9)=0,"","."))</f>
        <v xml:space="preserve">   </v>
      </c>
      <c r="C48" s="722"/>
      <c r="D48" s="722"/>
      <c r="E48" s="722"/>
      <c r="F48" s="722"/>
      <c r="G48" s="308"/>
      <c r="H48" s="309"/>
      <c r="I48" s="308"/>
      <c r="J48" s="308"/>
      <c r="K48" s="310"/>
      <c r="L48" s="311"/>
      <c r="M48" s="670"/>
      <c r="N48" s="628"/>
      <c r="O48" s="628"/>
      <c r="P48" s="256"/>
      <c r="Q48" s="326"/>
      <c r="R48" s="246"/>
      <c r="S48" s="315"/>
      <c r="T48" s="258"/>
    </row>
    <row r="49" spans="1:20" s="259" customFormat="1" ht="31.5" customHeight="1" thickTop="1">
      <c r="A49" s="255" t="str">
        <f>VLOOKUP(M49,Produit,2)</f>
        <v>ISOCELL</v>
      </c>
      <c r="B49" s="819" t="str">
        <f>VLOOKUP(M49,Produit,4)</f>
        <v>› Ecran de sous toiture OMEGA LIGHT 145g 1,5x50m (toit et mur) - Cdt=75m²</v>
      </c>
      <c r="C49" s="819" t="e">
        <f>VLOOKUP(Q49,Produit,4)</f>
        <v>#DIV/0!</v>
      </c>
      <c r="D49" s="819">
        <f>VLOOKUP(R49,Produit,4)</f>
        <v>0</v>
      </c>
      <c r="E49" s="819"/>
      <c r="F49" s="819" t="e">
        <f>VLOOKUP(#REF!,Produit,4)</f>
        <v>#REF!</v>
      </c>
      <c r="G49" s="304">
        <f>IF(N49&lt;&gt;0,N49*VLOOKUP(M49,Produit,9),T49*VLOOKUP(M49,Produit,9))</f>
        <v>0</v>
      </c>
      <c r="H49" s="305">
        <f>VLOOKUP(M49,Produit,6)</f>
        <v>0</v>
      </c>
      <c r="I49" s="304">
        <f>IF(VLOOKUP(M49,Produit,32)&lt;&gt;0,VLOOKUP(M49,Produit,32),VLOOKUP(M49,Produit,36))</f>
        <v>0.84988799999999998</v>
      </c>
      <c r="J49" s="304">
        <f>IF(G49&lt;0.001,0,G49*I49)</f>
        <v>0</v>
      </c>
      <c r="K49" s="306">
        <f>VLOOKUP(M49,Produit,11)</f>
        <v>0.2</v>
      </c>
      <c r="L49" s="307">
        <f>IF(G49&lt;0.001,0,J49+(J49*K49))</f>
        <v>0</v>
      </c>
      <c r="M49" s="670">
        <v>51</v>
      </c>
      <c r="N49" s="628"/>
      <c r="O49" s="628"/>
      <c r="P49" s="256">
        <f>VLOOKUP(M49,Produit,10)</f>
        <v>0</v>
      </c>
      <c r="Q49" s="326" t="e">
        <f>IF(N49&lt;&gt;0,N49/VLOOKUP(M49,Produit,10),T49/VLOOKUP(M49,Produit,10))</f>
        <v>#DIV/0!</v>
      </c>
      <c r="R49" s="246"/>
      <c r="S49" s="315">
        <f>IF(AND(M49&lt;&gt;0,O49&lt;&gt;0),O49/VLOOKUP(M49,Produit,9),0)</f>
        <v>0</v>
      </c>
      <c r="T49" s="315">
        <f>ROUNDUP(S49,0)</f>
        <v>0</v>
      </c>
    </row>
    <row r="50" spans="1:20" s="259" customFormat="1" ht="11.25" thickBot="1">
      <c r="A50" s="125" t="str">
        <f>VLOOKUP(M49,Produit,3)</f>
        <v>2OMELI</v>
      </c>
      <c r="B50" s="722" t="str">
        <f>CONCATENATE(IF(VLOOKUP(M49,Produit,9)=0,"","› "),IF(VLOOKUP(M49,Produit,9)=0,"",IF(N49&lt;&gt;0,N49,T49))," ",IF(VLOOKUP(M49,Produit,9)=0,"",VLOOKUP(M49,Produit,7)),IF(VLOOKUP(M49,Produit,9)=0,""," de "),IF(VLOOKUP(M49,Produit,9)=0,"",VLOOKUP(M49,Produit,9))," ",IF(VLOOKUP(M49,Produit,9)=0,"",VLOOKUP(M49,Produit,6)),IF(VLOOKUP(M49,Produit,9)=0,""," correspond(ent) à "),IF(VLOOKUP(M49,Produit,9)=0,"",IF(N49&lt;&gt;0,N49*VLOOKUP(M49,Produit,9),T49*VLOOKUP(M49,Produit,9)))," ",IF(VLOOKUP(M49,Produit,9)=0,"",VLOOKUP(M49,Produit,6)),IF(VLOOKUP(M49,Produit,9)=0,"","."))</f>
        <v xml:space="preserve">   </v>
      </c>
      <c r="C50" s="722"/>
      <c r="D50" s="722"/>
      <c r="E50" s="722"/>
      <c r="F50" s="722"/>
      <c r="G50" s="308"/>
      <c r="H50" s="309"/>
      <c r="I50" s="308"/>
      <c r="J50" s="308"/>
      <c r="K50" s="310"/>
      <c r="L50" s="311"/>
      <c r="M50" s="670"/>
      <c r="N50" s="628"/>
      <c r="O50" s="628"/>
      <c r="P50" s="256"/>
      <c r="Q50" s="326"/>
      <c r="R50" s="246"/>
      <c r="S50" s="315"/>
      <c r="T50" s="258"/>
    </row>
    <row r="51" spans="1:20" s="259" customFormat="1" ht="31.5" customHeight="1" thickTop="1">
      <c r="A51" s="255" t="str">
        <f>VLOOKUP(M51,Produit,2)</f>
        <v>ISOCELL</v>
      </c>
      <c r="B51" s="819" t="str">
        <f>VLOOKUP(M51,Produit,4)</f>
        <v>› Ecran de sous toiture OMEGA LIGHT 145g 1,5x50m (toit et mur) - Cdt=75m²</v>
      </c>
      <c r="C51" s="819" t="e">
        <f>VLOOKUP(Q51,Produit,4)</f>
        <v>#DIV/0!</v>
      </c>
      <c r="D51" s="819">
        <f>VLOOKUP(R51,Produit,4)</f>
        <v>0</v>
      </c>
      <c r="E51" s="819"/>
      <c r="F51" s="819" t="e">
        <f>VLOOKUP(#REF!,Produit,4)</f>
        <v>#REF!</v>
      </c>
      <c r="G51" s="304">
        <f>IF(N51&lt;&gt;0,N51*VLOOKUP(M51,Produit,9),T51*VLOOKUP(M51,Produit,9))</f>
        <v>0</v>
      </c>
      <c r="H51" s="305">
        <f>VLOOKUP(M51,Produit,6)</f>
        <v>0</v>
      </c>
      <c r="I51" s="304">
        <f>IF(VLOOKUP(M51,Produit,32)&lt;&gt;0,VLOOKUP(M51,Produit,32),VLOOKUP(M51,Produit,36))</f>
        <v>0.84988799999999998</v>
      </c>
      <c r="J51" s="304">
        <f>IF(G51&lt;0.001,0,G51*I51)</f>
        <v>0</v>
      </c>
      <c r="K51" s="306">
        <f>VLOOKUP(M51,Produit,11)</f>
        <v>0.2</v>
      </c>
      <c r="L51" s="307">
        <f>IF(G51&lt;0.001,0,J51+(J51*K51))</f>
        <v>0</v>
      </c>
      <c r="M51" s="670">
        <v>52</v>
      </c>
      <c r="N51" s="628"/>
      <c r="O51" s="628"/>
      <c r="P51" s="256">
        <f>VLOOKUP(M51,Produit,10)</f>
        <v>0</v>
      </c>
      <c r="Q51" s="326" t="e">
        <f>IF(N51&lt;&gt;0,N51/VLOOKUP(M51,Produit,10),T51/VLOOKUP(M51,Produit,10))</f>
        <v>#DIV/0!</v>
      </c>
      <c r="R51" s="246"/>
      <c r="S51" s="315">
        <f>IF(AND(M51&lt;&gt;0,O51&lt;&gt;0),O51/VLOOKUP(M51,Produit,9),0)</f>
        <v>0</v>
      </c>
      <c r="T51" s="315">
        <f>ROUNDUP(S51,0)</f>
        <v>0</v>
      </c>
    </row>
    <row r="52" spans="1:20" s="259" customFormat="1" ht="11.25" thickBot="1">
      <c r="A52" s="125" t="str">
        <f>VLOOKUP(M51,Produit,3)</f>
        <v>2OMELI</v>
      </c>
      <c r="B52" s="722" t="str">
        <f>CONCATENATE(IF(VLOOKUP(M51,Produit,9)=0,"","› "),IF(VLOOKUP(M51,Produit,9)=0,"",IF(N51&lt;&gt;0,N51,T51))," ",IF(VLOOKUP(M51,Produit,9)=0,"",VLOOKUP(M51,Produit,7)),IF(VLOOKUP(M51,Produit,9)=0,""," de "),IF(VLOOKUP(M51,Produit,9)=0,"",VLOOKUP(M51,Produit,9))," ",IF(VLOOKUP(M51,Produit,9)=0,"",VLOOKUP(M51,Produit,6)),IF(VLOOKUP(M51,Produit,9)=0,""," correspond(ent) à "),IF(VLOOKUP(M51,Produit,9)=0,"",IF(N51&lt;&gt;0,N51*VLOOKUP(M51,Produit,9),T51*VLOOKUP(M51,Produit,9)))," ",IF(VLOOKUP(M51,Produit,9)=0,"",VLOOKUP(M51,Produit,6)),IF(VLOOKUP(M51,Produit,9)=0,"","."))</f>
        <v xml:space="preserve">   </v>
      </c>
      <c r="C52" s="722"/>
      <c r="D52" s="722"/>
      <c r="E52" s="722"/>
      <c r="F52" s="722"/>
      <c r="G52" s="308"/>
      <c r="H52" s="309"/>
      <c r="I52" s="308"/>
      <c r="J52" s="308"/>
      <c r="K52" s="310"/>
      <c r="L52" s="311"/>
      <c r="M52" s="670"/>
      <c r="N52" s="628"/>
      <c r="O52" s="628"/>
      <c r="P52" s="256"/>
      <c r="Q52" s="326"/>
      <c r="R52" s="246"/>
      <c r="S52" s="315"/>
      <c r="T52" s="258"/>
    </row>
    <row r="53" spans="1:20" s="259" customFormat="1" ht="31.5" customHeight="1" thickTop="1">
      <c r="A53" s="255" t="str">
        <f>VLOOKUP(M53,Produit,2)</f>
        <v>ISOCELL</v>
      </c>
      <c r="B53" s="819" t="str">
        <f>VLOOKUP(M53,Produit,4)</f>
        <v>› Ecran de sous toiture OMEGA LIGHT 145g 1,5x50m (toit et mur) - Cdt=75m²</v>
      </c>
      <c r="C53" s="819" t="e">
        <f>VLOOKUP(Q53,Produit,4)</f>
        <v>#DIV/0!</v>
      </c>
      <c r="D53" s="819">
        <f>VLOOKUP(R53,Produit,4)</f>
        <v>0</v>
      </c>
      <c r="E53" s="819"/>
      <c r="F53" s="819" t="e">
        <f>VLOOKUP(#REF!,Produit,4)</f>
        <v>#REF!</v>
      </c>
      <c r="G53" s="304">
        <f>IF(N53&lt;&gt;0,N53*VLOOKUP(M53,Produit,9),T53*VLOOKUP(M53,Produit,9))</f>
        <v>0</v>
      </c>
      <c r="H53" s="305">
        <f>VLOOKUP(M53,Produit,6)</f>
        <v>0</v>
      </c>
      <c r="I53" s="304">
        <f>IF(VLOOKUP(M53,Produit,32)&lt;&gt;0,VLOOKUP(M53,Produit,32),VLOOKUP(M53,Produit,36))</f>
        <v>0.84988799999999998</v>
      </c>
      <c r="J53" s="304">
        <f>IF(G53&lt;0.001,0,G53*I53)</f>
        <v>0</v>
      </c>
      <c r="K53" s="306">
        <f>VLOOKUP(M53,Produit,11)</f>
        <v>0.2</v>
      </c>
      <c r="L53" s="307">
        <f>IF(G53&lt;0.001,0,J53+(J53*K53))</f>
        <v>0</v>
      </c>
      <c r="M53" s="670">
        <v>53</v>
      </c>
      <c r="N53" s="628"/>
      <c r="O53" s="628"/>
      <c r="P53" s="256">
        <f>VLOOKUP(M53,Produit,10)</f>
        <v>0</v>
      </c>
      <c r="Q53" s="326" t="e">
        <f>IF(N53&lt;&gt;0,N53/VLOOKUP(M53,Produit,10),T53/VLOOKUP(M53,Produit,10))</f>
        <v>#DIV/0!</v>
      </c>
      <c r="R53" s="246"/>
      <c r="S53" s="315">
        <f>IF(AND(M53&lt;&gt;0,O53&lt;&gt;0),O53/VLOOKUP(M53,Produit,9),0)</f>
        <v>0</v>
      </c>
      <c r="T53" s="315">
        <f>ROUNDUP(S53,0)</f>
        <v>0</v>
      </c>
    </row>
    <row r="54" spans="1:20" s="259" customFormat="1" ht="11.25" thickBot="1">
      <c r="A54" s="125" t="str">
        <f>VLOOKUP(M53,Produit,3)</f>
        <v>2OMELI</v>
      </c>
      <c r="B54" s="722" t="str">
        <f>CONCATENATE(IF(VLOOKUP(M53,Produit,9)=0,"","› "),IF(VLOOKUP(M53,Produit,9)=0,"",IF(N53&lt;&gt;0,N53,T53))," ",IF(VLOOKUP(M53,Produit,9)=0,"",VLOOKUP(M53,Produit,7)),IF(VLOOKUP(M53,Produit,9)=0,""," de "),IF(VLOOKUP(M53,Produit,9)=0,"",VLOOKUP(M53,Produit,9))," ",IF(VLOOKUP(M53,Produit,9)=0,"",VLOOKUP(M53,Produit,6)),IF(VLOOKUP(M53,Produit,9)=0,""," correspond(ent) à "),IF(VLOOKUP(M53,Produit,9)=0,"",IF(N53&lt;&gt;0,N53*VLOOKUP(M53,Produit,9),T53*VLOOKUP(M53,Produit,9)))," ",IF(VLOOKUP(M53,Produit,9)=0,"",VLOOKUP(M53,Produit,6)),IF(VLOOKUP(M53,Produit,9)=0,"","."))</f>
        <v xml:space="preserve">   </v>
      </c>
      <c r="C54" s="722"/>
      <c r="D54" s="722"/>
      <c r="E54" s="722"/>
      <c r="F54" s="722"/>
      <c r="G54" s="308"/>
      <c r="H54" s="309"/>
      <c r="I54" s="308"/>
      <c r="J54" s="308"/>
      <c r="K54" s="310"/>
      <c r="L54" s="311"/>
      <c r="M54" s="670"/>
      <c r="N54" s="628"/>
      <c r="O54" s="628"/>
      <c r="P54" s="256"/>
      <c r="Q54" s="326"/>
      <c r="R54" s="246"/>
      <c r="S54" s="315"/>
      <c r="T54" s="258"/>
    </row>
    <row r="55" spans="1:20" s="259" customFormat="1" ht="31.5" customHeight="1" thickTop="1">
      <c r="A55" s="255" t="str">
        <f>VLOOKUP(M55,Produit,2)</f>
        <v>ISOCELL</v>
      </c>
      <c r="B55" s="819" t="str">
        <f>VLOOKUP(M55,Produit,4)</f>
        <v>› Ecran de sous toiture OMEGA LIGHT 145g 1,5x50m (toit et mur) - Cdt=75m²</v>
      </c>
      <c r="C55" s="819" t="e">
        <f>VLOOKUP(Q55,Produit,4)</f>
        <v>#DIV/0!</v>
      </c>
      <c r="D55" s="819">
        <f>VLOOKUP(R55,Produit,4)</f>
        <v>0</v>
      </c>
      <c r="E55" s="819"/>
      <c r="F55" s="819" t="e">
        <f>VLOOKUP(#REF!,Produit,4)</f>
        <v>#REF!</v>
      </c>
      <c r="G55" s="304">
        <f>IF(N55&lt;&gt;0,N55*VLOOKUP(M55,Produit,9),T55*VLOOKUP(M55,Produit,9))</f>
        <v>0</v>
      </c>
      <c r="H55" s="305">
        <f>VLOOKUP(M55,Produit,6)</f>
        <v>0</v>
      </c>
      <c r="I55" s="304">
        <f>IF(VLOOKUP(M55,Produit,32)&lt;&gt;0,VLOOKUP(M55,Produit,32),VLOOKUP(M55,Produit,36))</f>
        <v>0.84988799999999998</v>
      </c>
      <c r="J55" s="304">
        <f>IF(G55&lt;0.001,0,G55*I55)</f>
        <v>0</v>
      </c>
      <c r="K55" s="306">
        <f>VLOOKUP(M55,Produit,11)</f>
        <v>0.2</v>
      </c>
      <c r="L55" s="307">
        <f>IF(G55&lt;0.001,0,J55+(J55*K55))</f>
        <v>0</v>
      </c>
      <c r="M55" s="670">
        <v>54</v>
      </c>
      <c r="N55" s="628"/>
      <c r="O55" s="628"/>
      <c r="P55" s="256">
        <f>VLOOKUP(M55,Produit,10)</f>
        <v>0</v>
      </c>
      <c r="Q55" s="326" t="e">
        <f>IF(N55&lt;&gt;0,N55/VLOOKUP(M55,Produit,10),T55/VLOOKUP(M55,Produit,10))</f>
        <v>#DIV/0!</v>
      </c>
      <c r="R55" s="246"/>
      <c r="S55" s="315">
        <f>IF(AND(M55&lt;&gt;0,O55&lt;&gt;0),O55/VLOOKUP(M55,Produit,9),0)</f>
        <v>0</v>
      </c>
      <c r="T55" s="315">
        <f>ROUNDUP(S55,0)</f>
        <v>0</v>
      </c>
    </row>
    <row r="56" spans="1:20" s="259" customFormat="1" ht="11.25" thickBot="1">
      <c r="A56" s="125" t="str">
        <f>VLOOKUP(M55,Produit,3)</f>
        <v>2OMELI</v>
      </c>
      <c r="B56" s="722" t="str">
        <f>CONCATENATE(IF(VLOOKUP(M55,Produit,9)=0,"","› "),IF(VLOOKUP(M55,Produit,9)=0,"",IF(N55&lt;&gt;0,N55,T55))," ",IF(VLOOKUP(M55,Produit,9)=0,"",VLOOKUP(M55,Produit,7)),IF(VLOOKUP(M55,Produit,9)=0,""," de "),IF(VLOOKUP(M55,Produit,9)=0,"",VLOOKUP(M55,Produit,9))," ",IF(VLOOKUP(M55,Produit,9)=0,"",VLOOKUP(M55,Produit,6)),IF(VLOOKUP(M55,Produit,9)=0,""," correspond(ent) à "),IF(VLOOKUP(M55,Produit,9)=0,"",IF(N55&lt;&gt;0,N55*VLOOKUP(M55,Produit,9),T55*VLOOKUP(M55,Produit,9)))," ",IF(VLOOKUP(M55,Produit,9)=0,"",VLOOKUP(M55,Produit,6)),IF(VLOOKUP(M55,Produit,9)=0,"","."))</f>
        <v xml:space="preserve">   </v>
      </c>
      <c r="C56" s="722"/>
      <c r="D56" s="722"/>
      <c r="E56" s="722"/>
      <c r="F56" s="722"/>
      <c r="G56" s="308"/>
      <c r="H56" s="309"/>
      <c r="I56" s="308"/>
      <c r="J56" s="308"/>
      <c r="K56" s="310"/>
      <c r="L56" s="311"/>
      <c r="M56" s="670"/>
      <c r="N56" s="628"/>
      <c r="O56" s="628"/>
      <c r="P56" s="256"/>
      <c r="Q56" s="326"/>
      <c r="R56" s="246"/>
      <c r="S56" s="315"/>
      <c r="T56" s="258"/>
    </row>
    <row r="57" spans="1:20" s="259" customFormat="1" ht="31.5" customHeight="1" thickTop="1">
      <c r="A57" s="255" t="str">
        <f>VLOOKUP(M57,Produit,2)</f>
        <v>ISOCELL</v>
      </c>
      <c r="B57" s="819" t="str">
        <f>VLOOKUP(M57,Produit,4)</f>
        <v>› Ecran de sous toiture OMEGA LIGHT 145g 1,5x50m (toit et mur) - Cdt=75m²</v>
      </c>
      <c r="C57" s="819" t="e">
        <f>VLOOKUP(Q57,Produit,4)</f>
        <v>#DIV/0!</v>
      </c>
      <c r="D57" s="819">
        <f>VLOOKUP(R57,Produit,4)</f>
        <v>0</v>
      </c>
      <c r="E57" s="819"/>
      <c r="F57" s="819" t="e">
        <f>VLOOKUP(#REF!,Produit,4)</f>
        <v>#REF!</v>
      </c>
      <c r="G57" s="304">
        <f>IF(N57&lt;&gt;0,N57*VLOOKUP(M57,Produit,9),T57*VLOOKUP(M57,Produit,9))</f>
        <v>0</v>
      </c>
      <c r="H57" s="305">
        <f>VLOOKUP(M57,Produit,6)</f>
        <v>0</v>
      </c>
      <c r="I57" s="304">
        <f>IF(VLOOKUP(M57,Produit,32)&lt;&gt;0,VLOOKUP(M57,Produit,32),VLOOKUP(M57,Produit,36))</f>
        <v>0.84988799999999998</v>
      </c>
      <c r="J57" s="304">
        <f>IF(G57&lt;0.001,0,G57*I57)</f>
        <v>0</v>
      </c>
      <c r="K57" s="306">
        <f>VLOOKUP(M57,Produit,11)</f>
        <v>0.2</v>
      </c>
      <c r="L57" s="307">
        <f>IF(G57&lt;0.001,0,J57+(J57*K57))</f>
        <v>0</v>
      </c>
      <c r="M57" s="670">
        <v>55</v>
      </c>
      <c r="N57" s="628"/>
      <c r="O57" s="628"/>
      <c r="P57" s="256">
        <f>VLOOKUP(M57,Produit,10)</f>
        <v>0</v>
      </c>
      <c r="Q57" s="326" t="e">
        <f>IF(N57&lt;&gt;0,N57/VLOOKUP(M57,Produit,10),T57/VLOOKUP(M57,Produit,10))</f>
        <v>#DIV/0!</v>
      </c>
      <c r="R57" s="246"/>
      <c r="S57" s="315">
        <f>IF(AND(M57&lt;&gt;0,O57&lt;&gt;0),O57/VLOOKUP(M57,Produit,9),0)</f>
        <v>0</v>
      </c>
      <c r="T57" s="315">
        <f>ROUNDUP(S57,0)</f>
        <v>0</v>
      </c>
    </row>
    <row r="58" spans="1:20" s="259" customFormat="1" ht="11.25" thickBot="1">
      <c r="A58" s="125" t="str">
        <f>VLOOKUP(M57,Produit,3)</f>
        <v>2OMELI</v>
      </c>
      <c r="B58" s="722" t="str">
        <f>CONCATENATE(IF(VLOOKUP(M57,Produit,9)=0,"","› "),IF(VLOOKUP(M57,Produit,9)=0,"",IF(N57&lt;&gt;0,N57,T57))," ",IF(VLOOKUP(M57,Produit,9)=0,"",VLOOKUP(M57,Produit,7)),IF(VLOOKUP(M57,Produit,9)=0,""," de "),IF(VLOOKUP(M57,Produit,9)=0,"",VLOOKUP(M57,Produit,9))," ",IF(VLOOKUP(M57,Produit,9)=0,"",VLOOKUP(M57,Produit,6)),IF(VLOOKUP(M57,Produit,9)=0,""," correspond(ent) à "),IF(VLOOKUP(M57,Produit,9)=0,"",IF(N57&lt;&gt;0,N57*VLOOKUP(M57,Produit,9),T57*VLOOKUP(M57,Produit,9)))," ",IF(VLOOKUP(M57,Produit,9)=0,"",VLOOKUP(M57,Produit,6)),IF(VLOOKUP(M57,Produit,9)=0,"","."))</f>
        <v xml:space="preserve">   </v>
      </c>
      <c r="C58" s="722"/>
      <c r="D58" s="722"/>
      <c r="E58" s="722"/>
      <c r="F58" s="722"/>
      <c r="G58" s="308"/>
      <c r="H58" s="309"/>
      <c r="I58" s="308"/>
      <c r="J58" s="308"/>
      <c r="K58" s="310"/>
      <c r="L58" s="311"/>
      <c r="M58" s="670"/>
      <c r="N58" s="628"/>
      <c r="O58" s="628"/>
      <c r="P58" s="256"/>
      <c r="Q58" s="326"/>
      <c r="R58" s="246"/>
      <c r="S58" s="315"/>
      <c r="T58" s="258"/>
    </row>
    <row r="59" spans="1:20" s="259" customFormat="1" ht="31.5" customHeight="1" thickTop="1">
      <c r="A59" s="255" t="str">
        <f>VLOOKUP(M59,Produit,2)</f>
        <v>ISOCELL</v>
      </c>
      <c r="B59" s="819" t="str">
        <f>VLOOKUP(M59,Produit,4)</f>
        <v>› Ecran de sous toiture OMEGA LIGHT 145g 1,5x50m (toit et mur) - Cdt=75m²</v>
      </c>
      <c r="C59" s="819" t="e">
        <f>VLOOKUP(Q59,Produit,4)</f>
        <v>#DIV/0!</v>
      </c>
      <c r="D59" s="819">
        <f>VLOOKUP(R59,Produit,4)</f>
        <v>0</v>
      </c>
      <c r="E59" s="819"/>
      <c r="F59" s="819" t="e">
        <f>VLOOKUP(#REF!,Produit,4)</f>
        <v>#REF!</v>
      </c>
      <c r="G59" s="304">
        <f>IF(N59&lt;&gt;0,N59*VLOOKUP(M59,Produit,9),T59*VLOOKUP(M59,Produit,9))</f>
        <v>0</v>
      </c>
      <c r="H59" s="305">
        <f>VLOOKUP(M59,Produit,6)</f>
        <v>0</v>
      </c>
      <c r="I59" s="304">
        <f>IF(VLOOKUP(M59,Produit,32)&lt;&gt;0,VLOOKUP(M59,Produit,32),VLOOKUP(M59,Produit,36))</f>
        <v>0.84988799999999998</v>
      </c>
      <c r="J59" s="304">
        <f>IF(G59&lt;0.001,0,G59*I59)</f>
        <v>0</v>
      </c>
      <c r="K59" s="306">
        <f>VLOOKUP(M59,Produit,11)</f>
        <v>0.2</v>
      </c>
      <c r="L59" s="307">
        <f>IF(G59&lt;0.001,0,J59+(J59*K59))</f>
        <v>0</v>
      </c>
      <c r="M59" s="670">
        <v>56</v>
      </c>
      <c r="N59" s="628"/>
      <c r="O59" s="628"/>
      <c r="P59" s="256">
        <f>VLOOKUP(M59,Produit,10)</f>
        <v>0</v>
      </c>
      <c r="Q59" s="326" t="e">
        <f>IF(N59&lt;&gt;0,N59/VLOOKUP(M59,Produit,10),T59/VLOOKUP(M59,Produit,10))</f>
        <v>#DIV/0!</v>
      </c>
      <c r="R59" s="246"/>
      <c r="S59" s="315">
        <f>IF(AND(M59&lt;&gt;0,O59&lt;&gt;0),O59/VLOOKUP(M59,Produit,9),0)</f>
        <v>0</v>
      </c>
      <c r="T59" s="315">
        <f>ROUNDUP(S59,0)</f>
        <v>0</v>
      </c>
    </row>
    <row r="60" spans="1:20" s="259" customFormat="1" ht="11.25" thickBot="1">
      <c r="A60" s="125" t="str">
        <f>VLOOKUP(M59,Produit,3)</f>
        <v>2OMELI</v>
      </c>
      <c r="B60" s="722" t="str">
        <f>CONCATENATE(IF(VLOOKUP(M59,Produit,9)=0,"","› "),IF(VLOOKUP(M59,Produit,9)=0,"",IF(N59&lt;&gt;0,N59,T59))," ",IF(VLOOKUP(M59,Produit,9)=0,"",VLOOKUP(M59,Produit,7)),IF(VLOOKUP(M59,Produit,9)=0,""," de "),IF(VLOOKUP(M59,Produit,9)=0,"",VLOOKUP(M59,Produit,9))," ",IF(VLOOKUP(M59,Produit,9)=0,"",VLOOKUP(M59,Produit,6)),IF(VLOOKUP(M59,Produit,9)=0,""," correspond(ent) à "),IF(VLOOKUP(M59,Produit,9)=0,"",IF(N59&lt;&gt;0,N59*VLOOKUP(M59,Produit,9),T59*VLOOKUP(M59,Produit,9)))," ",IF(VLOOKUP(M59,Produit,9)=0,"",VLOOKUP(M59,Produit,6)),IF(VLOOKUP(M59,Produit,9)=0,"","."))</f>
        <v xml:space="preserve">   </v>
      </c>
      <c r="C60" s="722"/>
      <c r="D60" s="722"/>
      <c r="E60" s="722"/>
      <c r="F60" s="722"/>
      <c r="G60" s="308"/>
      <c r="H60" s="309"/>
      <c r="I60" s="308"/>
      <c r="J60" s="308"/>
      <c r="K60" s="310"/>
      <c r="L60" s="311"/>
      <c r="M60" s="670"/>
      <c r="N60" s="628"/>
      <c r="O60" s="628"/>
      <c r="P60" s="256"/>
      <c r="Q60" s="326"/>
      <c r="R60" s="246"/>
      <c r="S60" s="315"/>
      <c r="T60" s="258"/>
    </row>
    <row r="61" spans="1:20" s="259" customFormat="1" ht="31.5" customHeight="1" thickTop="1">
      <c r="A61" s="255" t="str">
        <f>VLOOKUP(M61,Produit,2)</f>
        <v>ISOCELL</v>
      </c>
      <c r="B61" s="819" t="str">
        <f>VLOOKUP(M61,Produit,4)</f>
        <v>› Ecran de sous toiture OMEGA LIGHT 145g 1,5x50m (toit et mur) - Cdt=75m²</v>
      </c>
      <c r="C61" s="819" t="e">
        <f>VLOOKUP(Q61,Produit,4)</f>
        <v>#DIV/0!</v>
      </c>
      <c r="D61" s="819">
        <f>VLOOKUP(R61,Produit,4)</f>
        <v>0</v>
      </c>
      <c r="E61" s="819"/>
      <c r="F61" s="819" t="e">
        <f>VLOOKUP(#REF!,Produit,4)</f>
        <v>#REF!</v>
      </c>
      <c r="G61" s="304">
        <f>IF(N61&lt;&gt;0,N61*VLOOKUP(M61,Produit,9),T61*VLOOKUP(M61,Produit,9))</f>
        <v>0</v>
      </c>
      <c r="H61" s="305">
        <f>VLOOKUP(M61,Produit,6)</f>
        <v>0</v>
      </c>
      <c r="I61" s="304">
        <f>IF(VLOOKUP(M61,Produit,32)&lt;&gt;0,VLOOKUP(M61,Produit,32),VLOOKUP(M61,Produit,36))</f>
        <v>0.84988799999999998</v>
      </c>
      <c r="J61" s="304">
        <f>IF(G61&lt;0.001,0,G61*I61)</f>
        <v>0</v>
      </c>
      <c r="K61" s="306">
        <f>VLOOKUP(M61,Produit,11)</f>
        <v>0.2</v>
      </c>
      <c r="L61" s="307">
        <f>IF(G61&lt;0.001,0,J61+(J61*K61))</f>
        <v>0</v>
      </c>
      <c r="M61" s="670">
        <v>57</v>
      </c>
      <c r="N61" s="628"/>
      <c r="O61" s="628"/>
      <c r="P61" s="256">
        <f>VLOOKUP(M61,Produit,10)</f>
        <v>0</v>
      </c>
      <c r="Q61" s="326" t="e">
        <f>IF(N61&lt;&gt;0,N61/VLOOKUP(M61,Produit,10),T61/VLOOKUP(M61,Produit,10))</f>
        <v>#DIV/0!</v>
      </c>
      <c r="R61" s="246"/>
      <c r="S61" s="315">
        <f>IF(AND(M61&lt;&gt;0,O61&lt;&gt;0),O61/VLOOKUP(M61,Produit,9),0)</f>
        <v>0</v>
      </c>
      <c r="T61" s="315">
        <f>ROUNDUP(S61,0)</f>
        <v>0</v>
      </c>
    </row>
    <row r="62" spans="1:20" s="259" customFormat="1" ht="11.25" thickBot="1">
      <c r="A62" s="125" t="str">
        <f>VLOOKUP(M61,Produit,3)</f>
        <v>2OMELI</v>
      </c>
      <c r="B62" s="722" t="str">
        <f>CONCATENATE(IF(VLOOKUP(M61,Produit,9)=0,"","› "),IF(VLOOKUP(M61,Produit,9)=0,"",IF(N61&lt;&gt;0,N61,T61))," ",IF(VLOOKUP(M61,Produit,9)=0,"",VLOOKUP(M61,Produit,7)),IF(VLOOKUP(M61,Produit,9)=0,""," de "),IF(VLOOKUP(M61,Produit,9)=0,"",VLOOKUP(M61,Produit,9))," ",IF(VLOOKUP(M61,Produit,9)=0,"",VLOOKUP(M61,Produit,6)),IF(VLOOKUP(M61,Produit,9)=0,""," correspond(ent) à "),IF(VLOOKUP(M61,Produit,9)=0,"",IF(N61&lt;&gt;0,N61*VLOOKUP(M61,Produit,9),T61*VLOOKUP(M61,Produit,9)))," ",IF(VLOOKUP(M61,Produit,9)=0,"",VLOOKUP(M61,Produit,6)),IF(VLOOKUP(M61,Produit,9)=0,"","."))</f>
        <v xml:space="preserve">   </v>
      </c>
      <c r="C62" s="722"/>
      <c r="D62" s="722"/>
      <c r="E62" s="722"/>
      <c r="F62" s="722"/>
      <c r="G62" s="308"/>
      <c r="H62" s="309"/>
      <c r="I62" s="308"/>
      <c r="J62" s="308"/>
      <c r="K62" s="310"/>
      <c r="L62" s="311"/>
      <c r="M62" s="670"/>
      <c r="N62" s="628"/>
      <c r="O62" s="628"/>
      <c r="P62" s="256"/>
      <c r="Q62" s="326"/>
      <c r="R62" s="246"/>
      <c r="S62" s="315"/>
      <c r="T62" s="258"/>
    </row>
    <row r="63" spans="1:20" s="259" customFormat="1" ht="31.5" customHeight="1" thickTop="1">
      <c r="A63" s="255" t="str">
        <f>VLOOKUP(M63,Produit,2)</f>
        <v>ISOCELL</v>
      </c>
      <c r="B63" s="819" t="str">
        <f>VLOOKUP(M63,Produit,4)</f>
        <v>› Ecran de sous toiture OMEGA LIGHT 145g 1,5x50m (toit et mur) - Cdt=75m²</v>
      </c>
      <c r="C63" s="819" t="e">
        <f>VLOOKUP(Q63,Produit,4)</f>
        <v>#DIV/0!</v>
      </c>
      <c r="D63" s="819">
        <f>VLOOKUP(R63,Produit,4)</f>
        <v>0</v>
      </c>
      <c r="E63" s="819"/>
      <c r="F63" s="819" t="e">
        <f>VLOOKUP(#REF!,Produit,4)</f>
        <v>#REF!</v>
      </c>
      <c r="G63" s="304">
        <f>IF(N63&lt;&gt;0,N63*VLOOKUP(M63,Produit,9),T63*VLOOKUP(M63,Produit,9))</f>
        <v>0</v>
      </c>
      <c r="H63" s="305">
        <f>VLOOKUP(M63,Produit,6)</f>
        <v>0</v>
      </c>
      <c r="I63" s="304">
        <f>IF(VLOOKUP(M63,Produit,32)&lt;&gt;0,VLOOKUP(M63,Produit,32),VLOOKUP(M63,Produit,36))</f>
        <v>0.84988799999999998</v>
      </c>
      <c r="J63" s="304">
        <f>IF(G63&lt;0.001,0,G63*I63)</f>
        <v>0</v>
      </c>
      <c r="K63" s="306">
        <f>VLOOKUP(M63,Produit,11)</f>
        <v>0.2</v>
      </c>
      <c r="L63" s="307">
        <f>IF(G63&lt;0.001,0,J63+(J63*K63))</f>
        <v>0</v>
      </c>
      <c r="M63" s="670">
        <v>58</v>
      </c>
      <c r="N63" s="628"/>
      <c r="O63" s="628"/>
      <c r="P63" s="256">
        <f>VLOOKUP(M63,Produit,10)</f>
        <v>0</v>
      </c>
      <c r="Q63" s="326" t="e">
        <f>IF(N63&lt;&gt;0,N63/VLOOKUP(M63,Produit,10),T63/VLOOKUP(M63,Produit,10))</f>
        <v>#DIV/0!</v>
      </c>
      <c r="R63" s="246"/>
      <c r="S63" s="315">
        <f>IF(AND(M63&lt;&gt;0,O63&lt;&gt;0),O63/VLOOKUP(M63,Produit,9),0)</f>
        <v>0</v>
      </c>
      <c r="T63" s="315">
        <f>ROUNDUP(S63,0)</f>
        <v>0</v>
      </c>
    </row>
    <row r="64" spans="1:20" s="259" customFormat="1" ht="11.25" thickBot="1">
      <c r="A64" s="125" t="str">
        <f>VLOOKUP(M63,Produit,3)</f>
        <v>2OMELI</v>
      </c>
      <c r="B64" s="722" t="str">
        <f>CONCATENATE(IF(VLOOKUP(M63,Produit,9)=0,"","› "),IF(VLOOKUP(M63,Produit,9)=0,"",IF(N63&lt;&gt;0,N63,T63))," ",IF(VLOOKUP(M63,Produit,9)=0,"",VLOOKUP(M63,Produit,7)),IF(VLOOKUP(M63,Produit,9)=0,""," de "),IF(VLOOKUP(M63,Produit,9)=0,"",VLOOKUP(M63,Produit,9))," ",IF(VLOOKUP(M63,Produit,9)=0,"",VLOOKUP(M63,Produit,6)),IF(VLOOKUP(M63,Produit,9)=0,""," correspond(ent) à "),IF(VLOOKUP(M63,Produit,9)=0,"",IF(N63&lt;&gt;0,N63*VLOOKUP(M63,Produit,9),T63*VLOOKUP(M63,Produit,9)))," ",IF(VLOOKUP(M63,Produit,9)=0,"",VLOOKUP(M63,Produit,6)),IF(VLOOKUP(M63,Produit,9)=0,"","."))</f>
        <v xml:space="preserve">   </v>
      </c>
      <c r="C64" s="722"/>
      <c r="D64" s="722"/>
      <c r="E64" s="722"/>
      <c r="F64" s="722"/>
      <c r="G64" s="308"/>
      <c r="H64" s="309"/>
      <c r="I64" s="308"/>
      <c r="J64" s="308"/>
      <c r="K64" s="310"/>
      <c r="L64" s="311"/>
      <c r="M64" s="670"/>
      <c r="N64" s="628"/>
      <c r="O64" s="628"/>
      <c r="P64" s="256"/>
      <c r="Q64" s="326"/>
      <c r="R64" s="246"/>
      <c r="S64" s="315"/>
      <c r="T64" s="258"/>
    </row>
    <row r="65" spans="1:20" s="259" customFormat="1" ht="31.5" customHeight="1" thickTop="1">
      <c r="A65" s="255" t="str">
        <f>VLOOKUP(M65,Produit,2)</f>
        <v>ISOCELL</v>
      </c>
      <c r="B65" s="819" t="str">
        <f>VLOOKUP(M65,Produit,4)</f>
        <v>› Ecran de sous toiture OMEGA LIGHT 145g 1,5x50m (toit et mur) - Cdt=75m²</v>
      </c>
      <c r="C65" s="819" t="e">
        <f>VLOOKUP(Q65,Produit,4)</f>
        <v>#DIV/0!</v>
      </c>
      <c r="D65" s="819">
        <f>VLOOKUP(R65,Produit,4)</f>
        <v>0</v>
      </c>
      <c r="E65" s="819"/>
      <c r="F65" s="819" t="e">
        <f>VLOOKUP(#REF!,Produit,4)</f>
        <v>#REF!</v>
      </c>
      <c r="G65" s="304">
        <f>IF(N65&lt;&gt;0,N65*VLOOKUP(M65,Produit,9),T65*VLOOKUP(M65,Produit,9))</f>
        <v>0</v>
      </c>
      <c r="H65" s="305">
        <f>VLOOKUP(M65,Produit,6)</f>
        <v>0</v>
      </c>
      <c r="I65" s="304">
        <f>IF(VLOOKUP(M65,Produit,32)&lt;&gt;0,VLOOKUP(M65,Produit,32),VLOOKUP(M65,Produit,36))</f>
        <v>0.84988799999999998</v>
      </c>
      <c r="J65" s="304">
        <f>IF(G65&lt;0.001,0,G65*I65)</f>
        <v>0</v>
      </c>
      <c r="K65" s="306">
        <f>VLOOKUP(M65,Produit,11)</f>
        <v>0.2</v>
      </c>
      <c r="L65" s="307">
        <f>IF(G65&lt;0.001,0,J65+(J65*K65))</f>
        <v>0</v>
      </c>
      <c r="M65" s="670">
        <v>58</v>
      </c>
      <c r="N65" s="628"/>
      <c r="O65" s="628"/>
      <c r="P65" s="256">
        <f>VLOOKUP(M65,Produit,10)</f>
        <v>0</v>
      </c>
      <c r="Q65" s="326" t="e">
        <f>IF(N65&lt;&gt;0,N65/VLOOKUP(M65,Produit,10),T65/VLOOKUP(M65,Produit,10))</f>
        <v>#DIV/0!</v>
      </c>
      <c r="R65" s="246"/>
      <c r="S65" s="315">
        <f>IF(AND(M65&lt;&gt;0,O65&lt;&gt;0),O65/VLOOKUP(M65,Produit,9),0)</f>
        <v>0</v>
      </c>
      <c r="T65" s="315">
        <f>ROUNDUP(S65,0)</f>
        <v>0</v>
      </c>
    </row>
    <row r="66" spans="1:20" s="259" customFormat="1" ht="11.25" thickBot="1">
      <c r="A66" s="125" t="str">
        <f>VLOOKUP(M65,Produit,3)</f>
        <v>2OMELI</v>
      </c>
      <c r="B66" s="722" t="str">
        <f>CONCATENATE(IF(VLOOKUP(M65,Produit,9)=0,"","› "),IF(VLOOKUP(M65,Produit,9)=0,"",IF(N65&lt;&gt;0,N65,T65))," ",IF(VLOOKUP(M65,Produit,9)=0,"",VLOOKUP(M65,Produit,7)),IF(VLOOKUP(M65,Produit,9)=0,""," de "),IF(VLOOKUP(M65,Produit,9)=0,"",VLOOKUP(M65,Produit,9))," ",IF(VLOOKUP(M65,Produit,9)=0,"",VLOOKUP(M65,Produit,6)),IF(VLOOKUP(M65,Produit,9)=0,""," correspond(ent) à "),IF(VLOOKUP(M65,Produit,9)=0,"",IF(N65&lt;&gt;0,N65*VLOOKUP(M65,Produit,9),T65*VLOOKUP(M65,Produit,9)))," ",IF(VLOOKUP(M65,Produit,9)=0,"",VLOOKUP(M65,Produit,6)),IF(VLOOKUP(M65,Produit,9)=0,"","."))</f>
        <v xml:space="preserve">   </v>
      </c>
      <c r="C66" s="722"/>
      <c r="D66" s="722"/>
      <c r="E66" s="722"/>
      <c r="F66" s="722"/>
      <c r="G66" s="308"/>
      <c r="H66" s="309"/>
      <c r="I66" s="308"/>
      <c r="J66" s="308"/>
      <c r="K66" s="310"/>
      <c r="L66" s="311"/>
      <c r="M66" s="670"/>
      <c r="N66" s="628"/>
      <c r="O66" s="628"/>
      <c r="P66" s="256"/>
      <c r="Q66" s="326"/>
      <c r="R66" s="246"/>
      <c r="S66" s="315"/>
      <c r="T66" s="258"/>
    </row>
    <row r="67" spans="1:20" s="259" customFormat="1" ht="31.5" customHeight="1" thickTop="1">
      <c r="A67" s="255">
        <f>VLOOKUP(M67,Produit,2)</f>
        <v>0</v>
      </c>
      <c r="B67" s="819">
        <f>VLOOKUP(M67,Produit,4)</f>
        <v>0</v>
      </c>
      <c r="C67" s="819" t="e">
        <f>VLOOKUP(Q67,Produit,4)</f>
        <v>#DIV/0!</v>
      </c>
      <c r="D67" s="819">
        <f>VLOOKUP(R67,Produit,4)</f>
        <v>0</v>
      </c>
      <c r="E67" s="819"/>
      <c r="F67" s="819" t="e">
        <f>VLOOKUP(#REF!,Produit,4)</f>
        <v>#REF!</v>
      </c>
      <c r="G67" s="304">
        <f>IF(N67&lt;&gt;0,N67*VLOOKUP(M67,Produit,9),T67*VLOOKUP(M67,Produit,9))</f>
        <v>0</v>
      </c>
      <c r="H67" s="305">
        <f>VLOOKUP(M67,Produit,6)</f>
        <v>0</v>
      </c>
      <c r="I67" s="304">
        <f>IF(VLOOKUP(M67,Produit,32)&lt;&gt;0,VLOOKUP(M67,Produit,32),VLOOKUP(M67,Produit,36))</f>
        <v>0</v>
      </c>
      <c r="J67" s="304">
        <f>IF(G67&lt;0.001,0,G67*I67)</f>
        <v>0</v>
      </c>
      <c r="K67" s="306">
        <f>VLOOKUP(M67,Produit,11)</f>
        <v>0</v>
      </c>
      <c r="L67" s="307">
        <f>IF(G67&lt;0.001,0,J67+(J67*K67))</f>
        <v>0</v>
      </c>
      <c r="M67" s="670"/>
      <c r="N67" s="628"/>
      <c r="O67" s="628"/>
      <c r="P67" s="256">
        <f>VLOOKUP(M67,Produit,10)</f>
        <v>0</v>
      </c>
      <c r="Q67" s="326" t="e">
        <f>IF(N67&lt;&gt;0,N67/VLOOKUP(M67,Produit,10),T67/VLOOKUP(M67,Produit,10))</f>
        <v>#DIV/0!</v>
      </c>
      <c r="R67" s="246"/>
      <c r="S67" s="315">
        <f>IF(AND(M67&lt;&gt;0,O67&lt;&gt;0),O67/VLOOKUP(M67,Produit,9),0)</f>
        <v>0</v>
      </c>
      <c r="T67" s="315">
        <f>ROUNDUP(S67,0)</f>
        <v>0</v>
      </c>
    </row>
    <row r="68" spans="1:20" s="259" customFormat="1" ht="11.25" thickBot="1">
      <c r="A68" s="125">
        <f>VLOOKUP(M67,Produit,3)</f>
        <v>0</v>
      </c>
      <c r="B68" s="722" t="str">
        <f>CONCATENATE(IF(VLOOKUP(M67,Produit,9)=0,"","› "),IF(VLOOKUP(M67,Produit,9)=0,"",IF(N67&lt;&gt;0,N67,T67))," ",IF(VLOOKUP(M67,Produit,9)=0,"",VLOOKUP(M67,Produit,7)),IF(VLOOKUP(M67,Produit,9)=0,""," de "),IF(VLOOKUP(M67,Produit,9)=0,"",VLOOKUP(M67,Produit,9))," ",IF(VLOOKUP(M67,Produit,9)=0,"",VLOOKUP(M67,Produit,6)),IF(VLOOKUP(M67,Produit,9)=0,""," correspond(ent) à "),IF(VLOOKUP(M67,Produit,9)=0,"",IF(N67&lt;&gt;0,N67*VLOOKUP(M67,Produit,9),T67*VLOOKUP(M67,Produit,9)))," ",IF(VLOOKUP(M67,Produit,9)=0,"",VLOOKUP(M67,Produit,6)),IF(VLOOKUP(M67,Produit,9)=0,"","."))</f>
        <v xml:space="preserve">   </v>
      </c>
      <c r="C68" s="722"/>
      <c r="D68" s="722"/>
      <c r="E68" s="722"/>
      <c r="F68" s="722"/>
      <c r="G68" s="308"/>
      <c r="H68" s="309"/>
      <c r="I68" s="308"/>
      <c r="J68" s="308"/>
      <c r="K68" s="310"/>
      <c r="L68" s="311"/>
      <c r="M68" s="670"/>
      <c r="N68" s="628"/>
      <c r="O68" s="628"/>
      <c r="P68" s="256"/>
      <c r="Q68" s="326"/>
      <c r="R68" s="246"/>
      <c r="S68" s="315"/>
      <c r="T68" s="258"/>
    </row>
    <row r="69" spans="1:20" s="259" customFormat="1" ht="31.5" customHeight="1" thickTop="1">
      <c r="A69" s="255">
        <f>VLOOKUP(M69,Produit,2)</f>
        <v>0</v>
      </c>
      <c r="B69" s="819">
        <f>VLOOKUP(M69,Produit,4)</f>
        <v>0</v>
      </c>
      <c r="C69" s="819" t="e">
        <f>VLOOKUP(Q69,Produit,4)</f>
        <v>#DIV/0!</v>
      </c>
      <c r="D69" s="819">
        <f>VLOOKUP(R69,Produit,4)</f>
        <v>0</v>
      </c>
      <c r="E69" s="819"/>
      <c r="F69" s="819" t="e">
        <f>VLOOKUP(#REF!,Produit,4)</f>
        <v>#REF!</v>
      </c>
      <c r="G69" s="304">
        <f>IF(N69&lt;&gt;0,N69*VLOOKUP(M69,Produit,9),T69*VLOOKUP(M69,Produit,9))</f>
        <v>0</v>
      </c>
      <c r="H69" s="305">
        <f>VLOOKUP(M69,Produit,6)</f>
        <v>0</v>
      </c>
      <c r="I69" s="304">
        <f>IF(VLOOKUP(M69,Produit,32)&lt;&gt;0,VLOOKUP(M69,Produit,32),VLOOKUP(M69,Produit,36))</f>
        <v>0</v>
      </c>
      <c r="J69" s="304">
        <f>IF(G69&lt;0.001,0,G69*I69)</f>
        <v>0</v>
      </c>
      <c r="K69" s="306">
        <f>VLOOKUP(M69,Produit,11)</f>
        <v>0</v>
      </c>
      <c r="L69" s="307">
        <f>IF(G69&lt;0.001,0,J69+(J69*K69))</f>
        <v>0</v>
      </c>
      <c r="M69" s="670"/>
      <c r="N69" s="628"/>
      <c r="O69" s="628"/>
      <c r="P69" s="256">
        <f>VLOOKUP(M69,Produit,10)</f>
        <v>0</v>
      </c>
      <c r="Q69" s="326" t="e">
        <f>IF(N69&lt;&gt;0,N69/VLOOKUP(M69,Produit,10),T69/VLOOKUP(M69,Produit,10))</f>
        <v>#DIV/0!</v>
      </c>
      <c r="R69" s="246"/>
      <c r="S69" s="315">
        <f>IF(AND(M69&lt;&gt;0,O69&lt;&gt;0),O69/VLOOKUP(M69,Produit,9),0)</f>
        <v>0</v>
      </c>
      <c r="T69" s="315">
        <f>ROUNDUP(S69,0)</f>
        <v>0</v>
      </c>
    </row>
    <row r="70" spans="1:20" s="259" customFormat="1" ht="11.25" thickBot="1">
      <c r="A70" s="125">
        <f>VLOOKUP(M69,Produit,3)</f>
        <v>0</v>
      </c>
      <c r="B70" s="722" t="str">
        <f>CONCATENATE(IF(VLOOKUP(M69,Produit,9)=0,"","› "),IF(VLOOKUP(M69,Produit,9)=0,"",IF(N69&lt;&gt;0,N69,T69))," ",IF(VLOOKUP(M69,Produit,9)=0,"",VLOOKUP(M69,Produit,7)),IF(VLOOKUP(M69,Produit,9)=0,""," de "),IF(VLOOKUP(M69,Produit,9)=0,"",VLOOKUP(M69,Produit,9))," ",IF(VLOOKUP(M69,Produit,9)=0,"",VLOOKUP(M69,Produit,6)),IF(VLOOKUP(M69,Produit,9)=0,""," correspond(ent) à "),IF(VLOOKUP(M69,Produit,9)=0,"",IF(N69&lt;&gt;0,N69*VLOOKUP(M69,Produit,9),T69*VLOOKUP(M69,Produit,9)))," ",IF(VLOOKUP(M69,Produit,9)=0,"",VLOOKUP(M69,Produit,6)),IF(VLOOKUP(M69,Produit,9)=0,"","."))</f>
        <v xml:space="preserve">   </v>
      </c>
      <c r="C70" s="722"/>
      <c r="D70" s="722"/>
      <c r="E70" s="722"/>
      <c r="F70" s="722"/>
      <c r="G70" s="308"/>
      <c r="H70" s="309"/>
      <c r="I70" s="308"/>
      <c r="J70" s="308"/>
      <c r="K70" s="310"/>
      <c r="L70" s="311"/>
      <c r="M70" s="670"/>
      <c r="N70" s="628"/>
      <c r="O70" s="628"/>
      <c r="P70" s="256"/>
      <c r="Q70" s="326"/>
      <c r="R70" s="246"/>
      <c r="S70" s="315"/>
      <c r="T70" s="258"/>
    </row>
    <row r="71" spans="1:20" s="259" customFormat="1" ht="31.5" customHeight="1" thickTop="1">
      <c r="A71" s="255">
        <f>VLOOKUP(M71,Produit,2)</f>
        <v>0</v>
      </c>
      <c r="B71" s="819">
        <f>VLOOKUP(M71,Produit,4)</f>
        <v>0</v>
      </c>
      <c r="C71" s="819" t="e">
        <f>VLOOKUP(Q71,Produit,4)</f>
        <v>#DIV/0!</v>
      </c>
      <c r="D71" s="819">
        <f>VLOOKUP(R71,Produit,4)</f>
        <v>0</v>
      </c>
      <c r="E71" s="819"/>
      <c r="F71" s="819" t="e">
        <f>VLOOKUP(#REF!,Produit,4)</f>
        <v>#REF!</v>
      </c>
      <c r="G71" s="304">
        <f>IF(N71&lt;&gt;0,N71*VLOOKUP(M71,Produit,9),T71*VLOOKUP(M71,Produit,9))</f>
        <v>0</v>
      </c>
      <c r="H71" s="305">
        <f>VLOOKUP(M71,Produit,6)</f>
        <v>0</v>
      </c>
      <c r="I71" s="304">
        <f>IF(VLOOKUP(M71,Produit,32)&lt;&gt;0,VLOOKUP(M71,Produit,32),VLOOKUP(M71,Produit,36))</f>
        <v>0</v>
      </c>
      <c r="J71" s="304">
        <f>IF(G71&lt;0.001,0,G71*I71)</f>
        <v>0</v>
      </c>
      <c r="K71" s="306">
        <f>VLOOKUP(M71,Produit,11)</f>
        <v>0</v>
      </c>
      <c r="L71" s="307">
        <f>IF(G71&lt;0.001,0,J71+(J71*K71))</f>
        <v>0</v>
      </c>
      <c r="M71" s="670"/>
      <c r="N71" s="628"/>
      <c r="O71" s="628"/>
      <c r="P71" s="256">
        <f>VLOOKUP(M71,Produit,10)</f>
        <v>0</v>
      </c>
      <c r="Q71" s="326" t="e">
        <f>IF(N71&lt;&gt;0,N71/VLOOKUP(M71,Produit,10),T71/VLOOKUP(M71,Produit,10))</f>
        <v>#DIV/0!</v>
      </c>
      <c r="R71" s="246"/>
      <c r="S71" s="315">
        <f>IF(AND(M71&lt;&gt;0,O71&lt;&gt;0),O71/VLOOKUP(M71,Produit,9),0)</f>
        <v>0</v>
      </c>
      <c r="T71" s="315">
        <f>ROUNDUP(S71,0)</f>
        <v>0</v>
      </c>
    </row>
    <row r="72" spans="1:20" s="259" customFormat="1" ht="11.25" thickBot="1">
      <c r="A72" s="125">
        <f>VLOOKUP(M71,Produit,3)</f>
        <v>0</v>
      </c>
      <c r="B72" s="722" t="str">
        <f>CONCATENATE(IF(VLOOKUP(M71,Produit,9)=0,"","› "),IF(VLOOKUP(M71,Produit,9)=0,"",IF(N71&lt;&gt;0,N71,T71))," ",IF(VLOOKUP(M71,Produit,9)=0,"",VLOOKUP(M71,Produit,7)),IF(VLOOKUP(M71,Produit,9)=0,""," de "),IF(VLOOKUP(M71,Produit,9)=0,"",VLOOKUP(M71,Produit,9))," ",IF(VLOOKUP(M71,Produit,9)=0,"",VLOOKUP(M71,Produit,6)),IF(VLOOKUP(M71,Produit,9)=0,""," correspond(ent) à "),IF(VLOOKUP(M71,Produit,9)=0,"",IF(N71&lt;&gt;0,N71*VLOOKUP(M71,Produit,9),T71*VLOOKUP(M71,Produit,9)))," ",IF(VLOOKUP(M71,Produit,9)=0,"",VLOOKUP(M71,Produit,6)),IF(VLOOKUP(M71,Produit,9)=0,"","."))</f>
        <v xml:space="preserve">   </v>
      </c>
      <c r="C72" s="722"/>
      <c r="D72" s="722"/>
      <c r="E72" s="722"/>
      <c r="F72" s="722"/>
      <c r="G72" s="308"/>
      <c r="H72" s="309"/>
      <c r="I72" s="308"/>
      <c r="J72" s="308"/>
      <c r="K72" s="310"/>
      <c r="L72" s="311"/>
      <c r="M72" s="670"/>
      <c r="N72" s="628"/>
      <c r="O72" s="628"/>
      <c r="P72" s="256"/>
      <c r="Q72" s="326"/>
      <c r="R72" s="246"/>
      <c r="S72" s="315"/>
      <c r="T72" s="258"/>
    </row>
    <row r="73" spans="1:20" s="259" customFormat="1" ht="31.5" customHeight="1" thickTop="1">
      <c r="A73" s="255">
        <f>VLOOKUP(M73,Produit,2)</f>
        <v>0</v>
      </c>
      <c r="B73" s="819">
        <f>VLOOKUP(M73,Produit,4)</f>
        <v>0</v>
      </c>
      <c r="C73" s="819" t="e">
        <f>VLOOKUP(Q73,Produit,4)</f>
        <v>#DIV/0!</v>
      </c>
      <c r="D73" s="819">
        <f>VLOOKUP(R73,Produit,4)</f>
        <v>0</v>
      </c>
      <c r="E73" s="819"/>
      <c r="F73" s="819" t="e">
        <f>VLOOKUP(#REF!,Produit,4)</f>
        <v>#REF!</v>
      </c>
      <c r="G73" s="304">
        <f>IF(N73&lt;&gt;0,N73*VLOOKUP(M73,Produit,9),T73*VLOOKUP(M73,Produit,9))</f>
        <v>0</v>
      </c>
      <c r="H73" s="305">
        <f>VLOOKUP(M73,Produit,6)</f>
        <v>0</v>
      </c>
      <c r="I73" s="304">
        <f>IF(VLOOKUP(M73,Produit,32)&lt;&gt;0,VLOOKUP(M73,Produit,32),VLOOKUP(M73,Produit,36))</f>
        <v>0</v>
      </c>
      <c r="J73" s="304">
        <f>IF(G73&lt;0.001,0,G73*I73)</f>
        <v>0</v>
      </c>
      <c r="K73" s="306">
        <f>VLOOKUP(M73,Produit,11)</f>
        <v>0</v>
      </c>
      <c r="L73" s="307">
        <f>IF(G73&lt;0.001,0,J73+(J73*K73))</f>
        <v>0</v>
      </c>
      <c r="M73" s="670"/>
      <c r="N73" s="628"/>
      <c r="O73" s="628"/>
      <c r="P73" s="256">
        <f>VLOOKUP(M73,Produit,10)</f>
        <v>0</v>
      </c>
      <c r="Q73" s="326" t="e">
        <f>IF(N73&lt;&gt;0,N73/VLOOKUP(M73,Produit,10),T73/VLOOKUP(M73,Produit,10))</f>
        <v>#DIV/0!</v>
      </c>
      <c r="R73" s="246"/>
      <c r="S73" s="315">
        <f>IF(AND(M73&lt;&gt;0,O73&lt;&gt;0),O73/VLOOKUP(M73,Produit,9),0)</f>
        <v>0</v>
      </c>
      <c r="T73" s="315">
        <f>ROUNDUP(S73,0)</f>
        <v>0</v>
      </c>
    </row>
    <row r="74" spans="1:20" s="259" customFormat="1" ht="11.25" thickBot="1">
      <c r="A74" s="125">
        <f>VLOOKUP(M73,Produit,3)</f>
        <v>0</v>
      </c>
      <c r="B74" s="722" t="str">
        <f>CONCATENATE(IF(VLOOKUP(M73,Produit,9)=0,"","› "),IF(VLOOKUP(M73,Produit,9)=0,"",IF(N73&lt;&gt;0,N73,T73))," ",IF(VLOOKUP(M73,Produit,9)=0,"",VLOOKUP(M73,Produit,7)),IF(VLOOKUP(M73,Produit,9)=0,""," de "),IF(VLOOKUP(M73,Produit,9)=0,"",VLOOKUP(M73,Produit,9))," ",IF(VLOOKUP(M73,Produit,9)=0,"",VLOOKUP(M73,Produit,6)),IF(VLOOKUP(M73,Produit,9)=0,""," correspond(ent) à "),IF(VLOOKUP(M73,Produit,9)=0,"",IF(N73&lt;&gt;0,N73*VLOOKUP(M73,Produit,9),T73*VLOOKUP(M73,Produit,9)))," ",IF(VLOOKUP(M73,Produit,9)=0,"",VLOOKUP(M73,Produit,6)),IF(VLOOKUP(M73,Produit,9)=0,"","."))</f>
        <v xml:space="preserve">   </v>
      </c>
      <c r="C74" s="722"/>
      <c r="D74" s="722"/>
      <c r="E74" s="722"/>
      <c r="F74" s="722"/>
      <c r="G74" s="308"/>
      <c r="H74" s="309"/>
      <c r="I74" s="308"/>
      <c r="J74" s="308"/>
      <c r="K74" s="310"/>
      <c r="L74" s="311"/>
      <c r="M74" s="670"/>
      <c r="N74" s="628"/>
      <c r="O74" s="628"/>
      <c r="P74" s="256"/>
      <c r="Q74" s="326"/>
      <c r="R74" s="246"/>
      <c r="S74" s="315"/>
      <c r="T74" s="258"/>
    </row>
    <row r="75" spans="1:20" s="259" customFormat="1" ht="31.5" customHeight="1" thickTop="1">
      <c r="A75" s="255">
        <f>VLOOKUP(M75,Produit,2)</f>
        <v>0</v>
      </c>
      <c r="B75" s="819">
        <f>VLOOKUP(M75,Produit,4)</f>
        <v>0</v>
      </c>
      <c r="C75" s="819" t="e">
        <f>VLOOKUP(Q75,Produit,4)</f>
        <v>#DIV/0!</v>
      </c>
      <c r="D75" s="819">
        <f>VLOOKUP(R75,Produit,4)</f>
        <v>0</v>
      </c>
      <c r="E75" s="819"/>
      <c r="F75" s="819" t="e">
        <f>VLOOKUP(#REF!,Produit,4)</f>
        <v>#REF!</v>
      </c>
      <c r="G75" s="304">
        <f>IF(N75&lt;&gt;0,N75*VLOOKUP(M75,Produit,9),T75*VLOOKUP(M75,Produit,9))</f>
        <v>0</v>
      </c>
      <c r="H75" s="305">
        <f>VLOOKUP(M75,Produit,6)</f>
        <v>0</v>
      </c>
      <c r="I75" s="304">
        <f>IF(VLOOKUP(M75,Produit,32)&lt;&gt;0,VLOOKUP(M75,Produit,32),VLOOKUP(M75,Produit,36))</f>
        <v>0</v>
      </c>
      <c r="J75" s="304">
        <f>IF(G75&lt;0.001,0,G75*I75)</f>
        <v>0</v>
      </c>
      <c r="K75" s="306">
        <f>VLOOKUP(M75,Produit,11)</f>
        <v>0</v>
      </c>
      <c r="L75" s="307">
        <f>IF(G75&lt;0.001,0,J75+(J75*K75))</f>
        <v>0</v>
      </c>
      <c r="M75" s="670"/>
      <c r="N75" s="628"/>
      <c r="O75" s="628"/>
      <c r="P75" s="256">
        <f>VLOOKUP(M75,Produit,10)</f>
        <v>0</v>
      </c>
      <c r="Q75" s="326" t="e">
        <f>IF(N75&lt;&gt;0,N75/VLOOKUP(M75,Produit,10),T75/VLOOKUP(M75,Produit,10))</f>
        <v>#DIV/0!</v>
      </c>
      <c r="R75" s="246"/>
      <c r="S75" s="315">
        <f>IF(AND(M75&lt;&gt;0,O75&lt;&gt;0),O75/VLOOKUP(M75,Produit,9),0)</f>
        <v>0</v>
      </c>
      <c r="T75" s="315">
        <f>ROUNDUP(S75,0)</f>
        <v>0</v>
      </c>
    </row>
    <row r="76" spans="1:20" s="259" customFormat="1" ht="11.25" thickBot="1">
      <c r="A76" s="125">
        <f>VLOOKUP(M75,Produit,3)</f>
        <v>0</v>
      </c>
      <c r="B76" s="722" t="str">
        <f>CONCATENATE(IF(VLOOKUP(M75,Produit,9)=0,"","› "),IF(VLOOKUP(M75,Produit,9)=0,"",IF(N75&lt;&gt;0,N75,T75))," ",IF(VLOOKUP(M75,Produit,9)=0,"",VLOOKUP(M75,Produit,7)),IF(VLOOKUP(M75,Produit,9)=0,""," de "),IF(VLOOKUP(M75,Produit,9)=0,"",VLOOKUP(M75,Produit,9))," ",IF(VLOOKUP(M75,Produit,9)=0,"",VLOOKUP(M75,Produit,6)),IF(VLOOKUP(M75,Produit,9)=0,""," correspond(ent) à "),IF(VLOOKUP(M75,Produit,9)=0,"",IF(N75&lt;&gt;0,N75*VLOOKUP(M75,Produit,9),T75*VLOOKUP(M75,Produit,9)))," ",IF(VLOOKUP(M75,Produit,9)=0,"",VLOOKUP(M75,Produit,6)),IF(VLOOKUP(M75,Produit,9)=0,"","."))</f>
        <v xml:space="preserve">   </v>
      </c>
      <c r="C76" s="722"/>
      <c r="D76" s="722"/>
      <c r="E76" s="722"/>
      <c r="F76" s="722"/>
      <c r="G76" s="308"/>
      <c r="H76" s="309"/>
      <c r="I76" s="308"/>
      <c r="J76" s="308"/>
      <c r="K76" s="310"/>
      <c r="L76" s="311"/>
      <c r="M76" s="670"/>
      <c r="N76" s="628"/>
      <c r="O76" s="628"/>
      <c r="P76" s="256"/>
      <c r="Q76" s="326"/>
      <c r="R76" s="246"/>
      <c r="S76" s="315"/>
      <c r="T76" s="258"/>
    </row>
    <row r="77" spans="1:20" s="259" customFormat="1" ht="31.5" customHeight="1" thickTop="1">
      <c r="A77" s="255">
        <f>VLOOKUP(M77,Produit,2)</f>
        <v>0</v>
      </c>
      <c r="B77" s="819">
        <f>VLOOKUP(M77,Produit,4)</f>
        <v>0</v>
      </c>
      <c r="C77" s="819" t="e">
        <f>VLOOKUP(Q77,Produit,4)</f>
        <v>#DIV/0!</v>
      </c>
      <c r="D77" s="819">
        <f>VLOOKUP(R77,Produit,4)</f>
        <v>0</v>
      </c>
      <c r="E77" s="819"/>
      <c r="F77" s="819" t="e">
        <f>VLOOKUP(#REF!,Produit,4)</f>
        <v>#REF!</v>
      </c>
      <c r="G77" s="304">
        <f>IF(N77&lt;&gt;0,N77*VLOOKUP(M77,Produit,9),T77*VLOOKUP(M77,Produit,9))</f>
        <v>0</v>
      </c>
      <c r="H77" s="305">
        <f>VLOOKUP(M77,Produit,6)</f>
        <v>0</v>
      </c>
      <c r="I77" s="304">
        <f>IF(VLOOKUP(M77,Produit,32)&lt;&gt;0,VLOOKUP(M77,Produit,32),VLOOKUP(M77,Produit,36))</f>
        <v>0</v>
      </c>
      <c r="J77" s="304">
        <f>IF(G77&lt;0.001,0,G77*I77)</f>
        <v>0</v>
      </c>
      <c r="K77" s="306">
        <f>VLOOKUP(M77,Produit,11)</f>
        <v>0</v>
      </c>
      <c r="L77" s="307">
        <f>IF(G77&lt;0.001,0,J77+(J77*K77))</f>
        <v>0</v>
      </c>
      <c r="M77" s="670"/>
      <c r="N77" s="628"/>
      <c r="O77" s="628"/>
      <c r="P77" s="256">
        <f>VLOOKUP(M77,Produit,10)</f>
        <v>0</v>
      </c>
      <c r="Q77" s="326" t="e">
        <f>IF(N77&lt;&gt;0,N77/VLOOKUP(M77,Produit,10),T77/VLOOKUP(M77,Produit,10))</f>
        <v>#DIV/0!</v>
      </c>
      <c r="R77" s="246"/>
      <c r="S77" s="315">
        <f>IF(AND(M77&lt;&gt;0,O77&lt;&gt;0),O77/VLOOKUP(M77,Produit,9),0)</f>
        <v>0</v>
      </c>
      <c r="T77" s="315">
        <f>ROUNDUP(S77,0)</f>
        <v>0</v>
      </c>
    </row>
    <row r="78" spans="1:20" s="259" customFormat="1" ht="11.25" thickBot="1">
      <c r="A78" s="125">
        <f>VLOOKUP(M77,Produit,3)</f>
        <v>0</v>
      </c>
      <c r="B78" s="722" t="str">
        <f>CONCATENATE(IF(VLOOKUP(M77,Produit,9)=0,"","› "),IF(VLOOKUP(M77,Produit,9)=0,"",IF(N77&lt;&gt;0,N77,T77))," ",IF(VLOOKUP(M77,Produit,9)=0,"",VLOOKUP(M77,Produit,7)),IF(VLOOKUP(M77,Produit,9)=0,""," de "),IF(VLOOKUP(M77,Produit,9)=0,"",VLOOKUP(M77,Produit,9))," ",IF(VLOOKUP(M77,Produit,9)=0,"",VLOOKUP(M77,Produit,6)),IF(VLOOKUP(M77,Produit,9)=0,""," correspond(ent) à "),IF(VLOOKUP(M77,Produit,9)=0,"",IF(N77&lt;&gt;0,N77*VLOOKUP(M77,Produit,9),T77*VLOOKUP(M77,Produit,9)))," ",IF(VLOOKUP(M77,Produit,9)=0,"",VLOOKUP(M77,Produit,6)),IF(VLOOKUP(M77,Produit,9)=0,"","."))</f>
        <v xml:space="preserve">   </v>
      </c>
      <c r="C78" s="722"/>
      <c r="D78" s="722"/>
      <c r="E78" s="722"/>
      <c r="F78" s="722"/>
      <c r="G78" s="308"/>
      <c r="H78" s="309"/>
      <c r="I78" s="308"/>
      <c r="J78" s="308"/>
      <c r="K78" s="310"/>
      <c r="L78" s="311"/>
      <c r="M78" s="670"/>
      <c r="N78" s="628"/>
      <c r="O78" s="628"/>
      <c r="P78" s="256"/>
      <c r="Q78" s="326"/>
      <c r="R78" s="246"/>
      <c r="S78" s="315"/>
      <c r="T78" s="258"/>
    </row>
    <row r="79" spans="1:20" s="259" customFormat="1" ht="31.5" customHeight="1" thickTop="1">
      <c r="A79" s="255">
        <f>VLOOKUP(M79,Produit,2)</f>
        <v>0</v>
      </c>
      <c r="B79" s="819">
        <f>VLOOKUP(M79,Produit,4)</f>
        <v>0</v>
      </c>
      <c r="C79" s="819" t="e">
        <f>VLOOKUP(Q79,Produit,4)</f>
        <v>#DIV/0!</v>
      </c>
      <c r="D79" s="819">
        <f>VLOOKUP(R79,Produit,4)</f>
        <v>0</v>
      </c>
      <c r="E79" s="819"/>
      <c r="F79" s="819" t="e">
        <f>VLOOKUP(#REF!,Produit,4)</f>
        <v>#REF!</v>
      </c>
      <c r="G79" s="304">
        <f>IF(N79&lt;&gt;0,N79*VLOOKUP(M79,Produit,9),T79*VLOOKUP(M79,Produit,9))</f>
        <v>0</v>
      </c>
      <c r="H79" s="305">
        <f>VLOOKUP(M79,Produit,6)</f>
        <v>0</v>
      </c>
      <c r="I79" s="304">
        <f>IF(VLOOKUP(M79,Produit,32)&lt;&gt;0,VLOOKUP(M79,Produit,32),VLOOKUP(M79,Produit,36))</f>
        <v>0</v>
      </c>
      <c r="J79" s="304">
        <f>IF(G79&lt;0.001,0,G79*I79)</f>
        <v>0</v>
      </c>
      <c r="K79" s="306">
        <f>VLOOKUP(M79,Produit,11)</f>
        <v>0</v>
      </c>
      <c r="L79" s="307">
        <f>IF(G79&lt;0.001,0,J79+(J79*K79))</f>
        <v>0</v>
      </c>
      <c r="M79" s="670"/>
      <c r="N79" s="628"/>
      <c r="O79" s="628"/>
      <c r="P79" s="256">
        <f>VLOOKUP(M79,Produit,10)</f>
        <v>0</v>
      </c>
      <c r="Q79" s="326" t="e">
        <f>IF(N79&lt;&gt;0,N79/VLOOKUP(M79,Produit,10),T79/VLOOKUP(M79,Produit,10))</f>
        <v>#DIV/0!</v>
      </c>
      <c r="R79" s="246"/>
      <c r="S79" s="315">
        <f>IF(AND(M79&lt;&gt;0,O79&lt;&gt;0),O79/VLOOKUP(M79,Produit,9),0)</f>
        <v>0</v>
      </c>
      <c r="T79" s="315">
        <f>ROUNDUP(S79,0)</f>
        <v>0</v>
      </c>
    </row>
    <row r="80" spans="1:20" s="259" customFormat="1" ht="11.25" thickBot="1">
      <c r="A80" s="125">
        <f>VLOOKUP(M79,Produit,3)</f>
        <v>0</v>
      </c>
      <c r="B80" s="722" t="str">
        <f>CONCATENATE(IF(VLOOKUP(M79,Produit,9)=0,"","› "),IF(VLOOKUP(M79,Produit,9)=0,"",IF(N79&lt;&gt;0,N79,T79))," ",IF(VLOOKUP(M79,Produit,9)=0,"",VLOOKUP(M79,Produit,7)),IF(VLOOKUP(M79,Produit,9)=0,""," de "),IF(VLOOKUP(M79,Produit,9)=0,"",VLOOKUP(M79,Produit,9))," ",IF(VLOOKUP(M79,Produit,9)=0,"",VLOOKUP(M79,Produit,6)),IF(VLOOKUP(M79,Produit,9)=0,""," correspond(ent) à "),IF(VLOOKUP(M79,Produit,9)=0,"",IF(N79&lt;&gt;0,N79*VLOOKUP(M79,Produit,9),T79*VLOOKUP(M79,Produit,9)))," ",IF(VLOOKUP(M79,Produit,9)=0,"",VLOOKUP(M79,Produit,6)),IF(VLOOKUP(M79,Produit,9)=0,"","."))</f>
        <v xml:space="preserve">   </v>
      </c>
      <c r="C80" s="722"/>
      <c r="D80" s="722"/>
      <c r="E80" s="722"/>
      <c r="F80" s="722"/>
      <c r="G80" s="308"/>
      <c r="H80" s="309"/>
      <c r="I80" s="308"/>
      <c r="J80" s="308"/>
      <c r="K80" s="310"/>
      <c r="L80" s="311"/>
      <c r="M80" s="670"/>
      <c r="N80" s="628"/>
      <c r="O80" s="628"/>
      <c r="P80" s="256"/>
      <c r="Q80" s="326"/>
      <c r="R80" s="246"/>
      <c r="S80" s="315"/>
      <c r="T80" s="258"/>
    </row>
    <row r="81" spans="1:20" s="259" customFormat="1" ht="31.5" customHeight="1" thickTop="1">
      <c r="A81" s="255">
        <f>VLOOKUP(M81,Produit,2)</f>
        <v>0</v>
      </c>
      <c r="B81" s="819">
        <f>VLOOKUP(M81,Produit,4)</f>
        <v>0</v>
      </c>
      <c r="C81" s="819" t="e">
        <f>VLOOKUP(Q81,Produit,4)</f>
        <v>#DIV/0!</v>
      </c>
      <c r="D81" s="819">
        <f>VLOOKUP(R81,Produit,4)</f>
        <v>0</v>
      </c>
      <c r="E81" s="819"/>
      <c r="F81" s="819" t="e">
        <f>VLOOKUP(#REF!,Produit,4)</f>
        <v>#REF!</v>
      </c>
      <c r="G81" s="304">
        <f>IF(N81&lt;&gt;0,N81*VLOOKUP(M81,Produit,9),T81*VLOOKUP(M81,Produit,9))</f>
        <v>0</v>
      </c>
      <c r="H81" s="305">
        <f>VLOOKUP(M81,Produit,6)</f>
        <v>0</v>
      </c>
      <c r="I81" s="304">
        <f>IF(VLOOKUP(M81,Produit,32)&lt;&gt;0,VLOOKUP(M81,Produit,32),VLOOKUP(M81,Produit,36))</f>
        <v>0</v>
      </c>
      <c r="J81" s="304">
        <f>IF(G81&lt;0.001,0,G81*I81)</f>
        <v>0</v>
      </c>
      <c r="K81" s="306">
        <f>VLOOKUP(M81,Produit,11)</f>
        <v>0</v>
      </c>
      <c r="L81" s="307">
        <f>IF(G81&lt;0.001,0,J81+(J81*K81))</f>
        <v>0</v>
      </c>
      <c r="M81" s="670"/>
      <c r="N81" s="628"/>
      <c r="O81" s="628"/>
      <c r="P81" s="256">
        <f>VLOOKUP(M81,Produit,10)</f>
        <v>0</v>
      </c>
      <c r="Q81" s="326" t="e">
        <f>IF(N81&lt;&gt;0,N81/VLOOKUP(M81,Produit,10),T81/VLOOKUP(M81,Produit,10))</f>
        <v>#DIV/0!</v>
      </c>
      <c r="R81" s="246"/>
      <c r="S81" s="315">
        <f>IF(AND(M81&lt;&gt;0,O81&lt;&gt;0),O81/VLOOKUP(M81,Produit,9),0)</f>
        <v>0</v>
      </c>
      <c r="T81" s="315">
        <f>ROUNDUP(S81,0)</f>
        <v>0</v>
      </c>
    </row>
    <row r="82" spans="1:20" s="259" customFormat="1" ht="11.25" thickBot="1">
      <c r="A82" s="125">
        <f>VLOOKUP(M81,Produit,3)</f>
        <v>0</v>
      </c>
      <c r="B82" s="722" t="str">
        <f>CONCATENATE(IF(VLOOKUP(M81,Produit,9)=0,"","› "),IF(VLOOKUP(M81,Produit,9)=0,"",IF(N81&lt;&gt;0,N81,T81))," ",IF(VLOOKUP(M81,Produit,9)=0,"",VLOOKUP(M81,Produit,7)),IF(VLOOKUP(M81,Produit,9)=0,""," de "),IF(VLOOKUP(M81,Produit,9)=0,"",VLOOKUP(M81,Produit,9))," ",IF(VLOOKUP(M81,Produit,9)=0,"",VLOOKUP(M81,Produit,6)),IF(VLOOKUP(M81,Produit,9)=0,""," correspond(ent) à "),IF(VLOOKUP(M81,Produit,9)=0,"",IF(N81&lt;&gt;0,N81*VLOOKUP(M81,Produit,9),T81*VLOOKUP(M81,Produit,9)))," ",IF(VLOOKUP(M81,Produit,9)=0,"",VLOOKUP(M81,Produit,6)),IF(VLOOKUP(M81,Produit,9)=0,"","."))</f>
        <v xml:space="preserve">   </v>
      </c>
      <c r="C82" s="722"/>
      <c r="D82" s="722"/>
      <c r="E82" s="722"/>
      <c r="F82" s="722"/>
      <c r="G82" s="308"/>
      <c r="H82" s="309"/>
      <c r="I82" s="308"/>
      <c r="J82" s="308"/>
      <c r="K82" s="310"/>
      <c r="L82" s="311"/>
      <c r="M82" s="670"/>
      <c r="N82" s="628"/>
      <c r="O82" s="628"/>
      <c r="P82" s="256"/>
      <c r="Q82" s="326"/>
      <c r="R82" s="246"/>
      <c r="S82" s="315"/>
      <c r="T82" s="258"/>
    </row>
    <row r="83" spans="1:20" s="259" customFormat="1" ht="31.5" customHeight="1" thickTop="1">
      <c r="A83" s="255">
        <f>VLOOKUP(M83,Produit,2)</f>
        <v>0</v>
      </c>
      <c r="B83" s="819">
        <f>VLOOKUP(M83,Produit,4)</f>
        <v>0</v>
      </c>
      <c r="C83" s="819" t="e">
        <f>VLOOKUP(Q83,Produit,4)</f>
        <v>#DIV/0!</v>
      </c>
      <c r="D83" s="819">
        <f>VLOOKUP(R83,Produit,4)</f>
        <v>0</v>
      </c>
      <c r="E83" s="819"/>
      <c r="F83" s="819" t="e">
        <f>VLOOKUP(#REF!,Produit,4)</f>
        <v>#REF!</v>
      </c>
      <c r="G83" s="304">
        <f>IF(N83&lt;&gt;0,N83*VLOOKUP(M83,Produit,9),T83*VLOOKUP(M83,Produit,9))</f>
        <v>0</v>
      </c>
      <c r="H83" s="305">
        <f>VLOOKUP(M83,Produit,6)</f>
        <v>0</v>
      </c>
      <c r="I83" s="304">
        <f>IF(VLOOKUP(M83,Produit,32)&lt;&gt;0,VLOOKUP(M83,Produit,32),VLOOKUP(M83,Produit,36))</f>
        <v>0</v>
      </c>
      <c r="J83" s="304">
        <f>IF(G83&lt;0.001,0,G83*I83)</f>
        <v>0</v>
      </c>
      <c r="K83" s="306">
        <f>VLOOKUP(M83,Produit,11)</f>
        <v>0</v>
      </c>
      <c r="L83" s="307">
        <f>IF(G83&lt;0.001,0,J83+(J83*K83))</f>
        <v>0</v>
      </c>
      <c r="M83" s="670"/>
      <c r="N83" s="628"/>
      <c r="O83" s="628"/>
      <c r="P83" s="256">
        <f>VLOOKUP(M83,Produit,10)</f>
        <v>0</v>
      </c>
      <c r="Q83" s="326" t="e">
        <f>IF(N83&lt;&gt;0,N83/VLOOKUP(M83,Produit,10),T83/VLOOKUP(M83,Produit,10))</f>
        <v>#DIV/0!</v>
      </c>
      <c r="R83" s="246"/>
      <c r="S83" s="315">
        <f>IF(AND(M83&lt;&gt;0,O83&lt;&gt;0),O83/VLOOKUP(M83,Produit,9),0)</f>
        <v>0</v>
      </c>
      <c r="T83" s="315">
        <f>ROUNDUP(S83,0)</f>
        <v>0</v>
      </c>
    </row>
    <row r="84" spans="1:20" s="259" customFormat="1" ht="11.25" thickBot="1">
      <c r="A84" s="125">
        <f>VLOOKUP(M83,Produit,3)</f>
        <v>0</v>
      </c>
      <c r="B84" s="722" t="str">
        <f>CONCATENATE(IF(VLOOKUP(M83,Produit,9)=0,"","› "),IF(VLOOKUP(M83,Produit,9)=0,"",IF(N83&lt;&gt;0,N83,T83))," ",IF(VLOOKUP(M83,Produit,9)=0,"",VLOOKUP(M83,Produit,7)),IF(VLOOKUP(M83,Produit,9)=0,""," de "),IF(VLOOKUP(M83,Produit,9)=0,"",VLOOKUP(M83,Produit,9))," ",IF(VLOOKUP(M83,Produit,9)=0,"",VLOOKUP(M83,Produit,6)),IF(VLOOKUP(M83,Produit,9)=0,""," correspond(ent) à "),IF(VLOOKUP(M83,Produit,9)=0,"",IF(N83&lt;&gt;0,N83*VLOOKUP(M83,Produit,9),T83*VLOOKUP(M83,Produit,9)))," ",IF(VLOOKUP(M83,Produit,9)=0,"",VLOOKUP(M83,Produit,6)),IF(VLOOKUP(M83,Produit,9)=0,"","."))</f>
        <v xml:space="preserve">   </v>
      </c>
      <c r="C84" s="722"/>
      <c r="D84" s="722"/>
      <c r="E84" s="722"/>
      <c r="F84" s="722"/>
      <c r="G84" s="308"/>
      <c r="H84" s="309"/>
      <c r="I84" s="308"/>
      <c r="J84" s="308"/>
      <c r="K84" s="310"/>
      <c r="L84" s="311"/>
      <c r="M84" s="670"/>
      <c r="N84" s="628"/>
      <c r="O84" s="628"/>
      <c r="P84" s="256"/>
      <c r="Q84" s="326"/>
      <c r="R84" s="246"/>
      <c r="S84" s="315"/>
      <c r="T84" s="258"/>
    </row>
    <row r="85" spans="1:20" s="259" customFormat="1" ht="31.5" customHeight="1" thickTop="1">
      <c r="A85" s="255" t="str">
        <f>VLOOKUP(M85,Produit,2)</f>
        <v>ISOCELL</v>
      </c>
      <c r="B85" s="819" t="str">
        <f>VLOOKUP(M85,Produit,4)</f>
        <v>› Ecran de sous toiture OMEGA LIGHT 145g 1,5x50m (toit et mur) - Cdt=75m²</v>
      </c>
      <c r="C85" s="819" t="e">
        <f>VLOOKUP(Q85,Produit,4)</f>
        <v>#DIV/0!</v>
      </c>
      <c r="D85" s="819">
        <f>VLOOKUP(R85,Produit,4)</f>
        <v>0</v>
      </c>
      <c r="E85" s="819"/>
      <c r="F85" s="819" t="e">
        <f>VLOOKUP(#REF!,Produit,4)</f>
        <v>#REF!</v>
      </c>
      <c r="G85" s="304">
        <f>IF(N85&lt;&gt;0,N85*VLOOKUP(M85,Produit,9),T85*VLOOKUP(M85,Produit,9))</f>
        <v>0</v>
      </c>
      <c r="H85" s="305">
        <f>VLOOKUP(M85,Produit,6)</f>
        <v>0</v>
      </c>
      <c r="I85" s="304">
        <f>IF(VLOOKUP(M85,Produit,32)&lt;&gt;0,VLOOKUP(M85,Produit,32),VLOOKUP(M85,Produit,36))</f>
        <v>0.84988799999999998</v>
      </c>
      <c r="J85" s="304">
        <f>IF(G85&lt;0.001,0,G85*I85)</f>
        <v>0</v>
      </c>
      <c r="K85" s="306">
        <f>VLOOKUP(M85,Produit,11)</f>
        <v>0.2</v>
      </c>
      <c r="L85" s="307">
        <f>IF(G85&lt;0.001,0,J85+(J85*K85))</f>
        <v>0</v>
      </c>
      <c r="M85" s="670">
        <v>362</v>
      </c>
      <c r="N85" s="628"/>
      <c r="O85" s="628"/>
      <c r="P85" s="256">
        <f>VLOOKUP(M85,Produit,10)</f>
        <v>0</v>
      </c>
      <c r="Q85" s="326" t="e">
        <f>IF(N85&lt;&gt;0,N85/VLOOKUP(M85,Produit,10),T85/VLOOKUP(M85,Produit,10))</f>
        <v>#DIV/0!</v>
      </c>
      <c r="R85" s="246"/>
      <c r="S85" s="315">
        <f>IF(AND(M85&lt;&gt;0,O85&lt;&gt;0),O85/VLOOKUP(M85,Produit,9),0)</f>
        <v>0</v>
      </c>
      <c r="T85" s="315">
        <f>ROUNDUP(S85,0)</f>
        <v>0</v>
      </c>
    </row>
    <row r="86" spans="1:20" s="259" customFormat="1" ht="11.25" thickBot="1">
      <c r="A86" s="125" t="str">
        <f>VLOOKUP(M85,Produit,3)</f>
        <v>2OMELI</v>
      </c>
      <c r="B86" s="722" t="str">
        <f>CONCATENATE(IF(VLOOKUP(M85,Produit,9)=0,"","› "),IF(VLOOKUP(M85,Produit,9)=0,"",IF(N85&lt;&gt;0,N85,T85))," ",IF(VLOOKUP(M85,Produit,9)=0,"",VLOOKUP(M85,Produit,7)),IF(VLOOKUP(M85,Produit,9)=0,""," de "),IF(VLOOKUP(M85,Produit,9)=0,"",VLOOKUP(M85,Produit,9))," ",IF(VLOOKUP(M85,Produit,9)=0,"",VLOOKUP(M85,Produit,6)),IF(VLOOKUP(M85,Produit,9)=0,""," correspond(ent) à "),IF(VLOOKUP(M85,Produit,9)=0,"",IF(N85&lt;&gt;0,N85*VLOOKUP(M85,Produit,9),T85*VLOOKUP(M85,Produit,9)))," ",IF(VLOOKUP(M85,Produit,9)=0,"",VLOOKUP(M85,Produit,6)),IF(VLOOKUP(M85,Produit,9)=0,"","."))</f>
        <v xml:space="preserve">   </v>
      </c>
      <c r="C86" s="722"/>
      <c r="D86" s="722"/>
      <c r="E86" s="722"/>
      <c r="F86" s="722"/>
      <c r="G86" s="308"/>
      <c r="H86" s="309"/>
      <c r="I86" s="308"/>
      <c r="J86" s="308"/>
      <c r="K86" s="310"/>
      <c r="L86" s="311"/>
      <c r="M86" s="670"/>
      <c r="N86" s="628"/>
      <c r="O86" s="628"/>
      <c r="P86" s="256"/>
      <c r="Q86" s="326"/>
      <c r="R86" s="246"/>
      <c r="S86" s="315"/>
      <c r="T86" s="258"/>
    </row>
    <row r="87" spans="1:20" s="259" customFormat="1" ht="31.5" customHeight="1" thickTop="1">
      <c r="A87" s="255" t="str">
        <f>VLOOKUP(M87,Produit,2)</f>
        <v>ISOCELL</v>
      </c>
      <c r="B87" s="819" t="str">
        <f>VLOOKUP(M87,Produit,4)</f>
        <v>› Ecran de sous toiture OMEGA LIGHT 145g 1,5x50m (toit et mur) - Cdt=75m²</v>
      </c>
      <c r="C87" s="819" t="e">
        <f>VLOOKUP(Q87,Produit,4)</f>
        <v>#DIV/0!</v>
      </c>
      <c r="D87" s="819">
        <f>VLOOKUP(R87,Produit,4)</f>
        <v>0</v>
      </c>
      <c r="E87" s="819"/>
      <c r="F87" s="819" t="e">
        <f>VLOOKUP(#REF!,Produit,4)</f>
        <v>#REF!</v>
      </c>
      <c r="G87" s="304">
        <f>IF(N87&lt;&gt;0,N87*VLOOKUP(M87,Produit,9),T87*VLOOKUP(M87,Produit,9))</f>
        <v>0</v>
      </c>
      <c r="H87" s="305">
        <f>VLOOKUP(M87,Produit,6)</f>
        <v>0</v>
      </c>
      <c r="I87" s="304">
        <f>IF(VLOOKUP(M87,Produit,32)&lt;&gt;0,VLOOKUP(M87,Produit,32),VLOOKUP(M87,Produit,36))</f>
        <v>0.84988799999999998</v>
      </c>
      <c r="J87" s="304">
        <f>IF(G87&lt;0.001,0,G87*I87)</f>
        <v>0</v>
      </c>
      <c r="K87" s="306">
        <f>VLOOKUP(M87,Produit,11)</f>
        <v>0.2</v>
      </c>
      <c r="L87" s="307">
        <f>IF(G87&lt;0.001,0,J87+(J87*K87))</f>
        <v>0</v>
      </c>
      <c r="M87" s="670">
        <v>363</v>
      </c>
      <c r="N87" s="628"/>
      <c r="O87" s="628"/>
      <c r="P87" s="256">
        <f>VLOOKUP(M87,Produit,10)</f>
        <v>0</v>
      </c>
      <c r="Q87" s="326" t="e">
        <f>IF(N87&lt;&gt;0,N87/VLOOKUP(M87,Produit,10),T87/VLOOKUP(M87,Produit,10))</f>
        <v>#DIV/0!</v>
      </c>
      <c r="R87" s="246"/>
      <c r="S87" s="315">
        <f>IF(AND(M87&lt;&gt;0,O87&lt;&gt;0),O87/VLOOKUP(M87,Produit,9),0)</f>
        <v>0</v>
      </c>
      <c r="T87" s="315">
        <f>ROUNDUP(S87,0)</f>
        <v>0</v>
      </c>
    </row>
    <row r="88" spans="1:20" s="259" customFormat="1" ht="11.25" thickBot="1">
      <c r="A88" s="125" t="str">
        <f>VLOOKUP(M87,Produit,3)</f>
        <v>2OMELI</v>
      </c>
      <c r="B88" s="722" t="str">
        <f>CONCATENATE(IF(VLOOKUP(M87,Produit,9)=0,"","› "),IF(VLOOKUP(M87,Produit,9)=0,"",IF(N87&lt;&gt;0,N87,T87))," ",IF(VLOOKUP(M87,Produit,9)=0,"",VLOOKUP(M87,Produit,7)),IF(VLOOKUP(M87,Produit,9)=0,""," de "),IF(VLOOKUP(M87,Produit,9)=0,"",VLOOKUP(M87,Produit,9))," ",IF(VLOOKUP(M87,Produit,9)=0,"",VLOOKUP(M87,Produit,6)),IF(VLOOKUP(M87,Produit,9)=0,""," correspond(ent) à "),IF(VLOOKUP(M87,Produit,9)=0,"",IF(N87&lt;&gt;0,N87*VLOOKUP(M87,Produit,9),T87*VLOOKUP(M87,Produit,9)))," ",IF(VLOOKUP(M87,Produit,9)=0,"",VLOOKUP(M87,Produit,6)),IF(VLOOKUP(M87,Produit,9)=0,"","."))</f>
        <v xml:space="preserve">   </v>
      </c>
      <c r="C88" s="722"/>
      <c r="D88" s="722"/>
      <c r="E88" s="722"/>
      <c r="F88" s="722"/>
      <c r="G88" s="308"/>
      <c r="H88" s="309"/>
      <c r="I88" s="308"/>
      <c r="J88" s="308"/>
      <c r="K88" s="310"/>
      <c r="L88" s="311"/>
      <c r="M88" s="670"/>
      <c r="N88" s="628"/>
      <c r="O88" s="628"/>
      <c r="P88" s="256"/>
      <c r="Q88" s="326"/>
      <c r="R88" s="246"/>
      <c r="S88" s="315"/>
      <c r="T88" s="258"/>
    </row>
    <row r="89" spans="1:20" s="259" customFormat="1" ht="31.5" customHeight="1" thickTop="1">
      <c r="A89" s="255" t="str">
        <f>VLOOKUP(M89,Produit,2)</f>
        <v>ISOCELL</v>
      </c>
      <c r="B89" s="819" t="str">
        <f>VLOOKUP(M89,Produit,4)</f>
        <v>› Ecran de sous toiture OMEGA LIGHT 145g 1,5x50m (toit et mur) - Cdt=75m²</v>
      </c>
      <c r="C89" s="819" t="e">
        <f>VLOOKUP(Q89,Produit,4)</f>
        <v>#DIV/0!</v>
      </c>
      <c r="D89" s="819">
        <f>VLOOKUP(R89,Produit,4)</f>
        <v>0</v>
      </c>
      <c r="E89" s="819"/>
      <c r="F89" s="819" t="e">
        <f>VLOOKUP(#REF!,Produit,4)</f>
        <v>#REF!</v>
      </c>
      <c r="G89" s="304">
        <f>IF(N89&lt;&gt;0,N89*VLOOKUP(M89,Produit,9),T89*VLOOKUP(M89,Produit,9))</f>
        <v>0</v>
      </c>
      <c r="H89" s="305">
        <f>VLOOKUP(M89,Produit,6)</f>
        <v>0</v>
      </c>
      <c r="I89" s="304">
        <f>IF(VLOOKUP(M89,Produit,32)&lt;&gt;0,VLOOKUP(M89,Produit,32),VLOOKUP(M89,Produit,36))</f>
        <v>0.84988799999999998</v>
      </c>
      <c r="J89" s="304">
        <f>IF(G89&lt;0.001,0,G89*I89)</f>
        <v>0</v>
      </c>
      <c r="K89" s="306">
        <f>VLOOKUP(M89,Produit,11)</f>
        <v>0.2</v>
      </c>
      <c r="L89" s="307">
        <f>IF(G89&lt;0.001,0,J89+(J89*K89))</f>
        <v>0</v>
      </c>
      <c r="M89" s="670">
        <v>364</v>
      </c>
      <c r="N89" s="628"/>
      <c r="O89" s="628"/>
      <c r="P89" s="256">
        <f>VLOOKUP(M89,Produit,10)</f>
        <v>0</v>
      </c>
      <c r="Q89" s="326" t="e">
        <f>IF(N89&lt;&gt;0,N89/VLOOKUP(M89,Produit,10),T89/VLOOKUP(M89,Produit,10))</f>
        <v>#DIV/0!</v>
      </c>
      <c r="R89" s="246"/>
      <c r="S89" s="315">
        <f>IF(AND(M89&lt;&gt;0,O89&lt;&gt;0),O89/VLOOKUP(M89,Produit,9),0)</f>
        <v>0</v>
      </c>
      <c r="T89" s="315">
        <f>ROUNDUP(S89,0)</f>
        <v>0</v>
      </c>
    </row>
    <row r="90" spans="1:20" s="259" customFormat="1" ht="11.25" thickBot="1">
      <c r="A90" s="125" t="str">
        <f>VLOOKUP(M89,Produit,3)</f>
        <v>2OMELI</v>
      </c>
      <c r="B90" s="722" t="str">
        <f>CONCATENATE(IF(VLOOKUP(M89,Produit,9)=0,"","› "),IF(VLOOKUP(M89,Produit,9)=0,"",IF(N89&lt;&gt;0,N89,T89))," ",IF(VLOOKUP(M89,Produit,9)=0,"",VLOOKUP(M89,Produit,7)),IF(VLOOKUP(M89,Produit,9)=0,""," de "),IF(VLOOKUP(M89,Produit,9)=0,"",VLOOKUP(M89,Produit,9))," ",IF(VLOOKUP(M89,Produit,9)=0,"",VLOOKUP(M89,Produit,6)),IF(VLOOKUP(M89,Produit,9)=0,""," correspond(ent) à "),IF(VLOOKUP(M89,Produit,9)=0,"",IF(N89&lt;&gt;0,N89*VLOOKUP(M89,Produit,9),T89*VLOOKUP(M89,Produit,9)))," ",IF(VLOOKUP(M89,Produit,9)=0,"",VLOOKUP(M89,Produit,6)),IF(VLOOKUP(M89,Produit,9)=0,"","."))</f>
        <v xml:space="preserve">   </v>
      </c>
      <c r="C90" s="722"/>
      <c r="D90" s="722"/>
      <c r="E90" s="722"/>
      <c r="F90" s="722"/>
      <c r="G90" s="308"/>
      <c r="H90" s="309"/>
      <c r="I90" s="308"/>
      <c r="J90" s="308"/>
      <c r="K90" s="310"/>
      <c r="L90" s="311"/>
      <c r="M90" s="670"/>
      <c r="N90" s="628"/>
      <c r="O90" s="628"/>
      <c r="P90" s="256"/>
      <c r="Q90" s="326"/>
      <c r="R90" s="246"/>
      <c r="S90" s="315"/>
      <c r="T90" s="258"/>
    </row>
    <row r="91" spans="1:20" s="259" customFormat="1" ht="31.5" customHeight="1" thickTop="1">
      <c r="A91" s="255" t="str">
        <f>VLOOKUP(M91,Produit,2)</f>
        <v>ISOCELL</v>
      </c>
      <c r="B91" s="819" t="str">
        <f>VLOOKUP(M91,Produit,4)</f>
        <v>› Ecran de sous toiture OMEGA LIGHT 145g 1,5x50m (toit et mur) - Cdt=75m²</v>
      </c>
      <c r="C91" s="819" t="e">
        <f>VLOOKUP(Q91,Produit,4)</f>
        <v>#DIV/0!</v>
      </c>
      <c r="D91" s="819">
        <f>VLOOKUP(R91,Produit,4)</f>
        <v>0</v>
      </c>
      <c r="E91" s="819"/>
      <c r="F91" s="819" t="e">
        <f>VLOOKUP(#REF!,Produit,4)</f>
        <v>#REF!</v>
      </c>
      <c r="G91" s="304">
        <f>IF(N91&lt;&gt;0,N91*VLOOKUP(M91,Produit,9),T91*VLOOKUP(M91,Produit,9))</f>
        <v>0</v>
      </c>
      <c r="H91" s="305">
        <f>VLOOKUP(M91,Produit,6)</f>
        <v>0</v>
      </c>
      <c r="I91" s="304">
        <f>IF(VLOOKUP(M91,Produit,32)&lt;&gt;0,VLOOKUP(M91,Produit,32),VLOOKUP(M91,Produit,36))</f>
        <v>0.84988799999999998</v>
      </c>
      <c r="J91" s="304">
        <f>IF(G91&lt;0.001,0,G91*I91)</f>
        <v>0</v>
      </c>
      <c r="K91" s="306">
        <f>VLOOKUP(M91,Produit,11)</f>
        <v>0.2</v>
      </c>
      <c r="L91" s="307">
        <f>IF(G91&lt;0.001,0,J91+(J91*K91))</f>
        <v>0</v>
      </c>
      <c r="M91" s="670">
        <v>365</v>
      </c>
      <c r="N91" s="628"/>
      <c r="O91" s="628"/>
      <c r="P91" s="256">
        <f>VLOOKUP(M91,Produit,10)</f>
        <v>0</v>
      </c>
      <c r="Q91" s="326" t="e">
        <f>IF(N91&lt;&gt;0,N91/VLOOKUP(M91,Produit,10),T91/VLOOKUP(M91,Produit,10))</f>
        <v>#DIV/0!</v>
      </c>
      <c r="R91" s="246"/>
      <c r="S91" s="315">
        <f>IF(AND(M91&lt;&gt;0,O91&lt;&gt;0),O91/VLOOKUP(M91,Produit,9),0)</f>
        <v>0</v>
      </c>
      <c r="T91" s="315">
        <f>ROUNDUP(S91,0)</f>
        <v>0</v>
      </c>
    </row>
    <row r="92" spans="1:20" s="259" customFormat="1" ht="11.25" thickBot="1">
      <c r="A92" s="125" t="str">
        <f>VLOOKUP(M91,Produit,3)</f>
        <v>2OMELI</v>
      </c>
      <c r="B92" s="722" t="str">
        <f>CONCATENATE(IF(VLOOKUP(M91,Produit,9)=0,"","› "),IF(VLOOKUP(M91,Produit,9)=0,"",IF(N91&lt;&gt;0,N91,T91))," ",IF(VLOOKUP(M91,Produit,9)=0,"",VLOOKUP(M91,Produit,7)),IF(VLOOKUP(M91,Produit,9)=0,""," de "),IF(VLOOKUP(M91,Produit,9)=0,"",VLOOKUP(M91,Produit,9))," ",IF(VLOOKUP(M91,Produit,9)=0,"",VLOOKUP(M91,Produit,6)),IF(VLOOKUP(M91,Produit,9)=0,""," correspond(ent) à "),IF(VLOOKUP(M91,Produit,9)=0,"",IF(N91&lt;&gt;0,N91*VLOOKUP(M91,Produit,9),T91*VLOOKUP(M91,Produit,9)))," ",IF(VLOOKUP(M91,Produit,9)=0,"",VLOOKUP(M91,Produit,6)),IF(VLOOKUP(M91,Produit,9)=0,"","."))</f>
        <v xml:space="preserve">   </v>
      </c>
      <c r="C92" s="722"/>
      <c r="D92" s="722"/>
      <c r="E92" s="722"/>
      <c r="F92" s="722"/>
      <c r="G92" s="308"/>
      <c r="H92" s="309"/>
      <c r="I92" s="308"/>
      <c r="J92" s="308"/>
      <c r="K92" s="310"/>
      <c r="L92" s="311"/>
      <c r="M92" s="670"/>
      <c r="N92" s="628"/>
      <c r="O92" s="628"/>
      <c r="P92" s="256"/>
      <c r="Q92" s="326"/>
      <c r="R92" s="246"/>
      <c r="S92" s="315"/>
      <c r="T92" s="258"/>
    </row>
    <row r="93" spans="1:20" s="259" customFormat="1" ht="31.5" customHeight="1" thickTop="1">
      <c r="A93" s="255" t="str">
        <f>VLOOKUP(M93,Produit,2)</f>
        <v>ISOCELL</v>
      </c>
      <c r="B93" s="819" t="str">
        <f>VLOOKUP(M93,Produit,4)</f>
        <v>› Ecran de sous toiture OMEGA LIGHT 145g 1,5x50m (toit et mur) - Cdt=75m²</v>
      </c>
      <c r="C93" s="819" t="e">
        <f>VLOOKUP(Q93,Produit,4)</f>
        <v>#DIV/0!</v>
      </c>
      <c r="D93" s="819">
        <f>VLOOKUP(R93,Produit,4)</f>
        <v>0</v>
      </c>
      <c r="E93" s="819"/>
      <c r="F93" s="819" t="e">
        <f>VLOOKUP(#REF!,Produit,4)</f>
        <v>#REF!</v>
      </c>
      <c r="G93" s="304">
        <f>IF(N93&lt;&gt;0,N93*VLOOKUP(M93,Produit,9),T93*VLOOKUP(M93,Produit,9))</f>
        <v>0</v>
      </c>
      <c r="H93" s="305">
        <f>VLOOKUP(M93,Produit,6)</f>
        <v>0</v>
      </c>
      <c r="I93" s="304">
        <f>IF(VLOOKUP(M93,Produit,32)&lt;&gt;0,VLOOKUP(M93,Produit,32),VLOOKUP(M93,Produit,36))</f>
        <v>0.84988799999999998</v>
      </c>
      <c r="J93" s="304">
        <f>IF(G93&lt;0.001,0,G93*I93)</f>
        <v>0</v>
      </c>
      <c r="K93" s="306">
        <f>VLOOKUP(M93,Produit,11)</f>
        <v>0.2</v>
      </c>
      <c r="L93" s="307">
        <f>IF(G93&lt;0.001,0,J93+(J93*K93))</f>
        <v>0</v>
      </c>
      <c r="M93" s="670">
        <v>366</v>
      </c>
      <c r="N93" s="628"/>
      <c r="O93" s="628"/>
      <c r="P93" s="256">
        <f>VLOOKUP(M93,Produit,10)</f>
        <v>0</v>
      </c>
      <c r="Q93" s="326" t="e">
        <f>IF(N93&lt;&gt;0,N93/VLOOKUP(M93,Produit,10),T93/VLOOKUP(M93,Produit,10))</f>
        <v>#DIV/0!</v>
      </c>
      <c r="R93" s="246"/>
      <c r="S93" s="315">
        <f>IF(AND(M93&lt;&gt;0,O93&lt;&gt;0),O93/VLOOKUP(M93,Produit,9),0)</f>
        <v>0</v>
      </c>
      <c r="T93" s="315">
        <f>ROUNDUP(S93,0)</f>
        <v>0</v>
      </c>
    </row>
    <row r="94" spans="1:20" s="259" customFormat="1" ht="11.25" thickBot="1">
      <c r="A94" s="125" t="str">
        <f>VLOOKUP(M93,Produit,3)</f>
        <v>2OMELI</v>
      </c>
      <c r="B94" s="722" t="str">
        <f>CONCATENATE(IF(VLOOKUP(M93,Produit,9)=0,"","› "),IF(VLOOKUP(M93,Produit,9)=0,"",IF(N93&lt;&gt;0,N93,T93))," ",IF(VLOOKUP(M93,Produit,9)=0,"",VLOOKUP(M93,Produit,7)),IF(VLOOKUP(M93,Produit,9)=0,""," de "),IF(VLOOKUP(M93,Produit,9)=0,"",VLOOKUP(M93,Produit,9))," ",IF(VLOOKUP(M93,Produit,9)=0,"",VLOOKUP(M93,Produit,6)),IF(VLOOKUP(M93,Produit,9)=0,""," correspond(ent) à "),IF(VLOOKUP(M93,Produit,9)=0,"",IF(N93&lt;&gt;0,N93*VLOOKUP(M93,Produit,9),T93*VLOOKUP(M93,Produit,9)))," ",IF(VLOOKUP(M93,Produit,9)=0,"",VLOOKUP(M93,Produit,6)),IF(VLOOKUP(M93,Produit,9)=0,"","."))</f>
        <v xml:space="preserve">   </v>
      </c>
      <c r="C94" s="722"/>
      <c r="D94" s="722"/>
      <c r="E94" s="722"/>
      <c r="F94" s="722"/>
      <c r="G94" s="308"/>
      <c r="H94" s="309"/>
      <c r="I94" s="308"/>
      <c r="J94" s="308"/>
      <c r="K94" s="310"/>
      <c r="L94" s="311"/>
      <c r="M94" s="670"/>
      <c r="N94" s="628"/>
      <c r="O94" s="628"/>
      <c r="P94" s="256"/>
      <c r="Q94" s="326"/>
      <c r="R94" s="246"/>
      <c r="S94" s="315"/>
      <c r="T94" s="258"/>
    </row>
    <row r="95" spans="1:20" s="259" customFormat="1" ht="31.5" customHeight="1" thickTop="1">
      <c r="A95" s="255" t="str">
        <f>VLOOKUP(M95,Produit,2)</f>
        <v>ISOCELL</v>
      </c>
      <c r="B95" s="819" t="str">
        <f>VLOOKUP(M95,Produit,4)</f>
        <v>› Ecran de sous toiture OMEGA LIGHT 145g 1,5x50m (toit et mur) - Cdt=75m²</v>
      </c>
      <c r="C95" s="819" t="e">
        <f>VLOOKUP(Q95,Produit,4)</f>
        <v>#DIV/0!</v>
      </c>
      <c r="D95" s="819">
        <f>VLOOKUP(R95,Produit,4)</f>
        <v>0</v>
      </c>
      <c r="E95" s="819"/>
      <c r="F95" s="819" t="e">
        <f>VLOOKUP(#REF!,Produit,4)</f>
        <v>#REF!</v>
      </c>
      <c r="G95" s="304">
        <f>IF(N95&lt;&gt;0,N95*VLOOKUP(M95,Produit,9),T95*VLOOKUP(M95,Produit,9))</f>
        <v>0</v>
      </c>
      <c r="H95" s="305">
        <f>VLOOKUP(M95,Produit,6)</f>
        <v>0</v>
      </c>
      <c r="I95" s="304">
        <f>IF(VLOOKUP(M95,Produit,32)&lt;&gt;0,VLOOKUP(M95,Produit,32),VLOOKUP(M95,Produit,36))</f>
        <v>0.84988799999999998</v>
      </c>
      <c r="J95" s="304">
        <f>IF(G95&lt;0.001,0,G95*I95)</f>
        <v>0</v>
      </c>
      <c r="K95" s="306">
        <f>VLOOKUP(M95,Produit,11)</f>
        <v>0.2</v>
      </c>
      <c r="L95" s="307">
        <f>IF(G95&lt;0.001,0,J95+(J95*K95))</f>
        <v>0</v>
      </c>
      <c r="M95" s="670">
        <v>367</v>
      </c>
      <c r="N95" s="628"/>
      <c r="O95" s="628"/>
      <c r="P95" s="256">
        <f>VLOOKUP(M95,Produit,10)</f>
        <v>0</v>
      </c>
      <c r="Q95" s="326" t="e">
        <f>IF(N95&lt;&gt;0,N95/VLOOKUP(M95,Produit,10),T95/VLOOKUP(M95,Produit,10))</f>
        <v>#DIV/0!</v>
      </c>
      <c r="R95" s="246"/>
      <c r="S95" s="315">
        <f>IF(AND(M95&lt;&gt;0,O95&lt;&gt;0),O95/VLOOKUP(M95,Produit,9),0)</f>
        <v>0</v>
      </c>
      <c r="T95" s="315">
        <f>ROUNDUP(S95,0)</f>
        <v>0</v>
      </c>
    </row>
    <row r="96" spans="1:20" s="259" customFormat="1" ht="11.25" thickBot="1">
      <c r="A96" s="125" t="str">
        <f>VLOOKUP(M95,Produit,3)</f>
        <v>2OMELI</v>
      </c>
      <c r="B96" s="722" t="str">
        <f>CONCATENATE(IF(VLOOKUP(M95,Produit,9)=0,"","› "),IF(VLOOKUP(M95,Produit,9)=0,"",IF(N95&lt;&gt;0,N95,T95))," ",IF(VLOOKUP(M95,Produit,9)=0,"",VLOOKUP(M95,Produit,7)),IF(VLOOKUP(M95,Produit,9)=0,""," de "),IF(VLOOKUP(M95,Produit,9)=0,"",VLOOKUP(M95,Produit,9))," ",IF(VLOOKUP(M95,Produit,9)=0,"",VLOOKUP(M95,Produit,6)),IF(VLOOKUP(M95,Produit,9)=0,""," correspond(ent) à "),IF(VLOOKUP(M95,Produit,9)=0,"",IF(N95&lt;&gt;0,N95*VLOOKUP(M95,Produit,9),T95*VLOOKUP(M95,Produit,9)))," ",IF(VLOOKUP(M95,Produit,9)=0,"",VLOOKUP(M95,Produit,6)),IF(VLOOKUP(M95,Produit,9)=0,"","."))</f>
        <v xml:space="preserve">   </v>
      </c>
      <c r="C96" s="722"/>
      <c r="D96" s="722"/>
      <c r="E96" s="722"/>
      <c r="F96" s="722"/>
      <c r="G96" s="308"/>
      <c r="H96" s="309"/>
      <c r="I96" s="308"/>
      <c r="J96" s="308"/>
      <c r="K96" s="310"/>
      <c r="L96" s="311"/>
      <c r="M96" s="670"/>
      <c r="N96" s="628"/>
      <c r="O96" s="628"/>
      <c r="P96" s="256"/>
      <c r="Q96" s="326"/>
      <c r="R96" s="246"/>
      <c r="S96" s="315"/>
      <c r="T96" s="258"/>
    </row>
    <row r="97" spans="1:20" s="259" customFormat="1" ht="31.5" customHeight="1" thickTop="1">
      <c r="A97" s="255" t="str">
        <f>VLOOKUP(M97,Produit,2)</f>
        <v>ISOCELL</v>
      </c>
      <c r="B97" s="819" t="str">
        <f>VLOOKUP(M97,Produit,4)</f>
        <v>› Ecran de sous toiture OMEGA LIGHT 145g 1,5x50m (toit et mur) - Cdt=75m²</v>
      </c>
      <c r="C97" s="819" t="e">
        <f>VLOOKUP(Q97,Produit,4)</f>
        <v>#DIV/0!</v>
      </c>
      <c r="D97" s="819">
        <f>VLOOKUP(R97,Produit,4)</f>
        <v>0</v>
      </c>
      <c r="E97" s="819"/>
      <c r="F97" s="819" t="e">
        <f>VLOOKUP(#REF!,Produit,4)</f>
        <v>#REF!</v>
      </c>
      <c r="G97" s="304">
        <f>IF(N97&lt;&gt;0,N97*VLOOKUP(M97,Produit,9),T97*VLOOKUP(M97,Produit,9))</f>
        <v>0</v>
      </c>
      <c r="H97" s="305">
        <f>VLOOKUP(M97,Produit,6)</f>
        <v>0</v>
      </c>
      <c r="I97" s="304">
        <f>IF(VLOOKUP(M97,Produit,32)&lt;&gt;0,VLOOKUP(M97,Produit,32),VLOOKUP(M97,Produit,36))</f>
        <v>0.84988799999999998</v>
      </c>
      <c r="J97" s="304">
        <f>IF(G97&lt;0.001,0,G97*I97)</f>
        <v>0</v>
      </c>
      <c r="K97" s="306">
        <f>VLOOKUP(M97,Produit,11)</f>
        <v>0.2</v>
      </c>
      <c r="L97" s="307">
        <f>IF(G97&lt;0.001,0,J97+(J97*K97))</f>
        <v>0</v>
      </c>
      <c r="M97" s="670">
        <v>368</v>
      </c>
      <c r="N97" s="628"/>
      <c r="O97" s="628"/>
      <c r="P97" s="256">
        <f>VLOOKUP(M97,Produit,10)</f>
        <v>0</v>
      </c>
      <c r="Q97" s="326" t="e">
        <f>IF(N97&lt;&gt;0,N97/VLOOKUP(M97,Produit,10),T97/VLOOKUP(M97,Produit,10))</f>
        <v>#DIV/0!</v>
      </c>
      <c r="R97" s="246"/>
      <c r="S97" s="315">
        <f>IF(AND(M97&lt;&gt;0,O97&lt;&gt;0),O97/VLOOKUP(M97,Produit,9),0)</f>
        <v>0</v>
      </c>
      <c r="T97" s="315">
        <f>ROUNDUP(S97,0)</f>
        <v>0</v>
      </c>
    </row>
    <row r="98" spans="1:20" s="259" customFormat="1" ht="11.25" thickBot="1">
      <c r="A98" s="125" t="str">
        <f>VLOOKUP(M97,Produit,3)</f>
        <v>2OMELI</v>
      </c>
      <c r="B98" s="722" t="str">
        <f>CONCATENATE(IF(VLOOKUP(M97,Produit,9)=0,"","› "),IF(VLOOKUP(M97,Produit,9)=0,"",IF(N97&lt;&gt;0,N97,T97))," ",IF(VLOOKUP(M97,Produit,9)=0,"",VLOOKUP(M97,Produit,7)),IF(VLOOKUP(M97,Produit,9)=0,""," de "),IF(VLOOKUP(M97,Produit,9)=0,"",VLOOKUP(M97,Produit,9))," ",IF(VLOOKUP(M97,Produit,9)=0,"",VLOOKUP(M97,Produit,6)),IF(VLOOKUP(M97,Produit,9)=0,""," correspond(ent) à "),IF(VLOOKUP(M97,Produit,9)=0,"",IF(N97&lt;&gt;0,N97*VLOOKUP(M97,Produit,9),T97*VLOOKUP(M97,Produit,9)))," ",IF(VLOOKUP(M97,Produit,9)=0,"",VLOOKUP(M97,Produit,6)),IF(VLOOKUP(M97,Produit,9)=0,"","."))</f>
        <v xml:space="preserve">   </v>
      </c>
      <c r="C98" s="722"/>
      <c r="D98" s="722"/>
      <c r="E98" s="722"/>
      <c r="F98" s="722"/>
      <c r="G98" s="308"/>
      <c r="H98" s="309"/>
      <c r="I98" s="308"/>
      <c r="J98" s="308"/>
      <c r="K98" s="310"/>
      <c r="L98" s="311"/>
      <c r="M98" s="670"/>
      <c r="N98" s="628"/>
      <c r="O98" s="628"/>
      <c r="P98" s="256"/>
      <c r="Q98" s="326"/>
      <c r="R98" s="246"/>
      <c r="S98" s="315"/>
      <c r="T98" s="258"/>
    </row>
    <row r="99" spans="1:20" s="259" customFormat="1" ht="31.5" customHeight="1" thickTop="1">
      <c r="A99" s="255" t="str">
        <f>VLOOKUP(M99,Produit,2)</f>
        <v>ISOCELL</v>
      </c>
      <c r="B99" s="819" t="str">
        <f>VLOOKUP(M99,Produit,4)</f>
        <v>› Ecran de sous toiture OMEGA LIGHT 145g 1,5x50m (toit et mur) - Cdt=75m²</v>
      </c>
      <c r="C99" s="819" t="e">
        <f>VLOOKUP(Q99,Produit,4)</f>
        <v>#DIV/0!</v>
      </c>
      <c r="D99" s="819">
        <f>VLOOKUP(R99,Produit,4)</f>
        <v>0</v>
      </c>
      <c r="E99" s="819"/>
      <c r="F99" s="819" t="e">
        <f>VLOOKUP(#REF!,Produit,4)</f>
        <v>#REF!</v>
      </c>
      <c r="G99" s="304">
        <f>IF(N99&lt;&gt;0,N99*VLOOKUP(M99,Produit,9),T99*VLOOKUP(M99,Produit,9))</f>
        <v>0</v>
      </c>
      <c r="H99" s="305">
        <f>VLOOKUP(M99,Produit,6)</f>
        <v>0</v>
      </c>
      <c r="I99" s="304">
        <f>IF(VLOOKUP(M99,Produit,32)&lt;&gt;0,VLOOKUP(M99,Produit,32),VLOOKUP(M99,Produit,36))</f>
        <v>0.84988799999999998</v>
      </c>
      <c r="J99" s="304">
        <f>IF(G99&lt;0.001,0,G99*I99)</f>
        <v>0</v>
      </c>
      <c r="K99" s="306">
        <f>VLOOKUP(M99,Produit,11)</f>
        <v>0.2</v>
      </c>
      <c r="L99" s="307">
        <f>IF(G99&lt;0.001,0,J99+(J99*K99))</f>
        <v>0</v>
      </c>
      <c r="M99" s="670">
        <v>369</v>
      </c>
      <c r="N99" s="628"/>
      <c r="O99" s="628"/>
      <c r="P99" s="256">
        <f>VLOOKUP(M99,Produit,10)</f>
        <v>0</v>
      </c>
      <c r="Q99" s="326" t="e">
        <f>IF(N99&lt;&gt;0,N99/VLOOKUP(M99,Produit,10),T99/VLOOKUP(M99,Produit,10))</f>
        <v>#DIV/0!</v>
      </c>
      <c r="R99" s="246"/>
      <c r="S99" s="315">
        <f>IF(AND(M99&lt;&gt;0,O99&lt;&gt;0),O99/VLOOKUP(M99,Produit,9),0)</f>
        <v>0</v>
      </c>
      <c r="T99" s="315">
        <f>ROUNDUP(S99,0)</f>
        <v>0</v>
      </c>
    </row>
    <row r="100" spans="1:20" s="259" customFormat="1" ht="11.25" thickBot="1">
      <c r="A100" s="125" t="str">
        <f>VLOOKUP(M99,Produit,3)</f>
        <v>2OMELI</v>
      </c>
      <c r="B100" s="722" t="str">
        <f>CONCATENATE(IF(VLOOKUP(M99,Produit,9)=0,"","› "),IF(VLOOKUP(M99,Produit,9)=0,"",IF(N99&lt;&gt;0,N99,T99))," ",IF(VLOOKUP(M99,Produit,9)=0,"",VLOOKUP(M99,Produit,7)),IF(VLOOKUP(M99,Produit,9)=0,""," de "),IF(VLOOKUP(M99,Produit,9)=0,"",VLOOKUP(M99,Produit,9))," ",IF(VLOOKUP(M99,Produit,9)=0,"",VLOOKUP(M99,Produit,6)),IF(VLOOKUP(M99,Produit,9)=0,""," correspond(ent) à "),IF(VLOOKUP(M99,Produit,9)=0,"",IF(N99&lt;&gt;0,N99*VLOOKUP(M99,Produit,9),T99*VLOOKUP(M99,Produit,9)))," ",IF(VLOOKUP(M99,Produit,9)=0,"",VLOOKUP(M99,Produit,6)),IF(VLOOKUP(M99,Produit,9)=0,"","."))</f>
        <v xml:space="preserve">   </v>
      </c>
      <c r="C100" s="722"/>
      <c r="D100" s="722"/>
      <c r="E100" s="722"/>
      <c r="F100" s="722"/>
      <c r="G100" s="308"/>
      <c r="H100" s="309"/>
      <c r="I100" s="308"/>
      <c r="J100" s="308"/>
      <c r="K100" s="310"/>
      <c r="L100" s="311"/>
      <c r="M100" s="670"/>
      <c r="N100" s="628"/>
      <c r="O100" s="628"/>
      <c r="P100" s="256"/>
      <c r="Q100" s="326"/>
      <c r="R100" s="246"/>
      <c r="S100" s="315"/>
      <c r="T100" s="258"/>
    </row>
    <row r="101" spans="1:20" s="259" customFormat="1" ht="31.5" customHeight="1" thickTop="1">
      <c r="A101" s="255" t="str">
        <f>VLOOKUP(M101,Produit,2)</f>
        <v>ISOCELL</v>
      </c>
      <c r="B101" s="819" t="str">
        <f>VLOOKUP(M101,Produit,4)</f>
        <v>› Ecran de sous toiture OMEGA LIGHT 145g 1,5x50m (toit et mur) - Cdt=75m²</v>
      </c>
      <c r="C101" s="819" t="e">
        <f>VLOOKUP(Q101,Produit,4)</f>
        <v>#DIV/0!</v>
      </c>
      <c r="D101" s="819">
        <f>VLOOKUP(R101,Produit,4)</f>
        <v>0</v>
      </c>
      <c r="E101" s="819"/>
      <c r="F101" s="819" t="e">
        <f>VLOOKUP(#REF!,Produit,4)</f>
        <v>#REF!</v>
      </c>
      <c r="G101" s="304">
        <f>IF(N101&lt;&gt;0,N101*VLOOKUP(M101,Produit,9),T101*VLOOKUP(M101,Produit,9))</f>
        <v>0</v>
      </c>
      <c r="H101" s="305">
        <f>VLOOKUP(M101,Produit,6)</f>
        <v>0</v>
      </c>
      <c r="I101" s="304">
        <f>IF(VLOOKUP(M101,Produit,32)&lt;&gt;0,VLOOKUP(M101,Produit,32),VLOOKUP(M101,Produit,36))</f>
        <v>0.84988799999999998</v>
      </c>
      <c r="J101" s="304">
        <f>IF(G101&lt;0.001,0,G101*I101)</f>
        <v>0</v>
      </c>
      <c r="K101" s="306">
        <f>VLOOKUP(M101,Produit,11)</f>
        <v>0.2</v>
      </c>
      <c r="L101" s="307">
        <f>IF(G101&lt;0.001,0,J101+(J101*K101))</f>
        <v>0</v>
      </c>
      <c r="M101" s="670">
        <v>370</v>
      </c>
      <c r="N101" s="628"/>
      <c r="O101" s="628"/>
      <c r="P101" s="256">
        <f>VLOOKUP(M101,Produit,10)</f>
        <v>0</v>
      </c>
      <c r="Q101" s="326" t="e">
        <f>IF(N101&lt;&gt;0,N101/VLOOKUP(M101,Produit,10),T101/VLOOKUP(M101,Produit,10))</f>
        <v>#DIV/0!</v>
      </c>
      <c r="R101" s="246"/>
      <c r="S101" s="315">
        <f>IF(AND(M101&lt;&gt;0,O101&lt;&gt;0),O101/VLOOKUP(M101,Produit,9),0)</f>
        <v>0</v>
      </c>
      <c r="T101" s="315">
        <f>ROUNDUP(S101,0)</f>
        <v>0</v>
      </c>
    </row>
    <row r="102" spans="1:20" s="259" customFormat="1" ht="11.25" thickBot="1">
      <c r="A102" s="125" t="str">
        <f>VLOOKUP(M101,Produit,3)</f>
        <v>2OMELI</v>
      </c>
      <c r="B102" s="722" t="str">
        <f>CONCATENATE(IF(VLOOKUP(M101,Produit,9)=0,"","› "),IF(VLOOKUP(M101,Produit,9)=0,"",IF(N101&lt;&gt;0,N101,T101))," ",IF(VLOOKUP(M101,Produit,9)=0,"",VLOOKUP(M101,Produit,7)),IF(VLOOKUP(M101,Produit,9)=0,""," de "),IF(VLOOKUP(M101,Produit,9)=0,"",VLOOKUP(M101,Produit,9))," ",IF(VLOOKUP(M101,Produit,9)=0,"",VLOOKUP(M101,Produit,6)),IF(VLOOKUP(M101,Produit,9)=0,""," correspond(ent) à "),IF(VLOOKUP(M101,Produit,9)=0,"",IF(N101&lt;&gt;0,N101*VLOOKUP(M101,Produit,9),T101*VLOOKUP(M101,Produit,9)))," ",IF(VLOOKUP(M101,Produit,9)=0,"",VLOOKUP(M101,Produit,6)),IF(VLOOKUP(M101,Produit,9)=0,"","."))</f>
        <v xml:space="preserve">   </v>
      </c>
      <c r="C102" s="722"/>
      <c r="D102" s="722"/>
      <c r="E102" s="722"/>
      <c r="F102" s="722"/>
      <c r="G102" s="308"/>
      <c r="H102" s="309"/>
      <c r="I102" s="308"/>
      <c r="J102" s="308"/>
      <c r="K102" s="310"/>
      <c r="L102" s="311"/>
      <c r="M102" s="670"/>
      <c r="N102" s="628"/>
      <c r="O102" s="628"/>
      <c r="P102" s="256"/>
      <c r="Q102" s="326"/>
      <c r="R102" s="246"/>
      <c r="S102" s="315"/>
      <c r="T102" s="258"/>
    </row>
    <row r="103" spans="1:20" s="259" customFormat="1" ht="31.5" customHeight="1" thickTop="1">
      <c r="A103" s="255">
        <f>VLOOKUP(M103,Produit,2)</f>
        <v>0</v>
      </c>
      <c r="B103" s="819">
        <f>VLOOKUP(M103,Produit,4)</f>
        <v>0</v>
      </c>
      <c r="C103" s="819" t="e">
        <f>VLOOKUP(Q103,Produit,4)</f>
        <v>#DIV/0!</v>
      </c>
      <c r="D103" s="819">
        <f>VLOOKUP(R103,Produit,4)</f>
        <v>0</v>
      </c>
      <c r="E103" s="819"/>
      <c r="F103" s="819" t="e">
        <f>VLOOKUP(#REF!,Produit,4)</f>
        <v>#REF!</v>
      </c>
      <c r="G103" s="304">
        <f>IF(N103&lt;&gt;0,N103*VLOOKUP(M103,Produit,9),T103*VLOOKUP(M103,Produit,9))</f>
        <v>0</v>
      </c>
      <c r="H103" s="305">
        <f>VLOOKUP(M103,Produit,6)</f>
        <v>0</v>
      </c>
      <c r="I103" s="304">
        <f>IF(VLOOKUP(M103,Produit,32)&lt;&gt;0,VLOOKUP(M103,Produit,32),VLOOKUP(M103,Produit,36))</f>
        <v>0</v>
      </c>
      <c r="J103" s="304">
        <f>IF(G103&lt;0.001,0,G103*I103)</f>
        <v>0</v>
      </c>
      <c r="K103" s="306">
        <f>VLOOKUP(M103,Produit,11)</f>
        <v>0</v>
      </c>
      <c r="L103" s="307">
        <f>IF(G103&lt;0.001,0,J103+(J103*K103))</f>
        <v>0</v>
      </c>
      <c r="M103" s="670"/>
      <c r="N103" s="628"/>
      <c r="O103" s="628"/>
      <c r="P103" s="256">
        <f>VLOOKUP(M103,Produit,10)</f>
        <v>0</v>
      </c>
      <c r="Q103" s="326" t="e">
        <f>IF(N103&lt;&gt;0,N103/VLOOKUP(M103,Produit,10),T103/VLOOKUP(M103,Produit,10))</f>
        <v>#DIV/0!</v>
      </c>
      <c r="R103" s="246"/>
      <c r="S103" s="315">
        <f>IF(AND(M103&lt;&gt;0,O103&lt;&gt;0),O103/VLOOKUP(M103,Produit,9),0)</f>
        <v>0</v>
      </c>
      <c r="T103" s="315">
        <f>ROUNDUP(S103,0)</f>
        <v>0</v>
      </c>
    </row>
    <row r="104" spans="1:20" s="259" customFormat="1" ht="11.25" thickBot="1">
      <c r="A104" s="125">
        <f>VLOOKUP(M103,Produit,3)</f>
        <v>0</v>
      </c>
      <c r="B104" s="722" t="str">
        <f>CONCATENATE(IF(VLOOKUP(M103,Produit,9)=0,"","› "),IF(VLOOKUP(M103,Produit,9)=0,"",IF(N103&lt;&gt;0,N103,T103))," ",IF(VLOOKUP(M103,Produit,9)=0,"",VLOOKUP(M103,Produit,7)),IF(VLOOKUP(M103,Produit,9)=0,""," de "),IF(VLOOKUP(M103,Produit,9)=0,"",VLOOKUP(M103,Produit,9))," ",IF(VLOOKUP(M103,Produit,9)=0,"",VLOOKUP(M103,Produit,6)),IF(VLOOKUP(M103,Produit,9)=0,""," correspond(ent) à "),IF(VLOOKUP(M103,Produit,9)=0,"",IF(N103&lt;&gt;0,N103*VLOOKUP(M103,Produit,9),T103*VLOOKUP(M103,Produit,9)))," ",IF(VLOOKUP(M103,Produit,9)=0,"",VLOOKUP(M103,Produit,6)),IF(VLOOKUP(M103,Produit,9)=0,"","."))</f>
        <v xml:space="preserve">   </v>
      </c>
      <c r="C104" s="722"/>
      <c r="D104" s="722"/>
      <c r="E104" s="722"/>
      <c r="F104" s="722"/>
      <c r="G104" s="308"/>
      <c r="H104" s="309"/>
      <c r="I104" s="308"/>
      <c r="J104" s="308"/>
      <c r="K104" s="310"/>
      <c r="L104" s="311"/>
      <c r="M104" s="670"/>
      <c r="N104" s="628"/>
      <c r="O104" s="628"/>
      <c r="P104" s="256"/>
      <c r="Q104" s="326"/>
      <c r="R104" s="246"/>
      <c r="S104" s="315"/>
      <c r="T104" s="258"/>
    </row>
    <row r="105" spans="1:20" s="259" customFormat="1" ht="31.5" customHeight="1" thickTop="1">
      <c r="A105" s="255">
        <f>VLOOKUP(M105,Produit,2)</f>
        <v>0</v>
      </c>
      <c r="B105" s="819">
        <f>VLOOKUP(M105,Produit,4)</f>
        <v>0</v>
      </c>
      <c r="C105" s="819" t="e">
        <f>VLOOKUP(Q105,Produit,4)</f>
        <v>#DIV/0!</v>
      </c>
      <c r="D105" s="819">
        <f>VLOOKUP(R105,Produit,4)</f>
        <v>0</v>
      </c>
      <c r="E105" s="819"/>
      <c r="F105" s="819" t="e">
        <f>VLOOKUP(#REF!,Produit,4)</f>
        <v>#REF!</v>
      </c>
      <c r="G105" s="304">
        <f>IF(N105&lt;&gt;0,N105*VLOOKUP(M105,Produit,9),T105*VLOOKUP(M105,Produit,9))</f>
        <v>0</v>
      </c>
      <c r="H105" s="305">
        <f>VLOOKUP(M105,Produit,6)</f>
        <v>0</v>
      </c>
      <c r="I105" s="304">
        <f>IF(VLOOKUP(M105,Produit,32)&lt;&gt;0,VLOOKUP(M105,Produit,32),VLOOKUP(M105,Produit,36))</f>
        <v>0</v>
      </c>
      <c r="J105" s="304">
        <f>IF(G105&lt;0.001,0,G105*I105)</f>
        <v>0</v>
      </c>
      <c r="K105" s="306">
        <f>VLOOKUP(M105,Produit,11)</f>
        <v>0</v>
      </c>
      <c r="L105" s="307">
        <f>IF(G105&lt;0.001,0,J105+(J105*K105))</f>
        <v>0</v>
      </c>
      <c r="M105" s="670"/>
      <c r="N105" s="628"/>
      <c r="O105" s="628"/>
      <c r="P105" s="256">
        <f>VLOOKUP(M105,Produit,10)</f>
        <v>0</v>
      </c>
      <c r="Q105" s="326" t="e">
        <f>IF(N105&lt;&gt;0,N105/VLOOKUP(M105,Produit,10),T105/VLOOKUP(M105,Produit,10))</f>
        <v>#DIV/0!</v>
      </c>
      <c r="R105" s="246"/>
      <c r="S105" s="315">
        <f>IF(AND(M105&lt;&gt;0,O105&lt;&gt;0),O105/VLOOKUP(M105,Produit,9),0)</f>
        <v>0</v>
      </c>
      <c r="T105" s="315">
        <f>ROUNDUP(S105,0)</f>
        <v>0</v>
      </c>
    </row>
    <row r="106" spans="1:20" s="259" customFormat="1" ht="11.25" thickBot="1">
      <c r="A106" s="125">
        <f>VLOOKUP(M105,Produit,3)</f>
        <v>0</v>
      </c>
      <c r="B106" s="722" t="str">
        <f>CONCATENATE(IF(VLOOKUP(M105,Produit,9)=0,"","› "),IF(VLOOKUP(M105,Produit,9)=0,"",IF(N105&lt;&gt;0,N105,T105))," ",IF(VLOOKUP(M105,Produit,9)=0,"",VLOOKUP(M105,Produit,7)),IF(VLOOKUP(M105,Produit,9)=0,""," de "),IF(VLOOKUP(M105,Produit,9)=0,"",VLOOKUP(M105,Produit,9))," ",IF(VLOOKUP(M105,Produit,9)=0,"",VLOOKUP(M105,Produit,6)),IF(VLOOKUP(M105,Produit,9)=0,""," correspond(ent) à "),IF(VLOOKUP(M105,Produit,9)=0,"",IF(N105&lt;&gt;0,N105*VLOOKUP(M105,Produit,9),T105*VLOOKUP(M105,Produit,9)))," ",IF(VLOOKUP(M105,Produit,9)=0,"",VLOOKUP(M105,Produit,6)),IF(VLOOKUP(M105,Produit,9)=0,"","."))</f>
        <v xml:space="preserve">   </v>
      </c>
      <c r="C106" s="722"/>
      <c r="D106" s="722"/>
      <c r="E106" s="722"/>
      <c r="F106" s="722"/>
      <c r="G106" s="308"/>
      <c r="H106" s="309"/>
      <c r="I106" s="308"/>
      <c r="J106" s="308"/>
      <c r="K106" s="310"/>
      <c r="L106" s="311"/>
      <c r="M106" s="670"/>
      <c r="N106" s="628"/>
      <c r="O106" s="628"/>
      <c r="P106" s="256"/>
      <c r="Q106" s="326"/>
      <c r="R106" s="246"/>
      <c r="S106" s="315"/>
      <c r="T106" s="258"/>
    </row>
    <row r="107" spans="1:20" s="259" customFormat="1" ht="31.5" customHeight="1" thickTop="1">
      <c r="A107" s="255" t="str">
        <f>VLOOKUP(M107,Produit,2)</f>
        <v>ISOCELL</v>
      </c>
      <c r="B107" s="819" t="str">
        <f>VLOOKUP(M107,Produit,4)</f>
        <v>› Ecran de sous toiture OMEGA LIGHT 145g 1,5x50m (toit et mur) - Cdt=75m²</v>
      </c>
      <c r="C107" s="819" t="e">
        <f>VLOOKUP(Q107,Produit,4)</f>
        <v>#DIV/0!</v>
      </c>
      <c r="D107" s="819">
        <f>VLOOKUP(R107,Produit,4)</f>
        <v>0</v>
      </c>
      <c r="E107" s="819"/>
      <c r="F107" s="819" t="e">
        <f>VLOOKUP(#REF!,Produit,4)</f>
        <v>#REF!</v>
      </c>
      <c r="G107" s="304">
        <f>IF(N107&lt;&gt;0,N107*VLOOKUP(M107,Produit,9),T107*VLOOKUP(M107,Produit,9))</f>
        <v>0</v>
      </c>
      <c r="H107" s="305">
        <f>VLOOKUP(M107,Produit,6)</f>
        <v>0</v>
      </c>
      <c r="I107" s="304">
        <f>IF(VLOOKUP(M107,Produit,32)&lt;&gt;0,VLOOKUP(M107,Produit,32),VLOOKUP(M107,Produit,36))</f>
        <v>0.84988799999999998</v>
      </c>
      <c r="J107" s="304">
        <f>IF(G107&lt;0.001,0,G107*I107)</f>
        <v>0</v>
      </c>
      <c r="K107" s="306">
        <f>VLOOKUP(M107,Produit,11)</f>
        <v>0.2</v>
      </c>
      <c r="L107" s="307">
        <f>IF(G107&lt;0.001,0,J107+(J107*K107))</f>
        <v>0</v>
      </c>
      <c r="M107" s="670">
        <v>375</v>
      </c>
      <c r="N107" s="628"/>
      <c r="O107" s="628"/>
      <c r="P107" s="256">
        <f>VLOOKUP(M107,Produit,10)</f>
        <v>0</v>
      </c>
      <c r="Q107" s="326" t="e">
        <f>IF(N107&lt;&gt;0,N107/VLOOKUP(M107,Produit,10),T107/VLOOKUP(M107,Produit,10))</f>
        <v>#DIV/0!</v>
      </c>
      <c r="R107" s="246"/>
      <c r="S107" s="315">
        <f>IF(AND(M107&lt;&gt;0,O107&lt;&gt;0),O107/VLOOKUP(M107,Produit,9),0)</f>
        <v>0</v>
      </c>
      <c r="T107" s="315">
        <f>ROUNDUP(S107,0)</f>
        <v>0</v>
      </c>
    </row>
    <row r="108" spans="1:20" s="259" customFormat="1" ht="11.25" thickBot="1">
      <c r="A108" s="125" t="str">
        <f>VLOOKUP(M107,Produit,3)</f>
        <v>2OMELI</v>
      </c>
      <c r="B108" s="722" t="str">
        <f>CONCATENATE(IF(VLOOKUP(M107,Produit,9)=0,"","› "),IF(VLOOKUP(M107,Produit,9)=0,"",IF(N107&lt;&gt;0,N107,T107))," ",IF(VLOOKUP(M107,Produit,9)=0,"",VLOOKUP(M107,Produit,7)),IF(VLOOKUP(M107,Produit,9)=0,""," de "),IF(VLOOKUP(M107,Produit,9)=0,"",VLOOKUP(M107,Produit,9))," ",IF(VLOOKUP(M107,Produit,9)=0,"",VLOOKUP(M107,Produit,6)),IF(VLOOKUP(M107,Produit,9)=0,""," correspond(ent) à "),IF(VLOOKUP(M107,Produit,9)=0,"",IF(N107&lt;&gt;0,N107*VLOOKUP(M107,Produit,9),T107*VLOOKUP(M107,Produit,9)))," ",IF(VLOOKUP(M107,Produit,9)=0,"",VLOOKUP(M107,Produit,6)),IF(VLOOKUP(M107,Produit,9)=0,"","."))</f>
        <v xml:space="preserve">   </v>
      </c>
      <c r="C108" s="722"/>
      <c r="D108" s="722"/>
      <c r="E108" s="722"/>
      <c r="F108" s="722"/>
      <c r="G108" s="308"/>
      <c r="H108" s="309"/>
      <c r="I108" s="308"/>
      <c r="J108" s="308"/>
      <c r="K108" s="310"/>
      <c r="L108" s="311"/>
      <c r="M108" s="670"/>
      <c r="N108" s="628"/>
      <c r="O108" s="628"/>
      <c r="P108" s="256"/>
      <c r="Q108" s="326"/>
      <c r="R108" s="246"/>
      <c r="S108" s="315"/>
      <c r="T108" s="258"/>
    </row>
    <row r="109" spans="1:20" s="259" customFormat="1" ht="31.5" customHeight="1" thickTop="1">
      <c r="A109" s="255" t="str">
        <f>VLOOKUP(M109,Produit,2)</f>
        <v>ISOCELL</v>
      </c>
      <c r="B109" s="819" t="str">
        <f>VLOOKUP(M109,Produit,4)</f>
        <v>› Ecran de sous toiture OMEGA LIGHT 145g 1,5x50m (toit et mur) - Cdt=75m²</v>
      </c>
      <c r="C109" s="819" t="e">
        <f>VLOOKUP(Q109,Produit,4)</f>
        <v>#DIV/0!</v>
      </c>
      <c r="D109" s="819">
        <f>VLOOKUP(R109,Produit,4)</f>
        <v>0</v>
      </c>
      <c r="E109" s="819"/>
      <c r="F109" s="819" t="e">
        <f>VLOOKUP(#REF!,Produit,4)</f>
        <v>#REF!</v>
      </c>
      <c r="G109" s="304">
        <f>IF(N109&lt;&gt;0,N109*VLOOKUP(M109,Produit,9),T109*VLOOKUP(M109,Produit,9))</f>
        <v>0</v>
      </c>
      <c r="H109" s="305">
        <f>VLOOKUP(M109,Produit,6)</f>
        <v>0</v>
      </c>
      <c r="I109" s="304">
        <f>IF(VLOOKUP(M109,Produit,32)&lt;&gt;0,VLOOKUP(M109,Produit,32),VLOOKUP(M109,Produit,36))</f>
        <v>0.84988799999999998</v>
      </c>
      <c r="J109" s="304">
        <f>IF(G109&lt;0.001,0,G109*I109)</f>
        <v>0</v>
      </c>
      <c r="K109" s="306">
        <f>VLOOKUP(M109,Produit,11)</f>
        <v>0.2</v>
      </c>
      <c r="L109" s="307">
        <f>IF(G109&lt;0.001,0,J109+(J109*K109))</f>
        <v>0</v>
      </c>
      <c r="M109" s="670">
        <v>376</v>
      </c>
      <c r="N109" s="628"/>
      <c r="O109" s="628"/>
      <c r="P109" s="256">
        <f>VLOOKUP(M109,Produit,10)</f>
        <v>0</v>
      </c>
      <c r="Q109" s="326" t="e">
        <f>IF(N109&lt;&gt;0,N109/VLOOKUP(M109,Produit,10),T109/VLOOKUP(M109,Produit,10))</f>
        <v>#DIV/0!</v>
      </c>
      <c r="R109" s="246"/>
      <c r="S109" s="315">
        <f>IF(AND(M109&lt;&gt;0,O109&lt;&gt;0),O109/VLOOKUP(M109,Produit,9),0)</f>
        <v>0</v>
      </c>
      <c r="T109" s="315">
        <f>ROUNDUP(S109,0)</f>
        <v>0</v>
      </c>
    </row>
    <row r="110" spans="1:20" s="259" customFormat="1" ht="11.25" thickBot="1">
      <c r="A110" s="125" t="str">
        <f>VLOOKUP(M109,Produit,3)</f>
        <v>2OMELI</v>
      </c>
      <c r="B110" s="722" t="str">
        <f>CONCATENATE(IF(VLOOKUP(M109,Produit,9)=0,"","› "),IF(VLOOKUP(M109,Produit,9)=0,"",IF(N109&lt;&gt;0,N109,T109))," ",IF(VLOOKUP(M109,Produit,9)=0,"",VLOOKUP(M109,Produit,7)),IF(VLOOKUP(M109,Produit,9)=0,""," de "),IF(VLOOKUP(M109,Produit,9)=0,"",VLOOKUP(M109,Produit,9))," ",IF(VLOOKUP(M109,Produit,9)=0,"",VLOOKUP(M109,Produit,6)),IF(VLOOKUP(M109,Produit,9)=0,""," correspond(ent) à "),IF(VLOOKUP(M109,Produit,9)=0,"",IF(N109&lt;&gt;0,N109*VLOOKUP(M109,Produit,9),T109*VLOOKUP(M109,Produit,9)))," ",IF(VLOOKUP(M109,Produit,9)=0,"",VLOOKUP(M109,Produit,6)),IF(VLOOKUP(M109,Produit,9)=0,"","."))</f>
        <v xml:space="preserve">   </v>
      </c>
      <c r="C110" s="722"/>
      <c r="D110" s="722"/>
      <c r="E110" s="722"/>
      <c r="F110" s="722"/>
      <c r="G110" s="308"/>
      <c r="H110" s="309"/>
      <c r="I110" s="308"/>
      <c r="J110" s="308"/>
      <c r="K110" s="310"/>
      <c r="L110" s="311"/>
      <c r="M110" s="670"/>
      <c r="N110" s="628"/>
      <c r="O110" s="628"/>
      <c r="P110" s="256"/>
      <c r="Q110" s="326"/>
      <c r="R110" s="246"/>
      <c r="S110" s="315"/>
      <c r="T110" s="258"/>
    </row>
    <row r="111" spans="1:20" s="259" customFormat="1" ht="31.5" customHeight="1" thickTop="1">
      <c r="A111" s="255">
        <f>VLOOKUP(M111,Produit,2)</f>
        <v>0</v>
      </c>
      <c r="B111" s="819">
        <f>VLOOKUP(M111,Produit,4)</f>
        <v>0</v>
      </c>
      <c r="C111" s="819" t="e">
        <f>VLOOKUP(Q111,Produit,4)</f>
        <v>#DIV/0!</v>
      </c>
      <c r="D111" s="819">
        <f>VLOOKUP(R111,Produit,4)</f>
        <v>0</v>
      </c>
      <c r="E111" s="819"/>
      <c r="F111" s="819" t="e">
        <f>VLOOKUP(#REF!,Produit,4)</f>
        <v>#REF!</v>
      </c>
      <c r="G111" s="304">
        <f>IF(N111&lt;&gt;0,N111*VLOOKUP(M111,Produit,9),T111*VLOOKUP(M111,Produit,9))</f>
        <v>0</v>
      </c>
      <c r="H111" s="305">
        <f>VLOOKUP(M111,Produit,6)</f>
        <v>0</v>
      </c>
      <c r="I111" s="304">
        <f>IF(VLOOKUP(M111,Produit,32)&lt;&gt;0,VLOOKUP(M111,Produit,32),VLOOKUP(M111,Produit,36))</f>
        <v>0</v>
      </c>
      <c r="J111" s="304">
        <f>IF(G111&lt;0.001,0,G111*I111)</f>
        <v>0</v>
      </c>
      <c r="K111" s="306">
        <f>VLOOKUP(M111,Produit,11)</f>
        <v>0</v>
      </c>
      <c r="L111" s="307">
        <f>IF(G111&lt;0.001,0,J111+(J111*K111))</f>
        <v>0</v>
      </c>
      <c r="M111" s="670"/>
      <c r="N111" s="628"/>
      <c r="O111" s="628"/>
      <c r="P111" s="256">
        <f>VLOOKUP(M111,Produit,10)</f>
        <v>0</v>
      </c>
      <c r="Q111" s="326" t="e">
        <f>IF(N111&lt;&gt;0,N111/VLOOKUP(M111,Produit,10),T111/VLOOKUP(M111,Produit,10))</f>
        <v>#DIV/0!</v>
      </c>
      <c r="R111" s="246"/>
      <c r="S111" s="315">
        <f>IF(AND(M111&lt;&gt;0,O111&lt;&gt;0),O111/VLOOKUP(M111,Produit,9),0)</f>
        <v>0</v>
      </c>
      <c r="T111" s="315">
        <f>ROUNDUP(S111,0)</f>
        <v>0</v>
      </c>
    </row>
    <row r="112" spans="1:20" s="259" customFormat="1" ht="11.25" thickBot="1">
      <c r="A112" s="125">
        <f>VLOOKUP(M111,Produit,3)</f>
        <v>0</v>
      </c>
      <c r="B112" s="722" t="str">
        <f>CONCATENATE(IF(VLOOKUP(M111,Produit,9)=0,"","› "),IF(VLOOKUP(M111,Produit,9)=0,"",IF(N111&lt;&gt;0,N111,T111))," ",IF(VLOOKUP(M111,Produit,9)=0,"",VLOOKUP(M111,Produit,7)),IF(VLOOKUP(M111,Produit,9)=0,""," de "),IF(VLOOKUP(M111,Produit,9)=0,"",VLOOKUP(M111,Produit,9))," ",IF(VLOOKUP(M111,Produit,9)=0,"",VLOOKUP(M111,Produit,6)),IF(VLOOKUP(M111,Produit,9)=0,""," correspond(ent) à "),IF(VLOOKUP(M111,Produit,9)=0,"",IF(N111&lt;&gt;0,N111*VLOOKUP(M111,Produit,9),T111*VLOOKUP(M111,Produit,9)))," ",IF(VLOOKUP(M111,Produit,9)=0,"",VLOOKUP(M111,Produit,6)),IF(VLOOKUP(M111,Produit,9)=0,"","."))</f>
        <v xml:space="preserve">   </v>
      </c>
      <c r="C112" s="722"/>
      <c r="D112" s="722"/>
      <c r="E112" s="722"/>
      <c r="F112" s="722"/>
      <c r="G112" s="308"/>
      <c r="H112" s="309"/>
      <c r="I112" s="308"/>
      <c r="J112" s="308"/>
      <c r="K112" s="310"/>
      <c r="L112" s="311"/>
      <c r="M112" s="670"/>
      <c r="N112" s="628"/>
      <c r="O112" s="628"/>
      <c r="P112" s="256"/>
      <c r="Q112" s="326"/>
      <c r="R112" s="246"/>
      <c r="S112" s="315"/>
      <c r="T112" s="258"/>
    </row>
    <row r="113" spans="1:20" s="259" customFormat="1" ht="31.5" customHeight="1" thickTop="1">
      <c r="A113" s="255" t="str">
        <f>VLOOKUP(M113,Produit,2)</f>
        <v>ISOCELL</v>
      </c>
      <c r="B113" s="819" t="str">
        <f>VLOOKUP(M113,Produit,4)</f>
        <v>› Ecran de sous toiture OMEGA LIGHT 145g 1,5x50m (toit et mur) - Cdt=75m²</v>
      </c>
      <c r="C113" s="819" t="e">
        <f>VLOOKUP(Q113,Produit,4)</f>
        <v>#DIV/0!</v>
      </c>
      <c r="D113" s="819">
        <f>VLOOKUP(R113,Produit,4)</f>
        <v>0</v>
      </c>
      <c r="E113" s="819"/>
      <c r="F113" s="819" t="e">
        <f>VLOOKUP(#REF!,Produit,4)</f>
        <v>#REF!</v>
      </c>
      <c r="G113" s="304">
        <f>IF(N113&lt;&gt;0,N113*VLOOKUP(M113,Produit,9),T113*VLOOKUP(M113,Produit,9))</f>
        <v>0</v>
      </c>
      <c r="H113" s="305">
        <f>VLOOKUP(M113,Produit,6)</f>
        <v>0</v>
      </c>
      <c r="I113" s="304">
        <f>IF(VLOOKUP(M113,Produit,32)&lt;&gt;0,VLOOKUP(M113,Produit,32),VLOOKUP(M113,Produit,36))</f>
        <v>0.84988799999999998</v>
      </c>
      <c r="J113" s="304">
        <f>IF(G113&lt;0.001,0,G113*I113)</f>
        <v>0</v>
      </c>
      <c r="K113" s="306">
        <f>VLOOKUP(M113,Produit,11)</f>
        <v>0.2</v>
      </c>
      <c r="L113" s="307">
        <f>IF(G113&lt;0.001,0,J113+(J113*K113))</f>
        <v>0</v>
      </c>
      <c r="M113" s="670">
        <v>517</v>
      </c>
      <c r="N113" s="628">
        <v>8</v>
      </c>
      <c r="O113" s="628"/>
      <c r="P113" s="256">
        <f>VLOOKUP(M113,Produit,10)</f>
        <v>0</v>
      </c>
      <c r="Q113" s="326" t="e">
        <f>IF(N113&lt;&gt;0,N113/VLOOKUP(M113,Produit,10),T113/VLOOKUP(M113,Produit,10))</f>
        <v>#DIV/0!</v>
      </c>
      <c r="R113" s="246"/>
      <c r="S113" s="315">
        <f>IF(AND(M113&lt;&gt;0,O113&lt;&gt;0),O113/VLOOKUP(M113,Produit,9),0)</f>
        <v>0</v>
      </c>
      <c r="T113" s="315">
        <f>ROUNDUP(S113,0)</f>
        <v>0</v>
      </c>
    </row>
    <row r="114" spans="1:20" s="259" customFormat="1" ht="11.25" thickBot="1">
      <c r="A114" s="125" t="str">
        <f>VLOOKUP(M113,Produit,3)</f>
        <v>2OMELI</v>
      </c>
      <c r="B114" s="722" t="str">
        <f>CONCATENATE(IF(VLOOKUP(M113,Produit,9)=0,"","› "),IF(VLOOKUP(M113,Produit,9)=0,"",IF(N113&lt;&gt;0,N113,T113))," ",IF(VLOOKUP(M113,Produit,9)=0,"",VLOOKUP(M113,Produit,7)),IF(VLOOKUP(M113,Produit,9)=0,""," de "),IF(VLOOKUP(M113,Produit,9)=0,"",VLOOKUP(M113,Produit,9))," ",IF(VLOOKUP(M113,Produit,9)=0,"",VLOOKUP(M113,Produit,6)),IF(VLOOKUP(M113,Produit,9)=0,""," correspond(ent) à "),IF(VLOOKUP(M113,Produit,9)=0,"",IF(N113&lt;&gt;0,N113*VLOOKUP(M113,Produit,9),T113*VLOOKUP(M113,Produit,9)))," ",IF(VLOOKUP(M113,Produit,9)=0,"",VLOOKUP(M113,Produit,6)),IF(VLOOKUP(M113,Produit,9)=0,"","."))</f>
        <v xml:space="preserve">   </v>
      </c>
      <c r="C114" s="722"/>
      <c r="D114" s="722"/>
      <c r="E114" s="722"/>
      <c r="F114" s="722"/>
      <c r="G114" s="308"/>
      <c r="H114" s="309"/>
      <c r="I114" s="308"/>
      <c r="J114" s="308"/>
      <c r="K114" s="310"/>
      <c r="L114" s="311"/>
      <c r="M114" s="670"/>
      <c r="N114" s="628"/>
      <c r="O114" s="628"/>
      <c r="P114" s="256"/>
      <c r="Q114" s="326"/>
      <c r="R114" s="246"/>
      <c r="S114" s="315"/>
      <c r="T114" s="258"/>
    </row>
    <row r="115" spans="1:20" s="259" customFormat="1" ht="31.5" customHeight="1" thickTop="1">
      <c r="A115" s="255" t="str">
        <f>VLOOKUP(M115,Produit,2)</f>
        <v>ISOCELL</v>
      </c>
      <c r="B115" s="819" t="str">
        <f>VLOOKUP(M115,Produit,4)</f>
        <v>› Ecran de sous toiture OMEGA LIGHT 145g 1,5x50m (toit et mur) - Cdt=75m²</v>
      </c>
      <c r="C115" s="819" t="e">
        <f>VLOOKUP(Q115,Produit,4)</f>
        <v>#DIV/0!</v>
      </c>
      <c r="D115" s="819">
        <f>VLOOKUP(R115,Produit,4)</f>
        <v>0</v>
      </c>
      <c r="E115" s="819"/>
      <c r="F115" s="819" t="e">
        <f>VLOOKUP(#REF!,Produit,4)</f>
        <v>#REF!</v>
      </c>
      <c r="G115" s="304">
        <f>IF(N115&lt;&gt;0,N115*VLOOKUP(M115,Produit,9),T115*VLOOKUP(M115,Produit,9))</f>
        <v>0</v>
      </c>
      <c r="H115" s="305">
        <f>VLOOKUP(M115,Produit,6)</f>
        <v>0</v>
      </c>
      <c r="I115" s="304">
        <f>IF(VLOOKUP(M115,Produit,32)&lt;&gt;0,VLOOKUP(M115,Produit,32),VLOOKUP(M115,Produit,36))</f>
        <v>0.84988799999999998</v>
      </c>
      <c r="J115" s="304">
        <f>IF(G115&lt;0.001,0,G115*I115)</f>
        <v>0</v>
      </c>
      <c r="K115" s="306">
        <f>VLOOKUP(M115,Produit,11)</f>
        <v>0.2</v>
      </c>
      <c r="L115" s="307">
        <f>IF(G115&lt;0.001,0,J115+(J115*K115))</f>
        <v>0</v>
      </c>
      <c r="M115" s="670">
        <v>518</v>
      </c>
      <c r="N115" s="628"/>
      <c r="O115" s="628"/>
      <c r="P115" s="256">
        <f>VLOOKUP(M115,Produit,10)</f>
        <v>0</v>
      </c>
      <c r="Q115" s="326" t="e">
        <f>IF(N115&lt;&gt;0,N115/VLOOKUP(M115,Produit,10),T115/VLOOKUP(M115,Produit,10))</f>
        <v>#DIV/0!</v>
      </c>
      <c r="R115" s="246"/>
      <c r="S115" s="315">
        <f>IF(AND(M115&lt;&gt;0,O115&lt;&gt;0),O115/VLOOKUP(M115,Produit,9),0)</f>
        <v>0</v>
      </c>
      <c r="T115" s="315">
        <f>ROUNDUP(S115,0)</f>
        <v>0</v>
      </c>
    </row>
    <row r="116" spans="1:20" s="259" customFormat="1" ht="11.25" thickBot="1">
      <c r="A116" s="125" t="str">
        <f>VLOOKUP(M115,Produit,3)</f>
        <v>2OMELI</v>
      </c>
      <c r="B116" s="722" t="str">
        <f>CONCATENATE(IF(VLOOKUP(M115,Produit,9)=0,"","› "),IF(VLOOKUP(M115,Produit,9)=0,"",IF(N115&lt;&gt;0,N115,T115))," ",IF(VLOOKUP(M115,Produit,9)=0,"",VLOOKUP(M115,Produit,7)),IF(VLOOKUP(M115,Produit,9)=0,""," de "),IF(VLOOKUP(M115,Produit,9)=0,"",VLOOKUP(M115,Produit,9))," ",IF(VLOOKUP(M115,Produit,9)=0,"",VLOOKUP(M115,Produit,6)),IF(VLOOKUP(M115,Produit,9)=0,""," correspond(ent) à "),IF(VLOOKUP(M115,Produit,9)=0,"",IF(N115&lt;&gt;0,N115*VLOOKUP(M115,Produit,9),T115*VLOOKUP(M115,Produit,9)))," ",IF(VLOOKUP(M115,Produit,9)=0,"",VLOOKUP(M115,Produit,6)),IF(VLOOKUP(M115,Produit,9)=0,"","."))</f>
        <v xml:space="preserve">   </v>
      </c>
      <c r="C116" s="722"/>
      <c r="D116" s="722"/>
      <c r="E116" s="722"/>
      <c r="F116" s="722"/>
      <c r="G116" s="308"/>
      <c r="H116" s="309"/>
      <c r="I116" s="308"/>
      <c r="J116" s="308"/>
      <c r="K116" s="310"/>
      <c r="L116" s="311"/>
      <c r="M116" s="670"/>
      <c r="N116" s="628"/>
      <c r="O116" s="628"/>
      <c r="P116" s="256"/>
      <c r="Q116" s="326"/>
      <c r="R116" s="246"/>
      <c r="S116" s="315"/>
      <c r="T116" s="258"/>
    </row>
    <row r="117" spans="1:20" s="259" customFormat="1" ht="31.5" customHeight="1" thickTop="1">
      <c r="A117" s="255" t="str">
        <f>VLOOKUP(M117,Produit,2)</f>
        <v>ISOCELL</v>
      </c>
      <c r="B117" s="819" t="str">
        <f>VLOOKUP(M117,Produit,4)</f>
        <v>› Ecran de sous toiture OMEGA LIGHT 145g 1,5x50m (toit et mur) - Cdt=75m²</v>
      </c>
      <c r="C117" s="819" t="e">
        <f>VLOOKUP(Q117,Produit,4)</f>
        <v>#DIV/0!</v>
      </c>
      <c r="D117" s="819">
        <f>VLOOKUP(R117,Produit,4)</f>
        <v>0</v>
      </c>
      <c r="E117" s="819"/>
      <c r="F117" s="819" t="e">
        <f>VLOOKUP(#REF!,Produit,4)</f>
        <v>#REF!</v>
      </c>
      <c r="G117" s="304">
        <f>IF(N117&lt;&gt;0,N117*VLOOKUP(M117,Produit,9),T117*VLOOKUP(M117,Produit,9))</f>
        <v>0</v>
      </c>
      <c r="H117" s="305">
        <f>VLOOKUP(M117,Produit,6)</f>
        <v>0</v>
      </c>
      <c r="I117" s="304">
        <f>IF(VLOOKUP(M117,Produit,32)&lt;&gt;0,VLOOKUP(M117,Produit,32),VLOOKUP(M117,Produit,36))</f>
        <v>0.84988799999999998</v>
      </c>
      <c r="J117" s="304">
        <f>IF(G117&lt;0.001,0,G117*I117)</f>
        <v>0</v>
      </c>
      <c r="K117" s="306">
        <f>VLOOKUP(M117,Produit,11)</f>
        <v>0.2</v>
      </c>
      <c r="L117" s="307">
        <f>IF(G117&lt;0.001,0,J117+(J117*K117))</f>
        <v>0</v>
      </c>
      <c r="M117" s="670">
        <v>519</v>
      </c>
      <c r="N117" s="628">
        <v>16</v>
      </c>
      <c r="O117" s="628"/>
      <c r="P117" s="256">
        <f>VLOOKUP(M117,Produit,10)</f>
        <v>0</v>
      </c>
      <c r="Q117" s="326" t="e">
        <f>IF(N117&lt;&gt;0,N117/VLOOKUP(M117,Produit,10),T117/VLOOKUP(M117,Produit,10))</f>
        <v>#DIV/0!</v>
      </c>
      <c r="R117" s="246"/>
      <c r="S117" s="315">
        <f>IF(AND(M117&lt;&gt;0,O117&lt;&gt;0),O117/VLOOKUP(M117,Produit,9),0)</f>
        <v>0</v>
      </c>
      <c r="T117" s="315">
        <f>ROUNDUP(S117,0)</f>
        <v>0</v>
      </c>
    </row>
    <row r="118" spans="1:20" s="259" customFormat="1" ht="11.25" thickBot="1">
      <c r="A118" s="125" t="str">
        <f>VLOOKUP(M117,Produit,3)</f>
        <v>2OMELI</v>
      </c>
      <c r="B118" s="722" t="str">
        <f>CONCATENATE(IF(VLOOKUP(M117,Produit,9)=0,"","› "),IF(VLOOKUP(M117,Produit,9)=0,"",IF(N117&lt;&gt;0,N117,T117))," ",IF(VLOOKUP(M117,Produit,9)=0,"",VLOOKUP(M117,Produit,7)),IF(VLOOKUP(M117,Produit,9)=0,""," de "),IF(VLOOKUP(M117,Produit,9)=0,"",VLOOKUP(M117,Produit,9))," ",IF(VLOOKUP(M117,Produit,9)=0,"",VLOOKUP(M117,Produit,6)),IF(VLOOKUP(M117,Produit,9)=0,""," correspond(ent) à "),IF(VLOOKUP(M117,Produit,9)=0,"",IF(N117&lt;&gt;0,N117*VLOOKUP(M117,Produit,9),T117*VLOOKUP(M117,Produit,9)))," ",IF(VLOOKUP(M117,Produit,9)=0,"",VLOOKUP(M117,Produit,6)),IF(VLOOKUP(M117,Produit,9)=0,"","."))</f>
        <v xml:space="preserve">   </v>
      </c>
      <c r="C118" s="722"/>
      <c r="D118" s="722"/>
      <c r="E118" s="722"/>
      <c r="F118" s="722"/>
      <c r="G118" s="308"/>
      <c r="H118" s="309"/>
      <c r="I118" s="308"/>
      <c r="J118" s="308"/>
      <c r="K118" s="310"/>
      <c r="L118" s="311"/>
      <c r="M118" s="670"/>
      <c r="N118" s="628"/>
      <c r="O118" s="628"/>
      <c r="P118" s="256"/>
      <c r="Q118" s="326"/>
      <c r="R118" s="246"/>
      <c r="S118" s="315"/>
      <c r="T118" s="258"/>
    </row>
    <row r="119" spans="1:20" s="259" customFormat="1" ht="31.5" customHeight="1" thickTop="1">
      <c r="A119" s="255" t="str">
        <f>VLOOKUP(M119,Produit,2)</f>
        <v>ISOCELL</v>
      </c>
      <c r="B119" s="819" t="str">
        <f>VLOOKUP(M119,Produit,4)</f>
        <v>› Ecran de sous toiture OMEGA LIGHT 145g 1,5x50m (toit et mur) - Cdt=75m²</v>
      </c>
      <c r="C119" s="819" t="e">
        <f>VLOOKUP(Q119,Produit,4)</f>
        <v>#DIV/0!</v>
      </c>
      <c r="D119" s="819">
        <f>VLOOKUP(R119,Produit,4)</f>
        <v>0</v>
      </c>
      <c r="E119" s="819"/>
      <c r="F119" s="819" t="e">
        <f>VLOOKUP(#REF!,Produit,4)</f>
        <v>#REF!</v>
      </c>
      <c r="G119" s="304">
        <f>IF(N119&lt;&gt;0,N119*VLOOKUP(M119,Produit,9),T119*VLOOKUP(M119,Produit,9))</f>
        <v>0</v>
      </c>
      <c r="H119" s="305">
        <f>VLOOKUP(M119,Produit,6)</f>
        <v>0</v>
      </c>
      <c r="I119" s="304">
        <f>IF(VLOOKUP(M119,Produit,32)&lt;&gt;0,VLOOKUP(M119,Produit,32),VLOOKUP(M119,Produit,36))</f>
        <v>0.84988799999999998</v>
      </c>
      <c r="J119" s="304">
        <f>IF(G119&lt;0.001,0,G119*I119)</f>
        <v>0</v>
      </c>
      <c r="K119" s="306">
        <f>VLOOKUP(M119,Produit,11)</f>
        <v>0.2</v>
      </c>
      <c r="L119" s="307">
        <f>IF(G119&lt;0.001,0,J119+(J119*K119))</f>
        <v>0</v>
      </c>
      <c r="M119" s="670">
        <v>520</v>
      </c>
      <c r="N119" s="628">
        <v>16</v>
      </c>
      <c r="O119" s="628"/>
      <c r="P119" s="256">
        <f>VLOOKUP(M119,Produit,10)</f>
        <v>0</v>
      </c>
      <c r="Q119" s="326" t="e">
        <f>IF(N119&lt;&gt;0,N119/VLOOKUP(M119,Produit,10),T119/VLOOKUP(M119,Produit,10))</f>
        <v>#DIV/0!</v>
      </c>
      <c r="R119" s="246"/>
      <c r="S119" s="315">
        <f>IF(AND(M119&lt;&gt;0,O119&lt;&gt;0),O119/VLOOKUP(M119,Produit,9),0)</f>
        <v>0</v>
      </c>
      <c r="T119" s="315">
        <f>ROUNDUP(S119,0)</f>
        <v>0</v>
      </c>
    </row>
    <row r="120" spans="1:20" s="259" customFormat="1" ht="11.25" thickBot="1">
      <c r="A120" s="125" t="str">
        <f>VLOOKUP(M119,Produit,3)</f>
        <v>2OMELI</v>
      </c>
      <c r="B120" s="722" t="str">
        <f>CONCATENATE(IF(VLOOKUP(M119,Produit,9)=0,"","› "),IF(VLOOKUP(M119,Produit,9)=0,"",IF(N119&lt;&gt;0,N119,T119))," ",IF(VLOOKUP(M119,Produit,9)=0,"",VLOOKUP(M119,Produit,7)),IF(VLOOKUP(M119,Produit,9)=0,""," de "),IF(VLOOKUP(M119,Produit,9)=0,"",VLOOKUP(M119,Produit,9))," ",IF(VLOOKUP(M119,Produit,9)=0,"",VLOOKUP(M119,Produit,6)),IF(VLOOKUP(M119,Produit,9)=0,""," correspond(ent) à "),IF(VLOOKUP(M119,Produit,9)=0,"",IF(N119&lt;&gt;0,N119*VLOOKUP(M119,Produit,9),T119*VLOOKUP(M119,Produit,9)))," ",IF(VLOOKUP(M119,Produit,9)=0,"",VLOOKUP(M119,Produit,6)),IF(VLOOKUP(M119,Produit,9)=0,"","."))</f>
        <v xml:space="preserve">   </v>
      </c>
      <c r="C120" s="722"/>
      <c r="D120" s="722"/>
      <c r="E120" s="722"/>
      <c r="F120" s="722"/>
      <c r="G120" s="308"/>
      <c r="H120" s="309"/>
      <c r="I120" s="308"/>
      <c r="J120" s="308"/>
      <c r="K120" s="310"/>
      <c r="L120" s="311"/>
      <c r="M120" s="670"/>
      <c r="N120" s="628"/>
      <c r="O120" s="628"/>
      <c r="P120" s="256"/>
      <c r="Q120" s="326"/>
      <c r="R120" s="246"/>
      <c r="S120" s="315"/>
      <c r="T120" s="258"/>
    </row>
    <row r="121" spans="1:20" s="259" customFormat="1" ht="31.5" customHeight="1" thickTop="1">
      <c r="A121" s="255" t="str">
        <f>VLOOKUP(M121,Produit,2)</f>
        <v>ISOCELL</v>
      </c>
      <c r="B121" s="819" t="str">
        <f>VLOOKUP(M121,Produit,4)</f>
        <v>› Ecran de sous toiture OMEGA LIGHT 145g 1,5x50m (toit et mur) - Cdt=75m²</v>
      </c>
      <c r="C121" s="819" t="e">
        <f>VLOOKUP(Q121,Produit,4)</f>
        <v>#DIV/0!</v>
      </c>
      <c r="D121" s="819">
        <f>VLOOKUP(R121,Produit,4)</f>
        <v>0</v>
      </c>
      <c r="E121" s="819"/>
      <c r="F121" s="819" t="e">
        <f>VLOOKUP(#REF!,Produit,4)</f>
        <v>#REF!</v>
      </c>
      <c r="G121" s="304">
        <f>IF(N121&lt;&gt;0,N121*VLOOKUP(M121,Produit,9),T121*VLOOKUP(M121,Produit,9))</f>
        <v>0</v>
      </c>
      <c r="H121" s="305">
        <f>VLOOKUP(M121,Produit,6)</f>
        <v>0</v>
      </c>
      <c r="I121" s="304">
        <f>IF(VLOOKUP(M121,Produit,32)&lt;&gt;0,VLOOKUP(M121,Produit,32),VLOOKUP(M121,Produit,36))</f>
        <v>0.84988799999999998</v>
      </c>
      <c r="J121" s="304">
        <f>IF(G121&lt;0.001,0,G121*I121)</f>
        <v>0</v>
      </c>
      <c r="K121" s="306">
        <f>VLOOKUP(M121,Produit,11)</f>
        <v>0.2</v>
      </c>
      <c r="L121" s="307">
        <f>IF(G121&lt;0.001,0,J121+(J121*K121))</f>
        <v>0</v>
      </c>
      <c r="M121" s="670">
        <v>521</v>
      </c>
      <c r="N121" s="628">
        <v>24</v>
      </c>
      <c r="O121" s="628"/>
      <c r="P121" s="256">
        <f>VLOOKUP(M121,Produit,10)</f>
        <v>0</v>
      </c>
      <c r="Q121" s="326" t="e">
        <f>IF(N121&lt;&gt;0,N121/VLOOKUP(M121,Produit,10),T121/VLOOKUP(M121,Produit,10))</f>
        <v>#DIV/0!</v>
      </c>
      <c r="R121" s="246"/>
      <c r="S121" s="315">
        <f>IF(AND(M121&lt;&gt;0,O121&lt;&gt;0),O121/VLOOKUP(M121,Produit,9),0)</f>
        <v>0</v>
      </c>
      <c r="T121" s="315">
        <f>ROUNDUP(S121,0)</f>
        <v>0</v>
      </c>
    </row>
    <row r="122" spans="1:20" s="259" customFormat="1" ht="11.25" thickBot="1">
      <c r="A122" s="125" t="str">
        <f>VLOOKUP(M121,Produit,3)</f>
        <v>2OMELI</v>
      </c>
      <c r="B122" s="722" t="str">
        <f>CONCATENATE(IF(VLOOKUP(M121,Produit,9)=0,"","› "),IF(VLOOKUP(M121,Produit,9)=0,"",IF(N121&lt;&gt;0,N121,T121))," ",IF(VLOOKUP(M121,Produit,9)=0,"",VLOOKUP(M121,Produit,7)),IF(VLOOKUP(M121,Produit,9)=0,""," de "),IF(VLOOKUP(M121,Produit,9)=0,"",VLOOKUP(M121,Produit,9))," ",IF(VLOOKUP(M121,Produit,9)=0,"",VLOOKUP(M121,Produit,6)),IF(VLOOKUP(M121,Produit,9)=0,""," correspond(ent) à "),IF(VLOOKUP(M121,Produit,9)=0,"",IF(N121&lt;&gt;0,N121*VLOOKUP(M121,Produit,9),T121*VLOOKUP(M121,Produit,9)))," ",IF(VLOOKUP(M121,Produit,9)=0,"",VLOOKUP(M121,Produit,6)),IF(VLOOKUP(M121,Produit,9)=0,"","."))</f>
        <v xml:space="preserve">   </v>
      </c>
      <c r="C122" s="722"/>
      <c r="D122" s="722"/>
      <c r="E122" s="722"/>
      <c r="F122" s="722"/>
      <c r="G122" s="308"/>
      <c r="H122" s="309"/>
      <c r="I122" s="308"/>
      <c r="J122" s="308"/>
      <c r="K122" s="310"/>
      <c r="L122" s="311"/>
      <c r="M122" s="670"/>
      <c r="N122" s="628"/>
      <c r="O122" s="628"/>
      <c r="P122" s="256"/>
      <c r="Q122" s="326"/>
      <c r="R122" s="246"/>
      <c r="S122" s="315"/>
      <c r="T122" s="258"/>
    </row>
    <row r="123" spans="1:20" s="259" customFormat="1" ht="31.5" customHeight="1" thickTop="1">
      <c r="A123" s="255" t="str">
        <f>VLOOKUP(M123,Produit,2)</f>
        <v>ISOCELL</v>
      </c>
      <c r="B123" s="819" t="str">
        <f>VLOOKUP(M123,Produit,4)</f>
        <v>› Ecran de sous toiture OMEGA LIGHT 145g 1,5x50m (toit et mur) - Cdt=75m²</v>
      </c>
      <c r="C123" s="819" t="e">
        <f>VLOOKUP(Q123,Produit,4)</f>
        <v>#DIV/0!</v>
      </c>
      <c r="D123" s="819">
        <f>VLOOKUP(R123,Produit,4)</f>
        <v>0</v>
      </c>
      <c r="E123" s="819"/>
      <c r="F123" s="819" t="e">
        <f>VLOOKUP(#REF!,Produit,4)</f>
        <v>#REF!</v>
      </c>
      <c r="G123" s="304">
        <f>IF(N123&lt;&gt;0,N123*VLOOKUP(M123,Produit,9),T123*VLOOKUP(M123,Produit,9))</f>
        <v>0</v>
      </c>
      <c r="H123" s="305">
        <f>VLOOKUP(M123,Produit,6)</f>
        <v>0</v>
      </c>
      <c r="I123" s="304">
        <f>IF(VLOOKUP(M123,Produit,32)&lt;&gt;0,VLOOKUP(M123,Produit,32),VLOOKUP(M123,Produit,36))</f>
        <v>0.84988799999999998</v>
      </c>
      <c r="J123" s="304">
        <f>IF(G123&lt;0.001,0,G123*I123)</f>
        <v>0</v>
      </c>
      <c r="K123" s="306">
        <f>VLOOKUP(M123,Produit,11)</f>
        <v>0.2</v>
      </c>
      <c r="L123" s="307">
        <f>IF(G123&lt;0.001,0,J123+(J123*K123))</f>
        <v>0</v>
      </c>
      <c r="M123" s="670">
        <v>522</v>
      </c>
      <c r="N123" s="628">
        <v>16</v>
      </c>
      <c r="O123" s="628"/>
      <c r="P123" s="256">
        <f>VLOOKUP(M123,Produit,10)</f>
        <v>0</v>
      </c>
      <c r="Q123" s="326" t="e">
        <f>IF(N123&lt;&gt;0,N123/VLOOKUP(M123,Produit,10),T123/VLOOKUP(M123,Produit,10))</f>
        <v>#DIV/0!</v>
      </c>
      <c r="R123" s="246"/>
      <c r="S123" s="315">
        <f>IF(AND(M123&lt;&gt;0,O123&lt;&gt;0),O123/VLOOKUP(M123,Produit,9),0)</f>
        <v>0</v>
      </c>
      <c r="T123" s="315">
        <f>ROUNDUP(S123,0)</f>
        <v>0</v>
      </c>
    </row>
    <row r="124" spans="1:20" s="259" customFormat="1" ht="11.25" thickBot="1">
      <c r="A124" s="125" t="str">
        <f>VLOOKUP(M123,Produit,3)</f>
        <v>2OMELI</v>
      </c>
      <c r="B124" s="722" t="str">
        <f>CONCATENATE(IF(VLOOKUP(M123,Produit,9)=0,"","› "),IF(VLOOKUP(M123,Produit,9)=0,"",IF(N123&lt;&gt;0,N123,T123))," ",IF(VLOOKUP(M123,Produit,9)=0,"",VLOOKUP(M123,Produit,7)),IF(VLOOKUP(M123,Produit,9)=0,""," de "),IF(VLOOKUP(M123,Produit,9)=0,"",VLOOKUP(M123,Produit,9))," ",IF(VLOOKUP(M123,Produit,9)=0,"",VLOOKUP(M123,Produit,6)),IF(VLOOKUP(M123,Produit,9)=0,""," correspond(ent) à "),IF(VLOOKUP(M123,Produit,9)=0,"",IF(N123&lt;&gt;0,N123*VLOOKUP(M123,Produit,9),T123*VLOOKUP(M123,Produit,9)))," ",IF(VLOOKUP(M123,Produit,9)=0,"",VLOOKUP(M123,Produit,6)),IF(VLOOKUP(M123,Produit,9)=0,"","."))</f>
        <v xml:space="preserve">   </v>
      </c>
      <c r="C124" s="722"/>
      <c r="D124" s="722"/>
      <c r="E124" s="722"/>
      <c r="F124" s="722"/>
      <c r="G124" s="308"/>
      <c r="H124" s="309"/>
      <c r="I124" s="308"/>
      <c r="J124" s="308"/>
      <c r="K124" s="310"/>
      <c r="L124" s="311"/>
      <c r="M124" s="670"/>
      <c r="N124" s="628"/>
      <c r="O124" s="628"/>
      <c r="P124" s="256"/>
      <c r="Q124" s="326"/>
      <c r="R124" s="246"/>
      <c r="S124" s="315"/>
      <c r="T124" s="258"/>
    </row>
    <row r="125" spans="1:20" s="259" customFormat="1" ht="31.5" customHeight="1" thickTop="1">
      <c r="A125" s="255" t="str">
        <f>VLOOKUP(M125,Produit,2)</f>
        <v>ISOCELL</v>
      </c>
      <c r="B125" s="819" t="str">
        <f>VLOOKUP(M125,Produit,4)</f>
        <v>› Ecran de sous toiture OMEGA LIGHT 145g 1,5x50m (toit et mur) - Cdt=75m²</v>
      </c>
      <c r="C125" s="819" t="e">
        <f>VLOOKUP(Q125,Produit,4)</f>
        <v>#DIV/0!</v>
      </c>
      <c r="D125" s="819">
        <f>VLOOKUP(R125,Produit,4)</f>
        <v>0</v>
      </c>
      <c r="E125" s="819"/>
      <c r="F125" s="819" t="e">
        <f>VLOOKUP(#REF!,Produit,4)</f>
        <v>#REF!</v>
      </c>
      <c r="G125" s="304">
        <f>IF(N125&lt;&gt;0,N125*VLOOKUP(M125,Produit,9),T125*VLOOKUP(M125,Produit,9))</f>
        <v>0</v>
      </c>
      <c r="H125" s="305">
        <f>VLOOKUP(M125,Produit,6)</f>
        <v>0</v>
      </c>
      <c r="I125" s="304">
        <f>IF(VLOOKUP(M125,Produit,32)&lt;&gt;0,VLOOKUP(M125,Produit,32),VLOOKUP(M125,Produit,36))</f>
        <v>0.84988799999999998</v>
      </c>
      <c r="J125" s="304">
        <f>IF(G125&lt;0.001,0,G125*I125)</f>
        <v>0</v>
      </c>
      <c r="K125" s="306">
        <f>VLOOKUP(M125,Produit,11)</f>
        <v>0.2</v>
      </c>
      <c r="L125" s="307">
        <f>IF(G125&lt;0.001,0,J125+(J125*K125))</f>
        <v>0</v>
      </c>
      <c r="M125" s="670">
        <v>523</v>
      </c>
      <c r="N125" s="628"/>
      <c r="O125" s="628"/>
      <c r="P125" s="256">
        <f>VLOOKUP(M125,Produit,10)</f>
        <v>0</v>
      </c>
      <c r="Q125" s="326" t="e">
        <f>IF(N125&lt;&gt;0,N125/VLOOKUP(M125,Produit,10),T125/VLOOKUP(M125,Produit,10))</f>
        <v>#DIV/0!</v>
      </c>
      <c r="R125" s="246"/>
      <c r="S125" s="315">
        <f>IF(AND(M125&lt;&gt;0,O125&lt;&gt;0),O125/VLOOKUP(M125,Produit,9),0)</f>
        <v>0</v>
      </c>
      <c r="T125" s="315">
        <f>ROUNDUP(S125,0)</f>
        <v>0</v>
      </c>
    </row>
    <row r="126" spans="1:20" s="259" customFormat="1" ht="11.25" thickBot="1">
      <c r="A126" s="125" t="str">
        <f>VLOOKUP(M125,Produit,3)</f>
        <v>2OMELI</v>
      </c>
      <c r="B126" s="722" t="str">
        <f>CONCATENATE(IF(VLOOKUP(M125,Produit,9)=0,"","› "),IF(VLOOKUP(M125,Produit,9)=0,"",IF(N125&lt;&gt;0,N125,T125))," ",IF(VLOOKUP(M125,Produit,9)=0,"",VLOOKUP(M125,Produit,7)),IF(VLOOKUP(M125,Produit,9)=0,""," de "),IF(VLOOKUP(M125,Produit,9)=0,"",VLOOKUP(M125,Produit,9))," ",IF(VLOOKUP(M125,Produit,9)=0,"",VLOOKUP(M125,Produit,6)),IF(VLOOKUP(M125,Produit,9)=0,""," correspond(ent) à "),IF(VLOOKUP(M125,Produit,9)=0,"",IF(N125&lt;&gt;0,N125*VLOOKUP(M125,Produit,9),T125*VLOOKUP(M125,Produit,9)))," ",IF(VLOOKUP(M125,Produit,9)=0,"",VLOOKUP(M125,Produit,6)),IF(VLOOKUP(M125,Produit,9)=0,"","."))</f>
        <v xml:space="preserve">   </v>
      </c>
      <c r="C126" s="722"/>
      <c r="D126" s="722"/>
      <c r="E126" s="722"/>
      <c r="F126" s="722"/>
      <c r="G126" s="308"/>
      <c r="H126" s="309"/>
      <c r="I126" s="308"/>
      <c r="J126" s="308"/>
      <c r="K126" s="310"/>
      <c r="L126" s="311"/>
      <c r="M126" s="670"/>
      <c r="N126" s="628"/>
      <c r="O126" s="628"/>
      <c r="P126" s="256"/>
      <c r="Q126" s="326"/>
      <c r="R126" s="246"/>
      <c r="S126" s="315"/>
      <c r="T126" s="258"/>
    </row>
    <row r="127" spans="1:20" s="259" customFormat="1" ht="31.5" customHeight="1" thickTop="1">
      <c r="A127" s="255" t="str">
        <f>VLOOKUP(M127,Produit,2)</f>
        <v>ISOCELL</v>
      </c>
      <c r="B127" s="819" t="str">
        <f>VLOOKUP(M127,Produit,4)</f>
        <v>› Ecran de sous toiture OMEGA LIGHT 145g 1,5x50m (toit et mur) - Cdt=75m²</v>
      </c>
      <c r="C127" s="819" t="e">
        <f>VLOOKUP(Q127,Produit,4)</f>
        <v>#DIV/0!</v>
      </c>
      <c r="D127" s="819">
        <f>VLOOKUP(R127,Produit,4)</f>
        <v>0</v>
      </c>
      <c r="E127" s="819"/>
      <c r="F127" s="819" t="e">
        <f>VLOOKUP(#REF!,Produit,4)</f>
        <v>#REF!</v>
      </c>
      <c r="G127" s="304">
        <f>IF(N127&lt;&gt;0,N127*VLOOKUP(M127,Produit,9),T127*VLOOKUP(M127,Produit,9))</f>
        <v>0</v>
      </c>
      <c r="H127" s="305">
        <f>VLOOKUP(M127,Produit,6)</f>
        <v>0</v>
      </c>
      <c r="I127" s="304">
        <f>IF(VLOOKUP(M127,Produit,32)&lt;&gt;0,VLOOKUP(M127,Produit,32),VLOOKUP(M127,Produit,36))</f>
        <v>0.84988799999999998</v>
      </c>
      <c r="J127" s="304">
        <f>IF(G127&lt;0.001,0,G127*I127)</f>
        <v>0</v>
      </c>
      <c r="K127" s="306">
        <f>VLOOKUP(M127,Produit,11)</f>
        <v>0.2</v>
      </c>
      <c r="L127" s="307">
        <f>IF(G127&lt;0.001,0,J127+(J127*K127))</f>
        <v>0</v>
      </c>
      <c r="M127" s="670">
        <v>524</v>
      </c>
      <c r="N127" s="628"/>
      <c r="O127" s="628"/>
      <c r="P127" s="256">
        <f>VLOOKUP(M127,Produit,10)</f>
        <v>0</v>
      </c>
      <c r="Q127" s="326" t="e">
        <f>IF(N127&lt;&gt;0,N127/VLOOKUP(M127,Produit,10),T127/VLOOKUP(M127,Produit,10))</f>
        <v>#DIV/0!</v>
      </c>
      <c r="R127" s="246"/>
      <c r="S127" s="315">
        <f>IF(AND(M127&lt;&gt;0,O127&lt;&gt;0),O127/VLOOKUP(M127,Produit,9),0)</f>
        <v>0</v>
      </c>
      <c r="T127" s="315">
        <f>ROUNDUP(S127,0)</f>
        <v>0</v>
      </c>
    </row>
    <row r="128" spans="1:20" s="259" customFormat="1" ht="11.25" thickBot="1">
      <c r="A128" s="125" t="str">
        <f>VLOOKUP(M127,Produit,3)</f>
        <v>2OMELI</v>
      </c>
      <c r="B128" s="722" t="str">
        <f>CONCATENATE(IF(VLOOKUP(M127,Produit,9)=0,"","› "),IF(VLOOKUP(M127,Produit,9)=0,"",IF(N127&lt;&gt;0,N127,T127))," ",IF(VLOOKUP(M127,Produit,9)=0,"",VLOOKUP(M127,Produit,7)),IF(VLOOKUP(M127,Produit,9)=0,""," de "),IF(VLOOKUP(M127,Produit,9)=0,"",VLOOKUP(M127,Produit,9))," ",IF(VLOOKUP(M127,Produit,9)=0,"",VLOOKUP(M127,Produit,6)),IF(VLOOKUP(M127,Produit,9)=0,""," correspond(ent) à "),IF(VLOOKUP(M127,Produit,9)=0,"",IF(N127&lt;&gt;0,N127*VLOOKUP(M127,Produit,9),T127*VLOOKUP(M127,Produit,9)))," ",IF(VLOOKUP(M127,Produit,9)=0,"",VLOOKUP(M127,Produit,6)),IF(VLOOKUP(M127,Produit,9)=0,"","."))</f>
        <v xml:space="preserve">   </v>
      </c>
      <c r="C128" s="722"/>
      <c r="D128" s="722"/>
      <c r="E128" s="722"/>
      <c r="F128" s="722"/>
      <c r="G128" s="308"/>
      <c r="H128" s="309"/>
      <c r="I128" s="308"/>
      <c r="J128" s="308"/>
      <c r="K128" s="310"/>
      <c r="L128" s="311"/>
      <c r="M128" s="670"/>
      <c r="N128" s="628"/>
      <c r="O128" s="628"/>
      <c r="P128" s="256"/>
      <c r="Q128" s="326"/>
      <c r="R128" s="246"/>
      <c r="S128" s="315"/>
      <c r="T128" s="258"/>
    </row>
    <row r="129" spans="1:20" s="259" customFormat="1" ht="31.5" customHeight="1" thickTop="1">
      <c r="A129" s="255" t="str">
        <f>VLOOKUP(M129,Produit,2)</f>
        <v>ISOCELL</v>
      </c>
      <c r="B129" s="819" t="str">
        <f>VLOOKUP(M129,Produit,4)</f>
        <v>› Ecran de sous toiture OMEGA LIGHT 145g 1,5x50m (toit et mur) - Cdt=75m²</v>
      </c>
      <c r="C129" s="819" t="e">
        <f>VLOOKUP(Q129,Produit,4)</f>
        <v>#DIV/0!</v>
      </c>
      <c r="D129" s="819">
        <f>VLOOKUP(R129,Produit,4)</f>
        <v>0</v>
      </c>
      <c r="E129" s="819"/>
      <c r="F129" s="819" t="e">
        <f>VLOOKUP(#REF!,Produit,4)</f>
        <v>#REF!</v>
      </c>
      <c r="G129" s="304">
        <f>IF(N129&lt;&gt;0,N129*VLOOKUP(M129,Produit,9),T129*VLOOKUP(M129,Produit,9))</f>
        <v>0</v>
      </c>
      <c r="H129" s="305">
        <f>VLOOKUP(M129,Produit,6)</f>
        <v>0</v>
      </c>
      <c r="I129" s="304">
        <f>IF(VLOOKUP(M129,Produit,32)&lt;&gt;0,VLOOKUP(M129,Produit,32),VLOOKUP(M129,Produit,36))</f>
        <v>0.84988799999999998</v>
      </c>
      <c r="J129" s="304">
        <f>IF(G129&lt;0.001,0,G129*I129)</f>
        <v>0</v>
      </c>
      <c r="K129" s="306">
        <f>VLOOKUP(M129,Produit,11)</f>
        <v>0.2</v>
      </c>
      <c r="L129" s="307">
        <f>IF(G129&lt;0.001,0,J129+(J129*K129))</f>
        <v>0</v>
      </c>
      <c r="M129" s="670">
        <v>525</v>
      </c>
      <c r="N129" s="628"/>
      <c r="O129" s="628"/>
      <c r="P129" s="256">
        <f>VLOOKUP(M129,Produit,10)</f>
        <v>0</v>
      </c>
      <c r="Q129" s="326" t="e">
        <f>IF(N129&lt;&gt;0,N129/VLOOKUP(M129,Produit,10),T129/VLOOKUP(M129,Produit,10))</f>
        <v>#DIV/0!</v>
      </c>
      <c r="R129" s="246"/>
      <c r="S129" s="315">
        <f>IF(AND(M129&lt;&gt;0,O129&lt;&gt;0),O129/VLOOKUP(M129,Produit,9),0)</f>
        <v>0</v>
      </c>
      <c r="T129" s="315">
        <f>ROUNDUP(S129,0)</f>
        <v>0</v>
      </c>
    </row>
    <row r="130" spans="1:20" s="259" customFormat="1" ht="11.25" thickBot="1">
      <c r="A130" s="125" t="str">
        <f>VLOOKUP(M129,Produit,3)</f>
        <v>2OMELI</v>
      </c>
      <c r="B130" s="722" t="str">
        <f>CONCATENATE(IF(VLOOKUP(M129,Produit,9)=0,"","› "),IF(VLOOKUP(M129,Produit,9)=0,"",IF(N129&lt;&gt;0,N129,T129))," ",IF(VLOOKUP(M129,Produit,9)=0,"",VLOOKUP(M129,Produit,7)),IF(VLOOKUP(M129,Produit,9)=0,""," de "),IF(VLOOKUP(M129,Produit,9)=0,"",VLOOKUP(M129,Produit,9))," ",IF(VLOOKUP(M129,Produit,9)=0,"",VLOOKUP(M129,Produit,6)),IF(VLOOKUP(M129,Produit,9)=0,""," correspond(ent) à "),IF(VLOOKUP(M129,Produit,9)=0,"",IF(N129&lt;&gt;0,N129*VLOOKUP(M129,Produit,9),T129*VLOOKUP(M129,Produit,9)))," ",IF(VLOOKUP(M129,Produit,9)=0,"",VLOOKUP(M129,Produit,6)),IF(VLOOKUP(M129,Produit,9)=0,"","."))</f>
        <v xml:space="preserve">   </v>
      </c>
      <c r="C130" s="722"/>
      <c r="D130" s="722"/>
      <c r="E130" s="722"/>
      <c r="F130" s="722"/>
      <c r="G130" s="308"/>
      <c r="H130" s="309"/>
      <c r="I130" s="308"/>
      <c r="J130" s="308"/>
      <c r="K130" s="310"/>
      <c r="L130" s="311"/>
      <c r="M130" s="670"/>
      <c r="N130" s="628"/>
      <c r="O130" s="628"/>
      <c r="P130" s="256"/>
      <c r="Q130" s="326"/>
      <c r="R130" s="246"/>
      <c r="S130" s="315"/>
      <c r="T130" s="258"/>
    </row>
    <row r="131" spans="1:20" s="259" customFormat="1" ht="31.5" customHeight="1" thickTop="1">
      <c r="A131" s="255" t="str">
        <f>VLOOKUP(M131,Produit,2)</f>
        <v>ISOCELL</v>
      </c>
      <c r="B131" s="819" t="str">
        <f>VLOOKUP(M131,Produit,4)</f>
        <v>› Ecran de sous toiture OMEGA LIGHT 145g 1,5x50m (toit et mur) - Cdt=75m²</v>
      </c>
      <c r="C131" s="819" t="e">
        <f>VLOOKUP(Q131,Produit,4)</f>
        <v>#DIV/0!</v>
      </c>
      <c r="D131" s="819">
        <f>VLOOKUP(R131,Produit,4)</f>
        <v>0</v>
      </c>
      <c r="E131" s="819"/>
      <c r="F131" s="819" t="e">
        <f>VLOOKUP(#REF!,Produit,4)</f>
        <v>#REF!</v>
      </c>
      <c r="G131" s="304">
        <f>IF(N131&lt;&gt;0,N131*VLOOKUP(M131,Produit,9),T131*VLOOKUP(M131,Produit,9))</f>
        <v>0</v>
      </c>
      <c r="H131" s="305">
        <f>VLOOKUP(M131,Produit,6)</f>
        <v>0</v>
      </c>
      <c r="I131" s="304">
        <f>IF(VLOOKUP(M131,Produit,32)&lt;&gt;0,VLOOKUP(M131,Produit,32),VLOOKUP(M131,Produit,36))</f>
        <v>0.84988799999999998</v>
      </c>
      <c r="J131" s="304">
        <f>IF(G131&lt;0.001,0,G131*I131)</f>
        <v>0</v>
      </c>
      <c r="K131" s="306">
        <f>VLOOKUP(M131,Produit,11)</f>
        <v>0.2</v>
      </c>
      <c r="L131" s="307">
        <f>IF(G131&lt;0.001,0,J131+(J131*K131))</f>
        <v>0</v>
      </c>
      <c r="M131" s="670">
        <v>526</v>
      </c>
      <c r="N131" s="628"/>
      <c r="O131" s="628"/>
      <c r="P131" s="256">
        <f>VLOOKUP(M131,Produit,10)</f>
        <v>0</v>
      </c>
      <c r="Q131" s="326" t="e">
        <f>IF(N131&lt;&gt;0,N131/VLOOKUP(M131,Produit,10),T131/VLOOKUP(M131,Produit,10))</f>
        <v>#DIV/0!</v>
      </c>
      <c r="R131" s="320"/>
      <c r="S131" s="319">
        <f>IF(AND(M131&lt;&gt;0,O131&lt;&gt;0),O131/VLOOKUP(M131,Produit,9),0)</f>
        <v>0</v>
      </c>
      <c r="T131" s="319">
        <f>ROUNDUP(S131,0)</f>
        <v>0</v>
      </c>
    </row>
    <row r="132" spans="1:20" s="259" customFormat="1" ht="11.25" thickBot="1">
      <c r="A132" s="125" t="str">
        <f>VLOOKUP(M131,Produit,3)</f>
        <v>2OMELI</v>
      </c>
      <c r="B132" s="722" t="str">
        <f>CONCATENATE(IF(VLOOKUP(M131,Produit,9)=0,"","› "),IF(VLOOKUP(M131,Produit,9)=0,"",IF(N131&lt;&gt;0,N131,T131))," ",IF(VLOOKUP(M131,Produit,9)=0,"",VLOOKUP(M131,Produit,7)),IF(VLOOKUP(M131,Produit,9)=0,""," de "),IF(VLOOKUP(M131,Produit,9)=0,"",VLOOKUP(M131,Produit,9))," ",IF(VLOOKUP(M131,Produit,9)=0,"",VLOOKUP(M131,Produit,6)),IF(VLOOKUP(M131,Produit,9)=0,""," correspond(ent) à "),IF(VLOOKUP(M131,Produit,9)=0,"",IF(N131&lt;&gt;0,N131*VLOOKUP(M131,Produit,9),T131*VLOOKUP(M131,Produit,9)))," ",IF(VLOOKUP(M131,Produit,9)=0,"",VLOOKUP(M131,Produit,6)),IF(VLOOKUP(M131,Produit,9)=0,"","."))</f>
        <v xml:space="preserve">   </v>
      </c>
      <c r="C132" s="722"/>
      <c r="D132" s="722"/>
      <c r="E132" s="722"/>
      <c r="F132" s="722"/>
      <c r="G132" s="308"/>
      <c r="H132" s="309"/>
      <c r="I132" s="308"/>
      <c r="J132" s="308"/>
      <c r="K132" s="310"/>
      <c r="L132" s="311"/>
      <c r="M132" s="670"/>
      <c r="N132" s="628"/>
      <c r="O132" s="628"/>
      <c r="P132" s="256"/>
      <c r="Q132" s="326"/>
      <c r="R132" s="320"/>
      <c r="S132" s="319"/>
      <c r="T132" s="258"/>
    </row>
    <row r="133" spans="1:20" s="259" customFormat="1" ht="31.5" customHeight="1" thickTop="1">
      <c r="A133" s="255">
        <f>VLOOKUP(M133,Produit,2)</f>
        <v>0</v>
      </c>
      <c r="B133" s="819">
        <f>VLOOKUP(M133,Produit,4)</f>
        <v>0</v>
      </c>
      <c r="C133" s="819" t="e">
        <f>VLOOKUP(Q133,Produit,4)</f>
        <v>#DIV/0!</v>
      </c>
      <c r="D133" s="819">
        <f>VLOOKUP(R133,Produit,4)</f>
        <v>0</v>
      </c>
      <c r="E133" s="819"/>
      <c r="F133" s="819" t="e">
        <f>VLOOKUP(#REF!,Produit,4)</f>
        <v>#REF!</v>
      </c>
      <c r="G133" s="304">
        <f>IF(N133&lt;&gt;0,N133*VLOOKUP(M133,Produit,9),T133*VLOOKUP(M133,Produit,9))</f>
        <v>0</v>
      </c>
      <c r="H133" s="305">
        <f>VLOOKUP(M133,Produit,6)</f>
        <v>0</v>
      </c>
      <c r="I133" s="304">
        <f>IF(VLOOKUP(M133,Produit,32)&lt;&gt;0,VLOOKUP(M133,Produit,32),VLOOKUP(M133,Produit,36))</f>
        <v>0</v>
      </c>
      <c r="J133" s="304">
        <f>IF(G133&lt;0.001,0,G133*I133)</f>
        <v>0</v>
      </c>
      <c r="K133" s="306">
        <f>VLOOKUP(M133,Produit,11)</f>
        <v>0</v>
      </c>
      <c r="L133" s="307">
        <f>IF(G133&lt;0.001,0,J133+(J133*K133))</f>
        <v>0</v>
      </c>
      <c r="M133" s="670"/>
      <c r="N133" s="628"/>
      <c r="O133" s="628"/>
      <c r="P133" s="256">
        <f>VLOOKUP(M133,Produit,10)</f>
        <v>0</v>
      </c>
      <c r="Q133" s="326" t="e">
        <f>IF(N133&lt;&gt;0,N133/VLOOKUP(M133,Produit,10),T133/VLOOKUP(M133,Produit,10))</f>
        <v>#DIV/0!</v>
      </c>
      <c r="R133" s="320"/>
      <c r="S133" s="319">
        <f>IF(AND(M133&lt;&gt;0,O133&lt;&gt;0),O133/VLOOKUP(M133,Produit,9),0)</f>
        <v>0</v>
      </c>
      <c r="T133" s="319">
        <f>ROUNDUP(S133,0)</f>
        <v>0</v>
      </c>
    </row>
    <row r="134" spans="1:20" s="259" customFormat="1" ht="11.25" thickBot="1">
      <c r="A134" s="125">
        <f>VLOOKUP(M133,Produit,3)</f>
        <v>0</v>
      </c>
      <c r="B134" s="722" t="str">
        <f>CONCATENATE(IF(VLOOKUP(M133,Produit,9)=0,"","› "),IF(VLOOKUP(M133,Produit,9)=0,"",IF(N133&lt;&gt;0,N133,T133))," ",IF(VLOOKUP(M133,Produit,9)=0,"",VLOOKUP(M133,Produit,7)),IF(VLOOKUP(M133,Produit,9)=0,""," de "),IF(VLOOKUP(M133,Produit,9)=0,"",VLOOKUP(M133,Produit,9))," ",IF(VLOOKUP(M133,Produit,9)=0,"",VLOOKUP(M133,Produit,6)),IF(VLOOKUP(M133,Produit,9)=0,""," correspond(ent) à "),IF(VLOOKUP(M133,Produit,9)=0,"",IF(N133&lt;&gt;0,N133*VLOOKUP(M133,Produit,9),T133*VLOOKUP(M133,Produit,9)))," ",IF(VLOOKUP(M133,Produit,9)=0,"",VLOOKUP(M133,Produit,6)),IF(VLOOKUP(M133,Produit,9)=0,"","."))</f>
        <v xml:space="preserve">   </v>
      </c>
      <c r="C134" s="722"/>
      <c r="D134" s="722"/>
      <c r="E134" s="722"/>
      <c r="F134" s="722"/>
      <c r="G134" s="308"/>
      <c r="H134" s="309"/>
      <c r="I134" s="308"/>
      <c r="J134" s="308"/>
      <c r="K134" s="310"/>
      <c r="L134" s="311"/>
      <c r="M134" s="670"/>
      <c r="N134" s="628"/>
      <c r="O134" s="628"/>
      <c r="P134" s="256"/>
      <c r="Q134" s="326"/>
      <c r="R134" s="320"/>
      <c r="S134" s="319"/>
      <c r="T134" s="258"/>
    </row>
    <row r="135" spans="1:20" s="259" customFormat="1" ht="31.5" customHeight="1" thickTop="1">
      <c r="A135" s="255">
        <f>VLOOKUP(M135,Produit,2)</f>
        <v>0</v>
      </c>
      <c r="B135" s="819">
        <f>VLOOKUP(M135,Produit,4)</f>
        <v>0</v>
      </c>
      <c r="C135" s="819" t="e">
        <f>VLOOKUP(Q135,Produit,4)</f>
        <v>#DIV/0!</v>
      </c>
      <c r="D135" s="819">
        <f>VLOOKUP(R135,Produit,4)</f>
        <v>0</v>
      </c>
      <c r="E135" s="819"/>
      <c r="F135" s="819" t="e">
        <f>VLOOKUP(#REF!,Produit,4)</f>
        <v>#REF!</v>
      </c>
      <c r="G135" s="304">
        <f>IF(N135&lt;&gt;0,N135*VLOOKUP(M135,Produit,9),T135*VLOOKUP(M135,Produit,9))</f>
        <v>0</v>
      </c>
      <c r="H135" s="305">
        <f>VLOOKUP(M135,Produit,6)</f>
        <v>0</v>
      </c>
      <c r="I135" s="304">
        <f>IF(VLOOKUP(M135,Produit,32)&lt;&gt;0,VLOOKUP(M135,Produit,32),VLOOKUP(M135,Produit,36))</f>
        <v>0</v>
      </c>
      <c r="J135" s="304">
        <f>IF(G135&lt;0.001,0,G135*I135)</f>
        <v>0</v>
      </c>
      <c r="K135" s="306">
        <f>VLOOKUP(M135,Produit,11)</f>
        <v>0</v>
      </c>
      <c r="L135" s="307">
        <f>IF(G135&lt;0.001,0,J135+(J135*K135))</f>
        <v>0</v>
      </c>
      <c r="M135" s="670"/>
      <c r="N135" s="628"/>
      <c r="O135" s="628"/>
      <c r="P135" s="256">
        <f>VLOOKUP(M135,Produit,10)</f>
        <v>0</v>
      </c>
      <c r="Q135" s="326" t="e">
        <f>IF(N135&lt;&gt;0,N135/VLOOKUP(M135,Produit,10),T135/VLOOKUP(M135,Produit,10))</f>
        <v>#DIV/0!</v>
      </c>
      <c r="R135" s="320"/>
      <c r="S135" s="319">
        <f>IF(AND(M135&lt;&gt;0,O135&lt;&gt;0),O135/VLOOKUP(M135,Produit,9),0)</f>
        <v>0</v>
      </c>
      <c r="T135" s="319">
        <f>ROUNDUP(S135,0)</f>
        <v>0</v>
      </c>
    </row>
    <row r="136" spans="1:20" s="259" customFormat="1" ht="11.25" thickBot="1">
      <c r="A136" s="125">
        <f>VLOOKUP(M135,Produit,3)</f>
        <v>0</v>
      </c>
      <c r="B136" s="722" t="str">
        <f>CONCATENATE(IF(VLOOKUP(M135,Produit,9)=0,"","› "),IF(VLOOKUP(M135,Produit,9)=0,"",IF(N135&lt;&gt;0,N135,T135))," ",IF(VLOOKUP(M135,Produit,9)=0,"",VLOOKUP(M135,Produit,7)),IF(VLOOKUP(M135,Produit,9)=0,""," de "),IF(VLOOKUP(M135,Produit,9)=0,"",VLOOKUP(M135,Produit,9))," ",IF(VLOOKUP(M135,Produit,9)=0,"",VLOOKUP(M135,Produit,6)),IF(VLOOKUP(M135,Produit,9)=0,""," correspond(ent) à "),IF(VLOOKUP(M135,Produit,9)=0,"",IF(N135&lt;&gt;0,N135*VLOOKUP(M135,Produit,9),T135*VLOOKUP(M135,Produit,9)))," ",IF(VLOOKUP(M135,Produit,9)=0,"",VLOOKUP(M135,Produit,6)),IF(VLOOKUP(M135,Produit,9)=0,"","."))</f>
        <v xml:space="preserve">   </v>
      </c>
      <c r="C136" s="722"/>
      <c r="D136" s="722"/>
      <c r="E136" s="722"/>
      <c r="F136" s="722"/>
      <c r="G136" s="308"/>
      <c r="H136" s="309"/>
      <c r="I136" s="308"/>
      <c r="J136" s="308"/>
      <c r="K136" s="310"/>
      <c r="L136" s="311"/>
      <c r="M136" s="670"/>
      <c r="N136" s="628"/>
      <c r="O136" s="628"/>
      <c r="P136" s="256"/>
      <c r="Q136" s="326"/>
      <c r="R136" s="320"/>
      <c r="S136" s="319"/>
      <c r="T136" s="258"/>
    </row>
    <row r="137" spans="1:20" s="259" customFormat="1" ht="31.5" customHeight="1" thickTop="1">
      <c r="A137" s="255" t="str">
        <f>VLOOKUP(M137,Produit,2)</f>
        <v>ISOCELL</v>
      </c>
      <c r="B137" s="819" t="str">
        <f>VLOOKUP(M137,Produit,4)</f>
        <v>› Ecran de sous toiture OMEGA LIGHT 145g 1,5x50m (toit et mur) - Cdt=75m²</v>
      </c>
      <c r="C137" s="819" t="e">
        <f>VLOOKUP(Q137,Produit,4)</f>
        <v>#DIV/0!</v>
      </c>
      <c r="D137" s="819">
        <f>VLOOKUP(R137,Produit,4)</f>
        <v>0</v>
      </c>
      <c r="E137" s="819"/>
      <c r="F137" s="819" t="e">
        <f>VLOOKUP(#REF!,Produit,4)</f>
        <v>#REF!</v>
      </c>
      <c r="G137" s="304">
        <f>IF(N137&lt;&gt;0,N137*VLOOKUP(M137,Produit,9),T137*VLOOKUP(M137,Produit,9))</f>
        <v>0</v>
      </c>
      <c r="H137" s="305">
        <f>VLOOKUP(M137,Produit,6)</f>
        <v>0</v>
      </c>
      <c r="I137" s="304">
        <f>IF(VLOOKUP(M137,Produit,32)&lt;&gt;0,VLOOKUP(M137,Produit,32),VLOOKUP(M137,Produit,36))</f>
        <v>0.84988799999999998</v>
      </c>
      <c r="J137" s="304">
        <f>IF(G137&lt;0.001,0,G137*I137)</f>
        <v>0</v>
      </c>
      <c r="K137" s="306">
        <f>VLOOKUP(M137,Produit,11)</f>
        <v>0.2</v>
      </c>
      <c r="L137" s="307">
        <f>IF(G137&lt;0.001,0,J137+(J137*K137))</f>
        <v>0</v>
      </c>
      <c r="M137" s="670">
        <v>112</v>
      </c>
      <c r="N137" s="628">
        <v>360</v>
      </c>
      <c r="O137" s="628"/>
      <c r="P137" s="256">
        <f>VLOOKUP(M137,Produit,10)</f>
        <v>0</v>
      </c>
      <c r="Q137" s="326" t="e">
        <f>IF(N137&lt;&gt;0,N137/VLOOKUP(M137,Produit,10),T137/VLOOKUP(M137,Produit,10))</f>
        <v>#DIV/0!</v>
      </c>
      <c r="R137" s="246"/>
      <c r="S137" s="315">
        <f>IF(AND(M137&lt;&gt;0,O137&lt;&gt;0),O137/VLOOKUP(M137,Produit,9),0)</f>
        <v>0</v>
      </c>
      <c r="T137" s="315">
        <f>ROUNDUP(S137,0)</f>
        <v>0</v>
      </c>
    </row>
    <row r="138" spans="1:20" s="259" customFormat="1" ht="11.25" thickBot="1">
      <c r="A138" s="125" t="str">
        <f>VLOOKUP(M137,Produit,3)</f>
        <v>2OMELI</v>
      </c>
      <c r="B138" s="722" t="str">
        <f>CONCATENATE(IF(VLOOKUP(M137,Produit,9)=0,"","› "),IF(VLOOKUP(M137,Produit,9)=0,"",IF(N137&lt;&gt;0,N137,T137))," ",IF(VLOOKUP(M137,Produit,9)=0,"",VLOOKUP(M137,Produit,7)),IF(VLOOKUP(M137,Produit,9)=0,""," de "),IF(VLOOKUP(M137,Produit,9)=0,"",VLOOKUP(M137,Produit,9))," ",IF(VLOOKUP(M137,Produit,9)=0,"",VLOOKUP(M137,Produit,6)),IF(VLOOKUP(M137,Produit,9)=0,""," correspond(ent) à "),IF(VLOOKUP(M137,Produit,9)=0,"",IF(N137&lt;&gt;0,N137*VLOOKUP(M137,Produit,9),T137*VLOOKUP(M137,Produit,9)))," ",IF(VLOOKUP(M137,Produit,9)=0,"",VLOOKUP(M137,Produit,6)),IF(VLOOKUP(M137,Produit,9)=0,"","."))</f>
        <v xml:space="preserve">   </v>
      </c>
      <c r="C138" s="722"/>
      <c r="D138" s="722"/>
      <c r="E138" s="722"/>
      <c r="F138" s="722"/>
      <c r="G138" s="308"/>
      <c r="H138" s="309"/>
      <c r="I138" s="308"/>
      <c r="J138" s="308"/>
      <c r="K138" s="310"/>
      <c r="L138" s="311"/>
      <c r="M138" s="670"/>
      <c r="N138" s="628"/>
      <c r="O138" s="628"/>
      <c r="P138" s="256"/>
      <c r="Q138" s="326"/>
      <c r="R138" s="246"/>
      <c r="S138" s="315"/>
      <c r="T138" s="258"/>
    </row>
    <row r="139" spans="1:20" s="259" customFormat="1" ht="31.5" customHeight="1" thickTop="1">
      <c r="A139" s="255">
        <f>VLOOKUP(M139,Produit,2)</f>
        <v>0</v>
      </c>
      <c r="B139" s="819">
        <f>VLOOKUP(M139,Produit,4)</f>
        <v>0</v>
      </c>
      <c r="C139" s="819" t="e">
        <f>VLOOKUP(Q139,Produit,4)</f>
        <v>#DIV/0!</v>
      </c>
      <c r="D139" s="819">
        <f>VLOOKUP(R139,Produit,4)</f>
        <v>0</v>
      </c>
      <c r="E139" s="819"/>
      <c r="F139" s="819" t="e">
        <f>VLOOKUP(#REF!,Produit,4)</f>
        <v>#REF!</v>
      </c>
      <c r="G139" s="304">
        <f>IF(N139&lt;&gt;0,N139*VLOOKUP(M139,Produit,9),T139*VLOOKUP(M139,Produit,9))</f>
        <v>0</v>
      </c>
      <c r="H139" s="305">
        <f>VLOOKUP(M139,Produit,6)</f>
        <v>0</v>
      </c>
      <c r="I139" s="304">
        <f>IF(VLOOKUP(M139,Produit,32)&lt;&gt;0,VLOOKUP(M139,Produit,32),VLOOKUP(M139,Produit,36))</f>
        <v>0</v>
      </c>
      <c r="J139" s="304">
        <f>IF(G139&lt;0.001,0,G139*I139)</f>
        <v>0</v>
      </c>
      <c r="K139" s="306">
        <f>VLOOKUP(M139,Produit,11)</f>
        <v>0</v>
      </c>
      <c r="L139" s="307">
        <f>IF(G139&lt;0.001,0,J139+(J139*K139))</f>
        <v>0</v>
      </c>
      <c r="M139" s="670"/>
      <c r="N139" s="628"/>
      <c r="O139" s="628"/>
      <c r="P139" s="256">
        <f>VLOOKUP(M139,Produit,10)</f>
        <v>0</v>
      </c>
      <c r="Q139" s="326" t="e">
        <f>IF(N139&lt;&gt;0,N139/VLOOKUP(M139,Produit,10),T139/VLOOKUP(M139,Produit,10))</f>
        <v>#DIV/0!</v>
      </c>
      <c r="R139" s="246"/>
      <c r="S139" s="315">
        <f>IF(AND(M139&lt;&gt;0,O139&lt;&gt;0),O139/VLOOKUP(M139,Produit,9),0)</f>
        <v>0</v>
      </c>
      <c r="T139" s="315">
        <f>ROUNDUP(S139,0)</f>
        <v>0</v>
      </c>
    </row>
    <row r="140" spans="1:20" s="259" customFormat="1" ht="11.25" thickBot="1">
      <c r="A140" s="125">
        <f>VLOOKUP(M139,Produit,3)</f>
        <v>0</v>
      </c>
      <c r="B140" s="722" t="str">
        <f>CONCATENATE(IF(VLOOKUP(M139,Produit,9)=0,"","› "),IF(VLOOKUP(M139,Produit,9)=0,"",IF(N139&lt;&gt;0,N139,T139))," ",IF(VLOOKUP(M139,Produit,9)=0,"",VLOOKUP(M139,Produit,7)),IF(VLOOKUP(M139,Produit,9)=0,""," de "),IF(VLOOKUP(M139,Produit,9)=0,"",VLOOKUP(M139,Produit,9))," ",IF(VLOOKUP(M139,Produit,9)=0,"",VLOOKUP(M139,Produit,6)),IF(VLOOKUP(M139,Produit,9)=0,""," correspond(ent) à "),IF(VLOOKUP(M139,Produit,9)=0,"",IF(N139&lt;&gt;0,N139*VLOOKUP(M139,Produit,9),T139*VLOOKUP(M139,Produit,9)))," ",IF(VLOOKUP(M139,Produit,9)=0,"",VLOOKUP(M139,Produit,6)),IF(VLOOKUP(M139,Produit,9)=0,"","."))</f>
        <v xml:space="preserve">   </v>
      </c>
      <c r="C140" s="722"/>
      <c r="D140" s="722"/>
      <c r="E140" s="722"/>
      <c r="F140" s="722"/>
      <c r="G140" s="308"/>
      <c r="H140" s="309"/>
      <c r="I140" s="308"/>
      <c r="J140" s="308"/>
      <c r="K140" s="310"/>
      <c r="L140" s="311"/>
      <c r="M140" s="670"/>
      <c r="N140" s="628"/>
      <c r="O140" s="628"/>
      <c r="P140" s="256"/>
      <c r="Q140" s="326"/>
      <c r="R140" s="246"/>
      <c r="S140" s="315"/>
      <c r="T140" s="258"/>
    </row>
    <row r="141" spans="1:20" s="259" customFormat="1" ht="31.5" customHeight="1" thickTop="1">
      <c r="A141" s="255" t="str">
        <f>VLOOKUP(M141,Produit,2)</f>
        <v>ISOCELL</v>
      </c>
      <c r="B141" s="819" t="str">
        <f>VLOOKUP(M141,Produit,4)</f>
        <v>› Ecran de sous toiture OMEGA LIGHT 145g 1,5x50m (toit et mur) - Cdt=75m²</v>
      </c>
      <c r="C141" s="819" t="e">
        <f>VLOOKUP(Q141,Produit,4)</f>
        <v>#DIV/0!</v>
      </c>
      <c r="D141" s="819">
        <f>VLOOKUP(R141,Produit,4)</f>
        <v>0</v>
      </c>
      <c r="E141" s="819"/>
      <c r="F141" s="819" t="e">
        <f>VLOOKUP(#REF!,Produit,4)</f>
        <v>#REF!</v>
      </c>
      <c r="G141" s="304">
        <f>IF(N141&lt;&gt;0,N141*VLOOKUP(M141,Produit,9),T141*VLOOKUP(M141,Produit,9))</f>
        <v>0</v>
      </c>
      <c r="H141" s="305">
        <f>VLOOKUP(M141,Produit,6)</f>
        <v>0</v>
      </c>
      <c r="I141" s="304">
        <f>IF(VLOOKUP(M141,Produit,32)&lt;&gt;0,VLOOKUP(M141,Produit,32),VLOOKUP(M141,Produit,36))</f>
        <v>0.84988799999999998</v>
      </c>
      <c r="J141" s="304">
        <f>IF(G141&lt;0.001,0,G141*I141)</f>
        <v>0</v>
      </c>
      <c r="K141" s="306">
        <f>VLOOKUP(M141,Produit,11)</f>
        <v>0.2</v>
      </c>
      <c r="L141" s="307">
        <f>IF(G141&lt;0.001,0,J141+(J141*K141))</f>
        <v>0</v>
      </c>
      <c r="M141" s="670">
        <v>127</v>
      </c>
      <c r="N141" s="628">
        <v>16</v>
      </c>
      <c r="O141" s="628"/>
      <c r="P141" s="256">
        <f>VLOOKUP(M141,Produit,10)</f>
        <v>0</v>
      </c>
      <c r="Q141" s="326" t="e">
        <f>IF(N141&lt;&gt;0,N141/VLOOKUP(M141,Produit,10),T141/VLOOKUP(M141,Produit,10))</f>
        <v>#DIV/0!</v>
      </c>
      <c r="R141" s="246"/>
      <c r="S141" s="315">
        <f>IF(AND(M141&lt;&gt;0,O141&lt;&gt;0),O141/VLOOKUP(M141,Produit,9),0)</f>
        <v>0</v>
      </c>
      <c r="T141" s="315">
        <f>ROUNDUP(S141,0)</f>
        <v>0</v>
      </c>
    </row>
    <row r="142" spans="1:20" s="259" customFormat="1" ht="11.25" thickBot="1">
      <c r="A142" s="125" t="str">
        <f>VLOOKUP(M141,Produit,3)</f>
        <v>2OMELI</v>
      </c>
      <c r="B142" s="722" t="str">
        <f>CONCATENATE(IF(VLOOKUP(M141,Produit,9)=0,"","› "),IF(VLOOKUP(M141,Produit,9)=0,"",IF(N141&lt;&gt;0,N141,T141))," ",IF(VLOOKUP(M141,Produit,9)=0,"",VLOOKUP(M141,Produit,7)),IF(VLOOKUP(M141,Produit,9)=0,""," de "),IF(VLOOKUP(M141,Produit,9)=0,"",VLOOKUP(M141,Produit,9))," ",IF(VLOOKUP(M141,Produit,9)=0,"",VLOOKUP(M141,Produit,6)),IF(VLOOKUP(M141,Produit,9)=0,""," correspond(ent) à "),IF(VLOOKUP(M141,Produit,9)=0,"",IF(N141&lt;&gt;0,N141*VLOOKUP(M141,Produit,9),T141*VLOOKUP(M141,Produit,9)))," ",IF(VLOOKUP(M141,Produit,9)=0,"",VLOOKUP(M141,Produit,6)),IF(VLOOKUP(M141,Produit,9)=0,"","."))</f>
        <v xml:space="preserve">   </v>
      </c>
      <c r="C142" s="722"/>
      <c r="D142" s="722"/>
      <c r="E142" s="722"/>
      <c r="F142" s="722"/>
      <c r="G142" s="308"/>
      <c r="H142" s="309"/>
      <c r="I142" s="308"/>
      <c r="J142" s="308"/>
      <c r="K142" s="310"/>
      <c r="L142" s="311"/>
      <c r="M142" s="670"/>
      <c r="N142" s="628"/>
      <c r="O142" s="628"/>
      <c r="P142" s="256"/>
      <c r="Q142" s="326"/>
      <c r="R142" s="246"/>
      <c r="S142" s="315"/>
      <c r="T142" s="258"/>
    </row>
    <row r="143" spans="1:20" s="259" customFormat="1" ht="31.5" customHeight="1" thickTop="1">
      <c r="A143" s="255">
        <f>VLOOKUP(M143,Produit,2)</f>
        <v>0</v>
      </c>
      <c r="B143" s="819">
        <f>VLOOKUP(M143,Produit,4)</f>
        <v>0</v>
      </c>
      <c r="C143" s="819" t="e">
        <f>VLOOKUP(Q143,Produit,4)</f>
        <v>#DIV/0!</v>
      </c>
      <c r="D143" s="819">
        <f>VLOOKUP(R143,Produit,4)</f>
        <v>0</v>
      </c>
      <c r="E143" s="819"/>
      <c r="F143" s="819" t="e">
        <f>VLOOKUP(#REF!,Produit,4)</f>
        <v>#REF!</v>
      </c>
      <c r="G143" s="304">
        <f>IF(N143&lt;&gt;0,N143*VLOOKUP(M143,Produit,9),T143*VLOOKUP(M143,Produit,9))</f>
        <v>0</v>
      </c>
      <c r="H143" s="305">
        <f>VLOOKUP(M143,Produit,6)</f>
        <v>0</v>
      </c>
      <c r="I143" s="304">
        <f>IF(VLOOKUP(M143,Produit,32)&lt;&gt;0,VLOOKUP(M143,Produit,32),VLOOKUP(M143,Produit,36))</f>
        <v>0</v>
      </c>
      <c r="J143" s="304">
        <f>IF(G143&lt;0.001,0,G143*I143)</f>
        <v>0</v>
      </c>
      <c r="K143" s="306">
        <f>VLOOKUP(M143,Produit,11)</f>
        <v>0</v>
      </c>
      <c r="L143" s="307">
        <f>IF(G143&lt;0.001,0,J143+(J143*K143))</f>
        <v>0</v>
      </c>
      <c r="M143" s="670"/>
      <c r="N143" s="628"/>
      <c r="O143" s="628"/>
      <c r="P143" s="256">
        <f>VLOOKUP(M143,Produit,10)</f>
        <v>0</v>
      </c>
      <c r="Q143" s="326" t="e">
        <f>IF(N143&lt;&gt;0,N143/VLOOKUP(M143,Produit,10),T143/VLOOKUP(M143,Produit,10))</f>
        <v>#DIV/0!</v>
      </c>
      <c r="R143" s="246"/>
      <c r="S143" s="315">
        <f>IF(AND(M143&lt;&gt;0,O143&lt;&gt;0),O143/VLOOKUP(M143,Produit,9),0)</f>
        <v>0</v>
      </c>
      <c r="T143" s="315">
        <f>ROUNDUP(S143,0)</f>
        <v>0</v>
      </c>
    </row>
    <row r="144" spans="1:20" s="259" customFormat="1" ht="11.25" thickBot="1">
      <c r="A144" s="125">
        <f>VLOOKUP(M143,Produit,3)</f>
        <v>0</v>
      </c>
      <c r="B144" s="722" t="str">
        <f>CONCATENATE(IF(VLOOKUP(M143,Produit,9)=0,"","› "),IF(VLOOKUP(M143,Produit,9)=0,"",IF(N143&lt;&gt;0,N143,T143))," ",IF(VLOOKUP(M143,Produit,9)=0,"",VLOOKUP(M143,Produit,7)),IF(VLOOKUP(M143,Produit,9)=0,""," de "),IF(VLOOKUP(M143,Produit,9)=0,"",VLOOKUP(M143,Produit,9))," ",IF(VLOOKUP(M143,Produit,9)=0,"",VLOOKUP(M143,Produit,6)),IF(VLOOKUP(M143,Produit,9)=0,""," correspond(ent) à "),IF(VLOOKUP(M143,Produit,9)=0,"",IF(N143&lt;&gt;0,N143*VLOOKUP(M143,Produit,9),T143*VLOOKUP(M143,Produit,9)))," ",IF(VLOOKUP(M143,Produit,9)=0,"",VLOOKUP(M143,Produit,6)),IF(VLOOKUP(M143,Produit,9)=0,"","."))</f>
        <v xml:space="preserve">   </v>
      </c>
      <c r="C144" s="722"/>
      <c r="D144" s="722"/>
      <c r="E144" s="722"/>
      <c r="F144" s="722"/>
      <c r="G144" s="308"/>
      <c r="H144" s="309"/>
      <c r="I144" s="308"/>
      <c r="J144" s="308"/>
      <c r="K144" s="310"/>
      <c r="L144" s="311"/>
      <c r="M144" s="670"/>
      <c r="N144" s="628"/>
      <c r="O144" s="628"/>
      <c r="P144" s="256"/>
      <c r="Q144" s="326"/>
      <c r="R144" s="246"/>
      <c r="S144" s="315"/>
      <c r="T144" s="258"/>
    </row>
    <row r="145" spans="1:20" s="259" customFormat="1" ht="31.5" customHeight="1" thickTop="1">
      <c r="A145" s="255" t="str">
        <f>VLOOKUP(M145,Produit,2)</f>
        <v>ISOCELL</v>
      </c>
      <c r="B145" s="819" t="str">
        <f>VLOOKUP(M145,Produit,4)</f>
        <v>› Ecran de sous toiture OMEGA LIGHT 145g 1,5x50m (toit et mur) - Cdt=75m²</v>
      </c>
      <c r="C145" s="819" t="e">
        <f>VLOOKUP(Q145,Produit,4)</f>
        <v>#DIV/0!</v>
      </c>
      <c r="D145" s="819">
        <f>VLOOKUP(R145,Produit,4)</f>
        <v>0</v>
      </c>
      <c r="E145" s="819"/>
      <c r="F145" s="819" t="e">
        <f>VLOOKUP(#REF!,Produit,4)</f>
        <v>#REF!</v>
      </c>
      <c r="G145" s="304">
        <f>IF(N145&lt;&gt;0,N145*VLOOKUP(M145,Produit,9),T145*VLOOKUP(M145,Produit,9))</f>
        <v>0</v>
      </c>
      <c r="H145" s="305">
        <f>VLOOKUP(M145,Produit,6)</f>
        <v>0</v>
      </c>
      <c r="I145" s="304">
        <f>IF(VLOOKUP(M145,Produit,32)&lt;&gt;0,VLOOKUP(M145,Produit,32),VLOOKUP(M145,Produit,36))</f>
        <v>0.84988799999999998</v>
      </c>
      <c r="J145" s="304">
        <f>IF(G145&lt;0.001,0,G145*I145)</f>
        <v>0</v>
      </c>
      <c r="K145" s="306">
        <f>VLOOKUP(M145,Produit,11)</f>
        <v>0.2</v>
      </c>
      <c r="L145" s="307">
        <f>IF(G145&lt;0.001,0,J145+(J145*K145))</f>
        <v>0</v>
      </c>
      <c r="M145" s="670">
        <v>116</v>
      </c>
      <c r="N145" s="628">
        <v>8</v>
      </c>
      <c r="O145" s="628"/>
      <c r="P145" s="256">
        <f>VLOOKUP(M145,Produit,10)</f>
        <v>0</v>
      </c>
      <c r="Q145" s="326" t="e">
        <f>IF(N145&lt;&gt;0,N145/VLOOKUP(M145,Produit,10),T145/VLOOKUP(M145,Produit,10))</f>
        <v>#DIV/0!</v>
      </c>
      <c r="R145" s="246"/>
      <c r="S145" s="315">
        <f>IF(AND(M145&lt;&gt;0,O145&lt;&gt;0),O145/VLOOKUP(M145,Produit,9),0)</f>
        <v>0</v>
      </c>
      <c r="T145" s="315">
        <f>ROUNDUP(S145,0)</f>
        <v>0</v>
      </c>
    </row>
    <row r="146" spans="1:20" s="259" customFormat="1" ht="11.25" thickBot="1">
      <c r="A146" s="125" t="str">
        <f>VLOOKUP(M145,Produit,3)</f>
        <v>2OMELI</v>
      </c>
      <c r="B146" s="722" t="str">
        <f>CONCATENATE(IF(VLOOKUP(M145,Produit,9)=0,"","› "),IF(VLOOKUP(M145,Produit,9)=0,"",IF(N145&lt;&gt;0,N145,T145))," ",IF(VLOOKUP(M145,Produit,9)=0,"",VLOOKUP(M145,Produit,7)),IF(VLOOKUP(M145,Produit,9)=0,""," de "),IF(VLOOKUP(M145,Produit,9)=0,"",VLOOKUP(M145,Produit,9))," ",IF(VLOOKUP(M145,Produit,9)=0,"",VLOOKUP(M145,Produit,6)),IF(VLOOKUP(M145,Produit,9)=0,""," correspond(ent) à "),IF(VLOOKUP(M145,Produit,9)=0,"",IF(N145&lt;&gt;0,N145*VLOOKUP(M145,Produit,9),T145*VLOOKUP(M145,Produit,9)))," ",IF(VLOOKUP(M145,Produit,9)=0,"",VLOOKUP(M145,Produit,6)),IF(VLOOKUP(M145,Produit,9)=0,"","."))</f>
        <v xml:space="preserve">   </v>
      </c>
      <c r="C146" s="722"/>
      <c r="D146" s="722"/>
      <c r="E146" s="722"/>
      <c r="F146" s="722"/>
      <c r="G146" s="308"/>
      <c r="H146" s="309"/>
      <c r="I146" s="308"/>
      <c r="J146" s="308"/>
      <c r="K146" s="310"/>
      <c r="L146" s="311"/>
      <c r="M146" s="670"/>
      <c r="N146" s="628"/>
      <c r="O146" s="628"/>
      <c r="P146" s="256"/>
      <c r="Q146" s="326"/>
      <c r="R146" s="246"/>
      <c r="S146" s="315"/>
      <c r="T146" s="258"/>
    </row>
    <row r="147" spans="1:20" s="259" customFormat="1" ht="31.5" customHeight="1" thickTop="1">
      <c r="A147" s="255" t="str">
        <f>VLOOKUP(M147,Produit,2)</f>
        <v>ISOCELL</v>
      </c>
      <c r="B147" s="819" t="str">
        <f>VLOOKUP(M147,Produit,4)</f>
        <v>› Ecran de sous toiture OMEGA LIGHT 145g 1,5x50m (toit et mur) - Cdt=75m²</v>
      </c>
      <c r="C147" s="819" t="e">
        <f>VLOOKUP(Q147,Produit,4)</f>
        <v>#DIV/0!</v>
      </c>
      <c r="D147" s="819">
        <f>VLOOKUP(R147,Produit,4)</f>
        <v>0</v>
      </c>
      <c r="E147" s="819"/>
      <c r="F147" s="819" t="e">
        <f>VLOOKUP(#REF!,Produit,4)</f>
        <v>#REF!</v>
      </c>
      <c r="G147" s="304">
        <f>IF(N147&lt;&gt;0,N147*VLOOKUP(M147,Produit,9),T147*VLOOKUP(M147,Produit,9))</f>
        <v>0</v>
      </c>
      <c r="H147" s="305">
        <f>VLOOKUP(M147,Produit,6)</f>
        <v>0</v>
      </c>
      <c r="I147" s="304">
        <f>IF(VLOOKUP(M147,Produit,32)&lt;&gt;0,VLOOKUP(M147,Produit,32),VLOOKUP(M147,Produit,36))</f>
        <v>0.84988799999999998</v>
      </c>
      <c r="J147" s="304">
        <f>IF(G147&lt;0.001,0,G147*I147)</f>
        <v>0</v>
      </c>
      <c r="K147" s="306">
        <f>VLOOKUP(M147,Produit,11)</f>
        <v>0.2</v>
      </c>
      <c r="L147" s="307">
        <f>IF(G147&lt;0.001,0,J147+(J147*K147))</f>
        <v>0</v>
      </c>
      <c r="M147" s="670">
        <v>117</v>
      </c>
      <c r="N147" s="628">
        <v>24</v>
      </c>
      <c r="O147" s="628"/>
      <c r="P147" s="256">
        <f>VLOOKUP(M147,Produit,10)</f>
        <v>0</v>
      </c>
      <c r="Q147" s="326" t="e">
        <f>IF(N147&lt;&gt;0,N147/VLOOKUP(M147,Produit,10),T147/VLOOKUP(M147,Produit,10))</f>
        <v>#DIV/0!</v>
      </c>
      <c r="R147" s="246"/>
      <c r="S147" s="315">
        <f>IF(AND(M147&lt;&gt;0,O147&lt;&gt;0),O147/VLOOKUP(M147,Produit,9),0)</f>
        <v>0</v>
      </c>
      <c r="T147" s="315">
        <f>ROUNDUP(S147,0)</f>
        <v>0</v>
      </c>
    </row>
    <row r="148" spans="1:20" s="259" customFormat="1" ht="11.25" thickBot="1">
      <c r="A148" s="125" t="str">
        <f>VLOOKUP(M147,Produit,3)</f>
        <v>2OMELI</v>
      </c>
      <c r="B148" s="722" t="str">
        <f>CONCATENATE(IF(VLOOKUP(M147,Produit,9)=0,"","› "),IF(VLOOKUP(M147,Produit,9)=0,"",IF(N147&lt;&gt;0,N147,T147))," ",IF(VLOOKUP(M147,Produit,9)=0,"",VLOOKUP(M147,Produit,7)),IF(VLOOKUP(M147,Produit,9)=0,""," de "),IF(VLOOKUP(M147,Produit,9)=0,"",VLOOKUP(M147,Produit,9))," ",IF(VLOOKUP(M147,Produit,9)=0,"",VLOOKUP(M147,Produit,6)),IF(VLOOKUP(M147,Produit,9)=0,""," correspond(ent) à "),IF(VLOOKUP(M147,Produit,9)=0,"",IF(N147&lt;&gt;0,N147*VLOOKUP(M147,Produit,9),T147*VLOOKUP(M147,Produit,9)))," ",IF(VLOOKUP(M147,Produit,9)=0,"",VLOOKUP(M147,Produit,6)),IF(VLOOKUP(M147,Produit,9)=0,"","."))</f>
        <v xml:space="preserve">   </v>
      </c>
      <c r="C148" s="722"/>
      <c r="D148" s="722"/>
      <c r="E148" s="722"/>
      <c r="F148" s="722"/>
      <c r="G148" s="308"/>
      <c r="H148" s="309"/>
      <c r="I148" s="308"/>
      <c r="J148" s="308"/>
      <c r="K148" s="310"/>
      <c r="L148" s="311"/>
      <c r="M148" s="670"/>
      <c r="N148" s="628"/>
      <c r="O148" s="628"/>
      <c r="P148" s="256"/>
      <c r="Q148" s="326"/>
      <c r="R148" s="246"/>
      <c r="S148" s="315"/>
      <c r="T148" s="258"/>
    </row>
    <row r="149" spans="1:20" s="259" customFormat="1" ht="31.5" customHeight="1" thickTop="1">
      <c r="A149" s="255" t="str">
        <f>VLOOKUP(M149,Produit,2)</f>
        <v>ISOCELL</v>
      </c>
      <c r="B149" s="819" t="str">
        <f>VLOOKUP(M149,Produit,4)</f>
        <v>› Ecran de sous toiture OMEGA LIGHT 145g 1,5x50m (toit et mur) - Cdt=75m²</v>
      </c>
      <c r="C149" s="819" t="e">
        <f>VLOOKUP(Q149,Produit,4)</f>
        <v>#DIV/0!</v>
      </c>
      <c r="D149" s="819">
        <f>VLOOKUP(R149,Produit,4)</f>
        <v>0</v>
      </c>
      <c r="E149" s="819"/>
      <c r="F149" s="819" t="e">
        <f>VLOOKUP(#REF!,Produit,4)</f>
        <v>#REF!</v>
      </c>
      <c r="G149" s="304">
        <f>IF(N149&lt;&gt;0,N149*VLOOKUP(M149,Produit,9),T149*VLOOKUP(M149,Produit,9))</f>
        <v>0</v>
      </c>
      <c r="H149" s="305">
        <f>VLOOKUP(M149,Produit,6)</f>
        <v>0</v>
      </c>
      <c r="I149" s="304">
        <f>IF(VLOOKUP(M149,Produit,32)&lt;&gt;0,VLOOKUP(M149,Produit,32),VLOOKUP(M149,Produit,36))</f>
        <v>0.84988799999999998</v>
      </c>
      <c r="J149" s="304">
        <f>IF(G149&lt;0.001,0,G149*I149)</f>
        <v>0</v>
      </c>
      <c r="K149" s="306">
        <f>VLOOKUP(M149,Produit,11)</f>
        <v>0.2</v>
      </c>
      <c r="L149" s="307">
        <f>IF(G149&lt;0.001,0,J149+(J149*K149))</f>
        <v>0</v>
      </c>
      <c r="M149" s="670">
        <v>118</v>
      </c>
      <c r="N149" s="628">
        <v>24</v>
      </c>
      <c r="O149" s="628"/>
      <c r="P149" s="256">
        <f>VLOOKUP(M149,Produit,10)</f>
        <v>0</v>
      </c>
      <c r="Q149" s="326" t="e">
        <f>IF(N149&lt;&gt;0,N149/VLOOKUP(M149,Produit,10),T149/VLOOKUP(M149,Produit,10))</f>
        <v>#DIV/0!</v>
      </c>
      <c r="R149" s="246"/>
      <c r="S149" s="315">
        <f>IF(AND(M149&lt;&gt;0,O149&lt;&gt;0),O149/VLOOKUP(M149,Produit,9),0)</f>
        <v>0</v>
      </c>
      <c r="T149" s="315">
        <f>ROUNDUP(S149,0)</f>
        <v>0</v>
      </c>
    </row>
    <row r="150" spans="1:20" s="259" customFormat="1" ht="11.25" thickBot="1">
      <c r="A150" s="125" t="str">
        <f>VLOOKUP(M149,Produit,3)</f>
        <v>2OMELI</v>
      </c>
      <c r="B150" s="722" t="str">
        <f>CONCATENATE(IF(VLOOKUP(M149,Produit,9)=0,"","› "),IF(VLOOKUP(M149,Produit,9)=0,"",IF(N149&lt;&gt;0,N149,T149))," ",IF(VLOOKUP(M149,Produit,9)=0,"",VLOOKUP(M149,Produit,7)),IF(VLOOKUP(M149,Produit,9)=0,""," de "),IF(VLOOKUP(M149,Produit,9)=0,"",VLOOKUP(M149,Produit,9))," ",IF(VLOOKUP(M149,Produit,9)=0,"",VLOOKUP(M149,Produit,6)),IF(VLOOKUP(M149,Produit,9)=0,""," correspond(ent) à "),IF(VLOOKUP(M149,Produit,9)=0,"",IF(N149&lt;&gt;0,N149*VLOOKUP(M149,Produit,9),T149*VLOOKUP(M149,Produit,9)))," ",IF(VLOOKUP(M149,Produit,9)=0,"",VLOOKUP(M149,Produit,6)),IF(VLOOKUP(M149,Produit,9)=0,"","."))</f>
        <v xml:space="preserve">   </v>
      </c>
      <c r="C150" s="722"/>
      <c r="D150" s="722"/>
      <c r="E150" s="722"/>
      <c r="F150" s="722"/>
      <c r="G150" s="308"/>
      <c r="H150" s="309"/>
      <c r="I150" s="308"/>
      <c r="J150" s="308"/>
      <c r="K150" s="310"/>
      <c r="L150" s="311"/>
      <c r="M150" s="670"/>
      <c r="N150" s="628"/>
      <c r="O150" s="628"/>
      <c r="P150" s="256"/>
      <c r="Q150" s="326"/>
      <c r="R150" s="246"/>
      <c r="S150" s="315"/>
      <c r="T150" s="258"/>
    </row>
    <row r="151" spans="1:20" s="259" customFormat="1" ht="31.5" customHeight="1" thickTop="1">
      <c r="A151" s="255" t="str">
        <f>VLOOKUP(M151,Produit,2)</f>
        <v>ISOCELL</v>
      </c>
      <c r="B151" s="819" t="str">
        <f>VLOOKUP(M151,Produit,4)</f>
        <v>› Ecran de sous toiture OMEGA LIGHT 145g 1,5x50m (toit et mur) - Cdt=75m²</v>
      </c>
      <c r="C151" s="819" t="e">
        <f>VLOOKUP(Q151,Produit,4)</f>
        <v>#DIV/0!</v>
      </c>
      <c r="D151" s="819">
        <f>VLOOKUP(R151,Produit,4)</f>
        <v>0</v>
      </c>
      <c r="E151" s="819"/>
      <c r="F151" s="819" t="e">
        <f>VLOOKUP(#REF!,Produit,4)</f>
        <v>#REF!</v>
      </c>
      <c r="G151" s="304">
        <f>IF(N151&lt;&gt;0,N151*VLOOKUP(M151,Produit,9),T151*VLOOKUP(M151,Produit,9))</f>
        <v>0</v>
      </c>
      <c r="H151" s="305">
        <f>VLOOKUP(M151,Produit,6)</f>
        <v>0</v>
      </c>
      <c r="I151" s="304">
        <f>IF(VLOOKUP(M151,Produit,32)&lt;&gt;0,VLOOKUP(M151,Produit,32),VLOOKUP(M151,Produit,36))</f>
        <v>0.84988799999999998</v>
      </c>
      <c r="J151" s="304">
        <f>IF(G151&lt;0.001,0,G151*I151)</f>
        <v>0</v>
      </c>
      <c r="K151" s="306">
        <f>VLOOKUP(M151,Produit,11)</f>
        <v>0.2</v>
      </c>
      <c r="L151" s="307">
        <f>IF(G151&lt;0.001,0,J151+(J151*K151))</f>
        <v>0</v>
      </c>
      <c r="M151" s="670">
        <v>119</v>
      </c>
      <c r="N151" s="628">
        <v>32</v>
      </c>
      <c r="O151" s="628"/>
      <c r="P151" s="256">
        <f>VLOOKUP(M151,Produit,10)</f>
        <v>0</v>
      </c>
      <c r="Q151" s="326" t="e">
        <f>IF(N151&lt;&gt;0,N151/VLOOKUP(M151,Produit,10),T151/VLOOKUP(M151,Produit,10))</f>
        <v>#DIV/0!</v>
      </c>
      <c r="R151" s="246"/>
      <c r="S151" s="315">
        <f>IF(AND(M151&lt;&gt;0,O151&lt;&gt;0),O151/VLOOKUP(M151,Produit,9),0)</f>
        <v>0</v>
      </c>
      <c r="T151" s="315">
        <f>ROUNDUP(S151,0)</f>
        <v>0</v>
      </c>
    </row>
    <row r="152" spans="1:20" s="259" customFormat="1" ht="11.25" thickBot="1">
      <c r="A152" s="125" t="str">
        <f>VLOOKUP(M151,Produit,3)</f>
        <v>2OMELI</v>
      </c>
      <c r="B152" s="722" t="str">
        <f>CONCATENATE(IF(VLOOKUP(M151,Produit,9)=0,"","› "),IF(VLOOKUP(M151,Produit,9)=0,"",IF(N151&lt;&gt;0,N151,T151))," ",IF(VLOOKUP(M151,Produit,9)=0,"",VLOOKUP(M151,Produit,7)),IF(VLOOKUP(M151,Produit,9)=0,""," de "),IF(VLOOKUP(M151,Produit,9)=0,"",VLOOKUP(M151,Produit,9))," ",IF(VLOOKUP(M151,Produit,9)=0,"",VLOOKUP(M151,Produit,6)),IF(VLOOKUP(M151,Produit,9)=0,""," correspond(ent) à "),IF(VLOOKUP(M151,Produit,9)=0,"",IF(N151&lt;&gt;0,N151*VLOOKUP(M151,Produit,9),T151*VLOOKUP(M151,Produit,9)))," ",IF(VLOOKUP(M151,Produit,9)=0,"",VLOOKUP(M151,Produit,6)),IF(VLOOKUP(M151,Produit,9)=0,"","."))</f>
        <v xml:space="preserve">   </v>
      </c>
      <c r="C152" s="722"/>
      <c r="D152" s="722"/>
      <c r="E152" s="722"/>
      <c r="F152" s="722"/>
      <c r="G152" s="308"/>
      <c r="H152" s="309"/>
      <c r="I152" s="308"/>
      <c r="J152" s="308"/>
      <c r="K152" s="310"/>
      <c r="L152" s="311"/>
      <c r="M152" s="670"/>
      <c r="N152" s="628"/>
      <c r="O152" s="628"/>
      <c r="P152" s="256"/>
      <c r="Q152" s="326"/>
      <c r="R152" s="246"/>
      <c r="S152" s="315"/>
      <c r="T152" s="258"/>
    </row>
    <row r="153" spans="1:20" s="259" customFormat="1" ht="31.5" customHeight="1" thickTop="1">
      <c r="A153" s="255" t="str">
        <f>VLOOKUP(M153,Produit,2)</f>
        <v>ISOCELL</v>
      </c>
      <c r="B153" s="819" t="str">
        <f>VLOOKUP(M153,Produit,4)</f>
        <v>› Ecran de sous toiture OMEGA LIGHT 145g 1,5x50m (toit et mur) - Cdt=75m²</v>
      </c>
      <c r="C153" s="819" t="e">
        <f>VLOOKUP(Q153,Produit,4)</f>
        <v>#DIV/0!</v>
      </c>
      <c r="D153" s="819">
        <f>VLOOKUP(R153,Produit,4)</f>
        <v>0</v>
      </c>
      <c r="E153" s="819"/>
      <c r="F153" s="819" t="e">
        <f>VLOOKUP(#REF!,Produit,4)</f>
        <v>#REF!</v>
      </c>
      <c r="G153" s="304">
        <f>IF(N153&lt;&gt;0,N153*VLOOKUP(M153,Produit,9),T153*VLOOKUP(M153,Produit,9))</f>
        <v>0</v>
      </c>
      <c r="H153" s="305">
        <f>VLOOKUP(M153,Produit,6)</f>
        <v>0</v>
      </c>
      <c r="I153" s="304">
        <f>IF(VLOOKUP(M153,Produit,32)&lt;&gt;0,VLOOKUP(M153,Produit,32),VLOOKUP(M153,Produit,36))</f>
        <v>0.84988799999999998</v>
      </c>
      <c r="J153" s="304">
        <f>IF(G153&lt;0.001,0,G153*I153)</f>
        <v>0</v>
      </c>
      <c r="K153" s="306">
        <f>VLOOKUP(M153,Produit,11)</f>
        <v>0.2</v>
      </c>
      <c r="L153" s="307">
        <f>IF(G153&lt;0.001,0,J153+(J153*K153))</f>
        <v>0</v>
      </c>
      <c r="M153" s="670">
        <v>120</v>
      </c>
      <c r="N153" s="628"/>
      <c r="O153" s="628"/>
      <c r="P153" s="256">
        <f>VLOOKUP(M153,Produit,10)</f>
        <v>0</v>
      </c>
      <c r="Q153" s="326" t="e">
        <f>IF(N153&lt;&gt;0,N153/VLOOKUP(M153,Produit,10),T153/VLOOKUP(M153,Produit,10))</f>
        <v>#DIV/0!</v>
      </c>
      <c r="R153" s="246"/>
      <c r="S153" s="315">
        <f>IF(AND(M153&lt;&gt;0,O153&lt;&gt;0),O153/VLOOKUP(M153,Produit,9),0)</f>
        <v>0</v>
      </c>
      <c r="T153" s="315">
        <f>ROUNDUP(S153,0)</f>
        <v>0</v>
      </c>
    </row>
    <row r="154" spans="1:20" s="259" customFormat="1" ht="11.25" thickBot="1">
      <c r="A154" s="125" t="str">
        <f>VLOOKUP(M153,Produit,3)</f>
        <v>2OMELI</v>
      </c>
      <c r="B154" s="722" t="str">
        <f>CONCATENATE(IF(VLOOKUP(M153,Produit,9)=0,"","› "),IF(VLOOKUP(M153,Produit,9)=0,"",IF(N153&lt;&gt;0,N153,T153))," ",IF(VLOOKUP(M153,Produit,9)=0,"",VLOOKUP(M153,Produit,7)),IF(VLOOKUP(M153,Produit,9)=0,""," de "),IF(VLOOKUP(M153,Produit,9)=0,"",VLOOKUP(M153,Produit,9))," ",IF(VLOOKUP(M153,Produit,9)=0,"",VLOOKUP(M153,Produit,6)),IF(VLOOKUP(M153,Produit,9)=0,""," correspond(ent) à "),IF(VLOOKUP(M153,Produit,9)=0,"",IF(N153&lt;&gt;0,N153*VLOOKUP(M153,Produit,9),T153*VLOOKUP(M153,Produit,9)))," ",IF(VLOOKUP(M153,Produit,9)=0,"",VLOOKUP(M153,Produit,6)),IF(VLOOKUP(M153,Produit,9)=0,"","."))</f>
        <v xml:space="preserve">   </v>
      </c>
      <c r="C154" s="722"/>
      <c r="D154" s="722"/>
      <c r="E154" s="722"/>
      <c r="F154" s="722"/>
      <c r="G154" s="308"/>
      <c r="H154" s="309"/>
      <c r="I154" s="308"/>
      <c r="J154" s="308"/>
      <c r="K154" s="310"/>
      <c r="L154" s="311"/>
      <c r="M154" s="670"/>
      <c r="N154" s="628"/>
      <c r="O154" s="628"/>
      <c r="P154" s="256"/>
      <c r="Q154" s="326"/>
      <c r="R154" s="246"/>
      <c r="S154" s="315"/>
      <c r="T154" s="258"/>
    </row>
    <row r="155" spans="1:20" s="259" customFormat="1" ht="31.5" customHeight="1" thickTop="1">
      <c r="A155" s="255" t="str">
        <f>VLOOKUP(M155,Produit,2)</f>
        <v>ISOCELL</v>
      </c>
      <c r="B155" s="819" t="str">
        <f>VLOOKUP(M155,Produit,4)</f>
        <v>› Ecran de sous toiture OMEGA LIGHT 145g 1,5x50m (toit et mur) - Cdt=75m²</v>
      </c>
      <c r="C155" s="819" t="e">
        <f>VLOOKUP(Q155,Produit,4)</f>
        <v>#DIV/0!</v>
      </c>
      <c r="D155" s="819">
        <f>VLOOKUP(R155,Produit,4)</f>
        <v>0</v>
      </c>
      <c r="E155" s="819"/>
      <c r="F155" s="819" t="e">
        <f>VLOOKUP(#REF!,Produit,4)</f>
        <v>#REF!</v>
      </c>
      <c r="G155" s="304">
        <f>IF(N155&lt;&gt;0,N155*VLOOKUP(M155,Produit,9),T155*VLOOKUP(M155,Produit,9))</f>
        <v>0</v>
      </c>
      <c r="H155" s="305">
        <f>VLOOKUP(M155,Produit,6)</f>
        <v>0</v>
      </c>
      <c r="I155" s="304">
        <f>IF(VLOOKUP(M155,Produit,32)&lt;&gt;0,VLOOKUP(M155,Produit,32),VLOOKUP(M155,Produit,36))</f>
        <v>0.84988799999999998</v>
      </c>
      <c r="J155" s="304">
        <f>IF(G155&lt;0.001,0,G155*I155)</f>
        <v>0</v>
      </c>
      <c r="K155" s="306">
        <f>VLOOKUP(M155,Produit,11)</f>
        <v>0.2</v>
      </c>
      <c r="L155" s="307">
        <f>IF(G155&lt;0.001,0,J155+(J155*K155))</f>
        <v>0</v>
      </c>
      <c r="M155" s="670">
        <v>122</v>
      </c>
      <c r="N155" s="628"/>
      <c r="O155" s="628"/>
      <c r="P155" s="256">
        <f>VLOOKUP(M155,Produit,10)</f>
        <v>0</v>
      </c>
      <c r="Q155" s="326" t="e">
        <f>IF(N155&lt;&gt;0,N155/VLOOKUP(M155,Produit,10),T155/VLOOKUP(M155,Produit,10))</f>
        <v>#DIV/0!</v>
      </c>
      <c r="R155" s="246"/>
      <c r="S155" s="315">
        <f>IF(AND(M155&lt;&gt;0,O155&lt;&gt;0),O155/VLOOKUP(M155,Produit,9),0)</f>
        <v>0</v>
      </c>
      <c r="T155" s="315">
        <f>ROUNDUP(S155,0)</f>
        <v>0</v>
      </c>
    </row>
    <row r="156" spans="1:20" s="259" customFormat="1" ht="11.25" thickBot="1">
      <c r="A156" s="125" t="str">
        <f>VLOOKUP(M155,Produit,3)</f>
        <v>2OMELI</v>
      </c>
      <c r="B156" s="722" t="str">
        <f>CONCATENATE(IF(VLOOKUP(M155,Produit,9)=0,"","› "),IF(VLOOKUP(M155,Produit,9)=0,"",IF(N155&lt;&gt;0,N155,T155))," ",IF(VLOOKUP(M155,Produit,9)=0,"",VLOOKUP(M155,Produit,7)),IF(VLOOKUP(M155,Produit,9)=0,""," de "),IF(VLOOKUP(M155,Produit,9)=0,"",VLOOKUP(M155,Produit,9))," ",IF(VLOOKUP(M155,Produit,9)=0,"",VLOOKUP(M155,Produit,6)),IF(VLOOKUP(M155,Produit,9)=0,""," correspond(ent) à "),IF(VLOOKUP(M155,Produit,9)=0,"",IF(N155&lt;&gt;0,N155*VLOOKUP(M155,Produit,9),T155*VLOOKUP(M155,Produit,9)))," ",IF(VLOOKUP(M155,Produit,9)=0,"",VLOOKUP(M155,Produit,6)),IF(VLOOKUP(M155,Produit,9)=0,"","."))</f>
        <v xml:space="preserve">   </v>
      </c>
      <c r="C156" s="722"/>
      <c r="D156" s="722"/>
      <c r="E156" s="722"/>
      <c r="F156" s="722"/>
      <c r="G156" s="308"/>
      <c r="H156" s="309"/>
      <c r="I156" s="308"/>
      <c r="J156" s="308"/>
      <c r="K156" s="310"/>
      <c r="L156" s="311"/>
      <c r="M156" s="670"/>
      <c r="N156" s="628"/>
      <c r="O156" s="628"/>
      <c r="P156" s="256"/>
      <c r="Q156" s="326"/>
      <c r="R156" s="246"/>
      <c r="S156" s="315"/>
      <c r="T156" s="258"/>
    </row>
    <row r="157" spans="1:20" s="259" customFormat="1" ht="31.5" customHeight="1" thickTop="1">
      <c r="A157" s="255">
        <f>VLOOKUP(M157,Produit,2)</f>
        <v>0</v>
      </c>
      <c r="B157" s="819">
        <f>VLOOKUP(M157,Produit,4)</f>
        <v>0</v>
      </c>
      <c r="C157" s="819" t="e">
        <f>VLOOKUP(Q157,Produit,4)</f>
        <v>#DIV/0!</v>
      </c>
      <c r="D157" s="819">
        <f>VLOOKUP(R157,Produit,4)</f>
        <v>0</v>
      </c>
      <c r="E157" s="819"/>
      <c r="F157" s="819" t="e">
        <f>VLOOKUP(#REF!,Produit,4)</f>
        <v>#REF!</v>
      </c>
      <c r="G157" s="304">
        <f>IF(N157&lt;&gt;0,N157*VLOOKUP(M157,Produit,9),T157*VLOOKUP(M157,Produit,9))</f>
        <v>0</v>
      </c>
      <c r="H157" s="305">
        <f>VLOOKUP(M157,Produit,6)</f>
        <v>0</v>
      </c>
      <c r="I157" s="304">
        <f>IF(VLOOKUP(M157,Produit,32)&lt;&gt;0,VLOOKUP(M157,Produit,32),VLOOKUP(M157,Produit,36))</f>
        <v>0</v>
      </c>
      <c r="J157" s="304">
        <f>IF(G157&lt;0.001,0,G157*I157)</f>
        <v>0</v>
      </c>
      <c r="K157" s="306">
        <f>VLOOKUP(M157,Produit,11)</f>
        <v>0</v>
      </c>
      <c r="L157" s="307">
        <f>IF(G157&lt;0.001,0,J157+(J157*K157))</f>
        <v>0</v>
      </c>
      <c r="M157" s="670"/>
      <c r="N157" s="628"/>
      <c r="O157" s="628"/>
      <c r="P157" s="256">
        <f>VLOOKUP(M157,Produit,10)</f>
        <v>0</v>
      </c>
      <c r="Q157" s="326" t="e">
        <f>IF(N157&lt;&gt;0,N157/VLOOKUP(M157,Produit,10),T157/VLOOKUP(M157,Produit,10))</f>
        <v>#DIV/0!</v>
      </c>
      <c r="R157" s="246"/>
      <c r="S157" s="315">
        <f>IF(AND(M157&lt;&gt;0,O157&lt;&gt;0),O157/VLOOKUP(M157,Produit,9),0)</f>
        <v>0</v>
      </c>
      <c r="T157" s="315">
        <f>ROUNDUP(S157,0)</f>
        <v>0</v>
      </c>
    </row>
    <row r="158" spans="1:20" s="259" customFormat="1" ht="11.25" thickBot="1">
      <c r="A158" s="125">
        <f>VLOOKUP(M157,Produit,3)</f>
        <v>0</v>
      </c>
      <c r="B158" s="722" t="str">
        <f>CONCATENATE(IF(VLOOKUP(M157,Produit,9)=0,"","› "),IF(VLOOKUP(M157,Produit,9)=0,"",IF(N157&lt;&gt;0,N157,T157))," ",IF(VLOOKUP(M157,Produit,9)=0,"",VLOOKUP(M157,Produit,7)),IF(VLOOKUP(M157,Produit,9)=0,""," de "),IF(VLOOKUP(M157,Produit,9)=0,"",VLOOKUP(M157,Produit,9))," ",IF(VLOOKUP(M157,Produit,9)=0,"",VLOOKUP(M157,Produit,6)),IF(VLOOKUP(M157,Produit,9)=0,""," correspond(ent) à "),IF(VLOOKUP(M157,Produit,9)=0,"",IF(N157&lt;&gt;0,N157*VLOOKUP(M157,Produit,9),T157*VLOOKUP(M157,Produit,9)))," ",IF(VLOOKUP(M157,Produit,9)=0,"",VLOOKUP(M157,Produit,6)),IF(VLOOKUP(M157,Produit,9)=0,"","."))</f>
        <v xml:space="preserve">   </v>
      </c>
      <c r="C158" s="722"/>
      <c r="D158" s="722"/>
      <c r="E158" s="722"/>
      <c r="F158" s="722"/>
      <c r="G158" s="308"/>
      <c r="H158" s="309"/>
      <c r="I158" s="308"/>
      <c r="J158" s="308"/>
      <c r="K158" s="310"/>
      <c r="L158" s="311"/>
      <c r="M158" s="670"/>
      <c r="N158" s="628"/>
      <c r="O158" s="628"/>
      <c r="P158" s="256"/>
      <c r="Q158" s="326"/>
      <c r="R158" s="246"/>
      <c r="S158" s="315"/>
      <c r="T158" s="258"/>
    </row>
    <row r="159" spans="1:20" s="259" customFormat="1" ht="31.5" customHeight="1" thickTop="1">
      <c r="A159" s="255" t="str">
        <f>VLOOKUP(M159,Produit,2)</f>
        <v>ISOCELL</v>
      </c>
      <c r="B159" s="819" t="str">
        <f>VLOOKUP(M159,Produit,4)</f>
        <v>› Ecran de sous toiture OMEGA LIGHT 145g 1,5x50m (toit et mur) - Cdt=75m²</v>
      </c>
      <c r="C159" s="819" t="e">
        <f>VLOOKUP(Q159,Produit,4)</f>
        <v>#DIV/0!</v>
      </c>
      <c r="D159" s="819">
        <f>VLOOKUP(R159,Produit,4)</f>
        <v>0</v>
      </c>
      <c r="E159" s="819"/>
      <c r="F159" s="819" t="e">
        <f>VLOOKUP(#REF!,Produit,4)</f>
        <v>#REF!</v>
      </c>
      <c r="G159" s="304">
        <f>IF(N159&lt;&gt;0,N159*VLOOKUP(M159,Produit,9),T159*VLOOKUP(M159,Produit,9))</f>
        <v>0</v>
      </c>
      <c r="H159" s="305">
        <f>VLOOKUP(M159,Produit,6)</f>
        <v>0</v>
      </c>
      <c r="I159" s="304">
        <f>IF(VLOOKUP(M159,Produit,32)&lt;&gt;0,VLOOKUP(M159,Produit,32),VLOOKUP(M159,Produit,36))</f>
        <v>0.84988799999999998</v>
      </c>
      <c r="J159" s="304">
        <f>IF(G159&lt;0.001,0,G159*I159)</f>
        <v>0</v>
      </c>
      <c r="K159" s="306">
        <f>VLOOKUP(M159,Produit,11)</f>
        <v>0.2</v>
      </c>
      <c r="L159" s="307">
        <f>IF(G159&lt;0.001,0,J159+(J159*K159))</f>
        <v>0</v>
      </c>
      <c r="M159" s="670">
        <v>124</v>
      </c>
      <c r="N159" s="628"/>
      <c r="O159" s="628"/>
      <c r="P159" s="256">
        <f>VLOOKUP(M159,Produit,10)</f>
        <v>0</v>
      </c>
      <c r="Q159" s="326" t="e">
        <f>IF(N159&lt;&gt;0,N159/VLOOKUP(M159,Produit,10),T159/VLOOKUP(M159,Produit,10))</f>
        <v>#DIV/0!</v>
      </c>
      <c r="R159" s="246"/>
      <c r="S159" s="315">
        <f>IF(AND(M159&lt;&gt;0,O159&lt;&gt;0),O159/VLOOKUP(M159,Produit,9),0)</f>
        <v>0</v>
      </c>
      <c r="T159" s="315">
        <f>ROUNDUP(S159,0)</f>
        <v>0</v>
      </c>
    </row>
    <row r="160" spans="1:20" s="259" customFormat="1" ht="11.25" thickBot="1">
      <c r="A160" s="125" t="str">
        <f>VLOOKUP(M159,Produit,3)</f>
        <v>2OMELI</v>
      </c>
      <c r="B160" s="722" t="str">
        <f>CONCATENATE(IF(VLOOKUP(M159,Produit,9)=0,"","› "),IF(VLOOKUP(M159,Produit,9)=0,"",IF(N159&lt;&gt;0,N159,T159))," ",IF(VLOOKUP(M159,Produit,9)=0,"",VLOOKUP(M159,Produit,7)),IF(VLOOKUP(M159,Produit,9)=0,""," de "),IF(VLOOKUP(M159,Produit,9)=0,"",VLOOKUP(M159,Produit,9))," ",IF(VLOOKUP(M159,Produit,9)=0,"",VLOOKUP(M159,Produit,6)),IF(VLOOKUP(M159,Produit,9)=0,""," correspond(ent) à "),IF(VLOOKUP(M159,Produit,9)=0,"",IF(N159&lt;&gt;0,N159*VLOOKUP(M159,Produit,9),T159*VLOOKUP(M159,Produit,9)))," ",IF(VLOOKUP(M159,Produit,9)=0,"",VLOOKUP(M159,Produit,6)),IF(VLOOKUP(M159,Produit,9)=0,"","."))</f>
        <v xml:space="preserve">   </v>
      </c>
      <c r="C160" s="722"/>
      <c r="D160" s="722"/>
      <c r="E160" s="722"/>
      <c r="F160" s="722"/>
      <c r="G160" s="308"/>
      <c r="H160" s="309"/>
      <c r="I160" s="308"/>
      <c r="J160" s="308"/>
      <c r="K160" s="310"/>
      <c r="L160" s="311"/>
      <c r="M160" s="670"/>
      <c r="N160" s="628"/>
      <c r="O160" s="628"/>
      <c r="P160" s="256"/>
      <c r="Q160" s="326"/>
      <c r="R160" s="246"/>
      <c r="S160" s="315"/>
      <c r="T160" s="258"/>
    </row>
    <row r="161" spans="1:20" s="259" customFormat="1" ht="31.5" customHeight="1" thickTop="1">
      <c r="A161" s="255">
        <f>VLOOKUP(M161,Produit,2)</f>
        <v>0</v>
      </c>
      <c r="B161" s="819">
        <f>VLOOKUP(M161,Produit,4)</f>
        <v>0</v>
      </c>
      <c r="C161" s="819" t="e">
        <f>VLOOKUP(Q161,Produit,4)</f>
        <v>#DIV/0!</v>
      </c>
      <c r="D161" s="819">
        <f>VLOOKUP(R161,Produit,4)</f>
        <v>0</v>
      </c>
      <c r="E161" s="819"/>
      <c r="F161" s="819" t="e">
        <f>VLOOKUP(#REF!,Produit,4)</f>
        <v>#REF!</v>
      </c>
      <c r="G161" s="304">
        <f>IF(N161&lt;&gt;0,N161*VLOOKUP(M161,Produit,9),T161*VLOOKUP(M161,Produit,9))</f>
        <v>0</v>
      </c>
      <c r="H161" s="305">
        <f>VLOOKUP(M161,Produit,6)</f>
        <v>0</v>
      </c>
      <c r="I161" s="304">
        <f>IF(VLOOKUP(M161,Produit,32)&lt;&gt;0,VLOOKUP(M161,Produit,32),VLOOKUP(M161,Produit,36))</f>
        <v>0</v>
      </c>
      <c r="J161" s="304">
        <f>IF(G161&lt;0.001,0,G161*I161)</f>
        <v>0</v>
      </c>
      <c r="K161" s="306">
        <f>VLOOKUP(M161,Produit,11)</f>
        <v>0</v>
      </c>
      <c r="L161" s="307">
        <f>IF(G161&lt;0.001,0,J161+(J161*K161))</f>
        <v>0</v>
      </c>
      <c r="M161" s="670"/>
      <c r="N161" s="628"/>
      <c r="O161" s="628"/>
      <c r="P161" s="256">
        <f>VLOOKUP(M161,Produit,10)</f>
        <v>0</v>
      </c>
      <c r="Q161" s="326" t="e">
        <f>IF(N161&lt;&gt;0,N161/VLOOKUP(M161,Produit,10),T161/VLOOKUP(M161,Produit,10))</f>
        <v>#DIV/0!</v>
      </c>
      <c r="R161" s="318"/>
      <c r="S161" s="317">
        <f>IF(AND(M161&lt;&gt;0,O161&lt;&gt;0),O161/VLOOKUP(M161,Produit,9),0)</f>
        <v>0</v>
      </c>
      <c r="T161" s="317">
        <f>ROUNDUP(S161,0)</f>
        <v>0</v>
      </c>
    </row>
    <row r="162" spans="1:20" s="259" customFormat="1" ht="11.25" thickBot="1">
      <c r="A162" s="125">
        <f>VLOOKUP(M161,Produit,3)</f>
        <v>0</v>
      </c>
      <c r="B162" s="722" t="str">
        <f>CONCATENATE(IF(VLOOKUP(M161,Produit,9)=0,"","› "),IF(VLOOKUP(M161,Produit,9)=0,"",IF(N161&lt;&gt;0,N161,T161))," ",IF(VLOOKUP(M161,Produit,9)=0,"",VLOOKUP(M161,Produit,7)),IF(VLOOKUP(M161,Produit,9)=0,""," de "),IF(VLOOKUP(M161,Produit,9)=0,"",VLOOKUP(M161,Produit,9))," ",IF(VLOOKUP(M161,Produit,9)=0,"",VLOOKUP(M161,Produit,6)),IF(VLOOKUP(M161,Produit,9)=0,""," correspond(ent) à "),IF(VLOOKUP(M161,Produit,9)=0,"",IF(N161&lt;&gt;0,N161*VLOOKUP(M161,Produit,9),T161*VLOOKUP(M161,Produit,9)))," ",IF(VLOOKUP(M161,Produit,9)=0,"",VLOOKUP(M161,Produit,6)),IF(VLOOKUP(M161,Produit,9)=0,"","."))</f>
        <v xml:space="preserve">   </v>
      </c>
      <c r="C162" s="722"/>
      <c r="D162" s="722"/>
      <c r="E162" s="722"/>
      <c r="F162" s="722"/>
      <c r="G162" s="308"/>
      <c r="H162" s="309"/>
      <c r="I162" s="308"/>
      <c r="J162" s="308"/>
      <c r="K162" s="310"/>
      <c r="L162" s="311"/>
      <c r="M162" s="670"/>
      <c r="N162" s="628"/>
      <c r="O162" s="628"/>
      <c r="P162" s="256"/>
      <c r="Q162" s="326"/>
      <c r="R162" s="318"/>
      <c r="S162" s="317"/>
      <c r="T162" s="258"/>
    </row>
    <row r="163" spans="1:20" s="259" customFormat="1" ht="31.5" customHeight="1" thickTop="1">
      <c r="A163" s="255" t="str">
        <f>VLOOKUP(M163,Produit,2)</f>
        <v>ISOCELL</v>
      </c>
      <c r="B163" s="819" t="str">
        <f>VLOOKUP(M163,Produit,4)</f>
        <v>› Ecran de sous toiture OMEGA LIGHT 145g 1,5x50m (toit et mur) - Cdt=75m²</v>
      </c>
      <c r="C163" s="819" t="e">
        <f>VLOOKUP(Q163,Produit,4)</f>
        <v>#DIV/0!</v>
      </c>
      <c r="D163" s="819">
        <f>VLOOKUP(R163,Produit,4)</f>
        <v>0</v>
      </c>
      <c r="E163" s="819"/>
      <c r="F163" s="819" t="e">
        <f>VLOOKUP(#REF!,Produit,4)</f>
        <v>#REF!</v>
      </c>
      <c r="G163" s="304">
        <f>IF(N163&lt;&gt;0,N163*VLOOKUP(M163,Produit,9),T163*VLOOKUP(M163,Produit,9))</f>
        <v>0</v>
      </c>
      <c r="H163" s="305">
        <f>VLOOKUP(M163,Produit,6)</f>
        <v>0</v>
      </c>
      <c r="I163" s="304">
        <f>IF(VLOOKUP(M163,Produit,32)&lt;&gt;0,VLOOKUP(M163,Produit,32),VLOOKUP(M163,Produit,36))</f>
        <v>0.84988799999999998</v>
      </c>
      <c r="J163" s="304">
        <f>IF(G163&lt;0.001,0,G163*I163)</f>
        <v>0</v>
      </c>
      <c r="K163" s="306">
        <f>VLOOKUP(M163,Produit,11)</f>
        <v>0.2</v>
      </c>
      <c r="L163" s="307">
        <f>IF(G163&lt;0.001,0,J163+(J163*K163))</f>
        <v>0</v>
      </c>
      <c r="M163" s="670">
        <v>127</v>
      </c>
      <c r="N163" s="628"/>
      <c r="O163" s="628"/>
      <c r="P163" s="256">
        <f>VLOOKUP(M163,Produit,10)</f>
        <v>0</v>
      </c>
      <c r="Q163" s="326" t="e">
        <f>IF(N163&lt;&gt;0,N163/VLOOKUP(M163,Produit,10),T163/VLOOKUP(M163,Produit,10))</f>
        <v>#DIV/0!</v>
      </c>
      <c r="R163" s="246"/>
      <c r="S163" s="315">
        <f>IF(AND(M163&lt;&gt;0,O163&lt;&gt;0),O163/VLOOKUP(M163,Produit,9),0)</f>
        <v>0</v>
      </c>
      <c r="T163" s="315">
        <f>ROUNDUP(S163,0)</f>
        <v>0</v>
      </c>
    </row>
    <row r="164" spans="1:20" s="259" customFormat="1" ht="11.25" thickBot="1">
      <c r="A164" s="125" t="str">
        <f>VLOOKUP(M163,Produit,3)</f>
        <v>2OMELI</v>
      </c>
      <c r="B164" s="722" t="str">
        <f>CONCATENATE(IF(VLOOKUP(M163,Produit,9)=0,"","› "),IF(VLOOKUP(M163,Produit,9)=0,"",IF(N163&lt;&gt;0,N163,T163))," ",IF(VLOOKUP(M163,Produit,9)=0,"",VLOOKUP(M163,Produit,7)),IF(VLOOKUP(M163,Produit,9)=0,""," de "),IF(VLOOKUP(M163,Produit,9)=0,"",VLOOKUP(M163,Produit,9))," ",IF(VLOOKUP(M163,Produit,9)=0,"",VLOOKUP(M163,Produit,6)),IF(VLOOKUP(M163,Produit,9)=0,""," correspond(ent) à "),IF(VLOOKUP(M163,Produit,9)=0,"",IF(N163&lt;&gt;0,N163*VLOOKUP(M163,Produit,9),T163*VLOOKUP(M163,Produit,9)))," ",IF(VLOOKUP(M163,Produit,9)=0,"",VLOOKUP(M163,Produit,6)),IF(VLOOKUP(M163,Produit,9)=0,"","."))</f>
        <v xml:space="preserve">   </v>
      </c>
      <c r="C164" s="722"/>
      <c r="D164" s="722"/>
      <c r="E164" s="722"/>
      <c r="F164" s="722"/>
      <c r="G164" s="308"/>
      <c r="H164" s="309"/>
      <c r="I164" s="308"/>
      <c r="J164" s="308"/>
      <c r="K164" s="310"/>
      <c r="L164" s="311"/>
      <c r="M164" s="670"/>
      <c r="N164" s="628"/>
      <c r="O164" s="628"/>
      <c r="P164" s="256"/>
      <c r="Q164" s="326"/>
      <c r="R164" s="246"/>
      <c r="S164" s="315"/>
      <c r="T164" s="258"/>
    </row>
    <row r="165" spans="1:20" s="259" customFormat="1" ht="31.5" customHeight="1" thickTop="1">
      <c r="A165" s="255" t="str">
        <f>VLOOKUP(M165,Produit,2)</f>
        <v>ISOCELL</v>
      </c>
      <c r="B165" s="819" t="str">
        <f>VLOOKUP(M165,Produit,4)</f>
        <v>› Ecran de sous toiture OMEGA LIGHT 145g 1,5x50m (toit et mur) - Cdt=75m²</v>
      </c>
      <c r="C165" s="819" t="e">
        <f>VLOOKUP(Q165,Produit,4)</f>
        <v>#DIV/0!</v>
      </c>
      <c r="D165" s="819">
        <f>VLOOKUP(R165,Produit,4)</f>
        <v>0</v>
      </c>
      <c r="E165" s="819"/>
      <c r="F165" s="819" t="e">
        <f>VLOOKUP(#REF!,Produit,4)</f>
        <v>#REF!</v>
      </c>
      <c r="G165" s="304">
        <f>IF(N165&lt;&gt;0,N165*VLOOKUP(M165,Produit,9),T165*VLOOKUP(M165,Produit,9))</f>
        <v>0</v>
      </c>
      <c r="H165" s="305">
        <f>VLOOKUP(M165,Produit,6)</f>
        <v>0</v>
      </c>
      <c r="I165" s="304">
        <f>IF(VLOOKUP(M165,Produit,32)&lt;&gt;0,VLOOKUP(M165,Produit,32),VLOOKUP(M165,Produit,36))</f>
        <v>0.84988799999999998</v>
      </c>
      <c r="J165" s="304">
        <f>IF(G165&lt;0.001,0,G165*I165)</f>
        <v>0</v>
      </c>
      <c r="K165" s="306">
        <f>VLOOKUP(M165,Produit,11)</f>
        <v>0.2</v>
      </c>
      <c r="L165" s="307">
        <f>IF(G165&lt;0.001,0,J165+(J165*K165))</f>
        <v>0</v>
      </c>
      <c r="M165" s="670">
        <v>128</v>
      </c>
      <c r="N165" s="628"/>
      <c r="O165" s="628"/>
      <c r="P165" s="256">
        <f>VLOOKUP(M165,Produit,10)</f>
        <v>0</v>
      </c>
      <c r="Q165" s="326" t="e">
        <f>IF(N165&lt;&gt;0,N165/VLOOKUP(M165,Produit,10),T165/VLOOKUP(M165,Produit,10))</f>
        <v>#DIV/0!</v>
      </c>
      <c r="R165" s="246"/>
      <c r="S165" s="315">
        <f>IF(AND(M165&lt;&gt;0,O165&lt;&gt;0),O165/VLOOKUP(M165,Produit,9),0)</f>
        <v>0</v>
      </c>
      <c r="T165" s="315">
        <f>ROUNDUP(S165,0)</f>
        <v>0</v>
      </c>
    </row>
    <row r="166" spans="1:20" s="259" customFormat="1" ht="11.25" thickBot="1">
      <c r="A166" s="125" t="str">
        <f>VLOOKUP(M165,Produit,3)</f>
        <v>2OMELI</v>
      </c>
      <c r="B166" s="722" t="str">
        <f>CONCATENATE(IF(VLOOKUP(M165,Produit,9)=0,"","› "),IF(VLOOKUP(M165,Produit,9)=0,"",IF(N165&lt;&gt;0,N165,T165))," ",IF(VLOOKUP(M165,Produit,9)=0,"",VLOOKUP(M165,Produit,7)),IF(VLOOKUP(M165,Produit,9)=0,""," de "),IF(VLOOKUP(M165,Produit,9)=0,"",VLOOKUP(M165,Produit,9))," ",IF(VLOOKUP(M165,Produit,9)=0,"",VLOOKUP(M165,Produit,6)),IF(VLOOKUP(M165,Produit,9)=0,""," correspond(ent) à "),IF(VLOOKUP(M165,Produit,9)=0,"",IF(N165&lt;&gt;0,N165*VLOOKUP(M165,Produit,9),T165*VLOOKUP(M165,Produit,9)))," ",IF(VLOOKUP(M165,Produit,9)=0,"",VLOOKUP(M165,Produit,6)),IF(VLOOKUP(M165,Produit,9)=0,"","."))</f>
        <v xml:space="preserve">   </v>
      </c>
      <c r="C166" s="722"/>
      <c r="D166" s="722"/>
      <c r="E166" s="722"/>
      <c r="F166" s="722"/>
      <c r="G166" s="308"/>
      <c r="H166" s="309"/>
      <c r="I166" s="308"/>
      <c r="J166" s="308"/>
      <c r="K166" s="310"/>
      <c r="L166" s="311"/>
      <c r="M166" s="670"/>
      <c r="N166" s="628"/>
      <c r="O166" s="628"/>
      <c r="P166" s="256"/>
      <c r="Q166" s="326"/>
      <c r="R166" s="246"/>
      <c r="S166" s="315"/>
      <c r="T166" s="258"/>
    </row>
    <row r="167" spans="1:20" s="259" customFormat="1" ht="31.5" customHeight="1" thickTop="1">
      <c r="A167" s="255" t="str">
        <f>VLOOKUP(M167,Produit,2)</f>
        <v>ISOCELL</v>
      </c>
      <c r="B167" s="819" t="str">
        <f>VLOOKUP(M167,Produit,4)</f>
        <v>› Ecran de sous toiture OMEGA LIGHT 145g 1,5x50m (toit et mur) - Cdt=75m²</v>
      </c>
      <c r="C167" s="819" t="e">
        <f>VLOOKUP(Q167,Produit,4)</f>
        <v>#DIV/0!</v>
      </c>
      <c r="D167" s="819">
        <f>VLOOKUP(R167,Produit,4)</f>
        <v>0</v>
      </c>
      <c r="E167" s="819"/>
      <c r="F167" s="819" t="e">
        <f>VLOOKUP(#REF!,Produit,4)</f>
        <v>#REF!</v>
      </c>
      <c r="G167" s="304">
        <f>IF(N167&lt;&gt;0,N167*VLOOKUP(M167,Produit,9),T167*VLOOKUP(M167,Produit,9))</f>
        <v>0</v>
      </c>
      <c r="H167" s="305">
        <f>VLOOKUP(M167,Produit,6)</f>
        <v>0</v>
      </c>
      <c r="I167" s="304">
        <f>IF(VLOOKUP(M167,Produit,32)&lt;&gt;0,VLOOKUP(M167,Produit,32),VLOOKUP(M167,Produit,36))</f>
        <v>0.84988799999999998</v>
      </c>
      <c r="J167" s="304">
        <f>IF(G167&lt;0.001,0,G167*I167)</f>
        <v>0</v>
      </c>
      <c r="K167" s="306">
        <f>VLOOKUP(M167,Produit,11)</f>
        <v>0.2</v>
      </c>
      <c r="L167" s="307">
        <f>IF(G167&lt;0.001,0,J167+(J167*K167))</f>
        <v>0</v>
      </c>
      <c r="M167" s="670">
        <v>129</v>
      </c>
      <c r="N167" s="628"/>
      <c r="O167" s="628"/>
      <c r="P167" s="256">
        <f>VLOOKUP(M167,Produit,10)</f>
        <v>0</v>
      </c>
      <c r="Q167" s="326" t="e">
        <f>IF(N167&lt;&gt;0,N167/VLOOKUP(M167,Produit,10),T167/VLOOKUP(M167,Produit,10))</f>
        <v>#DIV/0!</v>
      </c>
      <c r="R167" s="246"/>
      <c r="S167" s="315">
        <f>IF(AND(M167&lt;&gt;0,O167&lt;&gt;0),O167/VLOOKUP(M167,Produit,9),0)</f>
        <v>0</v>
      </c>
      <c r="T167" s="315">
        <f>ROUNDUP(S167,0)</f>
        <v>0</v>
      </c>
    </row>
    <row r="168" spans="1:20" s="259" customFormat="1" ht="11.25" thickBot="1">
      <c r="A168" s="125" t="str">
        <f>VLOOKUP(M167,Produit,3)</f>
        <v>2OMELI</v>
      </c>
      <c r="B168" s="722" t="str">
        <f>CONCATENATE(IF(VLOOKUP(M167,Produit,9)=0,"","› "),IF(VLOOKUP(M167,Produit,9)=0,"",IF(N167&lt;&gt;0,N167,T167))," ",IF(VLOOKUP(M167,Produit,9)=0,"",VLOOKUP(M167,Produit,7)),IF(VLOOKUP(M167,Produit,9)=0,""," de "),IF(VLOOKUP(M167,Produit,9)=0,"",VLOOKUP(M167,Produit,9))," ",IF(VLOOKUP(M167,Produit,9)=0,"",VLOOKUP(M167,Produit,6)),IF(VLOOKUP(M167,Produit,9)=0,""," correspond(ent) à "),IF(VLOOKUP(M167,Produit,9)=0,"",IF(N167&lt;&gt;0,N167*VLOOKUP(M167,Produit,9),T167*VLOOKUP(M167,Produit,9)))," ",IF(VLOOKUP(M167,Produit,9)=0,"",VLOOKUP(M167,Produit,6)),IF(VLOOKUP(M167,Produit,9)=0,"","."))</f>
        <v xml:space="preserve">   </v>
      </c>
      <c r="C168" s="722"/>
      <c r="D168" s="722"/>
      <c r="E168" s="722"/>
      <c r="F168" s="722"/>
      <c r="G168" s="308"/>
      <c r="H168" s="309"/>
      <c r="I168" s="308"/>
      <c r="J168" s="308"/>
      <c r="K168" s="310"/>
      <c r="L168" s="311"/>
      <c r="M168" s="670"/>
      <c r="N168" s="628"/>
      <c r="O168" s="628"/>
      <c r="P168" s="256"/>
      <c r="Q168" s="326"/>
      <c r="R168" s="246"/>
      <c r="S168" s="315"/>
      <c r="T168" s="258"/>
    </row>
    <row r="169" spans="1:20" s="259" customFormat="1" ht="31.5" customHeight="1" thickTop="1">
      <c r="A169" s="255" t="str">
        <f>VLOOKUP(M169,Produit,2)</f>
        <v>ISOCELL</v>
      </c>
      <c r="B169" s="819" t="str">
        <f>VLOOKUP(M169,Produit,4)</f>
        <v>› Ecran de sous toiture OMEGA LIGHT 145g 1,5x50m (toit et mur) - Cdt=75m²</v>
      </c>
      <c r="C169" s="819" t="e">
        <f>VLOOKUP(Q169,Produit,4)</f>
        <v>#DIV/0!</v>
      </c>
      <c r="D169" s="819">
        <f>VLOOKUP(R169,Produit,4)</f>
        <v>0</v>
      </c>
      <c r="E169" s="819"/>
      <c r="F169" s="819" t="e">
        <f>VLOOKUP(#REF!,Produit,4)</f>
        <v>#REF!</v>
      </c>
      <c r="G169" s="304">
        <f>IF(N169&lt;&gt;0,N169*VLOOKUP(M169,Produit,9),T169*VLOOKUP(M169,Produit,9))</f>
        <v>0</v>
      </c>
      <c r="H169" s="305">
        <f>VLOOKUP(M169,Produit,6)</f>
        <v>0</v>
      </c>
      <c r="I169" s="304">
        <f>IF(VLOOKUP(M169,Produit,32)&lt;&gt;0,VLOOKUP(M169,Produit,32),VLOOKUP(M169,Produit,36))</f>
        <v>0.84988799999999998</v>
      </c>
      <c r="J169" s="304">
        <f>IF(G169&lt;0.001,0,G169*I169)</f>
        <v>0</v>
      </c>
      <c r="K169" s="306">
        <f>VLOOKUP(M169,Produit,11)</f>
        <v>0.2</v>
      </c>
      <c r="L169" s="307">
        <f>IF(G169&lt;0.001,0,J169+(J169*K169))</f>
        <v>0</v>
      </c>
      <c r="M169" s="670">
        <v>130</v>
      </c>
      <c r="N169" s="628"/>
      <c r="O169" s="628"/>
      <c r="P169" s="256">
        <f>VLOOKUP(M169,Produit,10)</f>
        <v>0</v>
      </c>
      <c r="Q169" s="326" t="e">
        <f>IF(N169&lt;&gt;0,N169/VLOOKUP(M169,Produit,10),T169/VLOOKUP(M169,Produit,10))</f>
        <v>#DIV/0!</v>
      </c>
      <c r="R169" s="246"/>
      <c r="S169" s="315">
        <f>IF(AND(M169&lt;&gt;0,O169&lt;&gt;0),O169/VLOOKUP(M169,Produit,9),0)</f>
        <v>0</v>
      </c>
      <c r="T169" s="315">
        <f>ROUNDUP(S169,0)</f>
        <v>0</v>
      </c>
    </row>
    <row r="170" spans="1:20" s="259" customFormat="1" ht="11.25" thickBot="1">
      <c r="A170" s="125" t="str">
        <f>VLOOKUP(M169,Produit,3)</f>
        <v>2OMELI</v>
      </c>
      <c r="B170" s="722" t="str">
        <f>CONCATENATE(IF(VLOOKUP(M169,Produit,9)=0,"","› "),IF(VLOOKUP(M169,Produit,9)=0,"",IF(N169&lt;&gt;0,N169,T169))," ",IF(VLOOKUP(M169,Produit,9)=0,"",VLOOKUP(M169,Produit,7)),IF(VLOOKUP(M169,Produit,9)=0,""," de "),IF(VLOOKUP(M169,Produit,9)=0,"",VLOOKUP(M169,Produit,9))," ",IF(VLOOKUP(M169,Produit,9)=0,"",VLOOKUP(M169,Produit,6)),IF(VLOOKUP(M169,Produit,9)=0,""," correspond(ent) à "),IF(VLOOKUP(M169,Produit,9)=0,"",IF(N169&lt;&gt;0,N169*VLOOKUP(M169,Produit,9),T169*VLOOKUP(M169,Produit,9)))," ",IF(VLOOKUP(M169,Produit,9)=0,"",VLOOKUP(M169,Produit,6)),IF(VLOOKUP(M169,Produit,9)=0,"","."))</f>
        <v xml:space="preserve">   </v>
      </c>
      <c r="C170" s="722"/>
      <c r="D170" s="722"/>
      <c r="E170" s="722"/>
      <c r="F170" s="722"/>
      <c r="G170" s="308"/>
      <c r="H170" s="309"/>
      <c r="I170" s="308"/>
      <c r="J170" s="308"/>
      <c r="K170" s="310"/>
      <c r="L170" s="311"/>
      <c r="M170" s="670"/>
      <c r="N170" s="628"/>
      <c r="O170" s="628"/>
      <c r="P170" s="256"/>
      <c r="Q170" s="326"/>
      <c r="R170" s="246"/>
      <c r="S170" s="315"/>
      <c r="T170" s="258"/>
    </row>
    <row r="171" spans="1:20" s="259" customFormat="1" ht="31.5" customHeight="1" thickTop="1">
      <c r="A171" s="255" t="str">
        <f>VLOOKUP(M171,Produit,2)</f>
        <v>ISOCELL</v>
      </c>
      <c r="B171" s="819" t="str">
        <f>VLOOKUP(M171,Produit,4)</f>
        <v>› Ecran de sous toiture OMEGA LIGHT 145g 1,5x50m (toit et mur) - Cdt=75m²</v>
      </c>
      <c r="C171" s="819" t="e">
        <f>VLOOKUP(Q171,Produit,4)</f>
        <v>#DIV/0!</v>
      </c>
      <c r="D171" s="819">
        <f>VLOOKUP(R171,Produit,4)</f>
        <v>0</v>
      </c>
      <c r="E171" s="819"/>
      <c r="F171" s="819" t="e">
        <f>VLOOKUP(#REF!,Produit,4)</f>
        <v>#REF!</v>
      </c>
      <c r="G171" s="304">
        <f>IF(N171&lt;&gt;0,N171*VLOOKUP(M171,Produit,9),T171*VLOOKUP(M171,Produit,9))</f>
        <v>0</v>
      </c>
      <c r="H171" s="305">
        <f>VLOOKUP(M171,Produit,6)</f>
        <v>0</v>
      </c>
      <c r="I171" s="304">
        <f>IF(VLOOKUP(M171,Produit,32)&lt;&gt;0,VLOOKUP(M171,Produit,32),VLOOKUP(M171,Produit,36))</f>
        <v>0.84988799999999998</v>
      </c>
      <c r="J171" s="304">
        <f>IF(G171&lt;0.001,0,G171*I171)</f>
        <v>0</v>
      </c>
      <c r="K171" s="306">
        <f>VLOOKUP(M171,Produit,11)</f>
        <v>0.2</v>
      </c>
      <c r="L171" s="307">
        <f>IF(G171&lt;0.001,0,J171+(J171*K171))</f>
        <v>0</v>
      </c>
      <c r="M171" s="670">
        <v>131</v>
      </c>
      <c r="N171" s="628"/>
      <c r="O171" s="628"/>
      <c r="P171" s="256">
        <f>VLOOKUP(M171,Produit,10)</f>
        <v>0</v>
      </c>
      <c r="Q171" s="326" t="e">
        <f>IF(N171&lt;&gt;0,N171/VLOOKUP(M171,Produit,10),T171/VLOOKUP(M171,Produit,10))</f>
        <v>#DIV/0!</v>
      </c>
      <c r="R171" s="246"/>
      <c r="S171" s="315">
        <f>IF(AND(M171&lt;&gt;0,O171&lt;&gt;0),O171/VLOOKUP(M171,Produit,9),0)</f>
        <v>0</v>
      </c>
      <c r="T171" s="315">
        <f>ROUNDUP(S171,0)</f>
        <v>0</v>
      </c>
    </row>
    <row r="172" spans="1:20" s="259" customFormat="1" ht="11.25" thickBot="1">
      <c r="A172" s="125" t="str">
        <f>VLOOKUP(M171,Produit,3)</f>
        <v>2OMELI</v>
      </c>
      <c r="B172" s="722" t="str">
        <f>CONCATENATE(IF(VLOOKUP(M171,Produit,9)=0,"","› "),IF(VLOOKUP(M171,Produit,9)=0,"",IF(N171&lt;&gt;0,N171,T171))," ",IF(VLOOKUP(M171,Produit,9)=0,"",VLOOKUP(M171,Produit,7)),IF(VLOOKUP(M171,Produit,9)=0,""," de "),IF(VLOOKUP(M171,Produit,9)=0,"",VLOOKUP(M171,Produit,9))," ",IF(VLOOKUP(M171,Produit,9)=0,"",VLOOKUP(M171,Produit,6)),IF(VLOOKUP(M171,Produit,9)=0,""," correspond(ent) à "),IF(VLOOKUP(M171,Produit,9)=0,"",IF(N171&lt;&gt;0,N171*VLOOKUP(M171,Produit,9),T171*VLOOKUP(M171,Produit,9)))," ",IF(VLOOKUP(M171,Produit,9)=0,"",VLOOKUP(M171,Produit,6)),IF(VLOOKUP(M171,Produit,9)=0,"","."))</f>
        <v xml:space="preserve">   </v>
      </c>
      <c r="C172" s="722"/>
      <c r="D172" s="722"/>
      <c r="E172" s="722"/>
      <c r="F172" s="722"/>
      <c r="G172" s="308"/>
      <c r="H172" s="309"/>
      <c r="I172" s="308"/>
      <c r="J172" s="308"/>
      <c r="K172" s="310"/>
      <c r="L172" s="311"/>
      <c r="M172" s="670"/>
      <c r="N172" s="628"/>
      <c r="O172" s="628"/>
      <c r="P172" s="256"/>
      <c r="Q172" s="326"/>
      <c r="R172" s="246"/>
      <c r="S172" s="315"/>
      <c r="T172" s="258"/>
    </row>
    <row r="173" spans="1:20" s="259" customFormat="1" ht="31.5" customHeight="1" thickTop="1">
      <c r="A173" s="255">
        <f>VLOOKUP(M173,Produit,2)</f>
        <v>0</v>
      </c>
      <c r="B173" s="819">
        <f>VLOOKUP(M173,Produit,4)</f>
        <v>0</v>
      </c>
      <c r="C173" s="819" t="e">
        <f>VLOOKUP(Q173,Produit,4)</f>
        <v>#DIV/0!</v>
      </c>
      <c r="D173" s="819">
        <f>VLOOKUP(R173,Produit,4)</f>
        <v>0</v>
      </c>
      <c r="E173" s="819"/>
      <c r="F173" s="819" t="e">
        <f>VLOOKUP(#REF!,Produit,4)</f>
        <v>#REF!</v>
      </c>
      <c r="G173" s="304">
        <f>IF(N173&lt;&gt;0,N173*VLOOKUP(M173,Produit,9),T173*VLOOKUP(M173,Produit,9))</f>
        <v>0</v>
      </c>
      <c r="H173" s="305">
        <f>VLOOKUP(M173,Produit,6)</f>
        <v>0</v>
      </c>
      <c r="I173" s="304">
        <f>IF(VLOOKUP(M173,Produit,32)&lt;&gt;0,VLOOKUP(M173,Produit,32),VLOOKUP(M173,Produit,36))</f>
        <v>0</v>
      </c>
      <c r="J173" s="304">
        <f>IF(G173&lt;0.001,0,G173*I173)</f>
        <v>0</v>
      </c>
      <c r="K173" s="306">
        <f>VLOOKUP(M173,Produit,11)</f>
        <v>0</v>
      </c>
      <c r="L173" s="307">
        <f>IF(G173&lt;0.001,0,J173+(J173*K173))</f>
        <v>0</v>
      </c>
      <c r="M173" s="670"/>
      <c r="N173" s="628"/>
      <c r="O173" s="628"/>
      <c r="P173" s="256">
        <f>VLOOKUP(M173,Produit,10)</f>
        <v>0</v>
      </c>
      <c r="Q173" s="326" t="e">
        <f>IF(N173&lt;&gt;0,N173/VLOOKUP(M173,Produit,10),T173/VLOOKUP(M173,Produit,10))</f>
        <v>#DIV/0!</v>
      </c>
      <c r="R173" s="246"/>
      <c r="S173" s="315">
        <f>IF(AND(M173&lt;&gt;0,O173&lt;&gt;0),O173/VLOOKUP(M173,Produit,9),0)</f>
        <v>0</v>
      </c>
      <c r="T173" s="315">
        <f>ROUNDUP(S173,0)</f>
        <v>0</v>
      </c>
    </row>
    <row r="174" spans="1:20" s="259" customFormat="1" ht="11.25" thickBot="1">
      <c r="A174" s="125">
        <f>VLOOKUP(M173,Produit,3)</f>
        <v>0</v>
      </c>
      <c r="B174" s="722" t="str">
        <f>CONCATENATE(IF(VLOOKUP(M173,Produit,9)=0,"","› "),IF(VLOOKUP(M173,Produit,9)=0,"",IF(N173&lt;&gt;0,N173,T173))," ",IF(VLOOKUP(M173,Produit,9)=0,"",VLOOKUP(M173,Produit,7)),IF(VLOOKUP(M173,Produit,9)=0,""," de "),IF(VLOOKUP(M173,Produit,9)=0,"",VLOOKUP(M173,Produit,9))," ",IF(VLOOKUP(M173,Produit,9)=0,"",VLOOKUP(M173,Produit,6)),IF(VLOOKUP(M173,Produit,9)=0,""," correspond(ent) à "),IF(VLOOKUP(M173,Produit,9)=0,"",IF(N173&lt;&gt;0,N173*VLOOKUP(M173,Produit,9),T173*VLOOKUP(M173,Produit,9)))," ",IF(VLOOKUP(M173,Produit,9)=0,"",VLOOKUP(M173,Produit,6)),IF(VLOOKUP(M173,Produit,9)=0,"","."))</f>
        <v xml:space="preserve">   </v>
      </c>
      <c r="C174" s="722"/>
      <c r="D174" s="722"/>
      <c r="E174" s="722"/>
      <c r="F174" s="722"/>
      <c r="G174" s="308"/>
      <c r="H174" s="309"/>
      <c r="I174" s="308"/>
      <c r="J174" s="308"/>
      <c r="K174" s="310"/>
      <c r="L174" s="311"/>
      <c r="M174" s="670"/>
      <c r="N174" s="628"/>
      <c r="O174" s="628"/>
      <c r="P174" s="256"/>
      <c r="Q174" s="326"/>
      <c r="R174" s="246"/>
      <c r="S174" s="315"/>
      <c r="T174" s="258"/>
    </row>
    <row r="175" spans="1:20" s="259" customFormat="1" ht="31.5" customHeight="1" thickTop="1">
      <c r="A175" s="255">
        <f>VLOOKUP(M175,Produit,2)</f>
        <v>0</v>
      </c>
      <c r="B175" s="819">
        <f>VLOOKUP(M175,Produit,4)</f>
        <v>0</v>
      </c>
      <c r="C175" s="819" t="e">
        <f>VLOOKUP(Q175,Produit,4)</f>
        <v>#DIV/0!</v>
      </c>
      <c r="D175" s="819">
        <f>VLOOKUP(R175,Produit,4)</f>
        <v>0</v>
      </c>
      <c r="E175" s="819"/>
      <c r="F175" s="819" t="e">
        <f>VLOOKUP(#REF!,Produit,4)</f>
        <v>#REF!</v>
      </c>
      <c r="G175" s="304">
        <f>IF(N175&lt;&gt;0,N175*VLOOKUP(M175,Produit,9),T175*VLOOKUP(M175,Produit,9))</f>
        <v>0</v>
      </c>
      <c r="H175" s="305">
        <f>VLOOKUP(M175,Produit,6)</f>
        <v>0</v>
      </c>
      <c r="I175" s="304">
        <f>IF(VLOOKUP(M175,Produit,32)&lt;&gt;0,VLOOKUP(M175,Produit,32),VLOOKUP(M175,Produit,36))</f>
        <v>0</v>
      </c>
      <c r="J175" s="304">
        <f>IF(G175&lt;0.001,0,G175*I175)</f>
        <v>0</v>
      </c>
      <c r="K175" s="306">
        <f>VLOOKUP(M175,Produit,11)</f>
        <v>0</v>
      </c>
      <c r="L175" s="307">
        <f>IF(G175&lt;0.001,0,J175+(J175*K175))</f>
        <v>0</v>
      </c>
      <c r="M175" s="670"/>
      <c r="N175" s="628"/>
      <c r="O175" s="628"/>
      <c r="P175" s="256">
        <f>VLOOKUP(M175,Produit,10)</f>
        <v>0</v>
      </c>
      <c r="Q175" s="326" t="e">
        <f>IF(N175&lt;&gt;0,N175/VLOOKUP(M175,Produit,10),T175/VLOOKUP(M175,Produit,10))</f>
        <v>#DIV/0!</v>
      </c>
      <c r="R175" s="246"/>
      <c r="S175" s="315">
        <f>IF(AND(M175&lt;&gt;0,O175&lt;&gt;0),O175/VLOOKUP(M175,Produit,9),0)</f>
        <v>0</v>
      </c>
      <c r="T175" s="315">
        <f>ROUNDUP(S175,0)</f>
        <v>0</v>
      </c>
    </row>
    <row r="176" spans="1:20" s="259" customFormat="1" ht="11.25" thickBot="1">
      <c r="A176" s="125">
        <f>VLOOKUP(M175,Produit,3)</f>
        <v>0</v>
      </c>
      <c r="B176" s="722" t="str">
        <f>CONCATENATE(IF(VLOOKUP(M175,Produit,9)=0,"","› "),IF(VLOOKUP(M175,Produit,9)=0,"",IF(N175&lt;&gt;0,N175,T175))," ",IF(VLOOKUP(M175,Produit,9)=0,"",VLOOKUP(M175,Produit,7)),IF(VLOOKUP(M175,Produit,9)=0,""," de "),IF(VLOOKUP(M175,Produit,9)=0,"",VLOOKUP(M175,Produit,9))," ",IF(VLOOKUP(M175,Produit,9)=0,"",VLOOKUP(M175,Produit,6)),IF(VLOOKUP(M175,Produit,9)=0,""," correspond(ent) à "),IF(VLOOKUP(M175,Produit,9)=0,"",IF(N175&lt;&gt;0,N175*VLOOKUP(M175,Produit,9),T175*VLOOKUP(M175,Produit,9)))," ",IF(VLOOKUP(M175,Produit,9)=0,"",VLOOKUP(M175,Produit,6)),IF(VLOOKUP(M175,Produit,9)=0,"","."))</f>
        <v xml:space="preserve">   </v>
      </c>
      <c r="C176" s="722"/>
      <c r="D176" s="722"/>
      <c r="E176" s="722"/>
      <c r="F176" s="722"/>
      <c r="G176" s="308"/>
      <c r="H176" s="309"/>
      <c r="I176" s="308"/>
      <c r="J176" s="308"/>
      <c r="K176" s="310"/>
      <c r="L176" s="311"/>
      <c r="M176" s="670"/>
      <c r="N176" s="628"/>
      <c r="O176" s="628"/>
      <c r="P176" s="256"/>
      <c r="Q176" s="326"/>
      <c r="R176" s="246"/>
      <c r="S176" s="315"/>
      <c r="T176" s="258"/>
    </row>
    <row r="177" spans="1:20" s="259" customFormat="1" ht="31.5" customHeight="1" thickTop="1">
      <c r="A177" s="255">
        <f>VLOOKUP(M177,Produit,2)</f>
        <v>0</v>
      </c>
      <c r="B177" s="819">
        <f>VLOOKUP(M177,Produit,4)</f>
        <v>0</v>
      </c>
      <c r="C177" s="819" t="e">
        <f>VLOOKUP(Q177,Produit,4)</f>
        <v>#DIV/0!</v>
      </c>
      <c r="D177" s="819">
        <f>VLOOKUP(R177,Produit,4)</f>
        <v>0</v>
      </c>
      <c r="E177" s="819"/>
      <c r="F177" s="819" t="e">
        <f>VLOOKUP(#REF!,Produit,4)</f>
        <v>#REF!</v>
      </c>
      <c r="G177" s="304">
        <f>IF(N177&lt;&gt;0,N177*VLOOKUP(M177,Produit,9),T177*VLOOKUP(M177,Produit,9))</f>
        <v>0</v>
      </c>
      <c r="H177" s="305">
        <f>VLOOKUP(M177,Produit,6)</f>
        <v>0</v>
      </c>
      <c r="I177" s="304">
        <f>IF(VLOOKUP(M177,Produit,32)&lt;&gt;0,VLOOKUP(M177,Produit,32),VLOOKUP(M177,Produit,36))</f>
        <v>0</v>
      </c>
      <c r="J177" s="304">
        <f>IF(G177&lt;0.001,0,G177*I177)</f>
        <v>0</v>
      </c>
      <c r="K177" s="306">
        <f>VLOOKUP(M177,Produit,11)</f>
        <v>0</v>
      </c>
      <c r="L177" s="307">
        <f>IF(G177&lt;0.001,0,J177+(J177*K177))</f>
        <v>0</v>
      </c>
      <c r="M177" s="670"/>
      <c r="N177" s="628"/>
      <c r="O177" s="628"/>
      <c r="P177" s="256">
        <f>VLOOKUP(M177,Produit,10)</f>
        <v>0</v>
      </c>
      <c r="Q177" s="326" t="e">
        <f>IF(N177&lt;&gt;0,N177/VLOOKUP(M177,Produit,10),T177/VLOOKUP(M177,Produit,10))</f>
        <v>#DIV/0!</v>
      </c>
      <c r="R177" s="246"/>
      <c r="S177" s="315">
        <f>IF(AND(M177&lt;&gt;0,O177&lt;&gt;0),O177/VLOOKUP(M177,Produit,9),0)</f>
        <v>0</v>
      </c>
      <c r="T177" s="315">
        <f>ROUNDUP(S177,0)</f>
        <v>0</v>
      </c>
    </row>
    <row r="178" spans="1:20" s="259" customFormat="1" ht="11.25" thickBot="1">
      <c r="A178" s="125">
        <f>VLOOKUP(M177,Produit,3)</f>
        <v>0</v>
      </c>
      <c r="B178" s="722" t="str">
        <f>CONCATENATE(IF(VLOOKUP(M177,Produit,9)=0,"","› "),IF(VLOOKUP(M177,Produit,9)=0,"",IF(N177&lt;&gt;0,N177,T177))," ",IF(VLOOKUP(M177,Produit,9)=0,"",VLOOKUP(M177,Produit,7)),IF(VLOOKUP(M177,Produit,9)=0,""," de "),IF(VLOOKUP(M177,Produit,9)=0,"",VLOOKUP(M177,Produit,9))," ",IF(VLOOKUP(M177,Produit,9)=0,"",VLOOKUP(M177,Produit,6)),IF(VLOOKUP(M177,Produit,9)=0,""," correspond(ent) à "),IF(VLOOKUP(M177,Produit,9)=0,"",IF(N177&lt;&gt;0,N177*VLOOKUP(M177,Produit,9),T177*VLOOKUP(M177,Produit,9)))," ",IF(VLOOKUP(M177,Produit,9)=0,"",VLOOKUP(M177,Produit,6)),IF(VLOOKUP(M177,Produit,9)=0,"","."))</f>
        <v xml:space="preserve">   </v>
      </c>
      <c r="C178" s="722"/>
      <c r="D178" s="722"/>
      <c r="E178" s="722"/>
      <c r="F178" s="722"/>
      <c r="G178" s="308"/>
      <c r="H178" s="309"/>
      <c r="I178" s="308"/>
      <c r="J178" s="308"/>
      <c r="K178" s="310"/>
      <c r="L178" s="311"/>
      <c r="M178" s="670"/>
      <c r="N178" s="628"/>
      <c r="O178" s="628"/>
      <c r="P178" s="256"/>
      <c r="Q178" s="326"/>
      <c r="R178" s="246"/>
      <c r="S178" s="315"/>
      <c r="T178" s="258"/>
    </row>
    <row r="179" spans="1:20" s="259" customFormat="1" ht="31.5" customHeight="1" thickTop="1">
      <c r="A179" s="255">
        <f>VLOOKUP(M179,Produit,2)</f>
        <v>0</v>
      </c>
      <c r="B179" s="819">
        <f>VLOOKUP(M179,Produit,4)</f>
        <v>0</v>
      </c>
      <c r="C179" s="819" t="e">
        <f>VLOOKUP(Q179,Produit,4)</f>
        <v>#DIV/0!</v>
      </c>
      <c r="D179" s="819">
        <f>VLOOKUP(R179,Produit,4)</f>
        <v>0</v>
      </c>
      <c r="E179" s="819"/>
      <c r="F179" s="819" t="e">
        <f>VLOOKUP(#REF!,Produit,4)</f>
        <v>#REF!</v>
      </c>
      <c r="G179" s="304">
        <f>IF(N179&lt;&gt;0,N179*VLOOKUP(M179,Produit,9),T179*VLOOKUP(M179,Produit,9))</f>
        <v>0</v>
      </c>
      <c r="H179" s="305">
        <f>VLOOKUP(M179,Produit,6)</f>
        <v>0</v>
      </c>
      <c r="I179" s="304">
        <f>IF(VLOOKUP(M179,Produit,32)&lt;&gt;0,VLOOKUP(M179,Produit,32),VLOOKUP(M179,Produit,36))</f>
        <v>0</v>
      </c>
      <c r="J179" s="304">
        <f>IF(G179&lt;0.001,0,G179*I179)</f>
        <v>0</v>
      </c>
      <c r="K179" s="306">
        <f>VLOOKUP(M179,Produit,11)</f>
        <v>0</v>
      </c>
      <c r="L179" s="307">
        <f>IF(G179&lt;0.001,0,J179+(J179*K179))</f>
        <v>0</v>
      </c>
      <c r="M179" s="670"/>
      <c r="N179" s="628"/>
      <c r="O179" s="628"/>
      <c r="P179" s="256">
        <f>VLOOKUP(M179,Produit,10)</f>
        <v>0</v>
      </c>
      <c r="Q179" s="326" t="e">
        <f>IF(N179&lt;&gt;0,N179/VLOOKUP(M179,Produit,10),T179/VLOOKUP(M179,Produit,10))</f>
        <v>#DIV/0!</v>
      </c>
      <c r="R179" s="246"/>
      <c r="S179" s="315">
        <f>IF(AND(M179&lt;&gt;0,O179&lt;&gt;0),O179/VLOOKUP(M179,Produit,9),0)</f>
        <v>0</v>
      </c>
      <c r="T179" s="315">
        <f>ROUNDUP(S179,0)</f>
        <v>0</v>
      </c>
    </row>
    <row r="180" spans="1:20" s="259" customFormat="1" ht="11.25" thickBot="1">
      <c r="A180" s="125">
        <f>VLOOKUP(M179,Produit,3)</f>
        <v>0</v>
      </c>
      <c r="B180" s="722" t="str">
        <f>CONCATENATE(IF(VLOOKUP(M179,Produit,9)=0,"","› "),IF(VLOOKUP(M179,Produit,9)=0,"",IF(N179&lt;&gt;0,N179,T179))," ",IF(VLOOKUP(M179,Produit,9)=0,"",VLOOKUP(M179,Produit,7)),IF(VLOOKUP(M179,Produit,9)=0,""," de "),IF(VLOOKUP(M179,Produit,9)=0,"",VLOOKUP(M179,Produit,9))," ",IF(VLOOKUP(M179,Produit,9)=0,"",VLOOKUP(M179,Produit,6)),IF(VLOOKUP(M179,Produit,9)=0,""," correspond(ent) à "),IF(VLOOKUP(M179,Produit,9)=0,"",IF(N179&lt;&gt;0,N179*VLOOKUP(M179,Produit,9),T179*VLOOKUP(M179,Produit,9)))," ",IF(VLOOKUP(M179,Produit,9)=0,"",VLOOKUP(M179,Produit,6)),IF(VLOOKUP(M179,Produit,9)=0,"","."))</f>
        <v xml:space="preserve">   </v>
      </c>
      <c r="C180" s="722"/>
      <c r="D180" s="722"/>
      <c r="E180" s="722"/>
      <c r="F180" s="722"/>
      <c r="G180" s="308"/>
      <c r="H180" s="309"/>
      <c r="I180" s="308"/>
      <c r="J180" s="308"/>
      <c r="K180" s="310"/>
      <c r="L180" s="311"/>
      <c r="M180" s="670"/>
      <c r="N180" s="628"/>
      <c r="O180" s="628"/>
      <c r="P180" s="256"/>
      <c r="Q180" s="326"/>
      <c r="R180" s="246"/>
      <c r="S180" s="315"/>
      <c r="T180" s="258"/>
    </row>
    <row r="181" spans="1:20" s="259" customFormat="1" ht="31.5" customHeight="1" thickTop="1">
      <c r="A181" s="255">
        <f>VLOOKUP(M181,Produit,2)</f>
        <v>0</v>
      </c>
      <c r="B181" s="819">
        <f>VLOOKUP(M181,Produit,4)</f>
        <v>0</v>
      </c>
      <c r="C181" s="819" t="e">
        <f>VLOOKUP(Q181,Produit,4)</f>
        <v>#DIV/0!</v>
      </c>
      <c r="D181" s="819">
        <f>VLOOKUP(R181,Produit,4)</f>
        <v>0</v>
      </c>
      <c r="E181" s="819"/>
      <c r="F181" s="819" t="e">
        <f>VLOOKUP(#REF!,Produit,4)</f>
        <v>#REF!</v>
      </c>
      <c r="G181" s="304">
        <f>IF(N181&lt;&gt;0,N181*VLOOKUP(M181,Produit,9),T181*VLOOKUP(M181,Produit,9))</f>
        <v>0</v>
      </c>
      <c r="H181" s="305">
        <f>VLOOKUP(M181,Produit,6)</f>
        <v>0</v>
      </c>
      <c r="I181" s="304">
        <f>IF(VLOOKUP(M181,Produit,32)&lt;&gt;0,VLOOKUP(M181,Produit,32),VLOOKUP(M181,Produit,36))</f>
        <v>0</v>
      </c>
      <c r="J181" s="304">
        <f>IF(G181&lt;0.001,0,G181*I181)</f>
        <v>0</v>
      </c>
      <c r="K181" s="306">
        <f>VLOOKUP(M181,Produit,11)</f>
        <v>0</v>
      </c>
      <c r="L181" s="307">
        <f>IF(G181&lt;0.001,0,J181+(J181*K181))</f>
        <v>0</v>
      </c>
      <c r="M181" s="670"/>
      <c r="N181" s="628"/>
      <c r="O181" s="628"/>
      <c r="P181" s="256">
        <f>VLOOKUP(M181,Produit,10)</f>
        <v>0</v>
      </c>
      <c r="Q181" s="326" t="e">
        <f>IF(N181&lt;&gt;0,N181/VLOOKUP(M181,Produit,10),T181/VLOOKUP(M181,Produit,10))</f>
        <v>#DIV/0!</v>
      </c>
      <c r="R181" s="246"/>
      <c r="S181" s="315">
        <f>IF(AND(M181&lt;&gt;0,O181&lt;&gt;0),O181/VLOOKUP(M181,Produit,9),0)</f>
        <v>0</v>
      </c>
      <c r="T181" s="315">
        <f>ROUNDUP(S181,0)</f>
        <v>0</v>
      </c>
    </row>
    <row r="182" spans="1:20" s="259" customFormat="1" ht="11.25" thickBot="1">
      <c r="A182" s="125">
        <f>VLOOKUP(M181,Produit,3)</f>
        <v>0</v>
      </c>
      <c r="B182" s="722" t="str">
        <f>CONCATENATE(IF(VLOOKUP(M181,Produit,9)=0,"","› "),IF(VLOOKUP(M181,Produit,9)=0,"",IF(N181&lt;&gt;0,N181,T181))," ",IF(VLOOKUP(M181,Produit,9)=0,"",VLOOKUP(M181,Produit,7)),IF(VLOOKUP(M181,Produit,9)=0,""," de "),IF(VLOOKUP(M181,Produit,9)=0,"",VLOOKUP(M181,Produit,9))," ",IF(VLOOKUP(M181,Produit,9)=0,"",VLOOKUP(M181,Produit,6)),IF(VLOOKUP(M181,Produit,9)=0,""," correspond(ent) à "),IF(VLOOKUP(M181,Produit,9)=0,"",IF(N181&lt;&gt;0,N181*VLOOKUP(M181,Produit,9),T181*VLOOKUP(M181,Produit,9)))," ",IF(VLOOKUP(M181,Produit,9)=0,"",VLOOKUP(M181,Produit,6)),IF(VLOOKUP(M181,Produit,9)=0,"","."))</f>
        <v xml:space="preserve">   </v>
      </c>
      <c r="C182" s="722"/>
      <c r="D182" s="722"/>
      <c r="E182" s="722"/>
      <c r="F182" s="722"/>
      <c r="G182" s="308"/>
      <c r="H182" s="309"/>
      <c r="I182" s="308"/>
      <c r="J182" s="308"/>
      <c r="K182" s="310"/>
      <c r="L182" s="311"/>
      <c r="M182" s="670"/>
      <c r="N182" s="628"/>
      <c r="O182" s="628"/>
      <c r="P182" s="256"/>
      <c r="Q182" s="326"/>
      <c r="R182" s="246"/>
      <c r="S182" s="315"/>
      <c r="T182" s="258"/>
    </row>
    <row r="183" spans="1:20" s="259" customFormat="1" ht="31.5" customHeight="1" thickTop="1">
      <c r="A183" s="255">
        <f>VLOOKUP(M183,Produit,2)</f>
        <v>0</v>
      </c>
      <c r="B183" s="824">
        <f>VLOOKUP(M183,Produit,4)</f>
        <v>0</v>
      </c>
      <c r="C183" s="825"/>
      <c r="D183" s="825"/>
      <c r="E183" s="825"/>
      <c r="F183" s="826"/>
      <c r="G183" s="304">
        <f>IF(N183&lt;&gt;0,N183*VLOOKUP(M183,Produit,9),T183*VLOOKUP(M183,Produit,9))</f>
        <v>0</v>
      </c>
      <c r="H183" s="305">
        <f>VLOOKUP(M183,Produit,6)</f>
        <v>0</v>
      </c>
      <c r="I183" s="304">
        <f>IF(VLOOKUP(M183,Produit,32)&lt;&gt;0,VLOOKUP(M183,Produit,32),VLOOKUP(M183,Produit,36))</f>
        <v>0</v>
      </c>
      <c r="J183" s="304">
        <f>IF(G183&lt;0.001,0,G183*I183)</f>
        <v>0</v>
      </c>
      <c r="K183" s="306">
        <f>VLOOKUP(M183,Produit,11)</f>
        <v>0</v>
      </c>
      <c r="L183" s="307">
        <f>IF(G183&lt;0.001,0,J183+(J183*K183))</f>
        <v>0</v>
      </c>
      <c r="M183" s="827"/>
      <c r="N183" s="629"/>
      <c r="O183" s="629"/>
      <c r="P183" s="256">
        <f>VLOOKUP(M183,Produit,10)</f>
        <v>0</v>
      </c>
      <c r="Q183" s="326" t="e">
        <f>IF(N183&lt;&gt;0,N183/VLOOKUP(M183,Produit,10),T183/VLOOKUP(M183,Produit,10))</f>
        <v>#DIV/0!</v>
      </c>
      <c r="R183" s="318"/>
      <c r="S183" s="317">
        <f>IF(AND(M183&lt;&gt;0,O183&lt;&gt;0),O183/VLOOKUP(M183,Produit,9),0)</f>
        <v>0</v>
      </c>
      <c r="T183" s="317">
        <f>ROUNDUP(S183,0)</f>
        <v>0</v>
      </c>
    </row>
    <row r="184" spans="1:20" s="259" customFormat="1" ht="11.25" thickBot="1">
      <c r="A184" s="125">
        <f>VLOOKUP(M183,Produit,3)</f>
        <v>0</v>
      </c>
      <c r="B184" s="830" t="str">
        <f>CONCATENATE(IF(VLOOKUP(M183,Produit,9)=0,"","› "),IF(VLOOKUP(M183,Produit,9)=0,"",IF(N183&lt;&gt;0,N183,T183))," ",IF(VLOOKUP(M183,Produit,9)=0,"",VLOOKUP(M183,Produit,7)),IF(VLOOKUP(M183,Produit,9)=0,""," de "),IF(VLOOKUP(M183,Produit,9)=0,"",VLOOKUP(M183,Produit,9))," ",IF(VLOOKUP(M183,Produit,9)=0,"",VLOOKUP(M183,Produit,6)),IF(VLOOKUP(M183,Produit,9)=0,""," correspond(ent) à "),IF(VLOOKUP(M183,Produit,9)=0,"",IF(N183&lt;&gt;0,N183*VLOOKUP(M183,Produit,9),T183*VLOOKUP(M183,Produit,9)))," ",IF(VLOOKUP(M183,Produit,9)=0,"",VLOOKUP(M183,Produit,6)),IF(VLOOKUP(M183,Produit,9)=0,"","."))</f>
        <v xml:space="preserve">   </v>
      </c>
      <c r="C184" s="831"/>
      <c r="D184" s="831"/>
      <c r="E184" s="831"/>
      <c r="F184" s="832"/>
      <c r="G184" s="308"/>
      <c r="H184" s="309"/>
      <c r="I184" s="308"/>
      <c r="J184" s="308"/>
      <c r="K184" s="310"/>
      <c r="L184" s="311"/>
      <c r="M184" s="828"/>
      <c r="N184" s="829"/>
      <c r="O184" s="829"/>
      <c r="P184" s="256"/>
      <c r="Q184" s="326"/>
      <c r="R184" s="318"/>
      <c r="S184" s="317"/>
      <c r="T184" s="258"/>
    </row>
    <row r="185" spans="1:20" s="259" customFormat="1" ht="31.5" customHeight="1" thickTop="1">
      <c r="A185" s="255">
        <f>VLOOKUP(M185,Produit,2)</f>
        <v>0</v>
      </c>
      <c r="B185" s="824">
        <f>VLOOKUP(M185,Produit,4)</f>
        <v>0</v>
      </c>
      <c r="C185" s="825"/>
      <c r="D185" s="825"/>
      <c r="E185" s="825"/>
      <c r="F185" s="826"/>
      <c r="G185" s="304">
        <f>IF(N185&lt;&gt;0,N185*VLOOKUP(M185,Produit,9),T185*VLOOKUP(M185,Produit,9))</f>
        <v>0</v>
      </c>
      <c r="H185" s="305">
        <f>VLOOKUP(M185,Produit,6)</f>
        <v>0</v>
      </c>
      <c r="I185" s="304">
        <f>IF(VLOOKUP(M185,Produit,32)&lt;&gt;0,VLOOKUP(M185,Produit,32),VLOOKUP(M185,Produit,36))</f>
        <v>0</v>
      </c>
      <c r="J185" s="304">
        <f>IF(G185&lt;0.001,0,G185*I185)</f>
        <v>0</v>
      </c>
      <c r="K185" s="306">
        <f>VLOOKUP(M185,Produit,11)</f>
        <v>0</v>
      </c>
      <c r="L185" s="307">
        <f>IF(G185&lt;0.001,0,J185+(J185*K185))</f>
        <v>0</v>
      </c>
      <c r="M185" s="827"/>
      <c r="N185" s="629"/>
      <c r="O185" s="629"/>
      <c r="P185" s="256">
        <f>VLOOKUP(M185,Produit,10)</f>
        <v>0</v>
      </c>
      <c r="Q185" s="326" t="e">
        <f>IF(N185&lt;&gt;0,N185/VLOOKUP(M185,Produit,10),T185/VLOOKUP(M185,Produit,10))</f>
        <v>#DIV/0!</v>
      </c>
      <c r="R185" s="318"/>
      <c r="S185" s="317">
        <f>IF(AND(M185&lt;&gt;0,O185&lt;&gt;0),O185/VLOOKUP(M185,Produit,9),0)</f>
        <v>0</v>
      </c>
      <c r="T185" s="317">
        <f>ROUNDUP(S185,0)</f>
        <v>0</v>
      </c>
    </row>
    <row r="186" spans="1:20" s="259" customFormat="1" ht="11.25" thickBot="1">
      <c r="A186" s="125">
        <f>VLOOKUP(M185,Produit,3)</f>
        <v>0</v>
      </c>
      <c r="B186" s="830" t="str">
        <f>CONCATENATE(IF(VLOOKUP(M185,Produit,9)=0,"","› "),IF(VLOOKUP(M185,Produit,9)=0,"",IF(N185&lt;&gt;0,N185,T185))," ",IF(VLOOKUP(M185,Produit,9)=0,"",VLOOKUP(M185,Produit,7)),IF(VLOOKUP(M185,Produit,9)=0,""," de "),IF(VLOOKUP(M185,Produit,9)=0,"",VLOOKUP(M185,Produit,9))," ",IF(VLOOKUP(M185,Produit,9)=0,"",VLOOKUP(M185,Produit,6)),IF(VLOOKUP(M185,Produit,9)=0,""," correspond(ent) à "),IF(VLOOKUP(M185,Produit,9)=0,"",IF(N185&lt;&gt;0,N185*VLOOKUP(M185,Produit,9),T185*VLOOKUP(M185,Produit,9)))," ",IF(VLOOKUP(M185,Produit,9)=0,"",VLOOKUP(M185,Produit,6)),IF(VLOOKUP(M185,Produit,9)=0,"","."))</f>
        <v xml:space="preserve">   </v>
      </c>
      <c r="C186" s="831"/>
      <c r="D186" s="831"/>
      <c r="E186" s="831"/>
      <c r="F186" s="832"/>
      <c r="G186" s="308"/>
      <c r="H186" s="309"/>
      <c r="I186" s="308"/>
      <c r="J186" s="308"/>
      <c r="K186" s="310"/>
      <c r="L186" s="311"/>
      <c r="M186" s="828"/>
      <c r="N186" s="829"/>
      <c r="O186" s="829"/>
      <c r="P186" s="256"/>
      <c r="Q186" s="326"/>
      <c r="R186" s="318"/>
      <c r="S186" s="317"/>
      <c r="T186" s="258"/>
    </row>
    <row r="187" spans="1:20" s="259" customFormat="1" ht="31.5" customHeight="1" thickTop="1">
      <c r="A187" s="255">
        <f>VLOOKUP(M187,Produit,2)</f>
        <v>0</v>
      </c>
      <c r="B187" s="824">
        <f>VLOOKUP(M187,Produit,4)</f>
        <v>0</v>
      </c>
      <c r="C187" s="825"/>
      <c r="D187" s="825"/>
      <c r="E187" s="825"/>
      <c r="F187" s="826"/>
      <c r="G187" s="304">
        <f>IF(N187&lt;&gt;0,N187*VLOOKUP(M187,Produit,9),T187*VLOOKUP(M187,Produit,9))</f>
        <v>0</v>
      </c>
      <c r="H187" s="305">
        <f>VLOOKUP(M187,Produit,6)</f>
        <v>0</v>
      </c>
      <c r="I187" s="304">
        <f>IF(VLOOKUP(M187,Produit,32)&lt;&gt;0,VLOOKUP(M187,Produit,32),VLOOKUP(M187,Produit,36))</f>
        <v>0</v>
      </c>
      <c r="J187" s="304">
        <f>IF(G187&lt;0.001,0,G187*I187)</f>
        <v>0</v>
      </c>
      <c r="K187" s="306">
        <f>VLOOKUP(M187,Produit,11)</f>
        <v>0</v>
      </c>
      <c r="L187" s="307">
        <f>IF(G187&lt;0.001,0,J187+(J187*K187))</f>
        <v>0</v>
      </c>
      <c r="M187" s="827"/>
      <c r="N187" s="629"/>
      <c r="O187" s="629"/>
      <c r="P187" s="256">
        <f>VLOOKUP(M187,Produit,10)</f>
        <v>0</v>
      </c>
      <c r="Q187" s="326" t="e">
        <f>IF(N187&lt;&gt;0,N187/VLOOKUP(M187,Produit,10),T187/VLOOKUP(M187,Produit,10))</f>
        <v>#DIV/0!</v>
      </c>
      <c r="R187" s="318"/>
      <c r="S187" s="317">
        <f>IF(AND(M187&lt;&gt;0,O187&lt;&gt;0),O187/VLOOKUP(M187,Produit,9),0)</f>
        <v>0</v>
      </c>
      <c r="T187" s="317">
        <f>ROUNDUP(S187,0)</f>
        <v>0</v>
      </c>
    </row>
    <row r="188" spans="1:20" s="259" customFormat="1" ht="11.25" thickBot="1">
      <c r="A188" s="125">
        <f>VLOOKUP(M187,Produit,3)</f>
        <v>0</v>
      </c>
      <c r="B188" s="830" t="str">
        <f>CONCATENATE(IF(VLOOKUP(M187,Produit,9)=0,"","› "),IF(VLOOKUP(M187,Produit,9)=0,"",IF(N187&lt;&gt;0,N187,T187))," ",IF(VLOOKUP(M187,Produit,9)=0,"",VLOOKUP(M187,Produit,7)),IF(VLOOKUP(M187,Produit,9)=0,""," de "),IF(VLOOKUP(M187,Produit,9)=0,"",VLOOKUP(M187,Produit,9))," ",IF(VLOOKUP(M187,Produit,9)=0,"",VLOOKUP(M187,Produit,6)),IF(VLOOKUP(M187,Produit,9)=0,""," correspond(ent) à "),IF(VLOOKUP(M187,Produit,9)=0,"",IF(N187&lt;&gt;0,N187*VLOOKUP(M187,Produit,9),T187*VLOOKUP(M187,Produit,9)))," ",IF(VLOOKUP(M187,Produit,9)=0,"",VLOOKUP(M187,Produit,6)),IF(VLOOKUP(M187,Produit,9)=0,"","."))</f>
        <v xml:space="preserve">   </v>
      </c>
      <c r="C188" s="831"/>
      <c r="D188" s="831"/>
      <c r="E188" s="831"/>
      <c r="F188" s="832"/>
      <c r="G188" s="308"/>
      <c r="H188" s="309"/>
      <c r="I188" s="308"/>
      <c r="J188" s="308"/>
      <c r="K188" s="310"/>
      <c r="L188" s="311"/>
      <c r="M188" s="828"/>
      <c r="N188" s="829"/>
      <c r="O188" s="829"/>
      <c r="P188" s="256"/>
      <c r="Q188" s="326"/>
      <c r="R188" s="318"/>
      <c r="S188" s="317"/>
      <c r="T188" s="258"/>
    </row>
    <row r="189" spans="1:20" s="259" customFormat="1" ht="31.5" customHeight="1" thickTop="1">
      <c r="A189" s="255">
        <f>VLOOKUP(M189,Produit,2)</f>
        <v>0</v>
      </c>
      <c r="B189" s="824">
        <f>VLOOKUP(M189,Produit,4)</f>
        <v>0</v>
      </c>
      <c r="C189" s="825"/>
      <c r="D189" s="825"/>
      <c r="E189" s="825"/>
      <c r="F189" s="826"/>
      <c r="G189" s="304">
        <f>IF(N189&lt;&gt;0,N189*VLOOKUP(M189,Produit,9),T189*VLOOKUP(M189,Produit,9))</f>
        <v>0</v>
      </c>
      <c r="H189" s="305">
        <f>VLOOKUP(M189,Produit,6)</f>
        <v>0</v>
      </c>
      <c r="I189" s="304">
        <f>IF(VLOOKUP(M189,Produit,32)&lt;&gt;0,VLOOKUP(M189,Produit,32),VLOOKUP(M189,Produit,36))</f>
        <v>0</v>
      </c>
      <c r="J189" s="304">
        <f>IF(G189&lt;0.001,0,G189*I189)</f>
        <v>0</v>
      </c>
      <c r="K189" s="306">
        <f>VLOOKUP(M189,Produit,11)</f>
        <v>0</v>
      </c>
      <c r="L189" s="307">
        <f>IF(G189&lt;0.001,0,J189+(J189*K189))</f>
        <v>0</v>
      </c>
      <c r="M189" s="827"/>
      <c r="N189" s="629"/>
      <c r="O189" s="629"/>
      <c r="P189" s="256">
        <f>VLOOKUP(M189,Produit,10)</f>
        <v>0</v>
      </c>
      <c r="Q189" s="326" t="e">
        <f>IF(N189&lt;&gt;0,N189/VLOOKUP(M189,Produit,10),T189/VLOOKUP(M189,Produit,10))</f>
        <v>#DIV/0!</v>
      </c>
      <c r="R189" s="318"/>
      <c r="S189" s="317">
        <f>IF(AND(M189&lt;&gt;0,O189&lt;&gt;0),O189/VLOOKUP(M189,Produit,9),0)</f>
        <v>0</v>
      </c>
      <c r="T189" s="317">
        <f>ROUNDUP(S189,0)</f>
        <v>0</v>
      </c>
    </row>
    <row r="190" spans="1:20" s="259" customFormat="1" ht="11.25" thickBot="1">
      <c r="A190" s="125">
        <f>VLOOKUP(M189,Produit,3)</f>
        <v>0</v>
      </c>
      <c r="B190" s="830" t="str">
        <f>CONCATENATE(IF(VLOOKUP(M189,Produit,9)=0,"","› "),IF(VLOOKUP(M189,Produit,9)=0,"",IF(N189&lt;&gt;0,N189,T189))," ",IF(VLOOKUP(M189,Produit,9)=0,"",VLOOKUP(M189,Produit,7)),IF(VLOOKUP(M189,Produit,9)=0,""," de "),IF(VLOOKUP(M189,Produit,9)=0,"",VLOOKUP(M189,Produit,9))," ",IF(VLOOKUP(M189,Produit,9)=0,"",VLOOKUP(M189,Produit,6)),IF(VLOOKUP(M189,Produit,9)=0,""," correspond(ent) à "),IF(VLOOKUP(M189,Produit,9)=0,"",IF(N189&lt;&gt;0,N189*VLOOKUP(M189,Produit,9),T189*VLOOKUP(M189,Produit,9)))," ",IF(VLOOKUP(M189,Produit,9)=0,"",VLOOKUP(M189,Produit,6)),IF(VLOOKUP(M189,Produit,9)=0,"","."))</f>
        <v xml:space="preserve">   </v>
      </c>
      <c r="C190" s="831"/>
      <c r="D190" s="831"/>
      <c r="E190" s="831"/>
      <c r="F190" s="832"/>
      <c r="G190" s="308"/>
      <c r="H190" s="309"/>
      <c r="I190" s="308"/>
      <c r="J190" s="308"/>
      <c r="K190" s="310"/>
      <c r="L190" s="311"/>
      <c r="M190" s="828"/>
      <c r="N190" s="829"/>
      <c r="O190" s="829"/>
      <c r="P190" s="256"/>
      <c r="Q190" s="326"/>
      <c r="R190" s="318"/>
      <c r="S190" s="317"/>
      <c r="T190" s="258"/>
    </row>
    <row r="191" spans="1:20" s="259" customFormat="1" ht="31.5" customHeight="1" thickTop="1">
      <c r="A191" s="255">
        <f>VLOOKUP(M191,Produit,2)</f>
        <v>0</v>
      </c>
      <c r="B191" s="819">
        <f>VLOOKUP(M191,Produit,4)</f>
        <v>0</v>
      </c>
      <c r="C191" s="819" t="e">
        <f>VLOOKUP(Q191,Produit,4)</f>
        <v>#DIV/0!</v>
      </c>
      <c r="D191" s="819">
        <f>VLOOKUP(R191,Produit,4)</f>
        <v>0</v>
      </c>
      <c r="E191" s="819"/>
      <c r="F191" s="819" t="e">
        <f>VLOOKUP(#REF!,Produit,4)</f>
        <v>#REF!</v>
      </c>
      <c r="G191" s="304">
        <f>IF(N191&lt;&gt;0,N191*VLOOKUP(M191,Produit,9),T191*VLOOKUP(M191,Produit,9))</f>
        <v>0</v>
      </c>
      <c r="H191" s="305">
        <f>VLOOKUP(M191,Produit,6)</f>
        <v>0</v>
      </c>
      <c r="I191" s="304">
        <f>IF(VLOOKUP(M191,Produit,32)&lt;&gt;0,VLOOKUP(M191,Produit,32),VLOOKUP(M191,Produit,36))</f>
        <v>0</v>
      </c>
      <c r="J191" s="304">
        <f>IF(G191&lt;0.001,0,G191*I191)</f>
        <v>0</v>
      </c>
      <c r="K191" s="306">
        <f>VLOOKUP(M191,Produit,11)</f>
        <v>0</v>
      </c>
      <c r="L191" s="307">
        <f>IF(G191&lt;0.001,0,J191+(J191*K191))</f>
        <v>0</v>
      </c>
      <c r="M191" s="670"/>
      <c r="N191" s="628"/>
      <c r="O191" s="628"/>
      <c r="P191" s="256">
        <f>VLOOKUP(M191,Produit,10)</f>
        <v>0</v>
      </c>
      <c r="Q191" s="326" t="e">
        <f>IF(N191&lt;&gt;0,N191/VLOOKUP(M191,Produit,10),T191/VLOOKUP(M191,Produit,10))</f>
        <v>#DIV/0!</v>
      </c>
      <c r="R191" s="246"/>
      <c r="S191" s="315">
        <f>IF(AND(M191&lt;&gt;0,O191&lt;&gt;0),O191/VLOOKUP(M191,Produit,9),0)</f>
        <v>0</v>
      </c>
      <c r="T191" s="315">
        <f>ROUNDUP(S191,0)</f>
        <v>0</v>
      </c>
    </row>
    <row r="192" spans="1:20" s="259" customFormat="1" ht="11.25" thickBot="1">
      <c r="A192" s="125">
        <f>VLOOKUP(M191,Produit,3)</f>
        <v>0</v>
      </c>
      <c r="B192" s="722" t="str">
        <f>CONCATENATE(IF(VLOOKUP(M191,Produit,9)=0,"","› "),IF(VLOOKUP(M191,Produit,9)=0,"",IF(N191&lt;&gt;0,N191,T191))," ",IF(VLOOKUP(M191,Produit,9)=0,"",VLOOKUP(M191,Produit,7)),IF(VLOOKUP(M191,Produit,9)=0,""," de "),IF(VLOOKUP(M191,Produit,9)=0,"",VLOOKUP(M191,Produit,9))," ",IF(VLOOKUP(M191,Produit,9)=0,"",VLOOKUP(M191,Produit,6)),IF(VLOOKUP(M191,Produit,9)=0,""," correspond(ent) à "),IF(VLOOKUP(M191,Produit,9)=0,"",IF(N191&lt;&gt;0,N191*VLOOKUP(M191,Produit,9),T191*VLOOKUP(M191,Produit,9)))," ",IF(VLOOKUP(M191,Produit,9)=0,"",VLOOKUP(M191,Produit,6)),IF(VLOOKUP(M191,Produit,9)=0,"","."))</f>
        <v xml:space="preserve">   </v>
      </c>
      <c r="C192" s="722"/>
      <c r="D192" s="722"/>
      <c r="E192" s="722"/>
      <c r="F192" s="722"/>
      <c r="G192" s="308"/>
      <c r="H192" s="309"/>
      <c r="I192" s="308"/>
      <c r="J192" s="308"/>
      <c r="K192" s="310"/>
      <c r="L192" s="311"/>
      <c r="M192" s="670"/>
      <c r="N192" s="628"/>
      <c r="O192" s="628"/>
      <c r="P192" s="256"/>
      <c r="Q192" s="326"/>
      <c r="R192" s="246"/>
      <c r="S192" s="315"/>
      <c r="T192" s="258"/>
    </row>
    <row r="193" spans="1:20" s="259" customFormat="1" ht="31.5" customHeight="1" thickTop="1">
      <c r="A193" s="255">
        <f>VLOOKUP(M193,Produit,2)</f>
        <v>0</v>
      </c>
      <c r="B193" s="819">
        <f>VLOOKUP(M193,Produit,4)</f>
        <v>0</v>
      </c>
      <c r="C193" s="819" t="e">
        <f>VLOOKUP(Q193,Produit,4)</f>
        <v>#DIV/0!</v>
      </c>
      <c r="D193" s="819">
        <f>VLOOKUP(R193,Produit,4)</f>
        <v>0</v>
      </c>
      <c r="E193" s="819"/>
      <c r="F193" s="819" t="e">
        <f>VLOOKUP(#REF!,Produit,4)</f>
        <v>#REF!</v>
      </c>
      <c r="G193" s="304">
        <f>IF(N193&lt;&gt;0,N193*VLOOKUP(M193,Produit,9),T193*VLOOKUP(M193,Produit,9))</f>
        <v>0</v>
      </c>
      <c r="H193" s="305">
        <f>VLOOKUP(M193,Produit,6)</f>
        <v>0</v>
      </c>
      <c r="I193" s="304">
        <f>IF(VLOOKUP(M193,Produit,32)&lt;&gt;0,VLOOKUP(M193,Produit,32),VLOOKUP(M193,Produit,36))</f>
        <v>0</v>
      </c>
      <c r="J193" s="304">
        <f>IF(G193&lt;0.001,0,G193*I193)</f>
        <v>0</v>
      </c>
      <c r="K193" s="306">
        <f>VLOOKUP(M193,Produit,11)</f>
        <v>0</v>
      </c>
      <c r="L193" s="307">
        <f>IF(G193&lt;0.001,0,J193+(J193*K193))</f>
        <v>0</v>
      </c>
      <c r="M193" s="670"/>
      <c r="N193" s="628"/>
      <c r="O193" s="628"/>
      <c r="P193" s="256">
        <f>VLOOKUP(M193,Produit,10)</f>
        <v>0</v>
      </c>
      <c r="Q193" s="326" t="e">
        <f>IF(N193&lt;&gt;0,N193/VLOOKUP(M193,Produit,10),T193/VLOOKUP(M193,Produit,10))</f>
        <v>#DIV/0!</v>
      </c>
      <c r="R193" s="246"/>
      <c r="S193" s="315">
        <f>IF(AND(M193&lt;&gt;0,O193&lt;&gt;0),O193/VLOOKUP(M193,Produit,9),0)</f>
        <v>0</v>
      </c>
      <c r="T193" s="315">
        <f>ROUNDUP(S193,0)</f>
        <v>0</v>
      </c>
    </row>
    <row r="194" spans="1:20" s="259" customFormat="1" ht="11.25" thickBot="1">
      <c r="A194" s="125">
        <f>VLOOKUP(M193,Produit,3)</f>
        <v>0</v>
      </c>
      <c r="B194" s="722" t="str">
        <f>CONCATENATE(IF(VLOOKUP(M193,Produit,9)=0,"","› "),IF(VLOOKUP(M193,Produit,9)=0,"",IF(N193&lt;&gt;0,N193,T193))," ",IF(VLOOKUP(M193,Produit,9)=0,"",VLOOKUP(M193,Produit,7)),IF(VLOOKUP(M193,Produit,9)=0,""," de "),IF(VLOOKUP(M193,Produit,9)=0,"",VLOOKUP(M193,Produit,9))," ",IF(VLOOKUP(M193,Produit,9)=0,"",VLOOKUP(M193,Produit,6)),IF(VLOOKUP(M193,Produit,9)=0,""," correspond(ent) à "),IF(VLOOKUP(M193,Produit,9)=0,"",IF(N193&lt;&gt;0,N193*VLOOKUP(M193,Produit,9),T193*VLOOKUP(M193,Produit,9)))," ",IF(VLOOKUP(M193,Produit,9)=0,"",VLOOKUP(M193,Produit,6)),IF(VLOOKUP(M193,Produit,9)=0,"","."))</f>
        <v xml:space="preserve">   </v>
      </c>
      <c r="C194" s="722"/>
      <c r="D194" s="722"/>
      <c r="E194" s="722"/>
      <c r="F194" s="722"/>
      <c r="G194" s="308"/>
      <c r="H194" s="309"/>
      <c r="I194" s="308"/>
      <c r="J194" s="308"/>
      <c r="K194" s="310"/>
      <c r="L194" s="311"/>
      <c r="M194" s="670"/>
      <c r="N194" s="628"/>
      <c r="O194" s="628"/>
      <c r="P194" s="256"/>
      <c r="Q194" s="326"/>
      <c r="R194" s="246"/>
      <c r="S194" s="315"/>
      <c r="T194" s="258"/>
    </row>
    <row r="195" spans="1:20" s="259" customFormat="1" ht="31.5" customHeight="1" thickTop="1">
      <c r="A195" s="255">
        <f>VLOOKUP(M195,Produit,2)</f>
        <v>0</v>
      </c>
      <c r="B195" s="819">
        <f>VLOOKUP(M195,Produit,4)</f>
        <v>0</v>
      </c>
      <c r="C195" s="819" t="e">
        <f>VLOOKUP(Q195,Produit,4)</f>
        <v>#DIV/0!</v>
      </c>
      <c r="D195" s="819">
        <f>VLOOKUP(R195,Produit,4)</f>
        <v>0</v>
      </c>
      <c r="E195" s="819"/>
      <c r="F195" s="819" t="e">
        <f>VLOOKUP(#REF!,Produit,4)</f>
        <v>#REF!</v>
      </c>
      <c r="G195" s="304">
        <f>IF(N195&lt;&gt;0,N195*VLOOKUP(M195,Produit,9),T195*VLOOKUP(M195,Produit,9))</f>
        <v>0</v>
      </c>
      <c r="H195" s="305">
        <f>VLOOKUP(M195,Produit,6)</f>
        <v>0</v>
      </c>
      <c r="I195" s="304">
        <f>IF(VLOOKUP(M195,Produit,32)&lt;&gt;0,VLOOKUP(M195,Produit,32),VLOOKUP(M195,Produit,36))</f>
        <v>0</v>
      </c>
      <c r="J195" s="304">
        <f>IF(G195&lt;0.001,0,G195*I195)</f>
        <v>0</v>
      </c>
      <c r="K195" s="306">
        <f>VLOOKUP(M195,Produit,11)</f>
        <v>0</v>
      </c>
      <c r="L195" s="307">
        <f>IF(G195&lt;0.001,0,J195+(J195*K195))</f>
        <v>0</v>
      </c>
      <c r="M195" s="670"/>
      <c r="N195" s="628"/>
      <c r="O195" s="628"/>
      <c r="P195" s="256">
        <f>VLOOKUP(M195,Produit,10)</f>
        <v>0</v>
      </c>
      <c r="Q195" s="326" t="e">
        <f>IF(N195&lt;&gt;0,N195/VLOOKUP(M195,Produit,10),T195/VLOOKUP(M195,Produit,10))</f>
        <v>#DIV/0!</v>
      </c>
      <c r="R195" s="246"/>
      <c r="S195" s="315">
        <f>IF(AND(M195&lt;&gt;0,O195&lt;&gt;0),O195/VLOOKUP(M195,Produit,9),0)</f>
        <v>0</v>
      </c>
      <c r="T195" s="315">
        <f>ROUNDUP(S195,0)</f>
        <v>0</v>
      </c>
    </row>
    <row r="196" spans="1:20" s="259" customFormat="1" ht="11.25" thickBot="1">
      <c r="A196" s="125">
        <f>VLOOKUP(M195,Produit,3)</f>
        <v>0</v>
      </c>
      <c r="B196" s="722" t="str">
        <f>CONCATENATE(IF(VLOOKUP(M195,Produit,9)=0,"","› "),IF(VLOOKUP(M195,Produit,9)=0,"",IF(N195&lt;&gt;0,N195,T195))," ",IF(VLOOKUP(M195,Produit,9)=0,"",VLOOKUP(M195,Produit,7)),IF(VLOOKUP(M195,Produit,9)=0,""," de "),IF(VLOOKUP(M195,Produit,9)=0,"",VLOOKUP(M195,Produit,9))," ",IF(VLOOKUP(M195,Produit,9)=0,"",VLOOKUP(M195,Produit,6)),IF(VLOOKUP(M195,Produit,9)=0,""," correspond(ent) à "),IF(VLOOKUP(M195,Produit,9)=0,"",IF(N195&lt;&gt;0,N195*VLOOKUP(M195,Produit,9),T195*VLOOKUP(M195,Produit,9)))," ",IF(VLOOKUP(M195,Produit,9)=0,"",VLOOKUP(M195,Produit,6)),IF(VLOOKUP(M195,Produit,9)=0,"","."))</f>
        <v xml:space="preserve">   </v>
      </c>
      <c r="C196" s="722"/>
      <c r="D196" s="722"/>
      <c r="E196" s="722"/>
      <c r="F196" s="722"/>
      <c r="G196" s="308"/>
      <c r="H196" s="309"/>
      <c r="I196" s="308"/>
      <c r="J196" s="308"/>
      <c r="K196" s="310"/>
      <c r="L196" s="311"/>
      <c r="M196" s="670"/>
      <c r="N196" s="628"/>
      <c r="O196" s="628"/>
      <c r="P196" s="256"/>
      <c r="Q196" s="326"/>
      <c r="R196" s="246"/>
      <c r="S196" s="315"/>
      <c r="T196" s="258"/>
    </row>
    <row r="197" spans="1:20" s="259" customFormat="1" ht="31.5" customHeight="1" thickTop="1">
      <c r="A197" s="255">
        <f>VLOOKUP(M197,Produit,2)</f>
        <v>0</v>
      </c>
      <c r="B197" s="819">
        <f>VLOOKUP(M197,Produit,4)</f>
        <v>0</v>
      </c>
      <c r="C197" s="819" t="e">
        <f>VLOOKUP(Q197,Produit,4)</f>
        <v>#DIV/0!</v>
      </c>
      <c r="D197" s="819">
        <f>VLOOKUP(R197,Produit,4)</f>
        <v>0</v>
      </c>
      <c r="E197" s="819"/>
      <c r="F197" s="819" t="e">
        <f>VLOOKUP(#REF!,Produit,4)</f>
        <v>#REF!</v>
      </c>
      <c r="G197" s="304">
        <f>IF(N197&lt;&gt;0,N197*VLOOKUP(M197,Produit,9),T197*VLOOKUP(M197,Produit,9))</f>
        <v>0</v>
      </c>
      <c r="H197" s="305">
        <f>VLOOKUP(M197,Produit,6)</f>
        <v>0</v>
      </c>
      <c r="I197" s="304">
        <f>IF(VLOOKUP(M197,Produit,32)&lt;&gt;0,VLOOKUP(M197,Produit,32),VLOOKUP(M197,Produit,36))</f>
        <v>0</v>
      </c>
      <c r="J197" s="304">
        <f>IF(G197&lt;0.001,0,G197*I197)</f>
        <v>0</v>
      </c>
      <c r="K197" s="306">
        <f>VLOOKUP(M197,Produit,11)</f>
        <v>0</v>
      </c>
      <c r="L197" s="307">
        <f>IF(G197&lt;0.001,0,J197+(J197*K197))</f>
        <v>0</v>
      </c>
      <c r="M197" s="670"/>
      <c r="N197" s="628"/>
      <c r="O197" s="628"/>
      <c r="P197" s="256">
        <f>VLOOKUP(M197,Produit,10)</f>
        <v>0</v>
      </c>
      <c r="Q197" s="326" t="e">
        <f>IF(N197&lt;&gt;0,N197/VLOOKUP(M197,Produit,10),T197/VLOOKUP(M197,Produit,10))</f>
        <v>#DIV/0!</v>
      </c>
      <c r="R197" s="246"/>
      <c r="S197" s="315">
        <f>IF(AND(M197&lt;&gt;0,O197&lt;&gt;0),O197/VLOOKUP(M197,Produit,9),0)</f>
        <v>0</v>
      </c>
      <c r="T197" s="315">
        <f>ROUNDUP(S197,0)</f>
        <v>0</v>
      </c>
    </row>
    <row r="198" spans="1:20" s="259" customFormat="1" ht="11.25" thickBot="1">
      <c r="A198" s="125">
        <f>VLOOKUP(M197,Produit,3)</f>
        <v>0</v>
      </c>
      <c r="B198" s="722" t="str">
        <f>CONCATENATE(IF(VLOOKUP(M197,Produit,9)=0,"","› "),IF(VLOOKUP(M197,Produit,9)=0,"",IF(N197&lt;&gt;0,N197,T197))," ",IF(VLOOKUP(M197,Produit,9)=0,"",VLOOKUP(M197,Produit,7)),IF(VLOOKUP(M197,Produit,9)=0,""," de "),IF(VLOOKUP(M197,Produit,9)=0,"",VLOOKUP(M197,Produit,9))," ",IF(VLOOKUP(M197,Produit,9)=0,"",VLOOKUP(M197,Produit,6)),IF(VLOOKUP(M197,Produit,9)=0,""," correspond(ent) à "),IF(VLOOKUP(M197,Produit,9)=0,"",IF(N197&lt;&gt;0,N197*VLOOKUP(M197,Produit,9),T197*VLOOKUP(M197,Produit,9)))," ",IF(VLOOKUP(M197,Produit,9)=0,"",VLOOKUP(M197,Produit,6)),IF(VLOOKUP(M197,Produit,9)=0,"","."))</f>
        <v xml:space="preserve">   </v>
      </c>
      <c r="C198" s="722"/>
      <c r="D198" s="722"/>
      <c r="E198" s="722"/>
      <c r="F198" s="722"/>
      <c r="G198" s="308"/>
      <c r="H198" s="309"/>
      <c r="I198" s="308"/>
      <c r="J198" s="308"/>
      <c r="K198" s="310"/>
      <c r="L198" s="311"/>
      <c r="M198" s="670"/>
      <c r="N198" s="628"/>
      <c r="O198" s="628"/>
      <c r="P198" s="256"/>
      <c r="Q198" s="326"/>
      <c r="R198" s="246"/>
      <c r="S198" s="315"/>
      <c r="T198" s="258"/>
    </row>
    <row r="199" spans="1:20" s="259" customFormat="1" ht="31.5" customHeight="1" thickTop="1">
      <c r="A199" s="255">
        <f>VLOOKUP(M199,Produit,2)</f>
        <v>0</v>
      </c>
      <c r="B199" s="819">
        <f>VLOOKUP(M199,Produit,4)</f>
        <v>0</v>
      </c>
      <c r="C199" s="819" t="e">
        <f>VLOOKUP(Q199,Produit,4)</f>
        <v>#DIV/0!</v>
      </c>
      <c r="D199" s="819">
        <f>VLOOKUP(R199,Produit,4)</f>
        <v>0</v>
      </c>
      <c r="E199" s="819"/>
      <c r="F199" s="819" t="e">
        <f>VLOOKUP(#REF!,Produit,4)</f>
        <v>#REF!</v>
      </c>
      <c r="G199" s="304">
        <f>IF(N199&lt;&gt;0,N199*VLOOKUP(M199,Produit,9),T199*VLOOKUP(M199,Produit,9))</f>
        <v>0</v>
      </c>
      <c r="H199" s="305">
        <f>VLOOKUP(M199,Produit,6)</f>
        <v>0</v>
      </c>
      <c r="I199" s="304">
        <f>IF(VLOOKUP(M199,Produit,32)&lt;&gt;0,VLOOKUP(M199,Produit,32),VLOOKUP(M199,Produit,36))</f>
        <v>0</v>
      </c>
      <c r="J199" s="304">
        <f>IF(G199&lt;0.001,0,G199*I199)</f>
        <v>0</v>
      </c>
      <c r="K199" s="306">
        <f>VLOOKUP(M199,Produit,11)</f>
        <v>0</v>
      </c>
      <c r="L199" s="307">
        <f>IF(G199&lt;0.001,0,J199+(J199*K199))</f>
        <v>0</v>
      </c>
      <c r="M199" s="670"/>
      <c r="N199" s="628"/>
      <c r="O199" s="628"/>
      <c r="P199" s="256">
        <f>VLOOKUP(M199,Produit,10)</f>
        <v>0</v>
      </c>
      <c r="Q199" s="326" t="e">
        <f>IF(N199&lt;&gt;0,N199/VLOOKUP(M199,Produit,10),T199/VLOOKUP(M199,Produit,10))</f>
        <v>#DIV/0!</v>
      </c>
      <c r="R199" s="246"/>
      <c r="S199" s="315">
        <f>IF(AND(M199&lt;&gt;0,O199&lt;&gt;0),O199/VLOOKUP(M199,Produit,9),0)</f>
        <v>0</v>
      </c>
      <c r="T199" s="315">
        <f>ROUNDUP(S199,0)</f>
        <v>0</v>
      </c>
    </row>
    <row r="200" spans="1:20" s="259" customFormat="1" ht="11.25" thickBot="1">
      <c r="A200" s="125">
        <f>VLOOKUP(M199,Produit,3)</f>
        <v>0</v>
      </c>
      <c r="B200" s="722" t="str">
        <f>CONCATENATE(IF(VLOOKUP(M199,Produit,9)=0,"","› "),IF(VLOOKUP(M199,Produit,9)=0,"",IF(N199&lt;&gt;0,N199,T199))," ",IF(VLOOKUP(M199,Produit,9)=0,"",VLOOKUP(M199,Produit,7)),IF(VLOOKUP(M199,Produit,9)=0,""," de "),IF(VLOOKUP(M199,Produit,9)=0,"",VLOOKUP(M199,Produit,9))," ",IF(VLOOKUP(M199,Produit,9)=0,"",VLOOKUP(M199,Produit,6)),IF(VLOOKUP(M199,Produit,9)=0,""," correspond(ent) à "),IF(VLOOKUP(M199,Produit,9)=0,"",IF(N199&lt;&gt;0,N199*VLOOKUP(M199,Produit,9),T199*VLOOKUP(M199,Produit,9)))," ",IF(VLOOKUP(M199,Produit,9)=0,"",VLOOKUP(M199,Produit,6)),IF(VLOOKUP(M199,Produit,9)=0,"","."))</f>
        <v xml:space="preserve">   </v>
      </c>
      <c r="C200" s="722"/>
      <c r="D200" s="722"/>
      <c r="E200" s="722"/>
      <c r="F200" s="722"/>
      <c r="G200" s="308"/>
      <c r="H200" s="309"/>
      <c r="I200" s="308"/>
      <c r="J200" s="308"/>
      <c r="K200" s="310"/>
      <c r="L200" s="311"/>
      <c r="M200" s="670"/>
      <c r="N200" s="628"/>
      <c r="O200" s="628"/>
      <c r="P200" s="256"/>
      <c r="Q200" s="326"/>
      <c r="R200" s="246"/>
      <c r="S200" s="315"/>
      <c r="T200" s="258"/>
    </row>
    <row r="201" spans="1:20" s="259" customFormat="1" ht="31.5" customHeight="1" thickTop="1">
      <c r="A201" s="255">
        <f>VLOOKUP(M201,Produit,2)</f>
        <v>0</v>
      </c>
      <c r="B201" s="819">
        <f>VLOOKUP(M201,Produit,4)</f>
        <v>0</v>
      </c>
      <c r="C201" s="819" t="e">
        <f>VLOOKUP(Q201,Produit,4)</f>
        <v>#DIV/0!</v>
      </c>
      <c r="D201" s="819">
        <f>VLOOKUP(R201,Produit,4)</f>
        <v>0</v>
      </c>
      <c r="E201" s="819"/>
      <c r="F201" s="819" t="e">
        <f>VLOOKUP(#REF!,Produit,4)</f>
        <v>#REF!</v>
      </c>
      <c r="G201" s="304">
        <f>IF(N201&lt;&gt;0,N201*VLOOKUP(M201,Produit,9),T201*VLOOKUP(M201,Produit,9))</f>
        <v>0</v>
      </c>
      <c r="H201" s="305">
        <f>VLOOKUP(M201,Produit,6)</f>
        <v>0</v>
      </c>
      <c r="I201" s="304">
        <f>IF(VLOOKUP(M201,Produit,32)&lt;&gt;0,VLOOKUP(M201,Produit,32),VLOOKUP(M201,Produit,36))</f>
        <v>0</v>
      </c>
      <c r="J201" s="304">
        <f>IF(G201&lt;0.001,0,G201*I201)</f>
        <v>0</v>
      </c>
      <c r="K201" s="306">
        <f>VLOOKUP(M201,Produit,11)</f>
        <v>0</v>
      </c>
      <c r="L201" s="307">
        <f>IF(G201&lt;0.001,0,J201+(J201*K201))</f>
        <v>0</v>
      </c>
      <c r="M201" s="670"/>
      <c r="N201" s="628"/>
      <c r="O201" s="628"/>
      <c r="P201" s="256">
        <f>VLOOKUP(M201,Produit,10)</f>
        <v>0</v>
      </c>
      <c r="Q201" s="326" t="e">
        <f>IF(N201&lt;&gt;0,N201/VLOOKUP(M201,Produit,10),T201/VLOOKUP(M201,Produit,10))</f>
        <v>#DIV/0!</v>
      </c>
      <c r="R201" s="246"/>
      <c r="S201" s="315">
        <f>IF(AND(M201&lt;&gt;0,O201&lt;&gt;0),O201/VLOOKUP(M201,Produit,9),0)</f>
        <v>0</v>
      </c>
      <c r="T201" s="315">
        <f>ROUNDUP(S201,0)</f>
        <v>0</v>
      </c>
    </row>
    <row r="202" spans="1:20" s="259" customFormat="1" ht="11.25" thickBot="1">
      <c r="A202" s="125">
        <f>VLOOKUP(M201,Produit,3)</f>
        <v>0</v>
      </c>
      <c r="B202" s="722" t="str">
        <f>CONCATENATE(IF(VLOOKUP(M201,Produit,9)=0,"","› "),IF(VLOOKUP(M201,Produit,9)=0,"",IF(N201&lt;&gt;0,N201,T201))," ",IF(VLOOKUP(M201,Produit,9)=0,"",VLOOKUP(M201,Produit,7)),IF(VLOOKUP(M201,Produit,9)=0,""," de "),IF(VLOOKUP(M201,Produit,9)=0,"",VLOOKUP(M201,Produit,9))," ",IF(VLOOKUP(M201,Produit,9)=0,"",VLOOKUP(M201,Produit,6)),IF(VLOOKUP(M201,Produit,9)=0,""," correspond(ent) à "),IF(VLOOKUP(M201,Produit,9)=0,"",IF(N201&lt;&gt;0,N201*VLOOKUP(M201,Produit,9),T201*VLOOKUP(M201,Produit,9)))," ",IF(VLOOKUP(M201,Produit,9)=0,"",VLOOKUP(M201,Produit,6)),IF(VLOOKUP(M201,Produit,9)=0,"","."))</f>
        <v xml:space="preserve">   </v>
      </c>
      <c r="C202" s="722"/>
      <c r="D202" s="722"/>
      <c r="E202" s="722"/>
      <c r="F202" s="722"/>
      <c r="G202" s="308"/>
      <c r="H202" s="309"/>
      <c r="I202" s="308"/>
      <c r="J202" s="308"/>
      <c r="K202" s="310"/>
      <c r="L202" s="311"/>
      <c r="M202" s="670"/>
      <c r="N202" s="628"/>
      <c r="O202" s="628"/>
      <c r="P202" s="256"/>
      <c r="Q202" s="326"/>
      <c r="R202" s="246"/>
      <c r="S202" s="315"/>
      <c r="T202" s="258"/>
    </row>
    <row r="203" spans="1:20" s="259" customFormat="1" ht="31.5" customHeight="1" thickTop="1">
      <c r="A203" s="255">
        <f>VLOOKUP(M203,Produit,2)</f>
        <v>0</v>
      </c>
      <c r="B203" s="819">
        <f>VLOOKUP(M203,Produit,4)</f>
        <v>0</v>
      </c>
      <c r="C203" s="819" t="e">
        <f>VLOOKUP(Q203,Produit,4)</f>
        <v>#DIV/0!</v>
      </c>
      <c r="D203" s="819">
        <f>VLOOKUP(R203,Produit,4)</f>
        <v>0</v>
      </c>
      <c r="E203" s="819"/>
      <c r="F203" s="819" t="e">
        <f>VLOOKUP(#REF!,Produit,4)</f>
        <v>#REF!</v>
      </c>
      <c r="G203" s="304">
        <f>IF(N203&lt;&gt;0,N203*VLOOKUP(M203,Produit,9),T203*VLOOKUP(M203,Produit,9))</f>
        <v>0</v>
      </c>
      <c r="H203" s="305">
        <f>VLOOKUP(M203,Produit,6)</f>
        <v>0</v>
      </c>
      <c r="I203" s="304">
        <f>IF(VLOOKUP(M203,Produit,32)&lt;&gt;0,VLOOKUP(M203,Produit,32),VLOOKUP(M203,Produit,36))</f>
        <v>0</v>
      </c>
      <c r="J203" s="304">
        <f>IF(G203&lt;0.001,0,G203*I203)</f>
        <v>0</v>
      </c>
      <c r="K203" s="306">
        <f>VLOOKUP(M203,Produit,11)</f>
        <v>0</v>
      </c>
      <c r="L203" s="307">
        <f>IF(G203&lt;0.001,0,J203+(J203*K203))</f>
        <v>0</v>
      </c>
      <c r="M203" s="670"/>
      <c r="N203" s="628"/>
      <c r="O203" s="628"/>
      <c r="P203" s="256">
        <f>VLOOKUP(M203,Produit,10)</f>
        <v>0</v>
      </c>
      <c r="Q203" s="326" t="e">
        <f>IF(N203&lt;&gt;0,N203/VLOOKUP(M203,Produit,10),T203/VLOOKUP(M203,Produit,10))</f>
        <v>#DIV/0!</v>
      </c>
      <c r="R203" s="246"/>
      <c r="S203" s="315">
        <f>IF(AND(M203&lt;&gt;0,O203&lt;&gt;0),O203/VLOOKUP(M203,Produit,9),0)</f>
        <v>0</v>
      </c>
      <c r="T203" s="315">
        <f>ROUNDUP(S203,0)</f>
        <v>0</v>
      </c>
    </row>
    <row r="204" spans="1:20" s="259" customFormat="1" ht="11.25" thickBot="1">
      <c r="A204" s="125">
        <f>VLOOKUP(M203,Produit,3)</f>
        <v>0</v>
      </c>
      <c r="B204" s="722" t="str">
        <f>CONCATENATE(IF(VLOOKUP(M203,Produit,9)=0,"","› "),IF(VLOOKUP(M203,Produit,9)=0,"",IF(N203&lt;&gt;0,N203,T203))," ",IF(VLOOKUP(M203,Produit,9)=0,"",VLOOKUP(M203,Produit,7)),IF(VLOOKUP(M203,Produit,9)=0,""," de "),IF(VLOOKUP(M203,Produit,9)=0,"",VLOOKUP(M203,Produit,9))," ",IF(VLOOKUP(M203,Produit,9)=0,"",VLOOKUP(M203,Produit,6)),IF(VLOOKUP(M203,Produit,9)=0,""," correspond(ent) à "),IF(VLOOKUP(M203,Produit,9)=0,"",IF(N203&lt;&gt;0,N203*VLOOKUP(M203,Produit,9),T203*VLOOKUP(M203,Produit,9)))," ",IF(VLOOKUP(M203,Produit,9)=0,"",VLOOKUP(M203,Produit,6)),IF(VLOOKUP(M203,Produit,9)=0,"","."))</f>
        <v xml:space="preserve">   </v>
      </c>
      <c r="C204" s="722"/>
      <c r="D204" s="722"/>
      <c r="E204" s="722"/>
      <c r="F204" s="722"/>
      <c r="G204" s="308"/>
      <c r="H204" s="309"/>
      <c r="I204" s="308"/>
      <c r="J204" s="308"/>
      <c r="K204" s="310"/>
      <c r="L204" s="311"/>
      <c r="M204" s="670"/>
      <c r="N204" s="628"/>
      <c r="O204" s="628"/>
      <c r="P204" s="256"/>
      <c r="Q204" s="326"/>
      <c r="R204" s="246"/>
      <c r="S204" s="315"/>
      <c r="T204" s="258"/>
    </row>
    <row r="205" spans="1:20" s="259" customFormat="1" ht="31.5" customHeight="1" thickTop="1">
      <c r="A205" s="255">
        <f>VLOOKUP(M205,Produit,2)</f>
        <v>0</v>
      </c>
      <c r="B205" s="819">
        <f>VLOOKUP(M205,Produit,4)</f>
        <v>0</v>
      </c>
      <c r="C205" s="819" t="e">
        <f>VLOOKUP(Q205,Produit,4)</f>
        <v>#DIV/0!</v>
      </c>
      <c r="D205" s="819">
        <f>VLOOKUP(R205,Produit,4)</f>
        <v>0</v>
      </c>
      <c r="E205" s="819"/>
      <c r="F205" s="819" t="e">
        <f>VLOOKUP(#REF!,Produit,4)</f>
        <v>#REF!</v>
      </c>
      <c r="G205" s="304">
        <f>IF(N205&lt;&gt;0,N205*VLOOKUP(M205,Produit,9),T205*VLOOKUP(M205,Produit,9))</f>
        <v>0</v>
      </c>
      <c r="H205" s="305">
        <f>VLOOKUP(M205,Produit,6)</f>
        <v>0</v>
      </c>
      <c r="I205" s="304">
        <f>IF(VLOOKUP(M205,Produit,32)&lt;&gt;0,VLOOKUP(M205,Produit,32),VLOOKUP(M205,Produit,36))</f>
        <v>0</v>
      </c>
      <c r="J205" s="304">
        <f>IF(G205&lt;0.001,0,G205*I205)</f>
        <v>0</v>
      </c>
      <c r="K205" s="306">
        <f>VLOOKUP(M205,Produit,11)</f>
        <v>0</v>
      </c>
      <c r="L205" s="307">
        <f>IF(G205&lt;0.001,0,J205+(J205*K205))</f>
        <v>0</v>
      </c>
      <c r="M205" s="670"/>
      <c r="N205" s="628"/>
      <c r="O205" s="628"/>
      <c r="P205" s="256">
        <f>VLOOKUP(M205,Produit,10)</f>
        <v>0</v>
      </c>
      <c r="Q205" s="326" t="e">
        <f>IF(N205&lt;&gt;0,N205/VLOOKUP(M205,Produit,10),T205/VLOOKUP(M205,Produit,10))</f>
        <v>#DIV/0!</v>
      </c>
      <c r="R205" s="246"/>
      <c r="S205" s="315">
        <f>IF(AND(M205&lt;&gt;0,O205&lt;&gt;0),O205/VLOOKUP(M205,Produit,9),0)</f>
        <v>0</v>
      </c>
      <c r="T205" s="315">
        <f>ROUNDUP(S205,0)</f>
        <v>0</v>
      </c>
    </row>
    <row r="206" spans="1:20" s="259" customFormat="1" ht="11.25" thickBot="1">
      <c r="A206" s="125">
        <f>VLOOKUP(M205,Produit,3)</f>
        <v>0</v>
      </c>
      <c r="B206" s="722" t="str">
        <f>CONCATENATE(IF(VLOOKUP(M205,Produit,9)=0,"","› "),IF(VLOOKUP(M205,Produit,9)=0,"",IF(N205&lt;&gt;0,N205,T205))," ",IF(VLOOKUP(M205,Produit,9)=0,"",VLOOKUP(M205,Produit,7)),IF(VLOOKUP(M205,Produit,9)=0,""," de "),IF(VLOOKUP(M205,Produit,9)=0,"",VLOOKUP(M205,Produit,9))," ",IF(VLOOKUP(M205,Produit,9)=0,"",VLOOKUP(M205,Produit,6)),IF(VLOOKUP(M205,Produit,9)=0,""," correspond(ent) à "),IF(VLOOKUP(M205,Produit,9)=0,"",IF(N205&lt;&gt;0,N205*VLOOKUP(M205,Produit,9),T205*VLOOKUP(M205,Produit,9)))," ",IF(VLOOKUP(M205,Produit,9)=0,"",VLOOKUP(M205,Produit,6)),IF(VLOOKUP(M205,Produit,9)=0,"","."))</f>
        <v xml:space="preserve">   </v>
      </c>
      <c r="C206" s="722"/>
      <c r="D206" s="722"/>
      <c r="E206" s="722"/>
      <c r="F206" s="722"/>
      <c r="G206" s="308"/>
      <c r="H206" s="309"/>
      <c r="I206" s="308"/>
      <c r="J206" s="308"/>
      <c r="K206" s="310"/>
      <c r="L206" s="311"/>
      <c r="M206" s="670"/>
      <c r="N206" s="628"/>
      <c r="O206" s="628"/>
      <c r="P206" s="256"/>
      <c r="Q206" s="326"/>
      <c r="R206" s="246"/>
      <c r="S206" s="315"/>
      <c r="T206" s="258"/>
    </row>
    <row r="207" spans="1:20" s="259" customFormat="1" ht="31.5" customHeight="1" thickTop="1">
      <c r="A207" s="255">
        <f>VLOOKUP(M207,Produit,2)</f>
        <v>0</v>
      </c>
      <c r="B207" s="819">
        <f>VLOOKUP(M207,Produit,4)</f>
        <v>0</v>
      </c>
      <c r="C207" s="819" t="e">
        <f>VLOOKUP(Q207,Produit,4)</f>
        <v>#DIV/0!</v>
      </c>
      <c r="D207" s="819">
        <f>VLOOKUP(R207,Produit,4)</f>
        <v>0</v>
      </c>
      <c r="E207" s="819"/>
      <c r="F207" s="819" t="e">
        <f>VLOOKUP(#REF!,Produit,4)</f>
        <v>#REF!</v>
      </c>
      <c r="G207" s="304">
        <f>IF(N207&lt;&gt;0,N207*VLOOKUP(M207,Produit,9),T207*VLOOKUP(M207,Produit,9))</f>
        <v>0</v>
      </c>
      <c r="H207" s="305">
        <f>VLOOKUP(M207,Produit,6)</f>
        <v>0</v>
      </c>
      <c r="I207" s="304">
        <f>IF(VLOOKUP(M207,Produit,32)&lt;&gt;0,VLOOKUP(M207,Produit,32),VLOOKUP(M207,Produit,36))</f>
        <v>0</v>
      </c>
      <c r="J207" s="304">
        <f>IF(G207&lt;0.001,0,G207*I207)</f>
        <v>0</v>
      </c>
      <c r="K207" s="306">
        <f>VLOOKUP(M207,Produit,11)</f>
        <v>0</v>
      </c>
      <c r="L207" s="307">
        <f>IF(G207&lt;0.001,0,J207+(J207*K207))</f>
        <v>0</v>
      </c>
      <c r="M207" s="670"/>
      <c r="N207" s="628"/>
      <c r="O207" s="628"/>
      <c r="P207" s="256">
        <f>VLOOKUP(M207,Produit,10)</f>
        <v>0</v>
      </c>
      <c r="Q207" s="326" t="e">
        <f>IF(N207&lt;&gt;0,N207/VLOOKUP(M207,Produit,10),T207/VLOOKUP(M207,Produit,10))</f>
        <v>#DIV/0!</v>
      </c>
      <c r="R207" s="246"/>
      <c r="S207" s="315">
        <f>IF(AND(M207&lt;&gt;0,O207&lt;&gt;0),O207/VLOOKUP(M207,Produit,9),0)</f>
        <v>0</v>
      </c>
      <c r="T207" s="315">
        <f>ROUNDUP(S207,0)</f>
        <v>0</v>
      </c>
    </row>
    <row r="208" spans="1:20" s="259" customFormat="1" ht="11.25" thickBot="1">
      <c r="A208" s="125">
        <f>VLOOKUP(M207,Produit,3)</f>
        <v>0</v>
      </c>
      <c r="B208" s="722" t="str">
        <f>CONCATENATE(IF(VLOOKUP(M207,Produit,9)=0,"","› "),IF(VLOOKUP(M207,Produit,9)=0,"",IF(N207&lt;&gt;0,N207,T207))," ",IF(VLOOKUP(M207,Produit,9)=0,"",VLOOKUP(M207,Produit,7)),IF(VLOOKUP(M207,Produit,9)=0,""," de "),IF(VLOOKUP(M207,Produit,9)=0,"",VLOOKUP(M207,Produit,9))," ",IF(VLOOKUP(M207,Produit,9)=0,"",VLOOKUP(M207,Produit,6)),IF(VLOOKUP(M207,Produit,9)=0,""," correspond(ent) à "),IF(VLOOKUP(M207,Produit,9)=0,"",IF(N207&lt;&gt;0,N207*VLOOKUP(M207,Produit,9),T207*VLOOKUP(M207,Produit,9)))," ",IF(VLOOKUP(M207,Produit,9)=0,"",VLOOKUP(M207,Produit,6)),IF(VLOOKUP(M207,Produit,9)=0,"","."))</f>
        <v xml:space="preserve">   </v>
      </c>
      <c r="C208" s="722"/>
      <c r="D208" s="722"/>
      <c r="E208" s="722"/>
      <c r="F208" s="722"/>
      <c r="G208" s="308"/>
      <c r="H208" s="309"/>
      <c r="I208" s="308"/>
      <c r="J208" s="308"/>
      <c r="K208" s="310"/>
      <c r="L208" s="311"/>
      <c r="M208" s="670"/>
      <c r="N208" s="628"/>
      <c r="O208" s="628"/>
      <c r="P208" s="256"/>
      <c r="Q208" s="326"/>
      <c r="R208" s="246"/>
      <c r="S208" s="315"/>
      <c r="T208" s="258"/>
    </row>
    <row r="209" spans="1:20" s="259" customFormat="1" ht="31.5" customHeight="1" thickTop="1">
      <c r="A209" s="255">
        <f>VLOOKUP(M209,Produit,2)</f>
        <v>0</v>
      </c>
      <c r="B209" s="819">
        <f>VLOOKUP(M209,Produit,4)</f>
        <v>0</v>
      </c>
      <c r="C209" s="819" t="e">
        <f>VLOOKUP(Q209,Produit,4)</f>
        <v>#DIV/0!</v>
      </c>
      <c r="D209" s="819">
        <f>VLOOKUP(R209,Produit,4)</f>
        <v>0</v>
      </c>
      <c r="E209" s="819"/>
      <c r="F209" s="819" t="e">
        <f>VLOOKUP(#REF!,Produit,4)</f>
        <v>#REF!</v>
      </c>
      <c r="G209" s="304">
        <f>IF(N209&lt;&gt;0,N209*VLOOKUP(M209,Produit,9),T209*VLOOKUP(M209,Produit,9))</f>
        <v>0</v>
      </c>
      <c r="H209" s="305">
        <f>VLOOKUP(M209,Produit,6)</f>
        <v>0</v>
      </c>
      <c r="I209" s="304">
        <f>IF(VLOOKUP(M209,Produit,32)&lt;&gt;0,VLOOKUP(M209,Produit,32),VLOOKUP(M209,Produit,36))</f>
        <v>0</v>
      </c>
      <c r="J209" s="304">
        <f>IF(G209&lt;0.001,0,G209*I209)</f>
        <v>0</v>
      </c>
      <c r="K209" s="306">
        <f>VLOOKUP(M209,Produit,11)</f>
        <v>0</v>
      </c>
      <c r="L209" s="307">
        <f>IF(G209&lt;0.001,0,J209+(J209*K209))</f>
        <v>0</v>
      </c>
      <c r="M209" s="670"/>
      <c r="N209" s="628"/>
      <c r="O209" s="628"/>
      <c r="P209" s="256">
        <f>VLOOKUP(M209,Produit,10)</f>
        <v>0</v>
      </c>
      <c r="Q209" s="326" t="e">
        <f>IF(N209&lt;&gt;0,N209/VLOOKUP(M209,Produit,10),T209/VLOOKUP(M209,Produit,10))</f>
        <v>#DIV/0!</v>
      </c>
      <c r="R209" s="246"/>
      <c r="S209" s="315">
        <f>IF(AND(M209&lt;&gt;0,O209&lt;&gt;0),O209/VLOOKUP(M209,Produit,9),0)</f>
        <v>0</v>
      </c>
      <c r="T209" s="315">
        <f>ROUNDUP(S209,0)</f>
        <v>0</v>
      </c>
    </row>
    <row r="210" spans="1:20" s="259" customFormat="1" ht="11.25" thickBot="1">
      <c r="A210" s="125">
        <f>VLOOKUP(M209,Produit,3)</f>
        <v>0</v>
      </c>
      <c r="B210" s="722" t="str">
        <f>CONCATENATE(IF(VLOOKUP(M209,Produit,9)=0,"","› "),IF(VLOOKUP(M209,Produit,9)=0,"",IF(N209&lt;&gt;0,N209,T209))," ",IF(VLOOKUP(M209,Produit,9)=0,"",VLOOKUP(M209,Produit,7)),IF(VLOOKUP(M209,Produit,9)=0,""," de "),IF(VLOOKUP(M209,Produit,9)=0,"",VLOOKUP(M209,Produit,9))," ",IF(VLOOKUP(M209,Produit,9)=0,"",VLOOKUP(M209,Produit,6)),IF(VLOOKUP(M209,Produit,9)=0,""," correspond(ent) à "),IF(VLOOKUP(M209,Produit,9)=0,"",IF(N209&lt;&gt;0,N209*VLOOKUP(M209,Produit,9),T209*VLOOKUP(M209,Produit,9)))," ",IF(VLOOKUP(M209,Produit,9)=0,"",VLOOKUP(M209,Produit,6)),IF(VLOOKUP(M209,Produit,9)=0,"","."))</f>
        <v xml:space="preserve">   </v>
      </c>
      <c r="C210" s="722"/>
      <c r="D210" s="722"/>
      <c r="E210" s="722"/>
      <c r="F210" s="722"/>
      <c r="G210" s="308"/>
      <c r="H210" s="309"/>
      <c r="I210" s="308"/>
      <c r="J210" s="308"/>
      <c r="K210" s="310"/>
      <c r="L210" s="311"/>
      <c r="M210" s="670"/>
      <c r="N210" s="628"/>
      <c r="O210" s="628"/>
      <c r="P210" s="256"/>
      <c r="Q210" s="326"/>
      <c r="R210" s="246"/>
      <c r="S210" s="315"/>
      <c r="T210" s="258"/>
    </row>
    <row r="211" spans="1:20" s="259" customFormat="1" ht="31.5" customHeight="1" thickTop="1">
      <c r="A211" s="255">
        <f>VLOOKUP(M211,Produit,2)</f>
        <v>0</v>
      </c>
      <c r="B211" s="819">
        <f>VLOOKUP(M211,Produit,4)</f>
        <v>0</v>
      </c>
      <c r="C211" s="819" t="e">
        <f>VLOOKUP(Q211,Produit,4)</f>
        <v>#DIV/0!</v>
      </c>
      <c r="D211" s="819">
        <f>VLOOKUP(R211,Produit,4)</f>
        <v>0</v>
      </c>
      <c r="E211" s="819"/>
      <c r="F211" s="819" t="e">
        <f>VLOOKUP(#REF!,Produit,4)</f>
        <v>#REF!</v>
      </c>
      <c r="G211" s="304">
        <f>IF(N211&lt;&gt;0,N211*VLOOKUP(M211,Produit,9),T211*VLOOKUP(M211,Produit,9))</f>
        <v>0</v>
      </c>
      <c r="H211" s="305">
        <f>VLOOKUP(M211,Produit,6)</f>
        <v>0</v>
      </c>
      <c r="I211" s="304">
        <f>IF(VLOOKUP(M211,Produit,32)&lt;&gt;0,VLOOKUP(M211,Produit,32),VLOOKUP(M211,Produit,36))</f>
        <v>0</v>
      </c>
      <c r="J211" s="304">
        <f>IF(G211&lt;0.001,0,G211*I211)</f>
        <v>0</v>
      </c>
      <c r="K211" s="306">
        <f>VLOOKUP(M211,Produit,11)</f>
        <v>0</v>
      </c>
      <c r="L211" s="307">
        <f>IF(G211&lt;0.001,0,J211+(J211*K211))</f>
        <v>0</v>
      </c>
      <c r="M211" s="670"/>
      <c r="N211" s="628"/>
      <c r="O211" s="628"/>
      <c r="P211" s="256">
        <f>VLOOKUP(M211,Produit,10)</f>
        <v>0</v>
      </c>
      <c r="Q211" s="326" t="e">
        <f>IF(N211&lt;&gt;0,N211/VLOOKUP(M211,Produit,10),T211/VLOOKUP(M211,Produit,10))</f>
        <v>#DIV/0!</v>
      </c>
      <c r="R211" s="246"/>
      <c r="S211" s="315">
        <f>IF(AND(M211&lt;&gt;0,O211&lt;&gt;0),O211/VLOOKUP(M211,Produit,9),0)</f>
        <v>0</v>
      </c>
      <c r="T211" s="315">
        <f>ROUNDUP(S211,0)</f>
        <v>0</v>
      </c>
    </row>
    <row r="212" spans="1:20" s="259" customFormat="1" ht="11.25" thickBot="1">
      <c r="A212" s="125">
        <f>VLOOKUP(M211,Produit,3)</f>
        <v>0</v>
      </c>
      <c r="B212" s="722" t="str">
        <f>CONCATENATE(IF(VLOOKUP(M211,Produit,9)=0,"","› "),IF(VLOOKUP(M211,Produit,9)=0,"",IF(N211&lt;&gt;0,N211,T211))," ",IF(VLOOKUP(M211,Produit,9)=0,"",VLOOKUP(M211,Produit,7)),IF(VLOOKUP(M211,Produit,9)=0,""," de "),IF(VLOOKUP(M211,Produit,9)=0,"",VLOOKUP(M211,Produit,9))," ",IF(VLOOKUP(M211,Produit,9)=0,"",VLOOKUP(M211,Produit,6)),IF(VLOOKUP(M211,Produit,9)=0,""," correspond(ent) à "),IF(VLOOKUP(M211,Produit,9)=0,"",IF(N211&lt;&gt;0,N211*VLOOKUP(M211,Produit,9),T211*VLOOKUP(M211,Produit,9)))," ",IF(VLOOKUP(M211,Produit,9)=0,"",VLOOKUP(M211,Produit,6)),IF(VLOOKUP(M211,Produit,9)=0,"","."))</f>
        <v xml:space="preserve">   </v>
      </c>
      <c r="C212" s="722"/>
      <c r="D212" s="722"/>
      <c r="E212" s="722"/>
      <c r="F212" s="722"/>
      <c r="G212" s="308"/>
      <c r="H212" s="309"/>
      <c r="I212" s="308"/>
      <c r="J212" s="308"/>
      <c r="K212" s="310"/>
      <c r="L212" s="311"/>
      <c r="M212" s="670"/>
      <c r="N212" s="628"/>
      <c r="O212" s="628"/>
      <c r="P212" s="256"/>
      <c r="Q212" s="326"/>
      <c r="R212" s="246"/>
      <c r="S212" s="315"/>
      <c r="T212" s="258"/>
    </row>
    <row r="213" spans="1:20" s="259" customFormat="1" ht="31.5" customHeight="1" thickTop="1">
      <c r="A213" s="255">
        <f>VLOOKUP(M213,Produit,2)</f>
        <v>0</v>
      </c>
      <c r="B213" s="819">
        <f>VLOOKUP(M213,Produit,4)</f>
        <v>0</v>
      </c>
      <c r="C213" s="819" t="e">
        <f>VLOOKUP(Q213,Produit,4)</f>
        <v>#DIV/0!</v>
      </c>
      <c r="D213" s="819">
        <f>VLOOKUP(R213,Produit,4)</f>
        <v>0</v>
      </c>
      <c r="E213" s="819"/>
      <c r="F213" s="819" t="e">
        <f>VLOOKUP(#REF!,Produit,4)</f>
        <v>#REF!</v>
      </c>
      <c r="G213" s="304">
        <f>IF(N213&lt;&gt;0,N213*VLOOKUP(M213,Produit,9),T213*VLOOKUP(M213,Produit,9))</f>
        <v>0</v>
      </c>
      <c r="H213" s="305">
        <f>VLOOKUP(M213,Produit,6)</f>
        <v>0</v>
      </c>
      <c r="I213" s="304">
        <f>IF(VLOOKUP(M213,Produit,32)&lt;&gt;0,VLOOKUP(M213,Produit,32),VLOOKUP(M213,Produit,36))</f>
        <v>0</v>
      </c>
      <c r="J213" s="304">
        <f>IF(G213&lt;0.001,0,G213*I213)</f>
        <v>0</v>
      </c>
      <c r="K213" s="306">
        <f>VLOOKUP(M213,Produit,11)</f>
        <v>0</v>
      </c>
      <c r="L213" s="307">
        <f>IF(G213&lt;0.001,0,J213+(J213*K213))</f>
        <v>0</v>
      </c>
      <c r="M213" s="670"/>
      <c r="N213" s="628"/>
      <c r="O213" s="628"/>
      <c r="P213" s="256">
        <f>VLOOKUP(M213,Produit,10)</f>
        <v>0</v>
      </c>
      <c r="Q213" s="326" t="e">
        <f>IF(N213&lt;&gt;0,N213/VLOOKUP(M213,Produit,10),T213/VLOOKUP(M213,Produit,10))</f>
        <v>#DIV/0!</v>
      </c>
      <c r="R213" s="246"/>
      <c r="S213" s="315">
        <f>IF(AND(M213&lt;&gt;0,O213&lt;&gt;0),O213/VLOOKUP(M213,Produit,9),0)</f>
        <v>0</v>
      </c>
      <c r="T213" s="315">
        <f>ROUNDUP(S213,0)</f>
        <v>0</v>
      </c>
    </row>
    <row r="214" spans="1:20" s="259" customFormat="1" ht="11.25" thickBot="1">
      <c r="A214" s="125">
        <f>VLOOKUP(M213,Produit,3)</f>
        <v>0</v>
      </c>
      <c r="B214" s="722" t="str">
        <f>CONCATENATE(IF(VLOOKUP(M213,Produit,9)=0,"","› "),IF(VLOOKUP(M213,Produit,9)=0,"",IF(N213&lt;&gt;0,N213,T213))," ",IF(VLOOKUP(M213,Produit,9)=0,"",VLOOKUP(M213,Produit,7)),IF(VLOOKUP(M213,Produit,9)=0,""," de "),IF(VLOOKUP(M213,Produit,9)=0,"",VLOOKUP(M213,Produit,9))," ",IF(VLOOKUP(M213,Produit,9)=0,"",VLOOKUP(M213,Produit,6)),IF(VLOOKUP(M213,Produit,9)=0,""," correspond(ent) à "),IF(VLOOKUP(M213,Produit,9)=0,"",IF(N213&lt;&gt;0,N213*VLOOKUP(M213,Produit,9),T213*VLOOKUP(M213,Produit,9)))," ",IF(VLOOKUP(M213,Produit,9)=0,"",VLOOKUP(M213,Produit,6)),IF(VLOOKUP(M213,Produit,9)=0,"","."))</f>
        <v xml:space="preserve">   </v>
      </c>
      <c r="C214" s="722"/>
      <c r="D214" s="722"/>
      <c r="E214" s="722"/>
      <c r="F214" s="722"/>
      <c r="G214" s="308"/>
      <c r="H214" s="309"/>
      <c r="I214" s="308"/>
      <c r="J214" s="308"/>
      <c r="K214" s="310"/>
      <c r="L214" s="311"/>
      <c r="M214" s="670"/>
      <c r="N214" s="628"/>
      <c r="O214" s="628"/>
      <c r="P214" s="256"/>
      <c r="Q214" s="326"/>
      <c r="R214" s="246"/>
      <c r="S214" s="315"/>
      <c r="T214" s="258"/>
    </row>
    <row r="215" spans="1:20" s="259" customFormat="1" ht="31.5" customHeight="1" thickTop="1">
      <c r="A215" s="255">
        <f>VLOOKUP(M215,Produit,2)</f>
        <v>0</v>
      </c>
      <c r="B215" s="819">
        <f>VLOOKUP(M215,Produit,4)</f>
        <v>0</v>
      </c>
      <c r="C215" s="819" t="e">
        <f>VLOOKUP(Q215,Produit,4)</f>
        <v>#DIV/0!</v>
      </c>
      <c r="D215" s="819">
        <f>VLOOKUP(R215,Produit,4)</f>
        <v>0</v>
      </c>
      <c r="E215" s="819"/>
      <c r="F215" s="819" t="e">
        <f>VLOOKUP(#REF!,Produit,4)</f>
        <v>#REF!</v>
      </c>
      <c r="G215" s="304">
        <f>IF(N215&lt;&gt;0,N215*VLOOKUP(M215,Produit,9),T215*VLOOKUP(M215,Produit,9))</f>
        <v>0</v>
      </c>
      <c r="H215" s="305">
        <f>VLOOKUP(M215,Produit,6)</f>
        <v>0</v>
      </c>
      <c r="I215" s="304">
        <f>IF(VLOOKUP(M215,Produit,32)&lt;&gt;0,VLOOKUP(M215,Produit,32),VLOOKUP(M215,Produit,36))</f>
        <v>0</v>
      </c>
      <c r="J215" s="304">
        <f>IF(G215&lt;0.001,0,G215*I215)</f>
        <v>0</v>
      </c>
      <c r="K215" s="306">
        <f>VLOOKUP(M215,Produit,11)</f>
        <v>0</v>
      </c>
      <c r="L215" s="307">
        <f>IF(G215&lt;0.001,0,J215+(J215*K215))</f>
        <v>0</v>
      </c>
      <c r="M215" s="670"/>
      <c r="N215" s="628"/>
      <c r="O215" s="628"/>
      <c r="P215" s="256">
        <f>VLOOKUP(M215,Produit,10)</f>
        <v>0</v>
      </c>
      <c r="Q215" s="326" t="e">
        <f>IF(N215&lt;&gt;0,N215/VLOOKUP(M215,Produit,10),T215/VLOOKUP(M215,Produit,10))</f>
        <v>#DIV/0!</v>
      </c>
      <c r="R215" s="246"/>
      <c r="S215" s="315">
        <f>IF(AND(M215&lt;&gt;0,O215&lt;&gt;0),O215/VLOOKUP(M215,Produit,9),0)</f>
        <v>0</v>
      </c>
      <c r="T215" s="315">
        <f>ROUNDUP(S215,0)</f>
        <v>0</v>
      </c>
    </row>
    <row r="216" spans="1:20" s="259" customFormat="1" ht="11.25" thickBot="1">
      <c r="A216" s="125">
        <f>VLOOKUP(M215,Produit,3)</f>
        <v>0</v>
      </c>
      <c r="B216" s="722" t="str">
        <f>CONCATENATE(IF(VLOOKUP(M215,Produit,9)=0,"","› "),IF(VLOOKUP(M215,Produit,9)=0,"",IF(N215&lt;&gt;0,N215,T215))," ",IF(VLOOKUP(M215,Produit,9)=0,"",VLOOKUP(M215,Produit,7)),IF(VLOOKUP(M215,Produit,9)=0,""," de "),IF(VLOOKUP(M215,Produit,9)=0,"",VLOOKUP(M215,Produit,9))," ",IF(VLOOKUP(M215,Produit,9)=0,"",VLOOKUP(M215,Produit,6)),IF(VLOOKUP(M215,Produit,9)=0,""," correspond(ent) à "),IF(VLOOKUP(M215,Produit,9)=0,"",IF(N215&lt;&gt;0,N215*VLOOKUP(M215,Produit,9),T215*VLOOKUP(M215,Produit,9)))," ",IF(VLOOKUP(M215,Produit,9)=0,"",VLOOKUP(M215,Produit,6)),IF(VLOOKUP(M215,Produit,9)=0,"","."))</f>
        <v xml:space="preserve">   </v>
      </c>
      <c r="C216" s="722"/>
      <c r="D216" s="722"/>
      <c r="E216" s="722"/>
      <c r="F216" s="722"/>
      <c r="G216" s="308"/>
      <c r="H216" s="309"/>
      <c r="I216" s="308"/>
      <c r="J216" s="308"/>
      <c r="K216" s="310"/>
      <c r="L216" s="311"/>
      <c r="M216" s="670"/>
      <c r="N216" s="628"/>
      <c r="O216" s="628"/>
      <c r="P216" s="256"/>
      <c r="Q216" s="326"/>
      <c r="R216" s="246"/>
      <c r="S216" s="315"/>
      <c r="T216" s="258"/>
    </row>
    <row r="217" spans="1:20" s="259" customFormat="1" ht="31.5" customHeight="1" thickTop="1">
      <c r="A217" s="255">
        <f>VLOOKUP(M217,Produit,2)</f>
        <v>0</v>
      </c>
      <c r="B217" s="819">
        <f>VLOOKUP(M217,Produit,4)</f>
        <v>0</v>
      </c>
      <c r="C217" s="819" t="e">
        <f>VLOOKUP(Q217,Produit,4)</f>
        <v>#DIV/0!</v>
      </c>
      <c r="D217" s="819">
        <f>VLOOKUP(R217,Produit,4)</f>
        <v>0</v>
      </c>
      <c r="E217" s="819"/>
      <c r="F217" s="819" t="e">
        <f>VLOOKUP(#REF!,Produit,4)</f>
        <v>#REF!</v>
      </c>
      <c r="G217" s="304">
        <f>IF(N217&lt;&gt;0,N217*VLOOKUP(M217,Produit,9),T217*VLOOKUP(M217,Produit,9))</f>
        <v>0</v>
      </c>
      <c r="H217" s="305">
        <f>VLOOKUP(M217,Produit,6)</f>
        <v>0</v>
      </c>
      <c r="I217" s="304">
        <f>IF(VLOOKUP(M217,Produit,32)&lt;&gt;0,VLOOKUP(M217,Produit,32),VLOOKUP(M217,Produit,36))</f>
        <v>0</v>
      </c>
      <c r="J217" s="304">
        <f>IF(G217&lt;0.001,0,G217*I217)</f>
        <v>0</v>
      </c>
      <c r="K217" s="306">
        <f>VLOOKUP(M217,Produit,11)</f>
        <v>0</v>
      </c>
      <c r="L217" s="307">
        <f>IF(G217&lt;0.001,0,J217+(J217*K217))</f>
        <v>0</v>
      </c>
      <c r="M217" s="670"/>
      <c r="N217" s="628"/>
      <c r="O217" s="628"/>
      <c r="P217" s="256">
        <f>VLOOKUP(M217,Produit,10)</f>
        <v>0</v>
      </c>
      <c r="Q217" s="326" t="e">
        <f>IF(N217&lt;&gt;0,N217/VLOOKUP(M217,Produit,10),T217/VLOOKUP(M217,Produit,10))</f>
        <v>#DIV/0!</v>
      </c>
      <c r="R217" s="246"/>
      <c r="S217" s="315">
        <f>IF(AND(M217&lt;&gt;0,O217&lt;&gt;0),O217/VLOOKUP(M217,Produit,9),0)</f>
        <v>0</v>
      </c>
      <c r="T217" s="315">
        <f>ROUNDUP(S217,0)</f>
        <v>0</v>
      </c>
    </row>
    <row r="218" spans="1:20" s="259" customFormat="1" ht="11.25" thickBot="1">
      <c r="A218" s="125">
        <f>VLOOKUP(M217,Produit,3)</f>
        <v>0</v>
      </c>
      <c r="B218" s="722" t="str">
        <f>CONCATENATE(IF(VLOOKUP(M217,Produit,9)=0,"","› "),IF(VLOOKUP(M217,Produit,9)=0,"",IF(N217&lt;&gt;0,N217,T217))," ",IF(VLOOKUP(M217,Produit,9)=0,"",VLOOKUP(M217,Produit,7)),IF(VLOOKUP(M217,Produit,9)=0,""," de "),IF(VLOOKUP(M217,Produit,9)=0,"",VLOOKUP(M217,Produit,9))," ",IF(VLOOKUP(M217,Produit,9)=0,"",VLOOKUP(M217,Produit,6)),IF(VLOOKUP(M217,Produit,9)=0,""," correspond(ent) à "),IF(VLOOKUP(M217,Produit,9)=0,"",IF(N217&lt;&gt;0,N217*VLOOKUP(M217,Produit,9),T217*VLOOKUP(M217,Produit,9)))," ",IF(VLOOKUP(M217,Produit,9)=0,"",VLOOKUP(M217,Produit,6)),IF(VLOOKUP(M217,Produit,9)=0,"","."))</f>
        <v xml:space="preserve">   </v>
      </c>
      <c r="C218" s="722"/>
      <c r="D218" s="722"/>
      <c r="E218" s="722"/>
      <c r="F218" s="722"/>
      <c r="G218" s="308"/>
      <c r="H218" s="309"/>
      <c r="I218" s="308"/>
      <c r="J218" s="308"/>
      <c r="K218" s="310"/>
      <c r="L218" s="311"/>
      <c r="M218" s="670"/>
      <c r="N218" s="628"/>
      <c r="O218" s="628"/>
      <c r="P218" s="256"/>
      <c r="Q218" s="326"/>
      <c r="R218" s="246"/>
      <c r="S218" s="315"/>
      <c r="T218" s="258"/>
    </row>
    <row r="219" spans="1:20" s="259" customFormat="1" ht="31.5" customHeight="1" thickTop="1">
      <c r="A219" s="255">
        <f>VLOOKUP(M219,Produit,2)</f>
        <v>0</v>
      </c>
      <c r="B219" s="819">
        <f>VLOOKUP(M219,Produit,4)</f>
        <v>0</v>
      </c>
      <c r="C219" s="819" t="e">
        <f>VLOOKUP(Q219,Produit,4)</f>
        <v>#DIV/0!</v>
      </c>
      <c r="D219" s="819">
        <f>VLOOKUP(R219,Produit,4)</f>
        <v>0</v>
      </c>
      <c r="E219" s="819"/>
      <c r="F219" s="819" t="e">
        <f>VLOOKUP(#REF!,Produit,4)</f>
        <v>#REF!</v>
      </c>
      <c r="G219" s="304">
        <f>IF(N219&lt;&gt;0,N219*VLOOKUP(M219,Produit,9),T219*VLOOKUP(M219,Produit,9))</f>
        <v>0</v>
      </c>
      <c r="H219" s="305">
        <f>VLOOKUP(M219,Produit,6)</f>
        <v>0</v>
      </c>
      <c r="I219" s="304">
        <f>IF(VLOOKUP(M219,Produit,32)&lt;&gt;0,VLOOKUP(M219,Produit,32),VLOOKUP(M219,Produit,36))</f>
        <v>0</v>
      </c>
      <c r="J219" s="304">
        <f>IF(G219&lt;0.001,0,G219*I219)</f>
        <v>0</v>
      </c>
      <c r="K219" s="306">
        <f>VLOOKUP(M219,Produit,11)</f>
        <v>0</v>
      </c>
      <c r="L219" s="307">
        <f>IF(G219&lt;0.001,0,J219+(J219*K219))</f>
        <v>0</v>
      </c>
      <c r="M219" s="670"/>
      <c r="N219" s="628"/>
      <c r="O219" s="628"/>
      <c r="P219" s="256">
        <f>VLOOKUP(M219,Produit,10)</f>
        <v>0</v>
      </c>
      <c r="Q219" s="326" t="e">
        <f>IF(N219&lt;&gt;0,N219/VLOOKUP(M219,Produit,10),T219/VLOOKUP(M219,Produit,10))</f>
        <v>#DIV/0!</v>
      </c>
      <c r="R219" s="246"/>
      <c r="S219" s="315">
        <f>IF(AND(M219&lt;&gt;0,O219&lt;&gt;0),O219/VLOOKUP(M219,Produit,9),0)</f>
        <v>0</v>
      </c>
      <c r="T219" s="315">
        <f>ROUNDUP(S219,0)</f>
        <v>0</v>
      </c>
    </row>
    <row r="220" spans="1:20" s="259" customFormat="1" ht="11.25" thickBot="1">
      <c r="A220" s="125">
        <f>VLOOKUP(M219,Produit,3)</f>
        <v>0</v>
      </c>
      <c r="B220" s="722" t="str">
        <f>CONCATENATE(IF(VLOOKUP(M219,Produit,9)=0,"","› "),IF(VLOOKUP(M219,Produit,9)=0,"",IF(N219&lt;&gt;0,N219,T219))," ",IF(VLOOKUP(M219,Produit,9)=0,"",VLOOKUP(M219,Produit,7)),IF(VLOOKUP(M219,Produit,9)=0,""," de "),IF(VLOOKUP(M219,Produit,9)=0,"",VLOOKUP(M219,Produit,9))," ",IF(VLOOKUP(M219,Produit,9)=0,"",VLOOKUP(M219,Produit,6)),IF(VLOOKUP(M219,Produit,9)=0,""," correspond(ent) à "),IF(VLOOKUP(M219,Produit,9)=0,"",IF(N219&lt;&gt;0,N219*VLOOKUP(M219,Produit,9),T219*VLOOKUP(M219,Produit,9)))," ",IF(VLOOKUP(M219,Produit,9)=0,"",VLOOKUP(M219,Produit,6)),IF(VLOOKUP(M219,Produit,9)=0,"","."))</f>
        <v xml:space="preserve">   </v>
      </c>
      <c r="C220" s="722"/>
      <c r="D220" s="722"/>
      <c r="E220" s="722"/>
      <c r="F220" s="722"/>
      <c r="G220" s="308"/>
      <c r="H220" s="309"/>
      <c r="I220" s="308"/>
      <c r="J220" s="308"/>
      <c r="K220" s="310"/>
      <c r="L220" s="311"/>
      <c r="M220" s="670"/>
      <c r="N220" s="628"/>
      <c r="O220" s="628"/>
      <c r="P220" s="256"/>
      <c r="Q220" s="326"/>
      <c r="R220" s="246"/>
      <c r="S220" s="315"/>
      <c r="T220" s="258"/>
    </row>
    <row r="221" spans="1:20" s="259" customFormat="1" ht="31.5" customHeight="1" thickTop="1">
      <c r="A221" s="255">
        <f>VLOOKUP(M221,Produit,2)</f>
        <v>0</v>
      </c>
      <c r="B221" s="819">
        <f>VLOOKUP(M221,Produit,4)</f>
        <v>0</v>
      </c>
      <c r="C221" s="819" t="e">
        <f>VLOOKUP(Q221,Produit,4)</f>
        <v>#DIV/0!</v>
      </c>
      <c r="D221" s="819">
        <f>VLOOKUP(R221,Produit,4)</f>
        <v>0</v>
      </c>
      <c r="E221" s="819"/>
      <c r="F221" s="819" t="e">
        <f>VLOOKUP(#REF!,Produit,4)</f>
        <v>#REF!</v>
      </c>
      <c r="G221" s="304">
        <f>IF(N221&lt;&gt;0,N221*VLOOKUP(M221,Produit,9),T221*VLOOKUP(M221,Produit,9))</f>
        <v>0</v>
      </c>
      <c r="H221" s="305">
        <f>VLOOKUP(M221,Produit,6)</f>
        <v>0</v>
      </c>
      <c r="I221" s="304">
        <f>IF(VLOOKUP(M221,Produit,32)&lt;&gt;0,VLOOKUP(M221,Produit,32),VLOOKUP(M221,Produit,36))</f>
        <v>0</v>
      </c>
      <c r="J221" s="304">
        <f>IF(G221&lt;0.001,0,G221*I221)</f>
        <v>0</v>
      </c>
      <c r="K221" s="306">
        <f>VLOOKUP(M221,Produit,11)</f>
        <v>0</v>
      </c>
      <c r="L221" s="307">
        <f>IF(G221&lt;0.001,0,J221+(J221*K221))</f>
        <v>0</v>
      </c>
      <c r="M221" s="670"/>
      <c r="N221" s="628"/>
      <c r="O221" s="628"/>
      <c r="P221" s="256">
        <f>VLOOKUP(M221,Produit,10)</f>
        <v>0</v>
      </c>
      <c r="Q221" s="326" t="e">
        <f>IF(N221&lt;&gt;0,N221/VLOOKUP(M221,Produit,10),T221/VLOOKUP(M221,Produit,10))</f>
        <v>#DIV/0!</v>
      </c>
      <c r="R221" s="246"/>
      <c r="S221" s="315">
        <f>IF(AND(M221&lt;&gt;0,O221&lt;&gt;0),O221/VLOOKUP(M221,Produit,9),0)</f>
        <v>0</v>
      </c>
      <c r="T221" s="315">
        <f>ROUNDUP(S221,0)</f>
        <v>0</v>
      </c>
    </row>
    <row r="222" spans="1:20" s="259" customFormat="1" ht="11.25" thickBot="1">
      <c r="A222" s="125">
        <f>VLOOKUP(M221,Produit,3)</f>
        <v>0</v>
      </c>
      <c r="B222" s="722" t="str">
        <f>CONCATENATE(IF(VLOOKUP(M221,Produit,9)=0,"","› "),IF(VLOOKUP(M221,Produit,9)=0,"",IF(N221&lt;&gt;0,N221,T221))," ",IF(VLOOKUP(M221,Produit,9)=0,"",VLOOKUP(M221,Produit,7)),IF(VLOOKUP(M221,Produit,9)=0,""," de "),IF(VLOOKUP(M221,Produit,9)=0,"",VLOOKUP(M221,Produit,9))," ",IF(VLOOKUP(M221,Produit,9)=0,"",VLOOKUP(M221,Produit,6)),IF(VLOOKUP(M221,Produit,9)=0,""," correspond(ent) à "),IF(VLOOKUP(M221,Produit,9)=0,"",IF(N221&lt;&gt;0,N221*VLOOKUP(M221,Produit,9),T221*VLOOKUP(M221,Produit,9)))," ",IF(VLOOKUP(M221,Produit,9)=0,"",VLOOKUP(M221,Produit,6)),IF(VLOOKUP(M221,Produit,9)=0,"","."))</f>
        <v xml:space="preserve">   </v>
      </c>
      <c r="C222" s="722"/>
      <c r="D222" s="722"/>
      <c r="E222" s="722"/>
      <c r="F222" s="722"/>
      <c r="G222" s="308"/>
      <c r="H222" s="309"/>
      <c r="I222" s="308"/>
      <c r="J222" s="308"/>
      <c r="K222" s="310"/>
      <c r="L222" s="311"/>
      <c r="M222" s="670"/>
      <c r="N222" s="628"/>
      <c r="O222" s="628"/>
      <c r="P222" s="256"/>
      <c r="Q222" s="326"/>
      <c r="R222" s="246"/>
      <c r="S222" s="315"/>
      <c r="T222" s="258"/>
    </row>
    <row r="223" spans="1:20" s="259" customFormat="1" ht="31.5" customHeight="1" thickTop="1">
      <c r="A223" s="255">
        <f>VLOOKUP(M223,Produit,2)</f>
        <v>0</v>
      </c>
      <c r="B223" s="819">
        <f>VLOOKUP(M223,Produit,4)</f>
        <v>0</v>
      </c>
      <c r="C223" s="819" t="e">
        <f>VLOOKUP(Q223,Produit,4)</f>
        <v>#DIV/0!</v>
      </c>
      <c r="D223" s="819">
        <f>VLOOKUP(R223,Produit,4)</f>
        <v>0</v>
      </c>
      <c r="E223" s="819"/>
      <c r="F223" s="819" t="e">
        <f>VLOOKUP(#REF!,Produit,4)</f>
        <v>#REF!</v>
      </c>
      <c r="G223" s="304">
        <f>IF(N223&lt;&gt;0,N223*VLOOKUP(M223,Produit,9),T223*VLOOKUP(M223,Produit,9))</f>
        <v>0</v>
      </c>
      <c r="H223" s="305">
        <f>VLOOKUP(M223,Produit,6)</f>
        <v>0</v>
      </c>
      <c r="I223" s="304">
        <f>IF(VLOOKUP(M223,Produit,32)&lt;&gt;0,VLOOKUP(M223,Produit,32),VLOOKUP(M223,Produit,36))</f>
        <v>0</v>
      </c>
      <c r="J223" s="304">
        <f>IF(G223&lt;0.001,0,G223*I223)</f>
        <v>0</v>
      </c>
      <c r="K223" s="306">
        <f>VLOOKUP(M223,Produit,11)</f>
        <v>0</v>
      </c>
      <c r="L223" s="307">
        <f>IF(G223&lt;0.001,0,J223+(J223*K223))</f>
        <v>0</v>
      </c>
      <c r="M223" s="670"/>
      <c r="N223" s="628"/>
      <c r="O223" s="628"/>
      <c r="P223" s="256">
        <f>VLOOKUP(M223,Produit,10)</f>
        <v>0</v>
      </c>
      <c r="Q223" s="326" t="e">
        <f>IF(N223&lt;&gt;0,N223/VLOOKUP(M223,Produit,10),T223/VLOOKUP(M223,Produit,10))</f>
        <v>#DIV/0!</v>
      </c>
      <c r="R223" s="246"/>
      <c r="S223" s="315">
        <f>IF(AND(M223&lt;&gt;0,O223&lt;&gt;0),O223/VLOOKUP(M223,Produit,9),0)</f>
        <v>0</v>
      </c>
      <c r="T223" s="315">
        <f>ROUNDUP(S223,0)</f>
        <v>0</v>
      </c>
    </row>
    <row r="224" spans="1:20" s="259" customFormat="1" ht="11.25" thickBot="1">
      <c r="A224" s="125">
        <f>VLOOKUP(M223,Produit,3)</f>
        <v>0</v>
      </c>
      <c r="B224" s="722" t="str">
        <f>CONCATENATE(IF(VLOOKUP(M223,Produit,9)=0,"","› "),IF(VLOOKUP(M223,Produit,9)=0,"",IF(N223&lt;&gt;0,N223,T223))," ",IF(VLOOKUP(M223,Produit,9)=0,"",VLOOKUP(M223,Produit,7)),IF(VLOOKUP(M223,Produit,9)=0,""," de "),IF(VLOOKUP(M223,Produit,9)=0,"",VLOOKUP(M223,Produit,9))," ",IF(VLOOKUP(M223,Produit,9)=0,"",VLOOKUP(M223,Produit,6)),IF(VLOOKUP(M223,Produit,9)=0,""," correspond(ent) à "),IF(VLOOKUP(M223,Produit,9)=0,"",IF(N223&lt;&gt;0,N223*VLOOKUP(M223,Produit,9),T223*VLOOKUP(M223,Produit,9)))," ",IF(VLOOKUP(M223,Produit,9)=0,"",VLOOKUP(M223,Produit,6)),IF(VLOOKUP(M223,Produit,9)=0,"","."))</f>
        <v xml:space="preserve">   </v>
      </c>
      <c r="C224" s="722"/>
      <c r="D224" s="722"/>
      <c r="E224" s="722"/>
      <c r="F224" s="722"/>
      <c r="G224" s="308"/>
      <c r="H224" s="309"/>
      <c r="I224" s="308"/>
      <c r="J224" s="308"/>
      <c r="K224" s="310"/>
      <c r="L224" s="311"/>
      <c r="M224" s="670"/>
      <c r="N224" s="628"/>
      <c r="O224" s="628"/>
      <c r="P224" s="256"/>
      <c r="Q224" s="326"/>
      <c r="R224" s="246"/>
      <c r="S224" s="315"/>
      <c r="T224" s="258"/>
    </row>
    <row r="225" spans="1:20" s="259" customFormat="1" ht="31.5" customHeight="1" thickTop="1">
      <c r="A225" s="255">
        <f>VLOOKUP(M225,Produit,2)</f>
        <v>0</v>
      </c>
      <c r="B225" s="819">
        <f>VLOOKUP(M225,Produit,4)</f>
        <v>0</v>
      </c>
      <c r="C225" s="819" t="e">
        <f>VLOOKUP(Q225,Produit,4)</f>
        <v>#DIV/0!</v>
      </c>
      <c r="D225" s="819">
        <f>VLOOKUP(R225,Produit,4)</f>
        <v>0</v>
      </c>
      <c r="E225" s="819"/>
      <c r="F225" s="819" t="e">
        <f>VLOOKUP(#REF!,Produit,4)</f>
        <v>#REF!</v>
      </c>
      <c r="G225" s="304">
        <f>IF(N225&lt;&gt;0,N225*VLOOKUP(M225,Produit,9),T225*VLOOKUP(M225,Produit,9))</f>
        <v>0</v>
      </c>
      <c r="H225" s="305">
        <f>VLOOKUP(M225,Produit,6)</f>
        <v>0</v>
      </c>
      <c r="I225" s="304">
        <f>IF(VLOOKUP(M225,Produit,32)&lt;&gt;0,VLOOKUP(M225,Produit,32),VLOOKUP(M225,Produit,36))</f>
        <v>0</v>
      </c>
      <c r="J225" s="304">
        <f>IF(G225&lt;0.001,0,G225*I225)</f>
        <v>0</v>
      </c>
      <c r="K225" s="306">
        <f>VLOOKUP(M225,Produit,11)</f>
        <v>0</v>
      </c>
      <c r="L225" s="307">
        <f>IF(G225&lt;0.001,0,J225+(J225*K225))</f>
        <v>0</v>
      </c>
      <c r="M225" s="670"/>
      <c r="N225" s="628"/>
      <c r="O225" s="628"/>
      <c r="P225" s="256">
        <f>VLOOKUP(M225,Produit,10)</f>
        <v>0</v>
      </c>
      <c r="Q225" s="326" t="e">
        <f>IF(N225&lt;&gt;0,N225/VLOOKUP(M225,Produit,10),T225/VLOOKUP(M225,Produit,10))</f>
        <v>#DIV/0!</v>
      </c>
      <c r="R225" s="246"/>
      <c r="S225" s="315">
        <f>IF(AND(M225&lt;&gt;0,O225&lt;&gt;0),O225/VLOOKUP(M225,Produit,9),0)</f>
        <v>0</v>
      </c>
      <c r="T225" s="315">
        <f>ROUNDUP(S225,0)</f>
        <v>0</v>
      </c>
    </row>
    <row r="226" spans="1:20" s="259" customFormat="1" ht="11.25" thickBot="1">
      <c r="A226" s="125">
        <f>VLOOKUP(M225,Produit,3)</f>
        <v>0</v>
      </c>
      <c r="B226" s="722" t="str">
        <f>CONCATENATE(IF(VLOOKUP(M225,Produit,9)=0,"","› "),IF(VLOOKUP(M225,Produit,9)=0,"",IF(N225&lt;&gt;0,N225,T225))," ",IF(VLOOKUP(M225,Produit,9)=0,"",VLOOKUP(M225,Produit,7)),IF(VLOOKUP(M225,Produit,9)=0,""," de "),IF(VLOOKUP(M225,Produit,9)=0,"",VLOOKUP(M225,Produit,9))," ",IF(VLOOKUP(M225,Produit,9)=0,"",VLOOKUP(M225,Produit,6)),IF(VLOOKUP(M225,Produit,9)=0,""," correspond(ent) à "),IF(VLOOKUP(M225,Produit,9)=0,"",IF(N225&lt;&gt;0,N225*VLOOKUP(M225,Produit,9),T225*VLOOKUP(M225,Produit,9)))," ",IF(VLOOKUP(M225,Produit,9)=0,"",VLOOKUP(M225,Produit,6)),IF(VLOOKUP(M225,Produit,9)=0,"","."))</f>
        <v xml:space="preserve">   </v>
      </c>
      <c r="C226" s="722"/>
      <c r="D226" s="722"/>
      <c r="E226" s="722"/>
      <c r="F226" s="722"/>
      <c r="G226" s="308"/>
      <c r="H226" s="309"/>
      <c r="I226" s="308"/>
      <c r="J226" s="308"/>
      <c r="K226" s="310"/>
      <c r="L226" s="311"/>
      <c r="M226" s="670"/>
      <c r="N226" s="628"/>
      <c r="O226" s="628"/>
      <c r="P226" s="256"/>
      <c r="Q226" s="326"/>
      <c r="R226" s="246"/>
      <c r="S226" s="315"/>
      <c r="T226" s="258"/>
    </row>
    <row r="227" spans="1:20" s="259" customFormat="1" ht="31.5" customHeight="1" thickTop="1">
      <c r="A227" s="255">
        <f>VLOOKUP(M227,Produit,2)</f>
        <v>0</v>
      </c>
      <c r="B227" s="819">
        <f>VLOOKUP(M227,Produit,4)</f>
        <v>0</v>
      </c>
      <c r="C227" s="819" t="e">
        <f>VLOOKUP(Q227,Produit,4)</f>
        <v>#DIV/0!</v>
      </c>
      <c r="D227" s="819">
        <f>VLOOKUP(R227,Produit,4)</f>
        <v>0</v>
      </c>
      <c r="E227" s="819"/>
      <c r="F227" s="819" t="e">
        <f>VLOOKUP(#REF!,Produit,4)</f>
        <v>#REF!</v>
      </c>
      <c r="G227" s="304">
        <f>IF(N227&lt;&gt;0,N227*VLOOKUP(M227,Produit,9),T227*VLOOKUP(M227,Produit,9))</f>
        <v>0</v>
      </c>
      <c r="H227" s="305">
        <f>VLOOKUP(M227,Produit,6)</f>
        <v>0</v>
      </c>
      <c r="I227" s="304">
        <f>IF(VLOOKUP(M227,Produit,32)&lt;&gt;0,VLOOKUP(M227,Produit,32),VLOOKUP(M227,Produit,36))</f>
        <v>0</v>
      </c>
      <c r="J227" s="304">
        <f>IF(G227&lt;0.001,0,G227*I227)</f>
        <v>0</v>
      </c>
      <c r="K227" s="306">
        <f>VLOOKUP(M227,Produit,11)</f>
        <v>0</v>
      </c>
      <c r="L227" s="307">
        <f>IF(G227&lt;0.001,0,J227+(J227*K227))</f>
        <v>0</v>
      </c>
      <c r="M227" s="670"/>
      <c r="N227" s="628"/>
      <c r="O227" s="628"/>
      <c r="P227" s="256">
        <f>VLOOKUP(M227,Produit,10)</f>
        <v>0</v>
      </c>
      <c r="Q227" s="326" t="e">
        <f>IF(N227&lt;&gt;0,N227/VLOOKUP(M227,Produit,10),T227/VLOOKUP(M227,Produit,10))</f>
        <v>#DIV/0!</v>
      </c>
      <c r="R227" s="246"/>
      <c r="S227" s="315">
        <f>IF(AND(M227&lt;&gt;0,O227&lt;&gt;0),O227/VLOOKUP(M227,Produit,9),0)</f>
        <v>0</v>
      </c>
      <c r="T227" s="315">
        <f>ROUNDUP(S227,0)</f>
        <v>0</v>
      </c>
    </row>
    <row r="228" spans="1:20" s="259" customFormat="1" ht="11.25" thickBot="1">
      <c r="A228" s="125">
        <f>VLOOKUP(M227,Produit,3)</f>
        <v>0</v>
      </c>
      <c r="B228" s="722" t="str">
        <f>CONCATENATE(IF(VLOOKUP(M227,Produit,9)=0,"","› "),IF(VLOOKUP(M227,Produit,9)=0,"",IF(N227&lt;&gt;0,N227,T227))," ",IF(VLOOKUP(M227,Produit,9)=0,"",VLOOKUP(M227,Produit,7)),IF(VLOOKUP(M227,Produit,9)=0,""," de "),IF(VLOOKUP(M227,Produit,9)=0,"",VLOOKUP(M227,Produit,9))," ",IF(VLOOKUP(M227,Produit,9)=0,"",VLOOKUP(M227,Produit,6)),IF(VLOOKUP(M227,Produit,9)=0,""," correspond(ent) à "),IF(VLOOKUP(M227,Produit,9)=0,"",IF(N227&lt;&gt;0,N227*VLOOKUP(M227,Produit,9),T227*VLOOKUP(M227,Produit,9)))," ",IF(VLOOKUP(M227,Produit,9)=0,"",VLOOKUP(M227,Produit,6)),IF(VLOOKUP(M227,Produit,9)=0,"","."))</f>
        <v xml:space="preserve">   </v>
      </c>
      <c r="C228" s="722"/>
      <c r="D228" s="722"/>
      <c r="E228" s="722"/>
      <c r="F228" s="722"/>
      <c r="G228" s="308"/>
      <c r="H228" s="309"/>
      <c r="I228" s="308"/>
      <c r="J228" s="308"/>
      <c r="K228" s="310"/>
      <c r="L228" s="311"/>
      <c r="M228" s="670"/>
      <c r="N228" s="628"/>
      <c r="O228" s="628"/>
      <c r="P228" s="256"/>
      <c r="Q228" s="326"/>
      <c r="R228" s="246"/>
      <c r="S228" s="315"/>
      <c r="T228" s="258"/>
    </row>
    <row r="229" spans="1:20" s="259" customFormat="1" ht="31.5" customHeight="1" thickTop="1">
      <c r="A229" s="255">
        <f>VLOOKUP(M229,Produit,2)</f>
        <v>0</v>
      </c>
      <c r="B229" s="819">
        <f>VLOOKUP(M229,Produit,4)</f>
        <v>0</v>
      </c>
      <c r="C229" s="819" t="e">
        <f>VLOOKUP(Q229,Produit,4)</f>
        <v>#DIV/0!</v>
      </c>
      <c r="D229" s="819">
        <f>VLOOKUP(R229,Produit,4)</f>
        <v>0</v>
      </c>
      <c r="E229" s="819"/>
      <c r="F229" s="819" t="e">
        <f>VLOOKUP(#REF!,Produit,4)</f>
        <v>#REF!</v>
      </c>
      <c r="G229" s="304">
        <f>IF(N229&lt;&gt;0,N229*VLOOKUP(M229,Produit,9),T229*VLOOKUP(M229,Produit,9))</f>
        <v>0</v>
      </c>
      <c r="H229" s="305">
        <f>VLOOKUP(M229,Produit,6)</f>
        <v>0</v>
      </c>
      <c r="I229" s="304">
        <f>IF(VLOOKUP(M229,Produit,32)&lt;&gt;0,VLOOKUP(M229,Produit,32),VLOOKUP(M229,Produit,36))</f>
        <v>0</v>
      </c>
      <c r="J229" s="304">
        <f>IF(G229&lt;0.001,0,G229*I229)</f>
        <v>0</v>
      </c>
      <c r="K229" s="306">
        <f>VLOOKUP(M229,Produit,11)</f>
        <v>0</v>
      </c>
      <c r="L229" s="307">
        <f>IF(G229&lt;0.001,0,J229+(J229*K229))</f>
        <v>0</v>
      </c>
      <c r="M229" s="670"/>
      <c r="N229" s="628"/>
      <c r="O229" s="628"/>
      <c r="P229" s="256">
        <f>VLOOKUP(M229,Produit,10)</f>
        <v>0</v>
      </c>
      <c r="Q229" s="326" t="e">
        <f>IF(N229&lt;&gt;0,N229/VLOOKUP(M229,Produit,10),T229/VLOOKUP(M229,Produit,10))</f>
        <v>#DIV/0!</v>
      </c>
      <c r="R229" s="246"/>
      <c r="S229" s="315">
        <f>IF(AND(M229&lt;&gt;0,O229&lt;&gt;0),O229/VLOOKUP(M229,Produit,9),0)</f>
        <v>0</v>
      </c>
      <c r="T229" s="315">
        <f t="shared" ref="T229:T291" si="0">ROUNDUP(S229,0)</f>
        <v>0</v>
      </c>
    </row>
    <row r="230" spans="1:20" s="259" customFormat="1" ht="11.25" thickBot="1">
      <c r="A230" s="125">
        <f>VLOOKUP(M229,Produit,3)</f>
        <v>0</v>
      </c>
      <c r="B230" s="722" t="str">
        <f>CONCATENATE(IF(VLOOKUP(M229,Produit,9)=0,"","› "),IF(VLOOKUP(M229,Produit,9)=0,"",IF(N229&lt;&gt;0,N229,T229))," ",IF(VLOOKUP(M229,Produit,9)=0,"",VLOOKUP(M229,Produit,7)),IF(VLOOKUP(M229,Produit,9)=0,""," de "),IF(VLOOKUP(M229,Produit,9)=0,"",VLOOKUP(M229,Produit,9))," ",IF(VLOOKUP(M229,Produit,9)=0,"",VLOOKUP(M229,Produit,6)),IF(VLOOKUP(M229,Produit,9)=0,""," correspond(ent) à "),IF(VLOOKUP(M229,Produit,9)=0,"",IF(N229&lt;&gt;0,N229*VLOOKUP(M229,Produit,9),T229*VLOOKUP(M229,Produit,9)))," ",IF(VLOOKUP(M229,Produit,9)=0,"",VLOOKUP(M229,Produit,6)),IF(VLOOKUP(M229,Produit,9)=0,"","."))</f>
        <v xml:space="preserve">   </v>
      </c>
      <c r="C230" s="722"/>
      <c r="D230" s="722"/>
      <c r="E230" s="722"/>
      <c r="F230" s="722"/>
      <c r="G230" s="308"/>
      <c r="H230" s="309"/>
      <c r="I230" s="308"/>
      <c r="J230" s="308"/>
      <c r="K230" s="310"/>
      <c r="L230" s="311"/>
      <c r="M230" s="670"/>
      <c r="N230" s="628"/>
      <c r="O230" s="628"/>
      <c r="P230" s="256"/>
      <c r="Q230" s="326"/>
      <c r="R230" s="246"/>
      <c r="S230" s="315"/>
      <c r="T230" s="258"/>
    </row>
    <row r="231" spans="1:20" s="259" customFormat="1" ht="31.5" customHeight="1" thickTop="1">
      <c r="A231" s="255">
        <f>VLOOKUP(M231,Produit,2)</f>
        <v>0</v>
      </c>
      <c r="B231" s="819">
        <f>VLOOKUP(M231,Produit,4)</f>
        <v>0</v>
      </c>
      <c r="C231" s="819" t="e">
        <f>VLOOKUP(Q231,Produit,4)</f>
        <v>#DIV/0!</v>
      </c>
      <c r="D231" s="819">
        <f>VLOOKUP(R231,Produit,4)</f>
        <v>0</v>
      </c>
      <c r="E231" s="819"/>
      <c r="F231" s="819" t="e">
        <f>VLOOKUP(#REF!,Produit,4)</f>
        <v>#REF!</v>
      </c>
      <c r="G231" s="304">
        <f>IF(N231&lt;&gt;0,N231*VLOOKUP(M231,Produit,9),T231*VLOOKUP(M231,Produit,9))</f>
        <v>0</v>
      </c>
      <c r="H231" s="305">
        <f>VLOOKUP(M231,Produit,6)</f>
        <v>0</v>
      </c>
      <c r="I231" s="304">
        <f>IF(VLOOKUP(M231,Produit,32)&lt;&gt;0,VLOOKUP(M231,Produit,32),VLOOKUP(M231,Produit,36))</f>
        <v>0</v>
      </c>
      <c r="J231" s="304">
        <f>IF(G231&lt;0.001,0,G231*I231)</f>
        <v>0</v>
      </c>
      <c r="K231" s="306">
        <f>VLOOKUP(M231,Produit,11)</f>
        <v>0</v>
      </c>
      <c r="L231" s="307">
        <f>IF(G231&lt;0.001,0,J231+(J231*K231))</f>
        <v>0</v>
      </c>
      <c r="M231" s="670"/>
      <c r="N231" s="628"/>
      <c r="O231" s="628"/>
      <c r="P231" s="256">
        <f>VLOOKUP(M231,Produit,10)</f>
        <v>0</v>
      </c>
      <c r="Q231" s="326" t="e">
        <f>IF(N231&lt;&gt;0,N231/VLOOKUP(M231,Produit,10),T231/VLOOKUP(M231,Produit,10))</f>
        <v>#DIV/0!</v>
      </c>
      <c r="R231" s="316"/>
      <c r="S231" s="315">
        <f>IF(AND(M231&lt;&gt;0,O231&lt;&gt;0),O231/VLOOKUP(M231,Produit,9),0)</f>
        <v>0</v>
      </c>
      <c r="T231" s="315">
        <f t="shared" si="0"/>
        <v>0</v>
      </c>
    </row>
    <row r="232" spans="1:20" s="259" customFormat="1" ht="11.25" thickBot="1">
      <c r="A232" s="125">
        <f>VLOOKUP(M231,Produit,3)</f>
        <v>0</v>
      </c>
      <c r="B232" s="722" t="str">
        <f>CONCATENATE(IF(VLOOKUP(M231,Produit,9)=0,"","› "),IF(VLOOKUP(M231,Produit,9)=0,"",IF(N231&lt;&gt;0,N231,T231))," ",IF(VLOOKUP(M231,Produit,9)=0,"",VLOOKUP(M231,Produit,7)),IF(VLOOKUP(M231,Produit,9)=0,""," de "),IF(VLOOKUP(M231,Produit,9)=0,"",VLOOKUP(M231,Produit,9))," ",IF(VLOOKUP(M231,Produit,9)=0,"",VLOOKUP(M231,Produit,6)),IF(VLOOKUP(M231,Produit,9)=0,""," correspond(ent) à "),IF(VLOOKUP(M231,Produit,9)=0,"",IF(N231&lt;&gt;0,N231*VLOOKUP(M231,Produit,9),T231*VLOOKUP(M231,Produit,9)))," ",IF(VLOOKUP(M231,Produit,9)=0,"",VLOOKUP(M231,Produit,6)),IF(VLOOKUP(M231,Produit,9)=0,"","."))</f>
        <v xml:space="preserve">   </v>
      </c>
      <c r="C232" s="722"/>
      <c r="D232" s="722"/>
      <c r="E232" s="722"/>
      <c r="F232" s="722"/>
      <c r="G232" s="308"/>
      <c r="H232" s="309"/>
      <c r="I232" s="308"/>
      <c r="J232" s="308"/>
      <c r="K232" s="310"/>
      <c r="L232" s="311"/>
      <c r="M232" s="670"/>
      <c r="N232" s="628"/>
      <c r="O232" s="628"/>
      <c r="P232" s="256"/>
      <c r="Q232" s="326"/>
      <c r="R232" s="316"/>
      <c r="S232" s="315"/>
      <c r="T232" s="258"/>
    </row>
    <row r="233" spans="1:20" s="259" customFormat="1" ht="31.5" customHeight="1" thickTop="1">
      <c r="A233" s="255">
        <f>VLOOKUP(M233,Produit,2)</f>
        <v>0</v>
      </c>
      <c r="B233" s="819">
        <f>VLOOKUP(M233,Produit,4)</f>
        <v>0</v>
      </c>
      <c r="C233" s="819" t="e">
        <f>VLOOKUP(Q233,Produit,4)</f>
        <v>#DIV/0!</v>
      </c>
      <c r="D233" s="819">
        <f>VLOOKUP(R233,Produit,4)</f>
        <v>0</v>
      </c>
      <c r="E233" s="819"/>
      <c r="F233" s="819" t="e">
        <f>VLOOKUP(#REF!,Produit,4)</f>
        <v>#REF!</v>
      </c>
      <c r="G233" s="304">
        <f>IF(N233&lt;&gt;0,N233*VLOOKUP(M233,Produit,9),T233*VLOOKUP(M233,Produit,9))</f>
        <v>0</v>
      </c>
      <c r="H233" s="305">
        <f>VLOOKUP(M233,Produit,6)</f>
        <v>0</v>
      </c>
      <c r="I233" s="304">
        <f>IF(VLOOKUP(M233,Produit,32)&lt;&gt;0,VLOOKUP(M233,Produit,32),VLOOKUP(M233,Produit,36))</f>
        <v>0</v>
      </c>
      <c r="J233" s="304">
        <f>IF(G233&lt;0.001,0,G233*I233)</f>
        <v>0</v>
      </c>
      <c r="K233" s="306">
        <f>VLOOKUP(M233,Produit,11)</f>
        <v>0</v>
      </c>
      <c r="L233" s="307">
        <f>IF(G233&lt;0.001,0,J233+(J233*K233))</f>
        <v>0</v>
      </c>
      <c r="M233" s="670"/>
      <c r="N233" s="628"/>
      <c r="O233" s="628"/>
      <c r="P233" s="256">
        <f>VLOOKUP(M233,Produit,10)</f>
        <v>0</v>
      </c>
      <c r="Q233" s="326" t="e">
        <f>IF(N233&lt;&gt;0,N233/VLOOKUP(M233,Produit,10),T233/VLOOKUP(M233,Produit,10))</f>
        <v>#DIV/0!</v>
      </c>
      <c r="R233" s="316"/>
      <c r="S233" s="315">
        <f>IF(AND(M233&lt;&gt;0,O233&lt;&gt;0),O233/VLOOKUP(M233,Produit,9),0)</f>
        <v>0</v>
      </c>
      <c r="T233" s="315">
        <f t="shared" si="0"/>
        <v>0</v>
      </c>
    </row>
    <row r="234" spans="1:20" s="259" customFormat="1" ht="11.25" thickBot="1">
      <c r="A234" s="125">
        <f>VLOOKUP(M233,Produit,3)</f>
        <v>0</v>
      </c>
      <c r="B234" s="722" t="str">
        <f>CONCATENATE(IF(VLOOKUP(M233,Produit,9)=0,"","› "),IF(VLOOKUP(M233,Produit,9)=0,"",IF(N233&lt;&gt;0,N233,T233))," ",IF(VLOOKUP(M233,Produit,9)=0,"",VLOOKUP(M233,Produit,7)),IF(VLOOKUP(M233,Produit,9)=0,""," de "),IF(VLOOKUP(M233,Produit,9)=0,"",VLOOKUP(M233,Produit,9))," ",IF(VLOOKUP(M233,Produit,9)=0,"",VLOOKUP(M233,Produit,6)),IF(VLOOKUP(M233,Produit,9)=0,""," correspond(ent) à "),IF(VLOOKUP(M233,Produit,9)=0,"",IF(N233&lt;&gt;0,N233*VLOOKUP(M233,Produit,9),T233*VLOOKUP(M233,Produit,9)))," ",IF(VLOOKUP(M233,Produit,9)=0,"",VLOOKUP(M233,Produit,6)),IF(VLOOKUP(M233,Produit,9)=0,"","."))</f>
        <v xml:space="preserve">   </v>
      </c>
      <c r="C234" s="722"/>
      <c r="D234" s="722"/>
      <c r="E234" s="722"/>
      <c r="F234" s="722"/>
      <c r="G234" s="308"/>
      <c r="H234" s="309"/>
      <c r="I234" s="308"/>
      <c r="J234" s="308"/>
      <c r="K234" s="310"/>
      <c r="L234" s="311"/>
      <c r="M234" s="670"/>
      <c r="N234" s="628"/>
      <c r="O234" s="628"/>
      <c r="P234" s="256"/>
      <c r="Q234" s="326"/>
      <c r="R234" s="316"/>
      <c r="S234" s="315"/>
      <c r="T234" s="258"/>
    </row>
    <row r="235" spans="1:20" s="259" customFormat="1" ht="31.5" customHeight="1" thickTop="1">
      <c r="A235" s="255">
        <f>VLOOKUP(M235,Produit,2)</f>
        <v>0</v>
      </c>
      <c r="B235" s="819">
        <f>VLOOKUP(M235,Produit,4)</f>
        <v>0</v>
      </c>
      <c r="C235" s="819" t="e">
        <f>VLOOKUP(Q235,Produit,4)</f>
        <v>#DIV/0!</v>
      </c>
      <c r="D235" s="819">
        <f>VLOOKUP(R235,Produit,4)</f>
        <v>0</v>
      </c>
      <c r="E235" s="819"/>
      <c r="F235" s="819" t="e">
        <f>VLOOKUP(#REF!,Produit,4)</f>
        <v>#REF!</v>
      </c>
      <c r="G235" s="304">
        <f>IF(N235&lt;&gt;0,N235*VLOOKUP(M235,Produit,9),T235*VLOOKUP(M235,Produit,9))</f>
        <v>0</v>
      </c>
      <c r="H235" s="305">
        <f>VLOOKUP(M235,Produit,6)</f>
        <v>0</v>
      </c>
      <c r="I235" s="304">
        <f>IF(VLOOKUP(M235,Produit,32)&lt;&gt;0,VLOOKUP(M235,Produit,32),VLOOKUP(M235,Produit,36))</f>
        <v>0</v>
      </c>
      <c r="J235" s="304">
        <f>IF(G235&lt;0.001,0,G235*I235)</f>
        <v>0</v>
      </c>
      <c r="K235" s="306">
        <f>VLOOKUP(M235,Produit,11)</f>
        <v>0</v>
      </c>
      <c r="L235" s="307">
        <f>IF(G235&lt;0.001,0,J235+(J235*K235))</f>
        <v>0</v>
      </c>
      <c r="M235" s="670"/>
      <c r="N235" s="628"/>
      <c r="O235" s="628"/>
      <c r="P235" s="256">
        <f>VLOOKUP(M235,Produit,10)</f>
        <v>0</v>
      </c>
      <c r="Q235" s="326" t="e">
        <f>IF(N235&lt;&gt;0,N235/VLOOKUP(M235,Produit,10),T235/VLOOKUP(M235,Produit,10))</f>
        <v>#DIV/0!</v>
      </c>
      <c r="R235" s="316"/>
      <c r="S235" s="315">
        <f>IF(AND(M235&lt;&gt;0,O235&lt;&gt;0),O235/VLOOKUP(M235,Produit,9),0)</f>
        <v>0</v>
      </c>
      <c r="T235" s="315">
        <f t="shared" si="0"/>
        <v>0</v>
      </c>
    </row>
    <row r="236" spans="1:20" s="259" customFormat="1" ht="11.25" thickBot="1">
      <c r="A236" s="125">
        <f>VLOOKUP(M235,Produit,3)</f>
        <v>0</v>
      </c>
      <c r="B236" s="722" t="str">
        <f>CONCATENATE(IF(VLOOKUP(M235,Produit,9)=0,"","› "),IF(VLOOKUP(M235,Produit,9)=0,"",IF(N235&lt;&gt;0,N235,T235))," ",IF(VLOOKUP(M235,Produit,9)=0,"",VLOOKUP(M235,Produit,7)),IF(VLOOKUP(M235,Produit,9)=0,""," de "),IF(VLOOKUP(M235,Produit,9)=0,"",VLOOKUP(M235,Produit,9))," ",IF(VLOOKUP(M235,Produit,9)=0,"",VLOOKUP(M235,Produit,6)),IF(VLOOKUP(M235,Produit,9)=0,""," correspond(ent) à "),IF(VLOOKUP(M235,Produit,9)=0,"",IF(N235&lt;&gt;0,N235*VLOOKUP(M235,Produit,9),T235*VLOOKUP(M235,Produit,9)))," ",IF(VLOOKUP(M235,Produit,9)=0,"",VLOOKUP(M235,Produit,6)),IF(VLOOKUP(M235,Produit,9)=0,"","."))</f>
        <v xml:space="preserve">   </v>
      </c>
      <c r="C236" s="722"/>
      <c r="D236" s="722"/>
      <c r="E236" s="722"/>
      <c r="F236" s="722"/>
      <c r="G236" s="308"/>
      <c r="H236" s="309"/>
      <c r="I236" s="308"/>
      <c r="J236" s="308"/>
      <c r="K236" s="310"/>
      <c r="L236" s="311"/>
      <c r="M236" s="670"/>
      <c r="N236" s="628"/>
      <c r="O236" s="628"/>
      <c r="P236" s="256"/>
      <c r="Q236" s="326"/>
      <c r="R236" s="316"/>
      <c r="S236" s="315"/>
      <c r="T236" s="258"/>
    </row>
    <row r="237" spans="1:20" s="259" customFormat="1" ht="31.5" customHeight="1" thickTop="1">
      <c r="A237" s="255">
        <f>VLOOKUP(M237,Produit,2)</f>
        <v>0</v>
      </c>
      <c r="B237" s="819">
        <f>VLOOKUP(M237,Produit,4)</f>
        <v>0</v>
      </c>
      <c r="C237" s="819" t="e">
        <f>VLOOKUP(Q237,Produit,4)</f>
        <v>#DIV/0!</v>
      </c>
      <c r="D237" s="819">
        <f>VLOOKUP(R237,Produit,4)</f>
        <v>0</v>
      </c>
      <c r="E237" s="819"/>
      <c r="F237" s="819" t="e">
        <f>VLOOKUP(#REF!,Produit,4)</f>
        <v>#REF!</v>
      </c>
      <c r="G237" s="304">
        <f>IF(N237&lt;&gt;0,N237*VLOOKUP(M237,Produit,9),T237*VLOOKUP(M237,Produit,9))</f>
        <v>0</v>
      </c>
      <c r="H237" s="305">
        <f>VLOOKUP(M237,Produit,6)</f>
        <v>0</v>
      </c>
      <c r="I237" s="304">
        <f>IF(VLOOKUP(M237,Produit,32)&lt;&gt;0,VLOOKUP(M237,Produit,32),VLOOKUP(M237,Produit,36))</f>
        <v>0</v>
      </c>
      <c r="J237" s="304">
        <f>IF(G237&lt;0.001,0,G237*I237)</f>
        <v>0</v>
      </c>
      <c r="K237" s="306">
        <f>VLOOKUP(M237,Produit,11)</f>
        <v>0</v>
      </c>
      <c r="L237" s="307">
        <f>IF(G237&lt;0.001,0,J237+(J237*K237))</f>
        <v>0</v>
      </c>
      <c r="M237" s="670"/>
      <c r="N237" s="628"/>
      <c r="O237" s="628"/>
      <c r="P237" s="256">
        <f>VLOOKUP(M237,Produit,10)</f>
        <v>0</v>
      </c>
      <c r="Q237" s="326" t="e">
        <f>IF(N237&lt;&gt;0,N237/VLOOKUP(M237,Produit,10),T237/VLOOKUP(M237,Produit,10))</f>
        <v>#DIV/0!</v>
      </c>
      <c r="R237" s="316"/>
      <c r="S237" s="315">
        <f>IF(AND(M237&lt;&gt;0,O237&lt;&gt;0),O237/VLOOKUP(M237,Produit,9),0)</f>
        <v>0</v>
      </c>
      <c r="T237" s="315">
        <f t="shared" si="0"/>
        <v>0</v>
      </c>
    </row>
    <row r="238" spans="1:20" s="259" customFormat="1" ht="11.25" thickBot="1">
      <c r="A238" s="125">
        <f>VLOOKUP(M237,Produit,3)</f>
        <v>0</v>
      </c>
      <c r="B238" s="722" t="str">
        <f>CONCATENATE(IF(VLOOKUP(M237,Produit,9)=0,"","› "),IF(VLOOKUP(M237,Produit,9)=0,"",IF(N237&lt;&gt;0,N237,T237))," ",IF(VLOOKUP(M237,Produit,9)=0,"",VLOOKUP(M237,Produit,7)),IF(VLOOKUP(M237,Produit,9)=0,""," de "),IF(VLOOKUP(M237,Produit,9)=0,"",VLOOKUP(M237,Produit,9))," ",IF(VLOOKUP(M237,Produit,9)=0,"",VLOOKUP(M237,Produit,6)),IF(VLOOKUP(M237,Produit,9)=0,""," correspond(ent) à "),IF(VLOOKUP(M237,Produit,9)=0,"",IF(N237&lt;&gt;0,N237*VLOOKUP(M237,Produit,9),T237*VLOOKUP(M237,Produit,9)))," ",IF(VLOOKUP(M237,Produit,9)=0,"",VLOOKUP(M237,Produit,6)),IF(VLOOKUP(M237,Produit,9)=0,"","."))</f>
        <v xml:space="preserve">   </v>
      </c>
      <c r="C238" s="722"/>
      <c r="D238" s="722"/>
      <c r="E238" s="722"/>
      <c r="F238" s="722"/>
      <c r="G238" s="308"/>
      <c r="H238" s="309"/>
      <c r="I238" s="308"/>
      <c r="J238" s="308"/>
      <c r="K238" s="310"/>
      <c r="L238" s="311"/>
      <c r="M238" s="670"/>
      <c r="N238" s="628"/>
      <c r="O238" s="628"/>
      <c r="P238" s="256"/>
      <c r="Q238" s="326"/>
      <c r="R238" s="316"/>
      <c r="S238" s="315"/>
      <c r="T238" s="258"/>
    </row>
    <row r="239" spans="1:20" s="259" customFormat="1" ht="31.5" customHeight="1" thickTop="1">
      <c r="A239" s="255">
        <f>VLOOKUP(M239,Produit,2)</f>
        <v>0</v>
      </c>
      <c r="B239" s="819">
        <f>VLOOKUP(M239,Produit,4)</f>
        <v>0</v>
      </c>
      <c r="C239" s="819" t="e">
        <f>VLOOKUP(Q239,Produit,4)</f>
        <v>#DIV/0!</v>
      </c>
      <c r="D239" s="819">
        <f>VLOOKUP(R239,Produit,4)</f>
        <v>0</v>
      </c>
      <c r="E239" s="819"/>
      <c r="F239" s="819" t="e">
        <f>VLOOKUP(#REF!,Produit,4)</f>
        <v>#REF!</v>
      </c>
      <c r="G239" s="304">
        <f>IF(N239&lt;&gt;0,N239*VLOOKUP(M239,Produit,9),T239*VLOOKUP(M239,Produit,9))</f>
        <v>0</v>
      </c>
      <c r="H239" s="305">
        <f>VLOOKUP(M239,Produit,6)</f>
        <v>0</v>
      </c>
      <c r="I239" s="304">
        <f>IF(VLOOKUP(M239,Produit,32)&lt;&gt;0,VLOOKUP(M239,Produit,32),VLOOKUP(M239,Produit,36))</f>
        <v>0</v>
      </c>
      <c r="J239" s="304">
        <f>IF(G239&lt;0.001,0,G239*I239)</f>
        <v>0</v>
      </c>
      <c r="K239" s="306">
        <f>VLOOKUP(M239,Produit,11)</f>
        <v>0</v>
      </c>
      <c r="L239" s="307">
        <f>IF(G239&lt;0.001,0,J239+(J239*K239))</f>
        <v>0</v>
      </c>
      <c r="M239" s="670"/>
      <c r="N239" s="628"/>
      <c r="O239" s="628"/>
      <c r="P239" s="256">
        <f>VLOOKUP(M239,Produit,10)</f>
        <v>0</v>
      </c>
      <c r="Q239" s="326" t="e">
        <f>IF(N239&lt;&gt;0,N239/VLOOKUP(M239,Produit,10),T239/VLOOKUP(M239,Produit,10))</f>
        <v>#DIV/0!</v>
      </c>
      <c r="R239" s="316"/>
      <c r="S239" s="315">
        <f>IF(AND(M239&lt;&gt;0,O239&lt;&gt;0),O239/VLOOKUP(M239,Produit,9),0)</f>
        <v>0</v>
      </c>
      <c r="T239" s="315">
        <f t="shared" si="0"/>
        <v>0</v>
      </c>
    </row>
    <row r="240" spans="1:20" s="259" customFormat="1" ht="11.25" thickBot="1">
      <c r="A240" s="125">
        <f>VLOOKUP(M239,Produit,3)</f>
        <v>0</v>
      </c>
      <c r="B240" s="722" t="str">
        <f>CONCATENATE(IF(VLOOKUP(M239,Produit,9)=0,"","› "),IF(VLOOKUP(M239,Produit,9)=0,"",IF(N239&lt;&gt;0,N239,T239))," ",IF(VLOOKUP(M239,Produit,9)=0,"",VLOOKUP(M239,Produit,7)),IF(VLOOKUP(M239,Produit,9)=0,""," de "),IF(VLOOKUP(M239,Produit,9)=0,"",VLOOKUP(M239,Produit,9))," ",IF(VLOOKUP(M239,Produit,9)=0,"",VLOOKUP(M239,Produit,6)),IF(VLOOKUP(M239,Produit,9)=0,""," correspond(ent) à "),IF(VLOOKUP(M239,Produit,9)=0,"",IF(N239&lt;&gt;0,N239*VLOOKUP(M239,Produit,9),T239*VLOOKUP(M239,Produit,9)))," ",IF(VLOOKUP(M239,Produit,9)=0,"",VLOOKUP(M239,Produit,6)),IF(VLOOKUP(M239,Produit,9)=0,"","."))</f>
        <v xml:space="preserve">   </v>
      </c>
      <c r="C240" s="722"/>
      <c r="D240" s="722"/>
      <c r="E240" s="722"/>
      <c r="F240" s="722"/>
      <c r="G240" s="308"/>
      <c r="H240" s="309"/>
      <c r="I240" s="308"/>
      <c r="J240" s="308"/>
      <c r="K240" s="310"/>
      <c r="L240" s="311"/>
      <c r="M240" s="670"/>
      <c r="N240" s="628"/>
      <c r="O240" s="628"/>
      <c r="P240" s="256"/>
      <c r="Q240" s="326"/>
      <c r="R240" s="316"/>
      <c r="S240" s="315"/>
      <c r="T240" s="258"/>
    </row>
    <row r="241" spans="1:20" s="259" customFormat="1" ht="31.5" customHeight="1" thickTop="1">
      <c r="A241" s="255">
        <f>VLOOKUP(M241,Produit,2)</f>
        <v>0</v>
      </c>
      <c r="B241" s="819">
        <f>VLOOKUP(M241,Produit,4)</f>
        <v>0</v>
      </c>
      <c r="C241" s="819" t="e">
        <f>VLOOKUP(Q241,Produit,4)</f>
        <v>#DIV/0!</v>
      </c>
      <c r="D241" s="819">
        <f>VLOOKUP(R241,Produit,4)</f>
        <v>0</v>
      </c>
      <c r="E241" s="819"/>
      <c r="F241" s="819" t="e">
        <f>VLOOKUP(#REF!,Produit,4)</f>
        <v>#REF!</v>
      </c>
      <c r="G241" s="304">
        <f>IF(N241&lt;&gt;0,N241*VLOOKUP(M241,Produit,9),T241*VLOOKUP(M241,Produit,9))</f>
        <v>0</v>
      </c>
      <c r="H241" s="305">
        <f>VLOOKUP(M241,Produit,6)</f>
        <v>0</v>
      </c>
      <c r="I241" s="304">
        <f>IF(VLOOKUP(M241,Produit,32)&lt;&gt;0,VLOOKUP(M241,Produit,32),VLOOKUP(M241,Produit,36))</f>
        <v>0</v>
      </c>
      <c r="J241" s="304">
        <f>IF(G241&lt;0.001,0,G241*I241)</f>
        <v>0</v>
      </c>
      <c r="K241" s="306">
        <f>VLOOKUP(M241,Produit,11)</f>
        <v>0</v>
      </c>
      <c r="L241" s="307">
        <f>IF(G241&lt;0.001,0,J241+(J241*K241))</f>
        <v>0</v>
      </c>
      <c r="M241" s="670"/>
      <c r="N241" s="628"/>
      <c r="O241" s="628"/>
      <c r="P241" s="256">
        <f>VLOOKUP(M241,Produit,10)</f>
        <v>0</v>
      </c>
      <c r="Q241" s="326" t="e">
        <f>IF(N241&lt;&gt;0,N241/VLOOKUP(M241,Produit,10),T241/VLOOKUP(M241,Produit,10))</f>
        <v>#DIV/0!</v>
      </c>
      <c r="R241" s="316"/>
      <c r="S241" s="315">
        <f>IF(AND(M241&lt;&gt;0,O241&lt;&gt;0),O241/VLOOKUP(M241,Produit,9),0)</f>
        <v>0</v>
      </c>
      <c r="T241" s="315">
        <f t="shared" si="0"/>
        <v>0</v>
      </c>
    </row>
    <row r="242" spans="1:20" s="259" customFormat="1" ht="11.25" thickBot="1">
      <c r="A242" s="125">
        <f>VLOOKUP(M241,Produit,3)</f>
        <v>0</v>
      </c>
      <c r="B242" s="722" t="str">
        <f>CONCATENATE(IF(VLOOKUP(M241,Produit,9)=0,"","› "),IF(VLOOKUP(M241,Produit,9)=0,"",IF(N241&lt;&gt;0,N241,T241))," ",IF(VLOOKUP(M241,Produit,9)=0,"",VLOOKUP(M241,Produit,7)),IF(VLOOKUP(M241,Produit,9)=0,""," de "),IF(VLOOKUP(M241,Produit,9)=0,"",VLOOKUP(M241,Produit,9))," ",IF(VLOOKUP(M241,Produit,9)=0,"",VLOOKUP(M241,Produit,6)),IF(VLOOKUP(M241,Produit,9)=0,""," correspond(ent) à "),IF(VLOOKUP(M241,Produit,9)=0,"",IF(N241&lt;&gt;0,N241*VLOOKUP(M241,Produit,9),T241*VLOOKUP(M241,Produit,9)))," ",IF(VLOOKUP(M241,Produit,9)=0,"",VLOOKUP(M241,Produit,6)),IF(VLOOKUP(M241,Produit,9)=0,"","."))</f>
        <v xml:space="preserve">   </v>
      </c>
      <c r="C242" s="722"/>
      <c r="D242" s="722"/>
      <c r="E242" s="722"/>
      <c r="F242" s="722"/>
      <c r="G242" s="308"/>
      <c r="H242" s="309"/>
      <c r="I242" s="308"/>
      <c r="J242" s="308"/>
      <c r="K242" s="310"/>
      <c r="L242" s="311"/>
      <c r="M242" s="670"/>
      <c r="N242" s="628"/>
      <c r="O242" s="628"/>
      <c r="P242" s="256"/>
      <c r="Q242" s="326"/>
      <c r="R242" s="316"/>
      <c r="S242" s="315"/>
      <c r="T242" s="258"/>
    </row>
    <row r="243" spans="1:20" s="259" customFormat="1" ht="31.5" customHeight="1" thickTop="1">
      <c r="A243" s="255">
        <f>VLOOKUP(M243,Produit,2)</f>
        <v>0</v>
      </c>
      <c r="B243" s="819">
        <f>VLOOKUP(M243,Produit,4)</f>
        <v>0</v>
      </c>
      <c r="C243" s="819" t="e">
        <f>VLOOKUP(Q243,Produit,4)</f>
        <v>#DIV/0!</v>
      </c>
      <c r="D243" s="819">
        <f>VLOOKUP(R243,Produit,4)</f>
        <v>0</v>
      </c>
      <c r="E243" s="819"/>
      <c r="F243" s="819" t="e">
        <f>VLOOKUP(#REF!,Produit,4)</f>
        <v>#REF!</v>
      </c>
      <c r="G243" s="304">
        <f>IF(N243&lt;&gt;0,N243*VLOOKUP(M243,Produit,9),T243*VLOOKUP(M243,Produit,9))</f>
        <v>0</v>
      </c>
      <c r="H243" s="305">
        <f>VLOOKUP(M243,Produit,6)</f>
        <v>0</v>
      </c>
      <c r="I243" s="304">
        <f>IF(VLOOKUP(M243,Produit,32)&lt;&gt;0,VLOOKUP(M243,Produit,32),VLOOKUP(M243,Produit,36))</f>
        <v>0</v>
      </c>
      <c r="J243" s="304">
        <f>IF(G243&lt;0.001,0,G243*I243)</f>
        <v>0</v>
      </c>
      <c r="K243" s="306">
        <f>VLOOKUP(M243,Produit,11)</f>
        <v>0</v>
      </c>
      <c r="L243" s="307">
        <f>IF(G243&lt;0.001,0,J243+(J243*K243))</f>
        <v>0</v>
      </c>
      <c r="M243" s="670"/>
      <c r="N243" s="628"/>
      <c r="O243" s="628"/>
      <c r="P243" s="256">
        <f>VLOOKUP(M243,Produit,10)</f>
        <v>0</v>
      </c>
      <c r="Q243" s="326" t="e">
        <f>IF(N243&lt;&gt;0,N243/VLOOKUP(M243,Produit,10),T243/VLOOKUP(M243,Produit,10))</f>
        <v>#DIV/0!</v>
      </c>
      <c r="R243" s="316"/>
      <c r="S243" s="315">
        <f>IF(AND(M243&lt;&gt;0,O243&lt;&gt;0),O243/VLOOKUP(M243,Produit,9),0)</f>
        <v>0</v>
      </c>
      <c r="T243" s="315">
        <f t="shared" si="0"/>
        <v>0</v>
      </c>
    </row>
    <row r="244" spans="1:20" s="259" customFormat="1" ht="11.25" thickBot="1">
      <c r="A244" s="125">
        <f>VLOOKUP(M243,Produit,3)</f>
        <v>0</v>
      </c>
      <c r="B244" s="722" t="str">
        <f>CONCATENATE(IF(VLOOKUP(M243,Produit,9)=0,"","› "),IF(VLOOKUP(M243,Produit,9)=0,"",IF(N243&lt;&gt;0,N243,T243))," ",IF(VLOOKUP(M243,Produit,9)=0,"",VLOOKUP(M243,Produit,7)),IF(VLOOKUP(M243,Produit,9)=0,""," de "),IF(VLOOKUP(M243,Produit,9)=0,"",VLOOKUP(M243,Produit,9))," ",IF(VLOOKUP(M243,Produit,9)=0,"",VLOOKUP(M243,Produit,6)),IF(VLOOKUP(M243,Produit,9)=0,""," correspond(ent) à "),IF(VLOOKUP(M243,Produit,9)=0,"",IF(N243&lt;&gt;0,N243*VLOOKUP(M243,Produit,9),T243*VLOOKUP(M243,Produit,9)))," ",IF(VLOOKUP(M243,Produit,9)=0,"",VLOOKUP(M243,Produit,6)),IF(VLOOKUP(M243,Produit,9)=0,"","."))</f>
        <v xml:space="preserve">   </v>
      </c>
      <c r="C244" s="722"/>
      <c r="D244" s="722"/>
      <c r="E244" s="722"/>
      <c r="F244" s="722"/>
      <c r="G244" s="308"/>
      <c r="H244" s="309"/>
      <c r="I244" s="308"/>
      <c r="J244" s="308"/>
      <c r="K244" s="310"/>
      <c r="L244" s="311"/>
      <c r="M244" s="670"/>
      <c r="N244" s="628"/>
      <c r="O244" s="628"/>
      <c r="P244" s="256"/>
      <c r="Q244" s="326"/>
      <c r="R244" s="316"/>
      <c r="S244" s="315"/>
      <c r="T244" s="258"/>
    </row>
    <row r="245" spans="1:20" s="259" customFormat="1" ht="31.5" customHeight="1" thickTop="1">
      <c r="A245" s="255">
        <f>VLOOKUP(M245,Produit,2)</f>
        <v>0</v>
      </c>
      <c r="B245" s="819">
        <f>VLOOKUP(M245,Produit,4)</f>
        <v>0</v>
      </c>
      <c r="C245" s="819" t="e">
        <f>VLOOKUP(Q245,Produit,4)</f>
        <v>#DIV/0!</v>
      </c>
      <c r="D245" s="819">
        <f>VLOOKUP(R245,Produit,4)</f>
        <v>0</v>
      </c>
      <c r="E245" s="819"/>
      <c r="F245" s="819" t="e">
        <f>VLOOKUP(#REF!,Produit,4)</f>
        <v>#REF!</v>
      </c>
      <c r="G245" s="304">
        <f>IF(N245&lt;&gt;0,N245*VLOOKUP(M245,Produit,9),T245*VLOOKUP(M245,Produit,9))</f>
        <v>0</v>
      </c>
      <c r="H245" s="305">
        <f>VLOOKUP(M245,Produit,6)</f>
        <v>0</v>
      </c>
      <c r="I245" s="304">
        <f>IF(VLOOKUP(M245,Produit,32)&lt;&gt;0,VLOOKUP(M245,Produit,32),VLOOKUP(M245,Produit,36))</f>
        <v>0</v>
      </c>
      <c r="J245" s="304">
        <f>IF(G245&lt;0.001,0,G245*I245)</f>
        <v>0</v>
      </c>
      <c r="K245" s="306">
        <f>VLOOKUP(M245,Produit,11)</f>
        <v>0</v>
      </c>
      <c r="L245" s="307">
        <f>IF(G245&lt;0.001,0,J245+(J245*K245))</f>
        <v>0</v>
      </c>
      <c r="M245" s="670"/>
      <c r="N245" s="628"/>
      <c r="O245" s="628"/>
      <c r="P245" s="256">
        <f>VLOOKUP(M245,Produit,10)</f>
        <v>0</v>
      </c>
      <c r="Q245" s="326" t="e">
        <f>IF(N245&lt;&gt;0,N245/VLOOKUP(M245,Produit,10),T245/VLOOKUP(M245,Produit,10))</f>
        <v>#DIV/0!</v>
      </c>
      <c r="R245" s="316"/>
      <c r="S245" s="315">
        <f>IF(AND(M245&lt;&gt;0,O245&lt;&gt;0),O245/VLOOKUP(M245,Produit,9),0)</f>
        <v>0</v>
      </c>
      <c r="T245" s="315">
        <f t="shared" si="0"/>
        <v>0</v>
      </c>
    </row>
    <row r="246" spans="1:20" s="259" customFormat="1" ht="11.25" thickBot="1">
      <c r="A246" s="125">
        <f>VLOOKUP(M245,Produit,3)</f>
        <v>0</v>
      </c>
      <c r="B246" s="722" t="str">
        <f>CONCATENATE(IF(VLOOKUP(M245,Produit,9)=0,"","› "),IF(VLOOKUP(M245,Produit,9)=0,"",IF(N245&lt;&gt;0,N245,T245))," ",IF(VLOOKUP(M245,Produit,9)=0,"",VLOOKUP(M245,Produit,7)),IF(VLOOKUP(M245,Produit,9)=0,""," de "),IF(VLOOKUP(M245,Produit,9)=0,"",VLOOKUP(M245,Produit,9))," ",IF(VLOOKUP(M245,Produit,9)=0,"",VLOOKUP(M245,Produit,6)),IF(VLOOKUP(M245,Produit,9)=0,""," correspond(ent) à "),IF(VLOOKUP(M245,Produit,9)=0,"",IF(N245&lt;&gt;0,N245*VLOOKUP(M245,Produit,9),T245*VLOOKUP(M245,Produit,9)))," ",IF(VLOOKUP(M245,Produit,9)=0,"",VLOOKUP(M245,Produit,6)),IF(VLOOKUP(M245,Produit,9)=0,"","."))</f>
        <v xml:space="preserve">   </v>
      </c>
      <c r="C246" s="722"/>
      <c r="D246" s="722"/>
      <c r="E246" s="722"/>
      <c r="F246" s="722"/>
      <c r="G246" s="308"/>
      <c r="H246" s="309"/>
      <c r="I246" s="308"/>
      <c r="J246" s="308"/>
      <c r="K246" s="310"/>
      <c r="L246" s="311"/>
      <c r="M246" s="670"/>
      <c r="N246" s="628"/>
      <c r="O246" s="628"/>
      <c r="P246" s="256"/>
      <c r="Q246" s="326"/>
      <c r="R246" s="316"/>
      <c r="S246" s="315"/>
      <c r="T246" s="258"/>
    </row>
    <row r="247" spans="1:20" s="259" customFormat="1" ht="31.5" customHeight="1" thickTop="1">
      <c r="A247" s="255">
        <f>VLOOKUP(M247,Produit,2)</f>
        <v>0</v>
      </c>
      <c r="B247" s="819">
        <f>VLOOKUP(M247,Produit,4)</f>
        <v>0</v>
      </c>
      <c r="C247" s="819" t="e">
        <f>VLOOKUP(Q247,Produit,4)</f>
        <v>#DIV/0!</v>
      </c>
      <c r="D247" s="819">
        <f>VLOOKUP(R247,Produit,4)</f>
        <v>0</v>
      </c>
      <c r="E247" s="819"/>
      <c r="F247" s="819" t="e">
        <f>VLOOKUP(#REF!,Produit,4)</f>
        <v>#REF!</v>
      </c>
      <c r="G247" s="304">
        <f>IF(N247&lt;&gt;0,N247*VLOOKUP(M247,Produit,9),T247*VLOOKUP(M247,Produit,9))</f>
        <v>0</v>
      </c>
      <c r="H247" s="305">
        <f>VLOOKUP(M247,Produit,6)</f>
        <v>0</v>
      </c>
      <c r="I247" s="304">
        <f>IF(VLOOKUP(M247,Produit,32)&lt;&gt;0,VLOOKUP(M247,Produit,32),VLOOKUP(M247,Produit,36))</f>
        <v>0</v>
      </c>
      <c r="J247" s="304">
        <f>IF(G247&lt;0.001,0,G247*I247)</f>
        <v>0</v>
      </c>
      <c r="K247" s="306">
        <f>VLOOKUP(M247,Produit,11)</f>
        <v>0</v>
      </c>
      <c r="L247" s="307">
        <f>IF(G247&lt;0.001,0,J247+(J247*K247))</f>
        <v>0</v>
      </c>
      <c r="M247" s="670"/>
      <c r="N247" s="628"/>
      <c r="O247" s="628"/>
      <c r="P247" s="256">
        <f>VLOOKUP(M247,Produit,10)</f>
        <v>0</v>
      </c>
      <c r="Q247" s="326" t="e">
        <f>IF(N247&lt;&gt;0,N247/VLOOKUP(M247,Produit,10),T247/VLOOKUP(M247,Produit,10))</f>
        <v>#DIV/0!</v>
      </c>
      <c r="R247" s="316"/>
      <c r="S247" s="315">
        <f>IF(AND(M247&lt;&gt;0,O247&lt;&gt;0),O247/VLOOKUP(M247,Produit,9),0)</f>
        <v>0</v>
      </c>
      <c r="T247" s="315">
        <f t="shared" si="0"/>
        <v>0</v>
      </c>
    </row>
    <row r="248" spans="1:20" s="259" customFormat="1" ht="11.25" thickBot="1">
      <c r="A248" s="125">
        <f>VLOOKUP(M247,Produit,3)</f>
        <v>0</v>
      </c>
      <c r="B248" s="722" t="str">
        <f>CONCATENATE(IF(VLOOKUP(M247,Produit,9)=0,"","› "),IF(VLOOKUP(M247,Produit,9)=0,"",IF(N247&lt;&gt;0,N247,T247))," ",IF(VLOOKUP(M247,Produit,9)=0,"",VLOOKUP(M247,Produit,7)),IF(VLOOKUP(M247,Produit,9)=0,""," de "),IF(VLOOKUP(M247,Produit,9)=0,"",VLOOKUP(M247,Produit,9))," ",IF(VLOOKUP(M247,Produit,9)=0,"",VLOOKUP(M247,Produit,6)),IF(VLOOKUP(M247,Produit,9)=0,""," correspond(ent) à "),IF(VLOOKUP(M247,Produit,9)=0,"",IF(N247&lt;&gt;0,N247*VLOOKUP(M247,Produit,9),T247*VLOOKUP(M247,Produit,9)))," ",IF(VLOOKUP(M247,Produit,9)=0,"",VLOOKUP(M247,Produit,6)),IF(VLOOKUP(M247,Produit,9)=0,"","."))</f>
        <v xml:space="preserve">   </v>
      </c>
      <c r="C248" s="722"/>
      <c r="D248" s="722"/>
      <c r="E248" s="722"/>
      <c r="F248" s="722"/>
      <c r="G248" s="308"/>
      <c r="H248" s="309"/>
      <c r="I248" s="308"/>
      <c r="J248" s="308"/>
      <c r="K248" s="310"/>
      <c r="L248" s="311"/>
      <c r="M248" s="670"/>
      <c r="N248" s="628"/>
      <c r="O248" s="628"/>
      <c r="P248" s="256"/>
      <c r="Q248" s="326"/>
      <c r="R248" s="316"/>
      <c r="S248" s="315"/>
      <c r="T248" s="258"/>
    </row>
    <row r="249" spans="1:20" s="259" customFormat="1" ht="31.5" customHeight="1" thickTop="1">
      <c r="A249" s="255">
        <f>VLOOKUP(M249,Produit,2)</f>
        <v>0</v>
      </c>
      <c r="B249" s="819">
        <f>VLOOKUP(M249,Produit,4)</f>
        <v>0</v>
      </c>
      <c r="C249" s="819" t="e">
        <f>VLOOKUP(Q249,Produit,4)</f>
        <v>#DIV/0!</v>
      </c>
      <c r="D249" s="819">
        <f>VLOOKUP(R249,Produit,4)</f>
        <v>0</v>
      </c>
      <c r="E249" s="819"/>
      <c r="F249" s="819" t="e">
        <f>VLOOKUP(#REF!,Produit,4)</f>
        <v>#REF!</v>
      </c>
      <c r="G249" s="304">
        <f>IF(N249&lt;&gt;0,N249*VLOOKUP(M249,Produit,9),T249*VLOOKUP(M249,Produit,9))</f>
        <v>0</v>
      </c>
      <c r="H249" s="305">
        <f>VLOOKUP(M249,Produit,6)</f>
        <v>0</v>
      </c>
      <c r="I249" s="304">
        <f>IF(VLOOKUP(M249,Produit,32)&lt;&gt;0,VLOOKUP(M249,Produit,32),VLOOKUP(M249,Produit,36))</f>
        <v>0</v>
      </c>
      <c r="J249" s="304">
        <f>IF(G249&lt;0.001,0,G249*I249)</f>
        <v>0</v>
      </c>
      <c r="K249" s="306">
        <f>VLOOKUP(M249,Produit,11)</f>
        <v>0</v>
      </c>
      <c r="L249" s="307">
        <f>IF(G249&lt;0.001,0,J249+(J249*K249))</f>
        <v>0</v>
      </c>
      <c r="M249" s="670"/>
      <c r="N249" s="628"/>
      <c r="O249" s="628"/>
      <c r="P249" s="256">
        <f>VLOOKUP(M249,Produit,10)</f>
        <v>0</v>
      </c>
      <c r="Q249" s="326" t="e">
        <f>IF(N249&lt;&gt;0,N249/VLOOKUP(M249,Produit,10),T249/VLOOKUP(M249,Produit,10))</f>
        <v>#DIV/0!</v>
      </c>
      <c r="R249" s="316"/>
      <c r="S249" s="315">
        <f>IF(AND(M249&lt;&gt;0,O249&lt;&gt;0),O249/VLOOKUP(M249,Produit,9),0)</f>
        <v>0</v>
      </c>
      <c r="T249" s="315">
        <f t="shared" si="0"/>
        <v>0</v>
      </c>
    </row>
    <row r="250" spans="1:20" s="259" customFormat="1" ht="11.25" thickBot="1">
      <c r="A250" s="125">
        <f>VLOOKUP(M249,Produit,3)</f>
        <v>0</v>
      </c>
      <c r="B250" s="722" t="str">
        <f>CONCATENATE(IF(VLOOKUP(M249,Produit,9)=0,"","› "),IF(VLOOKUP(M249,Produit,9)=0,"",IF(N249&lt;&gt;0,N249,T249))," ",IF(VLOOKUP(M249,Produit,9)=0,"",VLOOKUP(M249,Produit,7)),IF(VLOOKUP(M249,Produit,9)=0,""," de "),IF(VLOOKUP(M249,Produit,9)=0,"",VLOOKUP(M249,Produit,9))," ",IF(VLOOKUP(M249,Produit,9)=0,"",VLOOKUP(M249,Produit,6)),IF(VLOOKUP(M249,Produit,9)=0,""," correspond(ent) à "),IF(VLOOKUP(M249,Produit,9)=0,"",IF(N249&lt;&gt;0,N249*VLOOKUP(M249,Produit,9),T249*VLOOKUP(M249,Produit,9)))," ",IF(VLOOKUP(M249,Produit,9)=0,"",VLOOKUP(M249,Produit,6)),IF(VLOOKUP(M249,Produit,9)=0,"","."))</f>
        <v xml:space="preserve">   </v>
      </c>
      <c r="C250" s="722"/>
      <c r="D250" s="722"/>
      <c r="E250" s="722"/>
      <c r="F250" s="722"/>
      <c r="G250" s="308"/>
      <c r="H250" s="309"/>
      <c r="I250" s="308"/>
      <c r="J250" s="308"/>
      <c r="K250" s="310"/>
      <c r="L250" s="311"/>
      <c r="M250" s="670"/>
      <c r="N250" s="628"/>
      <c r="O250" s="628"/>
      <c r="P250" s="256"/>
      <c r="Q250" s="326"/>
      <c r="R250" s="316"/>
      <c r="S250" s="315"/>
      <c r="T250" s="258"/>
    </row>
    <row r="251" spans="1:20" s="259" customFormat="1" ht="31.5" customHeight="1" thickTop="1">
      <c r="A251" s="255">
        <f>VLOOKUP(M251,Produit,2)</f>
        <v>0</v>
      </c>
      <c r="B251" s="819">
        <f>VLOOKUP(M251,Produit,4)</f>
        <v>0</v>
      </c>
      <c r="C251" s="819" t="e">
        <f>VLOOKUP(Q251,Produit,4)</f>
        <v>#DIV/0!</v>
      </c>
      <c r="D251" s="819">
        <f>VLOOKUP(R251,Produit,4)</f>
        <v>0</v>
      </c>
      <c r="E251" s="819"/>
      <c r="F251" s="819" t="e">
        <f>VLOOKUP(#REF!,Produit,4)</f>
        <v>#REF!</v>
      </c>
      <c r="G251" s="304">
        <f>IF(N251&lt;&gt;0,N251*VLOOKUP(M251,Produit,9),T251*VLOOKUP(M251,Produit,9))</f>
        <v>0</v>
      </c>
      <c r="H251" s="305">
        <f>VLOOKUP(M251,Produit,6)</f>
        <v>0</v>
      </c>
      <c r="I251" s="304">
        <f>IF(VLOOKUP(M251,Produit,32)&lt;&gt;0,VLOOKUP(M251,Produit,32),VLOOKUP(M251,Produit,36))</f>
        <v>0</v>
      </c>
      <c r="J251" s="304">
        <f>IF(G251&lt;0.001,0,G251*I251)</f>
        <v>0</v>
      </c>
      <c r="K251" s="306">
        <f>VLOOKUP(M251,Produit,11)</f>
        <v>0</v>
      </c>
      <c r="L251" s="307">
        <f>IF(G251&lt;0.001,0,J251+(J251*K251))</f>
        <v>0</v>
      </c>
      <c r="M251" s="670"/>
      <c r="N251" s="628"/>
      <c r="O251" s="628"/>
      <c r="P251" s="256">
        <f>VLOOKUP(M251,Produit,10)</f>
        <v>0</v>
      </c>
      <c r="Q251" s="326" t="e">
        <f>IF(N251&lt;&gt;0,N251/VLOOKUP(M251,Produit,10),T251/VLOOKUP(M251,Produit,10))</f>
        <v>#DIV/0!</v>
      </c>
      <c r="R251" s="316"/>
      <c r="S251" s="315">
        <f>IF(AND(M251&lt;&gt;0,O251&lt;&gt;0),O251/VLOOKUP(M251,Produit,9),0)</f>
        <v>0</v>
      </c>
      <c r="T251" s="315">
        <f t="shared" si="0"/>
        <v>0</v>
      </c>
    </row>
    <row r="252" spans="1:20" s="259" customFormat="1" ht="11.25" thickBot="1">
      <c r="A252" s="125">
        <f>VLOOKUP(M251,Produit,3)</f>
        <v>0</v>
      </c>
      <c r="B252" s="722" t="str">
        <f>CONCATENATE(IF(VLOOKUP(M251,Produit,9)=0,"","› "),IF(VLOOKUP(M251,Produit,9)=0,"",IF(N251&lt;&gt;0,N251,T251))," ",IF(VLOOKUP(M251,Produit,9)=0,"",VLOOKUP(M251,Produit,7)),IF(VLOOKUP(M251,Produit,9)=0,""," de "),IF(VLOOKUP(M251,Produit,9)=0,"",VLOOKUP(M251,Produit,9))," ",IF(VLOOKUP(M251,Produit,9)=0,"",VLOOKUP(M251,Produit,6)),IF(VLOOKUP(M251,Produit,9)=0,""," correspond(ent) à "),IF(VLOOKUP(M251,Produit,9)=0,"",IF(N251&lt;&gt;0,N251*VLOOKUP(M251,Produit,9),T251*VLOOKUP(M251,Produit,9)))," ",IF(VLOOKUP(M251,Produit,9)=0,"",VLOOKUP(M251,Produit,6)),IF(VLOOKUP(M251,Produit,9)=0,"","."))</f>
        <v xml:space="preserve">   </v>
      </c>
      <c r="C252" s="722"/>
      <c r="D252" s="722"/>
      <c r="E252" s="722"/>
      <c r="F252" s="722"/>
      <c r="G252" s="308"/>
      <c r="H252" s="309"/>
      <c r="I252" s="308"/>
      <c r="J252" s="308"/>
      <c r="K252" s="310"/>
      <c r="L252" s="311"/>
      <c r="M252" s="670"/>
      <c r="N252" s="628"/>
      <c r="O252" s="628"/>
      <c r="P252" s="256"/>
      <c r="Q252" s="326"/>
      <c r="R252" s="316"/>
      <c r="S252" s="315"/>
      <c r="T252" s="258"/>
    </row>
    <row r="253" spans="1:20" s="259" customFormat="1" ht="31.5" customHeight="1" thickTop="1">
      <c r="A253" s="255">
        <f>VLOOKUP(M253,Produit,2)</f>
        <v>0</v>
      </c>
      <c r="B253" s="819">
        <f>VLOOKUP(M253,Produit,4)</f>
        <v>0</v>
      </c>
      <c r="C253" s="819" t="e">
        <f>VLOOKUP(Q253,Produit,4)</f>
        <v>#DIV/0!</v>
      </c>
      <c r="D253" s="819">
        <f>VLOOKUP(R253,Produit,4)</f>
        <v>0</v>
      </c>
      <c r="E253" s="819"/>
      <c r="F253" s="819" t="e">
        <f>VLOOKUP(#REF!,Produit,4)</f>
        <v>#REF!</v>
      </c>
      <c r="G253" s="304">
        <f>IF(N253&lt;&gt;0,N253*VLOOKUP(M253,Produit,9),T253*VLOOKUP(M253,Produit,9))</f>
        <v>0</v>
      </c>
      <c r="H253" s="305">
        <f>VLOOKUP(M253,Produit,6)</f>
        <v>0</v>
      </c>
      <c r="I253" s="304">
        <f>IF(VLOOKUP(M253,Produit,32)&lt;&gt;0,VLOOKUP(M253,Produit,32),VLOOKUP(M253,Produit,36))</f>
        <v>0</v>
      </c>
      <c r="J253" s="304">
        <f>IF(G253&lt;0.001,0,G253*I253)</f>
        <v>0</v>
      </c>
      <c r="K253" s="306">
        <f>VLOOKUP(M253,Produit,11)</f>
        <v>0</v>
      </c>
      <c r="L253" s="307">
        <f>IF(G253&lt;0.001,0,J253+(J253*K253))</f>
        <v>0</v>
      </c>
      <c r="M253" s="670"/>
      <c r="N253" s="628"/>
      <c r="O253" s="628"/>
      <c r="P253" s="256">
        <f>VLOOKUP(M253,Produit,10)</f>
        <v>0</v>
      </c>
      <c r="Q253" s="326" t="e">
        <f>IF(N253&lt;&gt;0,N253/VLOOKUP(M253,Produit,10),T253/VLOOKUP(M253,Produit,10))</f>
        <v>#DIV/0!</v>
      </c>
      <c r="R253" s="316"/>
      <c r="S253" s="315">
        <f>IF(AND(M253&lt;&gt;0,O253&lt;&gt;0),O253/VLOOKUP(M253,Produit,9),0)</f>
        <v>0</v>
      </c>
      <c r="T253" s="315">
        <f t="shared" si="0"/>
        <v>0</v>
      </c>
    </row>
    <row r="254" spans="1:20" s="259" customFormat="1" ht="11.25" thickBot="1">
      <c r="A254" s="125">
        <f>VLOOKUP(M253,Produit,3)</f>
        <v>0</v>
      </c>
      <c r="B254" s="722" t="str">
        <f>CONCATENATE(IF(VLOOKUP(M253,Produit,9)=0,"","› "),IF(VLOOKUP(M253,Produit,9)=0,"",IF(N253&lt;&gt;0,N253,T253))," ",IF(VLOOKUP(M253,Produit,9)=0,"",VLOOKUP(M253,Produit,7)),IF(VLOOKUP(M253,Produit,9)=0,""," de "),IF(VLOOKUP(M253,Produit,9)=0,"",VLOOKUP(M253,Produit,9))," ",IF(VLOOKUP(M253,Produit,9)=0,"",VLOOKUP(M253,Produit,6)),IF(VLOOKUP(M253,Produit,9)=0,""," correspond(ent) à "),IF(VLOOKUP(M253,Produit,9)=0,"",IF(N253&lt;&gt;0,N253*VLOOKUP(M253,Produit,9),T253*VLOOKUP(M253,Produit,9)))," ",IF(VLOOKUP(M253,Produit,9)=0,"",VLOOKUP(M253,Produit,6)),IF(VLOOKUP(M253,Produit,9)=0,"","."))</f>
        <v xml:space="preserve">   </v>
      </c>
      <c r="C254" s="722"/>
      <c r="D254" s="722"/>
      <c r="E254" s="722"/>
      <c r="F254" s="722"/>
      <c r="G254" s="308"/>
      <c r="H254" s="309"/>
      <c r="I254" s="308"/>
      <c r="J254" s="308"/>
      <c r="K254" s="310"/>
      <c r="L254" s="311"/>
      <c r="M254" s="670"/>
      <c r="N254" s="628"/>
      <c r="O254" s="628"/>
      <c r="P254" s="256"/>
      <c r="Q254" s="326"/>
      <c r="R254" s="316"/>
      <c r="S254" s="315"/>
      <c r="T254" s="258"/>
    </row>
    <row r="255" spans="1:20" s="259" customFormat="1" ht="31.5" customHeight="1" thickTop="1">
      <c r="A255" s="255">
        <f>VLOOKUP(M255,Produit,2)</f>
        <v>0</v>
      </c>
      <c r="B255" s="819">
        <f>VLOOKUP(M255,Produit,4)</f>
        <v>0</v>
      </c>
      <c r="C255" s="819" t="e">
        <f>VLOOKUP(Q255,Produit,4)</f>
        <v>#DIV/0!</v>
      </c>
      <c r="D255" s="819">
        <f>VLOOKUP(R255,Produit,4)</f>
        <v>0</v>
      </c>
      <c r="E255" s="819"/>
      <c r="F255" s="819" t="e">
        <f>VLOOKUP(#REF!,Produit,4)</f>
        <v>#REF!</v>
      </c>
      <c r="G255" s="304">
        <f>IF(N255&lt;&gt;0,N255*VLOOKUP(M255,Produit,9),T255*VLOOKUP(M255,Produit,9))</f>
        <v>0</v>
      </c>
      <c r="H255" s="305">
        <f>VLOOKUP(M255,Produit,6)</f>
        <v>0</v>
      </c>
      <c r="I255" s="304">
        <f>IF(VLOOKUP(M255,Produit,32)&lt;&gt;0,VLOOKUP(M255,Produit,32),VLOOKUP(M255,Produit,36))</f>
        <v>0</v>
      </c>
      <c r="J255" s="304">
        <f>IF(G255&lt;0.001,0,G255*I255)</f>
        <v>0</v>
      </c>
      <c r="K255" s="306">
        <f>VLOOKUP(M255,Produit,11)</f>
        <v>0</v>
      </c>
      <c r="L255" s="307">
        <f>IF(G255&lt;0.001,0,J255+(J255*K255))</f>
        <v>0</v>
      </c>
      <c r="M255" s="670"/>
      <c r="N255" s="628"/>
      <c r="O255" s="628"/>
      <c r="P255" s="256">
        <f>VLOOKUP(M255,Produit,10)</f>
        <v>0</v>
      </c>
      <c r="Q255" s="326" t="e">
        <f>IF(N255&lt;&gt;0,N255/VLOOKUP(M255,Produit,10),T255/VLOOKUP(M255,Produit,10))</f>
        <v>#DIV/0!</v>
      </c>
      <c r="R255" s="316"/>
      <c r="S255" s="315">
        <f>IF(AND(M255&lt;&gt;0,O255&lt;&gt;0),O255/VLOOKUP(M255,Produit,9),0)</f>
        <v>0</v>
      </c>
      <c r="T255" s="315">
        <f t="shared" si="0"/>
        <v>0</v>
      </c>
    </row>
    <row r="256" spans="1:20" s="259" customFormat="1" ht="11.25" thickBot="1">
      <c r="A256" s="125">
        <f>VLOOKUP(M255,Produit,3)</f>
        <v>0</v>
      </c>
      <c r="B256" s="722" t="str">
        <f>CONCATENATE(IF(VLOOKUP(M255,Produit,9)=0,"","› "),IF(VLOOKUP(M255,Produit,9)=0,"",IF(N255&lt;&gt;0,N255,T255))," ",IF(VLOOKUP(M255,Produit,9)=0,"",VLOOKUP(M255,Produit,7)),IF(VLOOKUP(M255,Produit,9)=0,""," de "),IF(VLOOKUP(M255,Produit,9)=0,"",VLOOKUP(M255,Produit,9))," ",IF(VLOOKUP(M255,Produit,9)=0,"",VLOOKUP(M255,Produit,6)),IF(VLOOKUP(M255,Produit,9)=0,""," correspond(ent) à "),IF(VLOOKUP(M255,Produit,9)=0,"",IF(N255&lt;&gt;0,N255*VLOOKUP(M255,Produit,9),T255*VLOOKUP(M255,Produit,9)))," ",IF(VLOOKUP(M255,Produit,9)=0,"",VLOOKUP(M255,Produit,6)),IF(VLOOKUP(M255,Produit,9)=0,"","."))</f>
        <v xml:space="preserve">   </v>
      </c>
      <c r="C256" s="722"/>
      <c r="D256" s="722"/>
      <c r="E256" s="722"/>
      <c r="F256" s="722"/>
      <c r="G256" s="308"/>
      <c r="H256" s="309"/>
      <c r="I256" s="308"/>
      <c r="J256" s="308"/>
      <c r="K256" s="310"/>
      <c r="L256" s="311"/>
      <c r="M256" s="670"/>
      <c r="N256" s="628"/>
      <c r="O256" s="628"/>
      <c r="P256" s="256"/>
      <c r="Q256" s="326"/>
      <c r="R256" s="316"/>
      <c r="S256" s="315"/>
      <c r="T256" s="258"/>
    </row>
    <row r="257" spans="1:20" s="259" customFormat="1" ht="31.5" customHeight="1" thickTop="1">
      <c r="A257" s="255">
        <f>VLOOKUP(M257,Produit,2)</f>
        <v>0</v>
      </c>
      <c r="B257" s="819">
        <f>VLOOKUP(M257,Produit,4)</f>
        <v>0</v>
      </c>
      <c r="C257" s="819" t="e">
        <f>VLOOKUP(Q257,Produit,4)</f>
        <v>#DIV/0!</v>
      </c>
      <c r="D257" s="819">
        <f>VLOOKUP(R257,Produit,4)</f>
        <v>0</v>
      </c>
      <c r="E257" s="819"/>
      <c r="F257" s="819" t="e">
        <f>VLOOKUP(#REF!,Produit,4)</f>
        <v>#REF!</v>
      </c>
      <c r="G257" s="304">
        <f>IF(N257&lt;&gt;0,N257*VLOOKUP(M257,Produit,9),T257*VLOOKUP(M257,Produit,9))</f>
        <v>0</v>
      </c>
      <c r="H257" s="305">
        <f>VLOOKUP(M257,Produit,6)</f>
        <v>0</v>
      </c>
      <c r="I257" s="304">
        <f>IF(VLOOKUP(M257,Produit,32)&lt;&gt;0,VLOOKUP(M257,Produit,32),VLOOKUP(M257,Produit,36))</f>
        <v>0</v>
      </c>
      <c r="J257" s="304">
        <f>IF(G257&lt;0.001,0,G257*I257)</f>
        <v>0</v>
      </c>
      <c r="K257" s="306">
        <f>VLOOKUP(M257,Produit,11)</f>
        <v>0</v>
      </c>
      <c r="L257" s="307">
        <f>IF(G257&lt;0.001,0,J257+(J257*K257))</f>
        <v>0</v>
      </c>
      <c r="M257" s="670"/>
      <c r="N257" s="628"/>
      <c r="O257" s="628"/>
      <c r="P257" s="256">
        <f>VLOOKUP(M257,Produit,10)</f>
        <v>0</v>
      </c>
      <c r="Q257" s="326" t="e">
        <f>IF(N257&lt;&gt;0,N257/VLOOKUP(M257,Produit,10),T257/VLOOKUP(M257,Produit,10))</f>
        <v>#DIV/0!</v>
      </c>
      <c r="R257" s="316"/>
      <c r="S257" s="315">
        <f>IF(AND(M257&lt;&gt;0,O257&lt;&gt;0),O257/VLOOKUP(M257,Produit,9),0)</f>
        <v>0</v>
      </c>
      <c r="T257" s="315">
        <f t="shared" si="0"/>
        <v>0</v>
      </c>
    </row>
    <row r="258" spans="1:20" s="259" customFormat="1" ht="11.25" thickBot="1">
      <c r="A258" s="125">
        <f>VLOOKUP(M257,Produit,3)</f>
        <v>0</v>
      </c>
      <c r="B258" s="722" t="str">
        <f>CONCATENATE(IF(VLOOKUP(M257,Produit,9)=0,"","› "),IF(VLOOKUP(M257,Produit,9)=0,"",IF(N257&lt;&gt;0,N257,T257))," ",IF(VLOOKUP(M257,Produit,9)=0,"",VLOOKUP(M257,Produit,7)),IF(VLOOKUP(M257,Produit,9)=0,""," de "),IF(VLOOKUP(M257,Produit,9)=0,"",VLOOKUP(M257,Produit,9))," ",IF(VLOOKUP(M257,Produit,9)=0,"",VLOOKUP(M257,Produit,6)),IF(VLOOKUP(M257,Produit,9)=0,""," correspond(ent) à "),IF(VLOOKUP(M257,Produit,9)=0,"",IF(N257&lt;&gt;0,N257*VLOOKUP(M257,Produit,9),T257*VLOOKUP(M257,Produit,9)))," ",IF(VLOOKUP(M257,Produit,9)=0,"",VLOOKUP(M257,Produit,6)),IF(VLOOKUP(M257,Produit,9)=0,"","."))</f>
        <v xml:space="preserve">   </v>
      </c>
      <c r="C258" s="722"/>
      <c r="D258" s="722"/>
      <c r="E258" s="722"/>
      <c r="F258" s="722"/>
      <c r="G258" s="308"/>
      <c r="H258" s="309"/>
      <c r="I258" s="308"/>
      <c r="J258" s="308"/>
      <c r="K258" s="310"/>
      <c r="L258" s="311"/>
      <c r="M258" s="670"/>
      <c r="N258" s="628"/>
      <c r="O258" s="628"/>
      <c r="P258" s="256"/>
      <c r="Q258" s="326"/>
      <c r="R258" s="316"/>
      <c r="S258" s="315"/>
      <c r="T258" s="258"/>
    </row>
    <row r="259" spans="1:20" s="259" customFormat="1" ht="31.5" customHeight="1" thickTop="1">
      <c r="A259" s="255">
        <f>VLOOKUP(M259,Produit,2)</f>
        <v>0</v>
      </c>
      <c r="B259" s="819">
        <f>VLOOKUP(M259,Produit,4)</f>
        <v>0</v>
      </c>
      <c r="C259" s="819" t="e">
        <f>VLOOKUP(Q259,Produit,4)</f>
        <v>#DIV/0!</v>
      </c>
      <c r="D259" s="819">
        <f>VLOOKUP(R259,Produit,4)</f>
        <v>0</v>
      </c>
      <c r="E259" s="819"/>
      <c r="F259" s="819" t="e">
        <f>VLOOKUP(#REF!,Produit,4)</f>
        <v>#REF!</v>
      </c>
      <c r="G259" s="304">
        <f>IF(N259&lt;&gt;0,N259*VLOOKUP(M259,Produit,9),T259*VLOOKUP(M259,Produit,9))</f>
        <v>0</v>
      </c>
      <c r="H259" s="305">
        <f>VLOOKUP(M259,Produit,6)</f>
        <v>0</v>
      </c>
      <c r="I259" s="304">
        <f>IF(VLOOKUP(M259,Produit,32)&lt;&gt;0,VLOOKUP(M259,Produit,32),VLOOKUP(M259,Produit,36))</f>
        <v>0</v>
      </c>
      <c r="J259" s="304">
        <f>IF(G259&lt;0.001,0,G259*I259)</f>
        <v>0</v>
      </c>
      <c r="K259" s="306">
        <f>VLOOKUP(M259,Produit,11)</f>
        <v>0</v>
      </c>
      <c r="L259" s="307">
        <f>IF(G259&lt;0.001,0,J259+(J259*K259))</f>
        <v>0</v>
      </c>
      <c r="M259" s="670"/>
      <c r="N259" s="628"/>
      <c r="O259" s="628"/>
      <c r="P259" s="256">
        <f>VLOOKUP(M259,Produit,10)</f>
        <v>0</v>
      </c>
      <c r="Q259" s="326" t="e">
        <f>IF(N259&lt;&gt;0,N259/VLOOKUP(M259,Produit,10),T259/VLOOKUP(M259,Produit,10))</f>
        <v>#DIV/0!</v>
      </c>
      <c r="R259" s="316"/>
      <c r="S259" s="315">
        <f>IF(AND(M259&lt;&gt;0,O259&lt;&gt;0),O259/VLOOKUP(M259,Produit,9),0)</f>
        <v>0</v>
      </c>
      <c r="T259" s="315">
        <f t="shared" si="0"/>
        <v>0</v>
      </c>
    </row>
    <row r="260" spans="1:20" s="259" customFormat="1" ht="11.25" thickBot="1">
      <c r="A260" s="125">
        <f>VLOOKUP(M259,Produit,3)</f>
        <v>0</v>
      </c>
      <c r="B260" s="722" t="str">
        <f>CONCATENATE(IF(VLOOKUP(M259,Produit,9)=0,"","› "),IF(VLOOKUP(M259,Produit,9)=0,"",IF(N259&lt;&gt;0,N259,T259))," ",IF(VLOOKUP(M259,Produit,9)=0,"",VLOOKUP(M259,Produit,7)),IF(VLOOKUP(M259,Produit,9)=0,""," de "),IF(VLOOKUP(M259,Produit,9)=0,"",VLOOKUP(M259,Produit,9))," ",IF(VLOOKUP(M259,Produit,9)=0,"",VLOOKUP(M259,Produit,6)),IF(VLOOKUP(M259,Produit,9)=0,""," correspond(ent) à "),IF(VLOOKUP(M259,Produit,9)=0,"",IF(N259&lt;&gt;0,N259*VLOOKUP(M259,Produit,9),T259*VLOOKUP(M259,Produit,9)))," ",IF(VLOOKUP(M259,Produit,9)=0,"",VLOOKUP(M259,Produit,6)),IF(VLOOKUP(M259,Produit,9)=0,"","."))</f>
        <v xml:space="preserve">   </v>
      </c>
      <c r="C260" s="722"/>
      <c r="D260" s="722"/>
      <c r="E260" s="722"/>
      <c r="F260" s="722"/>
      <c r="G260" s="308"/>
      <c r="H260" s="309"/>
      <c r="I260" s="308"/>
      <c r="J260" s="308"/>
      <c r="K260" s="310"/>
      <c r="L260" s="311"/>
      <c r="M260" s="670"/>
      <c r="N260" s="628"/>
      <c r="O260" s="628"/>
      <c r="P260" s="256"/>
      <c r="Q260" s="326"/>
      <c r="R260" s="316"/>
      <c r="S260" s="315"/>
      <c r="T260" s="258"/>
    </row>
    <row r="261" spans="1:20" s="259" customFormat="1" ht="31.5" customHeight="1" thickTop="1">
      <c r="A261" s="255">
        <f>VLOOKUP(M261,Produit,2)</f>
        <v>0</v>
      </c>
      <c r="B261" s="819">
        <f>VLOOKUP(M261,Produit,4)</f>
        <v>0</v>
      </c>
      <c r="C261" s="819" t="e">
        <f>VLOOKUP(Q261,Produit,4)</f>
        <v>#DIV/0!</v>
      </c>
      <c r="D261" s="819">
        <f>VLOOKUP(R261,Produit,4)</f>
        <v>0</v>
      </c>
      <c r="E261" s="819"/>
      <c r="F261" s="819" t="e">
        <f>VLOOKUP(#REF!,Produit,4)</f>
        <v>#REF!</v>
      </c>
      <c r="G261" s="304">
        <f>IF(N261&lt;&gt;0,N261*VLOOKUP(M261,Produit,9),T261*VLOOKUP(M261,Produit,9))</f>
        <v>0</v>
      </c>
      <c r="H261" s="305">
        <f>VLOOKUP(M261,Produit,6)</f>
        <v>0</v>
      </c>
      <c r="I261" s="304">
        <f>IF(VLOOKUP(M261,Produit,32)&lt;&gt;0,VLOOKUP(M261,Produit,32),VLOOKUP(M261,Produit,36))</f>
        <v>0</v>
      </c>
      <c r="J261" s="304">
        <f>IF(G261&lt;0.001,0,G261*I261)</f>
        <v>0</v>
      </c>
      <c r="K261" s="306">
        <f>VLOOKUP(M261,Produit,11)</f>
        <v>0</v>
      </c>
      <c r="L261" s="307">
        <f>IF(G261&lt;0.001,0,J261+(J261*K261))</f>
        <v>0</v>
      </c>
      <c r="M261" s="670"/>
      <c r="N261" s="628"/>
      <c r="O261" s="628"/>
      <c r="P261" s="256">
        <f>VLOOKUP(M261,Produit,10)</f>
        <v>0</v>
      </c>
      <c r="Q261" s="326" t="e">
        <f>IF(N261&lt;&gt;0,N261/VLOOKUP(M261,Produit,10),T261/VLOOKUP(M261,Produit,10))</f>
        <v>#DIV/0!</v>
      </c>
      <c r="R261" s="316"/>
      <c r="S261" s="315">
        <f>IF(AND(M261&lt;&gt;0,O261&lt;&gt;0),O261/VLOOKUP(M261,Produit,9),0)</f>
        <v>0</v>
      </c>
      <c r="T261" s="315">
        <f t="shared" si="0"/>
        <v>0</v>
      </c>
    </row>
    <row r="262" spans="1:20" s="259" customFormat="1" ht="11.25" thickBot="1">
      <c r="A262" s="125">
        <f>VLOOKUP(M261,Produit,3)</f>
        <v>0</v>
      </c>
      <c r="B262" s="722" t="str">
        <f>CONCATENATE(IF(VLOOKUP(M261,Produit,9)=0,"","› "),IF(VLOOKUP(M261,Produit,9)=0,"",IF(N261&lt;&gt;0,N261,T261))," ",IF(VLOOKUP(M261,Produit,9)=0,"",VLOOKUP(M261,Produit,7)),IF(VLOOKUP(M261,Produit,9)=0,""," de "),IF(VLOOKUP(M261,Produit,9)=0,"",VLOOKUP(M261,Produit,9))," ",IF(VLOOKUP(M261,Produit,9)=0,"",VLOOKUP(M261,Produit,6)),IF(VLOOKUP(M261,Produit,9)=0,""," correspond(ent) à "),IF(VLOOKUP(M261,Produit,9)=0,"",IF(N261&lt;&gt;0,N261*VLOOKUP(M261,Produit,9),T261*VLOOKUP(M261,Produit,9)))," ",IF(VLOOKUP(M261,Produit,9)=0,"",VLOOKUP(M261,Produit,6)),IF(VLOOKUP(M261,Produit,9)=0,"","."))</f>
        <v xml:space="preserve">   </v>
      </c>
      <c r="C262" s="722"/>
      <c r="D262" s="722"/>
      <c r="E262" s="722"/>
      <c r="F262" s="722"/>
      <c r="G262" s="308"/>
      <c r="H262" s="309"/>
      <c r="I262" s="308"/>
      <c r="J262" s="308"/>
      <c r="K262" s="310"/>
      <c r="L262" s="311"/>
      <c r="M262" s="670"/>
      <c r="N262" s="628"/>
      <c r="O262" s="628"/>
      <c r="P262" s="256"/>
      <c r="Q262" s="326"/>
      <c r="R262" s="316"/>
      <c r="S262" s="315"/>
      <c r="T262" s="258"/>
    </row>
    <row r="263" spans="1:20" s="259" customFormat="1" ht="31.5" customHeight="1" thickTop="1">
      <c r="A263" s="255">
        <f>VLOOKUP(M263,Produit,2)</f>
        <v>0</v>
      </c>
      <c r="B263" s="819">
        <f>VLOOKUP(M263,Produit,4)</f>
        <v>0</v>
      </c>
      <c r="C263" s="819" t="e">
        <f>VLOOKUP(Q263,Produit,4)</f>
        <v>#DIV/0!</v>
      </c>
      <c r="D263" s="819">
        <f>VLOOKUP(R263,Produit,4)</f>
        <v>0</v>
      </c>
      <c r="E263" s="819"/>
      <c r="F263" s="819" t="e">
        <f>VLOOKUP(#REF!,Produit,4)</f>
        <v>#REF!</v>
      </c>
      <c r="G263" s="304">
        <f>IF(N263&lt;&gt;0,N263*VLOOKUP(M263,Produit,9),T263*VLOOKUP(M263,Produit,9))</f>
        <v>0</v>
      </c>
      <c r="H263" s="305">
        <f>VLOOKUP(M263,Produit,6)</f>
        <v>0</v>
      </c>
      <c r="I263" s="304">
        <f>IF(VLOOKUP(M263,Produit,32)&lt;&gt;0,VLOOKUP(M263,Produit,32),VLOOKUP(M263,Produit,36))</f>
        <v>0</v>
      </c>
      <c r="J263" s="304">
        <f>IF(G263&lt;0.001,0,G263*I263)</f>
        <v>0</v>
      </c>
      <c r="K263" s="306">
        <f>VLOOKUP(M263,Produit,11)</f>
        <v>0</v>
      </c>
      <c r="L263" s="307">
        <f>IF(G263&lt;0.001,0,J263+(J263*K263))</f>
        <v>0</v>
      </c>
      <c r="M263" s="670"/>
      <c r="N263" s="628"/>
      <c r="O263" s="628"/>
      <c r="P263" s="256">
        <f>VLOOKUP(M263,Produit,10)</f>
        <v>0</v>
      </c>
      <c r="Q263" s="326" t="e">
        <f>IF(N263&lt;&gt;0,N263/VLOOKUP(M263,Produit,10),T263/VLOOKUP(M263,Produit,10))</f>
        <v>#DIV/0!</v>
      </c>
      <c r="R263" s="316"/>
      <c r="S263" s="315">
        <f>IF(AND(M263&lt;&gt;0,O263&lt;&gt;0),O263/VLOOKUP(M263,Produit,9),0)</f>
        <v>0</v>
      </c>
      <c r="T263" s="315">
        <f t="shared" si="0"/>
        <v>0</v>
      </c>
    </row>
    <row r="264" spans="1:20" s="259" customFormat="1" ht="11.25" thickBot="1">
      <c r="A264" s="125">
        <f>VLOOKUP(M263,Produit,3)</f>
        <v>0</v>
      </c>
      <c r="B264" s="722" t="str">
        <f>CONCATENATE(IF(VLOOKUP(M263,Produit,9)=0,"","› "),IF(VLOOKUP(M263,Produit,9)=0,"",IF(N263&lt;&gt;0,N263,T263))," ",IF(VLOOKUP(M263,Produit,9)=0,"",VLOOKUP(M263,Produit,7)),IF(VLOOKUP(M263,Produit,9)=0,""," de "),IF(VLOOKUP(M263,Produit,9)=0,"",VLOOKUP(M263,Produit,9))," ",IF(VLOOKUP(M263,Produit,9)=0,"",VLOOKUP(M263,Produit,6)),IF(VLOOKUP(M263,Produit,9)=0,""," correspond(ent) à "),IF(VLOOKUP(M263,Produit,9)=0,"",IF(N263&lt;&gt;0,N263*VLOOKUP(M263,Produit,9),T263*VLOOKUP(M263,Produit,9)))," ",IF(VLOOKUP(M263,Produit,9)=0,"",VLOOKUP(M263,Produit,6)),IF(VLOOKUP(M263,Produit,9)=0,"","."))</f>
        <v xml:space="preserve">   </v>
      </c>
      <c r="C264" s="722"/>
      <c r="D264" s="722"/>
      <c r="E264" s="722"/>
      <c r="F264" s="722"/>
      <c r="G264" s="308"/>
      <c r="H264" s="309"/>
      <c r="I264" s="308"/>
      <c r="J264" s="308"/>
      <c r="K264" s="310"/>
      <c r="L264" s="311"/>
      <c r="M264" s="670"/>
      <c r="N264" s="628"/>
      <c r="O264" s="628"/>
      <c r="P264" s="256"/>
      <c r="Q264" s="326"/>
      <c r="R264" s="316"/>
      <c r="S264" s="315"/>
      <c r="T264" s="258"/>
    </row>
    <row r="265" spans="1:20" s="259" customFormat="1" ht="31.5" customHeight="1" thickTop="1">
      <c r="A265" s="255">
        <f>VLOOKUP(M265,Produit,2)</f>
        <v>0</v>
      </c>
      <c r="B265" s="819">
        <f>VLOOKUP(M265,Produit,4)</f>
        <v>0</v>
      </c>
      <c r="C265" s="819" t="e">
        <f>VLOOKUP(Q265,Produit,4)</f>
        <v>#DIV/0!</v>
      </c>
      <c r="D265" s="819">
        <f>VLOOKUP(R265,Produit,4)</f>
        <v>0</v>
      </c>
      <c r="E265" s="819"/>
      <c r="F265" s="819" t="e">
        <f>VLOOKUP(#REF!,Produit,4)</f>
        <v>#REF!</v>
      </c>
      <c r="G265" s="304">
        <f>IF(N265&lt;&gt;0,N265*VLOOKUP(M265,Produit,9),T265*VLOOKUP(M265,Produit,9))</f>
        <v>0</v>
      </c>
      <c r="H265" s="305">
        <f>VLOOKUP(M265,Produit,6)</f>
        <v>0</v>
      </c>
      <c r="I265" s="304">
        <f>IF(VLOOKUP(M265,Produit,32)&lt;&gt;0,VLOOKUP(M265,Produit,32),VLOOKUP(M265,Produit,36))</f>
        <v>0</v>
      </c>
      <c r="J265" s="304">
        <f>IF(G265&lt;0.001,0,G265*I265)</f>
        <v>0</v>
      </c>
      <c r="K265" s="306">
        <f>VLOOKUP(M265,Produit,11)</f>
        <v>0</v>
      </c>
      <c r="L265" s="307">
        <f>IF(G265&lt;0.001,0,J265+(J265*K265))</f>
        <v>0</v>
      </c>
      <c r="M265" s="670"/>
      <c r="N265" s="628"/>
      <c r="O265" s="628"/>
      <c r="P265" s="256">
        <f>VLOOKUP(M265,Produit,10)</f>
        <v>0</v>
      </c>
      <c r="Q265" s="326" t="e">
        <f>IF(N265&lt;&gt;0,N265/VLOOKUP(M265,Produit,10),T265/VLOOKUP(M265,Produit,10))</f>
        <v>#DIV/0!</v>
      </c>
      <c r="R265" s="316"/>
      <c r="S265" s="315">
        <f>IF(AND(M265&lt;&gt;0,O265&lt;&gt;0),O265/VLOOKUP(M265,Produit,9),0)</f>
        <v>0</v>
      </c>
      <c r="T265" s="315">
        <f t="shared" si="0"/>
        <v>0</v>
      </c>
    </row>
    <row r="266" spans="1:20" s="259" customFormat="1" ht="11.25" thickBot="1">
      <c r="A266" s="125">
        <f>VLOOKUP(M265,Produit,3)</f>
        <v>0</v>
      </c>
      <c r="B266" s="722" t="str">
        <f>CONCATENATE(IF(VLOOKUP(M265,Produit,9)=0,"","› "),IF(VLOOKUP(M265,Produit,9)=0,"",IF(N265&lt;&gt;0,N265,T265))," ",IF(VLOOKUP(M265,Produit,9)=0,"",VLOOKUP(M265,Produit,7)),IF(VLOOKUP(M265,Produit,9)=0,""," de "),IF(VLOOKUP(M265,Produit,9)=0,"",VLOOKUP(M265,Produit,9))," ",IF(VLOOKUP(M265,Produit,9)=0,"",VLOOKUP(M265,Produit,6)),IF(VLOOKUP(M265,Produit,9)=0,""," correspond(ent) à "),IF(VLOOKUP(M265,Produit,9)=0,"",IF(N265&lt;&gt;0,N265*VLOOKUP(M265,Produit,9),T265*VLOOKUP(M265,Produit,9)))," ",IF(VLOOKUP(M265,Produit,9)=0,"",VLOOKUP(M265,Produit,6)),IF(VLOOKUP(M265,Produit,9)=0,"","."))</f>
        <v xml:space="preserve">   </v>
      </c>
      <c r="C266" s="722"/>
      <c r="D266" s="722"/>
      <c r="E266" s="722"/>
      <c r="F266" s="722"/>
      <c r="G266" s="308"/>
      <c r="H266" s="309"/>
      <c r="I266" s="308"/>
      <c r="J266" s="308"/>
      <c r="K266" s="310"/>
      <c r="L266" s="311"/>
      <c r="M266" s="670"/>
      <c r="N266" s="628"/>
      <c r="O266" s="628"/>
      <c r="P266" s="256"/>
      <c r="Q266" s="326"/>
      <c r="R266" s="316"/>
      <c r="S266" s="315"/>
      <c r="T266" s="258"/>
    </row>
    <row r="267" spans="1:20" s="259" customFormat="1" ht="31.5" customHeight="1" thickTop="1">
      <c r="A267" s="255">
        <f>VLOOKUP(M267,Produit,2)</f>
        <v>0</v>
      </c>
      <c r="B267" s="819">
        <f>VLOOKUP(M267,Produit,4)</f>
        <v>0</v>
      </c>
      <c r="C267" s="819" t="e">
        <f>VLOOKUP(Q267,Produit,4)</f>
        <v>#DIV/0!</v>
      </c>
      <c r="D267" s="819">
        <f>VLOOKUP(R267,Produit,4)</f>
        <v>0</v>
      </c>
      <c r="E267" s="819"/>
      <c r="F267" s="819" t="e">
        <f>VLOOKUP(#REF!,Produit,4)</f>
        <v>#REF!</v>
      </c>
      <c r="G267" s="304">
        <f>IF(N267&lt;&gt;0,N267*VLOOKUP(M267,Produit,9),T267*VLOOKUP(M267,Produit,9))</f>
        <v>0</v>
      </c>
      <c r="H267" s="305">
        <f>VLOOKUP(M267,Produit,6)</f>
        <v>0</v>
      </c>
      <c r="I267" s="304">
        <f>IF(VLOOKUP(M267,Produit,32)&lt;&gt;0,VLOOKUP(M267,Produit,32),VLOOKUP(M267,Produit,36))</f>
        <v>0</v>
      </c>
      <c r="J267" s="304">
        <f>IF(G267&lt;0.001,0,G267*I267)</f>
        <v>0</v>
      </c>
      <c r="K267" s="306">
        <f>VLOOKUP(M267,Produit,11)</f>
        <v>0</v>
      </c>
      <c r="L267" s="307">
        <f>IF(G267&lt;0.001,0,J267+(J267*K267))</f>
        <v>0</v>
      </c>
      <c r="M267" s="670"/>
      <c r="N267" s="628"/>
      <c r="O267" s="628"/>
      <c r="P267" s="256">
        <f>VLOOKUP(M267,Produit,10)</f>
        <v>0</v>
      </c>
      <c r="Q267" s="326" t="e">
        <f>IF(N267&lt;&gt;0,N267/VLOOKUP(M267,Produit,10),T267/VLOOKUP(M267,Produit,10))</f>
        <v>#DIV/0!</v>
      </c>
      <c r="R267" s="316"/>
      <c r="S267" s="315">
        <f>IF(AND(M267&lt;&gt;0,O267&lt;&gt;0),O267/VLOOKUP(M267,Produit,9),0)</f>
        <v>0</v>
      </c>
      <c r="T267" s="315">
        <f t="shared" si="0"/>
        <v>0</v>
      </c>
    </row>
    <row r="268" spans="1:20" s="259" customFormat="1" ht="11.25" thickBot="1">
      <c r="A268" s="125">
        <f>VLOOKUP(M267,Produit,3)</f>
        <v>0</v>
      </c>
      <c r="B268" s="722" t="str">
        <f>CONCATENATE(IF(VLOOKUP(M267,Produit,9)=0,"","› "),IF(VLOOKUP(M267,Produit,9)=0,"",IF(N267&lt;&gt;0,N267,T267))," ",IF(VLOOKUP(M267,Produit,9)=0,"",VLOOKUP(M267,Produit,7)),IF(VLOOKUP(M267,Produit,9)=0,""," de "),IF(VLOOKUP(M267,Produit,9)=0,"",VLOOKUP(M267,Produit,9))," ",IF(VLOOKUP(M267,Produit,9)=0,"",VLOOKUP(M267,Produit,6)),IF(VLOOKUP(M267,Produit,9)=0,""," correspond(ent) à "),IF(VLOOKUP(M267,Produit,9)=0,"",IF(N267&lt;&gt;0,N267*VLOOKUP(M267,Produit,9),T267*VLOOKUP(M267,Produit,9)))," ",IF(VLOOKUP(M267,Produit,9)=0,"",VLOOKUP(M267,Produit,6)),IF(VLOOKUP(M267,Produit,9)=0,"","."))</f>
        <v xml:space="preserve">   </v>
      </c>
      <c r="C268" s="722"/>
      <c r="D268" s="722"/>
      <c r="E268" s="722"/>
      <c r="F268" s="722"/>
      <c r="G268" s="308"/>
      <c r="H268" s="309"/>
      <c r="I268" s="308"/>
      <c r="J268" s="308"/>
      <c r="K268" s="310"/>
      <c r="L268" s="311"/>
      <c r="M268" s="670"/>
      <c r="N268" s="628"/>
      <c r="O268" s="628"/>
      <c r="P268" s="256"/>
      <c r="Q268" s="326"/>
      <c r="R268" s="316"/>
      <c r="S268" s="315"/>
      <c r="T268" s="258"/>
    </row>
    <row r="269" spans="1:20" s="259" customFormat="1" ht="31.5" customHeight="1" thickTop="1">
      <c r="A269" s="255">
        <f>VLOOKUP(M269,Produit,2)</f>
        <v>0</v>
      </c>
      <c r="B269" s="819">
        <f>VLOOKUP(M269,Produit,4)</f>
        <v>0</v>
      </c>
      <c r="C269" s="819" t="e">
        <f>VLOOKUP(Q269,Produit,4)</f>
        <v>#DIV/0!</v>
      </c>
      <c r="D269" s="819">
        <f>VLOOKUP(R269,Produit,4)</f>
        <v>0</v>
      </c>
      <c r="E269" s="819"/>
      <c r="F269" s="819" t="e">
        <f>VLOOKUP(#REF!,Produit,4)</f>
        <v>#REF!</v>
      </c>
      <c r="G269" s="304">
        <f>IF(N269&lt;&gt;0,N269*VLOOKUP(M269,Produit,9),T269*VLOOKUP(M269,Produit,9))</f>
        <v>0</v>
      </c>
      <c r="H269" s="305">
        <f>VLOOKUP(M269,Produit,6)</f>
        <v>0</v>
      </c>
      <c r="I269" s="304">
        <f>IF(VLOOKUP(M269,Produit,32)&lt;&gt;0,VLOOKUP(M269,Produit,32),VLOOKUP(M269,Produit,36))</f>
        <v>0</v>
      </c>
      <c r="J269" s="304">
        <f>IF(G269&lt;0.001,0,G269*I269)</f>
        <v>0</v>
      </c>
      <c r="K269" s="306">
        <f>VLOOKUP(M269,Produit,11)</f>
        <v>0</v>
      </c>
      <c r="L269" s="307">
        <f>IF(G269&lt;0.001,0,J269+(J269*K269))</f>
        <v>0</v>
      </c>
      <c r="M269" s="670"/>
      <c r="N269" s="628"/>
      <c r="O269" s="628"/>
      <c r="P269" s="256">
        <f>VLOOKUP(M269,Produit,10)</f>
        <v>0</v>
      </c>
      <c r="Q269" s="326" t="e">
        <f>IF(N269&lt;&gt;0,N269/VLOOKUP(M269,Produit,10),T269/VLOOKUP(M269,Produit,10))</f>
        <v>#DIV/0!</v>
      </c>
      <c r="R269" s="316"/>
      <c r="S269" s="315">
        <f>IF(AND(M269&lt;&gt;0,O269&lt;&gt;0),O269/VLOOKUP(M269,Produit,9),0)</f>
        <v>0</v>
      </c>
      <c r="T269" s="315">
        <f t="shared" si="0"/>
        <v>0</v>
      </c>
    </row>
    <row r="270" spans="1:20" s="259" customFormat="1" ht="11.25" thickBot="1">
      <c r="A270" s="125">
        <f>VLOOKUP(M269,Produit,3)</f>
        <v>0</v>
      </c>
      <c r="B270" s="722" t="str">
        <f>CONCATENATE(IF(VLOOKUP(M269,Produit,9)=0,"","› "),IF(VLOOKUP(M269,Produit,9)=0,"",IF(N269&lt;&gt;0,N269,T269))," ",IF(VLOOKUP(M269,Produit,9)=0,"",VLOOKUP(M269,Produit,7)),IF(VLOOKUP(M269,Produit,9)=0,""," de "),IF(VLOOKUP(M269,Produit,9)=0,"",VLOOKUP(M269,Produit,9))," ",IF(VLOOKUP(M269,Produit,9)=0,"",VLOOKUP(M269,Produit,6)),IF(VLOOKUP(M269,Produit,9)=0,""," correspond(ent) à "),IF(VLOOKUP(M269,Produit,9)=0,"",IF(N269&lt;&gt;0,N269*VLOOKUP(M269,Produit,9),T269*VLOOKUP(M269,Produit,9)))," ",IF(VLOOKUP(M269,Produit,9)=0,"",VLOOKUP(M269,Produit,6)),IF(VLOOKUP(M269,Produit,9)=0,"","."))</f>
        <v xml:space="preserve">   </v>
      </c>
      <c r="C270" s="722"/>
      <c r="D270" s="722"/>
      <c r="E270" s="722"/>
      <c r="F270" s="722"/>
      <c r="G270" s="308"/>
      <c r="H270" s="309"/>
      <c r="I270" s="308"/>
      <c r="J270" s="308"/>
      <c r="K270" s="310"/>
      <c r="L270" s="311"/>
      <c r="M270" s="670"/>
      <c r="N270" s="628"/>
      <c r="O270" s="628"/>
      <c r="P270" s="256"/>
      <c r="Q270" s="326"/>
      <c r="R270" s="316"/>
      <c r="S270" s="315"/>
      <c r="T270" s="258"/>
    </row>
    <row r="271" spans="1:20" s="259" customFormat="1" ht="31.5" customHeight="1" thickTop="1">
      <c r="A271" s="255">
        <f>VLOOKUP(M271,Produit,2)</f>
        <v>0</v>
      </c>
      <c r="B271" s="819">
        <f>VLOOKUP(M271,Produit,4)</f>
        <v>0</v>
      </c>
      <c r="C271" s="819" t="e">
        <f>VLOOKUP(Q271,Produit,4)</f>
        <v>#DIV/0!</v>
      </c>
      <c r="D271" s="819">
        <f>VLOOKUP(R271,Produit,4)</f>
        <v>0</v>
      </c>
      <c r="E271" s="819"/>
      <c r="F271" s="819" t="e">
        <f>VLOOKUP(#REF!,Produit,4)</f>
        <v>#REF!</v>
      </c>
      <c r="G271" s="304">
        <f>IF(N271&lt;&gt;0,N271*VLOOKUP(M271,Produit,9),T271*VLOOKUP(M271,Produit,9))</f>
        <v>0</v>
      </c>
      <c r="H271" s="305">
        <f>VLOOKUP(M271,Produit,6)</f>
        <v>0</v>
      </c>
      <c r="I271" s="304">
        <f>IF(VLOOKUP(M271,Produit,32)&lt;&gt;0,VLOOKUP(M271,Produit,32),VLOOKUP(M271,Produit,36))</f>
        <v>0</v>
      </c>
      <c r="J271" s="304">
        <f>IF(G271&lt;0.001,0,G271*I271)</f>
        <v>0</v>
      </c>
      <c r="K271" s="306">
        <f>VLOOKUP(M271,Produit,11)</f>
        <v>0</v>
      </c>
      <c r="L271" s="307">
        <f>IF(G271&lt;0.001,0,J271+(J271*K271))</f>
        <v>0</v>
      </c>
      <c r="M271" s="670"/>
      <c r="N271" s="628"/>
      <c r="O271" s="628"/>
      <c r="P271" s="256">
        <f>VLOOKUP(M271,Produit,10)</f>
        <v>0</v>
      </c>
      <c r="Q271" s="326" t="e">
        <f>IF(N271&lt;&gt;0,N271/VLOOKUP(M271,Produit,10),T271/VLOOKUP(M271,Produit,10))</f>
        <v>#DIV/0!</v>
      </c>
      <c r="R271" s="316"/>
      <c r="S271" s="315">
        <f>IF(AND(M271&lt;&gt;0,O271&lt;&gt;0),O271/VLOOKUP(M271,Produit,9),0)</f>
        <v>0</v>
      </c>
      <c r="T271" s="315">
        <f t="shared" si="0"/>
        <v>0</v>
      </c>
    </row>
    <row r="272" spans="1:20" s="259" customFormat="1" ht="11.25" thickBot="1">
      <c r="A272" s="125">
        <f>VLOOKUP(M271,Produit,3)</f>
        <v>0</v>
      </c>
      <c r="B272" s="722" t="str">
        <f>CONCATENATE(IF(VLOOKUP(M271,Produit,9)=0,"","› "),IF(VLOOKUP(M271,Produit,9)=0,"",IF(N271&lt;&gt;0,N271,T271))," ",IF(VLOOKUP(M271,Produit,9)=0,"",VLOOKUP(M271,Produit,7)),IF(VLOOKUP(M271,Produit,9)=0,""," de "),IF(VLOOKUP(M271,Produit,9)=0,"",VLOOKUP(M271,Produit,9))," ",IF(VLOOKUP(M271,Produit,9)=0,"",VLOOKUP(M271,Produit,6)),IF(VLOOKUP(M271,Produit,9)=0,""," correspond(ent) à "),IF(VLOOKUP(M271,Produit,9)=0,"",IF(N271&lt;&gt;0,N271*VLOOKUP(M271,Produit,9),T271*VLOOKUP(M271,Produit,9)))," ",IF(VLOOKUP(M271,Produit,9)=0,"",VLOOKUP(M271,Produit,6)),IF(VLOOKUP(M271,Produit,9)=0,"","."))</f>
        <v xml:space="preserve">   </v>
      </c>
      <c r="C272" s="722"/>
      <c r="D272" s="722"/>
      <c r="E272" s="722"/>
      <c r="F272" s="722"/>
      <c r="G272" s="308"/>
      <c r="H272" s="309"/>
      <c r="I272" s="308"/>
      <c r="J272" s="308"/>
      <c r="K272" s="310"/>
      <c r="L272" s="311"/>
      <c r="M272" s="670"/>
      <c r="N272" s="628"/>
      <c r="O272" s="628"/>
      <c r="P272" s="256"/>
      <c r="Q272" s="326"/>
      <c r="R272" s="316"/>
      <c r="S272" s="315"/>
      <c r="T272" s="258"/>
    </row>
    <row r="273" spans="1:20" s="259" customFormat="1" ht="31.5" customHeight="1" thickTop="1">
      <c r="A273" s="255">
        <f>VLOOKUP(M273,Produit,2)</f>
        <v>0</v>
      </c>
      <c r="B273" s="819">
        <f>VLOOKUP(M273,Produit,4)</f>
        <v>0</v>
      </c>
      <c r="C273" s="819" t="e">
        <f>VLOOKUP(Q273,Produit,4)</f>
        <v>#DIV/0!</v>
      </c>
      <c r="D273" s="819">
        <f>VLOOKUP(R273,Produit,4)</f>
        <v>0</v>
      </c>
      <c r="E273" s="819"/>
      <c r="F273" s="819" t="e">
        <f>VLOOKUP(#REF!,Produit,4)</f>
        <v>#REF!</v>
      </c>
      <c r="G273" s="304">
        <f>IF(N273&lt;&gt;0,N273*VLOOKUP(M273,Produit,9),T273*VLOOKUP(M273,Produit,9))</f>
        <v>0</v>
      </c>
      <c r="H273" s="305">
        <f>VLOOKUP(M273,Produit,6)</f>
        <v>0</v>
      </c>
      <c r="I273" s="304">
        <f>IF(VLOOKUP(M273,Produit,32)&lt;&gt;0,VLOOKUP(M273,Produit,32),VLOOKUP(M273,Produit,36))</f>
        <v>0</v>
      </c>
      <c r="J273" s="304">
        <f>IF(G273&lt;0.001,0,G273*I273)</f>
        <v>0</v>
      </c>
      <c r="K273" s="306">
        <f>VLOOKUP(M273,Produit,11)</f>
        <v>0</v>
      </c>
      <c r="L273" s="307">
        <f>IF(G273&lt;0.001,0,J273+(J273*K273))</f>
        <v>0</v>
      </c>
      <c r="M273" s="670"/>
      <c r="N273" s="628"/>
      <c r="O273" s="628"/>
      <c r="P273" s="256">
        <f>VLOOKUP(M273,Produit,10)</f>
        <v>0</v>
      </c>
      <c r="Q273" s="326" t="e">
        <f>IF(N273&lt;&gt;0,N273/VLOOKUP(M273,Produit,10),T273/VLOOKUP(M273,Produit,10))</f>
        <v>#DIV/0!</v>
      </c>
      <c r="R273" s="316"/>
      <c r="S273" s="315">
        <f>IF(AND(M273&lt;&gt;0,O273&lt;&gt;0),O273/VLOOKUP(M273,Produit,9),0)</f>
        <v>0</v>
      </c>
      <c r="T273" s="315">
        <f t="shared" si="0"/>
        <v>0</v>
      </c>
    </row>
    <row r="274" spans="1:20" s="259" customFormat="1" ht="11.25" thickBot="1">
      <c r="A274" s="125">
        <f>VLOOKUP(M273,Produit,3)</f>
        <v>0</v>
      </c>
      <c r="B274" s="722" t="str">
        <f>CONCATENATE(IF(VLOOKUP(M273,Produit,9)=0,"","› "),IF(VLOOKUP(M273,Produit,9)=0,"",IF(N273&lt;&gt;0,N273,T273))," ",IF(VLOOKUP(M273,Produit,9)=0,"",VLOOKUP(M273,Produit,7)),IF(VLOOKUP(M273,Produit,9)=0,""," de "),IF(VLOOKUP(M273,Produit,9)=0,"",VLOOKUP(M273,Produit,9))," ",IF(VLOOKUP(M273,Produit,9)=0,"",VLOOKUP(M273,Produit,6)),IF(VLOOKUP(M273,Produit,9)=0,""," correspond(ent) à "),IF(VLOOKUP(M273,Produit,9)=0,"",IF(N273&lt;&gt;0,N273*VLOOKUP(M273,Produit,9),T273*VLOOKUP(M273,Produit,9)))," ",IF(VLOOKUP(M273,Produit,9)=0,"",VLOOKUP(M273,Produit,6)),IF(VLOOKUP(M273,Produit,9)=0,"","."))</f>
        <v xml:space="preserve">   </v>
      </c>
      <c r="C274" s="722"/>
      <c r="D274" s="722"/>
      <c r="E274" s="722"/>
      <c r="F274" s="722"/>
      <c r="G274" s="308"/>
      <c r="H274" s="309"/>
      <c r="I274" s="308"/>
      <c r="J274" s="308"/>
      <c r="K274" s="310"/>
      <c r="L274" s="311"/>
      <c r="M274" s="670"/>
      <c r="N274" s="628"/>
      <c r="O274" s="628"/>
      <c r="P274" s="256"/>
      <c r="Q274" s="326"/>
      <c r="R274" s="316"/>
      <c r="S274" s="315"/>
      <c r="T274" s="258"/>
    </row>
    <row r="275" spans="1:20" s="259" customFormat="1" ht="31.5" customHeight="1" thickTop="1">
      <c r="A275" s="255">
        <f>VLOOKUP(M275,Produit,2)</f>
        <v>0</v>
      </c>
      <c r="B275" s="819">
        <f>VLOOKUP(M275,Produit,4)</f>
        <v>0</v>
      </c>
      <c r="C275" s="819" t="e">
        <f>VLOOKUP(Q275,Produit,4)</f>
        <v>#DIV/0!</v>
      </c>
      <c r="D275" s="819">
        <f>VLOOKUP(R275,Produit,4)</f>
        <v>0</v>
      </c>
      <c r="E275" s="819"/>
      <c r="F275" s="819" t="e">
        <f>VLOOKUP(#REF!,Produit,4)</f>
        <v>#REF!</v>
      </c>
      <c r="G275" s="304">
        <f>IF(N275&lt;&gt;0,N275*VLOOKUP(M275,Produit,9),T275*VLOOKUP(M275,Produit,9))</f>
        <v>0</v>
      </c>
      <c r="H275" s="305">
        <f>VLOOKUP(M275,Produit,6)</f>
        <v>0</v>
      </c>
      <c r="I275" s="304">
        <f>IF(VLOOKUP(M275,Produit,32)&lt;&gt;0,VLOOKUP(M275,Produit,32),VLOOKUP(M275,Produit,36))</f>
        <v>0</v>
      </c>
      <c r="J275" s="304">
        <f>IF(G275&lt;0.001,0,G275*I275)</f>
        <v>0</v>
      </c>
      <c r="K275" s="306">
        <f>VLOOKUP(M275,Produit,11)</f>
        <v>0</v>
      </c>
      <c r="L275" s="307">
        <f>IF(G275&lt;0.001,0,J275+(J275*K275))</f>
        <v>0</v>
      </c>
      <c r="M275" s="670"/>
      <c r="N275" s="628"/>
      <c r="O275" s="628"/>
      <c r="P275" s="256">
        <f>VLOOKUP(M275,Produit,10)</f>
        <v>0</v>
      </c>
      <c r="Q275" s="326" t="e">
        <f>IF(N275&lt;&gt;0,N275/VLOOKUP(M275,Produit,10),T275/VLOOKUP(M275,Produit,10))</f>
        <v>#DIV/0!</v>
      </c>
      <c r="R275" s="316"/>
      <c r="S275" s="315">
        <f>IF(AND(M275&lt;&gt;0,O275&lt;&gt;0),O275/VLOOKUP(M275,Produit,9),0)</f>
        <v>0</v>
      </c>
      <c r="T275" s="315">
        <f t="shared" si="0"/>
        <v>0</v>
      </c>
    </row>
    <row r="276" spans="1:20" s="259" customFormat="1" ht="11.25" thickBot="1">
      <c r="A276" s="125">
        <f>VLOOKUP(M275,Produit,3)</f>
        <v>0</v>
      </c>
      <c r="B276" s="722" t="str">
        <f>CONCATENATE(IF(VLOOKUP(M275,Produit,9)=0,"","› "),IF(VLOOKUP(M275,Produit,9)=0,"",IF(N275&lt;&gt;0,N275,T275))," ",IF(VLOOKUP(M275,Produit,9)=0,"",VLOOKUP(M275,Produit,7)),IF(VLOOKUP(M275,Produit,9)=0,""," de "),IF(VLOOKUP(M275,Produit,9)=0,"",VLOOKUP(M275,Produit,9))," ",IF(VLOOKUP(M275,Produit,9)=0,"",VLOOKUP(M275,Produit,6)),IF(VLOOKUP(M275,Produit,9)=0,""," correspond(ent) à "),IF(VLOOKUP(M275,Produit,9)=0,"",IF(N275&lt;&gt;0,N275*VLOOKUP(M275,Produit,9),T275*VLOOKUP(M275,Produit,9)))," ",IF(VLOOKUP(M275,Produit,9)=0,"",VLOOKUP(M275,Produit,6)),IF(VLOOKUP(M275,Produit,9)=0,"","."))</f>
        <v xml:space="preserve">   </v>
      </c>
      <c r="C276" s="722"/>
      <c r="D276" s="722"/>
      <c r="E276" s="722"/>
      <c r="F276" s="722"/>
      <c r="G276" s="308"/>
      <c r="H276" s="309"/>
      <c r="I276" s="308"/>
      <c r="J276" s="308"/>
      <c r="K276" s="310"/>
      <c r="L276" s="311"/>
      <c r="M276" s="670"/>
      <c r="N276" s="628"/>
      <c r="O276" s="628"/>
      <c r="P276" s="256"/>
      <c r="Q276" s="326"/>
      <c r="R276" s="316"/>
      <c r="S276" s="315"/>
      <c r="T276" s="258"/>
    </row>
    <row r="277" spans="1:20" s="259" customFormat="1" ht="31.5" customHeight="1" thickTop="1">
      <c r="A277" s="255">
        <f>VLOOKUP(M277,Produit,2)</f>
        <v>0</v>
      </c>
      <c r="B277" s="819">
        <f>VLOOKUP(M277,Produit,4)</f>
        <v>0</v>
      </c>
      <c r="C277" s="819" t="e">
        <f>VLOOKUP(Q277,Produit,4)</f>
        <v>#DIV/0!</v>
      </c>
      <c r="D277" s="819">
        <f>VLOOKUP(R277,Produit,4)</f>
        <v>0</v>
      </c>
      <c r="E277" s="819"/>
      <c r="F277" s="819" t="e">
        <f>VLOOKUP(#REF!,Produit,4)</f>
        <v>#REF!</v>
      </c>
      <c r="G277" s="304">
        <f>IF(N277&lt;&gt;0,N277*VLOOKUP(M277,Produit,9),T277*VLOOKUP(M277,Produit,9))</f>
        <v>0</v>
      </c>
      <c r="H277" s="305">
        <f>VLOOKUP(M277,Produit,6)</f>
        <v>0</v>
      </c>
      <c r="I277" s="304">
        <f>IF(VLOOKUP(M277,Produit,32)&lt;&gt;0,VLOOKUP(M277,Produit,32),VLOOKUP(M277,Produit,36))</f>
        <v>0</v>
      </c>
      <c r="J277" s="304">
        <f>IF(G277&lt;0.001,0,G277*I277)</f>
        <v>0</v>
      </c>
      <c r="K277" s="306">
        <f>VLOOKUP(M277,Produit,11)</f>
        <v>0</v>
      </c>
      <c r="L277" s="307">
        <f>IF(G277&lt;0.001,0,J277+(J277*K277))</f>
        <v>0</v>
      </c>
      <c r="M277" s="670"/>
      <c r="N277" s="628"/>
      <c r="O277" s="628"/>
      <c r="P277" s="256">
        <f>VLOOKUP(M277,Produit,10)</f>
        <v>0</v>
      </c>
      <c r="Q277" s="326" t="e">
        <f>IF(N277&lt;&gt;0,N277/VLOOKUP(M277,Produit,10),T277/VLOOKUP(M277,Produit,10))</f>
        <v>#DIV/0!</v>
      </c>
      <c r="R277" s="316"/>
      <c r="S277" s="315">
        <f>IF(AND(M277&lt;&gt;0,O277&lt;&gt;0),O277/VLOOKUP(M277,Produit,9),0)</f>
        <v>0</v>
      </c>
      <c r="T277" s="315">
        <f t="shared" si="0"/>
        <v>0</v>
      </c>
    </row>
    <row r="278" spans="1:20" s="259" customFormat="1" ht="11.25" thickBot="1">
      <c r="A278" s="125">
        <f>VLOOKUP(M277,Produit,3)</f>
        <v>0</v>
      </c>
      <c r="B278" s="722" t="str">
        <f>CONCATENATE(IF(VLOOKUP(M277,Produit,9)=0,"","› "),IF(VLOOKUP(M277,Produit,9)=0,"",IF(N277&lt;&gt;0,N277,T277))," ",IF(VLOOKUP(M277,Produit,9)=0,"",VLOOKUP(M277,Produit,7)),IF(VLOOKUP(M277,Produit,9)=0,""," de "),IF(VLOOKUP(M277,Produit,9)=0,"",VLOOKUP(M277,Produit,9))," ",IF(VLOOKUP(M277,Produit,9)=0,"",VLOOKUP(M277,Produit,6)),IF(VLOOKUP(M277,Produit,9)=0,""," correspond(ent) à "),IF(VLOOKUP(M277,Produit,9)=0,"",IF(N277&lt;&gt;0,N277*VLOOKUP(M277,Produit,9),T277*VLOOKUP(M277,Produit,9)))," ",IF(VLOOKUP(M277,Produit,9)=0,"",VLOOKUP(M277,Produit,6)),IF(VLOOKUP(M277,Produit,9)=0,"","."))</f>
        <v xml:space="preserve">   </v>
      </c>
      <c r="C278" s="722"/>
      <c r="D278" s="722"/>
      <c r="E278" s="722"/>
      <c r="F278" s="722"/>
      <c r="G278" s="308"/>
      <c r="H278" s="309"/>
      <c r="I278" s="308"/>
      <c r="J278" s="308"/>
      <c r="K278" s="310"/>
      <c r="L278" s="311"/>
      <c r="M278" s="670"/>
      <c r="N278" s="628"/>
      <c r="O278" s="628"/>
      <c r="P278" s="256"/>
      <c r="Q278" s="326"/>
      <c r="R278" s="316"/>
      <c r="S278" s="315"/>
      <c r="T278" s="258"/>
    </row>
    <row r="279" spans="1:20" s="259" customFormat="1" ht="31.5" customHeight="1" thickTop="1">
      <c r="A279" s="255">
        <f>VLOOKUP(M279,Produit,2)</f>
        <v>0</v>
      </c>
      <c r="B279" s="819">
        <f>VLOOKUP(M279,Produit,4)</f>
        <v>0</v>
      </c>
      <c r="C279" s="819" t="e">
        <f>VLOOKUP(Q279,Produit,4)</f>
        <v>#DIV/0!</v>
      </c>
      <c r="D279" s="819">
        <f>VLOOKUP(R279,Produit,4)</f>
        <v>0</v>
      </c>
      <c r="E279" s="819"/>
      <c r="F279" s="819" t="e">
        <f>VLOOKUP(#REF!,Produit,4)</f>
        <v>#REF!</v>
      </c>
      <c r="G279" s="304">
        <f>IF(N279&lt;&gt;0,N279*VLOOKUP(M279,Produit,9),T279*VLOOKUP(M279,Produit,9))</f>
        <v>0</v>
      </c>
      <c r="H279" s="305">
        <f>VLOOKUP(M279,Produit,6)</f>
        <v>0</v>
      </c>
      <c r="I279" s="304">
        <f>IF(VLOOKUP(M279,Produit,32)&lt;&gt;0,VLOOKUP(M279,Produit,32),VLOOKUP(M279,Produit,36))</f>
        <v>0</v>
      </c>
      <c r="J279" s="304">
        <f>IF(G279&lt;0.001,0,G279*I279)</f>
        <v>0</v>
      </c>
      <c r="K279" s="306">
        <f>VLOOKUP(M279,Produit,11)</f>
        <v>0</v>
      </c>
      <c r="L279" s="307">
        <f>IF(G279&lt;0.001,0,J279+(J279*K279))</f>
        <v>0</v>
      </c>
      <c r="M279" s="670"/>
      <c r="N279" s="628"/>
      <c r="O279" s="628"/>
      <c r="P279" s="256">
        <f>VLOOKUP(M279,Produit,10)</f>
        <v>0</v>
      </c>
      <c r="Q279" s="326" t="e">
        <f>IF(N279&lt;&gt;0,N279/VLOOKUP(M279,Produit,10),T279/VLOOKUP(M279,Produit,10))</f>
        <v>#DIV/0!</v>
      </c>
      <c r="R279" s="316"/>
      <c r="S279" s="315">
        <f>IF(AND(M279&lt;&gt;0,O279&lt;&gt;0),O279/VLOOKUP(M279,Produit,9),0)</f>
        <v>0</v>
      </c>
      <c r="T279" s="315">
        <f t="shared" si="0"/>
        <v>0</v>
      </c>
    </row>
    <row r="280" spans="1:20" s="259" customFormat="1" ht="11.25" thickBot="1">
      <c r="A280" s="125">
        <f>VLOOKUP(M279,Produit,3)</f>
        <v>0</v>
      </c>
      <c r="B280" s="722" t="str">
        <f>CONCATENATE(IF(VLOOKUP(M279,Produit,9)=0,"","› "),IF(VLOOKUP(M279,Produit,9)=0,"",IF(N279&lt;&gt;0,N279,T279))," ",IF(VLOOKUP(M279,Produit,9)=0,"",VLOOKUP(M279,Produit,7)),IF(VLOOKUP(M279,Produit,9)=0,""," de "),IF(VLOOKUP(M279,Produit,9)=0,"",VLOOKUP(M279,Produit,9))," ",IF(VLOOKUP(M279,Produit,9)=0,"",VLOOKUP(M279,Produit,6)),IF(VLOOKUP(M279,Produit,9)=0,""," correspond(ent) à "),IF(VLOOKUP(M279,Produit,9)=0,"",IF(N279&lt;&gt;0,N279*VLOOKUP(M279,Produit,9),T279*VLOOKUP(M279,Produit,9)))," ",IF(VLOOKUP(M279,Produit,9)=0,"",VLOOKUP(M279,Produit,6)),IF(VLOOKUP(M279,Produit,9)=0,"","."))</f>
        <v xml:space="preserve">   </v>
      </c>
      <c r="C280" s="722"/>
      <c r="D280" s="722"/>
      <c r="E280" s="722"/>
      <c r="F280" s="722"/>
      <c r="G280" s="308"/>
      <c r="H280" s="309"/>
      <c r="I280" s="308"/>
      <c r="J280" s="308"/>
      <c r="K280" s="310"/>
      <c r="L280" s="311"/>
      <c r="M280" s="670"/>
      <c r="N280" s="628"/>
      <c r="O280" s="628"/>
      <c r="P280" s="256"/>
      <c r="Q280" s="326"/>
      <c r="R280" s="316"/>
      <c r="S280" s="315"/>
      <c r="T280" s="258"/>
    </row>
    <row r="281" spans="1:20" s="259" customFormat="1" ht="31.5" customHeight="1" thickTop="1">
      <c r="A281" s="255">
        <f>VLOOKUP(M281,Produit,2)</f>
        <v>0</v>
      </c>
      <c r="B281" s="819">
        <f>VLOOKUP(M281,Produit,4)</f>
        <v>0</v>
      </c>
      <c r="C281" s="819" t="e">
        <f>VLOOKUP(Q281,Produit,4)</f>
        <v>#DIV/0!</v>
      </c>
      <c r="D281" s="819">
        <f>VLOOKUP(R281,Produit,4)</f>
        <v>0</v>
      </c>
      <c r="E281" s="819"/>
      <c r="F281" s="819" t="e">
        <f>VLOOKUP(#REF!,Produit,4)</f>
        <v>#REF!</v>
      </c>
      <c r="G281" s="304">
        <f>IF(N281&lt;&gt;0,N281*VLOOKUP(M281,Produit,9),T281*VLOOKUP(M281,Produit,9))</f>
        <v>0</v>
      </c>
      <c r="H281" s="305">
        <f>VLOOKUP(M281,Produit,6)</f>
        <v>0</v>
      </c>
      <c r="I281" s="304">
        <f>IF(VLOOKUP(M281,Produit,32)&lt;&gt;0,VLOOKUP(M281,Produit,32),VLOOKUP(M281,Produit,36))</f>
        <v>0</v>
      </c>
      <c r="J281" s="304">
        <f>IF(G281&lt;0.001,0,G281*I281)</f>
        <v>0</v>
      </c>
      <c r="K281" s="306">
        <f>VLOOKUP(M281,Produit,11)</f>
        <v>0</v>
      </c>
      <c r="L281" s="307">
        <f>IF(G281&lt;0.001,0,J281+(J281*K281))</f>
        <v>0</v>
      </c>
      <c r="M281" s="670"/>
      <c r="N281" s="628"/>
      <c r="O281" s="628"/>
      <c r="P281" s="256">
        <f>VLOOKUP(M281,Produit,10)</f>
        <v>0</v>
      </c>
      <c r="Q281" s="326" t="e">
        <f>IF(N281&lt;&gt;0,N281/VLOOKUP(M281,Produit,10),T281/VLOOKUP(M281,Produit,10))</f>
        <v>#DIV/0!</v>
      </c>
      <c r="R281" s="316"/>
      <c r="S281" s="315">
        <f>IF(AND(M281&lt;&gt;0,O281&lt;&gt;0),O281/VLOOKUP(M281,Produit,9),0)</f>
        <v>0</v>
      </c>
      <c r="T281" s="315">
        <f t="shared" si="0"/>
        <v>0</v>
      </c>
    </row>
    <row r="282" spans="1:20" s="259" customFormat="1" ht="11.25" thickBot="1">
      <c r="A282" s="125">
        <f>VLOOKUP(M281,Produit,3)</f>
        <v>0</v>
      </c>
      <c r="B282" s="722" t="str">
        <f>CONCATENATE(IF(VLOOKUP(M281,Produit,9)=0,"","› "),IF(VLOOKUP(M281,Produit,9)=0,"",IF(N281&lt;&gt;0,N281,T281))," ",IF(VLOOKUP(M281,Produit,9)=0,"",VLOOKUP(M281,Produit,7)),IF(VLOOKUP(M281,Produit,9)=0,""," de "),IF(VLOOKUP(M281,Produit,9)=0,"",VLOOKUP(M281,Produit,9))," ",IF(VLOOKUP(M281,Produit,9)=0,"",VLOOKUP(M281,Produit,6)),IF(VLOOKUP(M281,Produit,9)=0,""," correspond(ent) à "),IF(VLOOKUP(M281,Produit,9)=0,"",IF(N281&lt;&gt;0,N281*VLOOKUP(M281,Produit,9),T281*VLOOKUP(M281,Produit,9)))," ",IF(VLOOKUP(M281,Produit,9)=0,"",VLOOKUP(M281,Produit,6)),IF(VLOOKUP(M281,Produit,9)=0,"","."))</f>
        <v xml:space="preserve">   </v>
      </c>
      <c r="C282" s="722"/>
      <c r="D282" s="722"/>
      <c r="E282" s="722"/>
      <c r="F282" s="722"/>
      <c r="G282" s="308"/>
      <c r="H282" s="309"/>
      <c r="I282" s="308"/>
      <c r="J282" s="308"/>
      <c r="K282" s="310"/>
      <c r="L282" s="311"/>
      <c r="M282" s="670"/>
      <c r="N282" s="628"/>
      <c r="O282" s="628"/>
      <c r="P282" s="256"/>
      <c r="Q282" s="326"/>
      <c r="R282" s="316"/>
      <c r="S282" s="315"/>
      <c r="T282" s="258"/>
    </row>
    <row r="283" spans="1:20" s="259" customFormat="1" ht="31.5" customHeight="1" thickTop="1">
      <c r="A283" s="255">
        <f>VLOOKUP(M283,Produit,2)</f>
        <v>0</v>
      </c>
      <c r="B283" s="819">
        <f>VLOOKUP(M283,Produit,4)</f>
        <v>0</v>
      </c>
      <c r="C283" s="819" t="e">
        <f>VLOOKUP(Q283,Produit,4)</f>
        <v>#DIV/0!</v>
      </c>
      <c r="D283" s="819">
        <f>VLOOKUP(R283,Produit,4)</f>
        <v>0</v>
      </c>
      <c r="E283" s="819"/>
      <c r="F283" s="819" t="e">
        <f>VLOOKUP(#REF!,Produit,4)</f>
        <v>#REF!</v>
      </c>
      <c r="G283" s="304">
        <f>IF(N283&lt;&gt;0,N283*VLOOKUP(M283,Produit,9),T283*VLOOKUP(M283,Produit,9))</f>
        <v>0</v>
      </c>
      <c r="H283" s="305">
        <f>VLOOKUP(M283,Produit,6)</f>
        <v>0</v>
      </c>
      <c r="I283" s="304">
        <f>IF(VLOOKUP(M283,Produit,32)&lt;&gt;0,VLOOKUP(M283,Produit,32),VLOOKUP(M283,Produit,36))</f>
        <v>0</v>
      </c>
      <c r="J283" s="304">
        <f>IF(G283&lt;0.001,0,G283*I283)</f>
        <v>0</v>
      </c>
      <c r="K283" s="306">
        <f>VLOOKUP(M283,Produit,11)</f>
        <v>0</v>
      </c>
      <c r="L283" s="307">
        <f>IF(G283&lt;0.001,0,J283+(J283*K283))</f>
        <v>0</v>
      </c>
      <c r="M283" s="670"/>
      <c r="N283" s="628"/>
      <c r="O283" s="628"/>
      <c r="P283" s="256">
        <f>VLOOKUP(M283,Produit,10)</f>
        <v>0</v>
      </c>
      <c r="Q283" s="326" t="e">
        <f>IF(N283&lt;&gt;0,N283/VLOOKUP(M283,Produit,10),T283/VLOOKUP(M283,Produit,10))</f>
        <v>#DIV/0!</v>
      </c>
      <c r="R283" s="316"/>
      <c r="S283" s="315">
        <f>IF(AND(M283&lt;&gt;0,O283&lt;&gt;0),O283/VLOOKUP(M283,Produit,9),0)</f>
        <v>0</v>
      </c>
      <c r="T283" s="315">
        <f t="shared" si="0"/>
        <v>0</v>
      </c>
    </row>
    <row r="284" spans="1:20" s="259" customFormat="1" ht="11.25" thickBot="1">
      <c r="A284" s="125">
        <f>VLOOKUP(M283,Produit,3)</f>
        <v>0</v>
      </c>
      <c r="B284" s="722" t="str">
        <f>CONCATENATE(IF(VLOOKUP(M283,Produit,9)=0,"","› "),IF(VLOOKUP(M283,Produit,9)=0,"",IF(N283&lt;&gt;0,N283,T283))," ",IF(VLOOKUP(M283,Produit,9)=0,"",VLOOKUP(M283,Produit,7)),IF(VLOOKUP(M283,Produit,9)=0,""," de "),IF(VLOOKUP(M283,Produit,9)=0,"",VLOOKUP(M283,Produit,9))," ",IF(VLOOKUP(M283,Produit,9)=0,"",VLOOKUP(M283,Produit,6)),IF(VLOOKUP(M283,Produit,9)=0,""," correspond(ent) à "),IF(VLOOKUP(M283,Produit,9)=0,"",IF(N283&lt;&gt;0,N283*VLOOKUP(M283,Produit,9),T283*VLOOKUP(M283,Produit,9)))," ",IF(VLOOKUP(M283,Produit,9)=0,"",VLOOKUP(M283,Produit,6)),IF(VLOOKUP(M283,Produit,9)=0,"","."))</f>
        <v xml:space="preserve">   </v>
      </c>
      <c r="C284" s="722"/>
      <c r="D284" s="722"/>
      <c r="E284" s="722"/>
      <c r="F284" s="722"/>
      <c r="G284" s="308"/>
      <c r="H284" s="309"/>
      <c r="I284" s="308"/>
      <c r="J284" s="308"/>
      <c r="K284" s="310"/>
      <c r="L284" s="311"/>
      <c r="M284" s="670"/>
      <c r="N284" s="628"/>
      <c r="O284" s="628"/>
      <c r="P284" s="256"/>
      <c r="Q284" s="326"/>
      <c r="R284" s="316"/>
      <c r="S284" s="315"/>
      <c r="T284" s="258"/>
    </row>
    <row r="285" spans="1:20" s="259" customFormat="1" ht="31.5" customHeight="1" thickTop="1">
      <c r="A285" s="255">
        <f>VLOOKUP(M285,Produit,2)</f>
        <v>0</v>
      </c>
      <c r="B285" s="819">
        <f>VLOOKUP(M285,Produit,4)</f>
        <v>0</v>
      </c>
      <c r="C285" s="819" t="e">
        <f>VLOOKUP(Q285,Produit,4)</f>
        <v>#DIV/0!</v>
      </c>
      <c r="D285" s="819">
        <f>VLOOKUP(R285,Produit,4)</f>
        <v>0</v>
      </c>
      <c r="E285" s="819"/>
      <c r="F285" s="819" t="e">
        <f>VLOOKUP(#REF!,Produit,4)</f>
        <v>#REF!</v>
      </c>
      <c r="G285" s="304">
        <f>IF(N285&lt;&gt;0,N285*VLOOKUP(M285,Produit,9),T285*VLOOKUP(M285,Produit,9))</f>
        <v>0</v>
      </c>
      <c r="H285" s="305">
        <f>VLOOKUP(M285,Produit,6)</f>
        <v>0</v>
      </c>
      <c r="I285" s="304">
        <f>IF(VLOOKUP(M285,Produit,32)&lt;&gt;0,VLOOKUP(M285,Produit,32),VLOOKUP(M285,Produit,36))</f>
        <v>0</v>
      </c>
      <c r="J285" s="304">
        <f>IF(G285&lt;0.001,0,G285*I285)</f>
        <v>0</v>
      </c>
      <c r="K285" s="306">
        <f>VLOOKUP(M285,Produit,11)</f>
        <v>0</v>
      </c>
      <c r="L285" s="307">
        <f>IF(G285&lt;0.001,0,J285+(J285*K285))</f>
        <v>0</v>
      </c>
      <c r="M285" s="670"/>
      <c r="N285" s="628"/>
      <c r="O285" s="628"/>
      <c r="P285" s="256">
        <f>VLOOKUP(M285,Produit,10)</f>
        <v>0</v>
      </c>
      <c r="Q285" s="326" t="e">
        <f>IF(N285&lt;&gt;0,N285/VLOOKUP(M285,Produit,10),T285/VLOOKUP(M285,Produit,10))</f>
        <v>#DIV/0!</v>
      </c>
      <c r="R285" s="316"/>
      <c r="S285" s="315">
        <f>IF(AND(M285&lt;&gt;0,O285&lt;&gt;0),O285/VLOOKUP(M285,Produit,9),0)</f>
        <v>0</v>
      </c>
      <c r="T285" s="315">
        <f t="shared" si="0"/>
        <v>0</v>
      </c>
    </row>
    <row r="286" spans="1:20" s="259" customFormat="1" ht="11.25" thickBot="1">
      <c r="A286" s="125">
        <f>VLOOKUP(M285,Produit,3)</f>
        <v>0</v>
      </c>
      <c r="B286" s="722" t="str">
        <f>CONCATENATE(IF(VLOOKUP(M285,Produit,9)=0,"","› "),IF(VLOOKUP(M285,Produit,9)=0,"",IF(N285&lt;&gt;0,N285,T285))," ",IF(VLOOKUP(M285,Produit,9)=0,"",VLOOKUP(M285,Produit,7)),IF(VLOOKUP(M285,Produit,9)=0,""," de "),IF(VLOOKUP(M285,Produit,9)=0,"",VLOOKUP(M285,Produit,9))," ",IF(VLOOKUP(M285,Produit,9)=0,"",VLOOKUP(M285,Produit,6)),IF(VLOOKUP(M285,Produit,9)=0,""," correspond(ent) à "),IF(VLOOKUP(M285,Produit,9)=0,"",IF(N285&lt;&gt;0,N285*VLOOKUP(M285,Produit,9),T285*VLOOKUP(M285,Produit,9)))," ",IF(VLOOKUP(M285,Produit,9)=0,"",VLOOKUP(M285,Produit,6)),IF(VLOOKUP(M285,Produit,9)=0,"","."))</f>
        <v xml:space="preserve">   </v>
      </c>
      <c r="C286" s="722"/>
      <c r="D286" s="722"/>
      <c r="E286" s="722"/>
      <c r="F286" s="722"/>
      <c r="G286" s="308"/>
      <c r="H286" s="309"/>
      <c r="I286" s="308"/>
      <c r="J286" s="308"/>
      <c r="K286" s="310"/>
      <c r="L286" s="311"/>
      <c r="M286" s="670"/>
      <c r="N286" s="628"/>
      <c r="O286" s="628"/>
      <c r="P286" s="256"/>
      <c r="Q286" s="326"/>
      <c r="R286" s="316"/>
      <c r="S286" s="315"/>
      <c r="T286" s="258"/>
    </row>
    <row r="287" spans="1:20" s="259" customFormat="1" ht="31.5" customHeight="1" thickTop="1">
      <c r="A287" s="255">
        <f>VLOOKUP(M287,Produit,2)</f>
        <v>0</v>
      </c>
      <c r="B287" s="819">
        <f>VLOOKUP(M287,Produit,4)</f>
        <v>0</v>
      </c>
      <c r="C287" s="819" t="e">
        <f>VLOOKUP(Q287,Produit,4)</f>
        <v>#DIV/0!</v>
      </c>
      <c r="D287" s="819">
        <f>VLOOKUP(R287,Produit,4)</f>
        <v>0</v>
      </c>
      <c r="E287" s="819"/>
      <c r="F287" s="819" t="e">
        <f>VLOOKUP(#REF!,Produit,4)</f>
        <v>#REF!</v>
      </c>
      <c r="G287" s="304">
        <f>IF(N287&lt;&gt;0,N287*VLOOKUP(M287,Produit,9),T287*VLOOKUP(M287,Produit,9))</f>
        <v>0</v>
      </c>
      <c r="H287" s="305">
        <f>VLOOKUP(M287,Produit,6)</f>
        <v>0</v>
      </c>
      <c r="I287" s="304">
        <f>IF(VLOOKUP(M287,Produit,32)&lt;&gt;0,VLOOKUP(M287,Produit,32),VLOOKUP(M287,Produit,36))</f>
        <v>0</v>
      </c>
      <c r="J287" s="304">
        <f>IF(G287&lt;0.001,0,G287*I287)</f>
        <v>0</v>
      </c>
      <c r="K287" s="306">
        <f>VLOOKUP(M287,Produit,11)</f>
        <v>0</v>
      </c>
      <c r="L287" s="307">
        <f>IF(G287&lt;0.001,0,J287+(J287*K287))</f>
        <v>0</v>
      </c>
      <c r="M287" s="670"/>
      <c r="N287" s="628"/>
      <c r="O287" s="628"/>
      <c r="P287" s="256">
        <f>VLOOKUP(M287,Produit,10)</f>
        <v>0</v>
      </c>
      <c r="Q287" s="326" t="e">
        <f>IF(N287&lt;&gt;0,N287/VLOOKUP(M287,Produit,10),T287/VLOOKUP(M287,Produit,10))</f>
        <v>#DIV/0!</v>
      </c>
      <c r="R287" s="316"/>
      <c r="S287" s="315">
        <f>IF(AND(M287&lt;&gt;0,O287&lt;&gt;0),O287/VLOOKUP(M287,Produit,9),0)</f>
        <v>0</v>
      </c>
      <c r="T287" s="315">
        <f t="shared" si="0"/>
        <v>0</v>
      </c>
    </row>
    <row r="288" spans="1:20" s="259" customFormat="1" ht="11.25" thickBot="1">
      <c r="A288" s="125">
        <f>VLOOKUP(M287,Produit,3)</f>
        <v>0</v>
      </c>
      <c r="B288" s="722" t="str">
        <f>CONCATENATE(IF(VLOOKUP(M287,Produit,9)=0,"","› "),IF(VLOOKUP(M287,Produit,9)=0,"",IF(N287&lt;&gt;0,N287,T287))," ",IF(VLOOKUP(M287,Produit,9)=0,"",VLOOKUP(M287,Produit,7)),IF(VLOOKUP(M287,Produit,9)=0,""," de "),IF(VLOOKUP(M287,Produit,9)=0,"",VLOOKUP(M287,Produit,9))," ",IF(VLOOKUP(M287,Produit,9)=0,"",VLOOKUP(M287,Produit,6)),IF(VLOOKUP(M287,Produit,9)=0,""," correspond(ent) à "),IF(VLOOKUP(M287,Produit,9)=0,"",IF(N287&lt;&gt;0,N287*VLOOKUP(M287,Produit,9),T287*VLOOKUP(M287,Produit,9)))," ",IF(VLOOKUP(M287,Produit,9)=0,"",VLOOKUP(M287,Produit,6)),IF(VLOOKUP(M287,Produit,9)=0,"","."))</f>
        <v xml:space="preserve">   </v>
      </c>
      <c r="C288" s="722"/>
      <c r="D288" s="722"/>
      <c r="E288" s="722"/>
      <c r="F288" s="722"/>
      <c r="G288" s="308"/>
      <c r="H288" s="309"/>
      <c r="I288" s="308"/>
      <c r="J288" s="308"/>
      <c r="K288" s="310"/>
      <c r="L288" s="311"/>
      <c r="M288" s="670"/>
      <c r="N288" s="628"/>
      <c r="O288" s="628"/>
      <c r="P288" s="256"/>
      <c r="Q288" s="326"/>
      <c r="R288" s="316"/>
      <c r="S288" s="315"/>
      <c r="T288" s="258"/>
    </row>
    <row r="289" spans="1:20" s="259" customFormat="1" ht="31.5" customHeight="1" thickTop="1">
      <c r="A289" s="255">
        <f>VLOOKUP(M289,Produit,2)</f>
        <v>0</v>
      </c>
      <c r="B289" s="819">
        <f>VLOOKUP(M289,Produit,4)</f>
        <v>0</v>
      </c>
      <c r="C289" s="819" t="e">
        <f>VLOOKUP(Q289,Produit,4)</f>
        <v>#DIV/0!</v>
      </c>
      <c r="D289" s="819">
        <f>VLOOKUP(R289,Produit,4)</f>
        <v>0</v>
      </c>
      <c r="E289" s="819"/>
      <c r="F289" s="819" t="e">
        <f>VLOOKUP(#REF!,Produit,4)</f>
        <v>#REF!</v>
      </c>
      <c r="G289" s="304">
        <f>IF(N289&lt;&gt;0,N289*VLOOKUP(M289,Produit,9),T289*VLOOKUP(M289,Produit,9))</f>
        <v>0</v>
      </c>
      <c r="H289" s="305">
        <f>VLOOKUP(M289,Produit,6)</f>
        <v>0</v>
      </c>
      <c r="I289" s="304">
        <f>IF(VLOOKUP(M289,Produit,32)&lt;&gt;0,VLOOKUP(M289,Produit,32),VLOOKUP(M289,Produit,36))</f>
        <v>0</v>
      </c>
      <c r="J289" s="304">
        <f>IF(G289&lt;0.001,0,G289*I289)</f>
        <v>0</v>
      </c>
      <c r="K289" s="306">
        <f>VLOOKUP(M289,Produit,11)</f>
        <v>0</v>
      </c>
      <c r="L289" s="307">
        <f>IF(G289&lt;0.001,0,J289+(J289*K289))</f>
        <v>0</v>
      </c>
      <c r="M289" s="670"/>
      <c r="N289" s="628"/>
      <c r="O289" s="628"/>
      <c r="P289" s="256">
        <f>VLOOKUP(M289,Produit,10)</f>
        <v>0</v>
      </c>
      <c r="Q289" s="326" t="e">
        <f>IF(N289&lt;&gt;0,N289/VLOOKUP(M289,Produit,10),T289/VLOOKUP(M289,Produit,10))</f>
        <v>#DIV/0!</v>
      </c>
      <c r="R289" s="316"/>
      <c r="S289" s="315">
        <f>IF(AND(M289&lt;&gt;0,O289&lt;&gt;0),O289/VLOOKUP(M289,Produit,9),0)</f>
        <v>0</v>
      </c>
      <c r="T289" s="315">
        <f t="shared" si="0"/>
        <v>0</v>
      </c>
    </row>
    <row r="290" spans="1:20" s="259" customFormat="1" ht="11.25" thickBot="1">
      <c r="A290" s="125">
        <f>VLOOKUP(M289,Produit,3)</f>
        <v>0</v>
      </c>
      <c r="B290" s="722" t="str">
        <f>CONCATENATE(IF(VLOOKUP(M289,Produit,9)=0,"","› "),IF(VLOOKUP(M289,Produit,9)=0,"",IF(N289&lt;&gt;0,N289,T289))," ",IF(VLOOKUP(M289,Produit,9)=0,"",VLOOKUP(M289,Produit,7)),IF(VLOOKUP(M289,Produit,9)=0,""," de "),IF(VLOOKUP(M289,Produit,9)=0,"",VLOOKUP(M289,Produit,9))," ",IF(VLOOKUP(M289,Produit,9)=0,"",VLOOKUP(M289,Produit,6)),IF(VLOOKUP(M289,Produit,9)=0,""," correspond(ent) à "),IF(VLOOKUP(M289,Produit,9)=0,"",IF(N289&lt;&gt;0,N289*VLOOKUP(M289,Produit,9),T289*VLOOKUP(M289,Produit,9)))," ",IF(VLOOKUP(M289,Produit,9)=0,"",VLOOKUP(M289,Produit,6)),IF(VLOOKUP(M289,Produit,9)=0,"","."))</f>
        <v xml:space="preserve">   </v>
      </c>
      <c r="C290" s="722"/>
      <c r="D290" s="722"/>
      <c r="E290" s="722"/>
      <c r="F290" s="722"/>
      <c r="G290" s="308"/>
      <c r="H290" s="309"/>
      <c r="I290" s="308"/>
      <c r="J290" s="308"/>
      <c r="K290" s="310"/>
      <c r="L290" s="311"/>
      <c r="M290" s="670"/>
      <c r="N290" s="628"/>
      <c r="O290" s="628"/>
      <c r="P290" s="256"/>
      <c r="Q290" s="326"/>
      <c r="R290" s="316"/>
      <c r="S290" s="315"/>
      <c r="T290" s="258"/>
    </row>
    <row r="291" spans="1:20" s="259" customFormat="1" ht="31.5" customHeight="1" thickTop="1">
      <c r="A291" s="255">
        <f>VLOOKUP(M291,Produit,2)</f>
        <v>0</v>
      </c>
      <c r="B291" s="819">
        <f>VLOOKUP(M291,Produit,4)</f>
        <v>0</v>
      </c>
      <c r="C291" s="819" t="e">
        <f>VLOOKUP(Q291,Produit,4)</f>
        <v>#DIV/0!</v>
      </c>
      <c r="D291" s="819">
        <f>VLOOKUP(R291,Produit,4)</f>
        <v>0</v>
      </c>
      <c r="E291" s="819"/>
      <c r="F291" s="819" t="e">
        <f>VLOOKUP(#REF!,Produit,4)</f>
        <v>#REF!</v>
      </c>
      <c r="G291" s="304">
        <f>IF(N291&lt;&gt;0,N291*VLOOKUP(M291,Produit,9),T291*VLOOKUP(M291,Produit,9))</f>
        <v>0</v>
      </c>
      <c r="H291" s="305">
        <f>VLOOKUP(M291,Produit,6)</f>
        <v>0</v>
      </c>
      <c r="I291" s="304">
        <f>IF(VLOOKUP(M291,Produit,32)&lt;&gt;0,VLOOKUP(M291,Produit,32),VLOOKUP(M291,Produit,36))</f>
        <v>0</v>
      </c>
      <c r="J291" s="304">
        <f>IF(G291&lt;0.001,0,G291*I291)</f>
        <v>0</v>
      </c>
      <c r="K291" s="306">
        <f>VLOOKUP(M291,Produit,11)</f>
        <v>0</v>
      </c>
      <c r="L291" s="307">
        <f>IF(G291&lt;0.001,0,J291+(J291*K291))</f>
        <v>0</v>
      </c>
      <c r="M291" s="670"/>
      <c r="N291" s="628"/>
      <c r="O291" s="628"/>
      <c r="P291" s="256">
        <f>VLOOKUP(M291,Produit,10)</f>
        <v>0</v>
      </c>
      <c r="Q291" s="326" t="e">
        <f>IF(N291&lt;&gt;0,N291/VLOOKUP(M291,Produit,10),T291/VLOOKUP(M291,Produit,10))</f>
        <v>#DIV/0!</v>
      </c>
      <c r="R291" s="316"/>
      <c r="S291" s="315">
        <f>IF(AND(M291&lt;&gt;0,O291&lt;&gt;0),O291/VLOOKUP(M291,Produit,9),0)</f>
        <v>0</v>
      </c>
      <c r="T291" s="315">
        <f t="shared" si="0"/>
        <v>0</v>
      </c>
    </row>
    <row r="292" spans="1:20" s="259" customFormat="1" ht="11.25" thickBot="1">
      <c r="A292" s="125">
        <f>VLOOKUP(M291,Produit,3)</f>
        <v>0</v>
      </c>
      <c r="B292" s="722" t="str">
        <f>CONCATENATE(IF(VLOOKUP(M291,Produit,9)=0,"","› "),IF(VLOOKUP(M291,Produit,9)=0,"",IF(N291&lt;&gt;0,N291,T291))," ",IF(VLOOKUP(M291,Produit,9)=0,"",VLOOKUP(M291,Produit,7)),IF(VLOOKUP(M291,Produit,9)=0,""," de "),IF(VLOOKUP(M291,Produit,9)=0,"",VLOOKUP(M291,Produit,9))," ",IF(VLOOKUP(M291,Produit,9)=0,"",VLOOKUP(M291,Produit,6)),IF(VLOOKUP(M291,Produit,9)=0,""," correspond(ent) à "),IF(VLOOKUP(M291,Produit,9)=0,"",IF(N291&lt;&gt;0,N291*VLOOKUP(M291,Produit,9),T291*VLOOKUP(M291,Produit,9)))," ",IF(VLOOKUP(M291,Produit,9)=0,"",VLOOKUP(M291,Produit,6)),IF(VLOOKUP(M291,Produit,9)=0,"","."))</f>
        <v xml:space="preserve">   </v>
      </c>
      <c r="C292" s="722"/>
      <c r="D292" s="722"/>
      <c r="E292" s="722"/>
      <c r="F292" s="722"/>
      <c r="G292" s="308"/>
      <c r="H292" s="309"/>
      <c r="I292" s="308"/>
      <c r="J292" s="308"/>
      <c r="K292" s="310"/>
      <c r="L292" s="311"/>
      <c r="M292" s="670"/>
      <c r="N292" s="628"/>
      <c r="O292" s="628"/>
      <c r="P292" s="256"/>
      <c r="Q292" s="326"/>
      <c r="R292" s="316"/>
      <c r="S292" s="315"/>
      <c r="T292" s="258"/>
    </row>
    <row r="293" spans="1:20" s="259" customFormat="1" ht="31.5" customHeight="1" thickTop="1">
      <c r="A293" s="255">
        <f>VLOOKUP(M293,Produit,2)</f>
        <v>0</v>
      </c>
      <c r="B293" s="819">
        <f>VLOOKUP(M293,Produit,4)</f>
        <v>0</v>
      </c>
      <c r="C293" s="819" t="e">
        <f>VLOOKUP(Q293,Produit,4)</f>
        <v>#DIV/0!</v>
      </c>
      <c r="D293" s="819">
        <f>VLOOKUP(R293,Produit,4)</f>
        <v>0</v>
      </c>
      <c r="E293" s="819"/>
      <c r="F293" s="819" t="e">
        <f>VLOOKUP(#REF!,Produit,4)</f>
        <v>#REF!</v>
      </c>
      <c r="G293" s="304">
        <f>IF(N293&lt;&gt;0,N293*VLOOKUP(M293,Produit,9),T293*VLOOKUP(M293,Produit,9))</f>
        <v>0</v>
      </c>
      <c r="H293" s="305">
        <f>VLOOKUP(M293,Produit,6)</f>
        <v>0</v>
      </c>
      <c r="I293" s="304">
        <f>IF(VLOOKUP(M293,Produit,32)&lt;&gt;0,VLOOKUP(M293,Produit,32),VLOOKUP(M293,Produit,36))</f>
        <v>0</v>
      </c>
      <c r="J293" s="304">
        <f>IF(G293&lt;0.001,0,G293*I293)</f>
        <v>0</v>
      </c>
      <c r="K293" s="306">
        <f>VLOOKUP(M293,Produit,11)</f>
        <v>0</v>
      </c>
      <c r="L293" s="307">
        <f>IF(G293&lt;0.001,0,J293+(J293*K293))</f>
        <v>0</v>
      </c>
      <c r="M293" s="670"/>
      <c r="N293" s="628"/>
      <c r="O293" s="628"/>
      <c r="P293" s="256">
        <f>VLOOKUP(M293,Produit,10)</f>
        <v>0</v>
      </c>
      <c r="Q293" s="326" t="e">
        <f>IF(N293&lt;&gt;0,N293/VLOOKUP(M293,Produit,10),T293/VLOOKUP(M293,Produit,10))</f>
        <v>#DIV/0!</v>
      </c>
      <c r="R293" s="316"/>
      <c r="S293" s="315">
        <f>IF(AND(M293&lt;&gt;0,O293&lt;&gt;0),O293/VLOOKUP(M293,Produit,9),0)</f>
        <v>0</v>
      </c>
      <c r="T293" s="315">
        <f t="shared" ref="T293:T317" si="1">ROUNDUP(S293,0)</f>
        <v>0</v>
      </c>
    </row>
    <row r="294" spans="1:20" s="259" customFormat="1" ht="11.25" thickBot="1">
      <c r="A294" s="125">
        <f>VLOOKUP(M293,Produit,3)</f>
        <v>0</v>
      </c>
      <c r="B294" s="722" t="str">
        <f>CONCATENATE(IF(VLOOKUP(M293,Produit,9)=0,"","› "),IF(VLOOKUP(M293,Produit,9)=0,"",IF(N293&lt;&gt;0,N293,T293))," ",IF(VLOOKUP(M293,Produit,9)=0,"",VLOOKUP(M293,Produit,7)),IF(VLOOKUP(M293,Produit,9)=0,""," de "),IF(VLOOKUP(M293,Produit,9)=0,"",VLOOKUP(M293,Produit,9))," ",IF(VLOOKUP(M293,Produit,9)=0,"",VLOOKUP(M293,Produit,6)),IF(VLOOKUP(M293,Produit,9)=0,""," correspond(ent) à "),IF(VLOOKUP(M293,Produit,9)=0,"",IF(N293&lt;&gt;0,N293*VLOOKUP(M293,Produit,9),T293*VLOOKUP(M293,Produit,9)))," ",IF(VLOOKUP(M293,Produit,9)=0,"",VLOOKUP(M293,Produit,6)),IF(VLOOKUP(M293,Produit,9)=0,"","."))</f>
        <v xml:space="preserve">   </v>
      </c>
      <c r="C294" s="722"/>
      <c r="D294" s="722"/>
      <c r="E294" s="722"/>
      <c r="F294" s="722"/>
      <c r="G294" s="308"/>
      <c r="H294" s="309"/>
      <c r="I294" s="308"/>
      <c r="J294" s="308"/>
      <c r="K294" s="310"/>
      <c r="L294" s="311"/>
      <c r="M294" s="670"/>
      <c r="N294" s="628"/>
      <c r="O294" s="628"/>
      <c r="P294" s="256"/>
      <c r="Q294" s="326"/>
      <c r="R294" s="316"/>
      <c r="S294" s="315"/>
      <c r="T294" s="258"/>
    </row>
    <row r="295" spans="1:20" s="259" customFormat="1" ht="31.5" customHeight="1" thickTop="1">
      <c r="A295" s="255">
        <f>VLOOKUP(M295,Produit,2)</f>
        <v>0</v>
      </c>
      <c r="B295" s="819">
        <f>VLOOKUP(M295,Produit,4)</f>
        <v>0</v>
      </c>
      <c r="C295" s="819" t="e">
        <f>VLOOKUP(Q295,Produit,4)</f>
        <v>#DIV/0!</v>
      </c>
      <c r="D295" s="819">
        <f>VLOOKUP(R295,Produit,4)</f>
        <v>0</v>
      </c>
      <c r="E295" s="819"/>
      <c r="F295" s="819" t="e">
        <f>VLOOKUP(#REF!,Produit,4)</f>
        <v>#REF!</v>
      </c>
      <c r="G295" s="304">
        <f>IF(N295&lt;&gt;0,N295*VLOOKUP(M295,Produit,9),T295*VLOOKUP(M295,Produit,9))</f>
        <v>0</v>
      </c>
      <c r="H295" s="305">
        <f>VLOOKUP(M295,Produit,6)</f>
        <v>0</v>
      </c>
      <c r="I295" s="304">
        <f>IF(VLOOKUP(M295,Produit,32)&lt;&gt;0,VLOOKUP(M295,Produit,32),VLOOKUP(M295,Produit,36))</f>
        <v>0</v>
      </c>
      <c r="J295" s="304">
        <f>IF(G295&lt;0.001,0,G295*I295)</f>
        <v>0</v>
      </c>
      <c r="K295" s="306">
        <f>VLOOKUP(M295,Produit,11)</f>
        <v>0</v>
      </c>
      <c r="L295" s="307">
        <f>IF(G295&lt;0.001,0,J295+(J295*K295))</f>
        <v>0</v>
      </c>
      <c r="M295" s="670"/>
      <c r="N295" s="628"/>
      <c r="O295" s="628"/>
      <c r="P295" s="256">
        <f>VLOOKUP(M295,Produit,10)</f>
        <v>0</v>
      </c>
      <c r="Q295" s="326" t="e">
        <f>IF(N295&lt;&gt;0,N295/VLOOKUP(M295,Produit,10),T295/VLOOKUP(M295,Produit,10))</f>
        <v>#DIV/0!</v>
      </c>
      <c r="R295" s="316"/>
      <c r="S295" s="315">
        <f>IF(AND(M295&lt;&gt;0,O295&lt;&gt;0),O295/VLOOKUP(M295,Produit,9),0)</f>
        <v>0</v>
      </c>
      <c r="T295" s="315">
        <f t="shared" si="1"/>
        <v>0</v>
      </c>
    </row>
    <row r="296" spans="1:20" s="259" customFormat="1" ht="11.25" thickBot="1">
      <c r="A296" s="125">
        <f>VLOOKUP(M295,Produit,3)</f>
        <v>0</v>
      </c>
      <c r="B296" s="722" t="str">
        <f>CONCATENATE(IF(VLOOKUP(M295,Produit,9)=0,"","› "),IF(VLOOKUP(M295,Produit,9)=0,"",IF(N295&lt;&gt;0,N295,T295))," ",IF(VLOOKUP(M295,Produit,9)=0,"",VLOOKUP(M295,Produit,7)),IF(VLOOKUP(M295,Produit,9)=0,""," de "),IF(VLOOKUP(M295,Produit,9)=0,"",VLOOKUP(M295,Produit,9))," ",IF(VLOOKUP(M295,Produit,9)=0,"",VLOOKUP(M295,Produit,6)),IF(VLOOKUP(M295,Produit,9)=0,""," correspond(ent) à "),IF(VLOOKUP(M295,Produit,9)=0,"",IF(N295&lt;&gt;0,N295*VLOOKUP(M295,Produit,9),T295*VLOOKUP(M295,Produit,9)))," ",IF(VLOOKUP(M295,Produit,9)=0,"",VLOOKUP(M295,Produit,6)),IF(VLOOKUP(M295,Produit,9)=0,"","."))</f>
        <v xml:space="preserve">   </v>
      </c>
      <c r="C296" s="722"/>
      <c r="D296" s="722"/>
      <c r="E296" s="722"/>
      <c r="F296" s="722"/>
      <c r="G296" s="308"/>
      <c r="H296" s="309"/>
      <c r="I296" s="308"/>
      <c r="J296" s="308"/>
      <c r="K296" s="310"/>
      <c r="L296" s="311"/>
      <c r="M296" s="670"/>
      <c r="N296" s="628"/>
      <c r="O296" s="628"/>
      <c r="P296" s="256"/>
      <c r="Q296" s="326"/>
      <c r="R296" s="316"/>
      <c r="S296" s="315"/>
      <c r="T296" s="258"/>
    </row>
    <row r="297" spans="1:20" s="259" customFormat="1" ht="31.5" customHeight="1" thickTop="1">
      <c r="A297" s="255">
        <f>VLOOKUP(M297,Produit,2)</f>
        <v>0</v>
      </c>
      <c r="B297" s="819">
        <f>VLOOKUP(M297,Produit,4)</f>
        <v>0</v>
      </c>
      <c r="C297" s="819" t="e">
        <f>VLOOKUP(Q297,Produit,4)</f>
        <v>#DIV/0!</v>
      </c>
      <c r="D297" s="819">
        <f>VLOOKUP(R297,Produit,4)</f>
        <v>0</v>
      </c>
      <c r="E297" s="819"/>
      <c r="F297" s="819" t="e">
        <f>VLOOKUP(#REF!,Produit,4)</f>
        <v>#REF!</v>
      </c>
      <c r="G297" s="304">
        <f>IF(N297&lt;&gt;0,N297*VLOOKUP(M297,Produit,9),T297*VLOOKUP(M297,Produit,9))</f>
        <v>0</v>
      </c>
      <c r="H297" s="305">
        <f>VLOOKUP(M297,Produit,6)</f>
        <v>0</v>
      </c>
      <c r="I297" s="304">
        <f>IF(VLOOKUP(M297,Produit,32)&lt;&gt;0,VLOOKUP(M297,Produit,32),VLOOKUP(M297,Produit,36))</f>
        <v>0</v>
      </c>
      <c r="J297" s="304">
        <f>IF(G297&lt;0.001,0,G297*I297)</f>
        <v>0</v>
      </c>
      <c r="K297" s="306">
        <f>VLOOKUP(M297,Produit,11)</f>
        <v>0</v>
      </c>
      <c r="L297" s="307">
        <f>IF(G297&lt;0.001,0,J297+(J297*K297))</f>
        <v>0</v>
      </c>
      <c r="M297" s="670"/>
      <c r="N297" s="628"/>
      <c r="O297" s="628"/>
      <c r="P297" s="256">
        <f>VLOOKUP(M297,Produit,10)</f>
        <v>0</v>
      </c>
      <c r="Q297" s="326" t="e">
        <f>IF(N297&lt;&gt;0,N297/VLOOKUP(M297,Produit,10),T297/VLOOKUP(M297,Produit,10))</f>
        <v>#DIV/0!</v>
      </c>
      <c r="R297" s="316"/>
      <c r="S297" s="315">
        <f>IF(AND(M297&lt;&gt;0,O297&lt;&gt;0),O297/VLOOKUP(M297,Produit,9),0)</f>
        <v>0</v>
      </c>
      <c r="T297" s="315">
        <f t="shared" si="1"/>
        <v>0</v>
      </c>
    </row>
    <row r="298" spans="1:20" s="259" customFormat="1" ht="11.25" thickBot="1">
      <c r="A298" s="125">
        <f>VLOOKUP(M297,Produit,3)</f>
        <v>0</v>
      </c>
      <c r="B298" s="722" t="str">
        <f>CONCATENATE(IF(VLOOKUP(M297,Produit,9)=0,"","› "),IF(VLOOKUP(M297,Produit,9)=0,"",IF(N297&lt;&gt;0,N297,T297))," ",IF(VLOOKUP(M297,Produit,9)=0,"",VLOOKUP(M297,Produit,7)),IF(VLOOKUP(M297,Produit,9)=0,""," de "),IF(VLOOKUP(M297,Produit,9)=0,"",VLOOKUP(M297,Produit,9))," ",IF(VLOOKUP(M297,Produit,9)=0,"",VLOOKUP(M297,Produit,6)),IF(VLOOKUP(M297,Produit,9)=0,""," correspond(ent) à "),IF(VLOOKUP(M297,Produit,9)=0,"",IF(N297&lt;&gt;0,N297*VLOOKUP(M297,Produit,9),T297*VLOOKUP(M297,Produit,9)))," ",IF(VLOOKUP(M297,Produit,9)=0,"",VLOOKUP(M297,Produit,6)),IF(VLOOKUP(M297,Produit,9)=0,"","."))</f>
        <v xml:space="preserve">   </v>
      </c>
      <c r="C298" s="722"/>
      <c r="D298" s="722"/>
      <c r="E298" s="722"/>
      <c r="F298" s="722"/>
      <c r="G298" s="308"/>
      <c r="H298" s="309"/>
      <c r="I298" s="308"/>
      <c r="J298" s="308"/>
      <c r="K298" s="310"/>
      <c r="L298" s="311"/>
      <c r="M298" s="670"/>
      <c r="N298" s="628"/>
      <c r="O298" s="628"/>
      <c r="P298" s="256"/>
      <c r="Q298" s="326"/>
      <c r="R298" s="316"/>
      <c r="S298" s="315"/>
      <c r="T298" s="258"/>
    </row>
    <row r="299" spans="1:20" s="259" customFormat="1" ht="31.5" customHeight="1" thickTop="1">
      <c r="A299" s="255">
        <f>VLOOKUP(M299,Produit,2)</f>
        <v>0</v>
      </c>
      <c r="B299" s="819">
        <f>VLOOKUP(M299,Produit,4)</f>
        <v>0</v>
      </c>
      <c r="C299" s="819" t="e">
        <f>VLOOKUP(Q299,Produit,4)</f>
        <v>#DIV/0!</v>
      </c>
      <c r="D299" s="819">
        <f>VLOOKUP(R299,Produit,4)</f>
        <v>0</v>
      </c>
      <c r="E299" s="819"/>
      <c r="F299" s="819" t="e">
        <f>VLOOKUP(#REF!,Produit,4)</f>
        <v>#REF!</v>
      </c>
      <c r="G299" s="304">
        <f>IF(N299&lt;&gt;0,N299*VLOOKUP(M299,Produit,9),T299*VLOOKUP(M299,Produit,9))</f>
        <v>0</v>
      </c>
      <c r="H299" s="305">
        <f>VLOOKUP(M299,Produit,6)</f>
        <v>0</v>
      </c>
      <c r="I299" s="304">
        <f>IF(VLOOKUP(M299,Produit,32)&lt;&gt;0,VLOOKUP(M299,Produit,32),VLOOKUP(M299,Produit,36))</f>
        <v>0</v>
      </c>
      <c r="J299" s="304">
        <f>IF(G299&lt;0.001,0,G299*I299)</f>
        <v>0</v>
      </c>
      <c r="K299" s="306">
        <f>VLOOKUP(M299,Produit,11)</f>
        <v>0</v>
      </c>
      <c r="L299" s="307">
        <f>IF(G299&lt;0.001,0,J299+(J299*K299))</f>
        <v>0</v>
      </c>
      <c r="M299" s="670"/>
      <c r="N299" s="628"/>
      <c r="O299" s="628"/>
      <c r="P299" s="256">
        <f>VLOOKUP(M299,Produit,10)</f>
        <v>0</v>
      </c>
      <c r="Q299" s="326" t="e">
        <f>IF(N299&lt;&gt;0,N299/VLOOKUP(M299,Produit,10),T299/VLOOKUP(M299,Produit,10))</f>
        <v>#DIV/0!</v>
      </c>
      <c r="R299" s="316"/>
      <c r="S299" s="315">
        <f>IF(AND(M299&lt;&gt;0,O299&lt;&gt;0),O299/VLOOKUP(M299,Produit,9),0)</f>
        <v>0</v>
      </c>
      <c r="T299" s="315">
        <f t="shared" si="1"/>
        <v>0</v>
      </c>
    </row>
    <row r="300" spans="1:20" s="259" customFormat="1" ht="11.25" thickBot="1">
      <c r="A300" s="125">
        <f>VLOOKUP(M299,Produit,3)</f>
        <v>0</v>
      </c>
      <c r="B300" s="722" t="str">
        <f>CONCATENATE(IF(VLOOKUP(M299,Produit,9)=0,"","› "),IF(VLOOKUP(M299,Produit,9)=0,"",IF(N299&lt;&gt;0,N299,T299))," ",IF(VLOOKUP(M299,Produit,9)=0,"",VLOOKUP(M299,Produit,7)),IF(VLOOKUP(M299,Produit,9)=0,""," de "),IF(VLOOKUP(M299,Produit,9)=0,"",VLOOKUP(M299,Produit,9))," ",IF(VLOOKUP(M299,Produit,9)=0,"",VLOOKUP(M299,Produit,6)),IF(VLOOKUP(M299,Produit,9)=0,""," correspond(ent) à "),IF(VLOOKUP(M299,Produit,9)=0,"",IF(N299&lt;&gt;0,N299*VLOOKUP(M299,Produit,9),T299*VLOOKUP(M299,Produit,9)))," ",IF(VLOOKUP(M299,Produit,9)=0,"",VLOOKUP(M299,Produit,6)),IF(VLOOKUP(M299,Produit,9)=0,"","."))</f>
        <v xml:space="preserve">   </v>
      </c>
      <c r="C300" s="722"/>
      <c r="D300" s="722"/>
      <c r="E300" s="722"/>
      <c r="F300" s="722"/>
      <c r="G300" s="308"/>
      <c r="H300" s="309"/>
      <c r="I300" s="308"/>
      <c r="J300" s="308"/>
      <c r="K300" s="310"/>
      <c r="L300" s="311"/>
      <c r="M300" s="670"/>
      <c r="N300" s="628"/>
      <c r="O300" s="628"/>
      <c r="P300" s="256"/>
      <c r="Q300" s="326"/>
      <c r="R300" s="316"/>
      <c r="S300" s="315"/>
      <c r="T300" s="258"/>
    </row>
    <row r="301" spans="1:20" s="259" customFormat="1" ht="31.5" customHeight="1" thickTop="1">
      <c r="A301" s="255">
        <f>VLOOKUP(M301,Produit,2)</f>
        <v>0</v>
      </c>
      <c r="B301" s="819">
        <f>VLOOKUP(M301,Produit,4)</f>
        <v>0</v>
      </c>
      <c r="C301" s="819" t="e">
        <f>VLOOKUP(Q301,Produit,4)</f>
        <v>#DIV/0!</v>
      </c>
      <c r="D301" s="819">
        <f>VLOOKUP(R301,Produit,4)</f>
        <v>0</v>
      </c>
      <c r="E301" s="819"/>
      <c r="F301" s="819" t="e">
        <f>VLOOKUP(#REF!,Produit,4)</f>
        <v>#REF!</v>
      </c>
      <c r="G301" s="304">
        <f>IF(N301&lt;&gt;0,N301*VLOOKUP(M301,Produit,9),T301*VLOOKUP(M301,Produit,9))</f>
        <v>0</v>
      </c>
      <c r="H301" s="305">
        <f>VLOOKUP(M301,Produit,6)</f>
        <v>0</v>
      </c>
      <c r="I301" s="304">
        <f>IF(VLOOKUP(M301,Produit,32)&lt;&gt;0,VLOOKUP(M301,Produit,32),VLOOKUP(M301,Produit,36))</f>
        <v>0</v>
      </c>
      <c r="J301" s="304">
        <f>IF(G301&lt;0.001,0,G301*I301)</f>
        <v>0</v>
      </c>
      <c r="K301" s="306">
        <f>VLOOKUP(M301,Produit,11)</f>
        <v>0</v>
      </c>
      <c r="L301" s="307">
        <f>IF(G301&lt;0.001,0,J301+(J301*K301))</f>
        <v>0</v>
      </c>
      <c r="M301" s="670"/>
      <c r="N301" s="628"/>
      <c r="O301" s="628"/>
      <c r="P301" s="256">
        <f>VLOOKUP(M301,Produit,10)</f>
        <v>0</v>
      </c>
      <c r="Q301" s="326" t="e">
        <f>IF(N301&lt;&gt;0,N301/VLOOKUP(M301,Produit,10),T301/VLOOKUP(M301,Produit,10))</f>
        <v>#DIV/0!</v>
      </c>
      <c r="R301" s="316"/>
      <c r="S301" s="315">
        <f>IF(AND(M301&lt;&gt;0,O301&lt;&gt;0),O301/VLOOKUP(M301,Produit,9),0)</f>
        <v>0</v>
      </c>
      <c r="T301" s="315">
        <f t="shared" si="1"/>
        <v>0</v>
      </c>
    </row>
    <row r="302" spans="1:20" s="259" customFormat="1" ht="11.25" thickBot="1">
      <c r="A302" s="125">
        <f>VLOOKUP(M301,Produit,3)</f>
        <v>0</v>
      </c>
      <c r="B302" s="722" t="str">
        <f>CONCATENATE(IF(VLOOKUP(M301,Produit,9)=0,"","› "),IF(VLOOKUP(M301,Produit,9)=0,"",IF(N301&lt;&gt;0,N301,T301))," ",IF(VLOOKUP(M301,Produit,9)=0,"",VLOOKUP(M301,Produit,7)),IF(VLOOKUP(M301,Produit,9)=0,""," de "),IF(VLOOKUP(M301,Produit,9)=0,"",VLOOKUP(M301,Produit,9))," ",IF(VLOOKUP(M301,Produit,9)=0,"",VLOOKUP(M301,Produit,6)),IF(VLOOKUP(M301,Produit,9)=0,""," correspond(ent) à "),IF(VLOOKUP(M301,Produit,9)=0,"",IF(N301&lt;&gt;0,N301*VLOOKUP(M301,Produit,9),T301*VLOOKUP(M301,Produit,9)))," ",IF(VLOOKUP(M301,Produit,9)=0,"",VLOOKUP(M301,Produit,6)),IF(VLOOKUP(M301,Produit,9)=0,"","."))</f>
        <v xml:space="preserve">   </v>
      </c>
      <c r="C302" s="722"/>
      <c r="D302" s="722"/>
      <c r="E302" s="722"/>
      <c r="F302" s="722"/>
      <c r="G302" s="308"/>
      <c r="H302" s="309"/>
      <c r="I302" s="308"/>
      <c r="J302" s="308"/>
      <c r="K302" s="310"/>
      <c r="L302" s="311"/>
      <c r="M302" s="670"/>
      <c r="N302" s="628"/>
      <c r="O302" s="628"/>
      <c r="P302" s="256"/>
      <c r="Q302" s="326"/>
      <c r="R302" s="316"/>
      <c r="S302" s="315"/>
      <c r="T302" s="258"/>
    </row>
    <row r="303" spans="1:20" s="259" customFormat="1" ht="31.5" customHeight="1" thickTop="1">
      <c r="A303" s="255">
        <f>VLOOKUP(M303,Produit,2)</f>
        <v>0</v>
      </c>
      <c r="B303" s="819">
        <f>VLOOKUP(M303,Produit,4)</f>
        <v>0</v>
      </c>
      <c r="C303" s="819" t="e">
        <f>VLOOKUP(Q303,Produit,4)</f>
        <v>#DIV/0!</v>
      </c>
      <c r="D303" s="819">
        <f>VLOOKUP(R303,Produit,4)</f>
        <v>0</v>
      </c>
      <c r="E303" s="819"/>
      <c r="F303" s="819" t="e">
        <f>VLOOKUP(#REF!,Produit,4)</f>
        <v>#REF!</v>
      </c>
      <c r="G303" s="304">
        <f>IF(N303&lt;&gt;0,N303*VLOOKUP(M303,Produit,9),T303*VLOOKUP(M303,Produit,9))</f>
        <v>0</v>
      </c>
      <c r="H303" s="305">
        <f>VLOOKUP(M303,Produit,6)</f>
        <v>0</v>
      </c>
      <c r="I303" s="304">
        <f>IF(VLOOKUP(M303,Produit,32)&lt;&gt;0,VLOOKUP(M303,Produit,32),VLOOKUP(M303,Produit,36))</f>
        <v>0</v>
      </c>
      <c r="J303" s="304">
        <f>IF(G303&lt;0.001,0,G303*I303)</f>
        <v>0</v>
      </c>
      <c r="K303" s="306">
        <f>VLOOKUP(M303,Produit,11)</f>
        <v>0</v>
      </c>
      <c r="L303" s="307">
        <f>IF(G303&lt;0.001,0,J303+(J303*K303))</f>
        <v>0</v>
      </c>
      <c r="M303" s="670"/>
      <c r="N303" s="628"/>
      <c r="O303" s="628"/>
      <c r="P303" s="256">
        <f>VLOOKUP(M303,Produit,10)</f>
        <v>0</v>
      </c>
      <c r="Q303" s="326" t="e">
        <f>IF(N303&lt;&gt;0,N303/VLOOKUP(M303,Produit,10),T303/VLOOKUP(M303,Produit,10))</f>
        <v>#DIV/0!</v>
      </c>
      <c r="R303" s="316"/>
      <c r="S303" s="315">
        <f>IF(AND(M303&lt;&gt;0,O303&lt;&gt;0),O303/VLOOKUP(M303,Produit,9),0)</f>
        <v>0</v>
      </c>
      <c r="T303" s="315">
        <f t="shared" si="1"/>
        <v>0</v>
      </c>
    </row>
    <row r="304" spans="1:20" s="259" customFormat="1" ht="11.25" thickBot="1">
      <c r="A304" s="125">
        <f>VLOOKUP(M303,Produit,3)</f>
        <v>0</v>
      </c>
      <c r="B304" s="722" t="str">
        <f>CONCATENATE(IF(VLOOKUP(M303,Produit,9)=0,"","› "),IF(VLOOKUP(M303,Produit,9)=0,"",IF(N303&lt;&gt;0,N303,T303))," ",IF(VLOOKUP(M303,Produit,9)=0,"",VLOOKUP(M303,Produit,7)),IF(VLOOKUP(M303,Produit,9)=0,""," de "),IF(VLOOKUP(M303,Produit,9)=0,"",VLOOKUP(M303,Produit,9))," ",IF(VLOOKUP(M303,Produit,9)=0,"",VLOOKUP(M303,Produit,6)),IF(VLOOKUP(M303,Produit,9)=0,""," correspond(ent) à "),IF(VLOOKUP(M303,Produit,9)=0,"",IF(N303&lt;&gt;0,N303*VLOOKUP(M303,Produit,9),T303*VLOOKUP(M303,Produit,9)))," ",IF(VLOOKUP(M303,Produit,9)=0,"",VLOOKUP(M303,Produit,6)),IF(VLOOKUP(M303,Produit,9)=0,"","."))</f>
        <v xml:space="preserve">   </v>
      </c>
      <c r="C304" s="722"/>
      <c r="D304" s="722"/>
      <c r="E304" s="722"/>
      <c r="F304" s="722"/>
      <c r="G304" s="308"/>
      <c r="H304" s="309"/>
      <c r="I304" s="308"/>
      <c r="J304" s="308"/>
      <c r="K304" s="310"/>
      <c r="L304" s="311"/>
      <c r="M304" s="670"/>
      <c r="N304" s="628"/>
      <c r="O304" s="628"/>
      <c r="P304" s="256"/>
      <c r="Q304" s="326"/>
      <c r="R304" s="316"/>
      <c r="S304" s="315"/>
      <c r="T304" s="258"/>
    </row>
    <row r="305" spans="1:20" s="259" customFormat="1" ht="31.5" customHeight="1" thickTop="1">
      <c r="A305" s="255">
        <f>VLOOKUP(M305,Produit,2)</f>
        <v>0</v>
      </c>
      <c r="B305" s="819">
        <f>VLOOKUP(M305,Produit,4)</f>
        <v>0</v>
      </c>
      <c r="C305" s="819" t="e">
        <f>VLOOKUP(Q305,Produit,4)</f>
        <v>#DIV/0!</v>
      </c>
      <c r="D305" s="819">
        <f>VLOOKUP(R305,Produit,4)</f>
        <v>0</v>
      </c>
      <c r="E305" s="819"/>
      <c r="F305" s="819" t="e">
        <f>VLOOKUP(#REF!,Produit,4)</f>
        <v>#REF!</v>
      </c>
      <c r="G305" s="304">
        <f>IF(N305&lt;&gt;0,N305*VLOOKUP(M305,Produit,9),T305*VLOOKUP(M305,Produit,9))</f>
        <v>0</v>
      </c>
      <c r="H305" s="305">
        <f>VLOOKUP(M305,Produit,6)</f>
        <v>0</v>
      </c>
      <c r="I305" s="304">
        <f>IF(VLOOKUP(M305,Produit,32)&lt;&gt;0,VLOOKUP(M305,Produit,32),VLOOKUP(M305,Produit,36))</f>
        <v>0</v>
      </c>
      <c r="J305" s="304">
        <f>IF(G305&lt;0.001,0,G305*I305)</f>
        <v>0</v>
      </c>
      <c r="K305" s="306">
        <f>VLOOKUP(M305,Produit,11)</f>
        <v>0</v>
      </c>
      <c r="L305" s="307">
        <f>IF(G305&lt;0.001,0,J305+(J305*K305))</f>
        <v>0</v>
      </c>
      <c r="M305" s="670"/>
      <c r="N305" s="628"/>
      <c r="O305" s="628"/>
      <c r="P305" s="256">
        <f>VLOOKUP(M305,Produit,10)</f>
        <v>0</v>
      </c>
      <c r="Q305" s="326" t="e">
        <f>IF(N305&lt;&gt;0,N305/VLOOKUP(M305,Produit,10),T305/VLOOKUP(M305,Produit,10))</f>
        <v>#DIV/0!</v>
      </c>
      <c r="R305" s="316"/>
      <c r="S305" s="315">
        <f>IF(AND(M305&lt;&gt;0,O305&lt;&gt;0),O305/VLOOKUP(M305,Produit,9),0)</f>
        <v>0</v>
      </c>
      <c r="T305" s="315">
        <f t="shared" si="1"/>
        <v>0</v>
      </c>
    </row>
    <row r="306" spans="1:20" s="259" customFormat="1" ht="11.25" thickBot="1">
      <c r="A306" s="125">
        <f>VLOOKUP(M305,Produit,3)</f>
        <v>0</v>
      </c>
      <c r="B306" s="722" t="str">
        <f>CONCATENATE(IF(VLOOKUP(M305,Produit,9)=0,"","› "),IF(VLOOKUP(M305,Produit,9)=0,"",IF(N305&lt;&gt;0,N305,T305))," ",IF(VLOOKUP(M305,Produit,9)=0,"",VLOOKUP(M305,Produit,7)),IF(VLOOKUP(M305,Produit,9)=0,""," de "),IF(VLOOKUP(M305,Produit,9)=0,"",VLOOKUP(M305,Produit,9))," ",IF(VLOOKUP(M305,Produit,9)=0,"",VLOOKUP(M305,Produit,6)),IF(VLOOKUP(M305,Produit,9)=0,""," correspond(ent) à "),IF(VLOOKUP(M305,Produit,9)=0,"",IF(N305&lt;&gt;0,N305*VLOOKUP(M305,Produit,9),T305*VLOOKUP(M305,Produit,9)))," ",IF(VLOOKUP(M305,Produit,9)=0,"",VLOOKUP(M305,Produit,6)),IF(VLOOKUP(M305,Produit,9)=0,"","."))</f>
        <v xml:space="preserve">   </v>
      </c>
      <c r="C306" s="722"/>
      <c r="D306" s="722"/>
      <c r="E306" s="722"/>
      <c r="F306" s="722"/>
      <c r="G306" s="308"/>
      <c r="H306" s="309"/>
      <c r="I306" s="308"/>
      <c r="J306" s="308"/>
      <c r="K306" s="310"/>
      <c r="L306" s="311"/>
      <c r="M306" s="670"/>
      <c r="N306" s="628"/>
      <c r="O306" s="628"/>
      <c r="P306" s="256"/>
      <c r="Q306" s="326"/>
      <c r="R306" s="316"/>
      <c r="S306" s="315"/>
      <c r="T306" s="258"/>
    </row>
    <row r="307" spans="1:20" s="259" customFormat="1" ht="31.5" customHeight="1" thickTop="1">
      <c r="A307" s="255">
        <f>VLOOKUP(M307,Produit,2)</f>
        <v>0</v>
      </c>
      <c r="B307" s="819">
        <f>VLOOKUP(M307,Produit,4)</f>
        <v>0</v>
      </c>
      <c r="C307" s="819" t="e">
        <f>VLOOKUP(Q307,Produit,4)</f>
        <v>#DIV/0!</v>
      </c>
      <c r="D307" s="819">
        <f>VLOOKUP(R307,Produit,4)</f>
        <v>0</v>
      </c>
      <c r="E307" s="819"/>
      <c r="F307" s="819" t="e">
        <f>VLOOKUP(#REF!,Produit,4)</f>
        <v>#REF!</v>
      </c>
      <c r="G307" s="304">
        <f>IF(N307&lt;&gt;0,N307*VLOOKUP(M307,Produit,9),T307*VLOOKUP(M307,Produit,9))</f>
        <v>0</v>
      </c>
      <c r="H307" s="305">
        <f>VLOOKUP(M307,Produit,6)</f>
        <v>0</v>
      </c>
      <c r="I307" s="304">
        <f>IF(VLOOKUP(M307,Produit,32)&lt;&gt;0,VLOOKUP(M307,Produit,32),VLOOKUP(M307,Produit,36))</f>
        <v>0</v>
      </c>
      <c r="J307" s="304">
        <f>IF(G307&lt;0.001,0,G307*I307)</f>
        <v>0</v>
      </c>
      <c r="K307" s="306">
        <f>VLOOKUP(M307,Produit,11)</f>
        <v>0</v>
      </c>
      <c r="L307" s="307">
        <f>IF(G307&lt;0.001,0,J307+(J307*K307))</f>
        <v>0</v>
      </c>
      <c r="M307" s="670"/>
      <c r="N307" s="628"/>
      <c r="O307" s="628"/>
      <c r="P307" s="256">
        <f>VLOOKUP(M307,Produit,10)</f>
        <v>0</v>
      </c>
      <c r="Q307" s="326" t="e">
        <f>IF(N307&lt;&gt;0,N307/VLOOKUP(M307,Produit,10),T307/VLOOKUP(M307,Produit,10))</f>
        <v>#DIV/0!</v>
      </c>
      <c r="R307" s="316"/>
      <c r="S307" s="315">
        <f>IF(AND(M307&lt;&gt;0,O307&lt;&gt;0),O307/VLOOKUP(M307,Produit,9),0)</f>
        <v>0</v>
      </c>
      <c r="T307" s="315">
        <f t="shared" si="1"/>
        <v>0</v>
      </c>
    </row>
    <row r="308" spans="1:20" s="259" customFormat="1" ht="11.25" thickBot="1">
      <c r="A308" s="125">
        <f>VLOOKUP(M307,Produit,3)</f>
        <v>0</v>
      </c>
      <c r="B308" s="722" t="str">
        <f>CONCATENATE(IF(VLOOKUP(M307,Produit,9)=0,"","› "),IF(VLOOKUP(M307,Produit,9)=0,"",IF(N307&lt;&gt;0,N307,T307))," ",IF(VLOOKUP(M307,Produit,9)=0,"",VLOOKUP(M307,Produit,7)),IF(VLOOKUP(M307,Produit,9)=0,""," de "),IF(VLOOKUP(M307,Produit,9)=0,"",VLOOKUP(M307,Produit,9))," ",IF(VLOOKUP(M307,Produit,9)=0,"",VLOOKUP(M307,Produit,6)),IF(VLOOKUP(M307,Produit,9)=0,""," correspond(ent) à "),IF(VLOOKUP(M307,Produit,9)=0,"",IF(N307&lt;&gt;0,N307*VLOOKUP(M307,Produit,9),T307*VLOOKUP(M307,Produit,9)))," ",IF(VLOOKUP(M307,Produit,9)=0,"",VLOOKUP(M307,Produit,6)),IF(VLOOKUP(M307,Produit,9)=0,"","."))</f>
        <v xml:space="preserve">   </v>
      </c>
      <c r="C308" s="722"/>
      <c r="D308" s="722"/>
      <c r="E308" s="722"/>
      <c r="F308" s="722"/>
      <c r="G308" s="308"/>
      <c r="H308" s="309"/>
      <c r="I308" s="308"/>
      <c r="J308" s="308"/>
      <c r="K308" s="310"/>
      <c r="L308" s="311"/>
      <c r="M308" s="670"/>
      <c r="N308" s="628"/>
      <c r="O308" s="628"/>
      <c r="P308" s="256"/>
      <c r="Q308" s="326"/>
      <c r="R308" s="316"/>
      <c r="S308" s="315"/>
      <c r="T308" s="258"/>
    </row>
    <row r="309" spans="1:20" s="259" customFormat="1" ht="31.5" customHeight="1" thickTop="1">
      <c r="A309" s="255">
        <f>VLOOKUP(M309,Produit,2)</f>
        <v>0</v>
      </c>
      <c r="B309" s="819">
        <f>VLOOKUP(M309,Produit,4)</f>
        <v>0</v>
      </c>
      <c r="C309" s="819" t="e">
        <f>VLOOKUP(Q309,Produit,4)</f>
        <v>#DIV/0!</v>
      </c>
      <c r="D309" s="819">
        <f>VLOOKUP(R309,Produit,4)</f>
        <v>0</v>
      </c>
      <c r="E309" s="819"/>
      <c r="F309" s="819" t="e">
        <f>VLOOKUP(#REF!,Produit,4)</f>
        <v>#REF!</v>
      </c>
      <c r="G309" s="304">
        <f>IF(N309&lt;&gt;0,N309*VLOOKUP(M309,Produit,9),T309*VLOOKUP(M309,Produit,9))</f>
        <v>0</v>
      </c>
      <c r="H309" s="305">
        <f>VLOOKUP(M309,Produit,6)</f>
        <v>0</v>
      </c>
      <c r="I309" s="304">
        <f>IF(VLOOKUP(M309,Produit,32)&lt;&gt;0,VLOOKUP(M309,Produit,32),VLOOKUP(M309,Produit,36))</f>
        <v>0</v>
      </c>
      <c r="J309" s="304">
        <f>IF(G309&lt;0.001,0,G309*I309)</f>
        <v>0</v>
      </c>
      <c r="K309" s="306">
        <f>VLOOKUP(M309,Produit,11)</f>
        <v>0</v>
      </c>
      <c r="L309" s="307">
        <f>IF(G309&lt;0.001,0,J309+(J309*K309))</f>
        <v>0</v>
      </c>
      <c r="M309" s="670"/>
      <c r="N309" s="628"/>
      <c r="O309" s="628"/>
      <c r="P309" s="256">
        <f>VLOOKUP(M309,Produit,10)</f>
        <v>0</v>
      </c>
      <c r="Q309" s="326" t="e">
        <f>IF(N309&lt;&gt;0,N309/VLOOKUP(M309,Produit,10),T309/VLOOKUP(M309,Produit,10))</f>
        <v>#DIV/0!</v>
      </c>
      <c r="R309" s="316"/>
      <c r="S309" s="315">
        <f>IF(AND(M309&lt;&gt;0,O309&lt;&gt;0),O309/VLOOKUP(M309,Produit,9),0)</f>
        <v>0</v>
      </c>
      <c r="T309" s="315">
        <f t="shared" si="1"/>
        <v>0</v>
      </c>
    </row>
    <row r="310" spans="1:20" s="259" customFormat="1" ht="11.25" thickBot="1">
      <c r="A310" s="125">
        <f>VLOOKUP(M309,Produit,3)</f>
        <v>0</v>
      </c>
      <c r="B310" s="722" t="str">
        <f>CONCATENATE(IF(VLOOKUP(M309,Produit,9)=0,"","› "),IF(VLOOKUP(M309,Produit,9)=0,"",IF(N309&lt;&gt;0,N309,T309))," ",IF(VLOOKUP(M309,Produit,9)=0,"",VLOOKUP(M309,Produit,7)),IF(VLOOKUP(M309,Produit,9)=0,""," de "),IF(VLOOKUP(M309,Produit,9)=0,"",VLOOKUP(M309,Produit,9))," ",IF(VLOOKUP(M309,Produit,9)=0,"",VLOOKUP(M309,Produit,6)),IF(VLOOKUP(M309,Produit,9)=0,""," correspond(ent) à "),IF(VLOOKUP(M309,Produit,9)=0,"",IF(N309&lt;&gt;0,N309*VLOOKUP(M309,Produit,9),T309*VLOOKUP(M309,Produit,9)))," ",IF(VLOOKUP(M309,Produit,9)=0,"",VLOOKUP(M309,Produit,6)),IF(VLOOKUP(M309,Produit,9)=0,"","."))</f>
        <v xml:space="preserve">   </v>
      </c>
      <c r="C310" s="722"/>
      <c r="D310" s="722"/>
      <c r="E310" s="722"/>
      <c r="F310" s="722"/>
      <c r="G310" s="308"/>
      <c r="H310" s="309"/>
      <c r="I310" s="308"/>
      <c r="J310" s="308"/>
      <c r="K310" s="310"/>
      <c r="L310" s="311"/>
      <c r="M310" s="670"/>
      <c r="N310" s="628"/>
      <c r="O310" s="628"/>
      <c r="P310" s="256"/>
      <c r="Q310" s="326"/>
      <c r="R310" s="316"/>
      <c r="S310" s="315"/>
      <c r="T310" s="258"/>
    </row>
    <row r="311" spans="1:20" s="259" customFormat="1" ht="31.5" customHeight="1" thickTop="1">
      <c r="A311" s="255">
        <f>VLOOKUP(M311,Produit,2)</f>
        <v>0</v>
      </c>
      <c r="B311" s="819">
        <f>VLOOKUP(M311,Produit,4)</f>
        <v>0</v>
      </c>
      <c r="C311" s="819" t="e">
        <f>VLOOKUP(Q311,Produit,4)</f>
        <v>#DIV/0!</v>
      </c>
      <c r="D311" s="819">
        <f>VLOOKUP(R311,Produit,4)</f>
        <v>0</v>
      </c>
      <c r="E311" s="819"/>
      <c r="F311" s="819" t="e">
        <f>VLOOKUP(#REF!,Produit,4)</f>
        <v>#REF!</v>
      </c>
      <c r="G311" s="304">
        <f>IF(N311&lt;&gt;0,N311*VLOOKUP(M311,Produit,9),T311*VLOOKUP(M311,Produit,9))</f>
        <v>0</v>
      </c>
      <c r="H311" s="305">
        <f>VLOOKUP(M311,Produit,6)</f>
        <v>0</v>
      </c>
      <c r="I311" s="304">
        <f>IF(VLOOKUP(M311,Produit,32)&lt;&gt;0,VLOOKUP(M311,Produit,32),VLOOKUP(M311,Produit,36))</f>
        <v>0</v>
      </c>
      <c r="J311" s="304">
        <f>IF(G311&lt;0.001,0,G311*I311)</f>
        <v>0</v>
      </c>
      <c r="K311" s="306">
        <f>VLOOKUP(M311,Produit,11)</f>
        <v>0</v>
      </c>
      <c r="L311" s="307">
        <f>IF(G311&lt;0.001,0,J311+(J311*K311))</f>
        <v>0</v>
      </c>
      <c r="M311" s="670"/>
      <c r="N311" s="628"/>
      <c r="O311" s="628"/>
      <c r="P311" s="256">
        <f>VLOOKUP(M311,Produit,10)</f>
        <v>0</v>
      </c>
      <c r="Q311" s="326" t="e">
        <f>IF(N311&lt;&gt;0,N311/VLOOKUP(M311,Produit,10),T311/VLOOKUP(M311,Produit,10))</f>
        <v>#DIV/0!</v>
      </c>
      <c r="R311" s="316"/>
      <c r="S311" s="315">
        <f>IF(AND(M311&lt;&gt;0,O311&lt;&gt;0),O311/VLOOKUP(M311,Produit,9),0)</f>
        <v>0</v>
      </c>
      <c r="T311" s="315">
        <f t="shared" si="1"/>
        <v>0</v>
      </c>
    </row>
    <row r="312" spans="1:20" s="259" customFormat="1" ht="11.25" thickBot="1">
      <c r="A312" s="125">
        <f>VLOOKUP(M311,Produit,3)</f>
        <v>0</v>
      </c>
      <c r="B312" s="722" t="str">
        <f>CONCATENATE(IF(VLOOKUP(M311,Produit,9)=0,"","› "),IF(VLOOKUP(M311,Produit,9)=0,"",IF(N311&lt;&gt;0,N311,T311))," ",IF(VLOOKUP(M311,Produit,9)=0,"",VLOOKUP(M311,Produit,7)),IF(VLOOKUP(M311,Produit,9)=0,""," de "),IF(VLOOKUP(M311,Produit,9)=0,"",VLOOKUP(M311,Produit,9))," ",IF(VLOOKUP(M311,Produit,9)=0,"",VLOOKUP(M311,Produit,6)),IF(VLOOKUP(M311,Produit,9)=0,""," correspond(ent) à "),IF(VLOOKUP(M311,Produit,9)=0,"",IF(N311&lt;&gt;0,N311*VLOOKUP(M311,Produit,9),T311*VLOOKUP(M311,Produit,9)))," ",IF(VLOOKUP(M311,Produit,9)=0,"",VLOOKUP(M311,Produit,6)),IF(VLOOKUP(M311,Produit,9)=0,"","."))</f>
        <v xml:space="preserve">   </v>
      </c>
      <c r="C312" s="722"/>
      <c r="D312" s="722"/>
      <c r="E312" s="722"/>
      <c r="F312" s="722"/>
      <c r="G312" s="308"/>
      <c r="H312" s="309"/>
      <c r="I312" s="308"/>
      <c r="J312" s="308"/>
      <c r="K312" s="310"/>
      <c r="L312" s="311"/>
      <c r="M312" s="670"/>
      <c r="N312" s="628"/>
      <c r="O312" s="628"/>
      <c r="P312" s="256"/>
      <c r="Q312" s="326"/>
      <c r="R312" s="316"/>
      <c r="S312" s="315"/>
      <c r="T312" s="258"/>
    </row>
    <row r="313" spans="1:20" s="259" customFormat="1" ht="31.5" customHeight="1" thickTop="1">
      <c r="A313" s="255">
        <f>VLOOKUP(M313,Produit,2)</f>
        <v>0</v>
      </c>
      <c r="B313" s="819">
        <f>VLOOKUP(M313,Produit,4)</f>
        <v>0</v>
      </c>
      <c r="C313" s="819" t="e">
        <f>VLOOKUP(Q313,Produit,4)</f>
        <v>#DIV/0!</v>
      </c>
      <c r="D313" s="819">
        <f>VLOOKUP(R313,Produit,4)</f>
        <v>0</v>
      </c>
      <c r="E313" s="819"/>
      <c r="F313" s="819" t="e">
        <f>VLOOKUP(#REF!,Produit,4)</f>
        <v>#REF!</v>
      </c>
      <c r="G313" s="304">
        <f>IF(N313&lt;&gt;0,N313*VLOOKUP(M313,Produit,9),T313*VLOOKUP(M313,Produit,9))</f>
        <v>0</v>
      </c>
      <c r="H313" s="305">
        <f>VLOOKUP(M313,Produit,6)</f>
        <v>0</v>
      </c>
      <c r="I313" s="304">
        <f>IF(VLOOKUP(M313,Produit,32)&lt;&gt;0,VLOOKUP(M313,Produit,32),VLOOKUP(M313,Produit,36))</f>
        <v>0</v>
      </c>
      <c r="J313" s="304">
        <f>IF(G313&lt;0.001,0,G313*I313)</f>
        <v>0</v>
      </c>
      <c r="K313" s="306">
        <f>VLOOKUP(M313,Produit,11)</f>
        <v>0</v>
      </c>
      <c r="L313" s="307">
        <f>IF(G313&lt;0.001,0,J313+(J313*K313))</f>
        <v>0</v>
      </c>
      <c r="M313" s="670"/>
      <c r="N313" s="628"/>
      <c r="O313" s="628"/>
      <c r="P313" s="256">
        <f>VLOOKUP(M313,Produit,10)</f>
        <v>0</v>
      </c>
      <c r="Q313" s="326" t="e">
        <f>IF(N313&lt;&gt;0,N313/VLOOKUP(M313,Produit,10),T313/VLOOKUP(M313,Produit,10))</f>
        <v>#DIV/0!</v>
      </c>
      <c r="R313" s="316"/>
      <c r="S313" s="315">
        <f>IF(AND(M313&lt;&gt;0,O313&lt;&gt;0),O313/VLOOKUP(M313,Produit,9),0)</f>
        <v>0</v>
      </c>
      <c r="T313" s="315">
        <f t="shared" si="1"/>
        <v>0</v>
      </c>
    </row>
    <row r="314" spans="1:20" s="259" customFormat="1" ht="11.25" thickBot="1">
      <c r="A314" s="125">
        <f>VLOOKUP(M313,Produit,3)</f>
        <v>0</v>
      </c>
      <c r="B314" s="722" t="str">
        <f>CONCATENATE(IF(VLOOKUP(M313,Produit,9)=0,"","› "),IF(VLOOKUP(M313,Produit,9)=0,"",IF(N313&lt;&gt;0,N313,T313))," ",IF(VLOOKUP(M313,Produit,9)=0,"",VLOOKUP(M313,Produit,7)),IF(VLOOKUP(M313,Produit,9)=0,""," de "),IF(VLOOKUP(M313,Produit,9)=0,"",VLOOKUP(M313,Produit,9))," ",IF(VLOOKUP(M313,Produit,9)=0,"",VLOOKUP(M313,Produit,6)),IF(VLOOKUP(M313,Produit,9)=0,""," correspond(ent) à "),IF(VLOOKUP(M313,Produit,9)=0,"",IF(N313&lt;&gt;0,N313*VLOOKUP(M313,Produit,9),T313*VLOOKUP(M313,Produit,9)))," ",IF(VLOOKUP(M313,Produit,9)=0,"",VLOOKUP(M313,Produit,6)),IF(VLOOKUP(M313,Produit,9)=0,"","."))</f>
        <v xml:space="preserve">   </v>
      </c>
      <c r="C314" s="722"/>
      <c r="D314" s="722"/>
      <c r="E314" s="722"/>
      <c r="F314" s="722"/>
      <c r="G314" s="308"/>
      <c r="H314" s="309"/>
      <c r="I314" s="308"/>
      <c r="J314" s="308"/>
      <c r="K314" s="310"/>
      <c r="L314" s="311"/>
      <c r="M314" s="670"/>
      <c r="N314" s="628"/>
      <c r="O314" s="628"/>
      <c r="P314" s="256"/>
      <c r="Q314" s="326"/>
      <c r="R314" s="316"/>
      <c r="S314" s="315"/>
      <c r="T314" s="258"/>
    </row>
    <row r="315" spans="1:20" s="259" customFormat="1" ht="31.5" customHeight="1" thickTop="1">
      <c r="A315" s="255">
        <f>VLOOKUP(M315,Produit,2)</f>
        <v>0</v>
      </c>
      <c r="B315" s="819">
        <f>VLOOKUP(M315,Produit,4)</f>
        <v>0</v>
      </c>
      <c r="C315" s="819" t="e">
        <f>VLOOKUP(Q315,Produit,4)</f>
        <v>#DIV/0!</v>
      </c>
      <c r="D315" s="819">
        <f>VLOOKUP(R315,Produit,4)</f>
        <v>0</v>
      </c>
      <c r="E315" s="819"/>
      <c r="F315" s="819" t="e">
        <f>VLOOKUP(#REF!,Produit,4)</f>
        <v>#REF!</v>
      </c>
      <c r="G315" s="304">
        <f>IF(N315&lt;&gt;0,N315*VLOOKUP(M315,Produit,9),T315*VLOOKUP(M315,Produit,9))</f>
        <v>0</v>
      </c>
      <c r="H315" s="305">
        <f>VLOOKUP(M315,Produit,6)</f>
        <v>0</v>
      </c>
      <c r="I315" s="304">
        <f>IF(VLOOKUP(M315,Produit,32)&lt;&gt;0,VLOOKUP(M315,Produit,32),VLOOKUP(M315,Produit,36))</f>
        <v>0</v>
      </c>
      <c r="J315" s="304">
        <f>IF(G315&lt;0.001,0,G315*I315)</f>
        <v>0</v>
      </c>
      <c r="K315" s="306">
        <f>VLOOKUP(M315,Produit,11)</f>
        <v>0</v>
      </c>
      <c r="L315" s="307">
        <f>IF(G315&lt;0.001,0,J315+(J315*K315))</f>
        <v>0</v>
      </c>
      <c r="M315" s="670"/>
      <c r="N315" s="628"/>
      <c r="O315" s="628"/>
      <c r="P315" s="256">
        <f>VLOOKUP(M315,Produit,10)</f>
        <v>0</v>
      </c>
      <c r="Q315" s="326" t="e">
        <f>IF(N315&lt;&gt;0,N315/VLOOKUP(M315,Produit,10),T315/VLOOKUP(M315,Produit,10))</f>
        <v>#DIV/0!</v>
      </c>
      <c r="R315" s="316"/>
      <c r="S315" s="315">
        <f>IF(AND(M315&lt;&gt;0,O315&lt;&gt;0),O315/VLOOKUP(M315,Produit,9),0)</f>
        <v>0</v>
      </c>
      <c r="T315" s="315">
        <f t="shared" si="1"/>
        <v>0</v>
      </c>
    </row>
    <row r="316" spans="1:20" s="259" customFormat="1" ht="11.25" thickBot="1">
      <c r="A316" s="125">
        <f>VLOOKUP(M315,Produit,3)</f>
        <v>0</v>
      </c>
      <c r="B316" s="722" t="str">
        <f>CONCATENATE(IF(VLOOKUP(M315,Produit,9)=0,"","› "),IF(VLOOKUP(M315,Produit,9)=0,"",IF(N315&lt;&gt;0,N315,T315))," ",IF(VLOOKUP(M315,Produit,9)=0,"",VLOOKUP(M315,Produit,7)),IF(VLOOKUP(M315,Produit,9)=0,""," de "),IF(VLOOKUP(M315,Produit,9)=0,"",VLOOKUP(M315,Produit,9))," ",IF(VLOOKUP(M315,Produit,9)=0,"",VLOOKUP(M315,Produit,6)),IF(VLOOKUP(M315,Produit,9)=0,""," correspond(ent) à "),IF(VLOOKUP(M315,Produit,9)=0,"",IF(N315&lt;&gt;0,N315*VLOOKUP(M315,Produit,9),T315*VLOOKUP(M315,Produit,9)))," ",IF(VLOOKUP(M315,Produit,9)=0,"",VLOOKUP(M315,Produit,6)),IF(VLOOKUP(M315,Produit,9)=0,"","."))</f>
        <v xml:space="preserve">   </v>
      </c>
      <c r="C316" s="722"/>
      <c r="D316" s="722"/>
      <c r="E316" s="722"/>
      <c r="F316" s="722"/>
      <c r="G316" s="308"/>
      <c r="H316" s="309"/>
      <c r="I316" s="308"/>
      <c r="J316" s="308"/>
      <c r="K316" s="310"/>
      <c r="L316" s="311"/>
      <c r="M316" s="670"/>
      <c r="N316" s="628"/>
      <c r="O316" s="628"/>
      <c r="P316" s="256"/>
      <c r="Q316" s="326"/>
      <c r="R316" s="316"/>
      <c r="S316" s="315"/>
      <c r="T316" s="258"/>
    </row>
    <row r="317" spans="1:20" s="259" customFormat="1" ht="31.5" customHeight="1" thickTop="1">
      <c r="A317" s="255">
        <f>VLOOKUP(M317,Produit,2)</f>
        <v>0</v>
      </c>
      <c r="B317" s="819">
        <f>VLOOKUP(M317,Produit,4)</f>
        <v>0</v>
      </c>
      <c r="C317" s="819" t="e">
        <f>VLOOKUP(Q317,Produit,4)</f>
        <v>#DIV/0!</v>
      </c>
      <c r="D317" s="819">
        <f>VLOOKUP(R317,Produit,4)</f>
        <v>0</v>
      </c>
      <c r="E317" s="819"/>
      <c r="F317" s="819" t="e">
        <f>VLOOKUP(#REF!,Produit,4)</f>
        <v>#REF!</v>
      </c>
      <c r="G317" s="304">
        <f>IF(N317&lt;&gt;0,N317*VLOOKUP(M317,Produit,9),T317*VLOOKUP(M317,Produit,9))</f>
        <v>0</v>
      </c>
      <c r="H317" s="305">
        <f>VLOOKUP(M317,Produit,6)</f>
        <v>0</v>
      </c>
      <c r="I317" s="304">
        <f>IF(VLOOKUP(M317,Produit,32)&lt;&gt;0,VLOOKUP(M317,Produit,32),VLOOKUP(M317,Produit,36))</f>
        <v>0</v>
      </c>
      <c r="J317" s="304">
        <f>IF(G317&lt;0.001,0,G317*I317)</f>
        <v>0</v>
      </c>
      <c r="K317" s="306">
        <f>VLOOKUP(M317,Produit,11)</f>
        <v>0</v>
      </c>
      <c r="L317" s="307">
        <f>IF(G317&lt;0.001,0,J317+(J317*K317))</f>
        <v>0</v>
      </c>
      <c r="M317" s="670"/>
      <c r="N317" s="628"/>
      <c r="O317" s="628"/>
      <c r="P317" s="256">
        <f>VLOOKUP(M317,Produit,10)</f>
        <v>0</v>
      </c>
      <c r="Q317" s="326" t="e">
        <f>IF(N317&lt;&gt;0,N317/VLOOKUP(M317,Produit,10),T317/VLOOKUP(M317,Produit,10))</f>
        <v>#DIV/0!</v>
      </c>
      <c r="R317" s="316"/>
      <c r="S317" s="315">
        <f>IF(AND(M317&lt;&gt;0,O317&lt;&gt;0),O317/VLOOKUP(M317,Produit,9),0)</f>
        <v>0</v>
      </c>
      <c r="T317" s="315">
        <f t="shared" si="1"/>
        <v>0</v>
      </c>
    </row>
    <row r="318" spans="1:20" s="259" customFormat="1" ht="11.25" thickBot="1">
      <c r="A318" s="125">
        <f>VLOOKUP(M317,Produit,3)</f>
        <v>0</v>
      </c>
      <c r="B318" s="722" t="str">
        <f>CONCATENATE(IF(VLOOKUP(M317,Produit,9)=0,"","› "),IF(VLOOKUP(M317,Produit,9)=0,"",IF(N317&lt;&gt;0,N317,T317))," ",IF(VLOOKUP(M317,Produit,9)=0,"",VLOOKUP(M317,Produit,7)),IF(VLOOKUP(M317,Produit,9)=0,""," de "),IF(VLOOKUP(M317,Produit,9)=0,"",VLOOKUP(M317,Produit,9))," ",IF(VLOOKUP(M317,Produit,9)=0,"",VLOOKUP(M317,Produit,6)),IF(VLOOKUP(M317,Produit,9)=0,""," correspond(ent) à "),IF(VLOOKUP(M317,Produit,9)=0,"",IF(N317&lt;&gt;0,N317*VLOOKUP(M317,Produit,9),T317*VLOOKUP(M317,Produit,9)))," ",IF(VLOOKUP(M317,Produit,9)=0,"",VLOOKUP(M317,Produit,6)),IF(VLOOKUP(M317,Produit,9)=0,"","."))</f>
        <v xml:space="preserve">   </v>
      </c>
      <c r="C318" s="722"/>
      <c r="D318" s="722"/>
      <c r="E318" s="722"/>
      <c r="F318" s="722"/>
      <c r="G318" s="308"/>
      <c r="H318" s="309"/>
      <c r="I318" s="308"/>
      <c r="J318" s="308"/>
      <c r="K318" s="310"/>
      <c r="L318" s="311"/>
      <c r="M318" s="670"/>
      <c r="N318" s="628"/>
      <c r="O318" s="628"/>
      <c r="P318" s="256"/>
      <c r="Q318" s="326"/>
      <c r="R318" s="316"/>
      <c r="S318" s="315"/>
      <c r="T318" s="258"/>
    </row>
    <row r="319" spans="1:20" s="259" customFormat="1" ht="12" thickTop="1" thickBot="1">
      <c r="A319" s="260"/>
      <c r="B319" s="261"/>
      <c r="C319" s="261"/>
      <c r="D319" s="261"/>
      <c r="E319" s="261"/>
      <c r="F319" s="261"/>
      <c r="G319" s="262"/>
      <c r="H319" s="263"/>
      <c r="I319" s="262"/>
      <c r="J319" s="262"/>
      <c r="K319" s="264"/>
      <c r="L319" s="265"/>
      <c r="M319" s="241"/>
      <c r="N319" s="242"/>
      <c r="O319" s="242"/>
      <c r="P319" s="243"/>
      <c r="Q319" s="327"/>
      <c r="R319" s="244"/>
      <c r="S319" s="266"/>
      <c r="T319" s="267"/>
    </row>
    <row r="320" spans="1:20" s="259" customFormat="1" ht="16.5" thickTop="1" thickBot="1">
      <c r="A320" s="268"/>
      <c r="B320" s="823"/>
      <c r="C320" s="823"/>
      <c r="D320" s="823"/>
      <c r="E320" s="823"/>
      <c r="F320" s="823"/>
      <c r="G320" s="300"/>
      <c r="H320" s="301"/>
      <c r="I320" s="298" t="s">
        <v>58</v>
      </c>
      <c r="J320" s="270">
        <f>SUM(J21:J319)</f>
        <v>0</v>
      </c>
      <c r="K320" s="271"/>
      <c r="L320" s="272"/>
      <c r="M320" s="273"/>
      <c r="N320" s="273"/>
      <c r="O320" s="269"/>
      <c r="P320" s="269"/>
      <c r="Q320" s="328"/>
      <c r="R320" s="287"/>
    </row>
    <row r="321" spans="1:18" s="259" customFormat="1" ht="16.5" thickTop="1" thickBot="1">
      <c r="A321" s="274"/>
      <c r="B321" s="275"/>
      <c r="C321" s="275"/>
      <c r="D321" s="275"/>
      <c r="E321" s="275"/>
      <c r="F321" s="275"/>
      <c r="G321" s="302"/>
      <c r="H321" s="303"/>
      <c r="I321" s="298" t="s">
        <v>59</v>
      </c>
      <c r="J321" s="277"/>
      <c r="K321" s="270">
        <f>SUM(J21:J319)*0.2</f>
        <v>0</v>
      </c>
      <c r="L321" s="272"/>
      <c r="M321" s="276"/>
      <c r="N321" s="276"/>
      <c r="O321" s="269"/>
      <c r="P321" s="269"/>
      <c r="Q321" s="329"/>
      <c r="R321" s="293"/>
    </row>
    <row r="322" spans="1:18" s="259" customFormat="1" ht="17.25" thickTop="1" thickBot="1">
      <c r="A322" s="274"/>
      <c r="B322" s="278"/>
      <c r="C322" s="278"/>
      <c r="D322" s="278"/>
      <c r="E322" s="278"/>
      <c r="F322" s="278"/>
      <c r="G322" s="302"/>
      <c r="H322" s="303"/>
      <c r="I322" s="299" t="s">
        <v>60</v>
      </c>
      <c r="J322" s="277"/>
      <c r="K322" s="271"/>
      <c r="L322" s="279">
        <f>SUM(L21:L319)</f>
        <v>0</v>
      </c>
      <c r="M322" s="276"/>
      <c r="N322" s="276"/>
      <c r="O322" s="269"/>
      <c r="P322" s="269"/>
      <c r="Q322" s="329"/>
      <c r="R322" s="294"/>
    </row>
    <row r="323" spans="1:18" s="189" customFormat="1" ht="15.75" thickTop="1">
      <c r="A323" s="274"/>
      <c r="B323" s="278"/>
      <c r="C323" s="278"/>
      <c r="D323" s="278"/>
      <c r="E323" s="278"/>
      <c r="F323" s="278"/>
      <c r="H323" s="280"/>
      <c r="M323" s="281"/>
      <c r="N323" s="281"/>
      <c r="Q323" s="330"/>
      <c r="R323" s="292"/>
    </row>
    <row r="324" spans="1:18" s="189" customFormat="1">
      <c r="A324" s="274"/>
      <c r="B324" s="274"/>
      <c r="C324" s="274"/>
      <c r="D324" s="274"/>
      <c r="E324" s="274"/>
      <c r="F324" s="274"/>
      <c r="H324" s="280"/>
      <c r="M324" s="281"/>
      <c r="N324" s="281"/>
      <c r="Q324" s="331"/>
    </row>
    <row r="325" spans="1:18" s="189" customFormat="1">
      <c r="A325" s="274"/>
      <c r="B325" s="274"/>
      <c r="C325" s="274"/>
      <c r="D325" s="274"/>
      <c r="E325" s="274"/>
      <c r="F325" s="274"/>
      <c r="H325" s="280"/>
      <c r="M325" s="281"/>
      <c r="N325" s="281"/>
      <c r="Q325" s="331"/>
    </row>
    <row r="326" spans="1:18" s="189" customFormat="1" ht="15">
      <c r="A326" s="274"/>
      <c r="B326" s="278"/>
      <c r="C326" s="278"/>
      <c r="D326" s="278"/>
      <c r="E326" s="278"/>
      <c r="F326" s="278"/>
      <c r="H326" s="280"/>
      <c r="M326" s="281"/>
      <c r="N326" s="281"/>
      <c r="Q326" s="331"/>
    </row>
    <row r="327" spans="1:18" s="259" customFormat="1">
      <c r="A327" s="274"/>
      <c r="B327" s="274"/>
      <c r="C327" s="274"/>
      <c r="D327" s="274"/>
      <c r="E327" s="274"/>
      <c r="F327" s="274"/>
      <c r="G327" s="269"/>
      <c r="H327" s="276"/>
      <c r="I327" s="269"/>
      <c r="J327" s="269"/>
      <c r="K327" s="269"/>
      <c r="L327" s="269"/>
      <c r="M327" s="276"/>
      <c r="N327" s="276"/>
      <c r="O327" s="269"/>
      <c r="P327" s="269"/>
      <c r="Q327" s="332"/>
    </row>
    <row r="328" spans="1:18" s="259" customFormat="1">
      <c r="A328" s="274"/>
      <c r="B328" s="274"/>
      <c r="C328" s="274"/>
      <c r="D328" s="274"/>
      <c r="E328" s="274"/>
      <c r="F328" s="274"/>
      <c r="G328" s="269"/>
      <c r="H328" s="276"/>
      <c r="I328" s="269"/>
      <c r="J328" s="269"/>
      <c r="K328" s="269"/>
      <c r="L328" s="269"/>
      <c r="M328" s="276"/>
      <c r="N328" s="276"/>
      <c r="O328" s="269"/>
      <c r="P328" s="269"/>
      <c r="Q328" s="332"/>
    </row>
    <row r="329" spans="1:18" s="259" customFormat="1">
      <c r="A329" s="274"/>
      <c r="B329" s="274"/>
      <c r="C329" s="274"/>
      <c r="D329" s="274"/>
      <c r="E329" s="274"/>
      <c r="F329" s="274"/>
      <c r="G329" s="269"/>
      <c r="H329" s="276"/>
      <c r="I329" s="269"/>
      <c r="J329" s="269"/>
      <c r="K329" s="269"/>
      <c r="L329" s="269"/>
      <c r="M329" s="276"/>
      <c r="N329" s="276"/>
      <c r="O329" s="269"/>
      <c r="P329" s="269"/>
      <c r="Q329" s="332"/>
    </row>
    <row r="330" spans="1:18" s="259" customFormat="1" ht="15">
      <c r="B330" s="278"/>
      <c r="C330" s="278"/>
      <c r="D330" s="278"/>
      <c r="E330" s="278"/>
      <c r="F330" s="278"/>
      <c r="G330" s="269"/>
      <c r="H330" s="276"/>
      <c r="I330" s="269"/>
      <c r="J330" s="269"/>
      <c r="K330" s="269"/>
      <c r="L330" s="269"/>
      <c r="M330" s="282"/>
      <c r="N330" s="282"/>
      <c r="O330" s="283"/>
      <c r="P330" s="283"/>
      <c r="Q330" s="332"/>
    </row>
    <row r="331" spans="1:18" s="259" customFormat="1" ht="10.5">
      <c r="G331" s="269"/>
      <c r="H331" s="276"/>
      <c r="I331" s="269"/>
      <c r="J331" s="269"/>
      <c r="K331" s="269"/>
      <c r="L331" s="269"/>
      <c r="M331" s="263"/>
      <c r="N331" s="263"/>
      <c r="O331" s="283"/>
      <c r="P331" s="283"/>
      <c r="Q331" s="332"/>
    </row>
    <row r="332" spans="1:18" s="259" customFormat="1" ht="10.5">
      <c r="G332" s="269"/>
      <c r="H332" s="276"/>
      <c r="I332" s="269"/>
      <c r="J332" s="269"/>
      <c r="K332" s="269"/>
      <c r="L332" s="269"/>
      <c r="M332" s="263"/>
      <c r="N332" s="263"/>
      <c r="O332" s="283"/>
      <c r="P332" s="283"/>
      <c r="Q332" s="332"/>
    </row>
    <row r="333" spans="1:18" s="259" customFormat="1" ht="10.5">
      <c r="G333" s="269"/>
      <c r="H333" s="276"/>
      <c r="I333" s="269"/>
      <c r="J333" s="269"/>
      <c r="K333" s="269"/>
      <c r="L333" s="269"/>
      <c r="M333" s="263"/>
      <c r="N333" s="263"/>
      <c r="O333" s="283"/>
      <c r="P333" s="283"/>
      <c r="Q333" s="332"/>
    </row>
    <row r="334" spans="1:18" s="259" customFormat="1" ht="10.5">
      <c r="A334" s="284"/>
      <c r="G334" s="269"/>
      <c r="H334" s="276"/>
      <c r="I334" s="269"/>
      <c r="J334" s="269"/>
      <c r="K334" s="269"/>
      <c r="L334" s="269"/>
      <c r="M334" s="263"/>
      <c r="N334" s="263"/>
      <c r="O334" s="283"/>
      <c r="P334" s="283"/>
      <c r="Q334" s="332"/>
    </row>
    <row r="335" spans="1:18" s="259" customFormat="1" ht="10.5" customHeight="1">
      <c r="A335" s="285"/>
      <c r="B335" s="284"/>
      <c r="C335" s="284"/>
      <c r="D335" s="284"/>
      <c r="E335" s="284"/>
      <c r="F335" s="284"/>
      <c r="G335" s="283"/>
      <c r="H335" s="263"/>
      <c r="I335" s="283"/>
      <c r="J335" s="283"/>
      <c r="K335" s="283"/>
      <c r="L335" s="283"/>
      <c r="M335" s="263"/>
      <c r="N335" s="263"/>
      <c r="O335" s="283"/>
      <c r="P335" s="283"/>
      <c r="Q335" s="332"/>
    </row>
    <row r="336" spans="1:18" s="259" customFormat="1" ht="15" hidden="1">
      <c r="A336" s="285"/>
      <c r="B336" s="286"/>
      <c r="C336" s="286"/>
      <c r="D336" s="286"/>
      <c r="E336" s="286"/>
      <c r="F336" s="286"/>
      <c r="G336" s="287"/>
      <c r="H336" s="288"/>
      <c r="I336" s="287"/>
      <c r="J336" s="287"/>
      <c r="K336" s="287"/>
      <c r="L336" s="287"/>
      <c r="M336" s="288"/>
      <c r="N336" s="288"/>
      <c r="O336" s="287"/>
      <c r="P336" s="287"/>
      <c r="Q336" s="333"/>
    </row>
    <row r="337" spans="1:17" s="259" customFormat="1" ht="15" hidden="1">
      <c r="A337" s="285"/>
      <c r="B337" s="286"/>
      <c r="C337" s="286"/>
      <c r="D337" s="286"/>
      <c r="E337" s="286"/>
      <c r="F337" s="286"/>
      <c r="G337" s="287"/>
      <c r="H337" s="288"/>
      <c r="I337" s="287"/>
      <c r="J337" s="287"/>
      <c r="K337" s="287"/>
      <c r="L337" s="287"/>
      <c r="M337" s="288"/>
      <c r="N337" s="288"/>
      <c r="O337" s="287"/>
      <c r="P337" s="287"/>
      <c r="Q337" s="333"/>
    </row>
    <row r="338" spans="1:17" s="259" customFormat="1" ht="15" hidden="1">
      <c r="A338" s="285"/>
      <c r="B338" s="286"/>
      <c r="C338" s="286"/>
      <c r="D338" s="286"/>
      <c r="E338" s="286"/>
      <c r="F338" s="286"/>
      <c r="G338" s="287"/>
      <c r="H338" s="288"/>
      <c r="I338" s="287"/>
      <c r="J338" s="287"/>
      <c r="K338" s="287"/>
      <c r="L338" s="287"/>
      <c r="M338" s="288"/>
      <c r="N338" s="288"/>
      <c r="O338" s="287"/>
      <c r="P338" s="287"/>
      <c r="Q338" s="333"/>
    </row>
    <row r="339" spans="1:17" s="259" customFormat="1" ht="15" hidden="1">
      <c r="A339" s="285"/>
      <c r="B339" s="286"/>
      <c r="C339" s="286"/>
      <c r="D339" s="286"/>
      <c r="E339" s="286"/>
      <c r="F339" s="286"/>
      <c r="G339" s="287"/>
      <c r="H339" s="288"/>
      <c r="I339" s="287"/>
      <c r="J339" s="287"/>
      <c r="K339" s="287"/>
      <c r="L339" s="287"/>
      <c r="M339" s="288"/>
      <c r="N339" s="288"/>
      <c r="O339" s="287"/>
      <c r="P339" s="287"/>
      <c r="Q339" s="333"/>
    </row>
    <row r="340" spans="1:17" s="259" customFormat="1" ht="15" hidden="1">
      <c r="A340" s="285"/>
      <c r="B340" s="286"/>
      <c r="C340" s="286"/>
      <c r="D340" s="286"/>
      <c r="E340" s="286"/>
      <c r="F340" s="286"/>
      <c r="G340" s="287"/>
      <c r="H340" s="288"/>
      <c r="I340" s="287"/>
      <c r="J340" s="287"/>
      <c r="K340" s="287"/>
      <c r="L340" s="287"/>
      <c r="M340" s="288"/>
      <c r="N340" s="288"/>
      <c r="O340" s="287"/>
      <c r="P340" s="287"/>
      <c r="Q340" s="333"/>
    </row>
    <row r="341" spans="1:17" s="259" customFormat="1" ht="15" hidden="1">
      <c r="A341" s="285"/>
      <c r="B341" s="286"/>
      <c r="C341" s="286"/>
      <c r="D341" s="286"/>
      <c r="E341" s="286"/>
      <c r="F341" s="286"/>
      <c r="G341" s="287"/>
      <c r="H341" s="288"/>
      <c r="I341" s="287"/>
      <c r="J341" s="287"/>
      <c r="K341" s="287"/>
      <c r="L341" s="287"/>
      <c r="M341" s="288"/>
      <c r="N341" s="288"/>
      <c r="O341" s="287"/>
      <c r="P341" s="287"/>
      <c r="Q341" s="333"/>
    </row>
    <row r="342" spans="1:17" s="259" customFormat="1" ht="15" hidden="1">
      <c r="A342" s="289"/>
      <c r="B342" s="286"/>
      <c r="C342" s="286"/>
      <c r="D342" s="286"/>
      <c r="E342" s="286"/>
      <c r="F342" s="286"/>
      <c r="G342" s="287"/>
      <c r="H342" s="288"/>
      <c r="I342" s="287"/>
      <c r="J342" s="287"/>
      <c r="K342" s="287"/>
      <c r="L342" s="287"/>
      <c r="M342" s="288"/>
      <c r="N342" s="288"/>
      <c r="O342" s="287"/>
      <c r="P342" s="287"/>
      <c r="Q342" s="333"/>
    </row>
    <row r="343" spans="1:17" s="189" customFormat="1" ht="10.5" customHeight="1">
      <c r="B343" s="285"/>
      <c r="C343" s="285"/>
      <c r="D343" s="285"/>
      <c r="E343" s="285"/>
      <c r="F343" s="285"/>
      <c r="G343" s="274"/>
      <c r="H343" s="290"/>
      <c r="I343" s="274"/>
      <c r="J343" s="274"/>
      <c r="K343" s="274"/>
      <c r="L343" s="274"/>
      <c r="M343" s="291"/>
      <c r="N343" s="291"/>
      <c r="O343" s="292"/>
      <c r="P343" s="292"/>
      <c r="Q343" s="331"/>
    </row>
    <row r="344" spans="1:17" s="189" customFormat="1">
      <c r="H344" s="280"/>
      <c r="M344" s="281"/>
      <c r="N344" s="281"/>
      <c r="Q344" s="331"/>
    </row>
    <row r="345" spans="1:17" s="189" customFormat="1">
      <c r="H345" s="280"/>
      <c r="M345" s="281"/>
      <c r="N345" s="281"/>
      <c r="Q345" s="331"/>
    </row>
    <row r="346" spans="1:17" s="189" customFormat="1">
      <c r="H346" s="280"/>
      <c r="M346" s="281"/>
      <c r="N346" s="281"/>
      <c r="Q346" s="331"/>
    </row>
    <row r="347" spans="1:17" s="189" customFormat="1">
      <c r="H347" s="280"/>
      <c r="M347" s="281"/>
      <c r="N347" s="281"/>
      <c r="Q347" s="331"/>
    </row>
    <row r="348" spans="1:17" s="189" customFormat="1">
      <c r="H348" s="280"/>
      <c r="M348" s="281"/>
      <c r="N348" s="281"/>
      <c r="Q348" s="331"/>
    </row>
    <row r="349" spans="1:17" s="189" customFormat="1">
      <c r="H349" s="280"/>
      <c r="M349" s="281"/>
      <c r="N349" s="281"/>
      <c r="Q349" s="331"/>
    </row>
    <row r="350" spans="1:17" s="189" customFormat="1">
      <c r="H350" s="280"/>
      <c r="M350" s="281"/>
      <c r="N350" s="281"/>
      <c r="Q350" s="331"/>
    </row>
    <row r="351" spans="1:17" s="189" customFormat="1">
      <c r="H351" s="280"/>
      <c r="M351" s="281"/>
      <c r="N351" s="281"/>
      <c r="Q351" s="331"/>
    </row>
    <row r="352" spans="1:17" s="189" customFormat="1">
      <c r="H352" s="280"/>
      <c r="M352" s="281"/>
      <c r="N352" s="281"/>
      <c r="Q352" s="331"/>
    </row>
    <row r="353" spans="8:17" s="189" customFormat="1">
      <c r="H353" s="280"/>
      <c r="M353" s="281"/>
      <c r="N353" s="281"/>
      <c r="Q353" s="331"/>
    </row>
    <row r="354" spans="8:17" s="189" customFormat="1">
      <c r="H354" s="280"/>
      <c r="M354" s="281"/>
      <c r="N354" s="281"/>
      <c r="Q354" s="331"/>
    </row>
    <row r="355" spans="8:17" s="189" customFormat="1">
      <c r="H355" s="280"/>
      <c r="M355" s="281"/>
      <c r="N355" s="281"/>
      <c r="Q355" s="331"/>
    </row>
    <row r="356" spans="8:17" s="189" customFormat="1">
      <c r="H356" s="280"/>
      <c r="M356" s="281"/>
      <c r="N356" s="281"/>
      <c r="Q356" s="331"/>
    </row>
    <row r="357" spans="8:17" s="189" customFormat="1">
      <c r="H357" s="280"/>
      <c r="M357" s="281"/>
      <c r="N357" s="281"/>
      <c r="Q357" s="331"/>
    </row>
    <row r="358" spans="8:17" s="189" customFormat="1">
      <c r="H358" s="280"/>
      <c r="M358" s="281"/>
      <c r="N358" s="281"/>
      <c r="Q358" s="331"/>
    </row>
    <row r="359" spans="8:17" s="189" customFormat="1">
      <c r="H359" s="280"/>
      <c r="M359" s="281"/>
      <c r="N359" s="281"/>
      <c r="Q359" s="331"/>
    </row>
    <row r="360" spans="8:17" s="189" customFormat="1">
      <c r="H360" s="280"/>
      <c r="M360" s="281"/>
      <c r="N360" s="281"/>
      <c r="Q360" s="331"/>
    </row>
    <row r="361" spans="8:17" s="189" customFormat="1">
      <c r="H361" s="280"/>
      <c r="M361" s="281"/>
      <c r="N361" s="281"/>
      <c r="Q361" s="331"/>
    </row>
    <row r="362" spans="8:17" s="189" customFormat="1">
      <c r="H362" s="280"/>
      <c r="M362" s="281"/>
      <c r="N362" s="281"/>
      <c r="Q362" s="331"/>
    </row>
    <row r="363" spans="8:17" s="189" customFormat="1">
      <c r="H363" s="280"/>
      <c r="M363" s="281"/>
      <c r="N363" s="281"/>
      <c r="Q363" s="331"/>
    </row>
    <row r="364" spans="8:17" s="189" customFormat="1">
      <c r="H364" s="280"/>
      <c r="M364" s="281"/>
      <c r="N364" s="281"/>
      <c r="Q364" s="331"/>
    </row>
    <row r="365" spans="8:17" s="189" customFormat="1">
      <c r="H365" s="280"/>
      <c r="M365" s="281"/>
      <c r="N365" s="281"/>
      <c r="Q365" s="331"/>
    </row>
    <row r="366" spans="8:17" s="189" customFormat="1">
      <c r="H366" s="280"/>
      <c r="M366" s="281"/>
      <c r="N366" s="281"/>
      <c r="Q366" s="331"/>
    </row>
    <row r="367" spans="8:17" s="189" customFormat="1">
      <c r="H367" s="280"/>
      <c r="M367" s="281"/>
      <c r="N367" s="281"/>
      <c r="Q367" s="331"/>
    </row>
    <row r="368" spans="8:17" s="189" customFormat="1">
      <c r="H368" s="280"/>
      <c r="M368" s="281"/>
      <c r="N368" s="281"/>
      <c r="Q368" s="331"/>
    </row>
    <row r="369" spans="8:17" s="189" customFormat="1">
      <c r="H369" s="280"/>
      <c r="M369" s="281"/>
      <c r="N369" s="281"/>
      <c r="Q369" s="331"/>
    </row>
    <row r="370" spans="8:17" s="189" customFormat="1">
      <c r="H370" s="280"/>
      <c r="M370" s="281"/>
      <c r="N370" s="281"/>
      <c r="Q370" s="331"/>
    </row>
    <row r="371" spans="8:17" s="189" customFormat="1">
      <c r="H371" s="280"/>
      <c r="M371" s="281"/>
      <c r="N371" s="281"/>
      <c r="Q371" s="331"/>
    </row>
    <row r="372" spans="8:17" s="189" customFormat="1">
      <c r="H372" s="280"/>
      <c r="M372" s="281"/>
      <c r="N372" s="281"/>
      <c r="Q372" s="331"/>
    </row>
    <row r="373" spans="8:17" s="189" customFormat="1">
      <c r="H373" s="280"/>
      <c r="M373" s="281"/>
      <c r="N373" s="281"/>
      <c r="Q373" s="331"/>
    </row>
    <row r="374" spans="8:17" s="189" customFormat="1">
      <c r="H374" s="280"/>
      <c r="M374" s="281"/>
      <c r="N374" s="281"/>
      <c r="Q374" s="331"/>
    </row>
    <row r="375" spans="8:17" s="189" customFormat="1">
      <c r="H375" s="280"/>
      <c r="M375" s="281"/>
      <c r="N375" s="281"/>
      <c r="Q375" s="331"/>
    </row>
    <row r="376" spans="8:17" s="189" customFormat="1">
      <c r="H376" s="280"/>
      <c r="M376" s="281"/>
      <c r="N376" s="281"/>
      <c r="Q376" s="331"/>
    </row>
    <row r="377" spans="8:17" s="189" customFormat="1">
      <c r="H377" s="280"/>
      <c r="M377" s="281"/>
      <c r="N377" s="281"/>
      <c r="Q377" s="331"/>
    </row>
    <row r="378" spans="8:17" s="189" customFormat="1">
      <c r="H378" s="280"/>
      <c r="M378" s="281"/>
      <c r="N378" s="281"/>
      <c r="Q378" s="331"/>
    </row>
    <row r="379" spans="8:17" s="189" customFormat="1">
      <c r="H379" s="280"/>
      <c r="M379" s="281"/>
      <c r="N379" s="281"/>
      <c r="Q379" s="331"/>
    </row>
    <row r="380" spans="8:17" s="189" customFormat="1">
      <c r="H380" s="280"/>
      <c r="M380" s="281"/>
      <c r="N380" s="281"/>
      <c r="Q380" s="331"/>
    </row>
    <row r="381" spans="8:17" s="189" customFormat="1">
      <c r="H381" s="280"/>
      <c r="M381" s="281"/>
      <c r="N381" s="281"/>
      <c r="Q381" s="331"/>
    </row>
    <row r="382" spans="8:17" s="189" customFormat="1">
      <c r="H382" s="280"/>
      <c r="M382" s="281"/>
      <c r="N382" s="281"/>
      <c r="Q382" s="331"/>
    </row>
    <row r="383" spans="8:17" s="189" customFormat="1">
      <c r="H383" s="280"/>
      <c r="M383" s="281"/>
      <c r="N383" s="281"/>
      <c r="Q383" s="331"/>
    </row>
    <row r="384" spans="8:17" s="189" customFormat="1">
      <c r="H384" s="280"/>
      <c r="M384" s="281"/>
      <c r="N384" s="281"/>
      <c r="Q384" s="331"/>
    </row>
    <row r="385" spans="8:17" s="189" customFormat="1">
      <c r="H385" s="280"/>
      <c r="M385" s="281"/>
      <c r="N385" s="281"/>
      <c r="Q385" s="331"/>
    </row>
    <row r="386" spans="8:17" s="189" customFormat="1">
      <c r="H386" s="280"/>
      <c r="M386" s="281"/>
      <c r="N386" s="281"/>
      <c r="Q386" s="331"/>
    </row>
    <row r="387" spans="8:17" s="189" customFormat="1">
      <c r="H387" s="280"/>
      <c r="M387" s="281"/>
      <c r="N387" s="281"/>
      <c r="Q387" s="331"/>
    </row>
    <row r="388" spans="8:17" s="189" customFormat="1">
      <c r="H388" s="280"/>
      <c r="M388" s="281"/>
      <c r="N388" s="281"/>
      <c r="Q388" s="331"/>
    </row>
    <row r="389" spans="8:17" s="189" customFormat="1">
      <c r="H389" s="280"/>
      <c r="M389" s="281"/>
      <c r="N389" s="281"/>
      <c r="Q389" s="331"/>
    </row>
    <row r="390" spans="8:17" s="189" customFormat="1">
      <c r="H390" s="280"/>
      <c r="M390" s="281"/>
      <c r="N390" s="281"/>
      <c r="Q390" s="331"/>
    </row>
    <row r="391" spans="8:17" s="189" customFormat="1">
      <c r="H391" s="280"/>
      <c r="M391" s="281"/>
      <c r="N391" s="281"/>
      <c r="Q391" s="331"/>
    </row>
    <row r="392" spans="8:17" s="189" customFormat="1">
      <c r="H392" s="280"/>
      <c r="M392" s="281"/>
      <c r="N392" s="281"/>
      <c r="Q392" s="331"/>
    </row>
    <row r="393" spans="8:17" s="189" customFormat="1">
      <c r="H393" s="280"/>
      <c r="M393" s="281"/>
      <c r="N393" s="281"/>
      <c r="Q393" s="331"/>
    </row>
    <row r="394" spans="8:17" s="189" customFormat="1">
      <c r="H394" s="280"/>
      <c r="M394" s="281"/>
      <c r="N394" s="281"/>
      <c r="Q394" s="331"/>
    </row>
    <row r="395" spans="8:17" s="189" customFormat="1">
      <c r="H395" s="280"/>
      <c r="M395" s="281"/>
      <c r="N395" s="281"/>
      <c r="Q395" s="331"/>
    </row>
    <row r="396" spans="8:17" s="189" customFormat="1">
      <c r="H396" s="280"/>
      <c r="M396" s="281"/>
      <c r="N396" s="281"/>
      <c r="Q396" s="331"/>
    </row>
    <row r="397" spans="8:17" s="189" customFormat="1">
      <c r="H397" s="280"/>
      <c r="M397" s="281"/>
      <c r="N397" s="281"/>
      <c r="Q397" s="331"/>
    </row>
    <row r="398" spans="8:17" s="189" customFormat="1">
      <c r="H398" s="280"/>
      <c r="M398" s="281"/>
      <c r="N398" s="281"/>
      <c r="Q398" s="331"/>
    </row>
    <row r="399" spans="8:17" s="189" customFormat="1">
      <c r="H399" s="280"/>
      <c r="M399" s="281"/>
      <c r="N399" s="281"/>
      <c r="Q399" s="331"/>
    </row>
    <row r="400" spans="8:17" s="189" customFormat="1">
      <c r="H400" s="280"/>
      <c r="M400" s="281"/>
      <c r="N400" s="281"/>
      <c r="Q400" s="331"/>
    </row>
    <row r="401" spans="8:17" s="189" customFormat="1">
      <c r="H401" s="280"/>
      <c r="M401" s="281"/>
      <c r="N401" s="281"/>
      <c r="Q401" s="331"/>
    </row>
    <row r="402" spans="8:17" s="189" customFormat="1">
      <c r="H402" s="280"/>
      <c r="M402" s="281"/>
      <c r="N402" s="281"/>
      <c r="Q402" s="331"/>
    </row>
    <row r="403" spans="8:17" s="189" customFormat="1">
      <c r="H403" s="280"/>
      <c r="M403" s="281"/>
      <c r="N403" s="281"/>
      <c r="Q403" s="331"/>
    </row>
    <row r="404" spans="8:17" s="189" customFormat="1">
      <c r="H404" s="280"/>
      <c r="M404" s="281"/>
      <c r="N404" s="281"/>
      <c r="Q404" s="331"/>
    </row>
    <row r="405" spans="8:17" s="189" customFormat="1">
      <c r="H405" s="280"/>
      <c r="M405" s="281"/>
      <c r="N405" s="281"/>
      <c r="Q405" s="331"/>
    </row>
    <row r="406" spans="8:17" s="189" customFormat="1">
      <c r="H406" s="280"/>
      <c r="M406" s="281"/>
      <c r="N406" s="281"/>
      <c r="Q406" s="331"/>
    </row>
    <row r="407" spans="8:17" s="189" customFormat="1">
      <c r="H407" s="280"/>
      <c r="M407" s="281"/>
      <c r="N407" s="281"/>
      <c r="Q407" s="331"/>
    </row>
    <row r="408" spans="8:17" s="189" customFormat="1">
      <c r="H408" s="280"/>
      <c r="M408" s="281"/>
      <c r="N408" s="281"/>
      <c r="Q408" s="331"/>
    </row>
    <row r="409" spans="8:17" s="189" customFormat="1">
      <c r="H409" s="280"/>
      <c r="M409" s="281"/>
      <c r="N409" s="281"/>
      <c r="Q409" s="331"/>
    </row>
    <row r="410" spans="8:17" s="189" customFormat="1">
      <c r="H410" s="280"/>
      <c r="M410" s="281"/>
      <c r="N410" s="281"/>
      <c r="Q410" s="331"/>
    </row>
    <row r="411" spans="8:17" s="189" customFormat="1">
      <c r="H411" s="280"/>
      <c r="M411" s="281"/>
      <c r="N411" s="281"/>
      <c r="Q411" s="331"/>
    </row>
    <row r="412" spans="8:17" s="189" customFormat="1">
      <c r="H412" s="280"/>
      <c r="M412" s="281"/>
      <c r="N412" s="281"/>
      <c r="Q412" s="331"/>
    </row>
    <row r="413" spans="8:17" s="189" customFormat="1">
      <c r="H413" s="280"/>
      <c r="M413" s="281"/>
      <c r="N413" s="281"/>
      <c r="Q413" s="331"/>
    </row>
    <row r="414" spans="8:17" s="189" customFormat="1">
      <c r="H414" s="280"/>
      <c r="M414" s="281"/>
      <c r="N414" s="281"/>
      <c r="Q414" s="331"/>
    </row>
    <row r="415" spans="8:17" s="189" customFormat="1">
      <c r="H415" s="280"/>
      <c r="M415" s="281"/>
      <c r="N415" s="281"/>
      <c r="Q415" s="331"/>
    </row>
    <row r="416" spans="8:17" s="189" customFormat="1">
      <c r="H416" s="280"/>
      <c r="M416" s="281"/>
      <c r="N416" s="281"/>
      <c r="Q416" s="331"/>
    </row>
    <row r="417" spans="8:17" s="189" customFormat="1">
      <c r="H417" s="280"/>
      <c r="M417" s="281"/>
      <c r="N417" s="281"/>
      <c r="Q417" s="331"/>
    </row>
    <row r="418" spans="8:17" s="189" customFormat="1">
      <c r="H418" s="280"/>
      <c r="M418" s="281"/>
      <c r="N418" s="281"/>
      <c r="Q418" s="331"/>
    </row>
    <row r="419" spans="8:17" s="189" customFormat="1">
      <c r="H419" s="280"/>
      <c r="M419" s="281"/>
      <c r="N419" s="281"/>
      <c r="Q419" s="331"/>
    </row>
    <row r="420" spans="8:17" s="189" customFormat="1">
      <c r="H420" s="280"/>
      <c r="M420" s="281"/>
      <c r="N420" s="281"/>
      <c r="Q420" s="331"/>
    </row>
    <row r="421" spans="8:17" s="189" customFormat="1">
      <c r="H421" s="280"/>
      <c r="M421" s="281"/>
      <c r="N421" s="281"/>
      <c r="Q421" s="331"/>
    </row>
    <row r="422" spans="8:17" s="189" customFormat="1">
      <c r="H422" s="280"/>
      <c r="M422" s="281"/>
      <c r="N422" s="281"/>
      <c r="Q422" s="331"/>
    </row>
    <row r="423" spans="8:17" s="189" customFormat="1">
      <c r="H423" s="280"/>
      <c r="M423" s="281"/>
      <c r="N423" s="281"/>
      <c r="Q423" s="331"/>
    </row>
    <row r="424" spans="8:17" s="189" customFormat="1">
      <c r="H424" s="280"/>
      <c r="M424" s="281"/>
      <c r="N424" s="281"/>
      <c r="Q424" s="331"/>
    </row>
  </sheetData>
  <mergeCells count="759">
    <mergeCell ref="B315:F315"/>
    <mergeCell ref="M315:M316"/>
    <mergeCell ref="N315:N316"/>
    <mergeCell ref="O315:O316"/>
    <mergeCell ref="B316:F316"/>
    <mergeCell ref="B317:F317"/>
    <mergeCell ref="M317:M318"/>
    <mergeCell ref="N317:N318"/>
    <mergeCell ref="O317:O318"/>
    <mergeCell ref="B318:F318"/>
    <mergeCell ref="B311:F311"/>
    <mergeCell ref="M311:M312"/>
    <mergeCell ref="N311:N312"/>
    <mergeCell ref="O311:O312"/>
    <mergeCell ref="B312:F312"/>
    <mergeCell ref="B313:F313"/>
    <mergeCell ref="M313:M314"/>
    <mergeCell ref="N313:N314"/>
    <mergeCell ref="O313:O314"/>
    <mergeCell ref="B314:F314"/>
    <mergeCell ref="B307:F307"/>
    <mergeCell ref="M307:M308"/>
    <mergeCell ref="N307:N308"/>
    <mergeCell ref="O307:O308"/>
    <mergeCell ref="B308:F308"/>
    <mergeCell ref="B309:F309"/>
    <mergeCell ref="M309:M310"/>
    <mergeCell ref="N309:N310"/>
    <mergeCell ref="O309:O310"/>
    <mergeCell ref="B310:F310"/>
    <mergeCell ref="B303:F303"/>
    <mergeCell ref="M303:M304"/>
    <mergeCell ref="N303:N304"/>
    <mergeCell ref="O303:O304"/>
    <mergeCell ref="B304:F304"/>
    <mergeCell ref="B305:F305"/>
    <mergeCell ref="M305:M306"/>
    <mergeCell ref="N305:N306"/>
    <mergeCell ref="O305:O306"/>
    <mergeCell ref="B306:F306"/>
    <mergeCell ref="B299:F299"/>
    <mergeCell ref="M299:M300"/>
    <mergeCell ref="N299:N300"/>
    <mergeCell ref="O299:O300"/>
    <mergeCell ref="B300:F300"/>
    <mergeCell ref="B301:F301"/>
    <mergeCell ref="M301:M302"/>
    <mergeCell ref="N301:N302"/>
    <mergeCell ref="O301:O302"/>
    <mergeCell ref="B302:F302"/>
    <mergeCell ref="B295:F295"/>
    <mergeCell ref="M295:M296"/>
    <mergeCell ref="N295:N296"/>
    <mergeCell ref="O295:O296"/>
    <mergeCell ref="B296:F296"/>
    <mergeCell ref="B297:F297"/>
    <mergeCell ref="M297:M298"/>
    <mergeCell ref="N297:N298"/>
    <mergeCell ref="O297:O298"/>
    <mergeCell ref="B298:F298"/>
    <mergeCell ref="B291:F291"/>
    <mergeCell ref="M291:M292"/>
    <mergeCell ref="N291:N292"/>
    <mergeCell ref="O291:O292"/>
    <mergeCell ref="B292:F292"/>
    <mergeCell ref="B293:F293"/>
    <mergeCell ref="M293:M294"/>
    <mergeCell ref="N293:N294"/>
    <mergeCell ref="O293:O294"/>
    <mergeCell ref="B294:F294"/>
    <mergeCell ref="B287:F287"/>
    <mergeCell ref="M287:M288"/>
    <mergeCell ref="N287:N288"/>
    <mergeCell ref="O287:O288"/>
    <mergeCell ref="B288:F288"/>
    <mergeCell ref="B289:F289"/>
    <mergeCell ref="M289:M290"/>
    <mergeCell ref="N289:N290"/>
    <mergeCell ref="O289:O290"/>
    <mergeCell ref="B290:F290"/>
    <mergeCell ref="B283:F283"/>
    <mergeCell ref="M283:M284"/>
    <mergeCell ref="N283:N284"/>
    <mergeCell ref="O283:O284"/>
    <mergeCell ref="B284:F284"/>
    <mergeCell ref="B285:F285"/>
    <mergeCell ref="M285:M286"/>
    <mergeCell ref="N285:N286"/>
    <mergeCell ref="O285:O286"/>
    <mergeCell ref="B286:F286"/>
    <mergeCell ref="B279:F279"/>
    <mergeCell ref="M279:M280"/>
    <mergeCell ref="N279:N280"/>
    <mergeCell ref="O279:O280"/>
    <mergeCell ref="B280:F280"/>
    <mergeCell ref="B281:F281"/>
    <mergeCell ref="M281:M282"/>
    <mergeCell ref="N281:N282"/>
    <mergeCell ref="O281:O282"/>
    <mergeCell ref="B282:F282"/>
    <mergeCell ref="B275:F275"/>
    <mergeCell ref="M275:M276"/>
    <mergeCell ref="N275:N276"/>
    <mergeCell ref="O275:O276"/>
    <mergeCell ref="B276:F276"/>
    <mergeCell ref="B277:F277"/>
    <mergeCell ref="M277:M278"/>
    <mergeCell ref="N277:N278"/>
    <mergeCell ref="O277:O278"/>
    <mergeCell ref="B278:F278"/>
    <mergeCell ref="B271:F271"/>
    <mergeCell ref="M271:M272"/>
    <mergeCell ref="N271:N272"/>
    <mergeCell ref="O271:O272"/>
    <mergeCell ref="B272:F272"/>
    <mergeCell ref="B273:F273"/>
    <mergeCell ref="M273:M274"/>
    <mergeCell ref="N273:N274"/>
    <mergeCell ref="O273:O274"/>
    <mergeCell ref="B274:F274"/>
    <mergeCell ref="B267:F267"/>
    <mergeCell ref="M267:M268"/>
    <mergeCell ref="N267:N268"/>
    <mergeCell ref="O267:O268"/>
    <mergeCell ref="B268:F268"/>
    <mergeCell ref="B269:F269"/>
    <mergeCell ref="M269:M270"/>
    <mergeCell ref="N269:N270"/>
    <mergeCell ref="O269:O270"/>
    <mergeCell ref="B270:F270"/>
    <mergeCell ref="B263:F263"/>
    <mergeCell ref="M263:M264"/>
    <mergeCell ref="N263:N264"/>
    <mergeCell ref="O263:O264"/>
    <mergeCell ref="B264:F264"/>
    <mergeCell ref="B265:F265"/>
    <mergeCell ref="M265:M266"/>
    <mergeCell ref="N265:N266"/>
    <mergeCell ref="O265:O266"/>
    <mergeCell ref="B266:F266"/>
    <mergeCell ref="B259:F259"/>
    <mergeCell ref="M259:M260"/>
    <mergeCell ref="N259:N260"/>
    <mergeCell ref="O259:O260"/>
    <mergeCell ref="B260:F260"/>
    <mergeCell ref="B261:F261"/>
    <mergeCell ref="M261:M262"/>
    <mergeCell ref="N261:N262"/>
    <mergeCell ref="O261:O262"/>
    <mergeCell ref="B262:F262"/>
    <mergeCell ref="B255:F255"/>
    <mergeCell ref="M255:M256"/>
    <mergeCell ref="N255:N256"/>
    <mergeCell ref="O255:O256"/>
    <mergeCell ref="B256:F256"/>
    <mergeCell ref="B257:F257"/>
    <mergeCell ref="M257:M258"/>
    <mergeCell ref="N257:N258"/>
    <mergeCell ref="O257:O258"/>
    <mergeCell ref="B258:F258"/>
    <mergeCell ref="B251:F251"/>
    <mergeCell ref="M251:M252"/>
    <mergeCell ref="N251:N252"/>
    <mergeCell ref="O251:O252"/>
    <mergeCell ref="B252:F252"/>
    <mergeCell ref="B253:F253"/>
    <mergeCell ref="M253:M254"/>
    <mergeCell ref="N253:N254"/>
    <mergeCell ref="O253:O254"/>
    <mergeCell ref="B254:F254"/>
    <mergeCell ref="B247:F247"/>
    <mergeCell ref="M247:M248"/>
    <mergeCell ref="N247:N248"/>
    <mergeCell ref="O247:O248"/>
    <mergeCell ref="B248:F248"/>
    <mergeCell ref="B249:F249"/>
    <mergeCell ref="M249:M250"/>
    <mergeCell ref="N249:N250"/>
    <mergeCell ref="O249:O250"/>
    <mergeCell ref="B250:F250"/>
    <mergeCell ref="B243:F243"/>
    <mergeCell ref="M243:M244"/>
    <mergeCell ref="N243:N244"/>
    <mergeCell ref="O243:O244"/>
    <mergeCell ref="B244:F244"/>
    <mergeCell ref="B245:F245"/>
    <mergeCell ref="M245:M246"/>
    <mergeCell ref="N245:N246"/>
    <mergeCell ref="O245:O246"/>
    <mergeCell ref="B246:F246"/>
    <mergeCell ref="B239:F239"/>
    <mergeCell ref="M239:M240"/>
    <mergeCell ref="N239:N240"/>
    <mergeCell ref="O239:O240"/>
    <mergeCell ref="B240:F240"/>
    <mergeCell ref="B241:F241"/>
    <mergeCell ref="M241:M242"/>
    <mergeCell ref="N241:N242"/>
    <mergeCell ref="O241:O242"/>
    <mergeCell ref="B242:F242"/>
    <mergeCell ref="B235:F235"/>
    <mergeCell ref="M235:M236"/>
    <mergeCell ref="N235:N236"/>
    <mergeCell ref="O235:O236"/>
    <mergeCell ref="B236:F236"/>
    <mergeCell ref="B237:F237"/>
    <mergeCell ref="M237:M238"/>
    <mergeCell ref="N237:N238"/>
    <mergeCell ref="O237:O238"/>
    <mergeCell ref="B238:F238"/>
    <mergeCell ref="B231:F231"/>
    <mergeCell ref="M231:M232"/>
    <mergeCell ref="N231:N232"/>
    <mergeCell ref="O231:O232"/>
    <mergeCell ref="B232:F232"/>
    <mergeCell ref="B233:F233"/>
    <mergeCell ref="M233:M234"/>
    <mergeCell ref="N233:N234"/>
    <mergeCell ref="O233:O234"/>
    <mergeCell ref="B234:F234"/>
    <mergeCell ref="B229:F229"/>
    <mergeCell ref="M229:M230"/>
    <mergeCell ref="N229:N230"/>
    <mergeCell ref="O229:O230"/>
    <mergeCell ref="B230:F230"/>
    <mergeCell ref="S20:T20"/>
    <mergeCell ref="B225:F225"/>
    <mergeCell ref="M225:M226"/>
    <mergeCell ref="N225:N226"/>
    <mergeCell ref="O225:O226"/>
    <mergeCell ref="B226:F226"/>
    <mergeCell ref="B227:F227"/>
    <mergeCell ref="M227:M228"/>
    <mergeCell ref="N227:N228"/>
    <mergeCell ref="O227:O228"/>
    <mergeCell ref="B228:F228"/>
    <mergeCell ref="B221:F221"/>
    <mergeCell ref="M221:M222"/>
    <mergeCell ref="N221:N222"/>
    <mergeCell ref="O221:O222"/>
    <mergeCell ref="B222:F222"/>
    <mergeCell ref="B223:F223"/>
    <mergeCell ref="M223:M224"/>
    <mergeCell ref="N223:N224"/>
    <mergeCell ref="B215:F215"/>
    <mergeCell ref="M215:M216"/>
    <mergeCell ref="N215:N216"/>
    <mergeCell ref="O215:O216"/>
    <mergeCell ref="B216:F216"/>
    <mergeCell ref="O223:O224"/>
    <mergeCell ref="B224:F224"/>
    <mergeCell ref="B217:F217"/>
    <mergeCell ref="M217:M218"/>
    <mergeCell ref="N217:N218"/>
    <mergeCell ref="O217:O218"/>
    <mergeCell ref="B218:F218"/>
    <mergeCell ref="B219:F219"/>
    <mergeCell ref="M219:M220"/>
    <mergeCell ref="N219:N220"/>
    <mergeCell ref="O219:O220"/>
    <mergeCell ref="B220:F220"/>
    <mergeCell ref="B211:F211"/>
    <mergeCell ref="M211:M212"/>
    <mergeCell ref="N211:N212"/>
    <mergeCell ref="O211:O212"/>
    <mergeCell ref="B212:F212"/>
    <mergeCell ref="B213:F213"/>
    <mergeCell ref="M213:M214"/>
    <mergeCell ref="N213:N214"/>
    <mergeCell ref="O213:O214"/>
    <mergeCell ref="B214:F214"/>
    <mergeCell ref="B207:F207"/>
    <mergeCell ref="M207:M208"/>
    <mergeCell ref="N207:N208"/>
    <mergeCell ref="O207:O208"/>
    <mergeCell ref="B208:F208"/>
    <mergeCell ref="B209:F209"/>
    <mergeCell ref="M209:M210"/>
    <mergeCell ref="N209:N210"/>
    <mergeCell ref="O209:O210"/>
    <mergeCell ref="B210:F210"/>
    <mergeCell ref="B203:F203"/>
    <mergeCell ref="M203:M204"/>
    <mergeCell ref="N203:N204"/>
    <mergeCell ref="O203:O204"/>
    <mergeCell ref="B204:F204"/>
    <mergeCell ref="B205:F205"/>
    <mergeCell ref="M205:M206"/>
    <mergeCell ref="N205:N206"/>
    <mergeCell ref="O205:O206"/>
    <mergeCell ref="B206:F206"/>
    <mergeCell ref="B199:F199"/>
    <mergeCell ref="M199:M200"/>
    <mergeCell ref="N199:N200"/>
    <mergeCell ref="O199:O200"/>
    <mergeCell ref="B200:F200"/>
    <mergeCell ref="B201:F201"/>
    <mergeCell ref="M201:M202"/>
    <mergeCell ref="N201:N202"/>
    <mergeCell ref="O201:O202"/>
    <mergeCell ref="B202:F202"/>
    <mergeCell ref="B195:F195"/>
    <mergeCell ref="M195:M196"/>
    <mergeCell ref="N195:N196"/>
    <mergeCell ref="O195:O196"/>
    <mergeCell ref="B196:F196"/>
    <mergeCell ref="B197:F197"/>
    <mergeCell ref="M197:M198"/>
    <mergeCell ref="N197:N198"/>
    <mergeCell ref="O197:O198"/>
    <mergeCell ref="B198:F198"/>
    <mergeCell ref="B191:F191"/>
    <mergeCell ref="M191:M192"/>
    <mergeCell ref="N191:N192"/>
    <mergeCell ref="O191:O192"/>
    <mergeCell ref="B192:F192"/>
    <mergeCell ref="B193:F193"/>
    <mergeCell ref="M193:M194"/>
    <mergeCell ref="N193:N194"/>
    <mergeCell ref="O193:O194"/>
    <mergeCell ref="B194:F194"/>
    <mergeCell ref="B187:F187"/>
    <mergeCell ref="M187:M188"/>
    <mergeCell ref="N187:N188"/>
    <mergeCell ref="O187:O188"/>
    <mergeCell ref="B188:F188"/>
    <mergeCell ref="B189:F189"/>
    <mergeCell ref="M189:M190"/>
    <mergeCell ref="N189:N190"/>
    <mergeCell ref="O189:O190"/>
    <mergeCell ref="B190:F190"/>
    <mergeCell ref="B183:F183"/>
    <mergeCell ref="M183:M184"/>
    <mergeCell ref="N183:N184"/>
    <mergeCell ref="O183:O184"/>
    <mergeCell ref="B184:F184"/>
    <mergeCell ref="B185:F185"/>
    <mergeCell ref="M185:M186"/>
    <mergeCell ref="N185:N186"/>
    <mergeCell ref="O185:O186"/>
    <mergeCell ref="B186:F186"/>
    <mergeCell ref="B179:F179"/>
    <mergeCell ref="M179:M180"/>
    <mergeCell ref="N179:N180"/>
    <mergeCell ref="O179:O180"/>
    <mergeCell ref="B180:F180"/>
    <mergeCell ref="B181:F181"/>
    <mergeCell ref="M181:M182"/>
    <mergeCell ref="N181:N182"/>
    <mergeCell ref="O181:O182"/>
    <mergeCell ref="B182:F182"/>
    <mergeCell ref="B175:F175"/>
    <mergeCell ref="M175:M176"/>
    <mergeCell ref="N175:N176"/>
    <mergeCell ref="O175:O176"/>
    <mergeCell ref="B176:F176"/>
    <mergeCell ref="B177:F177"/>
    <mergeCell ref="M177:M178"/>
    <mergeCell ref="N177:N178"/>
    <mergeCell ref="O177:O178"/>
    <mergeCell ref="B178:F178"/>
    <mergeCell ref="B171:F171"/>
    <mergeCell ref="M171:M172"/>
    <mergeCell ref="N171:N172"/>
    <mergeCell ref="O171:O172"/>
    <mergeCell ref="B172:F172"/>
    <mergeCell ref="B173:F173"/>
    <mergeCell ref="M173:M174"/>
    <mergeCell ref="N173:N174"/>
    <mergeCell ref="O173:O174"/>
    <mergeCell ref="B174:F174"/>
    <mergeCell ref="B167:F167"/>
    <mergeCell ref="M167:M168"/>
    <mergeCell ref="N167:N168"/>
    <mergeCell ref="O167:O168"/>
    <mergeCell ref="B168:F168"/>
    <mergeCell ref="B169:F169"/>
    <mergeCell ref="M169:M170"/>
    <mergeCell ref="N169:N170"/>
    <mergeCell ref="O169:O170"/>
    <mergeCell ref="B170:F170"/>
    <mergeCell ref="B163:F163"/>
    <mergeCell ref="M163:M164"/>
    <mergeCell ref="N163:N164"/>
    <mergeCell ref="O163:O164"/>
    <mergeCell ref="B164:F164"/>
    <mergeCell ref="B165:F165"/>
    <mergeCell ref="M165:M166"/>
    <mergeCell ref="N165:N166"/>
    <mergeCell ref="O165:O166"/>
    <mergeCell ref="B166:F166"/>
    <mergeCell ref="B157:F157"/>
    <mergeCell ref="M157:M158"/>
    <mergeCell ref="N157:N158"/>
    <mergeCell ref="O157:O158"/>
    <mergeCell ref="B158:F158"/>
    <mergeCell ref="B159:F159"/>
    <mergeCell ref="M159:M160"/>
    <mergeCell ref="N159:N160"/>
    <mergeCell ref="O159:O160"/>
    <mergeCell ref="B160:F160"/>
    <mergeCell ref="B153:F153"/>
    <mergeCell ref="M153:M154"/>
    <mergeCell ref="N153:N154"/>
    <mergeCell ref="O153:O154"/>
    <mergeCell ref="B154:F154"/>
    <mergeCell ref="B155:F155"/>
    <mergeCell ref="M155:M156"/>
    <mergeCell ref="N155:N156"/>
    <mergeCell ref="O155:O156"/>
    <mergeCell ref="B156:F156"/>
    <mergeCell ref="B149:F149"/>
    <mergeCell ref="M149:M150"/>
    <mergeCell ref="N149:N150"/>
    <mergeCell ref="O149:O150"/>
    <mergeCell ref="B150:F150"/>
    <mergeCell ref="B151:F151"/>
    <mergeCell ref="M151:M152"/>
    <mergeCell ref="N151:N152"/>
    <mergeCell ref="O151:O152"/>
    <mergeCell ref="B152:F152"/>
    <mergeCell ref="B145:F145"/>
    <mergeCell ref="M145:M146"/>
    <mergeCell ref="N145:N146"/>
    <mergeCell ref="O145:O146"/>
    <mergeCell ref="B146:F146"/>
    <mergeCell ref="B147:F147"/>
    <mergeCell ref="M147:M148"/>
    <mergeCell ref="N147:N148"/>
    <mergeCell ref="O147:O148"/>
    <mergeCell ref="B148:F148"/>
    <mergeCell ref="B141:F141"/>
    <mergeCell ref="M141:M142"/>
    <mergeCell ref="N141:N142"/>
    <mergeCell ref="O141:O142"/>
    <mergeCell ref="B142:F142"/>
    <mergeCell ref="B143:F143"/>
    <mergeCell ref="M143:M144"/>
    <mergeCell ref="N143:N144"/>
    <mergeCell ref="O143:O144"/>
    <mergeCell ref="B144:F144"/>
    <mergeCell ref="B137:F137"/>
    <mergeCell ref="M137:M138"/>
    <mergeCell ref="N137:N138"/>
    <mergeCell ref="O137:O138"/>
    <mergeCell ref="B138:F138"/>
    <mergeCell ref="B139:F139"/>
    <mergeCell ref="M139:M140"/>
    <mergeCell ref="N139:N140"/>
    <mergeCell ref="O139:O140"/>
    <mergeCell ref="B140:F140"/>
    <mergeCell ref="B127:F127"/>
    <mergeCell ref="M127:M128"/>
    <mergeCell ref="N127:N128"/>
    <mergeCell ref="O127:O128"/>
    <mergeCell ref="B128:F128"/>
    <mergeCell ref="B129:F129"/>
    <mergeCell ref="M129:M130"/>
    <mergeCell ref="N129:N130"/>
    <mergeCell ref="O129:O130"/>
    <mergeCell ref="B130:F130"/>
    <mergeCell ref="B123:F123"/>
    <mergeCell ref="M123:M124"/>
    <mergeCell ref="N123:N124"/>
    <mergeCell ref="O123:O124"/>
    <mergeCell ref="B124:F124"/>
    <mergeCell ref="B125:F125"/>
    <mergeCell ref="M125:M126"/>
    <mergeCell ref="N125:N126"/>
    <mergeCell ref="O125:O126"/>
    <mergeCell ref="B126:F126"/>
    <mergeCell ref="B119:F119"/>
    <mergeCell ref="M119:M120"/>
    <mergeCell ref="N119:N120"/>
    <mergeCell ref="O119:O120"/>
    <mergeCell ref="B120:F120"/>
    <mergeCell ref="B121:F121"/>
    <mergeCell ref="M121:M122"/>
    <mergeCell ref="N121:N122"/>
    <mergeCell ref="O121:O122"/>
    <mergeCell ref="B122:F122"/>
    <mergeCell ref="B115:F115"/>
    <mergeCell ref="M115:M116"/>
    <mergeCell ref="N115:N116"/>
    <mergeCell ref="O115:O116"/>
    <mergeCell ref="B116:F116"/>
    <mergeCell ref="B117:F117"/>
    <mergeCell ref="M117:M118"/>
    <mergeCell ref="N117:N118"/>
    <mergeCell ref="O117:O118"/>
    <mergeCell ref="B118:F118"/>
    <mergeCell ref="B111:F111"/>
    <mergeCell ref="M111:M112"/>
    <mergeCell ref="N111:N112"/>
    <mergeCell ref="O111:O112"/>
    <mergeCell ref="B112:F112"/>
    <mergeCell ref="B113:F113"/>
    <mergeCell ref="M113:M114"/>
    <mergeCell ref="N113:N114"/>
    <mergeCell ref="O113:O114"/>
    <mergeCell ref="B114:F114"/>
    <mergeCell ref="B107:F107"/>
    <mergeCell ref="M107:M108"/>
    <mergeCell ref="N107:N108"/>
    <mergeCell ref="O107:O108"/>
    <mergeCell ref="B108:F108"/>
    <mergeCell ref="B109:F109"/>
    <mergeCell ref="M109:M110"/>
    <mergeCell ref="N109:N110"/>
    <mergeCell ref="O109:O110"/>
    <mergeCell ref="B110:F110"/>
    <mergeCell ref="B103:F103"/>
    <mergeCell ref="M103:M104"/>
    <mergeCell ref="N103:N104"/>
    <mergeCell ref="O103:O104"/>
    <mergeCell ref="B104:F104"/>
    <mergeCell ref="B105:F105"/>
    <mergeCell ref="M105:M106"/>
    <mergeCell ref="N105:N106"/>
    <mergeCell ref="O105:O106"/>
    <mergeCell ref="B106:F106"/>
    <mergeCell ref="B99:F99"/>
    <mergeCell ref="M99:M100"/>
    <mergeCell ref="N99:N100"/>
    <mergeCell ref="O99:O100"/>
    <mergeCell ref="B100:F100"/>
    <mergeCell ref="B101:F101"/>
    <mergeCell ref="M101:M102"/>
    <mergeCell ref="N101:N102"/>
    <mergeCell ref="O101:O102"/>
    <mergeCell ref="B102:F102"/>
    <mergeCell ref="B95:F95"/>
    <mergeCell ref="M95:M96"/>
    <mergeCell ref="N95:N96"/>
    <mergeCell ref="O95:O96"/>
    <mergeCell ref="B96:F96"/>
    <mergeCell ref="B97:F97"/>
    <mergeCell ref="M97:M98"/>
    <mergeCell ref="N97:N98"/>
    <mergeCell ref="O97:O98"/>
    <mergeCell ref="B98:F98"/>
    <mergeCell ref="B91:F91"/>
    <mergeCell ref="M91:M92"/>
    <mergeCell ref="N91:N92"/>
    <mergeCell ref="O91:O92"/>
    <mergeCell ref="B92:F92"/>
    <mergeCell ref="B93:F93"/>
    <mergeCell ref="M93:M94"/>
    <mergeCell ref="N93:N94"/>
    <mergeCell ref="O93:O94"/>
    <mergeCell ref="B94:F94"/>
    <mergeCell ref="B87:F87"/>
    <mergeCell ref="M87:M88"/>
    <mergeCell ref="N87:N88"/>
    <mergeCell ref="O87:O88"/>
    <mergeCell ref="B88:F88"/>
    <mergeCell ref="B89:F89"/>
    <mergeCell ref="M89:M90"/>
    <mergeCell ref="N89:N90"/>
    <mergeCell ref="O89:O90"/>
    <mergeCell ref="B90:F90"/>
    <mergeCell ref="M83:M84"/>
    <mergeCell ref="N83:N84"/>
    <mergeCell ref="O83:O84"/>
    <mergeCell ref="B84:F84"/>
    <mergeCell ref="B85:F85"/>
    <mergeCell ref="M85:M86"/>
    <mergeCell ref="N85:N86"/>
    <mergeCell ref="O85:O86"/>
    <mergeCell ref="B86:F86"/>
    <mergeCell ref="B83:F83"/>
    <mergeCell ref="M77:M78"/>
    <mergeCell ref="N77:N78"/>
    <mergeCell ref="O77:O78"/>
    <mergeCell ref="B78:F78"/>
    <mergeCell ref="B79:F79"/>
    <mergeCell ref="M79:M80"/>
    <mergeCell ref="N79:N80"/>
    <mergeCell ref="O79:O80"/>
    <mergeCell ref="B80:F80"/>
    <mergeCell ref="M73:M74"/>
    <mergeCell ref="N73:N74"/>
    <mergeCell ref="O73:O74"/>
    <mergeCell ref="B74:F74"/>
    <mergeCell ref="B75:F75"/>
    <mergeCell ref="M75:M76"/>
    <mergeCell ref="N75:N76"/>
    <mergeCell ref="O75:O76"/>
    <mergeCell ref="B76:F76"/>
    <mergeCell ref="M69:M70"/>
    <mergeCell ref="N69:N70"/>
    <mergeCell ref="O69:O70"/>
    <mergeCell ref="B70:F70"/>
    <mergeCell ref="B71:F71"/>
    <mergeCell ref="M71:M72"/>
    <mergeCell ref="N71:N72"/>
    <mergeCell ref="O71:O72"/>
    <mergeCell ref="B72:F72"/>
    <mergeCell ref="O53:O54"/>
    <mergeCell ref="B54:F54"/>
    <mergeCell ref="B55:F55"/>
    <mergeCell ref="M55:M56"/>
    <mergeCell ref="N55:N56"/>
    <mergeCell ref="O55:O56"/>
    <mergeCell ref="B56:F56"/>
    <mergeCell ref="M61:M62"/>
    <mergeCell ref="N61:N62"/>
    <mergeCell ref="O61:O62"/>
    <mergeCell ref="B62:F62"/>
    <mergeCell ref="B61:F61"/>
    <mergeCell ref="B65:F65"/>
    <mergeCell ref="B82:F82"/>
    <mergeCell ref="N57:N58"/>
    <mergeCell ref="O57:O58"/>
    <mergeCell ref="B58:F58"/>
    <mergeCell ref="B59:F59"/>
    <mergeCell ref="M59:M60"/>
    <mergeCell ref="N59:N60"/>
    <mergeCell ref="O59:O60"/>
    <mergeCell ref="B60:F60"/>
    <mergeCell ref="B63:F63"/>
    <mergeCell ref="M63:M64"/>
    <mergeCell ref="N63:N64"/>
    <mergeCell ref="O63:O64"/>
    <mergeCell ref="B64:F64"/>
    <mergeCell ref="M65:M66"/>
    <mergeCell ref="N65:N66"/>
    <mergeCell ref="O65:O66"/>
    <mergeCell ref="B66:F66"/>
    <mergeCell ref="B67:F67"/>
    <mergeCell ref="M67:M68"/>
    <mergeCell ref="N67:N68"/>
    <mergeCell ref="O67:O68"/>
    <mergeCell ref="B68:F68"/>
    <mergeCell ref="B50:F50"/>
    <mergeCell ref="B51:F51"/>
    <mergeCell ref="B52:F52"/>
    <mergeCell ref="B320:F320"/>
    <mergeCell ref="N51:N52"/>
    <mergeCell ref="O51:O52"/>
    <mergeCell ref="N53:N54"/>
    <mergeCell ref="B48:F48"/>
    <mergeCell ref="B49:F49"/>
    <mergeCell ref="M49:M50"/>
    <mergeCell ref="N49:N50"/>
    <mergeCell ref="O49:O50"/>
    <mergeCell ref="M51:M52"/>
    <mergeCell ref="B53:F53"/>
    <mergeCell ref="M53:M54"/>
    <mergeCell ref="B57:F57"/>
    <mergeCell ref="M57:M58"/>
    <mergeCell ref="B81:F81"/>
    <mergeCell ref="M81:M82"/>
    <mergeCell ref="N81:N82"/>
    <mergeCell ref="O81:O82"/>
    <mergeCell ref="B69:F69"/>
    <mergeCell ref="B73:F73"/>
    <mergeCell ref="B77:F77"/>
    <mergeCell ref="B46:F46"/>
    <mergeCell ref="B47:F47"/>
    <mergeCell ref="M47:M48"/>
    <mergeCell ref="N47:N48"/>
    <mergeCell ref="O47:O48"/>
    <mergeCell ref="B44:F44"/>
    <mergeCell ref="B45:F45"/>
    <mergeCell ref="M45:M46"/>
    <mergeCell ref="N45:N46"/>
    <mergeCell ref="O45:O46"/>
    <mergeCell ref="B42:F42"/>
    <mergeCell ref="B43:F43"/>
    <mergeCell ref="M43:M44"/>
    <mergeCell ref="N43:N44"/>
    <mergeCell ref="O43:O44"/>
    <mergeCell ref="B40:F40"/>
    <mergeCell ref="B41:F41"/>
    <mergeCell ref="M41:M42"/>
    <mergeCell ref="N41:N42"/>
    <mergeCell ref="O41:O42"/>
    <mergeCell ref="B38:F38"/>
    <mergeCell ref="B39:F39"/>
    <mergeCell ref="M39:M40"/>
    <mergeCell ref="N39:N40"/>
    <mergeCell ref="O39:O40"/>
    <mergeCell ref="B36:F36"/>
    <mergeCell ref="B37:F37"/>
    <mergeCell ref="M37:M38"/>
    <mergeCell ref="N37:N38"/>
    <mergeCell ref="O37:O38"/>
    <mergeCell ref="B34:F34"/>
    <mergeCell ref="B35:F35"/>
    <mergeCell ref="M35:M36"/>
    <mergeCell ref="N35:N36"/>
    <mergeCell ref="O35:O36"/>
    <mergeCell ref="B32:F32"/>
    <mergeCell ref="B33:F33"/>
    <mergeCell ref="M33:M34"/>
    <mergeCell ref="N33:N34"/>
    <mergeCell ref="O33:O34"/>
    <mergeCell ref="B31:F31"/>
    <mergeCell ref="M31:M32"/>
    <mergeCell ref="N31:N32"/>
    <mergeCell ref="O31:O32"/>
    <mergeCell ref="B28:F28"/>
    <mergeCell ref="B29:F29"/>
    <mergeCell ref="M29:M30"/>
    <mergeCell ref="N29:N30"/>
    <mergeCell ref="O29:O30"/>
    <mergeCell ref="A2:L2"/>
    <mergeCell ref="I5:L5"/>
    <mergeCell ref="B22:F22"/>
    <mergeCell ref="B23:F23"/>
    <mergeCell ref="M23:M24"/>
    <mergeCell ref="N23:N24"/>
    <mergeCell ref="O23:O24"/>
    <mergeCell ref="B20:F20"/>
    <mergeCell ref="B21:F21"/>
    <mergeCell ref="M21:M22"/>
    <mergeCell ref="N21:N22"/>
    <mergeCell ref="O21:O22"/>
    <mergeCell ref="B24:F24"/>
    <mergeCell ref="B161:F161"/>
    <mergeCell ref="M161:M162"/>
    <mergeCell ref="N161:N162"/>
    <mergeCell ref="O161:O162"/>
    <mergeCell ref="B162:F162"/>
    <mergeCell ref="Q7:R7"/>
    <mergeCell ref="S7:T7"/>
    <mergeCell ref="A15:F15"/>
    <mergeCell ref="A16:F16"/>
    <mergeCell ref="A12:F12"/>
    <mergeCell ref="A13:F13"/>
    <mergeCell ref="A9:F9"/>
    <mergeCell ref="A10:F10"/>
    <mergeCell ref="A11:F11"/>
    <mergeCell ref="B26:F26"/>
    <mergeCell ref="B27:F27"/>
    <mergeCell ref="M27:M28"/>
    <mergeCell ref="N27:N28"/>
    <mergeCell ref="O27:O28"/>
    <mergeCell ref="B25:F25"/>
    <mergeCell ref="M25:M26"/>
    <mergeCell ref="N25:N26"/>
    <mergeCell ref="O25:O26"/>
    <mergeCell ref="B30:F30"/>
    <mergeCell ref="B135:F135"/>
    <mergeCell ref="M135:M136"/>
    <mergeCell ref="N135:N136"/>
    <mergeCell ref="O135:O136"/>
    <mergeCell ref="B136:F136"/>
    <mergeCell ref="B131:F131"/>
    <mergeCell ref="M131:M132"/>
    <mergeCell ref="N131:N132"/>
    <mergeCell ref="O131:O132"/>
    <mergeCell ref="B132:F132"/>
    <mergeCell ref="B133:F133"/>
    <mergeCell ref="M133:M134"/>
    <mergeCell ref="N133:N134"/>
    <mergeCell ref="O133:O134"/>
    <mergeCell ref="B134:F134"/>
  </mergeCells>
  <dataValidations count="3">
    <dataValidation type="list" allowBlank="1" showInputMessage="1" showErrorMessage="1" sqref="N330">
      <formula1>Numéro_de_Client</formula1>
    </dataValidation>
    <dataValidation type="list" allowBlank="1" showInputMessage="1" showErrorMessage="1" sqref="M183 M185 M187 M189 M191 M193 M195 M197 M199 M201 M203 M205 M207 M209 M211 M213 M215 M217 M219 M221 M223 M225 M227 M229 M231 M233 M235 M237 M239 M241 M243 M245 M247 M249 M251 M253 M255 M257 M259 M261 M263 M265 M267 M269 M271 M273 M275 M277 M279 M281 M283 M285 M287 M289 M291 M293 M295 M297 M299 M301 M303 M305 M307 M309 M311 M313 M315 M317 M181 M179 M177 M175 M173 M171 M169 M167 M165 M163 M159 M157 M155 M153 M151 M149 M147 M145 M143 M141 M139 M137 M161 M135 M133 M131 M21 M23 M25 M27 M29 M31 M33 M35 M37 M39 M41 M43 M45 M47 M49 M51 M53 M55 M57 M59 M61 M63 M65 M67 M69 M71 M73 M75 M77 M79 M81 M83 M85 M87 M89 M91 M93 M95 M97 M99 M101 M103 M105 M107 M109 M111 M113 M115 M117 M119 M121 M123 M125 M127 M129">
      <formula1>Numéro_de_produit</formula1>
    </dataValidation>
    <dataValidation type="list" allowBlank="1" showInputMessage="1" showErrorMessage="1" sqref="N5">
      <formula1>Initiale_effective</formula1>
    </dataValidation>
  </dataValidations>
  <pageMargins left="0.19685039370078741" right="0.19685039370078741" top="0.19685039370078741" bottom="0.19685039370078741" header="0.19685039370078741" footer="0.19685039370078741"/>
  <pageSetup paperSize="9" scale="69" orientation="portrait" horizontalDpi="0" verticalDpi="0" r:id="rId1"/>
  <headerFooter>
    <oddFooter>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25</vt:i4>
      </vt:variant>
    </vt:vector>
  </HeadingPairs>
  <TitlesOfParts>
    <vt:vector size="37" baseType="lpstr">
      <vt:lpstr>Produit_Tarif_Stock</vt:lpstr>
      <vt:lpstr>Client_et_Prospect</vt:lpstr>
      <vt:lpstr>Offre</vt:lpstr>
      <vt:lpstr>Bon_de_commande</vt:lpstr>
      <vt:lpstr>Facture</vt:lpstr>
      <vt:lpstr>Bon_de_livraison</vt:lpstr>
      <vt:lpstr>Facture d'avoir</vt:lpstr>
      <vt:lpstr>Tarif général Elanéco</vt:lpstr>
      <vt:lpstr>Simulation de stock</vt:lpstr>
      <vt:lpstr>Listes</vt:lpstr>
      <vt:lpstr>Ziegler jusqu'à 200 kg</vt:lpstr>
      <vt:lpstr>Ziegler palette</vt:lpstr>
      <vt:lpstr>Civilité</vt:lpstr>
      <vt:lpstr>Civilité_effective</vt:lpstr>
      <vt:lpstr>Client_et_Prospect</vt:lpstr>
      <vt:lpstr>État_archivage_facture</vt:lpstr>
      <vt:lpstr>État_archivage_facture_avoir</vt:lpstr>
      <vt:lpstr>État_archivage_facture_avoir_effectif</vt:lpstr>
      <vt:lpstr>État_archivage_facture_effectif</vt:lpstr>
      <vt:lpstr>Initiale</vt:lpstr>
      <vt:lpstr>Initiale_effective</vt:lpstr>
      <vt:lpstr>Numéro_de_Client</vt:lpstr>
      <vt:lpstr>'Tarif général Elanéco'!Numéro_de_produit</vt:lpstr>
      <vt:lpstr>Numéro_de_produit</vt:lpstr>
      <vt:lpstr>'Tarif général Elanéco'!Produit</vt:lpstr>
      <vt:lpstr>Produit</vt:lpstr>
      <vt:lpstr>Type_de_client</vt:lpstr>
      <vt:lpstr>Type_de_client_effectif</vt:lpstr>
      <vt:lpstr>Type_de_montant_à_déduire</vt:lpstr>
      <vt:lpstr>Type_de_montant_effectif</vt:lpstr>
      <vt:lpstr>Bon_de_commande!Zone_d_impression</vt:lpstr>
      <vt:lpstr>Bon_de_livraison!Zone_d_impression</vt:lpstr>
      <vt:lpstr>Facture!Zone_d_impression</vt:lpstr>
      <vt:lpstr>'Facture d''avoir'!Zone_d_impression</vt:lpstr>
      <vt:lpstr>Offre!Zone_d_impression</vt:lpstr>
      <vt:lpstr>'Simulation de stock'!Zone_d_impression</vt:lpstr>
      <vt:lpstr>'Tarif général Elanéco'!Zone_d_impression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LucAnd Dad</cp:lastModifiedBy>
  <cp:lastPrinted>2016-06-07T15:47:27Z</cp:lastPrinted>
  <dcterms:created xsi:type="dcterms:W3CDTF">2014-02-25T08:49:42Z</dcterms:created>
  <dcterms:modified xsi:type="dcterms:W3CDTF">2016-08-11T19:54:26Z</dcterms:modified>
</cp:coreProperties>
</file>